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C:\Users\user\Downloads\"/>
    </mc:Choice>
  </mc:AlternateContent>
  <xr:revisionPtr revIDLastSave="0" documentId="13_ncr:1_{7A285D42-1DB2-4229-B820-73C46C059A0A}" xr6:coauthVersionLast="47" xr6:coauthVersionMax="47" xr10:uidLastSave="{00000000-0000-0000-0000-000000000000}"/>
  <bookViews>
    <workbookView xWindow="-110" yWindow="-110" windowWidth="19420" windowHeight="10300" activeTab="1" xr2:uid="{898BC839-F2CA-4348-948C-D75AD4BD2CFC}"/>
  </bookViews>
  <sheets>
    <sheet name="Pivot Table" sheetId="2" r:id="rId1"/>
    <sheet name="Dashboard" sheetId="3" r:id="rId2"/>
    <sheet name="Data" sheetId="1" r:id="rId3"/>
  </sheets>
  <definedNames>
    <definedName name="_xlchart.v5.0" hidden="1">'Pivot Table'!$Q$10:$Q$26</definedName>
    <definedName name="_xlchart.v5.1" hidden="1">'Pivot Table'!$Q$9</definedName>
    <definedName name="_xlchart.v5.2" hidden="1">'Pivot Table'!$R$10:$R$26</definedName>
    <definedName name="_xlchart.v5.3" hidden="1">'Pivot Table'!$R$9</definedName>
    <definedName name="age">#REF!</definedName>
    <definedName name="count">#REF!</definedName>
    <definedName name="Slicer_Country">#N/A</definedName>
    <definedName name="Slicer_Product_Category">#N/A</definedName>
    <definedName name="Slicer_Quarter">#N/A</definedName>
    <definedName name="worth">#REF!</definedName>
  </definedNames>
  <calcPr calcId="191029"/>
  <pivotCaches>
    <pivotCache cacheId="3"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9" i="2" l="1"/>
  <c r="Q10" i="2"/>
  <c r="R10" i="2"/>
  <c r="Q11" i="2"/>
  <c r="R11" i="2"/>
  <c r="Q12" i="2"/>
  <c r="R12" i="2"/>
  <c r="Q13" i="2"/>
  <c r="R13" i="2"/>
  <c r="Q14" i="2"/>
  <c r="R14" i="2"/>
  <c r="Q15" i="2"/>
  <c r="R15" i="2"/>
  <c r="Q16" i="2"/>
  <c r="R16" i="2"/>
  <c r="Q17" i="2"/>
  <c r="R17" i="2"/>
  <c r="Q18" i="2"/>
  <c r="R18" i="2"/>
  <c r="Q19" i="2"/>
  <c r="R19" i="2"/>
  <c r="Q20" i="2"/>
  <c r="R20" i="2"/>
  <c r="Q21" i="2"/>
  <c r="R21" i="2"/>
  <c r="Q22" i="2"/>
  <c r="R22" i="2"/>
  <c r="Q23" i="2"/>
  <c r="R23" i="2"/>
  <c r="Q24" i="2"/>
  <c r="R24" i="2"/>
  <c r="Q25" i="2"/>
  <c r="R25" i="2"/>
  <c r="Q26" i="2"/>
  <c r="R26" i="2"/>
  <c r="R9" i="2"/>
  <c r="E4" i="2"/>
  <c r="U2" i="1"/>
  <c r="V2" i="1"/>
  <c r="W2" i="1"/>
  <c r="X2" i="1"/>
  <c r="U3" i="1"/>
  <c r="V3" i="1"/>
  <c r="W3" i="1"/>
  <c r="X3" i="1"/>
  <c r="U4" i="1"/>
  <c r="V4" i="1"/>
  <c r="W4" i="1"/>
  <c r="X4" i="1"/>
  <c r="U5" i="1"/>
  <c r="V5" i="1"/>
  <c r="W5" i="1"/>
  <c r="X5" i="1"/>
  <c r="U6" i="1"/>
  <c r="V6" i="1"/>
  <c r="W6" i="1"/>
  <c r="X6" i="1"/>
  <c r="U7" i="1"/>
  <c r="V7" i="1"/>
  <c r="W7" i="1"/>
  <c r="X7" i="1"/>
  <c r="U8" i="1"/>
  <c r="V8" i="1"/>
  <c r="W8" i="1"/>
  <c r="X8" i="1"/>
  <c r="U9" i="1"/>
  <c r="V9" i="1"/>
  <c r="W9" i="1"/>
  <c r="X9" i="1"/>
  <c r="U10" i="1"/>
  <c r="V10" i="1"/>
  <c r="W10" i="1"/>
  <c r="X10" i="1"/>
  <c r="U11" i="1"/>
  <c r="V11" i="1"/>
  <c r="W11" i="1"/>
  <c r="X11" i="1"/>
  <c r="U12" i="1"/>
  <c r="V12" i="1"/>
  <c r="W12" i="1"/>
  <c r="X12" i="1"/>
  <c r="U13" i="1"/>
  <c r="V13" i="1"/>
  <c r="W13" i="1"/>
  <c r="X13" i="1"/>
  <c r="U14" i="1"/>
  <c r="V14" i="1"/>
  <c r="W14" i="1"/>
  <c r="X14" i="1"/>
  <c r="U15" i="1"/>
  <c r="V15" i="1"/>
  <c r="W15" i="1"/>
  <c r="X15" i="1"/>
  <c r="U16" i="1"/>
  <c r="V16" i="1"/>
  <c r="W16" i="1"/>
  <c r="X16" i="1"/>
  <c r="U17" i="1"/>
  <c r="V17" i="1"/>
  <c r="W17" i="1"/>
  <c r="X17" i="1"/>
  <c r="U18" i="1"/>
  <c r="V18" i="1"/>
  <c r="W18" i="1"/>
  <c r="X18" i="1"/>
  <c r="U19" i="1"/>
  <c r="V19" i="1"/>
  <c r="W19" i="1"/>
  <c r="X19" i="1"/>
  <c r="U20" i="1"/>
  <c r="V20" i="1"/>
  <c r="W20" i="1"/>
  <c r="X20" i="1"/>
  <c r="U21" i="1"/>
  <c r="V21" i="1"/>
  <c r="W21" i="1"/>
  <c r="X21" i="1"/>
  <c r="U22" i="1"/>
  <c r="V22" i="1"/>
  <c r="W22" i="1"/>
  <c r="X22" i="1"/>
  <c r="U23" i="1"/>
  <c r="V23" i="1"/>
  <c r="W23" i="1"/>
  <c r="X23" i="1"/>
  <c r="U24" i="1"/>
  <c r="V24" i="1"/>
  <c r="W24" i="1"/>
  <c r="X24" i="1"/>
  <c r="U25" i="1"/>
  <c r="V25" i="1"/>
  <c r="W25" i="1"/>
  <c r="X25" i="1"/>
  <c r="U26" i="1"/>
  <c r="V26" i="1"/>
  <c r="W26" i="1"/>
  <c r="X26" i="1"/>
  <c r="U27" i="1"/>
  <c r="V27" i="1"/>
  <c r="W27" i="1"/>
  <c r="X27" i="1"/>
  <c r="U28" i="1"/>
  <c r="V28" i="1"/>
  <c r="W28" i="1"/>
  <c r="X28" i="1"/>
  <c r="U29" i="1"/>
  <c r="V29" i="1"/>
  <c r="W29" i="1"/>
  <c r="X29" i="1"/>
  <c r="U30" i="1"/>
  <c r="V30" i="1"/>
  <c r="W30" i="1"/>
  <c r="X30" i="1"/>
  <c r="U31" i="1"/>
  <c r="V31" i="1"/>
  <c r="W31" i="1"/>
  <c r="X31" i="1"/>
  <c r="U32" i="1"/>
  <c r="V32" i="1"/>
  <c r="W32" i="1"/>
  <c r="X32" i="1"/>
  <c r="U33" i="1"/>
  <c r="V33" i="1"/>
  <c r="W33" i="1"/>
  <c r="X33" i="1"/>
  <c r="U34" i="1"/>
  <c r="V34" i="1"/>
  <c r="W34" i="1"/>
  <c r="X34" i="1"/>
  <c r="U35" i="1"/>
  <c r="V35" i="1"/>
  <c r="W35" i="1"/>
  <c r="X35" i="1"/>
  <c r="U36" i="1"/>
  <c r="V36" i="1"/>
  <c r="W36" i="1"/>
  <c r="X36" i="1"/>
  <c r="U37" i="1"/>
  <c r="V37" i="1"/>
  <c r="W37" i="1"/>
  <c r="X37" i="1"/>
  <c r="U38" i="1"/>
  <c r="V38" i="1"/>
  <c r="W38" i="1"/>
  <c r="X38" i="1"/>
  <c r="U39" i="1"/>
  <c r="V39" i="1"/>
  <c r="W39" i="1"/>
  <c r="X39" i="1"/>
  <c r="U40" i="1"/>
  <c r="V40" i="1"/>
  <c r="W40" i="1"/>
  <c r="X40" i="1"/>
  <c r="U41" i="1"/>
  <c r="V41" i="1"/>
  <c r="W41" i="1"/>
  <c r="X41" i="1"/>
  <c r="U42" i="1"/>
  <c r="V42" i="1"/>
  <c r="W42" i="1"/>
  <c r="X42" i="1"/>
  <c r="U43" i="1"/>
  <c r="V43" i="1"/>
  <c r="W43" i="1"/>
  <c r="X43" i="1"/>
  <c r="U44" i="1"/>
  <c r="V44" i="1"/>
  <c r="W44" i="1"/>
  <c r="X44" i="1"/>
  <c r="U45" i="1"/>
  <c r="V45" i="1"/>
  <c r="W45" i="1"/>
  <c r="X45" i="1"/>
  <c r="U46" i="1"/>
  <c r="V46" i="1"/>
  <c r="W46" i="1"/>
  <c r="X46" i="1"/>
  <c r="U47" i="1"/>
  <c r="V47" i="1"/>
  <c r="W47" i="1"/>
  <c r="X47" i="1"/>
  <c r="U48" i="1"/>
  <c r="V48" i="1"/>
  <c r="W48" i="1"/>
  <c r="X48" i="1"/>
  <c r="U49" i="1"/>
  <c r="V49" i="1"/>
  <c r="W49" i="1"/>
  <c r="X49" i="1"/>
  <c r="U50" i="1"/>
  <c r="V50" i="1"/>
  <c r="W50" i="1"/>
  <c r="X50" i="1"/>
  <c r="U51" i="1"/>
  <c r="V51" i="1"/>
  <c r="W51" i="1"/>
  <c r="X51" i="1"/>
  <c r="U52" i="1"/>
  <c r="V52" i="1"/>
  <c r="W52" i="1"/>
  <c r="X52" i="1"/>
  <c r="U53" i="1"/>
  <c r="V53" i="1"/>
  <c r="W53" i="1"/>
  <c r="X53" i="1"/>
  <c r="U54" i="1"/>
  <c r="V54" i="1"/>
  <c r="W54" i="1"/>
  <c r="X54" i="1"/>
  <c r="U55" i="1"/>
  <c r="V55" i="1"/>
  <c r="W55" i="1"/>
  <c r="X55" i="1"/>
  <c r="U56" i="1"/>
  <c r="V56" i="1"/>
  <c r="W56" i="1"/>
  <c r="X56" i="1"/>
  <c r="U57" i="1"/>
  <c r="V57" i="1"/>
  <c r="W57" i="1"/>
  <c r="X57" i="1"/>
  <c r="U58" i="1"/>
  <c r="V58" i="1"/>
  <c r="W58" i="1"/>
  <c r="X58" i="1"/>
  <c r="U59" i="1"/>
  <c r="V59" i="1"/>
  <c r="W59" i="1"/>
  <c r="X59" i="1"/>
  <c r="U60" i="1"/>
  <c r="V60" i="1"/>
  <c r="W60" i="1"/>
  <c r="X60" i="1"/>
  <c r="U61" i="1"/>
  <c r="V61" i="1"/>
  <c r="W61" i="1"/>
  <c r="X61" i="1"/>
  <c r="U62" i="1"/>
  <c r="V62" i="1"/>
  <c r="W62" i="1"/>
  <c r="X62" i="1"/>
  <c r="U63" i="1"/>
  <c r="V63" i="1"/>
  <c r="W63" i="1"/>
  <c r="X63" i="1"/>
  <c r="U64" i="1"/>
  <c r="V64" i="1"/>
  <c r="W64" i="1"/>
  <c r="X64" i="1"/>
  <c r="U65" i="1"/>
  <c r="V65" i="1"/>
  <c r="W65" i="1"/>
  <c r="X65" i="1"/>
  <c r="U66" i="1"/>
  <c r="V66" i="1"/>
  <c r="W66" i="1"/>
  <c r="X66" i="1"/>
  <c r="U67" i="1"/>
  <c r="V67" i="1"/>
  <c r="W67" i="1"/>
  <c r="X67" i="1"/>
  <c r="U68" i="1"/>
  <c r="V68" i="1"/>
  <c r="W68" i="1"/>
  <c r="X68" i="1"/>
  <c r="U69" i="1"/>
  <c r="V69" i="1"/>
  <c r="W69" i="1"/>
  <c r="X69" i="1"/>
  <c r="U70" i="1"/>
  <c r="V70" i="1"/>
  <c r="W70" i="1"/>
  <c r="X70" i="1"/>
  <c r="U71" i="1"/>
  <c r="V71" i="1"/>
  <c r="W71" i="1"/>
  <c r="X71" i="1"/>
  <c r="U72" i="1"/>
  <c r="V72" i="1"/>
  <c r="W72" i="1"/>
  <c r="X72" i="1"/>
  <c r="U73" i="1"/>
  <c r="V73" i="1"/>
  <c r="W73" i="1"/>
  <c r="X73" i="1"/>
  <c r="U74" i="1"/>
  <c r="V74" i="1"/>
  <c r="W74" i="1"/>
  <c r="X74" i="1"/>
  <c r="U75" i="1"/>
  <c r="V75" i="1"/>
  <c r="W75" i="1"/>
  <c r="X75" i="1"/>
  <c r="U76" i="1"/>
  <c r="V76" i="1"/>
  <c r="W76" i="1"/>
  <c r="X76" i="1"/>
  <c r="U77" i="1"/>
  <c r="V77" i="1"/>
  <c r="W77" i="1"/>
  <c r="X77" i="1"/>
  <c r="U78" i="1"/>
  <c r="V78" i="1"/>
  <c r="W78" i="1"/>
  <c r="X78" i="1"/>
  <c r="U79" i="1"/>
  <c r="V79" i="1"/>
  <c r="W79" i="1"/>
  <c r="X79" i="1"/>
  <c r="U80" i="1"/>
  <c r="V80" i="1"/>
  <c r="W80" i="1"/>
  <c r="X80" i="1"/>
  <c r="U81" i="1"/>
  <c r="V81" i="1"/>
  <c r="W81" i="1"/>
  <c r="X81" i="1"/>
  <c r="U82" i="1"/>
  <c r="V82" i="1"/>
  <c r="W82" i="1"/>
  <c r="X82" i="1"/>
  <c r="U83" i="1"/>
  <c r="V83" i="1"/>
  <c r="W83" i="1"/>
  <c r="X83" i="1"/>
  <c r="U84" i="1"/>
  <c r="V84" i="1"/>
  <c r="W84" i="1"/>
  <c r="X84" i="1"/>
  <c r="U85" i="1"/>
  <c r="V85" i="1"/>
  <c r="W85" i="1"/>
  <c r="X85" i="1"/>
  <c r="U86" i="1"/>
  <c r="V86" i="1"/>
  <c r="W86" i="1"/>
  <c r="X86" i="1"/>
  <c r="U87" i="1"/>
  <c r="V87" i="1"/>
  <c r="W87" i="1"/>
  <c r="X87" i="1"/>
  <c r="U88" i="1"/>
  <c r="V88" i="1"/>
  <c r="W88" i="1"/>
  <c r="X88" i="1"/>
  <c r="U89" i="1"/>
  <c r="V89" i="1"/>
  <c r="W89" i="1"/>
  <c r="X89" i="1"/>
  <c r="U90" i="1"/>
  <c r="V90" i="1"/>
  <c r="W90" i="1"/>
  <c r="X90" i="1"/>
  <c r="U91" i="1"/>
  <c r="V91" i="1"/>
  <c r="W91" i="1"/>
  <c r="X91" i="1"/>
  <c r="U92" i="1"/>
  <c r="V92" i="1"/>
  <c r="W92" i="1"/>
  <c r="X92" i="1"/>
  <c r="U93" i="1"/>
  <c r="V93" i="1"/>
  <c r="W93" i="1"/>
  <c r="X93" i="1"/>
  <c r="U94" i="1"/>
  <c r="V94" i="1"/>
  <c r="W94" i="1"/>
  <c r="X94" i="1"/>
  <c r="U95" i="1"/>
  <c r="V95" i="1"/>
  <c r="W95" i="1"/>
  <c r="X95" i="1"/>
  <c r="U96" i="1"/>
  <c r="V96" i="1"/>
  <c r="W96" i="1"/>
  <c r="X96" i="1"/>
  <c r="U97" i="1"/>
  <c r="V97" i="1"/>
  <c r="W97" i="1"/>
  <c r="X97" i="1"/>
  <c r="U98" i="1"/>
  <c r="V98" i="1"/>
  <c r="W98" i="1"/>
  <c r="X98" i="1"/>
  <c r="U99" i="1"/>
  <c r="V99" i="1"/>
  <c r="W99" i="1"/>
  <c r="X99" i="1"/>
  <c r="U100" i="1"/>
  <c r="V100" i="1"/>
  <c r="W100" i="1"/>
  <c r="X100" i="1"/>
  <c r="U101" i="1"/>
  <c r="V101" i="1"/>
  <c r="W101" i="1"/>
  <c r="X101" i="1"/>
  <c r="U102" i="1"/>
  <c r="V102" i="1"/>
  <c r="W102" i="1"/>
  <c r="X102" i="1"/>
  <c r="U103" i="1"/>
  <c r="V103" i="1"/>
  <c r="W103" i="1"/>
  <c r="X103" i="1"/>
  <c r="U104" i="1"/>
  <c r="V104" i="1"/>
  <c r="W104" i="1"/>
  <c r="X104" i="1"/>
  <c r="U105" i="1"/>
  <c r="V105" i="1"/>
  <c r="W105" i="1"/>
  <c r="X105" i="1"/>
  <c r="U106" i="1"/>
  <c r="V106" i="1"/>
  <c r="W106" i="1"/>
  <c r="X106" i="1"/>
  <c r="U107" i="1"/>
  <c r="V107" i="1"/>
  <c r="W107" i="1"/>
  <c r="X107" i="1"/>
  <c r="U108" i="1"/>
  <c r="V108" i="1"/>
  <c r="W108" i="1"/>
  <c r="X108" i="1"/>
  <c r="U109" i="1"/>
  <c r="V109" i="1"/>
  <c r="W109" i="1"/>
  <c r="X109" i="1"/>
  <c r="U110" i="1"/>
  <c r="V110" i="1"/>
  <c r="W110" i="1"/>
  <c r="X110" i="1"/>
  <c r="U111" i="1"/>
  <c r="V111" i="1"/>
  <c r="W111" i="1"/>
  <c r="X111" i="1"/>
  <c r="U112" i="1"/>
  <c r="V112" i="1"/>
  <c r="W112" i="1"/>
  <c r="X112" i="1"/>
  <c r="U113" i="1"/>
  <c r="V113" i="1"/>
  <c r="W113" i="1"/>
  <c r="X113" i="1"/>
  <c r="U114" i="1"/>
  <c r="V114" i="1"/>
  <c r="W114" i="1"/>
  <c r="X114" i="1"/>
  <c r="U115" i="1"/>
  <c r="V115" i="1"/>
  <c r="W115" i="1"/>
  <c r="X115" i="1"/>
  <c r="U116" i="1"/>
  <c r="V116" i="1"/>
  <c r="W116" i="1"/>
  <c r="X116" i="1"/>
  <c r="U117" i="1"/>
  <c r="V117" i="1"/>
  <c r="W117" i="1"/>
  <c r="X117" i="1"/>
  <c r="U118" i="1"/>
  <c r="V118" i="1"/>
  <c r="W118" i="1"/>
  <c r="X118" i="1"/>
  <c r="U119" i="1"/>
  <c r="V119" i="1"/>
  <c r="W119" i="1"/>
  <c r="X119" i="1"/>
  <c r="U120" i="1"/>
  <c r="V120" i="1"/>
  <c r="W120" i="1"/>
  <c r="X120" i="1"/>
  <c r="U121" i="1"/>
  <c r="V121" i="1"/>
  <c r="W121" i="1"/>
  <c r="X121" i="1"/>
  <c r="U122" i="1"/>
  <c r="V122" i="1"/>
  <c r="W122" i="1"/>
  <c r="X122" i="1"/>
  <c r="U123" i="1"/>
  <c r="V123" i="1"/>
  <c r="W123" i="1"/>
  <c r="X123" i="1"/>
  <c r="U124" i="1"/>
  <c r="V124" i="1"/>
  <c r="W124" i="1"/>
  <c r="X124" i="1"/>
  <c r="U125" i="1"/>
  <c r="V125" i="1"/>
  <c r="W125" i="1"/>
  <c r="X125" i="1"/>
  <c r="U126" i="1"/>
  <c r="V126" i="1"/>
  <c r="W126" i="1"/>
  <c r="X126" i="1"/>
  <c r="U127" i="1"/>
  <c r="V127" i="1"/>
  <c r="W127" i="1"/>
  <c r="X127" i="1"/>
  <c r="U128" i="1"/>
  <c r="V128" i="1"/>
  <c r="W128" i="1"/>
  <c r="X128" i="1"/>
  <c r="U129" i="1"/>
  <c r="V129" i="1"/>
  <c r="W129" i="1"/>
  <c r="X129" i="1"/>
  <c r="U130" i="1"/>
  <c r="V130" i="1"/>
  <c r="W130" i="1"/>
  <c r="X130" i="1"/>
  <c r="U131" i="1"/>
  <c r="V131" i="1"/>
  <c r="W131" i="1"/>
  <c r="X131" i="1"/>
  <c r="U132" i="1"/>
  <c r="V132" i="1"/>
  <c r="W132" i="1"/>
  <c r="X132" i="1"/>
  <c r="U133" i="1"/>
  <c r="V133" i="1"/>
  <c r="W133" i="1"/>
  <c r="X133" i="1"/>
  <c r="U134" i="1"/>
  <c r="V134" i="1"/>
  <c r="W134" i="1"/>
  <c r="X134" i="1"/>
  <c r="U135" i="1"/>
  <c r="V135" i="1"/>
  <c r="W135" i="1"/>
  <c r="X135" i="1"/>
  <c r="U136" i="1"/>
  <c r="V136" i="1"/>
  <c r="W136" i="1"/>
  <c r="X136" i="1"/>
  <c r="U137" i="1"/>
  <c r="V137" i="1"/>
  <c r="W137" i="1"/>
  <c r="X137" i="1"/>
  <c r="U138" i="1"/>
  <c r="V138" i="1"/>
  <c r="W138" i="1"/>
  <c r="X138" i="1"/>
  <c r="U139" i="1"/>
  <c r="V139" i="1"/>
  <c r="W139" i="1"/>
  <c r="X139" i="1"/>
  <c r="U140" i="1"/>
  <c r="V140" i="1"/>
  <c r="W140" i="1"/>
  <c r="X140" i="1"/>
  <c r="U141" i="1"/>
  <c r="V141" i="1"/>
  <c r="W141" i="1"/>
  <c r="X141" i="1"/>
  <c r="U142" i="1"/>
  <c r="V142" i="1"/>
  <c r="W142" i="1"/>
  <c r="X142" i="1"/>
  <c r="U143" i="1"/>
  <c r="V143" i="1"/>
  <c r="W143" i="1"/>
  <c r="X143" i="1"/>
  <c r="U144" i="1"/>
  <c r="V144" i="1"/>
  <c r="W144" i="1"/>
  <c r="X144" i="1"/>
  <c r="U145" i="1"/>
  <c r="V145" i="1"/>
  <c r="W145" i="1"/>
  <c r="X145" i="1"/>
  <c r="U146" i="1"/>
  <c r="V146" i="1"/>
  <c r="W146" i="1"/>
  <c r="X146" i="1"/>
  <c r="U147" i="1"/>
  <c r="V147" i="1"/>
  <c r="W147" i="1"/>
  <c r="X147" i="1"/>
  <c r="U148" i="1"/>
  <c r="V148" i="1"/>
  <c r="W148" i="1"/>
  <c r="X148" i="1"/>
  <c r="U149" i="1"/>
  <c r="V149" i="1"/>
  <c r="W149" i="1"/>
  <c r="X149" i="1"/>
  <c r="U150" i="1"/>
  <c r="V150" i="1"/>
  <c r="W150" i="1"/>
  <c r="X150" i="1"/>
  <c r="U151" i="1"/>
  <c r="V151" i="1"/>
  <c r="W151" i="1"/>
  <c r="X151" i="1"/>
  <c r="U152" i="1"/>
  <c r="V152" i="1"/>
  <c r="W152" i="1"/>
  <c r="X152" i="1"/>
  <c r="U153" i="1"/>
  <c r="V153" i="1"/>
  <c r="W153" i="1"/>
  <c r="X153" i="1"/>
  <c r="U154" i="1"/>
  <c r="V154" i="1"/>
  <c r="W154" i="1"/>
  <c r="X154" i="1"/>
  <c r="U155" i="1"/>
  <c r="V155" i="1"/>
  <c r="W155" i="1"/>
  <c r="X155" i="1"/>
  <c r="U156" i="1"/>
  <c r="V156" i="1"/>
  <c r="W156" i="1"/>
  <c r="X156" i="1"/>
  <c r="U157" i="1"/>
  <c r="V157" i="1"/>
  <c r="W157" i="1"/>
  <c r="X157" i="1"/>
  <c r="U158" i="1"/>
  <c r="V158" i="1"/>
  <c r="W158" i="1"/>
  <c r="X158" i="1"/>
  <c r="U159" i="1"/>
  <c r="V159" i="1"/>
  <c r="W159" i="1"/>
  <c r="X159" i="1"/>
  <c r="U160" i="1"/>
  <c r="V160" i="1"/>
  <c r="W160" i="1"/>
  <c r="X160" i="1"/>
  <c r="U161" i="1"/>
  <c r="V161" i="1"/>
  <c r="W161" i="1"/>
  <c r="X161" i="1"/>
  <c r="U162" i="1"/>
  <c r="V162" i="1"/>
  <c r="W162" i="1"/>
  <c r="X162" i="1"/>
  <c r="U163" i="1"/>
  <c r="V163" i="1"/>
  <c r="W163" i="1"/>
  <c r="X163" i="1"/>
  <c r="U164" i="1"/>
  <c r="V164" i="1"/>
  <c r="W164" i="1"/>
  <c r="X164" i="1"/>
  <c r="U165" i="1"/>
  <c r="V165" i="1"/>
  <c r="W165" i="1"/>
  <c r="X165" i="1"/>
  <c r="U166" i="1"/>
  <c r="V166" i="1"/>
  <c r="W166" i="1"/>
  <c r="X166" i="1"/>
  <c r="U167" i="1"/>
  <c r="V167" i="1"/>
  <c r="W167" i="1"/>
  <c r="X167" i="1"/>
  <c r="U168" i="1"/>
  <c r="V168" i="1"/>
  <c r="W168" i="1"/>
  <c r="X168" i="1"/>
  <c r="U169" i="1"/>
  <c r="V169" i="1"/>
  <c r="W169" i="1"/>
  <c r="X169" i="1"/>
  <c r="U170" i="1"/>
  <c r="V170" i="1"/>
  <c r="W170" i="1"/>
  <c r="X170" i="1"/>
  <c r="U171" i="1"/>
  <c r="V171" i="1"/>
  <c r="W171" i="1"/>
  <c r="X171" i="1"/>
  <c r="U172" i="1"/>
  <c r="V172" i="1"/>
  <c r="W172" i="1"/>
  <c r="X172" i="1"/>
  <c r="U173" i="1"/>
  <c r="V173" i="1"/>
  <c r="W173" i="1"/>
  <c r="X173" i="1"/>
  <c r="U174" i="1"/>
  <c r="V174" i="1"/>
  <c r="W174" i="1"/>
  <c r="X174" i="1"/>
  <c r="U175" i="1"/>
  <c r="V175" i="1"/>
  <c r="W175" i="1"/>
  <c r="X175" i="1"/>
  <c r="U176" i="1"/>
  <c r="V176" i="1"/>
  <c r="W176" i="1"/>
  <c r="X176" i="1"/>
  <c r="U177" i="1"/>
  <c r="V177" i="1"/>
  <c r="W177" i="1"/>
  <c r="X177" i="1"/>
  <c r="U178" i="1"/>
  <c r="V178" i="1"/>
  <c r="W178" i="1"/>
  <c r="X178" i="1"/>
  <c r="U179" i="1"/>
  <c r="V179" i="1"/>
  <c r="W179" i="1"/>
  <c r="X179" i="1"/>
  <c r="U180" i="1"/>
  <c r="V180" i="1"/>
  <c r="W180" i="1"/>
  <c r="X180" i="1"/>
  <c r="U181" i="1"/>
  <c r="V181" i="1"/>
  <c r="W181" i="1"/>
  <c r="X181" i="1"/>
  <c r="U182" i="1"/>
  <c r="V182" i="1"/>
  <c r="W182" i="1"/>
  <c r="X182" i="1"/>
  <c r="U183" i="1"/>
  <c r="V183" i="1"/>
  <c r="W183" i="1"/>
  <c r="X183" i="1"/>
  <c r="U184" i="1"/>
  <c r="V184" i="1"/>
  <c r="W184" i="1"/>
  <c r="X184" i="1"/>
  <c r="U185" i="1"/>
  <c r="V185" i="1"/>
  <c r="W185" i="1"/>
  <c r="X185" i="1"/>
  <c r="U186" i="1"/>
  <c r="V186" i="1"/>
  <c r="W186" i="1"/>
  <c r="X186" i="1"/>
  <c r="U187" i="1"/>
  <c r="V187" i="1"/>
  <c r="W187" i="1"/>
  <c r="X187" i="1"/>
  <c r="U188" i="1"/>
  <c r="V188" i="1"/>
  <c r="W188" i="1"/>
  <c r="X188" i="1"/>
  <c r="U189" i="1"/>
  <c r="V189" i="1"/>
  <c r="W189" i="1"/>
  <c r="X189" i="1"/>
  <c r="U190" i="1"/>
  <c r="V190" i="1"/>
  <c r="W190" i="1"/>
  <c r="X190" i="1"/>
  <c r="U191" i="1"/>
  <c r="V191" i="1"/>
  <c r="W191" i="1"/>
  <c r="X191" i="1"/>
  <c r="U192" i="1"/>
  <c r="V192" i="1"/>
  <c r="W192" i="1"/>
  <c r="X192" i="1"/>
  <c r="U193" i="1"/>
  <c r="V193" i="1"/>
  <c r="W193" i="1"/>
  <c r="X193" i="1"/>
  <c r="U194" i="1"/>
  <c r="V194" i="1"/>
  <c r="W194" i="1"/>
  <c r="X194" i="1"/>
  <c r="U195" i="1"/>
  <c r="V195" i="1"/>
  <c r="W195" i="1"/>
  <c r="X195" i="1"/>
  <c r="U196" i="1"/>
  <c r="V196" i="1"/>
  <c r="W196" i="1"/>
  <c r="X196" i="1"/>
  <c r="U197" i="1"/>
  <c r="V197" i="1"/>
  <c r="W197" i="1"/>
  <c r="X197" i="1"/>
  <c r="U198" i="1"/>
  <c r="V198" i="1"/>
  <c r="W198" i="1"/>
  <c r="X198" i="1"/>
  <c r="U199" i="1"/>
  <c r="V199" i="1"/>
  <c r="W199" i="1"/>
  <c r="X199" i="1"/>
  <c r="U200" i="1"/>
  <c r="V200" i="1"/>
  <c r="W200" i="1"/>
  <c r="X200" i="1"/>
  <c r="U201" i="1"/>
  <c r="V201" i="1"/>
  <c r="W201" i="1"/>
  <c r="X201" i="1"/>
  <c r="U202" i="1"/>
  <c r="V202" i="1"/>
  <c r="W202" i="1"/>
  <c r="X202" i="1"/>
  <c r="U203" i="1"/>
  <c r="V203" i="1"/>
  <c r="W203" i="1"/>
  <c r="X203" i="1"/>
  <c r="U204" i="1"/>
  <c r="V204" i="1"/>
  <c r="W204" i="1"/>
  <c r="X204" i="1"/>
  <c r="U205" i="1"/>
  <c r="V205" i="1"/>
  <c r="W205" i="1"/>
  <c r="X205" i="1"/>
  <c r="U206" i="1"/>
  <c r="V206" i="1"/>
  <c r="W206" i="1"/>
  <c r="X206" i="1"/>
  <c r="U207" i="1"/>
  <c r="V207" i="1"/>
  <c r="W207" i="1"/>
  <c r="X207" i="1"/>
  <c r="U208" i="1"/>
  <c r="V208" i="1"/>
  <c r="W208" i="1"/>
  <c r="X208" i="1"/>
  <c r="U209" i="1"/>
  <c r="V209" i="1"/>
  <c r="W209" i="1"/>
  <c r="X209" i="1"/>
  <c r="U210" i="1"/>
  <c r="V210" i="1"/>
  <c r="W210" i="1"/>
  <c r="X210" i="1"/>
  <c r="U211" i="1"/>
  <c r="V211" i="1"/>
  <c r="W211" i="1"/>
  <c r="X211" i="1"/>
  <c r="U212" i="1"/>
  <c r="V212" i="1"/>
  <c r="W212" i="1"/>
  <c r="X212" i="1"/>
  <c r="U213" i="1"/>
  <c r="V213" i="1"/>
  <c r="W213" i="1"/>
  <c r="X213" i="1"/>
  <c r="U214" i="1"/>
  <c r="V214" i="1"/>
  <c r="W214" i="1"/>
  <c r="X214" i="1"/>
  <c r="U215" i="1"/>
  <c r="V215" i="1"/>
  <c r="W215" i="1"/>
  <c r="X215" i="1"/>
  <c r="U216" i="1"/>
  <c r="V216" i="1"/>
  <c r="W216" i="1"/>
  <c r="X216" i="1"/>
  <c r="U217" i="1"/>
  <c r="V217" i="1"/>
  <c r="W217" i="1"/>
  <c r="X217" i="1"/>
  <c r="U218" i="1"/>
  <c r="V218" i="1"/>
  <c r="W218" i="1"/>
  <c r="X218" i="1"/>
  <c r="U219" i="1"/>
  <c r="V219" i="1"/>
  <c r="W219" i="1"/>
  <c r="X219" i="1"/>
  <c r="U220" i="1"/>
  <c r="V220" i="1"/>
  <c r="W220" i="1"/>
  <c r="X220" i="1"/>
  <c r="U221" i="1"/>
  <c r="V221" i="1"/>
  <c r="W221" i="1"/>
  <c r="X221" i="1"/>
  <c r="U222" i="1"/>
  <c r="V222" i="1"/>
  <c r="W222" i="1"/>
  <c r="X222" i="1"/>
  <c r="U223" i="1"/>
  <c r="V223" i="1"/>
  <c r="W223" i="1"/>
  <c r="X223" i="1"/>
  <c r="U224" i="1"/>
  <c r="V224" i="1"/>
  <c r="W224" i="1"/>
  <c r="X224" i="1"/>
  <c r="U225" i="1"/>
  <c r="V225" i="1"/>
  <c r="W225" i="1"/>
  <c r="X225" i="1"/>
  <c r="U226" i="1"/>
  <c r="V226" i="1"/>
  <c r="W226" i="1"/>
  <c r="X226" i="1"/>
  <c r="U227" i="1"/>
  <c r="V227" i="1"/>
  <c r="W227" i="1"/>
  <c r="X227" i="1"/>
  <c r="U228" i="1"/>
  <c r="V228" i="1"/>
  <c r="W228" i="1"/>
  <c r="X228" i="1"/>
  <c r="U229" i="1"/>
  <c r="V229" i="1"/>
  <c r="W229" i="1"/>
  <c r="X229" i="1"/>
  <c r="U230" i="1"/>
  <c r="V230" i="1"/>
  <c r="W230" i="1"/>
  <c r="X230" i="1"/>
  <c r="U231" i="1"/>
  <c r="V231" i="1"/>
  <c r="W231" i="1"/>
  <c r="X231" i="1"/>
  <c r="U232" i="1"/>
  <c r="V232" i="1"/>
  <c r="W232" i="1"/>
  <c r="X232" i="1"/>
  <c r="U233" i="1"/>
  <c r="V233" i="1"/>
  <c r="W233" i="1"/>
  <c r="X233" i="1"/>
  <c r="U234" i="1"/>
  <c r="V234" i="1"/>
  <c r="W234" i="1"/>
  <c r="X234" i="1"/>
  <c r="U235" i="1"/>
  <c r="V235" i="1"/>
  <c r="W235" i="1"/>
  <c r="X235" i="1"/>
  <c r="U236" i="1"/>
  <c r="V236" i="1"/>
  <c r="W236" i="1"/>
  <c r="X236" i="1"/>
  <c r="U237" i="1"/>
  <c r="V237" i="1"/>
  <c r="W237" i="1"/>
  <c r="X237" i="1"/>
  <c r="U238" i="1"/>
  <c r="V238" i="1"/>
  <c r="W238" i="1"/>
  <c r="X238" i="1"/>
  <c r="U239" i="1"/>
  <c r="V239" i="1"/>
  <c r="W239" i="1"/>
  <c r="X239" i="1"/>
  <c r="U240" i="1"/>
  <c r="V240" i="1"/>
  <c r="W240" i="1"/>
  <c r="X240" i="1"/>
  <c r="U241" i="1"/>
  <c r="V241" i="1"/>
  <c r="W241" i="1"/>
  <c r="X241" i="1"/>
  <c r="U242" i="1"/>
  <c r="V242" i="1"/>
  <c r="W242" i="1"/>
  <c r="X242" i="1"/>
  <c r="U243" i="1"/>
  <c r="V243" i="1"/>
  <c r="W243" i="1"/>
  <c r="X243" i="1"/>
  <c r="U244" i="1"/>
  <c r="V244" i="1"/>
  <c r="W244" i="1"/>
  <c r="X244" i="1"/>
  <c r="U245" i="1"/>
  <c r="V245" i="1"/>
  <c r="W245" i="1"/>
  <c r="X245" i="1"/>
  <c r="U246" i="1"/>
  <c r="V246" i="1"/>
  <c r="W246" i="1"/>
  <c r="X246" i="1"/>
  <c r="U247" i="1"/>
  <c r="V247" i="1"/>
  <c r="W247" i="1"/>
  <c r="X247" i="1"/>
  <c r="U248" i="1"/>
  <c r="V248" i="1"/>
  <c r="W248" i="1"/>
  <c r="X248" i="1"/>
  <c r="U249" i="1"/>
  <c r="V249" i="1"/>
  <c r="W249" i="1"/>
  <c r="X249" i="1"/>
  <c r="U250" i="1"/>
  <c r="V250" i="1"/>
  <c r="W250" i="1"/>
  <c r="X250" i="1"/>
  <c r="U251" i="1"/>
  <c r="V251" i="1"/>
  <c r="W251" i="1"/>
  <c r="X251" i="1"/>
  <c r="U252" i="1"/>
  <c r="V252" i="1"/>
  <c r="W252" i="1"/>
  <c r="X252" i="1"/>
  <c r="U253" i="1"/>
  <c r="V253" i="1"/>
  <c r="W253" i="1"/>
  <c r="X253" i="1"/>
  <c r="U254" i="1"/>
  <c r="V254" i="1"/>
  <c r="W254" i="1"/>
  <c r="X254" i="1"/>
  <c r="U255" i="1"/>
  <c r="V255" i="1"/>
  <c r="W255" i="1"/>
  <c r="X255" i="1"/>
  <c r="U256" i="1"/>
  <c r="V256" i="1"/>
  <c r="W256" i="1"/>
  <c r="X256" i="1"/>
  <c r="U257" i="1"/>
  <c r="V257" i="1"/>
  <c r="W257" i="1"/>
  <c r="X257" i="1"/>
  <c r="U258" i="1"/>
  <c r="V258" i="1"/>
  <c r="W258" i="1"/>
  <c r="X258" i="1"/>
  <c r="U259" i="1"/>
  <c r="V259" i="1"/>
  <c r="W259" i="1"/>
  <c r="X259" i="1"/>
  <c r="U260" i="1"/>
  <c r="V260" i="1"/>
  <c r="W260" i="1"/>
  <c r="X260" i="1"/>
  <c r="U261" i="1"/>
  <c r="V261" i="1"/>
  <c r="W261" i="1"/>
  <c r="X261" i="1"/>
  <c r="U262" i="1"/>
  <c r="V262" i="1"/>
  <c r="W262" i="1"/>
  <c r="X262" i="1"/>
  <c r="U263" i="1"/>
  <c r="V263" i="1"/>
  <c r="W263" i="1"/>
  <c r="X263" i="1"/>
  <c r="U264" i="1"/>
  <c r="V264" i="1"/>
  <c r="W264" i="1"/>
  <c r="X264" i="1"/>
  <c r="U265" i="1"/>
  <c r="V265" i="1"/>
  <c r="W265" i="1"/>
  <c r="X265" i="1"/>
  <c r="U266" i="1"/>
  <c r="V266" i="1"/>
  <c r="W266" i="1"/>
  <c r="X266" i="1"/>
  <c r="U267" i="1"/>
  <c r="V267" i="1"/>
  <c r="W267" i="1"/>
  <c r="X267" i="1"/>
  <c r="U268" i="1"/>
  <c r="V268" i="1"/>
  <c r="W268" i="1"/>
  <c r="X268" i="1"/>
  <c r="U269" i="1"/>
  <c r="V269" i="1"/>
  <c r="W269" i="1"/>
  <c r="X269" i="1"/>
  <c r="U270" i="1"/>
  <c r="V270" i="1"/>
  <c r="W270" i="1"/>
  <c r="X270" i="1"/>
  <c r="U271" i="1"/>
  <c r="V271" i="1"/>
  <c r="W271" i="1"/>
  <c r="X271" i="1"/>
  <c r="U272" i="1"/>
  <c r="V272" i="1"/>
  <c r="W272" i="1"/>
  <c r="X272" i="1"/>
  <c r="U273" i="1"/>
  <c r="V273" i="1"/>
  <c r="W273" i="1"/>
  <c r="X273" i="1"/>
  <c r="U274" i="1"/>
  <c r="V274" i="1"/>
  <c r="W274" i="1"/>
  <c r="X274" i="1"/>
  <c r="U275" i="1"/>
  <c r="V275" i="1"/>
  <c r="W275" i="1"/>
  <c r="X275" i="1"/>
  <c r="U276" i="1"/>
  <c r="V276" i="1"/>
  <c r="W276" i="1"/>
  <c r="X276" i="1"/>
  <c r="U277" i="1"/>
  <c r="V277" i="1"/>
  <c r="W277" i="1"/>
  <c r="X277" i="1"/>
  <c r="U278" i="1"/>
  <c r="V278" i="1"/>
  <c r="W278" i="1"/>
  <c r="X278" i="1"/>
  <c r="U279" i="1"/>
  <c r="V279" i="1"/>
  <c r="W279" i="1"/>
  <c r="X279" i="1"/>
  <c r="U280" i="1"/>
  <c r="V280" i="1"/>
  <c r="W280" i="1"/>
  <c r="X280" i="1"/>
  <c r="U281" i="1"/>
  <c r="V281" i="1"/>
  <c r="W281" i="1"/>
  <c r="X281" i="1"/>
  <c r="U282" i="1"/>
  <c r="V282" i="1"/>
  <c r="W282" i="1"/>
  <c r="X282" i="1"/>
  <c r="U283" i="1"/>
  <c r="V283" i="1"/>
  <c r="W283" i="1"/>
  <c r="X283" i="1"/>
  <c r="U284" i="1"/>
  <c r="V284" i="1"/>
  <c r="W284" i="1"/>
  <c r="X284" i="1"/>
  <c r="U285" i="1"/>
  <c r="V285" i="1"/>
  <c r="W285" i="1"/>
  <c r="X285" i="1"/>
  <c r="U286" i="1"/>
  <c r="V286" i="1"/>
  <c r="W286" i="1"/>
  <c r="X286" i="1"/>
  <c r="U287" i="1"/>
  <c r="V287" i="1"/>
  <c r="W287" i="1"/>
  <c r="X287" i="1"/>
  <c r="U288" i="1"/>
  <c r="V288" i="1"/>
  <c r="W288" i="1"/>
  <c r="X288" i="1"/>
  <c r="U289" i="1"/>
  <c r="V289" i="1"/>
  <c r="W289" i="1"/>
  <c r="X289" i="1"/>
  <c r="U290" i="1"/>
  <c r="V290" i="1"/>
  <c r="W290" i="1"/>
  <c r="X290" i="1"/>
  <c r="U291" i="1"/>
  <c r="V291" i="1"/>
  <c r="W291" i="1"/>
  <c r="X291" i="1"/>
  <c r="U292" i="1"/>
  <c r="V292" i="1"/>
  <c r="W292" i="1"/>
  <c r="X292" i="1"/>
  <c r="U293" i="1"/>
  <c r="V293" i="1"/>
  <c r="W293" i="1"/>
  <c r="X293" i="1"/>
  <c r="U294" i="1"/>
  <c r="V294" i="1"/>
  <c r="W294" i="1"/>
  <c r="X294" i="1"/>
  <c r="U295" i="1"/>
  <c r="V295" i="1"/>
  <c r="W295" i="1"/>
  <c r="X295" i="1"/>
  <c r="U296" i="1"/>
  <c r="V296" i="1"/>
  <c r="W296" i="1"/>
  <c r="X296" i="1"/>
  <c r="U297" i="1"/>
  <c r="V297" i="1"/>
  <c r="W297" i="1"/>
  <c r="X297" i="1"/>
  <c r="U298" i="1"/>
  <c r="V298" i="1"/>
  <c r="W298" i="1"/>
  <c r="X298" i="1"/>
  <c r="U299" i="1"/>
  <c r="V299" i="1"/>
  <c r="W299" i="1"/>
  <c r="X299" i="1"/>
  <c r="U300" i="1"/>
  <c r="V300" i="1"/>
  <c r="W300" i="1"/>
  <c r="X300" i="1"/>
  <c r="U301" i="1"/>
  <c r="V301" i="1"/>
  <c r="W301" i="1"/>
  <c r="X301" i="1"/>
  <c r="U302" i="1"/>
  <c r="V302" i="1"/>
  <c r="W302" i="1"/>
  <c r="X302" i="1"/>
  <c r="U303" i="1"/>
  <c r="V303" i="1"/>
  <c r="W303" i="1"/>
  <c r="X303" i="1"/>
  <c r="U304" i="1"/>
  <c r="V304" i="1"/>
  <c r="W304" i="1"/>
  <c r="X304" i="1"/>
  <c r="U305" i="1"/>
  <c r="V305" i="1"/>
  <c r="W305" i="1"/>
  <c r="X305" i="1"/>
  <c r="U306" i="1"/>
  <c r="V306" i="1"/>
  <c r="W306" i="1"/>
  <c r="X306" i="1"/>
  <c r="U307" i="1"/>
  <c r="V307" i="1"/>
  <c r="W307" i="1"/>
  <c r="X307" i="1"/>
  <c r="U308" i="1"/>
  <c r="V308" i="1"/>
  <c r="W308" i="1"/>
  <c r="X308" i="1"/>
  <c r="U309" i="1"/>
  <c r="V309" i="1"/>
  <c r="W309" i="1"/>
  <c r="X309" i="1"/>
  <c r="U310" i="1"/>
  <c r="V310" i="1"/>
  <c r="W310" i="1"/>
  <c r="X310" i="1"/>
  <c r="U311" i="1"/>
  <c r="V311" i="1"/>
  <c r="W311" i="1"/>
  <c r="X311" i="1"/>
  <c r="U312" i="1"/>
  <c r="V312" i="1"/>
  <c r="W312" i="1"/>
  <c r="X312" i="1"/>
  <c r="U313" i="1"/>
  <c r="V313" i="1"/>
  <c r="W313" i="1"/>
  <c r="X313" i="1"/>
  <c r="U314" i="1"/>
  <c r="V314" i="1"/>
  <c r="W314" i="1"/>
  <c r="X314" i="1"/>
  <c r="U315" i="1"/>
  <c r="V315" i="1"/>
  <c r="W315" i="1"/>
  <c r="X315" i="1"/>
  <c r="U316" i="1"/>
  <c r="V316" i="1"/>
  <c r="W316" i="1"/>
  <c r="X316" i="1"/>
  <c r="U317" i="1"/>
  <c r="V317" i="1"/>
  <c r="W317" i="1"/>
  <c r="X317" i="1"/>
  <c r="U318" i="1"/>
  <c r="V318" i="1"/>
  <c r="W318" i="1"/>
  <c r="X318" i="1"/>
  <c r="U319" i="1"/>
  <c r="V319" i="1"/>
  <c r="W319" i="1"/>
  <c r="X319" i="1"/>
  <c r="U320" i="1"/>
  <c r="V320" i="1"/>
  <c r="W320" i="1"/>
  <c r="X320" i="1"/>
  <c r="U321" i="1"/>
  <c r="V321" i="1"/>
  <c r="W321" i="1"/>
  <c r="X321" i="1"/>
  <c r="U322" i="1"/>
  <c r="V322" i="1"/>
  <c r="W322" i="1"/>
  <c r="X322" i="1"/>
  <c r="U323" i="1"/>
  <c r="V323" i="1"/>
  <c r="W323" i="1"/>
  <c r="X323" i="1"/>
  <c r="U324" i="1"/>
  <c r="V324" i="1"/>
  <c r="W324" i="1"/>
  <c r="X324" i="1"/>
  <c r="U325" i="1"/>
  <c r="V325" i="1"/>
  <c r="W325" i="1"/>
  <c r="X325" i="1"/>
  <c r="U326" i="1"/>
  <c r="V326" i="1"/>
  <c r="W326" i="1"/>
  <c r="X326" i="1"/>
  <c r="U327" i="1"/>
  <c r="V327" i="1"/>
  <c r="W327" i="1"/>
  <c r="X327" i="1"/>
  <c r="U328" i="1"/>
  <c r="V328" i="1"/>
  <c r="W328" i="1"/>
  <c r="X328" i="1"/>
  <c r="U329" i="1"/>
  <c r="V329" i="1"/>
  <c r="W329" i="1"/>
  <c r="X329" i="1"/>
  <c r="U330" i="1"/>
  <c r="V330" i="1"/>
  <c r="W330" i="1"/>
  <c r="X330" i="1"/>
  <c r="U331" i="1"/>
  <c r="V331" i="1"/>
  <c r="W331" i="1"/>
  <c r="X331" i="1"/>
  <c r="U332" i="1"/>
  <c r="V332" i="1"/>
  <c r="W332" i="1"/>
  <c r="X332" i="1"/>
  <c r="U333" i="1"/>
  <c r="V333" i="1"/>
  <c r="W333" i="1"/>
  <c r="X333" i="1"/>
  <c r="U334" i="1"/>
  <c r="V334" i="1"/>
  <c r="W334" i="1"/>
  <c r="X334" i="1"/>
  <c r="U335" i="1"/>
  <c r="V335" i="1"/>
  <c r="W335" i="1"/>
  <c r="X335" i="1"/>
  <c r="U336" i="1"/>
  <c r="V336" i="1"/>
  <c r="W336" i="1"/>
  <c r="X336" i="1"/>
  <c r="U337" i="1"/>
  <c r="V337" i="1"/>
  <c r="W337" i="1"/>
  <c r="X337" i="1"/>
  <c r="U338" i="1"/>
  <c r="V338" i="1"/>
  <c r="W338" i="1"/>
  <c r="X338" i="1"/>
  <c r="U339" i="1"/>
  <c r="V339" i="1"/>
  <c r="W339" i="1"/>
  <c r="X339" i="1"/>
  <c r="U340" i="1"/>
  <c r="V340" i="1"/>
  <c r="W340" i="1"/>
  <c r="X340" i="1"/>
  <c r="U341" i="1"/>
  <c r="V341" i="1"/>
  <c r="W341" i="1"/>
  <c r="X341" i="1"/>
  <c r="U342" i="1"/>
  <c r="V342" i="1"/>
  <c r="W342" i="1"/>
  <c r="X342" i="1"/>
  <c r="U343" i="1"/>
  <c r="V343" i="1"/>
  <c r="W343" i="1"/>
  <c r="X343" i="1"/>
  <c r="U344" i="1"/>
  <c r="V344" i="1"/>
  <c r="W344" i="1"/>
  <c r="X344" i="1"/>
  <c r="U345" i="1"/>
  <c r="V345" i="1"/>
  <c r="W345" i="1"/>
  <c r="X345" i="1"/>
  <c r="U346" i="1"/>
  <c r="V346" i="1"/>
  <c r="W346" i="1"/>
  <c r="X346" i="1"/>
  <c r="U347" i="1"/>
  <c r="V347" i="1"/>
  <c r="W347" i="1"/>
  <c r="X347" i="1"/>
  <c r="U348" i="1"/>
  <c r="V348" i="1"/>
  <c r="W348" i="1"/>
  <c r="X348" i="1"/>
  <c r="U349" i="1"/>
  <c r="V349" i="1"/>
  <c r="W349" i="1"/>
  <c r="X349" i="1"/>
  <c r="U350" i="1"/>
  <c r="V350" i="1"/>
  <c r="W350" i="1"/>
  <c r="X350" i="1"/>
  <c r="U351" i="1"/>
  <c r="V351" i="1"/>
  <c r="W351" i="1"/>
  <c r="X351" i="1"/>
  <c r="U352" i="1"/>
  <c r="V352" i="1"/>
  <c r="W352" i="1"/>
  <c r="X352" i="1"/>
  <c r="U353" i="1"/>
  <c r="V353" i="1"/>
  <c r="W353" i="1"/>
  <c r="X353" i="1"/>
  <c r="U354" i="1"/>
  <c r="V354" i="1"/>
  <c r="W354" i="1"/>
  <c r="X354" i="1"/>
  <c r="U355" i="1"/>
  <c r="V355" i="1"/>
  <c r="W355" i="1"/>
  <c r="X355" i="1"/>
  <c r="U356" i="1"/>
  <c r="V356" i="1"/>
  <c r="W356" i="1"/>
  <c r="X356" i="1"/>
  <c r="U357" i="1"/>
  <c r="V357" i="1"/>
  <c r="W357" i="1"/>
  <c r="X357" i="1"/>
  <c r="U358" i="1"/>
  <c r="V358" i="1"/>
  <c r="W358" i="1"/>
  <c r="X358" i="1"/>
  <c r="U359" i="1"/>
  <c r="V359" i="1"/>
  <c r="W359" i="1"/>
  <c r="X359" i="1"/>
  <c r="U360" i="1"/>
  <c r="V360" i="1"/>
  <c r="W360" i="1"/>
  <c r="X360" i="1"/>
  <c r="U361" i="1"/>
  <c r="V361" i="1"/>
  <c r="W361" i="1"/>
  <c r="X361" i="1"/>
  <c r="U362" i="1"/>
  <c r="V362" i="1"/>
  <c r="W362" i="1"/>
  <c r="X362" i="1"/>
  <c r="U363" i="1"/>
  <c r="V363" i="1"/>
  <c r="W363" i="1"/>
  <c r="X363" i="1"/>
  <c r="U364" i="1"/>
  <c r="V364" i="1"/>
  <c r="W364" i="1"/>
  <c r="X364" i="1"/>
  <c r="U365" i="1"/>
  <c r="V365" i="1"/>
  <c r="W365" i="1"/>
  <c r="X365" i="1"/>
  <c r="U366" i="1"/>
  <c r="V366" i="1"/>
  <c r="W366" i="1"/>
  <c r="X366" i="1"/>
  <c r="U367" i="1"/>
  <c r="V367" i="1"/>
  <c r="W367" i="1"/>
  <c r="X367" i="1"/>
  <c r="U368" i="1"/>
  <c r="V368" i="1"/>
  <c r="W368" i="1"/>
  <c r="X368" i="1"/>
  <c r="U369" i="1"/>
  <c r="V369" i="1"/>
  <c r="W369" i="1"/>
  <c r="X369" i="1"/>
  <c r="U370" i="1"/>
  <c r="V370" i="1"/>
  <c r="W370" i="1"/>
  <c r="X370" i="1"/>
  <c r="U371" i="1"/>
  <c r="V371" i="1"/>
  <c r="W371" i="1"/>
  <c r="X371" i="1"/>
  <c r="U372" i="1"/>
  <c r="V372" i="1"/>
  <c r="W372" i="1"/>
  <c r="X372" i="1"/>
  <c r="U373" i="1"/>
  <c r="V373" i="1"/>
  <c r="W373" i="1"/>
  <c r="X373" i="1"/>
  <c r="U374" i="1"/>
  <c r="V374" i="1"/>
  <c r="W374" i="1"/>
  <c r="X374" i="1"/>
  <c r="U375" i="1"/>
  <c r="V375" i="1"/>
  <c r="W375" i="1"/>
  <c r="X375" i="1"/>
  <c r="U376" i="1"/>
  <c r="V376" i="1"/>
  <c r="W376" i="1"/>
  <c r="X376" i="1"/>
  <c r="U377" i="1"/>
  <c r="V377" i="1"/>
  <c r="W377" i="1"/>
  <c r="X377" i="1"/>
  <c r="U378" i="1"/>
  <c r="V378" i="1"/>
  <c r="W378" i="1"/>
  <c r="X378" i="1"/>
  <c r="U379" i="1"/>
  <c r="V379" i="1"/>
  <c r="W379" i="1"/>
  <c r="X379" i="1"/>
  <c r="U380" i="1"/>
  <c r="V380" i="1"/>
  <c r="W380" i="1"/>
  <c r="X380" i="1"/>
  <c r="U381" i="1"/>
  <c r="V381" i="1"/>
  <c r="W381" i="1"/>
  <c r="X381" i="1"/>
  <c r="U382" i="1"/>
  <c r="V382" i="1"/>
  <c r="W382" i="1"/>
  <c r="X382" i="1"/>
  <c r="U383" i="1"/>
  <c r="V383" i="1"/>
  <c r="W383" i="1"/>
  <c r="X383" i="1"/>
  <c r="U384" i="1"/>
  <c r="V384" i="1"/>
  <c r="W384" i="1"/>
  <c r="X384" i="1"/>
  <c r="U385" i="1"/>
  <c r="V385" i="1"/>
  <c r="W385" i="1"/>
  <c r="X385" i="1"/>
  <c r="U386" i="1"/>
  <c r="V386" i="1"/>
  <c r="W386" i="1"/>
  <c r="X386" i="1"/>
  <c r="U387" i="1"/>
  <c r="V387" i="1"/>
  <c r="W387" i="1"/>
  <c r="X387" i="1"/>
  <c r="U388" i="1"/>
  <c r="V388" i="1"/>
  <c r="W388" i="1"/>
  <c r="X388" i="1"/>
  <c r="U389" i="1"/>
  <c r="V389" i="1"/>
  <c r="W389" i="1"/>
  <c r="X389" i="1"/>
  <c r="U390" i="1"/>
  <c r="V390" i="1"/>
  <c r="W390" i="1"/>
  <c r="X390" i="1"/>
  <c r="U391" i="1"/>
  <c r="V391" i="1"/>
  <c r="W391" i="1"/>
  <c r="X391" i="1"/>
  <c r="U392" i="1"/>
  <c r="V392" i="1"/>
  <c r="W392" i="1"/>
  <c r="X392" i="1"/>
  <c r="U393" i="1"/>
  <c r="V393" i="1"/>
  <c r="W393" i="1"/>
  <c r="X393" i="1"/>
  <c r="U394" i="1"/>
  <c r="V394" i="1"/>
  <c r="W394" i="1"/>
  <c r="X394" i="1"/>
  <c r="U395" i="1"/>
  <c r="V395" i="1"/>
  <c r="W395" i="1"/>
  <c r="X395" i="1"/>
  <c r="U396" i="1"/>
  <c r="V396" i="1"/>
  <c r="W396" i="1"/>
  <c r="X396" i="1"/>
  <c r="U397" i="1"/>
  <c r="V397" i="1"/>
  <c r="W397" i="1"/>
  <c r="X397" i="1"/>
  <c r="U398" i="1"/>
  <c r="V398" i="1"/>
  <c r="W398" i="1"/>
  <c r="X398" i="1"/>
  <c r="U399" i="1"/>
  <c r="V399" i="1"/>
  <c r="W399" i="1"/>
  <c r="X399" i="1"/>
  <c r="U400" i="1"/>
  <c r="V400" i="1"/>
  <c r="W400" i="1"/>
  <c r="X400" i="1"/>
  <c r="U401" i="1"/>
  <c r="V401" i="1"/>
  <c r="W401" i="1"/>
  <c r="X401" i="1"/>
  <c r="U402" i="1"/>
  <c r="V402" i="1"/>
  <c r="W402" i="1"/>
  <c r="X402" i="1"/>
  <c r="U403" i="1"/>
  <c r="V403" i="1"/>
  <c r="W403" i="1"/>
  <c r="X403" i="1"/>
  <c r="U404" i="1"/>
  <c r="V404" i="1"/>
  <c r="W404" i="1"/>
  <c r="X404" i="1"/>
  <c r="U405" i="1"/>
  <c r="V405" i="1"/>
  <c r="W405" i="1"/>
  <c r="X405" i="1"/>
  <c r="U406" i="1"/>
  <c r="V406" i="1"/>
  <c r="W406" i="1"/>
  <c r="X406" i="1"/>
  <c r="U407" i="1"/>
  <c r="V407" i="1"/>
  <c r="W407" i="1"/>
  <c r="X407" i="1"/>
  <c r="U408" i="1"/>
  <c r="V408" i="1"/>
  <c r="W408" i="1"/>
  <c r="X408" i="1"/>
  <c r="U409" i="1"/>
  <c r="V409" i="1"/>
  <c r="W409" i="1"/>
  <c r="X409" i="1"/>
  <c r="U410" i="1"/>
  <c r="V410" i="1"/>
  <c r="W410" i="1"/>
  <c r="X410" i="1"/>
  <c r="U411" i="1"/>
  <c r="V411" i="1"/>
  <c r="W411" i="1"/>
  <c r="X411" i="1"/>
  <c r="U412" i="1"/>
  <c r="V412" i="1"/>
  <c r="W412" i="1"/>
  <c r="X412" i="1"/>
  <c r="U413" i="1"/>
  <c r="V413" i="1"/>
  <c r="W413" i="1"/>
  <c r="X413" i="1"/>
  <c r="U414" i="1"/>
  <c r="V414" i="1"/>
  <c r="W414" i="1"/>
  <c r="X414" i="1"/>
  <c r="U415" i="1"/>
  <c r="V415" i="1"/>
  <c r="W415" i="1"/>
  <c r="X415" i="1"/>
  <c r="U416" i="1"/>
  <c r="V416" i="1"/>
  <c r="W416" i="1"/>
  <c r="X416" i="1"/>
  <c r="U417" i="1"/>
  <c r="V417" i="1"/>
  <c r="W417" i="1"/>
  <c r="X417" i="1"/>
  <c r="U418" i="1"/>
  <c r="V418" i="1"/>
  <c r="W418" i="1"/>
  <c r="X418" i="1"/>
  <c r="U419" i="1"/>
  <c r="V419" i="1"/>
  <c r="W419" i="1"/>
  <c r="X419" i="1"/>
  <c r="U420" i="1"/>
  <c r="V420" i="1"/>
  <c r="W420" i="1"/>
  <c r="X420" i="1"/>
  <c r="U421" i="1"/>
  <c r="V421" i="1"/>
  <c r="W421" i="1"/>
  <c r="X421" i="1"/>
  <c r="U422" i="1"/>
  <c r="V422" i="1"/>
  <c r="W422" i="1"/>
  <c r="X422" i="1"/>
  <c r="U423" i="1"/>
  <c r="V423" i="1"/>
  <c r="W423" i="1"/>
  <c r="X423" i="1"/>
  <c r="U424" i="1"/>
  <c r="V424" i="1"/>
  <c r="W424" i="1"/>
  <c r="X424" i="1"/>
  <c r="U425" i="1"/>
  <c r="V425" i="1"/>
  <c r="W425" i="1"/>
  <c r="X425" i="1"/>
  <c r="U426" i="1"/>
  <c r="V426" i="1"/>
  <c r="W426" i="1"/>
  <c r="X426" i="1"/>
  <c r="U427" i="1"/>
  <c r="V427" i="1"/>
  <c r="W427" i="1"/>
  <c r="X427" i="1"/>
  <c r="U428" i="1"/>
  <c r="V428" i="1"/>
  <c r="W428" i="1"/>
  <c r="X428" i="1"/>
  <c r="U429" i="1"/>
  <c r="V429" i="1"/>
  <c r="W429" i="1"/>
  <c r="X429" i="1"/>
  <c r="U430" i="1"/>
  <c r="V430" i="1"/>
  <c r="W430" i="1"/>
  <c r="X430" i="1"/>
  <c r="U431" i="1"/>
  <c r="V431" i="1"/>
  <c r="W431" i="1"/>
  <c r="X431" i="1"/>
  <c r="U432" i="1"/>
  <c r="V432" i="1"/>
  <c r="W432" i="1"/>
  <c r="X432" i="1"/>
  <c r="U433" i="1"/>
  <c r="V433" i="1"/>
  <c r="W433" i="1"/>
  <c r="X433" i="1"/>
  <c r="U434" i="1"/>
  <c r="V434" i="1"/>
  <c r="W434" i="1"/>
  <c r="X434" i="1"/>
  <c r="U435" i="1"/>
  <c r="V435" i="1"/>
  <c r="W435" i="1"/>
  <c r="X435" i="1"/>
  <c r="U436" i="1"/>
  <c r="V436" i="1"/>
  <c r="W436" i="1"/>
  <c r="X436" i="1"/>
  <c r="U437" i="1"/>
  <c r="V437" i="1"/>
  <c r="W437" i="1"/>
  <c r="X437" i="1"/>
  <c r="U438" i="1"/>
  <c r="V438" i="1"/>
  <c r="W438" i="1"/>
  <c r="X438" i="1"/>
  <c r="U439" i="1"/>
  <c r="V439" i="1"/>
  <c r="W439" i="1"/>
  <c r="X439" i="1"/>
  <c r="U440" i="1"/>
  <c r="V440" i="1"/>
  <c r="W440" i="1"/>
  <c r="X440" i="1"/>
  <c r="U441" i="1"/>
  <c r="V441" i="1"/>
  <c r="W441" i="1"/>
  <c r="X441" i="1"/>
  <c r="U442" i="1"/>
  <c r="V442" i="1"/>
  <c r="W442" i="1"/>
  <c r="X442" i="1"/>
  <c r="U443" i="1"/>
  <c r="V443" i="1"/>
  <c r="W443" i="1"/>
  <c r="X443" i="1"/>
  <c r="U444" i="1"/>
  <c r="V444" i="1"/>
  <c r="W444" i="1"/>
  <c r="X444" i="1"/>
  <c r="U445" i="1"/>
  <c r="V445" i="1"/>
  <c r="W445" i="1"/>
  <c r="X445" i="1"/>
  <c r="U446" i="1"/>
  <c r="V446" i="1"/>
  <c r="W446" i="1"/>
  <c r="X446" i="1"/>
  <c r="U447" i="1"/>
  <c r="V447" i="1"/>
  <c r="W447" i="1"/>
  <c r="X447" i="1"/>
  <c r="U448" i="1"/>
  <c r="V448" i="1"/>
  <c r="W448" i="1"/>
  <c r="X448" i="1"/>
  <c r="U449" i="1"/>
  <c r="V449" i="1"/>
  <c r="W449" i="1"/>
  <c r="X449" i="1"/>
  <c r="U450" i="1"/>
  <c r="V450" i="1"/>
  <c r="W450" i="1"/>
  <c r="X450" i="1"/>
  <c r="U451" i="1"/>
  <c r="V451" i="1"/>
  <c r="W451" i="1"/>
  <c r="X451" i="1"/>
  <c r="U452" i="1"/>
  <c r="V452" i="1"/>
  <c r="W452" i="1"/>
  <c r="X452" i="1"/>
  <c r="U453" i="1"/>
  <c r="V453" i="1"/>
  <c r="W453" i="1"/>
  <c r="X453" i="1"/>
  <c r="U454" i="1"/>
  <c r="V454" i="1"/>
  <c r="W454" i="1"/>
  <c r="X454" i="1"/>
  <c r="U455" i="1"/>
  <c r="V455" i="1"/>
  <c r="W455" i="1"/>
  <c r="X455" i="1"/>
  <c r="U456" i="1"/>
  <c r="V456" i="1"/>
  <c r="W456" i="1"/>
  <c r="X456" i="1"/>
  <c r="U457" i="1"/>
  <c r="V457" i="1"/>
  <c r="W457" i="1"/>
  <c r="X457" i="1"/>
  <c r="U458" i="1"/>
  <c r="V458" i="1"/>
  <c r="W458" i="1"/>
  <c r="X458" i="1"/>
  <c r="U459" i="1"/>
  <c r="V459" i="1"/>
  <c r="W459" i="1"/>
  <c r="X459" i="1"/>
  <c r="U460" i="1"/>
  <c r="V460" i="1"/>
  <c r="W460" i="1"/>
  <c r="X460" i="1"/>
  <c r="U461" i="1"/>
  <c r="V461" i="1"/>
  <c r="W461" i="1"/>
  <c r="X461" i="1"/>
  <c r="U462" i="1"/>
  <c r="V462" i="1"/>
  <c r="W462" i="1"/>
  <c r="X462" i="1"/>
  <c r="U463" i="1"/>
  <c r="V463" i="1"/>
  <c r="W463" i="1"/>
  <c r="X463" i="1"/>
  <c r="U464" i="1"/>
  <c r="V464" i="1"/>
  <c r="W464" i="1"/>
  <c r="X464" i="1"/>
  <c r="U465" i="1"/>
  <c r="V465" i="1"/>
  <c r="W465" i="1"/>
  <c r="X465" i="1"/>
  <c r="U466" i="1"/>
  <c r="V466" i="1"/>
  <c r="W466" i="1"/>
  <c r="X466" i="1"/>
  <c r="U467" i="1"/>
  <c r="V467" i="1"/>
  <c r="W467" i="1"/>
  <c r="X467" i="1"/>
  <c r="U468" i="1"/>
  <c r="V468" i="1"/>
  <c r="W468" i="1"/>
  <c r="X468" i="1"/>
  <c r="U469" i="1"/>
  <c r="V469" i="1"/>
  <c r="W469" i="1"/>
  <c r="X469" i="1"/>
  <c r="U470" i="1"/>
  <c r="V470" i="1"/>
  <c r="W470" i="1"/>
  <c r="X470" i="1"/>
  <c r="U471" i="1"/>
  <c r="V471" i="1"/>
  <c r="W471" i="1"/>
  <c r="X471" i="1"/>
  <c r="U472" i="1"/>
  <c r="V472" i="1"/>
  <c r="W472" i="1"/>
  <c r="X472" i="1"/>
  <c r="U473" i="1"/>
  <c r="V473" i="1"/>
  <c r="W473" i="1"/>
  <c r="X473" i="1"/>
  <c r="U474" i="1"/>
  <c r="V474" i="1"/>
  <c r="W474" i="1"/>
  <c r="X474" i="1"/>
  <c r="U475" i="1"/>
  <c r="V475" i="1"/>
  <c r="W475" i="1"/>
  <c r="X475" i="1"/>
  <c r="U476" i="1"/>
  <c r="V476" i="1"/>
  <c r="W476" i="1"/>
  <c r="X476" i="1"/>
  <c r="U477" i="1"/>
  <c r="V477" i="1"/>
  <c r="W477" i="1"/>
  <c r="X477" i="1"/>
  <c r="U478" i="1"/>
  <c r="V478" i="1"/>
  <c r="W478" i="1"/>
  <c r="X478" i="1"/>
  <c r="U479" i="1"/>
  <c r="V479" i="1"/>
  <c r="W479" i="1"/>
  <c r="X479" i="1"/>
  <c r="U480" i="1"/>
  <c r="V480" i="1"/>
  <c r="W480" i="1"/>
  <c r="X480" i="1"/>
  <c r="U481" i="1"/>
  <c r="V481" i="1"/>
  <c r="W481" i="1"/>
  <c r="X481" i="1"/>
  <c r="U482" i="1"/>
  <c r="V482" i="1"/>
  <c r="W482" i="1"/>
  <c r="X482" i="1"/>
  <c r="U483" i="1"/>
  <c r="V483" i="1"/>
  <c r="W483" i="1"/>
  <c r="X483" i="1"/>
  <c r="U484" i="1"/>
  <c r="V484" i="1"/>
  <c r="W484" i="1"/>
  <c r="X484" i="1"/>
  <c r="U485" i="1"/>
  <c r="V485" i="1"/>
  <c r="W485" i="1"/>
  <c r="X485" i="1"/>
  <c r="U486" i="1"/>
  <c r="V486" i="1"/>
  <c r="W486" i="1"/>
  <c r="X486" i="1"/>
  <c r="U487" i="1"/>
  <c r="V487" i="1"/>
  <c r="W487" i="1"/>
  <c r="X487" i="1"/>
  <c r="U488" i="1"/>
  <c r="V488" i="1"/>
  <c r="W488" i="1"/>
  <c r="X488" i="1"/>
  <c r="U489" i="1"/>
  <c r="V489" i="1"/>
  <c r="W489" i="1"/>
  <c r="X489" i="1"/>
  <c r="U490" i="1"/>
  <c r="V490" i="1"/>
  <c r="W490" i="1"/>
  <c r="X490" i="1"/>
  <c r="U491" i="1"/>
  <c r="V491" i="1"/>
  <c r="W491" i="1"/>
  <c r="X491" i="1"/>
  <c r="U492" i="1"/>
  <c r="V492" i="1"/>
  <c r="W492" i="1"/>
  <c r="X492" i="1"/>
  <c r="U493" i="1"/>
  <c r="V493" i="1"/>
  <c r="W493" i="1"/>
  <c r="X493" i="1"/>
  <c r="U494" i="1"/>
  <c r="V494" i="1"/>
  <c r="W494" i="1"/>
  <c r="X494" i="1"/>
  <c r="U495" i="1"/>
  <c r="V495" i="1"/>
  <c r="W495" i="1"/>
  <c r="X495" i="1"/>
  <c r="U496" i="1"/>
  <c r="V496" i="1"/>
  <c r="W496" i="1"/>
  <c r="X496" i="1"/>
  <c r="U497" i="1"/>
  <c r="V497" i="1"/>
  <c r="W497" i="1"/>
  <c r="X497" i="1"/>
  <c r="U498" i="1"/>
  <c r="V498" i="1"/>
  <c r="W498" i="1"/>
  <c r="X498" i="1"/>
  <c r="U499" i="1"/>
  <c r="V499" i="1"/>
  <c r="W499" i="1"/>
  <c r="X499" i="1"/>
  <c r="U500" i="1"/>
  <c r="V500" i="1"/>
  <c r="W500" i="1"/>
  <c r="X500" i="1"/>
  <c r="U501" i="1"/>
  <c r="V501" i="1"/>
  <c r="W501" i="1"/>
  <c r="X501" i="1"/>
  <c r="U502" i="1"/>
  <c r="V502" i="1"/>
  <c r="W502" i="1"/>
  <c r="X502" i="1"/>
  <c r="U503" i="1"/>
  <c r="V503" i="1"/>
  <c r="W503" i="1"/>
  <c r="X503" i="1"/>
  <c r="U504" i="1"/>
  <c r="V504" i="1"/>
  <c r="W504" i="1"/>
  <c r="X504" i="1"/>
  <c r="U505" i="1"/>
  <c r="V505" i="1"/>
  <c r="W505" i="1"/>
  <c r="X505" i="1"/>
  <c r="U506" i="1"/>
  <c r="V506" i="1"/>
  <c r="W506" i="1"/>
  <c r="X506" i="1"/>
  <c r="U507" i="1"/>
  <c r="V507" i="1"/>
  <c r="W507" i="1"/>
  <c r="X507" i="1"/>
  <c r="U508" i="1"/>
  <c r="V508" i="1"/>
  <c r="W508" i="1"/>
  <c r="X508" i="1"/>
  <c r="U509" i="1"/>
  <c r="V509" i="1"/>
  <c r="W509" i="1"/>
  <c r="X509" i="1"/>
  <c r="U510" i="1"/>
  <c r="V510" i="1"/>
  <c r="W510" i="1"/>
  <c r="X510" i="1"/>
  <c r="U511" i="1"/>
  <c r="V511" i="1"/>
  <c r="W511" i="1"/>
  <c r="X511" i="1"/>
  <c r="U512" i="1"/>
  <c r="V512" i="1"/>
  <c r="W512" i="1"/>
  <c r="X512" i="1"/>
  <c r="U513" i="1"/>
  <c r="V513" i="1"/>
  <c r="W513" i="1"/>
  <c r="X513" i="1"/>
  <c r="U514" i="1"/>
  <c r="V514" i="1"/>
  <c r="W514" i="1"/>
  <c r="X514" i="1"/>
  <c r="U515" i="1"/>
  <c r="V515" i="1"/>
  <c r="W515" i="1"/>
  <c r="X515" i="1"/>
  <c r="U516" i="1"/>
  <c r="V516" i="1"/>
  <c r="W516" i="1"/>
  <c r="X516" i="1"/>
  <c r="U517" i="1"/>
  <c r="V517" i="1"/>
  <c r="W517" i="1"/>
  <c r="X517" i="1"/>
  <c r="U518" i="1"/>
  <c r="V518" i="1"/>
  <c r="W518" i="1"/>
  <c r="X518" i="1"/>
  <c r="U519" i="1"/>
  <c r="V519" i="1"/>
  <c r="W519" i="1"/>
  <c r="X519" i="1"/>
  <c r="U520" i="1"/>
  <c r="V520" i="1"/>
  <c r="W520" i="1"/>
  <c r="X520" i="1"/>
  <c r="U521" i="1"/>
  <c r="V521" i="1"/>
  <c r="W521" i="1"/>
  <c r="X521" i="1"/>
  <c r="U522" i="1"/>
  <c r="V522" i="1"/>
  <c r="W522" i="1"/>
  <c r="X522" i="1"/>
  <c r="U523" i="1"/>
  <c r="V523" i="1"/>
  <c r="W523" i="1"/>
  <c r="X523" i="1"/>
  <c r="U524" i="1"/>
  <c r="V524" i="1"/>
  <c r="W524" i="1"/>
  <c r="X524" i="1"/>
  <c r="U525" i="1"/>
  <c r="V525" i="1"/>
  <c r="W525" i="1"/>
  <c r="X525" i="1"/>
  <c r="U526" i="1"/>
  <c r="V526" i="1"/>
  <c r="W526" i="1"/>
  <c r="X526" i="1"/>
  <c r="U527" i="1"/>
  <c r="V527" i="1"/>
  <c r="W527" i="1"/>
  <c r="X527" i="1"/>
  <c r="U528" i="1"/>
  <c r="V528" i="1"/>
  <c r="W528" i="1"/>
  <c r="X528" i="1"/>
  <c r="U529" i="1"/>
  <c r="V529" i="1"/>
  <c r="W529" i="1"/>
  <c r="X529" i="1"/>
  <c r="U530" i="1"/>
  <c r="V530" i="1"/>
  <c r="W530" i="1"/>
  <c r="X530" i="1"/>
  <c r="U531" i="1"/>
  <c r="V531" i="1"/>
  <c r="W531" i="1"/>
  <c r="X531" i="1"/>
  <c r="U532" i="1"/>
  <c r="V532" i="1"/>
  <c r="W532" i="1"/>
  <c r="X532" i="1"/>
  <c r="U533" i="1"/>
  <c r="V533" i="1"/>
  <c r="W533" i="1"/>
  <c r="X533" i="1"/>
  <c r="U534" i="1"/>
  <c r="V534" i="1"/>
  <c r="W534" i="1"/>
  <c r="X534" i="1"/>
  <c r="U535" i="1"/>
  <c r="V535" i="1"/>
  <c r="W535" i="1"/>
  <c r="X535" i="1"/>
  <c r="U536" i="1"/>
  <c r="V536" i="1"/>
  <c r="W536" i="1"/>
  <c r="X536" i="1"/>
  <c r="U537" i="1"/>
  <c r="V537" i="1"/>
  <c r="W537" i="1"/>
  <c r="X537" i="1"/>
  <c r="U538" i="1"/>
  <c r="V538" i="1"/>
  <c r="W538" i="1"/>
  <c r="X538" i="1"/>
  <c r="U539" i="1"/>
  <c r="V539" i="1"/>
  <c r="W539" i="1"/>
  <c r="X539" i="1"/>
  <c r="U540" i="1"/>
  <c r="V540" i="1"/>
  <c r="W540" i="1"/>
  <c r="X540" i="1"/>
  <c r="U541" i="1"/>
  <c r="V541" i="1"/>
  <c r="W541" i="1"/>
  <c r="X541" i="1"/>
  <c r="U542" i="1"/>
  <c r="V542" i="1"/>
  <c r="W542" i="1"/>
  <c r="X542" i="1"/>
  <c r="U543" i="1"/>
  <c r="V543" i="1"/>
  <c r="W543" i="1"/>
  <c r="X543" i="1"/>
  <c r="U544" i="1"/>
  <c r="V544" i="1"/>
  <c r="W544" i="1"/>
  <c r="X544" i="1"/>
  <c r="U545" i="1"/>
  <c r="V545" i="1"/>
  <c r="W545" i="1"/>
  <c r="X545" i="1"/>
  <c r="U546" i="1"/>
  <c r="V546" i="1"/>
  <c r="W546" i="1"/>
  <c r="X546" i="1"/>
  <c r="U547" i="1"/>
  <c r="V547" i="1"/>
  <c r="W547" i="1"/>
  <c r="X547" i="1"/>
  <c r="U548" i="1"/>
  <c r="V548" i="1"/>
  <c r="W548" i="1"/>
  <c r="X548" i="1"/>
  <c r="U549" i="1"/>
  <c r="V549" i="1"/>
  <c r="W549" i="1"/>
  <c r="X549" i="1"/>
  <c r="U550" i="1"/>
  <c r="V550" i="1"/>
  <c r="W550" i="1"/>
  <c r="X550" i="1"/>
  <c r="U551" i="1"/>
  <c r="V551" i="1"/>
  <c r="W551" i="1"/>
  <c r="X551" i="1"/>
  <c r="U552" i="1"/>
  <c r="V552" i="1"/>
  <c r="W552" i="1"/>
  <c r="X552" i="1"/>
  <c r="U553" i="1"/>
  <c r="V553" i="1"/>
  <c r="W553" i="1"/>
  <c r="X553" i="1"/>
  <c r="U554" i="1"/>
  <c r="V554" i="1"/>
  <c r="W554" i="1"/>
  <c r="X554" i="1"/>
  <c r="U555" i="1"/>
  <c r="V555" i="1"/>
  <c r="W555" i="1"/>
  <c r="X555" i="1"/>
  <c r="U556" i="1"/>
  <c r="V556" i="1"/>
  <c r="W556" i="1"/>
  <c r="X556" i="1"/>
  <c r="U557" i="1"/>
  <c r="V557" i="1"/>
  <c r="W557" i="1"/>
  <c r="X557" i="1"/>
  <c r="U558" i="1"/>
  <c r="V558" i="1"/>
  <c r="W558" i="1"/>
  <c r="X558" i="1"/>
  <c r="U559" i="1"/>
  <c r="V559" i="1"/>
  <c r="W559" i="1"/>
  <c r="X559" i="1"/>
  <c r="U560" i="1"/>
  <c r="V560" i="1"/>
  <c r="W560" i="1"/>
  <c r="X560" i="1"/>
  <c r="U561" i="1"/>
  <c r="V561" i="1"/>
  <c r="W561" i="1"/>
  <c r="X561" i="1"/>
  <c r="U562" i="1"/>
  <c r="V562" i="1"/>
  <c r="W562" i="1"/>
  <c r="X562" i="1"/>
  <c r="U563" i="1"/>
  <c r="V563" i="1"/>
  <c r="W563" i="1"/>
  <c r="X563" i="1"/>
  <c r="U564" i="1"/>
  <c r="V564" i="1"/>
  <c r="W564" i="1"/>
  <c r="X564" i="1"/>
  <c r="U565" i="1"/>
  <c r="V565" i="1"/>
  <c r="W565" i="1"/>
  <c r="X565" i="1"/>
  <c r="U566" i="1"/>
  <c r="V566" i="1"/>
  <c r="W566" i="1"/>
  <c r="X566" i="1"/>
  <c r="U567" i="1"/>
  <c r="V567" i="1"/>
  <c r="W567" i="1"/>
  <c r="X567" i="1"/>
  <c r="U568" i="1"/>
  <c r="V568" i="1"/>
  <c r="W568" i="1"/>
  <c r="X568" i="1"/>
  <c r="U569" i="1"/>
  <c r="V569" i="1"/>
  <c r="W569" i="1"/>
  <c r="X569" i="1"/>
  <c r="U570" i="1"/>
  <c r="V570" i="1"/>
  <c r="W570" i="1"/>
  <c r="X570" i="1"/>
  <c r="U571" i="1"/>
  <c r="V571" i="1"/>
  <c r="W571" i="1"/>
  <c r="X571" i="1"/>
  <c r="U572" i="1"/>
  <c r="V572" i="1"/>
  <c r="W572" i="1"/>
  <c r="X572" i="1"/>
  <c r="U573" i="1"/>
  <c r="V573" i="1"/>
  <c r="W573" i="1"/>
  <c r="X573" i="1"/>
  <c r="U574" i="1"/>
  <c r="V574" i="1"/>
  <c r="W574" i="1"/>
  <c r="X574" i="1"/>
  <c r="U575" i="1"/>
  <c r="V575" i="1"/>
  <c r="W575" i="1"/>
  <c r="X575" i="1"/>
  <c r="U576" i="1"/>
  <c r="V576" i="1"/>
  <c r="W576" i="1"/>
  <c r="X576" i="1"/>
  <c r="U577" i="1"/>
  <c r="V577" i="1"/>
  <c r="W577" i="1"/>
  <c r="X577" i="1"/>
  <c r="U578" i="1"/>
  <c r="V578" i="1"/>
  <c r="W578" i="1"/>
  <c r="X578" i="1"/>
  <c r="U579" i="1"/>
  <c r="V579" i="1"/>
  <c r="W579" i="1"/>
  <c r="X579" i="1"/>
  <c r="U580" i="1"/>
  <c r="V580" i="1"/>
  <c r="W580" i="1"/>
  <c r="X580" i="1"/>
  <c r="U581" i="1"/>
  <c r="V581" i="1"/>
  <c r="W581" i="1"/>
  <c r="X581" i="1"/>
  <c r="U582" i="1"/>
  <c r="V582" i="1"/>
  <c r="W582" i="1"/>
  <c r="X582" i="1"/>
  <c r="U583" i="1"/>
  <c r="V583" i="1"/>
  <c r="W583" i="1"/>
  <c r="X583" i="1"/>
  <c r="U584" i="1"/>
  <c r="V584" i="1"/>
  <c r="W584" i="1"/>
  <c r="X584" i="1"/>
  <c r="U585" i="1"/>
  <c r="V585" i="1"/>
  <c r="W585" i="1"/>
  <c r="X585" i="1"/>
  <c r="U586" i="1"/>
  <c r="V586" i="1"/>
  <c r="W586" i="1"/>
  <c r="X586" i="1"/>
  <c r="U587" i="1"/>
  <c r="V587" i="1"/>
  <c r="W587" i="1"/>
  <c r="X587" i="1"/>
  <c r="U588" i="1"/>
  <c r="V588" i="1"/>
  <c r="W588" i="1"/>
  <c r="X588" i="1"/>
  <c r="U589" i="1"/>
  <c r="V589" i="1"/>
  <c r="W589" i="1"/>
  <c r="X589" i="1"/>
  <c r="U590" i="1"/>
  <c r="V590" i="1"/>
  <c r="W590" i="1"/>
  <c r="X590" i="1"/>
  <c r="U591" i="1"/>
  <c r="V591" i="1"/>
  <c r="W591" i="1"/>
  <c r="X591" i="1"/>
  <c r="U592" i="1"/>
  <c r="V592" i="1"/>
  <c r="W592" i="1"/>
  <c r="X592" i="1"/>
  <c r="U593" i="1"/>
  <c r="V593" i="1"/>
  <c r="W593" i="1"/>
  <c r="X593" i="1"/>
  <c r="U594" i="1"/>
  <c r="V594" i="1"/>
  <c r="W594" i="1"/>
  <c r="X594" i="1"/>
  <c r="U595" i="1"/>
  <c r="V595" i="1"/>
  <c r="W595" i="1"/>
  <c r="X595" i="1"/>
  <c r="U596" i="1"/>
  <c r="V596" i="1"/>
  <c r="W596" i="1"/>
  <c r="X596" i="1"/>
  <c r="U597" i="1"/>
  <c r="V597" i="1"/>
  <c r="W597" i="1"/>
  <c r="X597" i="1"/>
  <c r="U598" i="1"/>
  <c r="V598" i="1"/>
  <c r="W598" i="1"/>
  <c r="X598" i="1"/>
  <c r="U599" i="1"/>
  <c r="V599" i="1"/>
  <c r="W599" i="1"/>
  <c r="X599" i="1"/>
  <c r="U600" i="1"/>
  <c r="V600" i="1"/>
  <c r="W600" i="1"/>
  <c r="X600" i="1"/>
  <c r="U601" i="1"/>
  <c r="V601" i="1"/>
  <c r="W601" i="1"/>
  <c r="X601" i="1"/>
  <c r="U602" i="1"/>
  <c r="V602" i="1"/>
  <c r="W602" i="1"/>
  <c r="X602" i="1"/>
  <c r="U603" i="1"/>
  <c r="V603" i="1"/>
  <c r="W603" i="1"/>
  <c r="X603" i="1"/>
  <c r="U604" i="1"/>
  <c r="V604" i="1"/>
  <c r="W604" i="1"/>
  <c r="X604" i="1"/>
  <c r="U605" i="1"/>
  <c r="V605" i="1"/>
  <c r="W605" i="1"/>
  <c r="X605" i="1"/>
  <c r="U606" i="1"/>
  <c r="V606" i="1"/>
  <c r="W606" i="1"/>
  <c r="X606" i="1"/>
  <c r="U607" i="1"/>
  <c r="V607" i="1"/>
  <c r="W607" i="1"/>
  <c r="X607" i="1"/>
  <c r="U608" i="1"/>
  <c r="V608" i="1"/>
  <c r="W608" i="1"/>
  <c r="X608" i="1"/>
  <c r="U609" i="1"/>
  <c r="V609" i="1"/>
  <c r="W609" i="1"/>
  <c r="X609" i="1"/>
  <c r="U610" i="1"/>
  <c r="V610" i="1"/>
  <c r="W610" i="1"/>
  <c r="X610" i="1"/>
  <c r="U611" i="1"/>
  <c r="V611" i="1"/>
  <c r="W611" i="1"/>
  <c r="X611" i="1"/>
  <c r="U612" i="1"/>
  <c r="V612" i="1"/>
  <c r="W612" i="1"/>
  <c r="X612" i="1"/>
  <c r="U613" i="1"/>
  <c r="V613" i="1"/>
  <c r="W613" i="1"/>
  <c r="X613" i="1"/>
  <c r="U614" i="1"/>
  <c r="V614" i="1"/>
  <c r="W614" i="1"/>
  <c r="X614" i="1"/>
  <c r="U615" i="1"/>
  <c r="V615" i="1"/>
  <c r="W615" i="1"/>
  <c r="X615" i="1"/>
  <c r="U616" i="1"/>
  <c r="V616" i="1"/>
  <c r="W616" i="1"/>
  <c r="X616" i="1"/>
  <c r="U617" i="1"/>
  <c r="V617" i="1"/>
  <c r="W617" i="1"/>
  <c r="X617" i="1"/>
  <c r="U618" i="1"/>
  <c r="V618" i="1"/>
  <c r="W618" i="1"/>
  <c r="X618" i="1"/>
  <c r="U619" i="1"/>
  <c r="V619" i="1"/>
  <c r="W619" i="1"/>
  <c r="X619" i="1"/>
  <c r="U620" i="1"/>
  <c r="V620" i="1"/>
  <c r="W620" i="1"/>
  <c r="X620" i="1"/>
  <c r="U621" i="1"/>
  <c r="V621" i="1"/>
  <c r="W621" i="1"/>
  <c r="X621" i="1"/>
  <c r="U622" i="1"/>
  <c r="V622" i="1"/>
  <c r="W622" i="1"/>
  <c r="X622" i="1"/>
  <c r="U623" i="1"/>
  <c r="V623" i="1"/>
  <c r="W623" i="1"/>
  <c r="X623" i="1"/>
  <c r="U624" i="1"/>
  <c r="V624" i="1"/>
  <c r="W624" i="1"/>
  <c r="X624" i="1"/>
  <c r="U625" i="1"/>
  <c r="V625" i="1"/>
  <c r="W625" i="1"/>
  <c r="X625" i="1"/>
  <c r="U626" i="1"/>
  <c r="V626" i="1"/>
  <c r="W626" i="1"/>
  <c r="X626" i="1"/>
  <c r="U627" i="1"/>
  <c r="V627" i="1"/>
  <c r="W627" i="1"/>
  <c r="X627" i="1"/>
  <c r="U628" i="1"/>
  <c r="V628" i="1"/>
  <c r="W628" i="1"/>
  <c r="X628" i="1"/>
  <c r="U629" i="1"/>
  <c r="V629" i="1"/>
  <c r="W629" i="1"/>
  <c r="X629" i="1"/>
  <c r="U630" i="1"/>
  <c r="V630" i="1"/>
  <c r="W630" i="1"/>
  <c r="X630" i="1"/>
  <c r="U631" i="1"/>
  <c r="V631" i="1"/>
  <c r="W631" i="1"/>
  <c r="X631" i="1"/>
  <c r="U632" i="1"/>
  <c r="V632" i="1"/>
  <c r="W632" i="1"/>
  <c r="X632" i="1"/>
  <c r="U633" i="1"/>
  <c r="V633" i="1"/>
  <c r="W633" i="1"/>
  <c r="X633" i="1"/>
  <c r="U634" i="1"/>
  <c r="V634" i="1"/>
  <c r="W634" i="1"/>
  <c r="X634" i="1"/>
  <c r="U635" i="1"/>
  <c r="V635" i="1"/>
  <c r="W635" i="1"/>
  <c r="X635" i="1"/>
  <c r="U636" i="1"/>
  <c r="V636" i="1"/>
  <c r="W636" i="1"/>
  <c r="X636" i="1"/>
  <c r="U637" i="1"/>
  <c r="V637" i="1"/>
  <c r="W637" i="1"/>
  <c r="X637" i="1"/>
  <c r="U638" i="1"/>
  <c r="V638" i="1"/>
  <c r="W638" i="1"/>
  <c r="X638" i="1"/>
  <c r="U639" i="1"/>
  <c r="V639" i="1"/>
  <c r="W639" i="1"/>
  <c r="X639" i="1"/>
  <c r="U640" i="1"/>
  <c r="V640" i="1"/>
  <c r="W640" i="1"/>
  <c r="X640" i="1"/>
  <c r="U641" i="1"/>
  <c r="V641" i="1"/>
  <c r="W641" i="1"/>
  <c r="X641" i="1"/>
  <c r="U642" i="1"/>
  <c r="V642" i="1"/>
  <c r="W642" i="1"/>
  <c r="X642" i="1"/>
  <c r="U643" i="1"/>
  <c r="V643" i="1"/>
  <c r="W643" i="1"/>
  <c r="X643" i="1"/>
  <c r="U644" i="1"/>
  <c r="V644" i="1"/>
  <c r="W644" i="1"/>
  <c r="X644" i="1"/>
  <c r="U645" i="1"/>
  <c r="V645" i="1"/>
  <c r="W645" i="1"/>
  <c r="X645" i="1"/>
  <c r="U646" i="1"/>
  <c r="V646" i="1"/>
  <c r="W646" i="1"/>
  <c r="X646" i="1"/>
  <c r="U647" i="1"/>
  <c r="V647" i="1"/>
  <c r="W647" i="1"/>
  <c r="X647" i="1"/>
  <c r="U648" i="1"/>
  <c r="V648" i="1"/>
  <c r="W648" i="1"/>
  <c r="X648" i="1"/>
  <c r="U649" i="1"/>
  <c r="V649" i="1"/>
  <c r="W649" i="1"/>
  <c r="X649" i="1"/>
  <c r="U650" i="1"/>
  <c r="V650" i="1"/>
  <c r="W650" i="1"/>
  <c r="X650" i="1"/>
  <c r="U651" i="1"/>
  <c r="V651" i="1"/>
  <c r="W651" i="1"/>
  <c r="X651" i="1"/>
  <c r="U652" i="1"/>
  <c r="V652" i="1"/>
  <c r="W652" i="1"/>
  <c r="X652" i="1"/>
  <c r="U653" i="1"/>
  <c r="V653" i="1"/>
  <c r="W653" i="1"/>
  <c r="X653" i="1"/>
  <c r="U654" i="1"/>
  <c r="V654" i="1"/>
  <c r="W654" i="1"/>
  <c r="X654" i="1"/>
  <c r="U655" i="1"/>
  <c r="V655" i="1"/>
  <c r="W655" i="1"/>
  <c r="X655" i="1"/>
  <c r="U656" i="1"/>
  <c r="V656" i="1"/>
  <c r="W656" i="1"/>
  <c r="X656" i="1"/>
  <c r="U657" i="1"/>
  <c r="V657" i="1"/>
  <c r="W657" i="1"/>
  <c r="X657" i="1"/>
  <c r="U658" i="1"/>
  <c r="V658" i="1"/>
  <c r="W658" i="1"/>
  <c r="X658" i="1"/>
  <c r="U659" i="1"/>
  <c r="V659" i="1"/>
  <c r="W659" i="1"/>
  <c r="X659" i="1"/>
  <c r="U660" i="1"/>
  <c r="V660" i="1"/>
  <c r="W660" i="1"/>
  <c r="X660" i="1"/>
  <c r="U661" i="1"/>
  <c r="V661" i="1"/>
  <c r="W661" i="1"/>
  <c r="X661" i="1"/>
  <c r="U662" i="1"/>
  <c r="V662" i="1"/>
  <c r="W662" i="1"/>
  <c r="X662" i="1"/>
  <c r="U663" i="1"/>
  <c r="V663" i="1"/>
  <c r="W663" i="1"/>
  <c r="X663" i="1"/>
  <c r="U664" i="1"/>
  <c r="V664" i="1"/>
  <c r="W664" i="1"/>
  <c r="X664" i="1"/>
  <c r="U665" i="1"/>
  <c r="V665" i="1"/>
  <c r="W665" i="1"/>
  <c r="X665" i="1"/>
  <c r="U666" i="1"/>
  <c r="V666" i="1"/>
  <c r="W666" i="1"/>
  <c r="X666" i="1"/>
  <c r="U667" i="1"/>
  <c r="V667" i="1"/>
  <c r="W667" i="1"/>
  <c r="X667" i="1"/>
  <c r="U668" i="1"/>
  <c r="V668" i="1"/>
  <c r="W668" i="1"/>
  <c r="X668" i="1"/>
  <c r="U669" i="1"/>
  <c r="V669" i="1"/>
  <c r="W669" i="1"/>
  <c r="X669" i="1"/>
  <c r="U670" i="1"/>
  <c r="V670" i="1"/>
  <c r="W670" i="1"/>
  <c r="X670" i="1"/>
  <c r="U671" i="1"/>
  <c r="V671" i="1"/>
  <c r="W671" i="1"/>
  <c r="X671" i="1"/>
  <c r="U672" i="1"/>
  <c r="V672" i="1"/>
  <c r="W672" i="1"/>
  <c r="X672" i="1"/>
  <c r="U673" i="1"/>
  <c r="V673" i="1"/>
  <c r="W673" i="1"/>
  <c r="X673" i="1"/>
  <c r="U674" i="1"/>
  <c r="V674" i="1"/>
  <c r="W674" i="1"/>
  <c r="X674" i="1"/>
  <c r="U675" i="1"/>
  <c r="V675" i="1"/>
  <c r="W675" i="1"/>
  <c r="X675" i="1"/>
  <c r="U676" i="1"/>
  <c r="V676" i="1"/>
  <c r="W676" i="1"/>
  <c r="X676" i="1"/>
  <c r="U677" i="1"/>
  <c r="V677" i="1"/>
  <c r="W677" i="1"/>
  <c r="X677" i="1"/>
  <c r="U678" i="1"/>
  <c r="V678" i="1"/>
  <c r="W678" i="1"/>
  <c r="X678" i="1"/>
  <c r="U679" i="1"/>
  <c r="V679" i="1"/>
  <c r="W679" i="1"/>
  <c r="X679" i="1"/>
  <c r="U680" i="1"/>
  <c r="V680" i="1"/>
  <c r="W680" i="1"/>
  <c r="X680" i="1"/>
  <c r="U681" i="1"/>
  <c r="V681" i="1"/>
  <c r="W681" i="1"/>
  <c r="X681" i="1"/>
  <c r="U682" i="1"/>
  <c r="V682" i="1"/>
  <c r="W682" i="1"/>
  <c r="X682" i="1"/>
  <c r="U683" i="1"/>
  <c r="V683" i="1"/>
  <c r="W683" i="1"/>
  <c r="X683" i="1"/>
  <c r="U684" i="1"/>
  <c r="V684" i="1"/>
  <c r="W684" i="1"/>
  <c r="X684" i="1"/>
  <c r="U685" i="1"/>
  <c r="V685" i="1"/>
  <c r="W685" i="1"/>
  <c r="X685" i="1"/>
  <c r="U686" i="1"/>
  <c r="V686" i="1"/>
  <c r="W686" i="1"/>
  <c r="X686" i="1"/>
  <c r="U687" i="1"/>
  <c r="V687" i="1"/>
  <c r="W687" i="1"/>
  <c r="X687" i="1"/>
  <c r="U688" i="1"/>
  <c r="V688" i="1"/>
  <c r="W688" i="1"/>
  <c r="X688" i="1"/>
  <c r="U689" i="1"/>
  <c r="V689" i="1"/>
  <c r="W689" i="1"/>
  <c r="X689" i="1"/>
  <c r="U690" i="1"/>
  <c r="V690" i="1"/>
  <c r="W690" i="1"/>
  <c r="X690" i="1"/>
  <c r="U691" i="1"/>
  <c r="V691" i="1"/>
  <c r="W691" i="1"/>
  <c r="X691" i="1"/>
  <c r="U692" i="1"/>
  <c r="V692" i="1"/>
  <c r="W692" i="1"/>
  <c r="X692" i="1"/>
  <c r="U693" i="1"/>
  <c r="V693" i="1"/>
  <c r="W693" i="1"/>
  <c r="X693" i="1"/>
  <c r="U694" i="1"/>
  <c r="V694" i="1"/>
  <c r="W694" i="1"/>
  <c r="X694" i="1"/>
  <c r="U695" i="1"/>
  <c r="V695" i="1"/>
  <c r="W695" i="1"/>
  <c r="X695" i="1"/>
  <c r="U696" i="1"/>
  <c r="V696" i="1"/>
  <c r="W696" i="1"/>
  <c r="X696" i="1"/>
  <c r="U697" i="1"/>
  <c r="V697" i="1"/>
  <c r="W697" i="1"/>
  <c r="X697" i="1"/>
  <c r="U698" i="1"/>
  <c r="V698" i="1"/>
  <c r="W698" i="1"/>
  <c r="X698" i="1"/>
  <c r="U699" i="1"/>
  <c r="V699" i="1"/>
  <c r="W699" i="1"/>
  <c r="X699" i="1"/>
  <c r="U700" i="1"/>
  <c r="V700" i="1"/>
  <c r="W700" i="1"/>
  <c r="X700" i="1"/>
  <c r="U701" i="1"/>
  <c r="V701" i="1"/>
  <c r="W701" i="1"/>
  <c r="X701" i="1"/>
  <c r="U702" i="1"/>
  <c r="V702" i="1"/>
  <c r="W702" i="1"/>
  <c r="X702" i="1"/>
  <c r="U703" i="1"/>
  <c r="V703" i="1"/>
  <c r="W703" i="1"/>
  <c r="X703" i="1"/>
  <c r="U704" i="1"/>
  <c r="V704" i="1"/>
  <c r="W704" i="1"/>
  <c r="X704" i="1"/>
  <c r="U705" i="1"/>
  <c r="V705" i="1"/>
  <c r="W705" i="1"/>
  <c r="X705" i="1"/>
  <c r="U706" i="1"/>
  <c r="V706" i="1"/>
  <c r="W706" i="1"/>
  <c r="X706" i="1"/>
  <c r="U707" i="1"/>
  <c r="V707" i="1"/>
  <c r="W707" i="1"/>
  <c r="X707" i="1"/>
  <c r="U708" i="1"/>
  <c r="V708" i="1"/>
  <c r="W708" i="1"/>
  <c r="X708" i="1"/>
  <c r="U709" i="1"/>
  <c r="V709" i="1"/>
  <c r="W709" i="1"/>
  <c r="X709" i="1"/>
  <c r="U710" i="1"/>
  <c r="V710" i="1"/>
  <c r="W710" i="1"/>
  <c r="X710" i="1"/>
  <c r="U711" i="1"/>
  <c r="V711" i="1"/>
  <c r="W711" i="1"/>
  <c r="X711" i="1"/>
  <c r="U712" i="1"/>
  <c r="V712" i="1"/>
  <c r="W712" i="1"/>
  <c r="X712" i="1"/>
  <c r="U713" i="1"/>
  <c r="V713" i="1"/>
  <c r="W713" i="1"/>
  <c r="X713" i="1"/>
  <c r="U714" i="1"/>
  <c r="V714" i="1"/>
  <c r="W714" i="1"/>
  <c r="X714" i="1"/>
  <c r="U715" i="1"/>
  <c r="V715" i="1"/>
  <c r="W715" i="1"/>
  <c r="X715" i="1"/>
  <c r="U716" i="1"/>
  <c r="V716" i="1"/>
  <c r="W716" i="1"/>
  <c r="X716" i="1"/>
  <c r="U717" i="1"/>
  <c r="V717" i="1"/>
  <c r="W717" i="1"/>
  <c r="X717" i="1"/>
  <c r="U718" i="1"/>
  <c r="V718" i="1"/>
  <c r="W718" i="1"/>
  <c r="X718" i="1"/>
  <c r="U719" i="1"/>
  <c r="V719" i="1"/>
  <c r="W719" i="1"/>
  <c r="X719" i="1"/>
  <c r="U720" i="1"/>
  <c r="V720" i="1"/>
  <c r="W720" i="1"/>
  <c r="X720" i="1"/>
  <c r="U721" i="1"/>
  <c r="V721" i="1"/>
  <c r="W721" i="1"/>
  <c r="X721" i="1"/>
  <c r="U722" i="1"/>
  <c r="V722" i="1"/>
  <c r="W722" i="1"/>
  <c r="X722" i="1"/>
  <c r="U723" i="1"/>
  <c r="V723" i="1"/>
  <c r="W723" i="1"/>
  <c r="X723" i="1"/>
  <c r="U724" i="1"/>
  <c r="V724" i="1"/>
  <c r="W724" i="1"/>
  <c r="X724" i="1"/>
  <c r="U725" i="1"/>
  <c r="V725" i="1"/>
  <c r="W725" i="1"/>
  <c r="X725" i="1"/>
  <c r="U726" i="1"/>
  <c r="V726" i="1"/>
  <c r="W726" i="1"/>
  <c r="X726" i="1"/>
  <c r="U727" i="1"/>
  <c r="V727" i="1"/>
  <c r="W727" i="1"/>
  <c r="X727" i="1"/>
  <c r="U728" i="1"/>
  <c r="V728" i="1"/>
  <c r="W728" i="1"/>
  <c r="X728" i="1"/>
  <c r="U729" i="1"/>
  <c r="V729" i="1"/>
  <c r="W729" i="1"/>
  <c r="X729" i="1"/>
  <c r="U730" i="1"/>
  <c r="V730" i="1"/>
  <c r="W730" i="1"/>
  <c r="X730" i="1"/>
  <c r="U731" i="1"/>
  <c r="V731" i="1"/>
  <c r="W731" i="1"/>
  <c r="X731" i="1"/>
  <c r="U732" i="1"/>
  <c r="V732" i="1"/>
  <c r="W732" i="1"/>
  <c r="X732" i="1"/>
  <c r="U733" i="1"/>
  <c r="V733" i="1"/>
  <c r="W733" i="1"/>
  <c r="X733" i="1"/>
  <c r="U734" i="1"/>
  <c r="V734" i="1"/>
  <c r="W734" i="1"/>
  <c r="X734" i="1"/>
  <c r="U735" i="1"/>
  <c r="V735" i="1"/>
  <c r="W735" i="1"/>
  <c r="X735" i="1"/>
  <c r="U736" i="1"/>
  <c r="V736" i="1"/>
  <c r="W736" i="1"/>
  <c r="X736" i="1"/>
  <c r="U737" i="1"/>
  <c r="V737" i="1"/>
  <c r="W737" i="1"/>
  <c r="X737" i="1"/>
  <c r="U738" i="1"/>
  <c r="V738" i="1"/>
  <c r="W738" i="1"/>
  <c r="X738" i="1"/>
  <c r="U739" i="1"/>
  <c r="V739" i="1"/>
  <c r="W739" i="1"/>
  <c r="X739" i="1"/>
  <c r="U740" i="1"/>
  <c r="V740" i="1"/>
  <c r="W740" i="1"/>
  <c r="X740" i="1"/>
  <c r="U741" i="1"/>
  <c r="V741" i="1"/>
  <c r="W741" i="1"/>
  <c r="X741" i="1"/>
  <c r="U742" i="1"/>
  <c r="V742" i="1"/>
  <c r="W742" i="1"/>
  <c r="X742" i="1"/>
  <c r="U743" i="1"/>
  <c r="V743" i="1"/>
  <c r="W743" i="1"/>
  <c r="X743" i="1"/>
  <c r="U744" i="1"/>
  <c r="V744" i="1"/>
  <c r="W744" i="1"/>
  <c r="X744" i="1"/>
  <c r="U745" i="1"/>
  <c r="V745" i="1"/>
  <c r="W745" i="1"/>
  <c r="X745" i="1"/>
  <c r="U746" i="1"/>
  <c r="V746" i="1"/>
  <c r="W746" i="1"/>
  <c r="X746" i="1"/>
  <c r="U747" i="1"/>
  <c r="V747" i="1"/>
  <c r="W747" i="1"/>
  <c r="X747" i="1"/>
  <c r="U748" i="1"/>
  <c r="V748" i="1"/>
  <c r="W748" i="1"/>
  <c r="X748" i="1"/>
  <c r="U749" i="1"/>
  <c r="V749" i="1"/>
  <c r="W749" i="1"/>
  <c r="X749" i="1"/>
  <c r="U750" i="1"/>
  <c r="V750" i="1"/>
  <c r="W750" i="1"/>
  <c r="X750" i="1"/>
  <c r="U751" i="1"/>
  <c r="V751" i="1"/>
  <c r="W751" i="1"/>
  <c r="X751" i="1"/>
  <c r="U752" i="1"/>
  <c r="V752" i="1"/>
  <c r="W752" i="1"/>
  <c r="X752" i="1"/>
  <c r="U753" i="1"/>
  <c r="V753" i="1"/>
  <c r="W753" i="1"/>
  <c r="X753" i="1"/>
  <c r="U754" i="1"/>
  <c r="V754" i="1"/>
  <c r="W754" i="1"/>
  <c r="X754" i="1"/>
  <c r="U755" i="1"/>
  <c r="V755" i="1"/>
  <c r="W755" i="1"/>
  <c r="X755" i="1"/>
  <c r="U756" i="1"/>
  <c r="V756" i="1"/>
  <c r="W756" i="1"/>
  <c r="X756" i="1"/>
  <c r="U757" i="1"/>
  <c r="V757" i="1"/>
  <c r="W757" i="1"/>
  <c r="X757" i="1"/>
  <c r="U758" i="1"/>
  <c r="V758" i="1"/>
  <c r="W758" i="1"/>
  <c r="X758" i="1"/>
  <c r="U759" i="1"/>
  <c r="V759" i="1"/>
  <c r="W759" i="1"/>
  <c r="X759" i="1"/>
  <c r="U760" i="1"/>
  <c r="V760" i="1"/>
  <c r="W760" i="1"/>
  <c r="X760" i="1"/>
  <c r="U761" i="1"/>
  <c r="V761" i="1"/>
  <c r="W761" i="1"/>
  <c r="X761" i="1"/>
  <c r="U762" i="1"/>
  <c r="V762" i="1"/>
  <c r="W762" i="1"/>
  <c r="X762" i="1"/>
  <c r="U763" i="1"/>
  <c r="V763" i="1"/>
  <c r="W763" i="1"/>
  <c r="X763" i="1"/>
  <c r="U764" i="1"/>
  <c r="V764" i="1"/>
  <c r="W764" i="1"/>
  <c r="X764" i="1"/>
  <c r="U765" i="1"/>
  <c r="V765" i="1"/>
  <c r="W765" i="1"/>
  <c r="X765" i="1"/>
  <c r="U766" i="1"/>
  <c r="V766" i="1"/>
  <c r="W766" i="1"/>
  <c r="X766" i="1"/>
  <c r="U767" i="1"/>
  <c r="V767" i="1"/>
  <c r="W767" i="1"/>
  <c r="X767" i="1"/>
  <c r="U768" i="1"/>
  <c r="V768" i="1"/>
  <c r="W768" i="1"/>
  <c r="X768" i="1"/>
  <c r="U769" i="1"/>
  <c r="V769" i="1"/>
  <c r="W769" i="1"/>
  <c r="X769" i="1"/>
  <c r="U770" i="1"/>
  <c r="V770" i="1"/>
  <c r="W770" i="1"/>
  <c r="X770" i="1"/>
  <c r="U771" i="1"/>
  <c r="V771" i="1"/>
  <c r="W771" i="1"/>
  <c r="X771" i="1"/>
  <c r="U772" i="1"/>
  <c r="V772" i="1"/>
  <c r="W772" i="1"/>
  <c r="X772" i="1"/>
  <c r="U773" i="1"/>
  <c r="V773" i="1"/>
  <c r="W773" i="1"/>
  <c r="X773" i="1"/>
  <c r="U774" i="1"/>
  <c r="V774" i="1"/>
  <c r="W774" i="1"/>
  <c r="X774" i="1"/>
  <c r="U775" i="1"/>
  <c r="V775" i="1"/>
  <c r="W775" i="1"/>
  <c r="X775" i="1"/>
  <c r="U776" i="1"/>
  <c r="V776" i="1"/>
  <c r="W776" i="1"/>
  <c r="X776" i="1"/>
  <c r="U777" i="1"/>
  <c r="V777" i="1"/>
  <c r="W777" i="1"/>
  <c r="X777" i="1"/>
  <c r="U778" i="1"/>
  <c r="V778" i="1"/>
  <c r="W778" i="1"/>
  <c r="X778" i="1"/>
  <c r="U779" i="1"/>
  <c r="V779" i="1"/>
  <c r="W779" i="1"/>
  <c r="X779" i="1"/>
  <c r="U780" i="1"/>
  <c r="V780" i="1"/>
  <c r="W780" i="1"/>
  <c r="X780" i="1"/>
  <c r="U781" i="1"/>
  <c r="V781" i="1"/>
  <c r="W781" i="1"/>
  <c r="X781" i="1"/>
  <c r="U782" i="1"/>
  <c r="V782" i="1"/>
  <c r="W782" i="1"/>
  <c r="X782" i="1"/>
  <c r="U783" i="1"/>
  <c r="V783" i="1"/>
  <c r="W783" i="1"/>
  <c r="X783" i="1"/>
  <c r="U784" i="1"/>
  <c r="V784" i="1"/>
  <c r="W784" i="1"/>
  <c r="X784" i="1"/>
  <c r="U785" i="1"/>
  <c r="V785" i="1"/>
  <c r="W785" i="1"/>
  <c r="X785" i="1"/>
  <c r="U786" i="1"/>
  <c r="V786" i="1"/>
  <c r="W786" i="1"/>
  <c r="X786" i="1"/>
  <c r="U787" i="1"/>
  <c r="V787" i="1"/>
  <c r="W787" i="1"/>
  <c r="X787" i="1"/>
  <c r="U788" i="1"/>
  <c r="V788" i="1"/>
  <c r="W788" i="1"/>
  <c r="X788" i="1"/>
  <c r="U789" i="1"/>
  <c r="V789" i="1"/>
  <c r="W789" i="1"/>
  <c r="X789" i="1"/>
  <c r="U790" i="1"/>
  <c r="V790" i="1"/>
  <c r="W790" i="1"/>
  <c r="X790" i="1"/>
  <c r="U791" i="1"/>
  <c r="V791" i="1"/>
  <c r="W791" i="1"/>
  <c r="X791" i="1"/>
  <c r="U792" i="1"/>
  <c r="V792" i="1"/>
  <c r="W792" i="1"/>
  <c r="X792" i="1"/>
  <c r="U793" i="1"/>
  <c r="V793" i="1"/>
  <c r="W793" i="1"/>
  <c r="X793" i="1"/>
  <c r="U794" i="1"/>
  <c r="V794" i="1"/>
  <c r="W794" i="1"/>
  <c r="X794" i="1"/>
  <c r="U795" i="1"/>
  <c r="V795" i="1"/>
  <c r="W795" i="1"/>
  <c r="X795" i="1"/>
  <c r="U796" i="1"/>
  <c r="V796" i="1"/>
  <c r="W796" i="1"/>
  <c r="X796" i="1"/>
  <c r="U797" i="1"/>
  <c r="V797" i="1"/>
  <c r="W797" i="1"/>
  <c r="X797" i="1"/>
  <c r="U798" i="1"/>
  <c r="V798" i="1"/>
  <c r="W798" i="1"/>
  <c r="X798" i="1"/>
  <c r="U799" i="1"/>
  <c r="V799" i="1"/>
  <c r="W799" i="1"/>
  <c r="X799" i="1"/>
  <c r="U800" i="1"/>
  <c r="V800" i="1"/>
  <c r="W800" i="1"/>
  <c r="X800" i="1"/>
  <c r="U801" i="1"/>
  <c r="V801" i="1"/>
  <c r="W801" i="1"/>
  <c r="X801" i="1"/>
  <c r="U802" i="1"/>
  <c r="V802" i="1"/>
  <c r="W802" i="1"/>
  <c r="X802" i="1"/>
  <c r="U803" i="1"/>
  <c r="V803" i="1"/>
  <c r="W803" i="1"/>
  <c r="X803" i="1"/>
  <c r="U804" i="1"/>
  <c r="V804" i="1"/>
  <c r="W804" i="1"/>
  <c r="X804" i="1"/>
  <c r="U805" i="1"/>
  <c r="V805" i="1"/>
  <c r="W805" i="1"/>
  <c r="X805" i="1"/>
  <c r="U806" i="1"/>
  <c r="V806" i="1"/>
  <c r="W806" i="1"/>
  <c r="X806" i="1"/>
  <c r="U807" i="1"/>
  <c r="V807" i="1"/>
  <c r="W807" i="1"/>
  <c r="X807" i="1"/>
  <c r="U808" i="1"/>
  <c r="V808" i="1"/>
  <c r="W808" i="1"/>
  <c r="X808" i="1"/>
  <c r="U809" i="1"/>
  <c r="V809" i="1"/>
  <c r="W809" i="1"/>
  <c r="X809" i="1"/>
  <c r="U810" i="1"/>
  <c r="V810" i="1"/>
  <c r="W810" i="1"/>
  <c r="X810" i="1"/>
  <c r="U811" i="1"/>
  <c r="V811" i="1"/>
  <c r="W811" i="1"/>
  <c r="X811" i="1"/>
  <c r="U812" i="1"/>
  <c r="V812" i="1"/>
  <c r="W812" i="1"/>
  <c r="X812" i="1"/>
  <c r="U813" i="1"/>
  <c r="V813" i="1"/>
  <c r="W813" i="1"/>
  <c r="X813" i="1"/>
  <c r="U814" i="1"/>
  <c r="V814" i="1"/>
  <c r="W814" i="1"/>
  <c r="X814" i="1"/>
  <c r="U815" i="1"/>
  <c r="V815" i="1"/>
  <c r="W815" i="1"/>
  <c r="X815" i="1"/>
  <c r="U816" i="1"/>
  <c r="V816" i="1"/>
  <c r="W816" i="1"/>
  <c r="X816" i="1"/>
  <c r="U817" i="1"/>
  <c r="V817" i="1"/>
  <c r="W817" i="1"/>
  <c r="X817" i="1"/>
  <c r="U818" i="1"/>
  <c r="V818" i="1"/>
  <c r="W818" i="1"/>
  <c r="X818" i="1"/>
  <c r="U819" i="1"/>
  <c r="V819" i="1"/>
  <c r="W819" i="1"/>
  <c r="X819" i="1"/>
  <c r="U820" i="1"/>
  <c r="V820" i="1"/>
  <c r="W820" i="1"/>
  <c r="X820" i="1"/>
  <c r="U821" i="1"/>
  <c r="V821" i="1"/>
  <c r="W821" i="1"/>
  <c r="X821" i="1"/>
  <c r="U822" i="1"/>
  <c r="V822" i="1"/>
  <c r="W822" i="1"/>
  <c r="X822" i="1"/>
  <c r="U823" i="1"/>
  <c r="V823" i="1"/>
  <c r="W823" i="1"/>
  <c r="X823" i="1"/>
  <c r="U824" i="1"/>
  <c r="V824" i="1"/>
  <c r="W824" i="1"/>
  <c r="X824" i="1"/>
  <c r="U825" i="1"/>
  <c r="V825" i="1"/>
  <c r="W825" i="1"/>
  <c r="X825" i="1"/>
  <c r="U826" i="1"/>
  <c r="V826" i="1"/>
  <c r="W826" i="1"/>
  <c r="X826" i="1"/>
  <c r="U827" i="1"/>
  <c r="V827" i="1"/>
  <c r="W827" i="1"/>
  <c r="X827" i="1"/>
  <c r="U828" i="1"/>
  <c r="V828" i="1"/>
  <c r="W828" i="1"/>
  <c r="X828" i="1"/>
  <c r="U829" i="1"/>
  <c r="V829" i="1"/>
  <c r="W829" i="1"/>
  <c r="X829" i="1"/>
  <c r="U830" i="1"/>
  <c r="V830" i="1"/>
  <c r="W830" i="1"/>
  <c r="X830" i="1"/>
  <c r="U831" i="1"/>
  <c r="V831" i="1"/>
  <c r="W831" i="1"/>
  <c r="X831" i="1"/>
  <c r="U832" i="1"/>
  <c r="V832" i="1"/>
  <c r="W832" i="1"/>
  <c r="X832" i="1"/>
  <c r="U833" i="1"/>
  <c r="V833" i="1"/>
  <c r="W833" i="1"/>
  <c r="X833" i="1"/>
  <c r="U834" i="1"/>
  <c r="V834" i="1"/>
  <c r="W834" i="1"/>
  <c r="X834" i="1"/>
  <c r="U835" i="1"/>
  <c r="V835" i="1"/>
  <c r="W835" i="1"/>
  <c r="X835" i="1"/>
  <c r="U836" i="1"/>
  <c r="V836" i="1"/>
  <c r="W836" i="1"/>
  <c r="X836" i="1"/>
  <c r="U837" i="1"/>
  <c r="V837" i="1"/>
  <c r="W837" i="1"/>
  <c r="X837" i="1"/>
  <c r="U838" i="1"/>
  <c r="V838" i="1"/>
  <c r="W838" i="1"/>
  <c r="X838" i="1"/>
  <c r="U839" i="1"/>
  <c r="V839" i="1"/>
  <c r="W839" i="1"/>
  <c r="X839" i="1"/>
  <c r="U840" i="1"/>
  <c r="V840" i="1"/>
  <c r="W840" i="1"/>
  <c r="X840" i="1"/>
  <c r="U841" i="1"/>
  <c r="V841" i="1"/>
  <c r="W841" i="1"/>
  <c r="X841" i="1"/>
  <c r="U842" i="1"/>
  <c r="V842" i="1"/>
  <c r="W842" i="1"/>
  <c r="X842" i="1"/>
  <c r="U843" i="1"/>
  <c r="V843" i="1"/>
  <c r="W843" i="1"/>
  <c r="X843" i="1"/>
  <c r="U844" i="1"/>
  <c r="V844" i="1"/>
  <c r="W844" i="1"/>
  <c r="X844" i="1"/>
  <c r="U845" i="1"/>
  <c r="V845" i="1"/>
  <c r="W845" i="1"/>
  <c r="X845" i="1"/>
  <c r="U846" i="1"/>
  <c r="V846" i="1"/>
  <c r="W846" i="1"/>
  <c r="X846" i="1"/>
  <c r="U847" i="1"/>
  <c r="V847" i="1"/>
  <c r="W847" i="1"/>
  <c r="X847" i="1"/>
  <c r="U848" i="1"/>
  <c r="V848" i="1"/>
  <c r="W848" i="1"/>
  <c r="X848" i="1"/>
  <c r="U849" i="1"/>
  <c r="V849" i="1"/>
  <c r="W849" i="1"/>
  <c r="X849" i="1"/>
  <c r="U850" i="1"/>
  <c r="V850" i="1"/>
  <c r="W850" i="1"/>
  <c r="X850" i="1"/>
  <c r="U851" i="1"/>
  <c r="V851" i="1"/>
  <c r="W851" i="1"/>
  <c r="X851" i="1"/>
  <c r="U852" i="1"/>
  <c r="V852" i="1"/>
  <c r="W852" i="1"/>
  <c r="X852" i="1"/>
  <c r="U853" i="1"/>
  <c r="V853" i="1"/>
  <c r="W853" i="1"/>
  <c r="X853" i="1"/>
  <c r="U854" i="1"/>
  <c r="V854" i="1"/>
  <c r="W854" i="1"/>
  <c r="X854" i="1"/>
  <c r="U855" i="1"/>
  <c r="V855" i="1"/>
  <c r="W855" i="1"/>
  <c r="X855" i="1"/>
  <c r="U856" i="1"/>
  <c r="V856" i="1"/>
  <c r="W856" i="1"/>
  <c r="X856" i="1"/>
  <c r="U857" i="1"/>
  <c r="V857" i="1"/>
  <c r="W857" i="1"/>
  <c r="X857" i="1"/>
  <c r="U858" i="1"/>
  <c r="V858" i="1"/>
  <c r="W858" i="1"/>
  <c r="X858" i="1"/>
  <c r="U859" i="1"/>
  <c r="V859" i="1"/>
  <c r="W859" i="1"/>
  <c r="X859" i="1"/>
  <c r="U860" i="1"/>
  <c r="V860" i="1"/>
  <c r="W860" i="1"/>
  <c r="X860" i="1"/>
  <c r="U861" i="1"/>
  <c r="V861" i="1"/>
  <c r="W861" i="1"/>
  <c r="X861" i="1"/>
  <c r="U862" i="1"/>
  <c r="V862" i="1"/>
  <c r="W862" i="1"/>
  <c r="X862" i="1"/>
  <c r="U863" i="1"/>
  <c r="V863" i="1"/>
  <c r="W863" i="1"/>
  <c r="X863" i="1"/>
  <c r="U864" i="1"/>
  <c r="V864" i="1"/>
  <c r="W864" i="1"/>
  <c r="X864" i="1"/>
  <c r="U865" i="1"/>
  <c r="V865" i="1"/>
  <c r="W865" i="1"/>
  <c r="X865" i="1"/>
  <c r="U866" i="1"/>
  <c r="V866" i="1"/>
  <c r="W866" i="1"/>
  <c r="X866" i="1"/>
  <c r="U867" i="1"/>
  <c r="V867" i="1"/>
  <c r="W867" i="1"/>
  <c r="X867" i="1"/>
  <c r="U868" i="1"/>
  <c r="V868" i="1"/>
  <c r="W868" i="1"/>
  <c r="X868" i="1"/>
  <c r="U869" i="1"/>
  <c r="V869" i="1"/>
  <c r="W869" i="1"/>
  <c r="X869" i="1"/>
  <c r="U870" i="1"/>
  <c r="V870" i="1"/>
  <c r="W870" i="1"/>
  <c r="X870" i="1"/>
  <c r="U871" i="1"/>
  <c r="V871" i="1"/>
  <c r="W871" i="1"/>
  <c r="X871" i="1"/>
  <c r="U872" i="1"/>
  <c r="V872" i="1"/>
  <c r="W872" i="1"/>
  <c r="X872" i="1"/>
  <c r="U873" i="1"/>
  <c r="V873" i="1"/>
  <c r="W873" i="1"/>
  <c r="X873" i="1"/>
  <c r="U874" i="1"/>
  <c r="V874" i="1"/>
  <c r="W874" i="1"/>
  <c r="X874" i="1"/>
  <c r="U875" i="1"/>
  <c r="V875" i="1"/>
  <c r="W875" i="1"/>
  <c r="X875" i="1"/>
  <c r="U876" i="1"/>
  <c r="V876" i="1"/>
  <c r="W876" i="1"/>
  <c r="X876" i="1"/>
  <c r="U877" i="1"/>
  <c r="V877" i="1"/>
  <c r="W877" i="1"/>
  <c r="X877" i="1"/>
  <c r="U878" i="1"/>
  <c r="V878" i="1"/>
  <c r="W878" i="1"/>
  <c r="X878" i="1"/>
  <c r="U879" i="1"/>
  <c r="V879" i="1"/>
  <c r="W879" i="1"/>
  <c r="X879" i="1"/>
  <c r="U880" i="1"/>
  <c r="V880" i="1"/>
  <c r="W880" i="1"/>
  <c r="X880" i="1"/>
  <c r="U881" i="1"/>
  <c r="V881" i="1"/>
  <c r="W881" i="1"/>
  <c r="X881" i="1"/>
  <c r="U882" i="1"/>
  <c r="V882" i="1"/>
  <c r="W882" i="1"/>
  <c r="X882" i="1"/>
  <c r="U883" i="1"/>
  <c r="V883" i="1"/>
  <c r="W883" i="1"/>
  <c r="X883" i="1"/>
  <c r="U884" i="1"/>
  <c r="V884" i="1"/>
  <c r="W884" i="1"/>
  <c r="X884" i="1"/>
  <c r="U885" i="1"/>
  <c r="V885" i="1"/>
  <c r="W885" i="1"/>
  <c r="X885" i="1"/>
  <c r="U886" i="1"/>
  <c r="V886" i="1"/>
  <c r="W886" i="1"/>
  <c r="X886" i="1"/>
  <c r="U887" i="1"/>
  <c r="V887" i="1"/>
  <c r="W887" i="1"/>
  <c r="X887" i="1"/>
  <c r="U888" i="1"/>
  <c r="V888" i="1"/>
  <c r="W888" i="1"/>
  <c r="X888" i="1"/>
  <c r="U889" i="1"/>
  <c r="V889" i="1"/>
  <c r="W889" i="1"/>
  <c r="X889" i="1"/>
  <c r="U890" i="1"/>
  <c r="V890" i="1"/>
  <c r="W890" i="1"/>
  <c r="X890" i="1"/>
  <c r="U891" i="1"/>
  <c r="V891" i="1"/>
  <c r="W891" i="1"/>
  <c r="X891" i="1"/>
  <c r="U892" i="1"/>
  <c r="V892" i="1"/>
  <c r="W892" i="1"/>
  <c r="X892" i="1"/>
  <c r="U893" i="1"/>
  <c r="V893" i="1"/>
  <c r="W893" i="1"/>
  <c r="X893" i="1"/>
  <c r="U894" i="1"/>
  <c r="V894" i="1"/>
  <c r="W894" i="1"/>
  <c r="X894" i="1"/>
  <c r="U895" i="1"/>
  <c r="V895" i="1"/>
  <c r="W895" i="1"/>
  <c r="X895" i="1"/>
  <c r="U896" i="1"/>
  <c r="V896" i="1"/>
  <c r="W896" i="1"/>
  <c r="X896" i="1"/>
  <c r="U897" i="1"/>
  <c r="V897" i="1"/>
  <c r="W897" i="1"/>
  <c r="X897" i="1"/>
  <c r="U898" i="1"/>
  <c r="V898" i="1"/>
  <c r="W898" i="1"/>
  <c r="X898" i="1"/>
  <c r="U899" i="1"/>
  <c r="V899" i="1"/>
  <c r="W899" i="1"/>
  <c r="X899" i="1"/>
  <c r="U900" i="1"/>
  <c r="V900" i="1"/>
  <c r="W900" i="1"/>
  <c r="X900" i="1"/>
  <c r="U901" i="1"/>
  <c r="V901" i="1"/>
  <c r="W901" i="1"/>
  <c r="X901" i="1"/>
  <c r="U902" i="1"/>
  <c r="V902" i="1"/>
  <c r="W902" i="1"/>
  <c r="X902" i="1"/>
  <c r="U903" i="1"/>
  <c r="V903" i="1"/>
  <c r="W903" i="1"/>
  <c r="X903" i="1"/>
  <c r="U904" i="1"/>
  <c r="V904" i="1"/>
  <c r="W904" i="1"/>
  <c r="X904" i="1"/>
  <c r="U905" i="1"/>
  <c r="V905" i="1"/>
  <c r="W905" i="1"/>
  <c r="X905" i="1"/>
  <c r="U906" i="1"/>
  <c r="V906" i="1"/>
  <c r="W906" i="1"/>
  <c r="X906" i="1"/>
  <c r="U907" i="1"/>
  <c r="V907" i="1"/>
  <c r="W907" i="1"/>
  <c r="X907" i="1"/>
  <c r="U908" i="1"/>
  <c r="V908" i="1"/>
  <c r="W908" i="1"/>
  <c r="X908" i="1"/>
  <c r="U909" i="1"/>
  <c r="V909" i="1"/>
  <c r="W909" i="1"/>
  <c r="X909" i="1"/>
  <c r="U910" i="1"/>
  <c r="V910" i="1"/>
  <c r="W910" i="1"/>
  <c r="X910" i="1"/>
  <c r="U911" i="1"/>
  <c r="V911" i="1"/>
  <c r="W911" i="1"/>
  <c r="X911" i="1"/>
  <c r="U912" i="1"/>
  <c r="V912" i="1"/>
  <c r="W912" i="1"/>
  <c r="X912" i="1"/>
  <c r="U913" i="1"/>
  <c r="V913" i="1"/>
  <c r="W913" i="1"/>
  <c r="X913" i="1"/>
  <c r="U914" i="1"/>
  <c r="V914" i="1"/>
  <c r="W914" i="1"/>
  <c r="X914" i="1"/>
  <c r="U915" i="1"/>
  <c r="V915" i="1"/>
  <c r="W915" i="1"/>
  <c r="X915" i="1"/>
  <c r="U916" i="1"/>
  <c r="V916" i="1"/>
  <c r="W916" i="1"/>
  <c r="X916" i="1"/>
  <c r="U917" i="1"/>
  <c r="V917" i="1"/>
  <c r="W917" i="1"/>
  <c r="X917" i="1"/>
  <c r="U918" i="1"/>
  <c r="V918" i="1"/>
  <c r="W918" i="1"/>
  <c r="X918" i="1"/>
  <c r="U919" i="1"/>
  <c r="V919" i="1"/>
  <c r="W919" i="1"/>
  <c r="X919" i="1"/>
  <c r="U920" i="1"/>
  <c r="V920" i="1"/>
  <c r="W920" i="1"/>
  <c r="X920" i="1"/>
  <c r="U921" i="1"/>
  <c r="V921" i="1"/>
  <c r="W921" i="1"/>
  <c r="X921" i="1"/>
  <c r="U922" i="1"/>
  <c r="V922" i="1"/>
  <c r="W922" i="1"/>
  <c r="X922" i="1"/>
  <c r="U923" i="1"/>
  <c r="V923" i="1"/>
  <c r="W923" i="1"/>
  <c r="X923" i="1"/>
  <c r="U924" i="1"/>
  <c r="V924" i="1"/>
  <c r="W924" i="1"/>
  <c r="X924" i="1"/>
  <c r="U925" i="1"/>
  <c r="V925" i="1"/>
  <c r="W925" i="1"/>
  <c r="X925" i="1"/>
  <c r="U926" i="1"/>
  <c r="V926" i="1"/>
  <c r="W926" i="1"/>
  <c r="X926" i="1"/>
  <c r="U927" i="1"/>
  <c r="V927" i="1"/>
  <c r="W927" i="1"/>
  <c r="X927" i="1"/>
  <c r="U928" i="1"/>
  <c r="V928" i="1"/>
  <c r="W928" i="1"/>
  <c r="X928" i="1"/>
  <c r="U929" i="1"/>
  <c r="V929" i="1"/>
  <c r="W929" i="1"/>
  <c r="X929" i="1"/>
  <c r="U930" i="1"/>
  <c r="V930" i="1"/>
  <c r="W930" i="1"/>
  <c r="X930" i="1"/>
  <c r="U931" i="1"/>
  <c r="V931" i="1"/>
  <c r="W931" i="1"/>
  <c r="X931" i="1"/>
  <c r="U932" i="1"/>
  <c r="V932" i="1"/>
  <c r="W932" i="1"/>
  <c r="X932" i="1"/>
  <c r="U933" i="1"/>
  <c r="V933" i="1"/>
  <c r="W933" i="1"/>
  <c r="X933" i="1"/>
  <c r="U934" i="1"/>
  <c r="V934" i="1"/>
  <c r="W934" i="1"/>
  <c r="X934" i="1"/>
  <c r="U935" i="1"/>
  <c r="V935" i="1"/>
  <c r="W935" i="1"/>
  <c r="X935" i="1"/>
  <c r="U936" i="1"/>
  <c r="V936" i="1"/>
  <c r="W936" i="1"/>
  <c r="X936" i="1"/>
  <c r="U937" i="1"/>
  <c r="V937" i="1"/>
  <c r="W937" i="1"/>
  <c r="X937" i="1"/>
  <c r="U938" i="1"/>
  <c r="V938" i="1"/>
  <c r="W938" i="1"/>
  <c r="X938" i="1"/>
  <c r="U939" i="1"/>
  <c r="V939" i="1"/>
  <c r="W939" i="1"/>
  <c r="X939" i="1"/>
  <c r="U940" i="1"/>
  <c r="V940" i="1"/>
  <c r="W940" i="1"/>
  <c r="X940" i="1"/>
  <c r="U941" i="1"/>
  <c r="V941" i="1"/>
  <c r="W941" i="1"/>
  <c r="X941" i="1"/>
  <c r="U942" i="1"/>
  <c r="V942" i="1"/>
  <c r="W942" i="1"/>
  <c r="X942" i="1"/>
  <c r="U943" i="1"/>
  <c r="V943" i="1"/>
  <c r="W943" i="1"/>
  <c r="X943" i="1"/>
  <c r="U944" i="1"/>
  <c r="V944" i="1"/>
  <c r="W944" i="1"/>
  <c r="X944" i="1"/>
  <c r="U945" i="1"/>
  <c r="V945" i="1"/>
  <c r="W945" i="1"/>
  <c r="X945" i="1"/>
  <c r="U946" i="1"/>
  <c r="V946" i="1"/>
  <c r="W946" i="1"/>
  <c r="X946" i="1"/>
  <c r="U947" i="1"/>
  <c r="V947" i="1"/>
  <c r="W947" i="1"/>
  <c r="X947" i="1"/>
  <c r="U948" i="1"/>
  <c r="V948" i="1"/>
  <c r="W948" i="1"/>
  <c r="X948" i="1"/>
  <c r="U949" i="1"/>
  <c r="V949" i="1"/>
  <c r="W949" i="1"/>
  <c r="X949" i="1"/>
  <c r="U950" i="1"/>
  <c r="V950" i="1"/>
  <c r="W950" i="1"/>
  <c r="X950" i="1"/>
  <c r="U951" i="1"/>
  <c r="V951" i="1"/>
  <c r="W951" i="1"/>
  <c r="X951" i="1"/>
  <c r="U952" i="1"/>
  <c r="V952" i="1"/>
  <c r="W952" i="1"/>
  <c r="X952" i="1"/>
  <c r="U953" i="1"/>
  <c r="V953" i="1"/>
  <c r="W953" i="1"/>
  <c r="X953" i="1"/>
  <c r="U954" i="1"/>
  <c r="V954" i="1"/>
  <c r="W954" i="1"/>
  <c r="X954" i="1"/>
  <c r="U955" i="1"/>
  <c r="V955" i="1"/>
  <c r="W955" i="1"/>
  <c r="X955" i="1"/>
  <c r="U956" i="1"/>
  <c r="V956" i="1"/>
  <c r="W956" i="1"/>
  <c r="X956" i="1"/>
  <c r="U957" i="1"/>
  <c r="V957" i="1"/>
  <c r="W957" i="1"/>
  <c r="X957" i="1"/>
  <c r="U958" i="1"/>
  <c r="V958" i="1"/>
  <c r="W958" i="1"/>
  <c r="X958" i="1"/>
  <c r="U959" i="1"/>
  <c r="V959" i="1"/>
  <c r="W959" i="1"/>
  <c r="X959" i="1"/>
  <c r="U960" i="1"/>
  <c r="V960" i="1"/>
  <c r="W960" i="1"/>
  <c r="X960" i="1"/>
  <c r="U961" i="1"/>
  <c r="V961" i="1"/>
  <c r="W961" i="1"/>
  <c r="X961" i="1"/>
  <c r="U962" i="1"/>
  <c r="V962" i="1"/>
  <c r="W962" i="1"/>
  <c r="X962" i="1"/>
  <c r="U963" i="1"/>
  <c r="V963" i="1"/>
  <c r="W963" i="1"/>
  <c r="X963" i="1"/>
  <c r="U964" i="1"/>
  <c r="V964" i="1"/>
  <c r="W964" i="1"/>
  <c r="X964" i="1"/>
  <c r="U965" i="1"/>
  <c r="V965" i="1"/>
  <c r="W965" i="1"/>
  <c r="X965" i="1"/>
  <c r="U966" i="1"/>
  <c r="V966" i="1"/>
  <c r="W966" i="1"/>
  <c r="X966" i="1"/>
  <c r="U967" i="1"/>
  <c r="V967" i="1"/>
  <c r="W967" i="1"/>
  <c r="X967" i="1"/>
  <c r="U968" i="1"/>
  <c r="V968" i="1"/>
  <c r="W968" i="1"/>
  <c r="X968" i="1"/>
  <c r="U969" i="1"/>
  <c r="V969" i="1"/>
  <c r="W969" i="1"/>
  <c r="X969" i="1"/>
  <c r="U970" i="1"/>
  <c r="V970" i="1"/>
  <c r="W970" i="1"/>
  <c r="X970" i="1"/>
  <c r="U971" i="1"/>
  <c r="V971" i="1"/>
  <c r="W971" i="1"/>
  <c r="X971" i="1"/>
  <c r="U972" i="1"/>
  <c r="V972" i="1"/>
  <c r="W972" i="1"/>
  <c r="X972" i="1"/>
  <c r="U973" i="1"/>
  <c r="V973" i="1"/>
  <c r="W973" i="1"/>
  <c r="X973" i="1"/>
  <c r="U974" i="1"/>
  <c r="V974" i="1"/>
  <c r="W974" i="1"/>
  <c r="X974" i="1"/>
  <c r="U975" i="1"/>
  <c r="V975" i="1"/>
  <c r="W975" i="1"/>
  <c r="X975" i="1"/>
  <c r="U976" i="1"/>
  <c r="V976" i="1"/>
  <c r="W976" i="1"/>
  <c r="X976" i="1"/>
  <c r="U977" i="1"/>
  <c r="V977" i="1"/>
  <c r="W977" i="1"/>
  <c r="X977" i="1"/>
  <c r="U978" i="1"/>
  <c r="V978" i="1"/>
  <c r="W978" i="1"/>
  <c r="X978" i="1"/>
  <c r="U979" i="1"/>
  <c r="V979" i="1"/>
  <c r="W979" i="1"/>
  <c r="X979" i="1"/>
  <c r="U980" i="1"/>
  <c r="V980" i="1"/>
  <c r="W980" i="1"/>
  <c r="X980" i="1"/>
  <c r="U981" i="1"/>
  <c r="V981" i="1"/>
  <c r="W981" i="1"/>
  <c r="X981" i="1"/>
  <c r="U982" i="1"/>
  <c r="V982" i="1"/>
  <c r="W982" i="1"/>
  <c r="X982" i="1"/>
  <c r="U983" i="1"/>
  <c r="V983" i="1"/>
  <c r="W983" i="1"/>
  <c r="X983" i="1"/>
  <c r="U984" i="1"/>
  <c r="V984" i="1"/>
  <c r="W984" i="1"/>
  <c r="X984" i="1"/>
  <c r="U985" i="1"/>
  <c r="V985" i="1"/>
  <c r="W985" i="1"/>
  <c r="X985" i="1"/>
  <c r="U986" i="1"/>
  <c r="V986" i="1"/>
  <c r="W986" i="1"/>
  <c r="X986" i="1"/>
  <c r="U987" i="1"/>
  <c r="V987" i="1"/>
  <c r="W987" i="1"/>
  <c r="X987" i="1"/>
  <c r="U988" i="1"/>
  <c r="V988" i="1"/>
  <c r="W988" i="1"/>
  <c r="X988" i="1"/>
  <c r="U989" i="1"/>
  <c r="V989" i="1"/>
  <c r="W989" i="1"/>
  <c r="X989" i="1"/>
  <c r="U990" i="1"/>
  <c r="V990" i="1"/>
  <c r="W990" i="1"/>
  <c r="X990" i="1"/>
  <c r="U991" i="1"/>
  <c r="V991" i="1"/>
  <c r="W991" i="1"/>
  <c r="X991" i="1"/>
  <c r="U992" i="1"/>
  <c r="V992" i="1"/>
  <c r="W992" i="1"/>
  <c r="X992" i="1"/>
  <c r="U993" i="1"/>
  <c r="V993" i="1"/>
  <c r="W993" i="1"/>
  <c r="X993" i="1"/>
  <c r="U994" i="1"/>
  <c r="V994" i="1"/>
  <c r="W994" i="1"/>
  <c r="X994" i="1"/>
  <c r="U995" i="1"/>
  <c r="V995" i="1"/>
  <c r="W995" i="1"/>
  <c r="X995" i="1"/>
  <c r="U996" i="1"/>
  <c r="V996" i="1"/>
  <c r="W996" i="1"/>
  <c r="X996" i="1"/>
  <c r="U997" i="1"/>
  <c r="V997" i="1"/>
  <c r="W997" i="1"/>
  <c r="X997" i="1"/>
  <c r="U998" i="1"/>
  <c r="V998" i="1"/>
  <c r="W998" i="1"/>
  <c r="X998" i="1"/>
  <c r="U999" i="1"/>
  <c r="V999" i="1"/>
  <c r="W999" i="1"/>
  <c r="X999" i="1"/>
  <c r="U1000" i="1"/>
  <c r="V1000" i="1"/>
  <c r="W1000" i="1"/>
  <c r="X1000" i="1"/>
  <c r="U1001" i="1"/>
  <c r="V1001" i="1"/>
  <c r="W1001" i="1"/>
  <c r="X1001" i="1"/>
  <c r="U1002" i="1"/>
  <c r="V1002" i="1"/>
  <c r="W1002" i="1"/>
  <c r="X1002" i="1"/>
  <c r="U1003" i="1"/>
  <c r="V1003" i="1"/>
  <c r="W1003" i="1"/>
  <c r="X1003" i="1"/>
  <c r="U1004" i="1"/>
  <c r="V1004" i="1"/>
  <c r="W1004" i="1"/>
  <c r="X1004" i="1"/>
  <c r="U1005" i="1"/>
  <c r="V1005" i="1"/>
  <c r="W1005" i="1"/>
  <c r="X1005" i="1"/>
  <c r="U1006" i="1"/>
  <c r="V1006" i="1"/>
  <c r="W1006" i="1"/>
  <c r="X1006" i="1"/>
  <c r="U1007" i="1"/>
  <c r="V1007" i="1"/>
  <c r="W1007" i="1"/>
  <c r="X1007" i="1"/>
  <c r="U1008" i="1"/>
  <c r="V1008" i="1"/>
  <c r="W1008" i="1"/>
  <c r="X1008" i="1"/>
  <c r="U1009" i="1"/>
  <c r="V1009" i="1"/>
  <c r="W1009" i="1"/>
  <c r="X1009" i="1"/>
  <c r="U1010" i="1"/>
  <c r="V1010" i="1"/>
  <c r="W1010" i="1"/>
  <c r="X1010" i="1"/>
  <c r="U1011" i="1"/>
  <c r="V1011" i="1"/>
  <c r="W1011" i="1"/>
  <c r="X1011" i="1"/>
  <c r="U1012" i="1"/>
  <c r="V1012" i="1"/>
  <c r="W1012" i="1"/>
  <c r="X1012" i="1"/>
  <c r="U1013" i="1"/>
  <c r="V1013" i="1"/>
  <c r="W1013" i="1"/>
  <c r="X1013" i="1"/>
  <c r="U1014" i="1"/>
  <c r="V1014" i="1"/>
  <c r="W1014" i="1"/>
  <c r="X1014" i="1"/>
  <c r="U1015" i="1"/>
  <c r="V1015" i="1"/>
  <c r="W1015" i="1"/>
  <c r="X1015" i="1"/>
  <c r="U1016" i="1"/>
  <c r="V1016" i="1"/>
  <c r="W1016" i="1"/>
  <c r="X1016" i="1"/>
  <c r="U1017" i="1"/>
  <c r="V1017" i="1"/>
  <c r="W1017" i="1"/>
  <c r="X1017" i="1"/>
  <c r="U1018" i="1"/>
  <c r="V1018" i="1"/>
  <c r="W1018" i="1"/>
  <c r="X1018" i="1"/>
  <c r="U1019" i="1"/>
  <c r="V1019" i="1"/>
  <c r="W1019" i="1"/>
  <c r="X1019" i="1"/>
  <c r="U1020" i="1"/>
  <c r="V1020" i="1"/>
  <c r="W1020" i="1"/>
  <c r="X1020" i="1"/>
  <c r="U1021" i="1"/>
  <c r="V1021" i="1"/>
  <c r="W1021" i="1"/>
  <c r="X1021" i="1"/>
  <c r="U1022" i="1"/>
  <c r="V1022" i="1"/>
  <c r="W1022" i="1"/>
  <c r="X1022" i="1"/>
  <c r="U1023" i="1"/>
  <c r="V1023" i="1"/>
  <c r="W1023" i="1"/>
  <c r="X1023" i="1"/>
  <c r="U1024" i="1"/>
  <c r="V1024" i="1"/>
  <c r="W1024" i="1"/>
  <c r="X1024" i="1"/>
  <c r="U1025" i="1"/>
  <c r="V1025" i="1"/>
  <c r="W1025" i="1"/>
  <c r="X1025" i="1"/>
  <c r="U1026" i="1"/>
  <c r="V1026" i="1"/>
  <c r="W1026" i="1"/>
  <c r="X1026" i="1"/>
  <c r="U1027" i="1"/>
  <c r="V1027" i="1"/>
  <c r="W1027" i="1"/>
  <c r="X1027" i="1"/>
  <c r="U1028" i="1"/>
  <c r="V1028" i="1"/>
  <c r="W1028" i="1"/>
  <c r="X1028" i="1"/>
  <c r="U1029" i="1"/>
  <c r="V1029" i="1"/>
  <c r="W1029" i="1"/>
  <c r="X1029" i="1"/>
  <c r="U1030" i="1"/>
  <c r="V1030" i="1"/>
  <c r="W1030" i="1"/>
  <c r="X1030" i="1"/>
  <c r="U1031" i="1"/>
  <c r="V1031" i="1"/>
  <c r="W1031" i="1"/>
  <c r="X1031" i="1"/>
  <c r="U1032" i="1"/>
  <c r="V1032" i="1"/>
  <c r="W1032" i="1"/>
  <c r="X1032" i="1"/>
  <c r="U1033" i="1"/>
  <c r="V1033" i="1"/>
  <c r="W1033" i="1"/>
  <c r="X1033" i="1"/>
  <c r="U1034" i="1"/>
  <c r="V1034" i="1"/>
  <c r="W1034" i="1"/>
  <c r="X1034" i="1"/>
  <c r="U1035" i="1"/>
  <c r="V1035" i="1"/>
  <c r="W1035" i="1"/>
  <c r="X1035" i="1"/>
  <c r="U1036" i="1"/>
  <c r="V1036" i="1"/>
  <c r="W1036" i="1"/>
  <c r="X1036" i="1"/>
  <c r="U1037" i="1"/>
  <c r="V1037" i="1"/>
  <c r="W1037" i="1"/>
  <c r="X1037" i="1"/>
  <c r="U1038" i="1"/>
  <c r="V1038" i="1"/>
  <c r="W1038" i="1"/>
  <c r="X1038" i="1"/>
  <c r="U1039" i="1"/>
  <c r="V1039" i="1"/>
  <c r="W1039" i="1"/>
  <c r="X1039" i="1"/>
  <c r="U1040" i="1"/>
  <c r="V1040" i="1"/>
  <c r="W1040" i="1"/>
  <c r="X1040" i="1"/>
  <c r="U1041" i="1"/>
  <c r="V1041" i="1"/>
  <c r="W1041" i="1"/>
  <c r="X1041" i="1"/>
  <c r="U1042" i="1"/>
  <c r="V1042" i="1"/>
  <c r="W1042" i="1"/>
  <c r="X1042" i="1"/>
  <c r="U1043" i="1"/>
  <c r="V1043" i="1"/>
  <c r="W1043" i="1"/>
  <c r="X1043" i="1"/>
  <c r="U1044" i="1"/>
  <c r="V1044" i="1"/>
  <c r="W1044" i="1"/>
  <c r="X1044" i="1"/>
  <c r="U1045" i="1"/>
  <c r="V1045" i="1"/>
  <c r="W1045" i="1"/>
  <c r="X1045" i="1"/>
  <c r="U1046" i="1"/>
  <c r="V1046" i="1"/>
  <c r="W1046" i="1"/>
  <c r="X1046" i="1"/>
  <c r="U1047" i="1"/>
  <c r="V1047" i="1"/>
  <c r="W1047" i="1"/>
  <c r="X1047" i="1"/>
  <c r="U1048" i="1"/>
  <c r="V1048" i="1"/>
  <c r="W1048" i="1"/>
  <c r="X1048" i="1"/>
  <c r="U1049" i="1"/>
  <c r="V1049" i="1"/>
  <c r="W1049" i="1"/>
  <c r="X1049" i="1"/>
  <c r="U1050" i="1"/>
  <c r="V1050" i="1"/>
  <c r="W1050" i="1"/>
  <c r="X1050" i="1"/>
  <c r="U1051" i="1"/>
  <c r="V1051" i="1"/>
  <c r="W1051" i="1"/>
  <c r="X1051" i="1"/>
  <c r="U1052" i="1"/>
  <c r="V1052" i="1"/>
  <c r="W1052" i="1"/>
  <c r="X1052" i="1"/>
  <c r="U1053" i="1"/>
  <c r="V1053" i="1"/>
  <c r="W1053" i="1"/>
  <c r="X1053" i="1"/>
  <c r="U1054" i="1"/>
  <c r="V1054" i="1"/>
  <c r="W1054" i="1"/>
  <c r="X1054" i="1"/>
  <c r="U1055" i="1"/>
  <c r="V1055" i="1"/>
  <c r="W1055" i="1"/>
  <c r="X1055" i="1"/>
  <c r="U1056" i="1"/>
  <c r="V1056" i="1"/>
  <c r="W1056" i="1"/>
  <c r="X1056" i="1"/>
  <c r="U1057" i="1"/>
  <c r="V1057" i="1"/>
  <c r="W1057" i="1"/>
  <c r="X1057" i="1"/>
  <c r="U1058" i="1"/>
  <c r="V1058" i="1"/>
  <c r="W1058" i="1"/>
  <c r="X1058" i="1"/>
  <c r="U1059" i="1"/>
  <c r="V1059" i="1"/>
  <c r="W1059" i="1"/>
  <c r="X1059" i="1"/>
  <c r="U1060" i="1"/>
  <c r="V1060" i="1"/>
  <c r="W1060" i="1"/>
  <c r="X1060" i="1"/>
  <c r="U1061" i="1"/>
  <c r="V1061" i="1"/>
  <c r="W1061" i="1"/>
  <c r="X1061" i="1"/>
  <c r="U1062" i="1"/>
  <c r="V1062" i="1"/>
  <c r="W1062" i="1"/>
  <c r="X1062" i="1"/>
  <c r="U1063" i="1"/>
  <c r="V1063" i="1"/>
  <c r="W1063" i="1"/>
  <c r="X1063" i="1"/>
  <c r="U1064" i="1"/>
  <c r="V1064" i="1"/>
  <c r="W1064" i="1"/>
  <c r="X1064" i="1"/>
  <c r="U1065" i="1"/>
  <c r="V1065" i="1"/>
  <c r="W1065" i="1"/>
  <c r="X1065" i="1"/>
  <c r="U1066" i="1"/>
  <c r="V1066" i="1"/>
  <c r="W1066" i="1"/>
  <c r="X1066" i="1"/>
  <c r="U1067" i="1"/>
  <c r="V1067" i="1"/>
  <c r="W1067" i="1"/>
  <c r="X1067" i="1"/>
  <c r="U1068" i="1"/>
  <c r="V1068" i="1"/>
  <c r="W1068" i="1"/>
  <c r="X1068" i="1"/>
  <c r="U1069" i="1"/>
  <c r="V1069" i="1"/>
  <c r="W1069" i="1"/>
  <c r="X1069" i="1"/>
  <c r="U1070" i="1"/>
  <c r="V1070" i="1"/>
  <c r="W1070" i="1"/>
  <c r="X1070" i="1"/>
  <c r="U1071" i="1"/>
  <c r="V1071" i="1"/>
  <c r="W1071" i="1"/>
  <c r="X1071" i="1"/>
  <c r="U1072" i="1"/>
  <c r="V1072" i="1"/>
  <c r="W1072" i="1"/>
  <c r="X1072" i="1"/>
  <c r="U1073" i="1"/>
  <c r="V1073" i="1"/>
  <c r="W1073" i="1"/>
  <c r="X1073" i="1"/>
  <c r="U1074" i="1"/>
  <c r="V1074" i="1"/>
  <c r="W1074" i="1"/>
  <c r="X1074" i="1"/>
  <c r="U1075" i="1"/>
  <c r="V1075" i="1"/>
  <c r="W1075" i="1"/>
  <c r="X1075" i="1"/>
  <c r="U1076" i="1"/>
  <c r="V1076" i="1"/>
  <c r="W1076" i="1"/>
  <c r="X1076" i="1"/>
  <c r="U1077" i="1"/>
  <c r="V1077" i="1"/>
  <c r="W1077" i="1"/>
  <c r="X1077" i="1"/>
  <c r="U1078" i="1"/>
  <c r="V1078" i="1"/>
  <c r="W1078" i="1"/>
  <c r="X1078" i="1"/>
  <c r="U1079" i="1"/>
  <c r="V1079" i="1"/>
  <c r="W1079" i="1"/>
  <c r="X1079" i="1"/>
  <c r="U1080" i="1"/>
  <c r="V1080" i="1"/>
  <c r="W1080" i="1"/>
  <c r="X1080" i="1"/>
  <c r="U1081" i="1"/>
  <c r="V1081" i="1"/>
  <c r="W1081" i="1"/>
  <c r="X1081" i="1"/>
  <c r="U1082" i="1"/>
  <c r="V1082" i="1"/>
  <c r="W1082" i="1"/>
  <c r="X1082" i="1"/>
  <c r="U1083" i="1"/>
  <c r="V1083" i="1"/>
  <c r="W1083" i="1"/>
  <c r="X1083" i="1"/>
  <c r="U1084" i="1"/>
  <c r="V1084" i="1"/>
  <c r="W1084" i="1"/>
  <c r="X1084" i="1"/>
  <c r="U1085" i="1"/>
  <c r="V1085" i="1"/>
  <c r="W1085" i="1"/>
  <c r="X1085" i="1"/>
  <c r="U1086" i="1"/>
  <c r="V1086" i="1"/>
  <c r="W1086" i="1"/>
  <c r="X1086" i="1"/>
  <c r="U1087" i="1"/>
  <c r="V1087" i="1"/>
  <c r="W1087" i="1"/>
  <c r="X1087" i="1"/>
  <c r="U1088" i="1"/>
  <c r="V1088" i="1"/>
  <c r="W1088" i="1"/>
  <c r="X1088" i="1"/>
  <c r="U1089" i="1"/>
  <c r="V1089" i="1"/>
  <c r="W1089" i="1"/>
  <c r="X1089" i="1"/>
  <c r="U1090" i="1"/>
  <c r="V1090" i="1"/>
  <c r="W1090" i="1"/>
  <c r="X1090" i="1"/>
  <c r="U1091" i="1"/>
  <c r="V1091" i="1"/>
  <c r="W1091" i="1"/>
  <c r="X1091" i="1"/>
  <c r="U1092" i="1"/>
  <c r="V1092" i="1"/>
  <c r="W1092" i="1"/>
  <c r="X1092" i="1"/>
  <c r="U1093" i="1"/>
  <c r="V1093" i="1"/>
  <c r="W1093" i="1"/>
  <c r="X1093" i="1"/>
  <c r="U1094" i="1"/>
  <c r="V1094" i="1"/>
  <c r="W1094" i="1"/>
  <c r="X1094" i="1"/>
  <c r="U1095" i="1"/>
  <c r="V1095" i="1"/>
  <c r="W1095" i="1"/>
  <c r="X1095" i="1"/>
  <c r="U1096" i="1"/>
  <c r="V1096" i="1"/>
  <c r="W1096" i="1"/>
  <c r="X1096" i="1"/>
  <c r="U1097" i="1"/>
  <c r="V1097" i="1"/>
  <c r="W1097" i="1"/>
  <c r="X1097" i="1"/>
  <c r="U1098" i="1"/>
  <c r="V1098" i="1"/>
  <c r="W1098" i="1"/>
  <c r="X1098" i="1"/>
  <c r="U1099" i="1"/>
  <c r="V1099" i="1"/>
  <c r="W1099" i="1"/>
  <c r="X1099" i="1"/>
  <c r="U1100" i="1"/>
  <c r="V1100" i="1"/>
  <c r="W1100" i="1"/>
  <c r="X1100" i="1"/>
  <c r="U1101" i="1"/>
  <c r="V1101" i="1"/>
  <c r="W1101" i="1"/>
  <c r="X1101" i="1"/>
  <c r="U1102" i="1"/>
  <c r="V1102" i="1"/>
  <c r="W1102" i="1"/>
  <c r="X1102" i="1"/>
  <c r="U1103" i="1"/>
  <c r="V1103" i="1"/>
  <c r="W1103" i="1"/>
  <c r="X1103" i="1"/>
  <c r="U1104" i="1"/>
  <c r="V1104" i="1"/>
  <c r="W1104" i="1"/>
  <c r="X1104" i="1"/>
  <c r="U1105" i="1"/>
  <c r="V1105" i="1"/>
  <c r="W1105" i="1"/>
  <c r="X1105" i="1"/>
  <c r="U1106" i="1"/>
  <c r="V1106" i="1"/>
  <c r="W1106" i="1"/>
  <c r="X1106" i="1"/>
  <c r="U1107" i="1"/>
  <c r="V1107" i="1"/>
  <c r="W1107" i="1"/>
  <c r="X1107" i="1"/>
  <c r="U1108" i="1"/>
  <c r="V1108" i="1"/>
  <c r="W1108" i="1"/>
  <c r="X1108" i="1"/>
  <c r="U1109" i="1"/>
  <c r="V1109" i="1"/>
  <c r="W1109" i="1"/>
  <c r="X1109" i="1"/>
  <c r="U1110" i="1"/>
  <c r="V1110" i="1"/>
  <c r="W1110" i="1"/>
  <c r="X1110" i="1"/>
  <c r="U1111" i="1"/>
  <c r="V1111" i="1"/>
  <c r="W1111" i="1"/>
  <c r="X1111" i="1"/>
  <c r="U1112" i="1"/>
  <c r="V1112" i="1"/>
  <c r="W1112" i="1"/>
  <c r="X1112" i="1"/>
  <c r="U1113" i="1"/>
  <c r="V1113" i="1"/>
  <c r="W1113" i="1"/>
  <c r="X1113" i="1"/>
  <c r="U1114" i="1"/>
  <c r="V1114" i="1"/>
  <c r="W1114" i="1"/>
  <c r="X1114" i="1"/>
  <c r="U1115" i="1"/>
  <c r="V1115" i="1"/>
  <c r="W1115" i="1"/>
  <c r="X1115" i="1"/>
  <c r="U1116" i="1"/>
  <c r="V1116" i="1"/>
  <c r="W1116" i="1"/>
  <c r="X1116" i="1"/>
  <c r="U1117" i="1"/>
  <c r="V1117" i="1"/>
  <c r="W1117" i="1"/>
  <c r="X1117" i="1"/>
  <c r="U1118" i="1"/>
  <c r="V1118" i="1"/>
  <c r="W1118" i="1"/>
  <c r="X1118" i="1"/>
  <c r="U1119" i="1"/>
  <c r="V1119" i="1"/>
  <c r="W1119" i="1"/>
  <c r="X1119" i="1"/>
  <c r="U1120" i="1"/>
  <c r="V1120" i="1"/>
  <c r="W1120" i="1"/>
  <c r="X1120" i="1"/>
  <c r="U1121" i="1"/>
  <c r="V1121" i="1"/>
  <c r="W1121" i="1"/>
  <c r="X1121" i="1"/>
  <c r="U1122" i="1"/>
  <c r="V1122" i="1"/>
  <c r="W1122" i="1"/>
  <c r="X1122" i="1"/>
  <c r="U1123" i="1"/>
  <c r="V1123" i="1"/>
  <c r="W1123" i="1"/>
  <c r="X1123" i="1"/>
  <c r="U1124" i="1"/>
  <c r="V1124" i="1"/>
  <c r="W1124" i="1"/>
  <c r="X1124" i="1"/>
  <c r="U1125" i="1"/>
  <c r="V1125" i="1"/>
  <c r="W1125" i="1"/>
  <c r="X1125" i="1"/>
  <c r="U1126" i="1"/>
  <c r="V1126" i="1"/>
  <c r="W1126" i="1"/>
  <c r="X1126" i="1"/>
  <c r="U1127" i="1"/>
  <c r="V1127" i="1"/>
  <c r="W1127" i="1"/>
  <c r="X1127" i="1"/>
  <c r="U1128" i="1"/>
  <c r="V1128" i="1"/>
  <c r="W1128" i="1"/>
  <c r="X1128" i="1"/>
  <c r="U1129" i="1"/>
  <c r="V1129" i="1"/>
  <c r="W1129" i="1"/>
  <c r="X1129" i="1"/>
  <c r="U1130" i="1"/>
  <c r="V1130" i="1"/>
  <c r="W1130" i="1"/>
  <c r="X1130" i="1"/>
  <c r="U1131" i="1"/>
  <c r="V1131" i="1"/>
  <c r="W1131" i="1"/>
  <c r="X1131" i="1"/>
  <c r="U1132" i="1"/>
  <c r="V1132" i="1"/>
  <c r="W1132" i="1"/>
  <c r="X1132" i="1"/>
  <c r="U1133" i="1"/>
  <c r="V1133" i="1"/>
  <c r="W1133" i="1"/>
  <c r="X1133" i="1"/>
  <c r="U1134" i="1"/>
  <c r="V1134" i="1"/>
  <c r="W1134" i="1"/>
  <c r="X1134" i="1"/>
  <c r="U1135" i="1"/>
  <c r="V1135" i="1"/>
  <c r="W1135" i="1"/>
  <c r="X1135" i="1"/>
  <c r="U1136" i="1"/>
  <c r="V1136" i="1"/>
  <c r="W1136" i="1"/>
  <c r="X1136" i="1"/>
  <c r="U1137" i="1"/>
  <c r="V1137" i="1"/>
  <c r="W1137" i="1"/>
  <c r="X1137" i="1"/>
  <c r="U1138" i="1"/>
  <c r="V1138" i="1"/>
  <c r="W1138" i="1"/>
  <c r="X1138" i="1"/>
  <c r="U1139" i="1"/>
  <c r="V1139" i="1"/>
  <c r="W1139" i="1"/>
  <c r="X1139" i="1"/>
  <c r="U1140" i="1"/>
  <c r="V1140" i="1"/>
  <c r="W1140" i="1"/>
  <c r="X1140" i="1"/>
  <c r="U1141" i="1"/>
  <c r="V1141" i="1"/>
  <c r="W1141" i="1"/>
  <c r="X1141" i="1"/>
  <c r="U1142" i="1"/>
  <c r="V1142" i="1"/>
  <c r="W1142" i="1"/>
  <c r="X1142" i="1"/>
  <c r="U1143" i="1"/>
  <c r="V1143" i="1"/>
  <c r="W1143" i="1"/>
  <c r="X1143" i="1"/>
  <c r="U1144" i="1"/>
  <c r="V1144" i="1"/>
  <c r="W1144" i="1"/>
  <c r="X1144" i="1"/>
  <c r="U1145" i="1"/>
  <c r="V1145" i="1"/>
  <c r="W1145" i="1"/>
  <c r="X1145" i="1"/>
  <c r="U1146" i="1"/>
  <c r="V1146" i="1"/>
  <c r="W1146" i="1"/>
  <c r="X1146" i="1"/>
  <c r="U1147" i="1"/>
  <c r="V1147" i="1"/>
  <c r="W1147" i="1"/>
  <c r="X1147" i="1"/>
  <c r="U1148" i="1"/>
  <c r="V1148" i="1"/>
  <c r="W1148" i="1"/>
  <c r="X1148" i="1"/>
  <c r="U1149" i="1"/>
  <c r="V1149" i="1"/>
  <c r="W1149" i="1"/>
  <c r="X1149" i="1"/>
  <c r="U1150" i="1"/>
  <c r="V1150" i="1"/>
  <c r="W1150" i="1"/>
  <c r="X1150" i="1"/>
  <c r="U1151" i="1"/>
  <c r="V1151" i="1"/>
  <c r="W1151" i="1"/>
  <c r="X1151" i="1"/>
  <c r="U1152" i="1"/>
  <c r="V1152" i="1"/>
  <c r="W1152" i="1"/>
  <c r="X1152" i="1"/>
  <c r="U1153" i="1"/>
  <c r="V1153" i="1"/>
  <c r="W1153" i="1"/>
  <c r="X1153" i="1"/>
  <c r="U1154" i="1"/>
  <c r="V1154" i="1"/>
  <c r="W1154" i="1"/>
  <c r="X1154" i="1"/>
  <c r="U1155" i="1"/>
  <c r="V1155" i="1"/>
  <c r="W1155" i="1"/>
  <c r="X1155" i="1"/>
  <c r="U1156" i="1"/>
  <c r="V1156" i="1"/>
  <c r="W1156" i="1"/>
  <c r="X1156" i="1"/>
  <c r="U1157" i="1"/>
  <c r="V1157" i="1"/>
  <c r="W1157" i="1"/>
  <c r="X1157" i="1"/>
  <c r="U1158" i="1"/>
  <c r="V1158" i="1"/>
  <c r="W1158" i="1"/>
  <c r="X1158" i="1"/>
  <c r="U1159" i="1"/>
  <c r="V1159" i="1"/>
  <c r="W1159" i="1"/>
  <c r="X1159" i="1"/>
  <c r="U1160" i="1"/>
  <c r="V1160" i="1"/>
  <c r="W1160" i="1"/>
  <c r="X1160" i="1"/>
  <c r="U1161" i="1"/>
  <c r="V1161" i="1"/>
  <c r="W1161" i="1"/>
  <c r="X1161" i="1"/>
  <c r="U1162" i="1"/>
  <c r="V1162" i="1"/>
  <c r="W1162" i="1"/>
  <c r="X1162" i="1"/>
  <c r="U1163" i="1"/>
  <c r="V1163" i="1"/>
  <c r="W1163" i="1"/>
  <c r="X1163" i="1"/>
  <c r="U1164" i="1"/>
  <c r="V1164" i="1"/>
  <c r="W1164" i="1"/>
  <c r="X1164" i="1"/>
  <c r="U1165" i="1"/>
  <c r="V1165" i="1"/>
  <c r="W1165" i="1"/>
  <c r="X1165" i="1"/>
  <c r="U1166" i="1"/>
  <c r="V1166" i="1"/>
  <c r="W1166" i="1"/>
  <c r="X1166" i="1"/>
  <c r="U1167" i="1"/>
  <c r="V1167" i="1"/>
  <c r="W1167" i="1"/>
  <c r="X1167" i="1"/>
  <c r="U1168" i="1"/>
  <c r="V1168" i="1"/>
  <c r="W1168" i="1"/>
  <c r="X1168" i="1"/>
  <c r="U1169" i="1"/>
  <c r="V1169" i="1"/>
  <c r="W1169" i="1"/>
  <c r="X1169" i="1"/>
  <c r="U1170" i="1"/>
  <c r="V1170" i="1"/>
  <c r="W1170" i="1"/>
  <c r="X1170" i="1"/>
  <c r="U1171" i="1"/>
  <c r="V1171" i="1"/>
  <c r="W1171" i="1"/>
  <c r="X1171" i="1"/>
  <c r="U1172" i="1"/>
  <c r="V1172" i="1"/>
  <c r="W1172" i="1"/>
  <c r="X1172" i="1"/>
  <c r="U1173" i="1"/>
  <c r="V1173" i="1"/>
  <c r="W1173" i="1"/>
  <c r="X1173" i="1"/>
  <c r="U1174" i="1"/>
  <c r="V1174" i="1"/>
  <c r="W1174" i="1"/>
  <c r="X1174" i="1"/>
  <c r="U1175" i="1"/>
  <c r="V1175" i="1"/>
  <c r="W1175" i="1"/>
  <c r="X1175" i="1"/>
  <c r="U1176" i="1"/>
  <c r="V1176" i="1"/>
  <c r="W1176" i="1"/>
  <c r="X1176" i="1"/>
  <c r="U1177" i="1"/>
  <c r="V1177" i="1"/>
  <c r="W1177" i="1"/>
  <c r="X1177" i="1"/>
  <c r="U1178" i="1"/>
  <c r="V1178" i="1"/>
  <c r="W1178" i="1"/>
  <c r="X1178" i="1"/>
  <c r="U1179" i="1"/>
  <c r="V1179" i="1"/>
  <c r="W1179" i="1"/>
  <c r="X1179" i="1"/>
  <c r="U1180" i="1"/>
  <c r="V1180" i="1"/>
  <c r="W1180" i="1"/>
  <c r="X1180" i="1"/>
  <c r="U1181" i="1"/>
  <c r="V1181" i="1"/>
  <c r="W1181" i="1"/>
  <c r="X1181" i="1"/>
  <c r="U1182" i="1"/>
  <c r="V1182" i="1"/>
  <c r="W1182" i="1"/>
  <c r="X1182" i="1"/>
  <c r="U1183" i="1"/>
  <c r="V1183" i="1"/>
  <c r="W1183" i="1"/>
  <c r="X1183" i="1"/>
  <c r="U1184" i="1"/>
  <c r="V1184" i="1"/>
  <c r="W1184" i="1"/>
  <c r="X1184" i="1"/>
  <c r="U1185" i="1"/>
  <c r="V1185" i="1"/>
  <c r="W1185" i="1"/>
  <c r="X1185" i="1"/>
  <c r="U1186" i="1"/>
  <c r="V1186" i="1"/>
  <c r="W1186" i="1"/>
  <c r="X1186" i="1"/>
  <c r="U1187" i="1"/>
  <c r="V1187" i="1"/>
  <c r="W1187" i="1"/>
  <c r="X1187" i="1"/>
  <c r="U1188" i="1"/>
  <c r="V1188" i="1"/>
  <c r="W1188" i="1"/>
  <c r="X1188" i="1"/>
  <c r="U1189" i="1"/>
  <c r="V1189" i="1"/>
  <c r="W1189" i="1"/>
  <c r="X1189" i="1"/>
  <c r="U1190" i="1"/>
  <c r="V1190" i="1"/>
  <c r="W1190" i="1"/>
  <c r="X1190" i="1"/>
  <c r="U1191" i="1"/>
  <c r="V1191" i="1"/>
  <c r="W1191" i="1"/>
  <c r="X1191" i="1"/>
  <c r="U1192" i="1"/>
  <c r="V1192" i="1"/>
  <c r="W1192" i="1"/>
  <c r="X1192" i="1"/>
  <c r="U1193" i="1"/>
  <c r="V1193" i="1"/>
  <c r="W1193" i="1"/>
  <c r="X1193" i="1"/>
  <c r="U1194" i="1"/>
  <c r="V1194" i="1"/>
  <c r="W1194" i="1"/>
  <c r="X1194" i="1"/>
  <c r="U1195" i="1"/>
  <c r="V1195" i="1"/>
  <c r="W1195" i="1"/>
  <c r="X1195" i="1"/>
  <c r="U1196" i="1"/>
  <c r="V1196" i="1"/>
  <c r="W1196" i="1"/>
  <c r="X1196" i="1"/>
  <c r="U1197" i="1"/>
  <c r="V1197" i="1"/>
  <c r="W1197" i="1"/>
  <c r="X1197" i="1"/>
  <c r="U1198" i="1"/>
  <c r="V1198" i="1"/>
  <c r="W1198" i="1"/>
  <c r="X1198" i="1"/>
  <c r="U1199" i="1"/>
  <c r="V1199" i="1"/>
  <c r="W1199" i="1"/>
  <c r="X1199" i="1"/>
  <c r="U1200" i="1"/>
  <c r="V1200" i="1"/>
  <c r="W1200" i="1"/>
  <c r="X1200" i="1"/>
  <c r="U1201" i="1"/>
  <c r="V1201" i="1"/>
  <c r="W1201" i="1"/>
  <c r="X1201" i="1"/>
  <c r="U1202" i="1"/>
  <c r="V1202" i="1"/>
  <c r="W1202" i="1"/>
  <c r="X1202" i="1"/>
  <c r="U1203" i="1"/>
  <c r="V1203" i="1"/>
  <c r="W1203" i="1"/>
  <c r="X1203" i="1"/>
  <c r="U1204" i="1"/>
  <c r="V1204" i="1"/>
  <c r="W1204" i="1"/>
  <c r="X1204" i="1"/>
  <c r="U1205" i="1"/>
  <c r="V1205" i="1"/>
  <c r="W1205" i="1"/>
  <c r="X1205" i="1"/>
  <c r="U1206" i="1"/>
  <c r="V1206" i="1"/>
  <c r="W1206" i="1"/>
  <c r="X1206" i="1"/>
  <c r="U1207" i="1"/>
  <c r="V1207" i="1"/>
  <c r="W1207" i="1"/>
  <c r="X1207" i="1"/>
  <c r="U1208" i="1"/>
  <c r="V1208" i="1"/>
  <c r="W1208" i="1"/>
  <c r="X1208" i="1"/>
  <c r="U1209" i="1"/>
  <c r="V1209" i="1"/>
  <c r="W1209" i="1"/>
  <c r="X1209" i="1"/>
  <c r="U1210" i="1"/>
  <c r="V1210" i="1"/>
  <c r="W1210" i="1"/>
  <c r="X1210" i="1"/>
  <c r="U1211" i="1"/>
  <c r="V1211" i="1"/>
  <c r="W1211" i="1"/>
  <c r="X1211" i="1"/>
  <c r="U1212" i="1"/>
  <c r="V1212" i="1"/>
  <c r="W1212" i="1"/>
  <c r="X1212" i="1"/>
  <c r="U1213" i="1"/>
  <c r="V1213" i="1"/>
  <c r="W1213" i="1"/>
  <c r="X1213" i="1"/>
  <c r="U1214" i="1"/>
  <c r="V1214" i="1"/>
  <c r="W1214" i="1"/>
  <c r="X1214" i="1"/>
  <c r="U1215" i="1"/>
  <c r="V1215" i="1"/>
  <c r="W1215" i="1"/>
  <c r="X1215" i="1"/>
  <c r="U1216" i="1"/>
  <c r="V1216" i="1"/>
  <c r="W1216" i="1"/>
  <c r="X1216" i="1"/>
  <c r="U1217" i="1"/>
  <c r="V1217" i="1"/>
  <c r="W1217" i="1"/>
  <c r="X1217" i="1"/>
  <c r="U1218" i="1"/>
  <c r="V1218" i="1"/>
  <c r="W1218" i="1"/>
  <c r="X1218" i="1"/>
  <c r="U1219" i="1"/>
  <c r="V1219" i="1"/>
  <c r="W1219" i="1"/>
  <c r="X1219" i="1"/>
  <c r="U1220" i="1"/>
  <c r="V1220" i="1"/>
  <c r="W1220" i="1"/>
  <c r="X1220" i="1"/>
  <c r="U1221" i="1"/>
  <c r="V1221" i="1"/>
  <c r="W1221" i="1"/>
  <c r="X1221" i="1"/>
  <c r="U1222" i="1"/>
  <c r="V1222" i="1"/>
  <c r="W1222" i="1"/>
  <c r="X1222" i="1"/>
  <c r="U1223" i="1"/>
  <c r="V1223" i="1"/>
  <c r="W1223" i="1"/>
  <c r="X1223" i="1"/>
  <c r="U1224" i="1"/>
  <c r="V1224" i="1"/>
  <c r="W1224" i="1"/>
  <c r="X1224" i="1"/>
  <c r="U1225" i="1"/>
  <c r="V1225" i="1"/>
  <c r="W1225" i="1"/>
  <c r="X1225" i="1"/>
  <c r="U1226" i="1"/>
  <c r="V1226" i="1"/>
  <c r="W1226" i="1"/>
  <c r="X1226" i="1"/>
  <c r="U1227" i="1"/>
  <c r="V1227" i="1"/>
  <c r="W1227" i="1"/>
  <c r="X1227" i="1"/>
  <c r="U1228" i="1"/>
  <c r="V1228" i="1"/>
  <c r="W1228" i="1"/>
  <c r="X1228" i="1"/>
  <c r="U1229" i="1"/>
  <c r="V1229" i="1"/>
  <c r="W1229" i="1"/>
  <c r="X1229" i="1"/>
  <c r="U1230" i="1"/>
  <c r="V1230" i="1"/>
  <c r="W1230" i="1"/>
  <c r="X1230" i="1"/>
  <c r="U1231" i="1"/>
  <c r="V1231" i="1"/>
  <c r="W1231" i="1"/>
  <c r="X1231" i="1"/>
  <c r="U1232" i="1"/>
  <c r="V1232" i="1"/>
  <c r="W1232" i="1"/>
  <c r="X1232" i="1"/>
  <c r="U1233" i="1"/>
  <c r="V1233" i="1"/>
  <c r="W1233" i="1"/>
  <c r="X1233" i="1"/>
  <c r="U1234" i="1"/>
  <c r="V1234" i="1"/>
  <c r="W1234" i="1"/>
  <c r="X1234" i="1"/>
  <c r="U1235" i="1"/>
  <c r="V1235" i="1"/>
  <c r="W1235" i="1"/>
  <c r="X1235" i="1"/>
  <c r="U1236" i="1"/>
  <c r="V1236" i="1"/>
  <c r="W1236" i="1"/>
  <c r="X1236" i="1"/>
  <c r="U1237" i="1"/>
  <c r="V1237" i="1"/>
  <c r="W1237" i="1"/>
  <c r="X1237" i="1"/>
  <c r="U1238" i="1"/>
  <c r="V1238" i="1"/>
  <c r="W1238" i="1"/>
  <c r="X1238" i="1"/>
  <c r="U1239" i="1"/>
  <c r="V1239" i="1"/>
  <c r="W1239" i="1"/>
  <c r="X1239" i="1"/>
  <c r="U1240" i="1"/>
  <c r="V1240" i="1"/>
  <c r="W1240" i="1"/>
  <c r="X1240" i="1"/>
  <c r="U1241" i="1"/>
  <c r="V1241" i="1"/>
  <c r="W1241" i="1"/>
  <c r="X1241" i="1"/>
  <c r="U1242" i="1"/>
  <c r="V1242" i="1"/>
  <c r="W1242" i="1"/>
  <c r="X1242" i="1"/>
  <c r="U1243" i="1"/>
  <c r="V1243" i="1"/>
  <c r="W1243" i="1"/>
  <c r="X1243" i="1"/>
  <c r="U1244" i="1"/>
  <c r="V1244" i="1"/>
  <c r="W1244" i="1"/>
  <c r="X1244" i="1"/>
  <c r="U1245" i="1"/>
  <c r="V1245" i="1"/>
  <c r="W1245" i="1"/>
  <c r="X1245" i="1"/>
  <c r="U1246" i="1"/>
  <c r="V1246" i="1"/>
  <c r="W1246" i="1"/>
  <c r="X1246" i="1"/>
  <c r="U1247" i="1"/>
  <c r="V1247" i="1"/>
  <c r="W1247" i="1"/>
  <c r="X1247" i="1"/>
  <c r="U1248" i="1"/>
  <c r="V1248" i="1"/>
  <c r="W1248" i="1"/>
  <c r="X1248" i="1"/>
  <c r="U1249" i="1"/>
  <c r="V1249" i="1"/>
  <c r="W1249" i="1"/>
  <c r="X1249" i="1"/>
  <c r="U1250" i="1"/>
  <c r="V1250" i="1"/>
  <c r="W1250" i="1"/>
  <c r="X1250" i="1"/>
  <c r="U1251" i="1"/>
  <c r="V1251" i="1"/>
  <c r="W1251" i="1"/>
  <c r="X1251" i="1"/>
  <c r="U1252" i="1"/>
  <c r="V1252" i="1"/>
  <c r="W1252" i="1"/>
  <c r="X1252" i="1"/>
  <c r="U1253" i="1"/>
  <c r="V1253" i="1"/>
  <c r="W1253" i="1"/>
  <c r="X1253" i="1"/>
  <c r="U1254" i="1"/>
  <c r="V1254" i="1"/>
  <c r="W1254" i="1"/>
  <c r="X1254" i="1"/>
  <c r="U1255" i="1"/>
  <c r="V1255" i="1"/>
  <c r="W1255" i="1"/>
  <c r="X1255" i="1"/>
  <c r="U1256" i="1"/>
  <c r="V1256" i="1"/>
  <c r="W1256" i="1"/>
  <c r="X1256" i="1"/>
  <c r="U1257" i="1"/>
  <c r="V1257" i="1"/>
  <c r="W1257" i="1"/>
  <c r="X1257" i="1"/>
  <c r="U1258" i="1"/>
  <c r="V1258" i="1"/>
  <c r="W1258" i="1"/>
  <c r="X1258" i="1"/>
  <c r="U1259" i="1"/>
  <c r="V1259" i="1"/>
  <c r="W1259" i="1"/>
  <c r="X1259" i="1"/>
  <c r="U1260" i="1"/>
  <c r="V1260" i="1"/>
  <c r="W1260" i="1"/>
  <c r="X1260" i="1"/>
  <c r="U1261" i="1"/>
  <c r="V1261" i="1"/>
  <c r="W1261" i="1"/>
  <c r="X1261" i="1"/>
  <c r="U1262" i="1"/>
  <c r="V1262" i="1"/>
  <c r="W1262" i="1"/>
  <c r="X1262" i="1"/>
  <c r="U1263" i="1"/>
  <c r="V1263" i="1"/>
  <c r="W1263" i="1"/>
  <c r="X1263" i="1"/>
  <c r="U1264" i="1"/>
  <c r="V1264" i="1"/>
  <c r="W1264" i="1"/>
  <c r="X1264" i="1"/>
  <c r="U1265" i="1"/>
  <c r="V1265" i="1"/>
  <c r="W1265" i="1"/>
  <c r="X1265" i="1"/>
  <c r="U1266" i="1"/>
  <c r="V1266" i="1"/>
  <c r="W1266" i="1"/>
  <c r="X1266" i="1"/>
  <c r="U1267" i="1"/>
  <c r="V1267" i="1"/>
  <c r="W1267" i="1"/>
  <c r="X1267" i="1"/>
  <c r="U1268" i="1"/>
  <c r="V1268" i="1"/>
  <c r="W1268" i="1"/>
  <c r="X1268" i="1"/>
  <c r="U1269" i="1"/>
  <c r="V1269" i="1"/>
  <c r="W1269" i="1"/>
  <c r="X1269" i="1"/>
  <c r="U1270" i="1"/>
  <c r="V1270" i="1"/>
  <c r="W1270" i="1"/>
  <c r="X1270" i="1"/>
  <c r="U1271" i="1"/>
  <c r="V1271" i="1"/>
  <c r="W1271" i="1"/>
  <c r="X1271" i="1"/>
  <c r="U1272" i="1"/>
  <c r="V1272" i="1"/>
  <c r="W1272" i="1"/>
  <c r="X1272" i="1"/>
  <c r="U1273" i="1"/>
  <c r="V1273" i="1"/>
  <c r="W1273" i="1"/>
  <c r="X1273" i="1"/>
  <c r="U1274" i="1"/>
  <c r="V1274" i="1"/>
  <c r="W1274" i="1"/>
  <c r="X1274" i="1"/>
  <c r="U1275" i="1"/>
  <c r="V1275" i="1"/>
  <c r="W1275" i="1"/>
  <c r="X1275" i="1"/>
  <c r="U1276" i="1"/>
  <c r="V1276" i="1"/>
  <c r="W1276" i="1"/>
  <c r="X1276" i="1"/>
  <c r="U1277" i="1"/>
  <c r="V1277" i="1"/>
  <c r="W1277" i="1"/>
  <c r="X1277" i="1"/>
  <c r="U1278" i="1"/>
  <c r="V1278" i="1"/>
  <c r="W1278" i="1"/>
  <c r="X1278" i="1"/>
  <c r="U1279" i="1"/>
  <c r="V1279" i="1"/>
  <c r="W1279" i="1"/>
  <c r="X1279" i="1"/>
  <c r="U1280" i="1"/>
  <c r="V1280" i="1"/>
  <c r="W1280" i="1"/>
  <c r="X1280" i="1"/>
  <c r="U1281" i="1"/>
  <c r="V1281" i="1"/>
  <c r="W1281" i="1"/>
  <c r="X1281" i="1"/>
  <c r="U1282" i="1"/>
  <c r="V1282" i="1"/>
  <c r="W1282" i="1"/>
  <c r="X1282" i="1"/>
  <c r="U1283" i="1"/>
  <c r="V1283" i="1"/>
  <c r="W1283" i="1"/>
  <c r="X1283" i="1"/>
  <c r="U1284" i="1"/>
  <c r="V1284" i="1"/>
  <c r="W1284" i="1"/>
  <c r="X1284" i="1"/>
  <c r="U1285" i="1"/>
  <c r="V1285" i="1"/>
  <c r="W1285" i="1"/>
  <c r="X1285" i="1"/>
  <c r="U1286" i="1"/>
  <c r="V1286" i="1"/>
  <c r="W1286" i="1"/>
  <c r="X1286" i="1"/>
  <c r="U1287" i="1"/>
  <c r="V1287" i="1"/>
  <c r="W1287" i="1"/>
  <c r="X1287" i="1"/>
  <c r="U1288" i="1"/>
  <c r="V1288" i="1"/>
  <c r="W1288" i="1"/>
  <c r="X1288" i="1"/>
  <c r="U1289" i="1"/>
  <c r="V1289" i="1"/>
  <c r="W1289" i="1"/>
  <c r="X1289" i="1"/>
  <c r="U1290" i="1"/>
  <c r="V1290" i="1"/>
  <c r="W1290" i="1"/>
  <c r="X1290" i="1"/>
  <c r="U1291" i="1"/>
  <c r="V1291" i="1"/>
  <c r="W1291" i="1"/>
  <c r="X1291" i="1"/>
  <c r="U1292" i="1"/>
  <c r="V1292" i="1"/>
  <c r="W1292" i="1"/>
  <c r="X1292" i="1"/>
  <c r="U1293" i="1"/>
  <c r="V1293" i="1"/>
  <c r="W1293" i="1"/>
  <c r="X1293" i="1"/>
  <c r="U1294" i="1"/>
  <c r="V1294" i="1"/>
  <c r="W1294" i="1"/>
  <c r="X1294" i="1"/>
  <c r="U1295" i="1"/>
  <c r="V1295" i="1"/>
  <c r="W1295" i="1"/>
  <c r="X1295" i="1"/>
  <c r="U1296" i="1"/>
  <c r="V1296" i="1"/>
  <c r="W1296" i="1"/>
  <c r="X1296" i="1"/>
  <c r="U1297" i="1"/>
  <c r="V1297" i="1"/>
  <c r="W1297" i="1"/>
  <c r="X1297" i="1"/>
  <c r="U1298" i="1"/>
  <c r="V1298" i="1"/>
  <c r="W1298" i="1"/>
  <c r="X1298" i="1"/>
  <c r="U1299" i="1"/>
  <c r="V1299" i="1"/>
  <c r="W1299" i="1"/>
  <c r="X1299" i="1"/>
  <c r="U1300" i="1"/>
  <c r="V1300" i="1"/>
  <c r="W1300" i="1"/>
  <c r="X1300" i="1"/>
  <c r="U1301" i="1"/>
  <c r="V1301" i="1"/>
  <c r="W1301" i="1"/>
  <c r="X1301" i="1"/>
  <c r="U1302" i="1"/>
  <c r="V1302" i="1"/>
  <c r="W1302" i="1"/>
  <c r="X1302" i="1"/>
  <c r="U1303" i="1"/>
  <c r="V1303" i="1"/>
  <c r="W1303" i="1"/>
  <c r="X1303" i="1"/>
  <c r="U1304" i="1"/>
  <c r="V1304" i="1"/>
  <c r="W1304" i="1"/>
  <c r="X1304" i="1"/>
  <c r="U1305" i="1"/>
  <c r="V1305" i="1"/>
  <c r="W1305" i="1"/>
  <c r="X1305" i="1"/>
  <c r="U1306" i="1"/>
  <c r="V1306" i="1"/>
  <c r="W1306" i="1"/>
  <c r="X1306" i="1"/>
  <c r="U1307" i="1"/>
  <c r="V1307" i="1"/>
  <c r="W1307" i="1"/>
  <c r="X1307" i="1"/>
  <c r="U1308" i="1"/>
  <c r="V1308" i="1"/>
  <c r="W1308" i="1"/>
  <c r="X1308" i="1"/>
  <c r="U1309" i="1"/>
  <c r="V1309" i="1"/>
  <c r="W1309" i="1"/>
  <c r="X1309" i="1"/>
  <c r="U1310" i="1"/>
  <c r="V1310" i="1"/>
  <c r="W1310" i="1"/>
  <c r="X1310" i="1"/>
  <c r="U1311" i="1"/>
  <c r="V1311" i="1"/>
  <c r="W1311" i="1"/>
  <c r="X1311" i="1"/>
  <c r="U1312" i="1"/>
  <c r="V1312" i="1"/>
  <c r="W1312" i="1"/>
  <c r="X1312" i="1"/>
  <c r="U1313" i="1"/>
  <c r="V1313" i="1"/>
  <c r="W1313" i="1"/>
  <c r="X1313" i="1"/>
  <c r="U1314" i="1"/>
  <c r="V1314" i="1"/>
  <c r="W1314" i="1"/>
  <c r="X1314" i="1"/>
  <c r="U1315" i="1"/>
  <c r="V1315" i="1"/>
  <c r="W1315" i="1"/>
  <c r="X1315" i="1"/>
  <c r="U1316" i="1"/>
  <c r="V1316" i="1"/>
  <c r="W1316" i="1"/>
  <c r="X1316" i="1"/>
  <c r="U1317" i="1"/>
  <c r="V1317" i="1"/>
  <c r="W1317" i="1"/>
  <c r="X1317" i="1"/>
  <c r="U1318" i="1"/>
  <c r="V1318" i="1"/>
  <c r="W1318" i="1"/>
  <c r="X1318" i="1"/>
  <c r="U1319" i="1"/>
  <c r="V1319" i="1"/>
  <c r="W1319" i="1"/>
  <c r="X1319" i="1"/>
  <c r="U1320" i="1"/>
  <c r="V1320" i="1"/>
  <c r="W1320" i="1"/>
  <c r="X1320" i="1"/>
  <c r="U1321" i="1"/>
  <c r="V1321" i="1"/>
  <c r="W1321" i="1"/>
  <c r="X1321" i="1"/>
  <c r="U1322" i="1"/>
  <c r="V1322" i="1"/>
  <c r="W1322" i="1"/>
  <c r="X1322" i="1"/>
  <c r="U1323" i="1"/>
  <c r="V1323" i="1"/>
  <c r="W1323" i="1"/>
  <c r="X1323" i="1"/>
  <c r="U1324" i="1"/>
  <c r="V1324" i="1"/>
  <c r="W1324" i="1"/>
  <c r="X1324" i="1"/>
  <c r="U1325" i="1"/>
  <c r="V1325" i="1"/>
  <c r="W1325" i="1"/>
  <c r="X1325" i="1"/>
  <c r="U1326" i="1"/>
  <c r="V1326" i="1"/>
  <c r="W1326" i="1"/>
  <c r="X1326" i="1"/>
  <c r="U1327" i="1"/>
  <c r="V1327" i="1"/>
  <c r="W1327" i="1"/>
  <c r="X1327" i="1"/>
  <c r="U1328" i="1"/>
  <c r="V1328" i="1"/>
  <c r="W1328" i="1"/>
  <c r="X1328" i="1"/>
  <c r="U1329" i="1"/>
  <c r="V1329" i="1"/>
  <c r="W1329" i="1"/>
  <c r="X1329" i="1"/>
  <c r="U1330" i="1"/>
  <c r="V1330" i="1"/>
  <c r="W1330" i="1"/>
  <c r="X1330" i="1"/>
  <c r="U1331" i="1"/>
  <c r="V1331" i="1"/>
  <c r="W1331" i="1"/>
  <c r="X1331" i="1"/>
  <c r="U1332" i="1"/>
  <c r="V1332" i="1"/>
  <c r="W1332" i="1"/>
  <c r="X1332" i="1"/>
  <c r="U1333" i="1"/>
  <c r="V1333" i="1"/>
  <c r="W1333" i="1"/>
  <c r="X1333" i="1"/>
  <c r="U1334" i="1"/>
  <c r="V1334" i="1"/>
  <c r="W1334" i="1"/>
  <c r="X1334" i="1"/>
  <c r="U1335" i="1"/>
  <c r="V1335" i="1"/>
  <c r="W1335" i="1"/>
  <c r="X1335" i="1"/>
  <c r="U1336" i="1"/>
  <c r="V1336" i="1"/>
  <c r="W1336" i="1"/>
  <c r="X1336" i="1"/>
  <c r="U1337" i="1"/>
  <c r="V1337" i="1"/>
  <c r="W1337" i="1"/>
  <c r="X1337" i="1"/>
  <c r="U1338" i="1"/>
  <c r="V1338" i="1"/>
  <c r="W1338" i="1"/>
  <c r="X1338" i="1"/>
  <c r="U1339" i="1"/>
  <c r="V1339" i="1"/>
  <c r="W1339" i="1"/>
  <c r="X1339" i="1"/>
  <c r="U1340" i="1"/>
  <c r="V1340" i="1"/>
  <c r="W1340" i="1"/>
  <c r="X1340" i="1"/>
  <c r="U1341" i="1"/>
  <c r="V1341" i="1"/>
  <c r="W1341" i="1"/>
  <c r="X1341" i="1"/>
  <c r="U1342" i="1"/>
  <c r="V1342" i="1"/>
  <c r="W1342" i="1"/>
  <c r="X1342" i="1"/>
  <c r="U1343" i="1"/>
  <c r="V1343" i="1"/>
  <c r="W1343" i="1"/>
  <c r="X1343" i="1"/>
  <c r="U1344" i="1"/>
  <c r="V1344" i="1"/>
  <c r="W1344" i="1"/>
  <c r="X1344" i="1"/>
  <c r="U1345" i="1"/>
  <c r="V1345" i="1"/>
  <c r="W1345" i="1"/>
  <c r="X1345" i="1"/>
  <c r="U1346" i="1"/>
  <c r="V1346" i="1"/>
  <c r="W1346" i="1"/>
  <c r="X1346" i="1"/>
  <c r="U1347" i="1"/>
  <c r="V1347" i="1"/>
  <c r="W1347" i="1"/>
  <c r="X1347" i="1"/>
  <c r="U1348" i="1"/>
  <c r="V1348" i="1"/>
  <c r="W1348" i="1"/>
  <c r="X1348" i="1"/>
  <c r="U1349" i="1"/>
  <c r="V1349" i="1"/>
  <c r="W1349" i="1"/>
  <c r="X1349" i="1"/>
  <c r="U1350" i="1"/>
  <c r="V1350" i="1"/>
  <c r="W1350" i="1"/>
  <c r="X1350" i="1"/>
  <c r="U1351" i="1"/>
  <c r="V1351" i="1"/>
  <c r="W1351" i="1"/>
  <c r="X1351" i="1"/>
  <c r="U1352" i="1"/>
  <c r="V1352" i="1"/>
  <c r="W1352" i="1"/>
  <c r="X1352" i="1"/>
  <c r="U1353" i="1"/>
  <c r="V1353" i="1"/>
  <c r="W1353" i="1"/>
  <c r="X1353" i="1"/>
  <c r="U1354" i="1"/>
  <c r="V1354" i="1"/>
  <c r="W1354" i="1"/>
  <c r="X1354" i="1"/>
  <c r="U1355" i="1"/>
  <c r="V1355" i="1"/>
  <c r="W1355" i="1"/>
  <c r="X1355" i="1"/>
  <c r="U1356" i="1"/>
  <c r="V1356" i="1"/>
  <c r="W1356" i="1"/>
  <c r="X1356" i="1"/>
  <c r="U1357" i="1"/>
  <c r="V1357" i="1"/>
  <c r="W1357" i="1"/>
  <c r="X1357" i="1"/>
  <c r="U1358" i="1"/>
  <c r="V1358" i="1"/>
  <c r="W1358" i="1"/>
  <c r="X1358" i="1"/>
  <c r="U1359" i="1"/>
  <c r="V1359" i="1"/>
  <c r="W1359" i="1"/>
  <c r="X1359" i="1"/>
  <c r="U1360" i="1"/>
  <c r="V1360" i="1"/>
  <c r="W1360" i="1"/>
  <c r="X1360" i="1"/>
  <c r="U1361" i="1"/>
  <c r="V1361" i="1"/>
  <c r="W1361" i="1"/>
  <c r="X1361" i="1"/>
  <c r="U1362" i="1"/>
  <c r="V1362" i="1"/>
  <c r="W1362" i="1"/>
  <c r="X1362" i="1"/>
  <c r="U1363" i="1"/>
  <c r="V1363" i="1"/>
  <c r="W1363" i="1"/>
  <c r="X1363" i="1"/>
  <c r="U1364" i="1"/>
  <c r="V1364" i="1"/>
  <c r="W1364" i="1"/>
  <c r="X1364" i="1"/>
  <c r="U1365" i="1"/>
  <c r="V1365" i="1"/>
  <c r="W1365" i="1"/>
  <c r="X1365" i="1"/>
  <c r="U1366" i="1"/>
  <c r="V1366" i="1"/>
  <c r="W1366" i="1"/>
  <c r="X1366" i="1"/>
  <c r="U1367" i="1"/>
  <c r="V1367" i="1"/>
  <c r="W1367" i="1"/>
  <c r="X1367" i="1"/>
  <c r="U1368" i="1"/>
  <c r="V1368" i="1"/>
  <c r="W1368" i="1"/>
  <c r="X1368" i="1"/>
  <c r="U1369" i="1"/>
  <c r="V1369" i="1"/>
  <c r="W1369" i="1"/>
  <c r="X1369" i="1"/>
  <c r="U1370" i="1"/>
  <c r="V1370" i="1"/>
  <c r="W1370" i="1"/>
  <c r="X1370" i="1"/>
  <c r="U1371" i="1"/>
  <c r="V1371" i="1"/>
  <c r="W1371" i="1"/>
  <c r="X1371" i="1"/>
  <c r="U1372" i="1"/>
  <c r="V1372" i="1"/>
  <c r="W1372" i="1"/>
  <c r="X1372" i="1"/>
  <c r="U1373" i="1"/>
  <c r="V1373" i="1"/>
  <c r="W1373" i="1"/>
  <c r="X1373" i="1"/>
  <c r="U1374" i="1"/>
  <c r="V1374" i="1"/>
  <c r="W1374" i="1"/>
  <c r="X1374" i="1"/>
  <c r="U1375" i="1"/>
  <c r="V1375" i="1"/>
  <c r="W1375" i="1"/>
  <c r="X1375" i="1"/>
  <c r="U1376" i="1"/>
  <c r="V1376" i="1"/>
  <c r="W1376" i="1"/>
  <c r="X1376" i="1"/>
  <c r="U1377" i="1"/>
  <c r="V1377" i="1"/>
  <c r="W1377" i="1"/>
  <c r="X1377" i="1"/>
  <c r="U1378" i="1"/>
  <c r="V1378" i="1"/>
  <c r="W1378" i="1"/>
  <c r="X1378" i="1"/>
  <c r="U1379" i="1"/>
  <c r="V1379" i="1"/>
  <c r="W1379" i="1"/>
  <c r="X1379" i="1"/>
  <c r="U1380" i="1"/>
  <c r="V1380" i="1"/>
  <c r="W1380" i="1"/>
  <c r="X1380" i="1"/>
  <c r="U1381" i="1"/>
  <c r="V1381" i="1"/>
  <c r="W1381" i="1"/>
  <c r="X1381" i="1"/>
  <c r="U1382" i="1"/>
  <c r="V1382" i="1"/>
  <c r="W1382" i="1"/>
  <c r="X1382" i="1"/>
  <c r="U1383" i="1"/>
  <c r="V1383" i="1"/>
  <c r="W1383" i="1"/>
  <c r="X1383" i="1"/>
  <c r="U1384" i="1"/>
  <c r="V1384" i="1"/>
  <c r="W1384" i="1"/>
  <c r="X1384" i="1"/>
  <c r="U1385" i="1"/>
  <c r="V1385" i="1"/>
  <c r="W1385" i="1"/>
  <c r="X1385" i="1"/>
  <c r="U1386" i="1"/>
  <c r="V1386" i="1"/>
  <c r="W1386" i="1"/>
  <c r="X1386" i="1"/>
  <c r="U1387" i="1"/>
  <c r="V1387" i="1"/>
  <c r="W1387" i="1"/>
  <c r="X1387" i="1"/>
  <c r="U1388" i="1"/>
  <c r="V1388" i="1"/>
  <c r="W1388" i="1"/>
  <c r="X1388" i="1"/>
  <c r="U1389" i="1"/>
  <c r="V1389" i="1"/>
  <c r="W1389" i="1"/>
  <c r="X1389" i="1"/>
  <c r="U1390" i="1"/>
  <c r="V1390" i="1"/>
  <c r="W1390" i="1"/>
  <c r="X1390" i="1"/>
  <c r="U1391" i="1"/>
  <c r="V1391" i="1"/>
  <c r="W1391" i="1"/>
  <c r="X1391" i="1"/>
  <c r="U1392" i="1"/>
  <c r="V1392" i="1"/>
  <c r="W1392" i="1"/>
  <c r="X1392" i="1"/>
  <c r="U1393" i="1"/>
  <c r="V1393" i="1"/>
  <c r="W1393" i="1"/>
  <c r="X1393" i="1"/>
  <c r="U1394" i="1"/>
  <c r="V1394" i="1"/>
  <c r="W1394" i="1"/>
  <c r="X1394" i="1"/>
  <c r="U1395" i="1"/>
  <c r="V1395" i="1"/>
  <c r="W1395" i="1"/>
  <c r="X1395" i="1"/>
  <c r="U1396" i="1"/>
  <c r="V1396" i="1"/>
  <c r="W1396" i="1"/>
  <c r="X1396" i="1"/>
  <c r="U1397" i="1"/>
  <c r="V1397" i="1"/>
  <c r="W1397" i="1"/>
  <c r="X1397" i="1"/>
  <c r="U1398" i="1"/>
  <c r="V1398" i="1"/>
  <c r="W1398" i="1"/>
  <c r="X1398" i="1"/>
  <c r="U1399" i="1"/>
  <c r="V1399" i="1"/>
  <c r="W1399" i="1"/>
  <c r="X1399" i="1"/>
  <c r="U1400" i="1"/>
  <c r="V1400" i="1"/>
  <c r="W1400" i="1"/>
  <c r="X1400" i="1"/>
  <c r="U1401" i="1"/>
  <c r="V1401" i="1"/>
  <c r="W1401" i="1"/>
  <c r="X1401" i="1"/>
  <c r="U1402" i="1"/>
  <c r="V1402" i="1"/>
  <c r="W1402" i="1"/>
  <c r="X1402" i="1"/>
  <c r="U1403" i="1"/>
  <c r="V1403" i="1"/>
  <c r="W1403" i="1"/>
  <c r="X1403" i="1"/>
  <c r="U1404" i="1"/>
  <c r="V1404" i="1"/>
  <c r="W1404" i="1"/>
  <c r="X1404" i="1"/>
  <c r="U1405" i="1"/>
  <c r="V1405" i="1"/>
  <c r="W1405" i="1"/>
  <c r="X1405" i="1"/>
  <c r="U1406" i="1"/>
  <c r="V1406" i="1"/>
  <c r="W1406" i="1"/>
  <c r="X1406" i="1"/>
  <c r="U1407" i="1"/>
  <c r="V1407" i="1"/>
  <c r="W1407" i="1"/>
  <c r="X1407" i="1"/>
  <c r="U1408" i="1"/>
  <c r="V1408" i="1"/>
  <c r="W1408" i="1"/>
  <c r="X1408" i="1"/>
  <c r="U1409" i="1"/>
  <c r="V1409" i="1"/>
  <c r="W1409" i="1"/>
  <c r="X1409" i="1"/>
  <c r="U1410" i="1"/>
  <c r="V1410" i="1"/>
  <c r="W1410" i="1"/>
  <c r="X1410" i="1"/>
  <c r="U1411" i="1"/>
  <c r="V1411" i="1"/>
  <c r="W1411" i="1"/>
  <c r="X1411" i="1"/>
  <c r="U1412" i="1"/>
  <c r="V1412" i="1"/>
  <c r="W1412" i="1"/>
  <c r="X1412" i="1"/>
  <c r="U1413" i="1"/>
  <c r="V1413" i="1"/>
  <c r="W1413" i="1"/>
  <c r="X1413" i="1"/>
  <c r="U1414" i="1"/>
  <c r="V1414" i="1"/>
  <c r="W1414" i="1"/>
  <c r="X1414" i="1"/>
  <c r="U1415" i="1"/>
  <c r="V1415" i="1"/>
  <c r="W1415" i="1"/>
  <c r="X1415" i="1"/>
  <c r="U1416" i="1"/>
  <c r="V1416" i="1"/>
  <c r="W1416" i="1"/>
  <c r="X1416" i="1"/>
  <c r="U1417" i="1"/>
  <c r="V1417" i="1"/>
  <c r="W1417" i="1"/>
  <c r="X1417" i="1"/>
  <c r="U1418" i="1"/>
  <c r="V1418" i="1"/>
  <c r="W1418" i="1"/>
  <c r="X1418" i="1"/>
  <c r="U1419" i="1"/>
  <c r="V1419" i="1"/>
  <c r="W1419" i="1"/>
  <c r="X1419" i="1"/>
  <c r="U1420" i="1"/>
  <c r="V1420" i="1"/>
  <c r="W1420" i="1"/>
  <c r="X1420" i="1"/>
  <c r="U1421" i="1"/>
  <c r="V1421" i="1"/>
  <c r="W1421" i="1"/>
  <c r="X1421" i="1"/>
  <c r="U1422" i="1"/>
  <c r="V1422" i="1"/>
  <c r="W1422" i="1"/>
  <c r="X1422" i="1"/>
  <c r="U1423" i="1"/>
  <c r="V1423" i="1"/>
  <c r="W1423" i="1"/>
  <c r="X1423" i="1"/>
  <c r="U1424" i="1"/>
  <c r="V1424" i="1"/>
  <c r="W1424" i="1"/>
  <c r="X1424" i="1"/>
  <c r="U1425" i="1"/>
  <c r="V1425" i="1"/>
  <c r="W1425" i="1"/>
  <c r="X1425" i="1"/>
  <c r="U1426" i="1"/>
  <c r="V1426" i="1"/>
  <c r="W1426" i="1"/>
  <c r="X1426" i="1"/>
  <c r="U1427" i="1"/>
  <c r="V1427" i="1"/>
  <c r="W1427" i="1"/>
  <c r="X1427" i="1"/>
  <c r="U1428" i="1"/>
  <c r="V1428" i="1"/>
  <c r="W1428" i="1"/>
  <c r="X1428" i="1"/>
  <c r="U1429" i="1"/>
  <c r="V1429" i="1"/>
  <c r="W1429" i="1"/>
  <c r="X1429" i="1"/>
  <c r="U1430" i="1"/>
  <c r="V1430" i="1"/>
  <c r="W1430" i="1"/>
  <c r="X1430" i="1"/>
  <c r="U1431" i="1"/>
  <c r="V1431" i="1"/>
  <c r="W1431" i="1"/>
  <c r="X1431" i="1"/>
  <c r="U1432" i="1"/>
  <c r="V1432" i="1"/>
  <c r="W1432" i="1"/>
  <c r="X1432" i="1"/>
  <c r="U1433" i="1"/>
  <c r="V1433" i="1"/>
  <c r="W1433" i="1"/>
  <c r="X1433" i="1"/>
  <c r="U1434" i="1"/>
  <c r="V1434" i="1"/>
  <c r="W1434" i="1"/>
  <c r="X1434" i="1"/>
  <c r="U1435" i="1"/>
  <c r="V1435" i="1"/>
  <c r="W1435" i="1"/>
  <c r="X1435" i="1"/>
  <c r="U1436" i="1"/>
  <c r="V1436" i="1"/>
  <c r="W1436" i="1"/>
  <c r="X1436" i="1"/>
  <c r="U1437" i="1"/>
  <c r="V1437" i="1"/>
  <c r="W1437" i="1"/>
  <c r="X1437" i="1"/>
  <c r="U1438" i="1"/>
  <c r="V1438" i="1"/>
  <c r="W1438" i="1"/>
  <c r="X1438" i="1"/>
  <c r="U1439" i="1"/>
  <c r="V1439" i="1"/>
  <c r="W1439" i="1"/>
  <c r="X1439" i="1"/>
  <c r="U1440" i="1"/>
  <c r="V1440" i="1"/>
  <c r="W1440" i="1"/>
  <c r="X1440" i="1"/>
  <c r="U1441" i="1"/>
  <c r="V1441" i="1"/>
  <c r="W1441" i="1"/>
  <c r="X1441" i="1"/>
  <c r="U1442" i="1"/>
  <c r="V1442" i="1"/>
  <c r="W1442" i="1"/>
  <c r="X1442" i="1"/>
  <c r="U1443" i="1"/>
  <c r="V1443" i="1"/>
  <c r="W1443" i="1"/>
  <c r="X1443" i="1"/>
  <c r="U1444" i="1"/>
  <c r="V1444" i="1"/>
  <c r="W1444" i="1"/>
  <c r="X1444" i="1"/>
  <c r="U1445" i="1"/>
  <c r="V1445" i="1"/>
  <c r="W1445" i="1"/>
  <c r="X1445" i="1"/>
  <c r="U1446" i="1"/>
  <c r="V1446" i="1"/>
  <c r="W1446" i="1"/>
  <c r="X1446" i="1"/>
  <c r="U1447" i="1"/>
  <c r="V1447" i="1"/>
  <c r="W1447" i="1"/>
  <c r="X1447" i="1"/>
  <c r="U1448" i="1"/>
  <c r="V1448" i="1"/>
  <c r="W1448" i="1"/>
  <c r="X1448" i="1"/>
  <c r="U1449" i="1"/>
  <c r="V1449" i="1"/>
  <c r="W1449" i="1"/>
  <c r="X1449" i="1"/>
  <c r="U1450" i="1"/>
  <c r="V1450" i="1"/>
  <c r="W1450" i="1"/>
  <c r="X1450" i="1"/>
  <c r="U1451" i="1"/>
  <c r="V1451" i="1"/>
  <c r="W1451" i="1"/>
  <c r="X1451" i="1"/>
  <c r="U1452" i="1"/>
  <c r="V1452" i="1"/>
  <c r="W1452" i="1"/>
  <c r="X1452" i="1"/>
  <c r="U1453" i="1"/>
  <c r="V1453" i="1"/>
  <c r="W1453" i="1"/>
  <c r="X1453" i="1"/>
  <c r="U1454" i="1"/>
  <c r="V1454" i="1"/>
  <c r="W1454" i="1"/>
  <c r="X1454" i="1"/>
  <c r="U1455" i="1"/>
  <c r="V1455" i="1"/>
  <c r="W1455" i="1"/>
  <c r="X1455" i="1"/>
  <c r="U1456" i="1"/>
  <c r="V1456" i="1"/>
  <c r="W1456" i="1"/>
  <c r="X1456" i="1"/>
  <c r="U1457" i="1"/>
  <c r="V1457" i="1"/>
  <c r="W1457" i="1"/>
  <c r="X1457" i="1"/>
  <c r="U1458" i="1"/>
  <c r="V1458" i="1"/>
  <c r="W1458" i="1"/>
  <c r="X1458" i="1"/>
  <c r="U1459" i="1"/>
  <c r="V1459" i="1"/>
  <c r="W1459" i="1"/>
  <c r="X1459" i="1"/>
  <c r="U1460" i="1"/>
  <c r="V1460" i="1"/>
  <c r="W1460" i="1"/>
  <c r="X1460" i="1"/>
  <c r="U1461" i="1"/>
  <c r="V1461" i="1"/>
  <c r="W1461" i="1"/>
  <c r="X1461" i="1"/>
  <c r="U1462" i="1"/>
  <c r="V1462" i="1"/>
  <c r="W1462" i="1"/>
  <c r="X1462" i="1"/>
  <c r="U1463" i="1"/>
  <c r="V1463" i="1"/>
  <c r="W1463" i="1"/>
  <c r="X1463" i="1"/>
  <c r="U1464" i="1"/>
  <c r="V1464" i="1"/>
  <c r="W1464" i="1"/>
  <c r="X1464" i="1"/>
  <c r="U1465" i="1"/>
  <c r="V1465" i="1"/>
  <c r="W1465" i="1"/>
  <c r="X1465" i="1"/>
  <c r="U1466" i="1"/>
  <c r="V1466" i="1"/>
  <c r="W1466" i="1"/>
  <c r="X1466" i="1"/>
  <c r="U1467" i="1"/>
  <c r="V1467" i="1"/>
  <c r="W1467" i="1"/>
  <c r="X1467" i="1"/>
  <c r="U1468" i="1"/>
  <c r="V1468" i="1"/>
  <c r="W1468" i="1"/>
  <c r="X1468" i="1"/>
  <c r="U1469" i="1"/>
  <c r="V1469" i="1"/>
  <c r="W1469" i="1"/>
  <c r="X1469" i="1"/>
  <c r="U1470" i="1"/>
  <c r="V1470" i="1"/>
  <c r="W1470" i="1"/>
  <c r="X1470" i="1"/>
  <c r="U1471" i="1"/>
  <c r="V1471" i="1"/>
  <c r="W1471" i="1"/>
  <c r="X1471" i="1"/>
  <c r="U1472" i="1"/>
  <c r="V1472" i="1"/>
  <c r="W1472" i="1"/>
  <c r="X1472" i="1"/>
  <c r="U1473" i="1"/>
  <c r="V1473" i="1"/>
  <c r="W1473" i="1"/>
  <c r="X1473" i="1"/>
  <c r="U1474" i="1"/>
  <c r="V1474" i="1"/>
  <c r="W1474" i="1"/>
  <c r="X1474" i="1"/>
  <c r="U1475" i="1"/>
  <c r="V1475" i="1"/>
  <c r="W1475" i="1"/>
  <c r="X1475" i="1"/>
  <c r="U1476" i="1"/>
  <c r="V1476" i="1"/>
  <c r="W1476" i="1"/>
  <c r="X1476" i="1"/>
  <c r="U1477" i="1"/>
  <c r="V1477" i="1"/>
  <c r="W1477" i="1"/>
  <c r="X1477" i="1"/>
  <c r="U1478" i="1"/>
  <c r="V1478" i="1"/>
  <c r="W1478" i="1"/>
  <c r="X1478" i="1"/>
  <c r="U1479" i="1"/>
  <c r="V1479" i="1"/>
  <c r="W1479" i="1"/>
  <c r="X1479" i="1"/>
  <c r="U1480" i="1"/>
  <c r="V1480" i="1"/>
  <c r="W1480" i="1"/>
  <c r="X1480" i="1"/>
  <c r="U1481" i="1"/>
  <c r="V1481" i="1"/>
  <c r="W1481" i="1"/>
  <c r="X1481" i="1"/>
  <c r="U1482" i="1"/>
  <c r="V1482" i="1"/>
  <c r="W1482" i="1"/>
  <c r="X1482" i="1"/>
  <c r="U1483" i="1"/>
  <c r="V1483" i="1"/>
  <c r="W1483" i="1"/>
  <c r="X1483" i="1"/>
  <c r="U1484" i="1"/>
  <c r="V1484" i="1"/>
  <c r="W1484" i="1"/>
  <c r="X1484" i="1"/>
  <c r="U1485" i="1"/>
  <c r="V1485" i="1"/>
  <c r="W1485" i="1"/>
  <c r="X1485" i="1"/>
  <c r="U1486" i="1"/>
  <c r="V1486" i="1"/>
  <c r="W1486" i="1"/>
  <c r="X1486" i="1"/>
  <c r="U1487" i="1"/>
  <c r="V1487" i="1"/>
  <c r="W1487" i="1"/>
  <c r="X1487" i="1"/>
  <c r="U1488" i="1"/>
  <c r="V1488" i="1"/>
  <c r="W1488" i="1"/>
  <c r="X1488" i="1"/>
  <c r="U1489" i="1"/>
  <c r="V1489" i="1"/>
  <c r="W1489" i="1"/>
  <c r="X1489" i="1"/>
  <c r="U1490" i="1"/>
  <c r="V1490" i="1"/>
  <c r="W1490" i="1"/>
  <c r="X1490" i="1"/>
  <c r="U1491" i="1"/>
  <c r="V1491" i="1"/>
  <c r="W1491" i="1"/>
  <c r="X1491" i="1"/>
  <c r="U1492" i="1"/>
  <c r="V1492" i="1"/>
  <c r="W1492" i="1"/>
  <c r="X1492" i="1"/>
  <c r="U1493" i="1"/>
  <c r="V1493" i="1"/>
  <c r="W1493" i="1"/>
  <c r="X1493" i="1"/>
  <c r="U1494" i="1"/>
  <c r="V1494" i="1"/>
  <c r="W1494" i="1"/>
  <c r="X1494" i="1"/>
  <c r="U1495" i="1"/>
  <c r="V1495" i="1"/>
  <c r="W1495" i="1"/>
  <c r="X1495" i="1"/>
  <c r="U1496" i="1"/>
  <c r="V1496" i="1"/>
  <c r="W1496" i="1"/>
  <c r="X1496" i="1"/>
  <c r="U1497" i="1"/>
  <c r="V1497" i="1"/>
  <c r="W1497" i="1"/>
  <c r="X1497" i="1"/>
  <c r="U1498" i="1"/>
  <c r="V1498" i="1"/>
  <c r="W1498" i="1"/>
  <c r="X1498" i="1"/>
  <c r="U1499" i="1"/>
  <c r="V1499" i="1"/>
  <c r="W1499" i="1"/>
  <c r="X1499" i="1"/>
  <c r="U1500" i="1"/>
  <c r="V1500" i="1"/>
  <c r="W1500" i="1"/>
  <c r="X1500" i="1"/>
  <c r="U1501" i="1"/>
  <c r="V1501" i="1"/>
  <c r="W1501" i="1"/>
  <c r="X1501" i="1"/>
  <c r="U1502" i="1"/>
  <c r="V1502" i="1"/>
  <c r="W1502" i="1"/>
  <c r="X1502" i="1"/>
  <c r="U1503" i="1"/>
  <c r="V1503" i="1"/>
  <c r="W1503" i="1"/>
  <c r="X1503" i="1"/>
  <c r="U1504" i="1"/>
  <c r="V1504" i="1"/>
  <c r="W1504" i="1"/>
  <c r="X1504" i="1"/>
  <c r="U1505" i="1"/>
  <c r="V1505" i="1"/>
  <c r="W1505" i="1"/>
  <c r="X1505" i="1"/>
  <c r="U1506" i="1"/>
  <c r="V1506" i="1"/>
  <c r="W1506" i="1"/>
  <c r="X1506" i="1"/>
  <c r="U1507" i="1"/>
  <c r="V1507" i="1"/>
  <c r="W1507" i="1"/>
  <c r="X1507" i="1"/>
  <c r="U1508" i="1"/>
  <c r="V1508" i="1"/>
  <c r="W1508" i="1"/>
  <c r="X1508" i="1"/>
  <c r="U1509" i="1"/>
  <c r="V1509" i="1"/>
  <c r="W1509" i="1"/>
  <c r="X1509" i="1"/>
  <c r="U1510" i="1"/>
  <c r="V1510" i="1"/>
  <c r="W1510" i="1"/>
  <c r="X1510" i="1"/>
  <c r="U1511" i="1"/>
  <c r="V1511" i="1"/>
  <c r="W1511" i="1"/>
  <c r="X1511" i="1"/>
  <c r="U1512" i="1"/>
  <c r="V1512" i="1"/>
  <c r="W1512" i="1"/>
  <c r="X1512" i="1"/>
  <c r="U1513" i="1"/>
  <c r="V1513" i="1"/>
  <c r="W1513" i="1"/>
  <c r="X1513" i="1"/>
  <c r="U1514" i="1"/>
  <c r="V1514" i="1"/>
  <c r="W1514" i="1"/>
  <c r="X1514" i="1"/>
  <c r="U1515" i="1"/>
  <c r="V1515" i="1"/>
  <c r="W1515" i="1"/>
  <c r="X1515" i="1"/>
  <c r="U1516" i="1"/>
  <c r="V1516" i="1"/>
  <c r="W1516" i="1"/>
  <c r="X1516" i="1"/>
  <c r="U1517" i="1"/>
  <c r="V1517" i="1"/>
  <c r="W1517" i="1"/>
  <c r="X1517" i="1"/>
  <c r="U1518" i="1"/>
  <c r="V1518" i="1"/>
  <c r="W1518" i="1"/>
  <c r="X1518" i="1"/>
  <c r="U1519" i="1"/>
  <c r="V1519" i="1"/>
  <c r="W1519" i="1"/>
  <c r="X1519" i="1"/>
  <c r="U1520" i="1"/>
  <c r="V1520" i="1"/>
  <c r="W1520" i="1"/>
  <c r="X1520" i="1"/>
  <c r="U1521" i="1"/>
  <c r="V1521" i="1"/>
  <c r="W1521" i="1"/>
  <c r="X1521" i="1"/>
  <c r="U1522" i="1"/>
  <c r="V1522" i="1"/>
  <c r="W1522" i="1"/>
  <c r="X1522" i="1"/>
  <c r="U1523" i="1"/>
  <c r="V1523" i="1"/>
  <c r="W1523" i="1"/>
  <c r="X1523" i="1"/>
  <c r="U1524" i="1"/>
  <c r="V1524" i="1"/>
  <c r="W1524" i="1"/>
  <c r="X1524" i="1"/>
  <c r="U1525" i="1"/>
  <c r="V1525" i="1"/>
  <c r="W1525" i="1"/>
  <c r="X1525" i="1"/>
  <c r="U1526" i="1"/>
  <c r="V1526" i="1"/>
  <c r="W1526" i="1"/>
  <c r="X1526" i="1"/>
  <c r="U1527" i="1"/>
  <c r="V1527" i="1"/>
  <c r="W1527" i="1"/>
  <c r="X1527" i="1"/>
  <c r="U1528" i="1"/>
  <c r="V1528" i="1"/>
  <c r="W1528" i="1"/>
  <c r="X1528" i="1"/>
  <c r="U1529" i="1"/>
  <c r="V1529" i="1"/>
  <c r="W1529" i="1"/>
  <c r="X1529" i="1"/>
  <c r="U1530" i="1"/>
  <c r="V1530" i="1"/>
  <c r="W1530" i="1"/>
  <c r="X1530" i="1"/>
  <c r="U1531" i="1"/>
  <c r="V1531" i="1"/>
  <c r="W1531" i="1"/>
  <c r="X1531" i="1"/>
  <c r="U1532" i="1"/>
  <c r="V1532" i="1"/>
  <c r="W1532" i="1"/>
  <c r="X1532" i="1"/>
  <c r="U1533" i="1"/>
  <c r="V1533" i="1"/>
  <c r="W1533" i="1"/>
  <c r="X1533" i="1"/>
  <c r="U1534" i="1"/>
  <c r="V1534" i="1"/>
  <c r="W1534" i="1"/>
  <c r="X1534" i="1"/>
  <c r="U1535" i="1"/>
  <c r="V1535" i="1"/>
  <c r="W1535" i="1"/>
  <c r="X1535" i="1"/>
  <c r="U1536" i="1"/>
  <c r="V1536" i="1"/>
  <c r="W1536" i="1"/>
  <c r="X1536" i="1"/>
  <c r="U1537" i="1"/>
  <c r="V1537" i="1"/>
  <c r="W1537" i="1"/>
  <c r="X1537" i="1"/>
  <c r="U1538" i="1"/>
  <c r="V1538" i="1"/>
  <c r="W1538" i="1"/>
  <c r="X1538" i="1"/>
  <c r="U1539" i="1"/>
  <c r="V1539" i="1"/>
  <c r="W1539" i="1"/>
  <c r="X1539" i="1"/>
  <c r="U1540" i="1"/>
  <c r="V1540" i="1"/>
  <c r="W1540" i="1"/>
  <c r="X1540" i="1"/>
  <c r="U1541" i="1"/>
  <c r="V1541" i="1"/>
  <c r="W1541" i="1"/>
  <c r="X1541" i="1"/>
  <c r="U1542" i="1"/>
  <c r="V1542" i="1"/>
  <c r="W1542" i="1"/>
  <c r="X1542" i="1"/>
  <c r="U1543" i="1"/>
  <c r="V1543" i="1"/>
  <c r="W1543" i="1"/>
  <c r="X1543" i="1"/>
  <c r="U1544" i="1"/>
  <c r="V1544" i="1"/>
  <c r="W1544" i="1"/>
  <c r="X1544" i="1"/>
  <c r="U1545" i="1"/>
  <c r="V1545" i="1"/>
  <c r="W1545" i="1"/>
  <c r="X1545" i="1"/>
  <c r="U1546" i="1"/>
  <c r="V1546" i="1"/>
  <c r="W1546" i="1"/>
  <c r="X1546" i="1"/>
  <c r="U1547" i="1"/>
  <c r="V1547" i="1"/>
  <c r="W1547" i="1"/>
  <c r="X1547" i="1"/>
  <c r="U1548" i="1"/>
  <c r="V1548" i="1"/>
  <c r="W1548" i="1"/>
  <c r="X1548" i="1"/>
  <c r="U1549" i="1"/>
  <c r="V1549" i="1"/>
  <c r="W1549" i="1"/>
  <c r="X1549" i="1"/>
  <c r="U1550" i="1"/>
  <c r="V1550" i="1"/>
  <c r="W1550" i="1"/>
  <c r="X1550" i="1"/>
  <c r="U1551" i="1"/>
  <c r="V1551" i="1"/>
  <c r="W1551" i="1"/>
  <c r="X1551" i="1"/>
  <c r="U1552" i="1"/>
  <c r="V1552" i="1"/>
  <c r="W1552" i="1"/>
  <c r="X1552" i="1"/>
  <c r="U1553" i="1"/>
  <c r="V1553" i="1"/>
  <c r="W1553" i="1"/>
  <c r="X1553" i="1"/>
  <c r="U1554" i="1"/>
  <c r="V1554" i="1"/>
  <c r="W1554" i="1"/>
  <c r="X1554" i="1"/>
  <c r="U1555" i="1"/>
  <c r="V1555" i="1"/>
  <c r="W1555" i="1"/>
  <c r="X1555" i="1"/>
  <c r="U1556" i="1"/>
  <c r="V1556" i="1"/>
  <c r="W1556" i="1"/>
  <c r="X1556" i="1"/>
  <c r="U1557" i="1"/>
  <c r="V1557" i="1"/>
  <c r="W1557" i="1"/>
  <c r="X1557" i="1"/>
  <c r="U1558" i="1"/>
  <c r="V1558" i="1"/>
  <c r="W1558" i="1"/>
  <c r="X1558" i="1"/>
  <c r="U1559" i="1"/>
  <c r="V1559" i="1"/>
  <c r="W1559" i="1"/>
  <c r="X1559" i="1"/>
  <c r="U1560" i="1"/>
  <c r="V1560" i="1"/>
  <c r="W1560" i="1"/>
  <c r="X1560" i="1"/>
  <c r="U1561" i="1"/>
  <c r="V1561" i="1"/>
  <c r="W1561" i="1"/>
  <c r="X1561" i="1"/>
  <c r="U1562" i="1"/>
  <c r="V1562" i="1"/>
  <c r="W1562" i="1"/>
  <c r="X1562" i="1"/>
  <c r="U1563" i="1"/>
  <c r="V1563" i="1"/>
  <c r="W1563" i="1"/>
  <c r="X1563" i="1"/>
  <c r="U1564" i="1"/>
  <c r="V1564" i="1"/>
  <c r="W1564" i="1"/>
  <c r="X1564" i="1"/>
  <c r="U1565" i="1"/>
  <c r="V1565" i="1"/>
  <c r="W1565" i="1"/>
  <c r="X1565" i="1"/>
  <c r="U1566" i="1"/>
  <c r="V1566" i="1"/>
  <c r="W1566" i="1"/>
  <c r="X1566" i="1"/>
  <c r="U1567" i="1"/>
  <c r="V1567" i="1"/>
  <c r="W1567" i="1"/>
  <c r="X1567" i="1"/>
  <c r="U1568" i="1"/>
  <c r="V1568" i="1"/>
  <c r="W1568" i="1"/>
  <c r="X1568" i="1"/>
  <c r="U1569" i="1"/>
  <c r="V1569" i="1"/>
  <c r="W1569" i="1"/>
  <c r="X1569" i="1"/>
  <c r="U1570" i="1"/>
  <c r="V1570" i="1"/>
  <c r="W1570" i="1"/>
  <c r="X1570" i="1"/>
  <c r="U1571" i="1"/>
  <c r="V1571" i="1"/>
  <c r="W1571" i="1"/>
  <c r="X1571" i="1"/>
  <c r="U1572" i="1"/>
  <c r="V1572" i="1"/>
  <c r="W1572" i="1"/>
  <c r="X1572" i="1"/>
  <c r="U1573" i="1"/>
  <c r="V1573" i="1"/>
  <c r="W1573" i="1"/>
  <c r="X1573" i="1"/>
  <c r="U1574" i="1"/>
  <c r="V1574" i="1"/>
  <c r="W1574" i="1"/>
  <c r="X1574" i="1"/>
  <c r="U1575" i="1"/>
  <c r="V1575" i="1"/>
  <c r="W1575" i="1"/>
  <c r="X1575" i="1"/>
  <c r="U1576" i="1"/>
  <c r="V1576" i="1"/>
  <c r="W1576" i="1"/>
  <c r="X1576" i="1"/>
  <c r="U1577" i="1"/>
  <c r="V1577" i="1"/>
  <c r="W1577" i="1"/>
  <c r="X1577" i="1"/>
  <c r="U1578" i="1"/>
  <c r="V1578" i="1"/>
  <c r="W1578" i="1"/>
  <c r="X1578" i="1"/>
  <c r="U1579" i="1"/>
  <c r="V1579" i="1"/>
  <c r="W1579" i="1"/>
  <c r="X1579" i="1"/>
  <c r="U1580" i="1"/>
  <c r="V1580" i="1"/>
  <c r="W1580" i="1"/>
  <c r="X1580" i="1"/>
  <c r="U1581" i="1"/>
  <c r="V1581" i="1"/>
  <c r="W1581" i="1"/>
  <c r="X1581" i="1"/>
  <c r="U1582" i="1"/>
  <c r="V1582" i="1"/>
  <c r="W1582" i="1"/>
  <c r="X1582" i="1"/>
  <c r="U1583" i="1"/>
  <c r="V1583" i="1"/>
  <c r="W1583" i="1"/>
  <c r="X1583" i="1"/>
  <c r="U1584" i="1"/>
  <c r="V1584" i="1"/>
  <c r="W1584" i="1"/>
  <c r="X1584" i="1"/>
  <c r="U1585" i="1"/>
  <c r="V1585" i="1"/>
  <c r="W1585" i="1"/>
  <c r="X1585" i="1"/>
  <c r="U1586" i="1"/>
  <c r="V1586" i="1"/>
  <c r="W1586" i="1"/>
  <c r="X1586" i="1"/>
  <c r="U1587" i="1"/>
  <c r="V1587" i="1"/>
  <c r="W1587" i="1"/>
  <c r="X1587" i="1"/>
  <c r="U1588" i="1"/>
  <c r="V1588" i="1"/>
  <c r="W1588" i="1"/>
  <c r="X1588" i="1"/>
  <c r="U1589" i="1"/>
  <c r="V1589" i="1"/>
  <c r="W1589" i="1"/>
  <c r="X1589" i="1"/>
  <c r="U1590" i="1"/>
  <c r="V1590" i="1"/>
  <c r="W1590" i="1"/>
  <c r="X1590" i="1"/>
  <c r="U1591" i="1"/>
  <c r="V1591" i="1"/>
  <c r="W1591" i="1"/>
  <c r="X1591" i="1"/>
  <c r="U1592" i="1"/>
  <c r="V1592" i="1"/>
  <c r="W1592" i="1"/>
  <c r="X1592" i="1"/>
  <c r="U1593" i="1"/>
  <c r="V1593" i="1"/>
  <c r="W1593" i="1"/>
  <c r="X1593" i="1"/>
  <c r="U1594" i="1"/>
  <c r="V1594" i="1"/>
  <c r="W1594" i="1"/>
  <c r="X1594" i="1"/>
  <c r="U1595" i="1"/>
  <c r="V1595" i="1"/>
  <c r="W1595" i="1"/>
  <c r="X1595" i="1"/>
  <c r="U1596" i="1"/>
  <c r="V1596" i="1"/>
  <c r="W1596" i="1"/>
  <c r="X1596" i="1"/>
  <c r="U1597" i="1"/>
  <c r="V1597" i="1"/>
  <c r="W1597" i="1"/>
  <c r="X1597" i="1"/>
  <c r="U1598" i="1"/>
  <c r="V1598" i="1"/>
  <c r="W1598" i="1"/>
  <c r="X1598" i="1"/>
  <c r="U1599" i="1"/>
  <c r="V1599" i="1"/>
  <c r="W1599" i="1"/>
  <c r="X1599" i="1"/>
  <c r="U1600" i="1"/>
  <c r="V1600" i="1"/>
  <c r="W1600" i="1"/>
  <c r="X1600" i="1"/>
  <c r="U1601" i="1"/>
  <c r="V1601" i="1"/>
  <c r="W1601" i="1"/>
  <c r="X1601" i="1"/>
  <c r="U1602" i="1"/>
  <c r="V1602" i="1"/>
  <c r="W1602" i="1"/>
  <c r="X1602" i="1"/>
  <c r="U1603" i="1"/>
  <c r="V1603" i="1"/>
  <c r="W1603" i="1"/>
  <c r="X1603" i="1"/>
  <c r="U1604" i="1"/>
  <c r="V1604" i="1"/>
  <c r="W1604" i="1"/>
  <c r="X1604" i="1"/>
  <c r="U1605" i="1"/>
  <c r="V1605" i="1"/>
  <c r="W1605" i="1"/>
  <c r="X1605" i="1"/>
  <c r="U1606" i="1"/>
  <c r="V1606" i="1"/>
  <c r="W1606" i="1"/>
  <c r="X1606" i="1"/>
  <c r="U1607" i="1"/>
  <c r="V1607" i="1"/>
  <c r="W1607" i="1"/>
  <c r="X1607" i="1"/>
  <c r="U1608" i="1"/>
  <c r="V1608" i="1"/>
  <c r="W1608" i="1"/>
  <c r="X1608" i="1"/>
  <c r="U1609" i="1"/>
  <c r="V1609" i="1"/>
  <c r="W1609" i="1"/>
  <c r="X1609" i="1"/>
  <c r="U1610" i="1"/>
  <c r="V1610" i="1"/>
  <c r="W1610" i="1"/>
  <c r="X1610" i="1"/>
  <c r="U1611" i="1"/>
  <c r="V1611" i="1"/>
  <c r="W1611" i="1"/>
  <c r="X1611" i="1"/>
  <c r="U1612" i="1"/>
  <c r="V1612" i="1"/>
  <c r="W1612" i="1"/>
  <c r="X1612" i="1"/>
  <c r="U1613" i="1"/>
  <c r="V1613" i="1"/>
  <c r="W1613" i="1"/>
  <c r="X1613" i="1"/>
  <c r="U1614" i="1"/>
  <c r="V1614" i="1"/>
  <c r="W1614" i="1"/>
  <c r="X1614" i="1"/>
  <c r="U1615" i="1"/>
  <c r="V1615" i="1"/>
  <c r="W1615" i="1"/>
  <c r="X1615" i="1"/>
  <c r="U1616" i="1"/>
  <c r="V1616" i="1"/>
  <c r="W1616" i="1"/>
  <c r="X1616" i="1"/>
  <c r="U1617" i="1"/>
  <c r="V1617" i="1"/>
  <c r="W1617" i="1"/>
  <c r="X1617" i="1"/>
  <c r="U1618" i="1"/>
  <c r="V1618" i="1"/>
  <c r="W1618" i="1"/>
  <c r="X1618" i="1"/>
  <c r="U1619" i="1"/>
  <c r="V1619" i="1"/>
  <c r="W1619" i="1"/>
  <c r="X1619" i="1"/>
  <c r="U1620" i="1"/>
  <c r="V1620" i="1"/>
  <c r="W1620" i="1"/>
  <c r="X1620" i="1"/>
  <c r="U1621" i="1"/>
  <c r="V1621" i="1"/>
  <c r="W1621" i="1"/>
  <c r="X1621" i="1"/>
  <c r="U1622" i="1"/>
  <c r="V1622" i="1"/>
  <c r="W1622" i="1"/>
  <c r="X1622" i="1"/>
  <c r="U1623" i="1"/>
  <c r="V1623" i="1"/>
  <c r="W1623" i="1"/>
  <c r="X1623" i="1"/>
  <c r="U1624" i="1"/>
  <c r="V1624" i="1"/>
  <c r="W1624" i="1"/>
  <c r="X1624" i="1"/>
  <c r="U1625" i="1"/>
  <c r="V1625" i="1"/>
  <c r="W1625" i="1"/>
  <c r="X1625" i="1"/>
  <c r="U1626" i="1"/>
  <c r="V1626" i="1"/>
  <c r="W1626" i="1"/>
  <c r="X1626" i="1"/>
  <c r="U1627" i="1"/>
  <c r="V1627" i="1"/>
  <c r="W1627" i="1"/>
  <c r="X1627" i="1"/>
  <c r="U1628" i="1"/>
  <c r="V1628" i="1"/>
  <c r="W1628" i="1"/>
  <c r="X1628" i="1"/>
  <c r="U1629" i="1"/>
  <c r="V1629" i="1"/>
  <c r="W1629" i="1"/>
  <c r="X1629" i="1"/>
  <c r="U1630" i="1"/>
  <c r="V1630" i="1"/>
  <c r="W1630" i="1"/>
  <c r="X1630" i="1"/>
  <c r="U1631" i="1"/>
  <c r="V1631" i="1"/>
  <c r="W1631" i="1"/>
  <c r="X1631" i="1"/>
  <c r="U1632" i="1"/>
  <c r="V1632" i="1"/>
  <c r="W1632" i="1"/>
  <c r="X1632" i="1"/>
  <c r="U1633" i="1"/>
  <c r="V1633" i="1"/>
  <c r="W1633" i="1"/>
  <c r="X1633" i="1"/>
  <c r="U1634" i="1"/>
  <c r="V1634" i="1"/>
  <c r="W1634" i="1"/>
  <c r="X1634" i="1"/>
  <c r="U1635" i="1"/>
  <c r="V1635" i="1"/>
  <c r="W1635" i="1"/>
  <c r="X1635" i="1"/>
  <c r="U1636" i="1"/>
  <c r="V1636" i="1"/>
  <c r="W1636" i="1"/>
  <c r="X1636" i="1"/>
  <c r="U1637" i="1"/>
  <c r="V1637" i="1"/>
  <c r="W1637" i="1"/>
  <c r="X1637" i="1"/>
  <c r="U1638" i="1"/>
  <c r="V1638" i="1"/>
  <c r="W1638" i="1"/>
  <c r="X1638" i="1"/>
  <c r="U1639" i="1"/>
  <c r="V1639" i="1"/>
  <c r="W1639" i="1"/>
  <c r="X1639" i="1"/>
  <c r="U1640" i="1"/>
  <c r="V1640" i="1"/>
  <c r="W1640" i="1"/>
  <c r="X1640" i="1"/>
  <c r="U1641" i="1"/>
  <c r="V1641" i="1"/>
  <c r="W1641" i="1"/>
  <c r="X1641" i="1"/>
  <c r="U1642" i="1"/>
  <c r="V1642" i="1"/>
  <c r="W1642" i="1"/>
  <c r="X1642" i="1"/>
  <c r="U1643" i="1"/>
  <c r="V1643" i="1"/>
  <c r="W1643" i="1"/>
  <c r="X1643" i="1"/>
  <c r="U1644" i="1"/>
  <c r="V1644" i="1"/>
  <c r="W1644" i="1"/>
  <c r="X1644" i="1"/>
  <c r="U1645" i="1"/>
  <c r="V1645" i="1"/>
  <c r="W1645" i="1"/>
  <c r="X1645" i="1"/>
  <c r="U1646" i="1"/>
  <c r="V1646" i="1"/>
  <c r="W1646" i="1"/>
  <c r="X1646" i="1"/>
  <c r="U1647" i="1"/>
  <c r="V1647" i="1"/>
  <c r="W1647" i="1"/>
  <c r="X1647" i="1"/>
  <c r="U1648" i="1"/>
  <c r="V1648" i="1"/>
  <c r="W1648" i="1"/>
  <c r="X1648" i="1"/>
  <c r="U1649" i="1"/>
  <c r="V1649" i="1"/>
  <c r="W1649" i="1"/>
  <c r="X1649" i="1"/>
  <c r="U1650" i="1"/>
  <c r="V1650" i="1"/>
  <c r="W1650" i="1"/>
  <c r="X1650" i="1"/>
  <c r="U1651" i="1"/>
  <c r="V1651" i="1"/>
  <c r="W1651" i="1"/>
  <c r="X1651" i="1"/>
  <c r="U1652" i="1"/>
  <c r="V1652" i="1"/>
  <c r="W1652" i="1"/>
  <c r="X1652" i="1"/>
  <c r="U1653" i="1"/>
  <c r="V1653" i="1"/>
  <c r="W1653" i="1"/>
  <c r="X1653" i="1"/>
  <c r="U1654" i="1"/>
  <c r="V1654" i="1"/>
  <c r="W1654" i="1"/>
  <c r="X1654" i="1"/>
  <c r="U1655" i="1"/>
  <c r="V1655" i="1"/>
  <c r="W1655" i="1"/>
  <c r="X1655" i="1"/>
  <c r="U1656" i="1"/>
  <c r="V1656" i="1"/>
  <c r="W1656" i="1"/>
  <c r="X1656" i="1"/>
  <c r="U1657" i="1"/>
  <c r="V1657" i="1"/>
  <c r="W1657" i="1"/>
  <c r="X1657" i="1"/>
  <c r="U1658" i="1"/>
  <c r="V1658" i="1"/>
  <c r="W1658" i="1"/>
  <c r="X1658" i="1"/>
  <c r="U1659" i="1"/>
  <c r="V1659" i="1"/>
  <c r="W1659" i="1"/>
  <c r="X1659" i="1"/>
  <c r="U1660" i="1"/>
  <c r="V1660" i="1"/>
  <c r="W1660" i="1"/>
  <c r="X1660" i="1"/>
  <c r="U1661" i="1"/>
  <c r="V1661" i="1"/>
  <c r="W1661" i="1"/>
  <c r="X1661" i="1"/>
  <c r="U1662" i="1"/>
  <c r="V1662" i="1"/>
  <c r="W1662" i="1"/>
  <c r="X1662" i="1"/>
  <c r="U1663" i="1"/>
  <c r="V1663" i="1"/>
  <c r="W1663" i="1"/>
  <c r="X1663" i="1"/>
  <c r="U1664" i="1"/>
  <c r="V1664" i="1"/>
  <c r="W1664" i="1"/>
  <c r="X1664" i="1"/>
  <c r="U1665" i="1"/>
  <c r="V1665" i="1"/>
  <c r="W1665" i="1"/>
  <c r="X1665" i="1"/>
  <c r="U1666" i="1"/>
  <c r="V1666" i="1"/>
  <c r="W1666" i="1"/>
  <c r="X1666" i="1"/>
  <c r="U1667" i="1"/>
  <c r="V1667" i="1"/>
  <c r="W1667" i="1"/>
  <c r="X1667" i="1"/>
  <c r="U1668" i="1"/>
  <c r="V1668" i="1"/>
  <c r="W1668" i="1"/>
  <c r="X1668" i="1"/>
  <c r="U1669" i="1"/>
  <c r="V1669" i="1"/>
  <c r="W1669" i="1"/>
  <c r="X1669" i="1"/>
  <c r="U1670" i="1"/>
  <c r="V1670" i="1"/>
  <c r="W1670" i="1"/>
  <c r="X1670" i="1"/>
  <c r="U1671" i="1"/>
  <c r="V1671" i="1"/>
  <c r="W1671" i="1"/>
  <c r="X1671" i="1"/>
  <c r="U1672" i="1"/>
  <c r="V1672" i="1"/>
  <c r="W1672" i="1"/>
  <c r="X1672" i="1"/>
  <c r="U1673" i="1"/>
  <c r="V1673" i="1"/>
  <c r="W1673" i="1"/>
  <c r="X1673" i="1"/>
  <c r="U1674" i="1"/>
  <c r="V1674" i="1"/>
  <c r="W1674" i="1"/>
  <c r="X1674" i="1"/>
  <c r="U1675" i="1"/>
  <c r="V1675" i="1"/>
  <c r="W1675" i="1"/>
  <c r="X1675" i="1"/>
  <c r="U1676" i="1"/>
  <c r="V1676" i="1"/>
  <c r="W1676" i="1"/>
  <c r="X1676" i="1"/>
  <c r="U1677" i="1"/>
  <c r="V1677" i="1"/>
  <c r="W1677" i="1"/>
  <c r="X1677" i="1"/>
  <c r="U1678" i="1"/>
  <c r="V1678" i="1"/>
  <c r="W1678" i="1"/>
  <c r="X1678" i="1"/>
  <c r="U1679" i="1"/>
  <c r="V1679" i="1"/>
  <c r="W1679" i="1"/>
  <c r="X1679" i="1"/>
  <c r="U1680" i="1"/>
  <c r="V1680" i="1"/>
  <c r="W1680" i="1"/>
  <c r="X1680" i="1"/>
  <c r="U1681" i="1"/>
  <c r="V1681" i="1"/>
  <c r="W1681" i="1"/>
  <c r="X1681" i="1"/>
  <c r="U1682" i="1"/>
  <c r="V1682" i="1"/>
  <c r="W1682" i="1"/>
  <c r="X1682" i="1"/>
  <c r="U1683" i="1"/>
  <c r="V1683" i="1"/>
  <c r="W1683" i="1"/>
  <c r="X1683" i="1"/>
  <c r="U1684" i="1"/>
  <c r="V1684" i="1"/>
  <c r="W1684" i="1"/>
  <c r="X1684" i="1"/>
  <c r="U1685" i="1"/>
  <c r="V1685" i="1"/>
  <c r="W1685" i="1"/>
  <c r="X1685" i="1"/>
  <c r="U1686" i="1"/>
  <c r="V1686" i="1"/>
  <c r="W1686" i="1"/>
  <c r="X1686" i="1"/>
  <c r="U1687" i="1"/>
  <c r="V1687" i="1"/>
  <c r="W1687" i="1"/>
  <c r="X1687" i="1"/>
  <c r="U1688" i="1"/>
  <c r="V1688" i="1"/>
  <c r="W1688" i="1"/>
  <c r="X1688" i="1"/>
  <c r="U1689" i="1"/>
  <c r="V1689" i="1"/>
  <c r="W1689" i="1"/>
  <c r="X1689" i="1"/>
  <c r="U1690" i="1"/>
  <c r="V1690" i="1"/>
  <c r="W1690" i="1"/>
  <c r="X1690" i="1"/>
  <c r="U1691" i="1"/>
  <c r="V1691" i="1"/>
  <c r="W1691" i="1"/>
  <c r="X1691" i="1"/>
  <c r="U1692" i="1"/>
  <c r="V1692" i="1"/>
  <c r="W1692" i="1"/>
  <c r="X1692" i="1"/>
  <c r="U1693" i="1"/>
  <c r="V1693" i="1"/>
  <c r="W1693" i="1"/>
  <c r="X1693" i="1"/>
  <c r="U1694" i="1"/>
  <c r="V1694" i="1"/>
  <c r="W1694" i="1"/>
  <c r="X1694" i="1"/>
  <c r="U1695" i="1"/>
  <c r="V1695" i="1"/>
  <c r="W1695" i="1"/>
  <c r="X1695" i="1"/>
  <c r="U1696" i="1"/>
  <c r="V1696" i="1"/>
  <c r="W1696" i="1"/>
  <c r="X1696" i="1"/>
  <c r="U1697" i="1"/>
  <c r="V1697" i="1"/>
  <c r="W1697" i="1"/>
  <c r="X1697" i="1"/>
  <c r="U1698" i="1"/>
  <c r="V1698" i="1"/>
  <c r="W1698" i="1"/>
  <c r="X1698" i="1"/>
  <c r="U1699" i="1"/>
  <c r="V1699" i="1"/>
  <c r="W1699" i="1"/>
  <c r="X1699" i="1"/>
  <c r="U1700" i="1"/>
  <c r="V1700" i="1"/>
  <c r="W1700" i="1"/>
  <c r="X1700" i="1"/>
  <c r="U1701" i="1"/>
  <c r="V1701" i="1"/>
  <c r="W1701" i="1"/>
  <c r="X1701" i="1"/>
  <c r="U1702" i="1"/>
  <c r="V1702" i="1"/>
  <c r="W1702" i="1"/>
  <c r="X1702" i="1"/>
  <c r="U1703" i="1"/>
  <c r="V1703" i="1"/>
  <c r="W1703" i="1"/>
  <c r="X1703" i="1"/>
  <c r="U1704" i="1"/>
  <c r="V1704" i="1"/>
  <c r="W1704" i="1"/>
  <c r="X1704" i="1"/>
  <c r="U1705" i="1"/>
  <c r="V1705" i="1"/>
  <c r="W1705" i="1"/>
  <c r="X1705" i="1"/>
  <c r="U1706" i="1"/>
  <c r="V1706" i="1"/>
  <c r="W1706" i="1"/>
  <c r="X1706" i="1"/>
  <c r="U1707" i="1"/>
  <c r="V1707" i="1"/>
  <c r="W1707" i="1"/>
  <c r="X1707" i="1"/>
  <c r="U1708" i="1"/>
  <c r="V1708" i="1"/>
  <c r="W1708" i="1"/>
  <c r="X1708" i="1"/>
  <c r="U1709" i="1"/>
  <c r="V1709" i="1"/>
  <c r="W1709" i="1"/>
  <c r="X1709" i="1"/>
  <c r="U1710" i="1"/>
  <c r="V1710" i="1"/>
  <c r="W1710" i="1"/>
  <c r="X1710" i="1"/>
  <c r="U1711" i="1"/>
  <c r="V1711" i="1"/>
  <c r="W1711" i="1"/>
  <c r="X1711" i="1"/>
  <c r="U1712" i="1"/>
  <c r="V1712" i="1"/>
  <c r="W1712" i="1"/>
  <c r="X1712" i="1"/>
  <c r="U1713" i="1"/>
  <c r="V1713" i="1"/>
  <c r="W1713" i="1"/>
  <c r="X1713" i="1"/>
  <c r="U1714" i="1"/>
  <c r="V1714" i="1"/>
  <c r="W1714" i="1"/>
  <c r="X1714" i="1"/>
  <c r="U1715" i="1"/>
  <c r="V1715" i="1"/>
  <c r="W1715" i="1"/>
  <c r="X1715" i="1"/>
  <c r="U1716" i="1"/>
  <c r="V1716" i="1"/>
  <c r="W1716" i="1"/>
  <c r="X1716" i="1"/>
  <c r="U1717" i="1"/>
  <c r="V1717" i="1"/>
  <c r="W1717" i="1"/>
  <c r="X1717" i="1"/>
  <c r="U1718" i="1"/>
  <c r="V1718" i="1"/>
  <c r="W1718" i="1"/>
  <c r="X1718" i="1"/>
  <c r="U1719" i="1"/>
  <c r="V1719" i="1"/>
  <c r="W1719" i="1"/>
  <c r="X1719" i="1"/>
  <c r="U1720" i="1"/>
  <c r="V1720" i="1"/>
  <c r="W1720" i="1"/>
  <c r="X1720" i="1"/>
  <c r="U1721" i="1"/>
  <c r="V1721" i="1"/>
  <c r="W1721" i="1"/>
  <c r="X1721" i="1"/>
  <c r="U1722" i="1"/>
  <c r="V1722" i="1"/>
  <c r="W1722" i="1"/>
  <c r="X1722" i="1"/>
  <c r="U1723" i="1"/>
  <c r="V1723" i="1"/>
  <c r="W1723" i="1"/>
  <c r="X1723" i="1"/>
  <c r="U1724" i="1"/>
  <c r="V1724" i="1"/>
  <c r="W1724" i="1"/>
  <c r="X1724" i="1"/>
  <c r="U1725" i="1"/>
  <c r="V1725" i="1"/>
  <c r="W1725" i="1"/>
  <c r="X1725" i="1"/>
  <c r="U1726" i="1"/>
  <c r="V1726" i="1"/>
  <c r="W1726" i="1"/>
  <c r="X1726" i="1"/>
  <c r="U1727" i="1"/>
  <c r="V1727" i="1"/>
  <c r="W1727" i="1"/>
  <c r="X1727" i="1"/>
  <c r="U1728" i="1"/>
  <c r="V1728" i="1"/>
  <c r="W1728" i="1"/>
  <c r="X1728" i="1"/>
  <c r="U1729" i="1"/>
  <c r="V1729" i="1"/>
  <c r="W1729" i="1"/>
  <c r="X1729" i="1"/>
  <c r="U1730" i="1"/>
  <c r="V1730" i="1"/>
  <c r="W1730" i="1"/>
  <c r="X1730" i="1"/>
  <c r="U1731" i="1"/>
  <c r="V1731" i="1"/>
  <c r="W1731" i="1"/>
  <c r="X1731" i="1"/>
  <c r="U1732" i="1"/>
  <c r="V1732" i="1"/>
  <c r="W1732" i="1"/>
  <c r="X1732" i="1"/>
  <c r="U1733" i="1"/>
  <c r="V1733" i="1"/>
  <c r="W1733" i="1"/>
  <c r="X1733" i="1"/>
  <c r="U1734" i="1"/>
  <c r="V1734" i="1"/>
  <c r="W1734" i="1"/>
  <c r="X1734" i="1"/>
  <c r="U1735" i="1"/>
  <c r="V1735" i="1"/>
  <c r="W1735" i="1"/>
  <c r="X1735" i="1"/>
  <c r="U1736" i="1"/>
  <c r="V1736" i="1"/>
  <c r="W1736" i="1"/>
  <c r="X1736" i="1"/>
  <c r="U1737" i="1"/>
  <c r="V1737" i="1"/>
  <c r="W1737" i="1"/>
  <c r="X1737" i="1"/>
  <c r="U1738" i="1"/>
  <c r="V1738" i="1"/>
  <c r="W1738" i="1"/>
  <c r="X1738" i="1"/>
  <c r="U1739" i="1"/>
  <c r="V1739" i="1"/>
  <c r="W1739" i="1"/>
  <c r="X1739" i="1"/>
  <c r="U1740" i="1"/>
  <c r="V1740" i="1"/>
  <c r="W1740" i="1"/>
  <c r="X1740" i="1"/>
  <c r="U1741" i="1"/>
  <c r="V1741" i="1"/>
  <c r="W1741" i="1"/>
  <c r="X1741" i="1"/>
  <c r="U1742" i="1"/>
  <c r="V1742" i="1"/>
  <c r="W1742" i="1"/>
  <c r="X1742" i="1"/>
  <c r="U1743" i="1"/>
  <c r="V1743" i="1"/>
  <c r="W1743" i="1"/>
  <c r="X1743" i="1"/>
  <c r="U1744" i="1"/>
  <c r="V1744" i="1"/>
  <c r="W1744" i="1"/>
  <c r="X1744" i="1"/>
  <c r="U1745" i="1"/>
  <c r="V1745" i="1"/>
  <c r="W1745" i="1"/>
  <c r="X1745" i="1"/>
  <c r="U1746" i="1"/>
  <c r="V1746" i="1"/>
  <c r="W1746" i="1"/>
  <c r="X1746" i="1"/>
  <c r="U1747" i="1"/>
  <c r="V1747" i="1"/>
  <c r="W1747" i="1"/>
  <c r="X1747" i="1"/>
  <c r="U1748" i="1"/>
  <c r="V1748" i="1"/>
  <c r="W1748" i="1"/>
  <c r="X1748" i="1"/>
  <c r="U1749" i="1"/>
  <c r="V1749" i="1"/>
  <c r="W1749" i="1"/>
  <c r="X1749" i="1"/>
  <c r="U1750" i="1"/>
  <c r="V1750" i="1"/>
  <c r="W1750" i="1"/>
  <c r="X1750" i="1"/>
  <c r="U1751" i="1"/>
  <c r="V1751" i="1"/>
  <c r="W1751" i="1"/>
  <c r="X1751" i="1"/>
  <c r="U1752" i="1"/>
  <c r="V1752" i="1"/>
  <c r="W1752" i="1"/>
  <c r="X1752" i="1"/>
  <c r="U1753" i="1"/>
  <c r="V1753" i="1"/>
  <c r="W1753" i="1"/>
  <c r="X1753" i="1"/>
  <c r="U1754" i="1"/>
  <c r="V1754" i="1"/>
  <c r="W1754" i="1"/>
  <c r="X1754" i="1"/>
  <c r="U1755" i="1"/>
  <c r="V1755" i="1"/>
  <c r="W1755" i="1"/>
  <c r="X1755" i="1"/>
  <c r="U1756" i="1"/>
  <c r="V1756" i="1"/>
  <c r="W1756" i="1"/>
  <c r="X1756" i="1"/>
  <c r="U1757" i="1"/>
  <c r="V1757" i="1"/>
  <c r="W1757" i="1"/>
  <c r="X1757" i="1"/>
  <c r="U1758" i="1"/>
  <c r="V1758" i="1"/>
  <c r="W1758" i="1"/>
  <c r="X1758" i="1"/>
  <c r="U1759" i="1"/>
  <c r="V1759" i="1"/>
  <c r="W1759" i="1"/>
  <c r="X1759" i="1"/>
  <c r="U1760" i="1"/>
  <c r="V1760" i="1"/>
  <c r="W1760" i="1"/>
  <c r="X1760" i="1"/>
  <c r="U1761" i="1"/>
  <c r="V1761" i="1"/>
  <c r="W1761" i="1"/>
  <c r="X1761" i="1"/>
  <c r="U1762" i="1"/>
  <c r="V1762" i="1"/>
  <c r="W1762" i="1"/>
  <c r="X1762" i="1"/>
  <c r="U1763" i="1"/>
  <c r="V1763" i="1"/>
  <c r="W1763" i="1"/>
  <c r="X1763" i="1"/>
  <c r="U1764" i="1"/>
  <c r="V1764" i="1"/>
  <c r="W1764" i="1"/>
  <c r="X1764" i="1"/>
  <c r="U1765" i="1"/>
  <c r="V1765" i="1"/>
  <c r="W1765" i="1"/>
  <c r="X1765" i="1"/>
  <c r="U1766" i="1"/>
  <c r="V1766" i="1"/>
  <c r="W1766" i="1"/>
  <c r="X1766" i="1"/>
  <c r="U1767" i="1"/>
  <c r="V1767" i="1"/>
  <c r="W1767" i="1"/>
  <c r="X1767" i="1"/>
  <c r="U1768" i="1"/>
  <c r="V1768" i="1"/>
  <c r="W1768" i="1"/>
  <c r="X1768" i="1"/>
  <c r="U1769" i="1"/>
  <c r="V1769" i="1"/>
  <c r="W1769" i="1"/>
  <c r="X1769" i="1"/>
  <c r="U1770" i="1"/>
  <c r="V1770" i="1"/>
  <c r="W1770" i="1"/>
  <c r="X1770" i="1"/>
  <c r="U1771" i="1"/>
  <c r="V1771" i="1"/>
  <c r="W1771" i="1"/>
  <c r="X1771" i="1"/>
  <c r="U1772" i="1"/>
  <c r="V1772" i="1"/>
  <c r="W1772" i="1"/>
  <c r="X1772" i="1"/>
  <c r="U1773" i="1"/>
  <c r="V1773" i="1"/>
  <c r="W1773" i="1"/>
  <c r="X1773" i="1"/>
  <c r="U1774" i="1"/>
  <c r="V1774" i="1"/>
  <c r="W1774" i="1"/>
  <c r="X1774" i="1"/>
  <c r="U1775" i="1"/>
  <c r="V1775" i="1"/>
  <c r="W1775" i="1"/>
  <c r="X1775" i="1"/>
  <c r="U1776" i="1"/>
  <c r="V1776" i="1"/>
  <c r="W1776" i="1"/>
  <c r="X1776" i="1"/>
  <c r="U1777" i="1"/>
  <c r="V1777" i="1"/>
  <c r="W1777" i="1"/>
  <c r="X1777" i="1"/>
  <c r="U1778" i="1"/>
  <c r="V1778" i="1"/>
  <c r="W1778" i="1"/>
  <c r="X1778" i="1"/>
  <c r="U1779" i="1"/>
  <c r="V1779" i="1"/>
  <c r="W1779" i="1"/>
  <c r="X1779" i="1"/>
  <c r="U1780" i="1"/>
  <c r="V1780" i="1"/>
  <c r="W1780" i="1"/>
  <c r="X1780" i="1"/>
  <c r="U1781" i="1"/>
  <c r="V1781" i="1"/>
  <c r="W1781" i="1"/>
  <c r="X1781" i="1"/>
  <c r="U1782" i="1"/>
  <c r="V1782" i="1"/>
  <c r="W1782" i="1"/>
  <c r="X1782" i="1"/>
  <c r="U1783" i="1"/>
  <c r="V1783" i="1"/>
  <c r="W1783" i="1"/>
  <c r="X1783" i="1"/>
  <c r="U1784" i="1"/>
  <c r="V1784" i="1"/>
  <c r="W1784" i="1"/>
  <c r="X1784" i="1"/>
  <c r="U1785" i="1"/>
  <c r="V1785" i="1"/>
  <c r="W1785" i="1"/>
  <c r="X1785" i="1"/>
  <c r="U1786" i="1"/>
  <c r="V1786" i="1"/>
  <c r="W1786" i="1"/>
  <c r="X1786" i="1"/>
  <c r="U1787" i="1"/>
  <c r="V1787" i="1"/>
  <c r="W1787" i="1"/>
  <c r="X1787" i="1"/>
  <c r="U1788" i="1"/>
  <c r="V1788" i="1"/>
  <c r="W1788" i="1"/>
  <c r="X1788" i="1"/>
  <c r="U1789" i="1"/>
  <c r="V1789" i="1"/>
  <c r="W1789" i="1"/>
  <c r="X1789" i="1"/>
  <c r="U1790" i="1"/>
  <c r="V1790" i="1"/>
  <c r="W1790" i="1"/>
  <c r="X1790" i="1"/>
  <c r="U1791" i="1"/>
  <c r="V1791" i="1"/>
  <c r="W1791" i="1"/>
  <c r="X1791" i="1"/>
  <c r="U1792" i="1"/>
  <c r="V1792" i="1"/>
  <c r="W1792" i="1"/>
  <c r="X1792" i="1"/>
  <c r="U1793" i="1"/>
  <c r="V1793" i="1"/>
  <c r="W1793" i="1"/>
  <c r="X1793" i="1"/>
  <c r="U1794" i="1"/>
  <c r="V1794" i="1"/>
  <c r="W1794" i="1"/>
  <c r="X1794" i="1"/>
  <c r="U1795" i="1"/>
  <c r="V1795" i="1"/>
  <c r="W1795" i="1"/>
  <c r="X1795" i="1"/>
  <c r="U1796" i="1"/>
  <c r="V1796" i="1"/>
  <c r="W1796" i="1"/>
  <c r="X1796" i="1"/>
  <c r="U1797" i="1"/>
  <c r="V1797" i="1"/>
  <c r="W1797" i="1"/>
  <c r="X1797" i="1"/>
  <c r="U1798" i="1"/>
  <c r="V1798" i="1"/>
  <c r="W1798" i="1"/>
  <c r="X1798" i="1"/>
  <c r="U1799" i="1"/>
  <c r="V1799" i="1"/>
  <c r="W1799" i="1"/>
  <c r="X1799" i="1"/>
  <c r="U1800" i="1"/>
  <c r="V1800" i="1"/>
  <c r="W1800" i="1"/>
  <c r="X1800" i="1"/>
  <c r="U1801" i="1"/>
  <c r="V1801" i="1"/>
  <c r="W1801" i="1"/>
  <c r="X1801" i="1"/>
  <c r="U1802" i="1"/>
  <c r="V1802" i="1"/>
  <c r="W1802" i="1"/>
  <c r="X1802" i="1"/>
  <c r="U1803" i="1"/>
  <c r="V1803" i="1"/>
  <c r="W1803" i="1"/>
  <c r="X1803" i="1"/>
  <c r="U1804" i="1"/>
  <c r="V1804" i="1"/>
  <c r="W1804" i="1"/>
  <c r="X1804" i="1"/>
  <c r="U1805" i="1"/>
  <c r="V1805" i="1"/>
  <c r="W1805" i="1"/>
  <c r="X1805" i="1"/>
  <c r="U1806" i="1"/>
  <c r="V1806" i="1"/>
  <c r="W1806" i="1"/>
  <c r="X1806" i="1"/>
  <c r="U1807" i="1"/>
  <c r="V1807" i="1"/>
  <c r="W1807" i="1"/>
  <c r="X1807" i="1"/>
  <c r="U1808" i="1"/>
  <c r="V1808" i="1"/>
  <c r="W1808" i="1"/>
  <c r="X1808" i="1"/>
  <c r="U1809" i="1"/>
  <c r="V1809" i="1"/>
  <c r="W1809" i="1"/>
  <c r="X1809" i="1"/>
  <c r="U1810" i="1"/>
  <c r="V1810" i="1"/>
  <c r="W1810" i="1"/>
  <c r="X1810" i="1"/>
  <c r="U1811" i="1"/>
  <c r="V1811" i="1"/>
  <c r="W1811" i="1"/>
  <c r="X1811" i="1"/>
  <c r="U1812" i="1"/>
  <c r="V1812" i="1"/>
  <c r="W1812" i="1"/>
  <c r="X1812" i="1"/>
  <c r="U1813" i="1"/>
  <c r="V1813" i="1"/>
  <c r="W1813" i="1"/>
  <c r="X1813" i="1"/>
  <c r="U1814" i="1"/>
  <c r="V1814" i="1"/>
  <c r="W1814" i="1"/>
  <c r="X1814" i="1"/>
  <c r="U1815" i="1"/>
  <c r="V1815" i="1"/>
  <c r="W1815" i="1"/>
  <c r="X1815" i="1"/>
  <c r="U1816" i="1"/>
  <c r="V1816" i="1"/>
  <c r="W1816" i="1"/>
  <c r="X1816" i="1"/>
  <c r="U1817" i="1"/>
  <c r="V1817" i="1"/>
  <c r="W1817" i="1"/>
  <c r="X1817" i="1"/>
  <c r="U1818" i="1"/>
  <c r="V1818" i="1"/>
  <c r="W1818" i="1"/>
  <c r="X1818" i="1"/>
  <c r="U1819" i="1"/>
  <c r="V1819" i="1"/>
  <c r="W1819" i="1"/>
  <c r="X1819" i="1"/>
  <c r="U1820" i="1"/>
  <c r="V1820" i="1"/>
  <c r="W1820" i="1"/>
  <c r="X1820" i="1"/>
  <c r="U1821" i="1"/>
  <c r="V1821" i="1"/>
  <c r="W1821" i="1"/>
  <c r="X1821" i="1"/>
  <c r="U1822" i="1"/>
  <c r="V1822" i="1"/>
  <c r="W1822" i="1"/>
  <c r="X1822" i="1"/>
  <c r="U1823" i="1"/>
  <c r="V1823" i="1"/>
  <c r="W1823" i="1"/>
  <c r="X1823" i="1"/>
  <c r="U1824" i="1"/>
  <c r="V1824" i="1"/>
  <c r="W1824" i="1"/>
  <c r="X1824" i="1"/>
  <c r="U1825" i="1"/>
  <c r="V1825" i="1"/>
  <c r="W1825" i="1"/>
  <c r="X1825" i="1"/>
  <c r="U1826" i="1"/>
  <c r="V1826" i="1"/>
  <c r="W1826" i="1"/>
  <c r="X1826" i="1"/>
  <c r="U1827" i="1"/>
  <c r="V1827" i="1"/>
  <c r="W1827" i="1"/>
  <c r="X1827" i="1"/>
  <c r="U1828" i="1"/>
  <c r="V1828" i="1"/>
  <c r="W1828" i="1"/>
  <c r="X1828" i="1"/>
  <c r="U1829" i="1"/>
  <c r="V1829" i="1"/>
  <c r="W1829" i="1"/>
  <c r="X1829" i="1"/>
  <c r="U1830" i="1"/>
  <c r="V1830" i="1"/>
  <c r="W1830" i="1"/>
  <c r="X1830" i="1"/>
  <c r="U1831" i="1"/>
  <c r="V1831" i="1"/>
  <c r="W1831" i="1"/>
  <c r="X1831" i="1"/>
  <c r="U1832" i="1"/>
  <c r="V1832" i="1"/>
  <c r="W1832" i="1"/>
  <c r="X1832" i="1"/>
  <c r="U1833" i="1"/>
  <c r="V1833" i="1"/>
  <c r="W1833" i="1"/>
  <c r="X1833" i="1"/>
  <c r="U1834" i="1"/>
  <c r="V1834" i="1"/>
  <c r="W1834" i="1"/>
  <c r="X1834" i="1"/>
  <c r="U1835" i="1"/>
  <c r="V1835" i="1"/>
  <c r="W1835" i="1"/>
  <c r="X1835" i="1"/>
  <c r="U1836" i="1"/>
  <c r="V1836" i="1"/>
  <c r="W1836" i="1"/>
  <c r="X1836" i="1"/>
  <c r="U1837" i="1"/>
  <c r="V1837" i="1"/>
  <c r="W1837" i="1"/>
  <c r="X1837" i="1"/>
  <c r="U1838" i="1"/>
  <c r="V1838" i="1"/>
  <c r="W1838" i="1"/>
  <c r="X1838" i="1"/>
  <c r="U1839" i="1"/>
  <c r="V1839" i="1"/>
  <c r="W1839" i="1"/>
  <c r="X1839" i="1"/>
  <c r="U1840" i="1"/>
  <c r="V1840" i="1"/>
  <c r="W1840" i="1"/>
  <c r="X1840" i="1"/>
  <c r="U1841" i="1"/>
  <c r="V1841" i="1"/>
  <c r="W1841" i="1"/>
  <c r="X1841" i="1"/>
  <c r="U1842" i="1"/>
  <c r="V1842" i="1"/>
  <c r="W1842" i="1"/>
  <c r="X1842" i="1"/>
  <c r="U1843" i="1"/>
  <c r="V1843" i="1"/>
  <c r="W1843" i="1"/>
  <c r="X1843" i="1"/>
  <c r="U1844" i="1"/>
  <c r="V1844" i="1"/>
  <c r="W1844" i="1"/>
  <c r="X1844" i="1"/>
  <c r="U1845" i="1"/>
  <c r="V1845" i="1"/>
  <c r="W1845" i="1"/>
  <c r="X1845" i="1"/>
  <c r="U1846" i="1"/>
  <c r="V1846" i="1"/>
  <c r="W1846" i="1"/>
  <c r="X1846" i="1"/>
  <c r="U1847" i="1"/>
  <c r="V1847" i="1"/>
  <c r="W1847" i="1"/>
  <c r="X1847" i="1"/>
  <c r="U1848" i="1"/>
  <c r="V1848" i="1"/>
  <c r="W1848" i="1"/>
  <c r="X1848" i="1"/>
  <c r="U1849" i="1"/>
  <c r="V1849" i="1"/>
  <c r="W1849" i="1"/>
  <c r="X1849" i="1"/>
  <c r="U1850" i="1"/>
  <c r="V1850" i="1"/>
  <c r="W1850" i="1"/>
  <c r="X1850" i="1"/>
  <c r="U1851" i="1"/>
  <c r="V1851" i="1"/>
  <c r="W1851" i="1"/>
  <c r="X1851" i="1"/>
  <c r="U1852" i="1"/>
  <c r="V1852" i="1"/>
  <c r="W1852" i="1"/>
  <c r="X1852" i="1"/>
  <c r="U1853" i="1"/>
  <c r="V1853" i="1"/>
  <c r="W1853" i="1"/>
  <c r="X1853" i="1"/>
  <c r="U1854" i="1"/>
  <c r="V1854" i="1"/>
  <c r="W1854" i="1"/>
  <c r="X1854" i="1"/>
  <c r="U1855" i="1"/>
  <c r="V1855" i="1"/>
  <c r="W1855" i="1"/>
  <c r="X1855" i="1"/>
  <c r="U1856" i="1"/>
  <c r="V1856" i="1"/>
  <c r="W1856" i="1"/>
  <c r="X1856" i="1"/>
  <c r="U1857" i="1"/>
  <c r="V1857" i="1"/>
  <c r="W1857" i="1"/>
  <c r="X1857" i="1"/>
  <c r="U1858" i="1"/>
  <c r="V1858" i="1"/>
  <c r="W1858" i="1"/>
  <c r="X1858" i="1"/>
  <c r="U1859" i="1"/>
  <c r="V1859" i="1"/>
  <c r="W1859" i="1"/>
  <c r="X1859" i="1"/>
  <c r="U1860" i="1"/>
  <c r="V1860" i="1"/>
  <c r="W1860" i="1"/>
  <c r="X1860" i="1"/>
  <c r="U1861" i="1"/>
  <c r="V1861" i="1"/>
  <c r="W1861" i="1"/>
  <c r="X1861" i="1"/>
  <c r="U1862" i="1"/>
  <c r="V1862" i="1"/>
  <c r="W1862" i="1"/>
  <c r="X1862" i="1"/>
  <c r="U1863" i="1"/>
  <c r="V1863" i="1"/>
  <c r="W1863" i="1"/>
  <c r="X1863" i="1"/>
  <c r="U1864" i="1"/>
  <c r="V1864" i="1"/>
  <c r="W1864" i="1"/>
  <c r="X1864" i="1"/>
  <c r="U1865" i="1"/>
  <c r="V1865" i="1"/>
  <c r="W1865" i="1"/>
  <c r="X1865" i="1"/>
  <c r="U1866" i="1"/>
  <c r="V1866" i="1"/>
  <c r="W1866" i="1"/>
  <c r="X1866" i="1"/>
  <c r="U1867" i="1"/>
  <c r="V1867" i="1"/>
  <c r="W1867" i="1"/>
  <c r="X1867" i="1"/>
  <c r="U1868" i="1"/>
  <c r="V1868" i="1"/>
  <c r="W1868" i="1"/>
  <c r="X1868" i="1"/>
  <c r="U1869" i="1"/>
  <c r="V1869" i="1"/>
  <c r="W1869" i="1"/>
  <c r="X1869" i="1"/>
  <c r="U1870" i="1"/>
  <c r="V1870" i="1"/>
  <c r="W1870" i="1"/>
  <c r="X1870" i="1"/>
  <c r="U1871" i="1"/>
  <c r="V1871" i="1"/>
  <c r="W1871" i="1"/>
  <c r="X1871" i="1"/>
  <c r="U1872" i="1"/>
  <c r="V1872" i="1"/>
  <c r="W1872" i="1"/>
  <c r="X1872" i="1"/>
  <c r="U1873" i="1"/>
  <c r="V1873" i="1"/>
  <c r="W1873" i="1"/>
  <c r="X1873" i="1"/>
  <c r="U1874" i="1"/>
  <c r="V1874" i="1"/>
  <c r="W1874" i="1"/>
  <c r="X1874" i="1"/>
  <c r="U1875" i="1"/>
  <c r="V1875" i="1"/>
  <c r="W1875" i="1"/>
  <c r="X1875" i="1"/>
  <c r="U1876" i="1"/>
  <c r="V1876" i="1"/>
  <c r="W1876" i="1"/>
  <c r="X1876" i="1"/>
  <c r="U1877" i="1"/>
  <c r="V1877" i="1"/>
  <c r="W1877" i="1"/>
  <c r="X1877" i="1"/>
  <c r="U1878" i="1"/>
  <c r="V1878" i="1"/>
  <c r="W1878" i="1"/>
  <c r="X1878" i="1"/>
  <c r="U1879" i="1"/>
  <c r="V1879" i="1"/>
  <c r="W1879" i="1"/>
  <c r="X1879" i="1"/>
  <c r="U1880" i="1"/>
  <c r="V1880" i="1"/>
  <c r="W1880" i="1"/>
  <c r="X1880" i="1"/>
  <c r="U1881" i="1"/>
  <c r="V1881" i="1"/>
  <c r="W1881" i="1"/>
  <c r="X1881" i="1"/>
  <c r="U1882" i="1"/>
  <c r="V1882" i="1"/>
  <c r="W1882" i="1"/>
  <c r="X1882" i="1"/>
  <c r="U1883" i="1"/>
  <c r="V1883" i="1"/>
  <c r="W1883" i="1"/>
  <c r="X1883" i="1"/>
  <c r="U1884" i="1"/>
  <c r="V1884" i="1"/>
  <c r="W1884" i="1"/>
  <c r="X1884" i="1"/>
  <c r="U1885" i="1"/>
  <c r="V1885" i="1"/>
  <c r="W1885" i="1"/>
  <c r="X1885" i="1"/>
  <c r="U1886" i="1"/>
  <c r="V1886" i="1"/>
  <c r="W1886" i="1"/>
  <c r="X1886" i="1"/>
  <c r="U1887" i="1"/>
  <c r="V1887" i="1"/>
  <c r="W1887" i="1"/>
  <c r="X1887" i="1"/>
  <c r="U1888" i="1"/>
  <c r="V1888" i="1"/>
  <c r="W1888" i="1"/>
  <c r="X1888" i="1"/>
  <c r="U1889" i="1"/>
  <c r="V1889" i="1"/>
  <c r="W1889" i="1"/>
  <c r="X1889" i="1"/>
  <c r="U1890" i="1"/>
  <c r="V1890" i="1"/>
  <c r="W1890" i="1"/>
  <c r="X1890" i="1"/>
  <c r="U1891" i="1"/>
  <c r="V1891" i="1"/>
  <c r="W1891" i="1"/>
  <c r="X1891" i="1"/>
  <c r="U1892" i="1"/>
  <c r="V1892" i="1"/>
  <c r="W1892" i="1"/>
  <c r="X1892" i="1"/>
  <c r="U1893" i="1"/>
  <c r="V1893" i="1"/>
  <c r="W1893" i="1"/>
  <c r="X1893" i="1"/>
  <c r="U1894" i="1"/>
  <c r="V1894" i="1"/>
  <c r="W1894" i="1"/>
  <c r="X1894" i="1"/>
  <c r="U1895" i="1"/>
  <c r="V1895" i="1"/>
  <c r="W1895" i="1"/>
  <c r="X1895" i="1"/>
  <c r="U1896" i="1"/>
  <c r="V1896" i="1"/>
  <c r="W1896" i="1"/>
  <c r="X1896" i="1"/>
  <c r="U1897" i="1"/>
  <c r="V1897" i="1"/>
  <c r="W1897" i="1"/>
  <c r="X1897" i="1"/>
  <c r="U1898" i="1"/>
  <c r="V1898" i="1"/>
  <c r="W1898" i="1"/>
  <c r="X1898" i="1"/>
  <c r="U1899" i="1"/>
  <c r="V1899" i="1"/>
  <c r="W1899" i="1"/>
  <c r="X1899" i="1"/>
  <c r="U1900" i="1"/>
  <c r="V1900" i="1"/>
  <c r="W1900" i="1"/>
  <c r="X1900" i="1"/>
  <c r="U1901" i="1"/>
  <c r="V1901" i="1"/>
  <c r="W1901" i="1"/>
  <c r="X1901" i="1"/>
  <c r="U1902" i="1"/>
  <c r="V1902" i="1"/>
  <c r="W1902" i="1"/>
  <c r="X1902" i="1"/>
  <c r="U1903" i="1"/>
  <c r="V1903" i="1"/>
  <c r="W1903" i="1"/>
  <c r="X1903" i="1"/>
  <c r="U1904" i="1"/>
  <c r="V1904" i="1"/>
  <c r="W1904" i="1"/>
  <c r="X1904" i="1"/>
  <c r="U1905" i="1"/>
  <c r="V1905" i="1"/>
  <c r="W1905" i="1"/>
  <c r="X1905" i="1"/>
  <c r="U1906" i="1"/>
  <c r="V1906" i="1"/>
  <c r="W1906" i="1"/>
  <c r="X1906" i="1"/>
  <c r="U1907" i="1"/>
  <c r="V1907" i="1"/>
  <c r="W1907" i="1"/>
  <c r="X1907" i="1"/>
  <c r="U1908" i="1"/>
  <c r="V1908" i="1"/>
  <c r="W1908" i="1"/>
  <c r="X1908" i="1"/>
  <c r="U1909" i="1"/>
  <c r="V1909" i="1"/>
  <c r="W1909" i="1"/>
  <c r="X1909" i="1"/>
  <c r="U1910" i="1"/>
  <c r="V1910" i="1"/>
  <c r="W1910" i="1"/>
  <c r="X1910" i="1"/>
  <c r="U1911" i="1"/>
  <c r="V1911" i="1"/>
  <c r="W1911" i="1"/>
  <c r="X1911" i="1"/>
  <c r="U1912" i="1"/>
  <c r="V1912" i="1"/>
  <c r="W1912" i="1"/>
  <c r="X1912" i="1"/>
  <c r="U1913" i="1"/>
  <c r="V1913" i="1"/>
  <c r="W1913" i="1"/>
  <c r="X1913" i="1"/>
  <c r="U1914" i="1"/>
  <c r="V1914" i="1"/>
  <c r="W1914" i="1"/>
  <c r="X1914" i="1"/>
  <c r="U1915" i="1"/>
  <c r="V1915" i="1"/>
  <c r="W1915" i="1"/>
  <c r="X1915" i="1"/>
  <c r="U1916" i="1"/>
  <c r="V1916" i="1"/>
  <c r="W1916" i="1"/>
  <c r="X1916" i="1"/>
  <c r="U1917" i="1"/>
  <c r="V1917" i="1"/>
  <c r="W1917" i="1"/>
  <c r="X1917" i="1"/>
  <c r="U1918" i="1"/>
  <c r="V1918" i="1"/>
  <c r="W1918" i="1"/>
  <c r="X1918" i="1"/>
  <c r="U1919" i="1"/>
  <c r="V1919" i="1"/>
  <c r="W1919" i="1"/>
  <c r="X1919" i="1"/>
  <c r="U1920" i="1"/>
  <c r="V1920" i="1"/>
  <c r="W1920" i="1"/>
  <c r="X1920" i="1"/>
  <c r="U1921" i="1"/>
  <c r="V1921" i="1"/>
  <c r="W1921" i="1"/>
  <c r="X1921" i="1"/>
  <c r="U1922" i="1"/>
  <c r="V1922" i="1"/>
  <c r="W1922" i="1"/>
  <c r="X1922" i="1"/>
  <c r="U1923" i="1"/>
  <c r="V1923" i="1"/>
  <c r="W1923" i="1"/>
  <c r="X1923" i="1"/>
  <c r="U1924" i="1"/>
  <c r="V1924" i="1"/>
  <c r="W1924" i="1"/>
  <c r="X1924" i="1"/>
  <c r="U1925" i="1"/>
  <c r="V1925" i="1"/>
  <c r="W1925" i="1"/>
  <c r="X1925" i="1"/>
  <c r="U1926" i="1"/>
  <c r="V1926" i="1"/>
  <c r="W1926" i="1"/>
  <c r="X1926" i="1"/>
  <c r="U1927" i="1"/>
  <c r="V1927" i="1"/>
  <c r="W1927" i="1"/>
  <c r="X1927" i="1"/>
  <c r="U1928" i="1"/>
  <c r="V1928" i="1"/>
  <c r="W1928" i="1"/>
  <c r="X1928" i="1"/>
  <c r="U1929" i="1"/>
  <c r="V1929" i="1"/>
  <c r="W1929" i="1"/>
  <c r="X1929" i="1"/>
  <c r="U1930" i="1"/>
  <c r="V1930" i="1"/>
  <c r="W1930" i="1"/>
  <c r="X1930" i="1"/>
  <c r="U1931" i="1"/>
  <c r="V1931" i="1"/>
  <c r="W1931" i="1"/>
  <c r="X1931" i="1"/>
  <c r="U1932" i="1"/>
  <c r="V1932" i="1"/>
  <c r="W1932" i="1"/>
  <c r="X1932" i="1"/>
  <c r="U1933" i="1"/>
  <c r="V1933" i="1"/>
  <c r="W1933" i="1"/>
  <c r="X1933" i="1"/>
  <c r="U1934" i="1"/>
  <c r="V1934" i="1"/>
  <c r="W1934" i="1"/>
  <c r="X1934" i="1"/>
  <c r="U1935" i="1"/>
  <c r="V1935" i="1"/>
  <c r="W1935" i="1"/>
  <c r="X1935" i="1"/>
  <c r="U1936" i="1"/>
  <c r="V1936" i="1"/>
  <c r="W1936" i="1"/>
  <c r="X1936" i="1"/>
  <c r="U1937" i="1"/>
  <c r="V1937" i="1"/>
  <c r="W1937" i="1"/>
  <c r="X1937" i="1"/>
  <c r="U1938" i="1"/>
  <c r="V1938" i="1"/>
  <c r="W1938" i="1"/>
  <c r="X1938" i="1"/>
  <c r="U1939" i="1"/>
  <c r="V1939" i="1"/>
  <c r="W1939" i="1"/>
  <c r="X1939" i="1"/>
  <c r="U1940" i="1"/>
  <c r="V1940" i="1"/>
  <c r="W1940" i="1"/>
  <c r="X1940" i="1"/>
  <c r="U1941" i="1"/>
  <c r="V1941" i="1"/>
  <c r="W1941" i="1"/>
  <c r="X1941" i="1"/>
  <c r="U1942" i="1"/>
  <c r="V1942" i="1"/>
  <c r="W1942" i="1"/>
  <c r="X1942" i="1"/>
  <c r="U1943" i="1"/>
  <c r="V1943" i="1"/>
  <c r="W1943" i="1"/>
  <c r="X1943" i="1"/>
  <c r="U1944" i="1"/>
  <c r="V1944" i="1"/>
  <c r="W1944" i="1"/>
  <c r="X1944" i="1"/>
  <c r="U1945" i="1"/>
  <c r="V1945" i="1"/>
  <c r="W1945" i="1"/>
  <c r="X1945" i="1"/>
  <c r="U1946" i="1"/>
  <c r="V1946" i="1"/>
  <c r="W1946" i="1"/>
  <c r="X1946" i="1"/>
  <c r="U1947" i="1"/>
  <c r="V1947" i="1"/>
  <c r="W1947" i="1"/>
  <c r="X1947" i="1"/>
  <c r="U1948" i="1"/>
  <c r="V1948" i="1"/>
  <c r="W1948" i="1"/>
  <c r="X1948" i="1"/>
  <c r="U1949" i="1"/>
  <c r="V1949" i="1"/>
  <c r="W1949" i="1"/>
  <c r="X1949" i="1"/>
  <c r="U1950" i="1"/>
  <c r="V1950" i="1"/>
  <c r="W1950" i="1"/>
  <c r="X1950" i="1"/>
  <c r="U1951" i="1"/>
  <c r="V1951" i="1"/>
  <c r="W1951" i="1"/>
  <c r="X1951" i="1"/>
  <c r="U1952" i="1"/>
  <c r="V1952" i="1"/>
  <c r="W1952" i="1"/>
  <c r="X1952" i="1"/>
  <c r="U1953" i="1"/>
  <c r="V1953" i="1"/>
  <c r="W1953" i="1"/>
  <c r="X1953" i="1"/>
  <c r="U1954" i="1"/>
  <c r="V1954" i="1"/>
  <c r="W1954" i="1"/>
  <c r="X1954" i="1"/>
  <c r="U1955" i="1"/>
  <c r="V1955" i="1"/>
  <c r="W1955" i="1"/>
  <c r="X1955" i="1"/>
  <c r="U1956" i="1"/>
  <c r="V1956" i="1"/>
  <c r="W1956" i="1"/>
  <c r="X1956" i="1"/>
  <c r="U1957" i="1"/>
  <c r="V1957" i="1"/>
  <c r="W1957" i="1"/>
  <c r="X1957" i="1"/>
  <c r="U1958" i="1"/>
  <c r="V1958" i="1"/>
  <c r="W1958" i="1"/>
  <c r="X1958" i="1"/>
  <c r="U1959" i="1"/>
  <c r="V1959" i="1"/>
  <c r="W1959" i="1"/>
  <c r="X1959" i="1"/>
  <c r="U1960" i="1"/>
  <c r="V1960" i="1"/>
  <c r="W1960" i="1"/>
  <c r="X1960" i="1"/>
  <c r="U1961" i="1"/>
  <c r="V1961" i="1"/>
  <c r="W1961" i="1"/>
  <c r="X1961" i="1"/>
  <c r="U1962" i="1"/>
  <c r="V1962" i="1"/>
  <c r="W1962" i="1"/>
  <c r="X1962" i="1"/>
  <c r="U1963" i="1"/>
  <c r="V1963" i="1"/>
  <c r="W1963" i="1"/>
  <c r="X1963" i="1"/>
  <c r="U1964" i="1"/>
  <c r="V1964" i="1"/>
  <c r="W1964" i="1"/>
  <c r="X1964" i="1"/>
  <c r="U1965" i="1"/>
  <c r="V1965" i="1"/>
  <c r="W1965" i="1"/>
  <c r="X1965" i="1"/>
  <c r="U1966" i="1"/>
  <c r="V1966" i="1"/>
  <c r="W1966" i="1"/>
  <c r="X1966" i="1"/>
  <c r="U1967" i="1"/>
  <c r="V1967" i="1"/>
  <c r="W1967" i="1"/>
  <c r="X1967" i="1"/>
  <c r="U1968" i="1"/>
  <c r="V1968" i="1"/>
  <c r="W1968" i="1"/>
  <c r="X1968" i="1"/>
  <c r="U1969" i="1"/>
  <c r="V1969" i="1"/>
  <c r="W1969" i="1"/>
  <c r="X1969" i="1"/>
  <c r="U1970" i="1"/>
  <c r="V1970" i="1"/>
  <c r="W1970" i="1"/>
  <c r="X1970" i="1"/>
  <c r="U1971" i="1"/>
  <c r="V1971" i="1"/>
  <c r="W1971" i="1"/>
  <c r="X1971" i="1"/>
  <c r="U1972" i="1"/>
  <c r="V1972" i="1"/>
  <c r="W1972" i="1"/>
  <c r="X1972" i="1"/>
  <c r="U1973" i="1"/>
  <c r="V1973" i="1"/>
  <c r="W1973" i="1"/>
  <c r="X1973" i="1"/>
  <c r="U1974" i="1"/>
  <c r="V1974" i="1"/>
  <c r="W1974" i="1"/>
  <c r="X1974" i="1"/>
  <c r="U1975" i="1"/>
  <c r="V1975" i="1"/>
  <c r="W1975" i="1"/>
  <c r="X1975" i="1"/>
  <c r="U1976" i="1"/>
  <c r="V1976" i="1"/>
  <c r="W1976" i="1"/>
  <c r="X1976" i="1"/>
  <c r="U1977" i="1"/>
  <c r="V1977" i="1"/>
  <c r="W1977" i="1"/>
  <c r="X1977" i="1"/>
  <c r="U1978" i="1"/>
  <c r="V1978" i="1"/>
  <c r="W1978" i="1"/>
  <c r="X1978" i="1"/>
  <c r="U1979" i="1"/>
  <c r="V1979" i="1"/>
  <c r="W1979" i="1"/>
  <c r="X1979" i="1"/>
  <c r="U1980" i="1"/>
  <c r="V1980" i="1"/>
  <c r="W1980" i="1"/>
  <c r="X1980" i="1"/>
  <c r="U1981" i="1"/>
  <c r="V1981" i="1"/>
  <c r="W1981" i="1"/>
  <c r="X1981" i="1"/>
  <c r="U1982" i="1"/>
  <c r="V1982" i="1"/>
  <c r="W1982" i="1"/>
  <c r="X1982" i="1"/>
  <c r="U1983" i="1"/>
  <c r="V1983" i="1"/>
  <c r="W1983" i="1"/>
  <c r="X1983" i="1"/>
  <c r="U1984" i="1"/>
  <c r="V1984" i="1"/>
  <c r="W1984" i="1"/>
  <c r="X1984" i="1"/>
  <c r="U1985" i="1"/>
  <c r="V1985" i="1"/>
  <c r="W1985" i="1"/>
  <c r="X1985" i="1"/>
  <c r="U1986" i="1"/>
  <c r="V1986" i="1"/>
  <c r="W1986" i="1"/>
  <c r="X1986" i="1"/>
  <c r="U1987" i="1"/>
  <c r="V1987" i="1"/>
  <c r="W1987" i="1"/>
  <c r="X1987" i="1"/>
  <c r="U1988" i="1"/>
  <c r="V1988" i="1"/>
  <c r="W1988" i="1"/>
  <c r="X1988" i="1"/>
  <c r="U1989" i="1"/>
  <c r="V1989" i="1"/>
  <c r="W1989" i="1"/>
  <c r="X1989" i="1"/>
  <c r="U1990" i="1"/>
  <c r="V1990" i="1"/>
  <c r="W1990" i="1"/>
  <c r="X1990" i="1"/>
  <c r="U1991" i="1"/>
  <c r="V1991" i="1"/>
  <c r="W1991" i="1"/>
  <c r="X1991" i="1"/>
  <c r="U1992" i="1"/>
  <c r="V1992" i="1"/>
  <c r="W1992" i="1"/>
  <c r="X1992" i="1"/>
  <c r="U1993" i="1"/>
  <c r="V1993" i="1"/>
  <c r="W1993" i="1"/>
  <c r="X1993" i="1"/>
  <c r="U1994" i="1"/>
  <c r="V1994" i="1"/>
  <c r="W1994" i="1"/>
  <c r="X1994" i="1"/>
  <c r="U1995" i="1"/>
  <c r="V1995" i="1"/>
  <c r="W1995" i="1"/>
  <c r="X1995" i="1"/>
  <c r="U1996" i="1"/>
  <c r="V1996" i="1"/>
  <c r="W1996" i="1"/>
  <c r="X1996" i="1"/>
  <c r="U1997" i="1"/>
  <c r="V1997" i="1"/>
  <c r="W1997" i="1"/>
  <c r="X1997" i="1"/>
  <c r="U1998" i="1"/>
  <c r="V1998" i="1"/>
  <c r="W1998" i="1"/>
  <c r="X1998" i="1"/>
  <c r="U1999" i="1"/>
  <c r="V1999" i="1"/>
  <c r="W1999" i="1"/>
  <c r="X1999" i="1"/>
  <c r="U2000" i="1"/>
  <c r="V2000" i="1"/>
  <c r="W2000" i="1"/>
  <c r="X2000" i="1"/>
  <c r="U2001" i="1"/>
  <c r="V2001" i="1"/>
  <c r="W2001" i="1"/>
  <c r="X2001" i="1"/>
  <c r="U2002" i="1"/>
  <c r="V2002" i="1"/>
  <c r="W2002" i="1"/>
  <c r="X2002" i="1"/>
  <c r="U2003" i="1"/>
  <c r="V2003" i="1"/>
  <c r="W2003" i="1"/>
  <c r="X2003" i="1"/>
  <c r="U2004" i="1"/>
  <c r="V2004" i="1"/>
  <c r="W2004" i="1"/>
  <c r="X2004" i="1"/>
  <c r="U2005" i="1"/>
  <c r="V2005" i="1"/>
  <c r="W2005" i="1"/>
  <c r="X2005" i="1"/>
  <c r="U2006" i="1"/>
  <c r="V2006" i="1"/>
  <c r="W2006" i="1"/>
  <c r="X2006" i="1"/>
  <c r="U2007" i="1"/>
  <c r="V2007" i="1"/>
  <c r="W2007" i="1"/>
  <c r="X2007" i="1"/>
  <c r="U2008" i="1"/>
  <c r="V2008" i="1"/>
  <c r="W2008" i="1"/>
  <c r="X2008" i="1"/>
  <c r="U2009" i="1"/>
  <c r="V2009" i="1"/>
  <c r="W2009" i="1"/>
  <c r="X2009" i="1"/>
  <c r="U2010" i="1"/>
  <c r="V2010" i="1"/>
  <c r="W2010" i="1"/>
  <c r="X2010" i="1"/>
  <c r="U2011" i="1"/>
  <c r="V2011" i="1"/>
  <c r="W2011" i="1"/>
  <c r="X2011" i="1"/>
  <c r="U2012" i="1"/>
  <c r="V2012" i="1"/>
  <c r="W2012" i="1"/>
  <c r="X2012" i="1"/>
  <c r="U2013" i="1"/>
  <c r="V2013" i="1"/>
  <c r="W2013" i="1"/>
  <c r="X2013" i="1"/>
  <c r="U2014" i="1"/>
  <c r="V2014" i="1"/>
  <c r="W2014" i="1"/>
  <c r="X2014" i="1"/>
  <c r="U2015" i="1"/>
  <c r="V2015" i="1"/>
  <c r="W2015" i="1"/>
  <c r="X2015" i="1"/>
  <c r="U2016" i="1"/>
  <c r="V2016" i="1"/>
  <c r="W2016" i="1"/>
  <c r="X2016" i="1"/>
  <c r="U2017" i="1"/>
  <c r="V2017" i="1"/>
  <c r="W2017" i="1"/>
  <c r="X2017" i="1"/>
  <c r="U2018" i="1"/>
  <c r="V2018" i="1"/>
  <c r="W2018" i="1"/>
  <c r="X2018" i="1"/>
  <c r="U2019" i="1"/>
  <c r="V2019" i="1"/>
  <c r="W2019" i="1"/>
  <c r="X2019" i="1"/>
  <c r="U2020" i="1"/>
  <c r="V2020" i="1"/>
  <c r="W2020" i="1"/>
  <c r="X2020" i="1"/>
  <c r="U2021" i="1"/>
  <c r="V2021" i="1"/>
  <c r="W2021" i="1"/>
  <c r="X2021" i="1"/>
  <c r="U2022" i="1"/>
  <c r="V2022" i="1"/>
  <c r="W2022" i="1"/>
  <c r="X2022" i="1"/>
  <c r="U2023" i="1"/>
  <c r="V2023" i="1"/>
  <c r="W2023" i="1"/>
  <c r="X2023" i="1"/>
  <c r="U2024" i="1"/>
  <c r="V2024" i="1"/>
  <c r="W2024" i="1"/>
  <c r="X2024" i="1"/>
  <c r="U2025" i="1"/>
  <c r="V2025" i="1"/>
  <c r="W2025" i="1"/>
  <c r="X2025" i="1"/>
  <c r="U2026" i="1"/>
  <c r="V2026" i="1"/>
  <c r="W2026" i="1"/>
  <c r="X2026" i="1"/>
  <c r="U2027" i="1"/>
  <c r="V2027" i="1"/>
  <c r="W2027" i="1"/>
  <c r="X2027" i="1"/>
  <c r="U2028" i="1"/>
  <c r="V2028" i="1"/>
  <c r="W2028" i="1"/>
  <c r="X2028" i="1"/>
  <c r="U2029" i="1"/>
  <c r="V2029" i="1"/>
  <c r="W2029" i="1"/>
  <c r="X2029" i="1"/>
  <c r="U2030" i="1"/>
  <c r="V2030" i="1"/>
  <c r="W2030" i="1"/>
  <c r="X2030" i="1"/>
  <c r="U2031" i="1"/>
  <c r="V2031" i="1"/>
  <c r="W2031" i="1"/>
  <c r="X2031" i="1"/>
  <c r="U2032" i="1"/>
  <c r="V2032" i="1"/>
  <c r="W2032" i="1"/>
  <c r="X2032" i="1"/>
  <c r="U2033" i="1"/>
  <c r="V2033" i="1"/>
  <c r="W2033" i="1"/>
  <c r="X2033" i="1"/>
  <c r="U2034" i="1"/>
  <c r="V2034" i="1"/>
  <c r="W2034" i="1"/>
  <c r="X2034" i="1"/>
  <c r="U2035" i="1"/>
  <c r="V2035" i="1"/>
  <c r="W2035" i="1"/>
  <c r="X2035" i="1"/>
  <c r="U2036" i="1"/>
  <c r="V2036" i="1"/>
  <c r="W2036" i="1"/>
  <c r="X2036" i="1"/>
  <c r="U2037" i="1"/>
  <c r="V2037" i="1"/>
  <c r="W2037" i="1"/>
  <c r="X2037" i="1"/>
  <c r="U2038" i="1"/>
  <c r="V2038" i="1"/>
  <c r="W2038" i="1"/>
  <c r="X2038" i="1"/>
  <c r="U2039" i="1"/>
  <c r="V2039" i="1"/>
  <c r="W2039" i="1"/>
  <c r="X2039" i="1"/>
  <c r="U2040" i="1"/>
  <c r="V2040" i="1"/>
  <c r="W2040" i="1"/>
  <c r="X2040" i="1"/>
  <c r="U2041" i="1"/>
  <c r="V2041" i="1"/>
  <c r="W2041" i="1"/>
  <c r="X2041" i="1"/>
  <c r="U2042" i="1"/>
  <c r="V2042" i="1"/>
  <c r="W2042" i="1"/>
  <c r="X2042" i="1"/>
  <c r="U2043" i="1"/>
  <c r="V2043" i="1"/>
  <c r="W2043" i="1"/>
  <c r="X2043" i="1"/>
  <c r="U2044" i="1"/>
  <c r="V2044" i="1"/>
  <c r="W2044" i="1"/>
  <c r="X2044" i="1"/>
  <c r="U2045" i="1"/>
  <c r="V2045" i="1"/>
  <c r="W2045" i="1"/>
  <c r="X2045" i="1"/>
  <c r="U2046" i="1"/>
  <c r="V2046" i="1"/>
  <c r="W2046" i="1"/>
  <c r="X2046" i="1"/>
  <c r="U2047" i="1"/>
  <c r="V2047" i="1"/>
  <c r="W2047" i="1"/>
  <c r="X2047" i="1"/>
  <c r="U2048" i="1"/>
  <c r="V2048" i="1"/>
  <c r="W2048" i="1"/>
  <c r="X2048" i="1"/>
  <c r="U2049" i="1"/>
  <c r="V2049" i="1"/>
  <c r="W2049" i="1"/>
  <c r="X2049" i="1"/>
  <c r="U2050" i="1"/>
  <c r="V2050" i="1"/>
  <c r="W2050" i="1"/>
  <c r="X2050" i="1"/>
  <c r="U2051" i="1"/>
  <c r="V2051" i="1"/>
  <c r="W2051" i="1"/>
  <c r="X2051" i="1"/>
  <c r="U2052" i="1"/>
  <c r="V2052" i="1"/>
  <c r="W2052" i="1"/>
  <c r="X2052" i="1"/>
  <c r="U2053" i="1"/>
  <c r="V2053" i="1"/>
  <c r="W2053" i="1"/>
  <c r="X2053" i="1"/>
  <c r="U2054" i="1"/>
  <c r="V2054" i="1"/>
  <c r="W2054" i="1"/>
  <c r="X2054" i="1"/>
  <c r="U2055" i="1"/>
  <c r="V2055" i="1"/>
  <c r="W2055" i="1"/>
  <c r="X2055" i="1"/>
  <c r="U2056" i="1"/>
  <c r="V2056" i="1"/>
  <c r="W2056" i="1"/>
  <c r="X2056" i="1"/>
  <c r="U2057" i="1"/>
  <c r="V2057" i="1"/>
  <c r="W2057" i="1"/>
  <c r="X2057" i="1"/>
  <c r="U2058" i="1"/>
  <c r="V2058" i="1"/>
  <c r="W2058" i="1"/>
  <c r="X2058" i="1"/>
  <c r="U2059" i="1"/>
  <c r="V2059" i="1"/>
  <c r="W2059" i="1"/>
  <c r="X2059" i="1"/>
  <c r="U2060" i="1"/>
  <c r="V2060" i="1"/>
  <c r="W2060" i="1"/>
  <c r="X2060" i="1"/>
  <c r="U2061" i="1"/>
  <c r="V2061" i="1"/>
  <c r="W2061" i="1"/>
  <c r="X2061" i="1"/>
  <c r="U2062" i="1"/>
  <c r="V2062" i="1"/>
  <c r="W2062" i="1"/>
  <c r="X2062" i="1"/>
  <c r="U2063" i="1"/>
  <c r="V2063" i="1"/>
  <c r="W2063" i="1"/>
  <c r="X2063" i="1"/>
  <c r="U2064" i="1"/>
  <c r="V2064" i="1"/>
  <c r="W2064" i="1"/>
  <c r="X2064" i="1"/>
  <c r="U2065" i="1"/>
  <c r="V2065" i="1"/>
  <c r="W2065" i="1"/>
  <c r="X2065" i="1"/>
  <c r="U2066" i="1"/>
  <c r="V2066" i="1"/>
  <c r="W2066" i="1"/>
  <c r="X2066" i="1"/>
  <c r="U2067" i="1"/>
  <c r="V2067" i="1"/>
  <c r="W2067" i="1"/>
  <c r="X2067" i="1"/>
  <c r="U2068" i="1"/>
  <c r="V2068" i="1"/>
  <c r="W2068" i="1"/>
  <c r="X2068" i="1"/>
  <c r="U2069" i="1"/>
  <c r="V2069" i="1"/>
  <c r="W2069" i="1"/>
  <c r="X2069" i="1"/>
  <c r="U2070" i="1"/>
  <c r="V2070" i="1"/>
  <c r="W2070" i="1"/>
  <c r="X2070" i="1"/>
  <c r="U2071" i="1"/>
  <c r="V2071" i="1"/>
  <c r="W2071" i="1"/>
  <c r="X2071" i="1"/>
  <c r="U2072" i="1"/>
  <c r="V2072" i="1"/>
  <c r="W2072" i="1"/>
  <c r="X2072" i="1"/>
  <c r="U2073" i="1"/>
  <c r="V2073" i="1"/>
  <c r="W2073" i="1"/>
  <c r="X2073" i="1"/>
  <c r="U2074" i="1"/>
  <c r="V2074" i="1"/>
  <c r="W2074" i="1"/>
  <c r="X2074" i="1"/>
  <c r="U2075" i="1"/>
  <c r="V2075" i="1"/>
  <c r="W2075" i="1"/>
  <c r="X2075" i="1"/>
  <c r="U2076" i="1"/>
  <c r="V2076" i="1"/>
  <c r="W2076" i="1"/>
  <c r="X2076" i="1"/>
  <c r="U2077" i="1"/>
  <c r="V2077" i="1"/>
  <c r="W2077" i="1"/>
  <c r="X2077" i="1"/>
  <c r="U2078" i="1"/>
  <c r="V2078" i="1"/>
  <c r="W2078" i="1"/>
  <c r="X2078" i="1"/>
  <c r="U2079" i="1"/>
  <c r="V2079" i="1"/>
  <c r="W2079" i="1"/>
  <c r="X2079" i="1"/>
  <c r="U2080" i="1"/>
  <c r="V2080" i="1"/>
  <c r="W2080" i="1"/>
  <c r="X2080" i="1"/>
  <c r="U2081" i="1"/>
  <c r="V2081" i="1"/>
  <c r="W2081" i="1"/>
  <c r="X2081" i="1"/>
  <c r="U2082" i="1"/>
  <c r="V2082" i="1"/>
  <c r="W2082" i="1"/>
  <c r="X2082" i="1"/>
  <c r="U2083" i="1"/>
  <c r="V2083" i="1"/>
  <c r="W2083" i="1"/>
  <c r="X2083" i="1"/>
  <c r="U2084" i="1"/>
  <c r="V2084" i="1"/>
  <c r="W2084" i="1"/>
  <c r="X2084" i="1"/>
  <c r="U2085" i="1"/>
  <c r="V2085" i="1"/>
  <c r="W2085" i="1"/>
  <c r="X2085" i="1"/>
  <c r="U2086" i="1"/>
  <c r="V2086" i="1"/>
  <c r="W2086" i="1"/>
  <c r="X2086" i="1"/>
  <c r="U2087" i="1"/>
  <c r="V2087" i="1"/>
  <c r="W2087" i="1"/>
  <c r="X2087" i="1"/>
  <c r="U2088" i="1"/>
  <c r="V2088" i="1"/>
  <c r="W2088" i="1"/>
  <c r="X2088" i="1"/>
  <c r="U2089" i="1"/>
  <c r="V2089" i="1"/>
  <c r="W2089" i="1"/>
  <c r="X2089" i="1"/>
  <c r="U2090" i="1"/>
  <c r="V2090" i="1"/>
  <c r="W2090" i="1"/>
  <c r="X2090" i="1"/>
  <c r="U2091" i="1"/>
  <c r="V2091" i="1"/>
  <c r="W2091" i="1"/>
  <c r="X2091" i="1"/>
  <c r="U2092" i="1"/>
  <c r="V2092" i="1"/>
  <c r="W2092" i="1"/>
  <c r="X2092" i="1"/>
  <c r="U2093" i="1"/>
  <c r="V2093" i="1"/>
  <c r="W2093" i="1"/>
  <c r="X2093" i="1"/>
  <c r="U2094" i="1"/>
  <c r="V2094" i="1"/>
  <c r="W2094" i="1"/>
  <c r="X2094" i="1"/>
  <c r="U2095" i="1"/>
  <c r="V2095" i="1"/>
  <c r="W2095" i="1"/>
  <c r="X2095" i="1"/>
  <c r="U2096" i="1"/>
  <c r="V2096" i="1"/>
  <c r="W2096" i="1"/>
  <c r="X2096" i="1"/>
  <c r="U2097" i="1"/>
  <c r="V2097" i="1"/>
  <c r="W2097" i="1"/>
  <c r="X2097" i="1"/>
  <c r="U2098" i="1"/>
  <c r="V2098" i="1"/>
  <c r="W2098" i="1"/>
  <c r="X2098" i="1"/>
  <c r="U2099" i="1"/>
  <c r="V2099" i="1"/>
  <c r="W2099" i="1"/>
  <c r="X2099" i="1"/>
  <c r="U2100" i="1"/>
  <c r="V2100" i="1"/>
  <c r="W2100" i="1"/>
  <c r="X2100" i="1"/>
  <c r="U2101" i="1"/>
  <c r="V2101" i="1"/>
  <c r="W2101" i="1"/>
  <c r="X2101" i="1"/>
  <c r="U2102" i="1"/>
  <c r="V2102" i="1"/>
  <c r="W2102" i="1"/>
  <c r="X2102" i="1"/>
  <c r="U2103" i="1"/>
  <c r="V2103" i="1"/>
  <c r="W2103" i="1"/>
  <c r="X2103" i="1"/>
  <c r="U2104" i="1"/>
  <c r="V2104" i="1"/>
  <c r="W2104" i="1"/>
  <c r="X2104" i="1"/>
  <c r="U2105" i="1"/>
  <c r="V2105" i="1"/>
  <c r="W2105" i="1"/>
  <c r="X2105" i="1"/>
  <c r="U2106" i="1"/>
  <c r="V2106" i="1"/>
  <c r="W2106" i="1"/>
  <c r="X2106" i="1"/>
  <c r="U2107" i="1"/>
  <c r="V2107" i="1"/>
  <c r="W2107" i="1"/>
  <c r="X2107" i="1"/>
  <c r="U2108" i="1"/>
  <c r="V2108" i="1"/>
  <c r="W2108" i="1"/>
  <c r="X2108" i="1"/>
  <c r="U2109" i="1"/>
  <c r="V2109" i="1"/>
  <c r="W2109" i="1"/>
  <c r="X2109" i="1"/>
  <c r="U2110" i="1"/>
  <c r="V2110" i="1"/>
  <c r="W2110" i="1"/>
  <c r="X2110" i="1"/>
  <c r="U2111" i="1"/>
  <c r="V2111" i="1"/>
  <c r="W2111" i="1"/>
  <c r="X2111" i="1"/>
  <c r="U2112" i="1"/>
  <c r="V2112" i="1"/>
  <c r="W2112" i="1"/>
  <c r="X2112" i="1"/>
  <c r="U2113" i="1"/>
  <c r="V2113" i="1"/>
  <c r="W2113" i="1"/>
  <c r="X2113" i="1"/>
  <c r="U2114" i="1"/>
  <c r="V2114" i="1"/>
  <c r="W2114" i="1"/>
  <c r="X2114" i="1"/>
  <c r="U2115" i="1"/>
  <c r="V2115" i="1"/>
  <c r="W2115" i="1"/>
  <c r="X2115" i="1"/>
  <c r="U2116" i="1"/>
  <c r="V2116" i="1"/>
  <c r="W2116" i="1"/>
  <c r="X2116" i="1"/>
  <c r="U2117" i="1"/>
  <c r="V2117" i="1"/>
  <c r="W2117" i="1"/>
  <c r="X2117" i="1"/>
  <c r="U2118" i="1"/>
  <c r="V2118" i="1"/>
  <c r="W2118" i="1"/>
  <c r="X2118" i="1"/>
  <c r="U2119" i="1"/>
  <c r="V2119" i="1"/>
  <c r="W2119" i="1"/>
  <c r="X2119" i="1"/>
  <c r="U2120" i="1"/>
  <c r="V2120" i="1"/>
  <c r="W2120" i="1"/>
  <c r="X2120" i="1"/>
  <c r="U2121" i="1"/>
  <c r="V2121" i="1"/>
  <c r="W2121" i="1"/>
  <c r="X2121" i="1"/>
  <c r="U2122" i="1"/>
  <c r="V2122" i="1"/>
  <c r="W2122" i="1"/>
  <c r="X2122" i="1"/>
  <c r="U2123" i="1"/>
  <c r="V2123" i="1"/>
  <c r="W2123" i="1"/>
  <c r="X2123" i="1"/>
  <c r="U2124" i="1"/>
  <c r="V2124" i="1"/>
  <c r="W2124" i="1"/>
  <c r="X2124" i="1"/>
  <c r="U2125" i="1"/>
  <c r="V2125" i="1"/>
  <c r="W2125" i="1"/>
  <c r="X2125" i="1"/>
  <c r="U2126" i="1"/>
  <c r="V2126" i="1"/>
  <c r="W2126" i="1"/>
  <c r="X2126" i="1"/>
  <c r="U2127" i="1"/>
  <c r="V2127" i="1"/>
  <c r="W2127" i="1"/>
  <c r="X2127" i="1"/>
  <c r="U2128" i="1"/>
  <c r="V2128" i="1"/>
  <c r="W2128" i="1"/>
  <c r="X2128" i="1"/>
  <c r="U2129" i="1"/>
  <c r="V2129" i="1"/>
  <c r="W2129" i="1"/>
  <c r="X2129" i="1"/>
  <c r="U2130" i="1"/>
  <c r="V2130" i="1"/>
  <c r="W2130" i="1"/>
  <c r="X2130" i="1"/>
  <c r="U2131" i="1"/>
  <c r="V2131" i="1"/>
  <c r="W2131" i="1"/>
  <c r="X2131" i="1"/>
  <c r="U2132" i="1"/>
  <c r="V2132" i="1"/>
  <c r="W2132" i="1"/>
  <c r="X2132" i="1"/>
  <c r="U2133" i="1"/>
  <c r="V2133" i="1"/>
  <c r="W2133" i="1"/>
  <c r="X2133" i="1"/>
  <c r="U2134" i="1"/>
  <c r="V2134" i="1"/>
  <c r="W2134" i="1"/>
  <c r="X2134" i="1"/>
  <c r="U2135" i="1"/>
  <c r="V2135" i="1"/>
  <c r="W2135" i="1"/>
  <c r="X2135" i="1"/>
  <c r="U2136" i="1"/>
  <c r="V2136" i="1"/>
  <c r="W2136" i="1"/>
  <c r="X2136" i="1"/>
  <c r="U2137" i="1"/>
  <c r="V2137" i="1"/>
  <c r="W2137" i="1"/>
  <c r="X2137" i="1"/>
  <c r="U2138" i="1"/>
  <c r="V2138" i="1"/>
  <c r="W2138" i="1"/>
  <c r="X2138" i="1"/>
  <c r="U2139" i="1"/>
  <c r="V2139" i="1"/>
  <c r="W2139" i="1"/>
  <c r="X2139" i="1"/>
  <c r="U2140" i="1"/>
  <c r="V2140" i="1"/>
  <c r="W2140" i="1"/>
  <c r="X2140" i="1"/>
  <c r="U2141" i="1"/>
  <c r="V2141" i="1"/>
  <c r="W2141" i="1"/>
  <c r="X2141" i="1"/>
  <c r="U2142" i="1"/>
  <c r="V2142" i="1"/>
  <c r="W2142" i="1"/>
  <c r="X2142" i="1"/>
  <c r="U2143" i="1"/>
  <c r="V2143" i="1"/>
  <c r="W2143" i="1"/>
  <c r="X2143" i="1"/>
  <c r="U2144" i="1"/>
  <c r="V2144" i="1"/>
  <c r="W2144" i="1"/>
  <c r="X2144" i="1"/>
  <c r="U2145" i="1"/>
  <c r="V2145" i="1"/>
  <c r="W2145" i="1"/>
  <c r="X2145" i="1"/>
  <c r="U2146" i="1"/>
  <c r="V2146" i="1"/>
  <c r="W2146" i="1"/>
  <c r="X2146" i="1"/>
  <c r="U2147" i="1"/>
  <c r="V2147" i="1"/>
  <c r="W2147" i="1"/>
  <c r="X2147" i="1"/>
  <c r="U2148" i="1"/>
  <c r="V2148" i="1"/>
  <c r="W2148" i="1"/>
  <c r="X2148" i="1"/>
  <c r="U2149" i="1"/>
  <c r="V2149" i="1"/>
  <c r="W2149" i="1"/>
  <c r="X2149" i="1"/>
  <c r="U2150" i="1"/>
  <c r="V2150" i="1"/>
  <c r="W2150" i="1"/>
  <c r="X2150" i="1"/>
  <c r="U2151" i="1"/>
  <c r="V2151" i="1"/>
  <c r="W2151" i="1"/>
  <c r="X2151" i="1"/>
  <c r="U2152" i="1"/>
  <c r="V2152" i="1"/>
  <c r="W2152" i="1"/>
  <c r="X2152" i="1"/>
  <c r="U2153" i="1"/>
  <c r="V2153" i="1"/>
  <c r="W2153" i="1"/>
  <c r="X2153" i="1"/>
  <c r="U2154" i="1"/>
  <c r="V2154" i="1"/>
  <c r="W2154" i="1"/>
  <c r="X2154" i="1"/>
  <c r="U2155" i="1"/>
  <c r="V2155" i="1"/>
  <c r="W2155" i="1"/>
  <c r="X2155" i="1"/>
  <c r="U2156" i="1"/>
  <c r="V2156" i="1"/>
  <c r="W2156" i="1"/>
  <c r="X2156" i="1"/>
  <c r="U2157" i="1"/>
  <c r="V2157" i="1"/>
  <c r="W2157" i="1"/>
  <c r="X2157" i="1"/>
  <c r="U2158" i="1"/>
  <c r="V2158" i="1"/>
  <c r="W2158" i="1"/>
  <c r="X2158" i="1"/>
  <c r="U2159" i="1"/>
  <c r="V2159" i="1"/>
  <c r="W2159" i="1"/>
  <c r="X2159" i="1"/>
  <c r="U2160" i="1"/>
  <c r="V2160" i="1"/>
  <c r="W2160" i="1"/>
  <c r="X2160" i="1"/>
  <c r="U2161" i="1"/>
  <c r="V2161" i="1"/>
  <c r="W2161" i="1"/>
  <c r="X2161" i="1"/>
  <c r="U2162" i="1"/>
  <c r="V2162" i="1"/>
  <c r="W2162" i="1"/>
  <c r="X2162" i="1"/>
  <c r="U2163" i="1"/>
  <c r="V2163" i="1"/>
  <c r="W2163" i="1"/>
  <c r="X2163" i="1"/>
  <c r="U2164" i="1"/>
  <c r="V2164" i="1"/>
  <c r="W2164" i="1"/>
  <c r="X2164" i="1"/>
  <c r="U2165" i="1"/>
  <c r="V2165" i="1"/>
  <c r="W2165" i="1"/>
  <c r="X2165" i="1"/>
  <c r="U2166" i="1"/>
  <c r="V2166" i="1"/>
  <c r="W2166" i="1"/>
  <c r="X2166" i="1"/>
  <c r="U2167" i="1"/>
  <c r="V2167" i="1"/>
  <c r="W2167" i="1"/>
  <c r="X2167" i="1"/>
  <c r="U2168" i="1"/>
  <c r="V2168" i="1"/>
  <c r="W2168" i="1"/>
  <c r="X2168" i="1"/>
  <c r="U2169" i="1"/>
  <c r="V2169" i="1"/>
  <c r="W2169" i="1"/>
  <c r="X2169" i="1"/>
  <c r="U2170" i="1"/>
  <c r="V2170" i="1"/>
  <c r="W2170" i="1"/>
  <c r="X2170" i="1"/>
  <c r="U2171" i="1"/>
  <c r="V2171" i="1"/>
  <c r="W2171" i="1"/>
  <c r="X2171" i="1"/>
  <c r="U2172" i="1"/>
  <c r="V2172" i="1"/>
  <c r="W2172" i="1"/>
  <c r="X2172" i="1"/>
  <c r="U2173" i="1"/>
  <c r="V2173" i="1"/>
  <c r="W2173" i="1"/>
  <c r="X2173" i="1"/>
  <c r="U2174" i="1"/>
  <c r="V2174" i="1"/>
  <c r="W2174" i="1"/>
  <c r="X2174" i="1"/>
  <c r="U2175" i="1"/>
  <c r="V2175" i="1"/>
  <c r="W2175" i="1"/>
  <c r="X2175" i="1"/>
  <c r="U2176" i="1"/>
  <c r="V2176" i="1"/>
  <c r="W2176" i="1"/>
  <c r="X2176" i="1"/>
  <c r="U2177" i="1"/>
  <c r="V2177" i="1"/>
  <c r="W2177" i="1"/>
  <c r="X2177" i="1"/>
  <c r="U2178" i="1"/>
  <c r="V2178" i="1"/>
  <c r="W2178" i="1"/>
  <c r="X2178" i="1"/>
  <c r="U2179" i="1"/>
  <c r="V2179" i="1"/>
  <c r="W2179" i="1"/>
  <c r="X2179" i="1"/>
  <c r="U2180" i="1"/>
  <c r="V2180" i="1"/>
  <c r="W2180" i="1"/>
  <c r="X2180" i="1"/>
  <c r="U2181" i="1"/>
  <c r="V2181" i="1"/>
  <c r="W2181" i="1"/>
  <c r="X2181" i="1"/>
  <c r="U2182" i="1"/>
  <c r="V2182" i="1"/>
  <c r="W2182" i="1"/>
  <c r="X2182" i="1"/>
  <c r="U2183" i="1"/>
  <c r="V2183" i="1"/>
  <c r="W2183" i="1"/>
  <c r="X2183" i="1"/>
  <c r="U2184" i="1"/>
  <c r="V2184" i="1"/>
  <c r="W2184" i="1"/>
  <c r="X2184" i="1"/>
  <c r="U2185" i="1"/>
  <c r="V2185" i="1"/>
  <c r="W2185" i="1"/>
  <c r="X2185" i="1"/>
  <c r="U2186" i="1"/>
  <c r="V2186" i="1"/>
  <c r="W2186" i="1"/>
  <c r="X2186" i="1"/>
  <c r="U2187" i="1"/>
  <c r="V2187" i="1"/>
  <c r="W2187" i="1"/>
  <c r="X2187" i="1"/>
  <c r="U2188" i="1"/>
  <c r="V2188" i="1"/>
  <c r="W2188" i="1"/>
  <c r="X2188" i="1"/>
  <c r="U2189" i="1"/>
  <c r="V2189" i="1"/>
  <c r="W2189" i="1"/>
  <c r="X2189" i="1"/>
  <c r="U2190" i="1"/>
  <c r="V2190" i="1"/>
  <c r="W2190" i="1"/>
  <c r="X2190" i="1"/>
  <c r="U2191" i="1"/>
  <c r="V2191" i="1"/>
  <c r="W2191" i="1"/>
  <c r="X2191" i="1"/>
  <c r="U2192" i="1"/>
  <c r="V2192" i="1"/>
  <c r="W2192" i="1"/>
  <c r="X2192" i="1"/>
  <c r="U2193" i="1"/>
  <c r="V2193" i="1"/>
  <c r="W2193" i="1"/>
  <c r="X2193" i="1"/>
  <c r="U2194" i="1"/>
  <c r="V2194" i="1"/>
  <c r="W2194" i="1"/>
  <c r="X2194" i="1"/>
  <c r="U2195" i="1"/>
  <c r="V2195" i="1"/>
  <c r="W2195" i="1"/>
  <c r="X2195" i="1"/>
  <c r="U2196" i="1"/>
  <c r="V2196" i="1"/>
  <c r="W2196" i="1"/>
  <c r="X2196" i="1"/>
  <c r="U2197" i="1"/>
  <c r="V2197" i="1"/>
  <c r="W2197" i="1"/>
  <c r="X2197" i="1"/>
  <c r="U2198" i="1"/>
  <c r="V2198" i="1"/>
  <c r="W2198" i="1"/>
  <c r="X2198" i="1"/>
  <c r="U2199" i="1"/>
  <c r="V2199" i="1"/>
  <c r="W2199" i="1"/>
  <c r="X2199" i="1"/>
  <c r="U2200" i="1"/>
  <c r="V2200" i="1"/>
  <c r="W2200" i="1"/>
  <c r="X2200" i="1"/>
  <c r="U2201" i="1"/>
  <c r="V2201" i="1"/>
  <c r="W2201" i="1"/>
  <c r="X2201" i="1"/>
  <c r="U2202" i="1"/>
  <c r="V2202" i="1"/>
  <c r="W2202" i="1"/>
  <c r="X2202" i="1"/>
  <c r="U2203" i="1"/>
  <c r="V2203" i="1"/>
  <c r="W2203" i="1"/>
  <c r="X2203" i="1"/>
  <c r="U2204" i="1"/>
  <c r="V2204" i="1"/>
  <c r="W2204" i="1"/>
  <c r="X2204" i="1"/>
  <c r="U2205" i="1"/>
  <c r="V2205" i="1"/>
  <c r="W2205" i="1"/>
  <c r="X2205" i="1"/>
  <c r="U2206" i="1"/>
  <c r="V2206" i="1"/>
  <c r="W2206" i="1"/>
  <c r="X2206" i="1"/>
  <c r="U2207" i="1"/>
  <c r="V2207" i="1"/>
  <c r="W2207" i="1"/>
  <c r="X2207" i="1"/>
  <c r="U2208" i="1"/>
  <c r="V2208" i="1"/>
  <c r="W2208" i="1"/>
  <c r="X2208" i="1"/>
  <c r="U2209" i="1"/>
  <c r="V2209" i="1"/>
  <c r="W2209" i="1"/>
  <c r="X2209" i="1"/>
  <c r="U2210" i="1"/>
  <c r="V2210" i="1"/>
  <c r="W2210" i="1"/>
  <c r="X2210" i="1"/>
  <c r="U2211" i="1"/>
  <c r="V2211" i="1"/>
  <c r="W2211" i="1"/>
  <c r="X2211" i="1"/>
  <c r="U2212" i="1"/>
  <c r="V2212" i="1"/>
  <c r="W2212" i="1"/>
  <c r="X2212" i="1"/>
  <c r="U2213" i="1"/>
  <c r="V2213" i="1"/>
  <c r="W2213" i="1"/>
  <c r="X2213" i="1"/>
  <c r="U2214" i="1"/>
  <c r="V2214" i="1"/>
  <c r="W2214" i="1"/>
  <c r="X2214" i="1"/>
  <c r="U2215" i="1"/>
  <c r="V2215" i="1"/>
  <c r="W2215" i="1"/>
  <c r="X2215" i="1"/>
  <c r="U2216" i="1"/>
  <c r="V2216" i="1"/>
  <c r="W2216" i="1"/>
  <c r="X2216" i="1"/>
  <c r="U2217" i="1"/>
  <c r="V2217" i="1"/>
  <c r="W2217" i="1"/>
  <c r="X2217" i="1"/>
  <c r="U2218" i="1"/>
  <c r="V2218" i="1"/>
  <c r="W2218" i="1"/>
  <c r="X2218" i="1"/>
  <c r="U2219" i="1"/>
  <c r="V2219" i="1"/>
  <c r="W2219" i="1"/>
  <c r="X2219" i="1"/>
  <c r="U2220" i="1"/>
  <c r="V2220" i="1"/>
  <c r="W2220" i="1"/>
  <c r="X2220" i="1"/>
  <c r="U2221" i="1"/>
  <c r="V2221" i="1"/>
  <c r="W2221" i="1"/>
  <c r="X2221" i="1"/>
  <c r="U2222" i="1"/>
  <c r="V2222" i="1"/>
  <c r="W2222" i="1"/>
  <c r="X2222" i="1"/>
  <c r="U2223" i="1"/>
  <c r="V2223" i="1"/>
  <c r="W2223" i="1"/>
  <c r="X2223" i="1"/>
  <c r="U2224" i="1"/>
  <c r="V2224" i="1"/>
  <c r="W2224" i="1"/>
  <c r="X2224" i="1"/>
  <c r="U2225" i="1"/>
  <c r="V2225" i="1"/>
  <c r="W2225" i="1"/>
  <c r="X2225" i="1"/>
  <c r="U2226" i="1"/>
  <c r="V2226" i="1"/>
  <c r="W2226" i="1"/>
  <c r="X2226" i="1"/>
  <c r="U2227" i="1"/>
  <c r="V2227" i="1"/>
  <c r="W2227" i="1"/>
  <c r="X2227" i="1"/>
  <c r="U2228" i="1"/>
  <c r="V2228" i="1"/>
  <c r="W2228" i="1"/>
  <c r="X2228" i="1"/>
  <c r="U2229" i="1"/>
  <c r="V2229" i="1"/>
  <c r="W2229" i="1"/>
  <c r="X2229" i="1"/>
  <c r="U2230" i="1"/>
  <c r="V2230" i="1"/>
  <c r="W2230" i="1"/>
  <c r="X2230" i="1"/>
  <c r="U2231" i="1"/>
  <c r="V2231" i="1"/>
  <c r="W2231" i="1"/>
  <c r="X2231" i="1"/>
  <c r="U2232" i="1"/>
  <c r="V2232" i="1"/>
  <c r="W2232" i="1"/>
  <c r="X2232" i="1"/>
  <c r="U2233" i="1"/>
  <c r="V2233" i="1"/>
  <c r="W2233" i="1"/>
  <c r="X2233" i="1"/>
  <c r="U2234" i="1"/>
  <c r="V2234" i="1"/>
  <c r="W2234" i="1"/>
  <c r="X2234" i="1"/>
  <c r="U2235" i="1"/>
  <c r="V2235" i="1"/>
  <c r="W2235" i="1"/>
  <c r="X2235" i="1"/>
  <c r="U2236" i="1"/>
  <c r="V2236" i="1"/>
  <c r="W2236" i="1"/>
  <c r="X2236" i="1"/>
  <c r="U2237" i="1"/>
  <c r="V2237" i="1"/>
  <c r="W2237" i="1"/>
  <c r="X2237" i="1"/>
  <c r="U2238" i="1"/>
  <c r="V2238" i="1"/>
  <c r="W2238" i="1"/>
  <c r="X2238" i="1"/>
  <c r="U2239" i="1"/>
  <c r="V2239" i="1"/>
  <c r="W2239" i="1"/>
  <c r="X2239" i="1"/>
  <c r="U2240" i="1"/>
  <c r="V2240" i="1"/>
  <c r="W2240" i="1"/>
  <c r="X2240" i="1"/>
  <c r="U2241" i="1"/>
  <c r="V2241" i="1"/>
  <c r="W2241" i="1"/>
  <c r="X2241" i="1"/>
  <c r="U2242" i="1"/>
  <c r="V2242" i="1"/>
  <c r="W2242" i="1"/>
  <c r="X2242" i="1"/>
  <c r="U2243" i="1"/>
  <c r="V2243" i="1"/>
  <c r="W2243" i="1"/>
  <c r="X2243" i="1"/>
  <c r="U2244" i="1"/>
  <c r="V2244" i="1"/>
  <c r="W2244" i="1"/>
  <c r="X2244" i="1"/>
  <c r="U2245" i="1"/>
  <c r="V2245" i="1"/>
  <c r="W2245" i="1"/>
  <c r="X2245" i="1"/>
  <c r="U2246" i="1"/>
  <c r="V2246" i="1"/>
  <c r="W2246" i="1"/>
  <c r="X2246" i="1"/>
  <c r="U2247" i="1"/>
  <c r="V2247" i="1"/>
  <c r="W2247" i="1"/>
  <c r="X2247" i="1"/>
  <c r="U2248" i="1"/>
  <c r="V2248" i="1"/>
  <c r="W2248" i="1"/>
  <c r="X2248" i="1"/>
  <c r="U2249" i="1"/>
  <c r="V2249" i="1"/>
  <c r="W2249" i="1"/>
  <c r="X2249" i="1"/>
  <c r="U2250" i="1"/>
  <c r="V2250" i="1"/>
  <c r="W2250" i="1"/>
  <c r="X2250" i="1"/>
  <c r="U2251" i="1"/>
  <c r="V2251" i="1"/>
  <c r="W2251" i="1"/>
  <c r="X2251" i="1"/>
  <c r="U2252" i="1"/>
  <c r="V2252" i="1"/>
  <c r="W2252" i="1"/>
  <c r="X2252" i="1"/>
  <c r="U2253" i="1"/>
  <c r="V2253" i="1"/>
  <c r="W2253" i="1"/>
  <c r="X2253" i="1"/>
  <c r="U2254" i="1"/>
  <c r="V2254" i="1"/>
  <c r="W2254" i="1"/>
  <c r="X2254" i="1"/>
  <c r="U2255" i="1"/>
  <c r="V2255" i="1"/>
  <c r="W2255" i="1"/>
  <c r="X2255" i="1"/>
  <c r="U2256" i="1"/>
  <c r="V2256" i="1"/>
  <c r="W2256" i="1"/>
  <c r="X2256" i="1"/>
  <c r="U2257" i="1"/>
  <c r="V2257" i="1"/>
  <c r="W2257" i="1"/>
  <c r="X2257" i="1"/>
  <c r="U2258" i="1"/>
  <c r="V2258" i="1"/>
  <c r="W2258" i="1"/>
  <c r="X2258" i="1"/>
  <c r="U2259" i="1"/>
  <c r="V2259" i="1"/>
  <c r="W2259" i="1"/>
  <c r="X2259" i="1"/>
  <c r="U2260" i="1"/>
  <c r="V2260" i="1"/>
  <c r="W2260" i="1"/>
  <c r="X2260" i="1"/>
  <c r="U2261" i="1"/>
  <c r="V2261" i="1"/>
  <c r="W2261" i="1"/>
  <c r="X2261" i="1"/>
  <c r="U2262" i="1"/>
  <c r="V2262" i="1"/>
  <c r="W2262" i="1"/>
  <c r="X2262" i="1"/>
  <c r="U2263" i="1"/>
  <c r="V2263" i="1"/>
  <c r="W2263" i="1"/>
  <c r="X2263" i="1"/>
  <c r="U2264" i="1"/>
  <c r="V2264" i="1"/>
  <c r="W2264" i="1"/>
  <c r="X2264" i="1"/>
  <c r="U2265" i="1"/>
  <c r="V2265" i="1"/>
  <c r="W2265" i="1"/>
  <c r="X2265" i="1"/>
  <c r="U2266" i="1"/>
  <c r="V2266" i="1"/>
  <c r="W2266" i="1"/>
  <c r="X2266" i="1"/>
  <c r="U2267" i="1"/>
  <c r="V2267" i="1"/>
  <c r="W2267" i="1"/>
  <c r="X2267" i="1"/>
  <c r="U2268" i="1"/>
  <c r="V2268" i="1"/>
  <c r="W2268" i="1"/>
  <c r="X2268" i="1"/>
  <c r="U2269" i="1"/>
  <c r="V2269" i="1"/>
  <c r="W2269" i="1"/>
  <c r="X2269" i="1"/>
  <c r="U2270" i="1"/>
  <c r="V2270" i="1"/>
  <c r="W2270" i="1"/>
  <c r="X2270" i="1"/>
  <c r="U2271" i="1"/>
  <c r="V2271" i="1"/>
  <c r="W2271" i="1"/>
  <c r="X2271" i="1"/>
  <c r="U2272" i="1"/>
  <c r="V2272" i="1"/>
  <c r="W2272" i="1"/>
  <c r="X2272" i="1"/>
  <c r="U2273" i="1"/>
  <c r="V2273" i="1"/>
  <c r="W2273" i="1"/>
  <c r="X2273" i="1"/>
  <c r="U2274" i="1"/>
  <c r="V2274" i="1"/>
  <c r="W2274" i="1"/>
  <c r="X2274" i="1"/>
  <c r="U2275" i="1"/>
  <c r="V2275" i="1"/>
  <c r="W2275" i="1"/>
  <c r="X2275" i="1"/>
  <c r="U2276" i="1"/>
  <c r="V2276" i="1"/>
  <c r="W2276" i="1"/>
  <c r="X2276" i="1"/>
  <c r="U2277" i="1"/>
  <c r="V2277" i="1"/>
  <c r="W2277" i="1"/>
  <c r="X2277" i="1"/>
  <c r="U2278" i="1"/>
  <c r="V2278" i="1"/>
  <c r="W2278" i="1"/>
  <c r="X2278" i="1"/>
  <c r="U2279" i="1"/>
  <c r="V2279" i="1"/>
  <c r="W2279" i="1"/>
  <c r="X2279" i="1"/>
  <c r="U2280" i="1"/>
  <c r="V2280" i="1"/>
  <c r="W2280" i="1"/>
  <c r="X2280" i="1"/>
  <c r="U2281" i="1"/>
  <c r="V2281" i="1"/>
  <c r="W2281" i="1"/>
  <c r="X2281" i="1"/>
  <c r="U2282" i="1"/>
  <c r="V2282" i="1"/>
  <c r="W2282" i="1"/>
  <c r="X2282" i="1"/>
  <c r="U2283" i="1"/>
  <c r="V2283" i="1"/>
  <c r="W2283" i="1"/>
  <c r="X2283" i="1"/>
  <c r="U2284" i="1"/>
  <c r="V2284" i="1"/>
  <c r="W2284" i="1"/>
  <c r="X2284" i="1"/>
  <c r="U2285" i="1"/>
  <c r="V2285" i="1"/>
  <c r="W2285" i="1"/>
  <c r="X2285" i="1"/>
  <c r="U2286" i="1"/>
  <c r="V2286" i="1"/>
  <c r="W2286" i="1"/>
  <c r="X2286" i="1"/>
  <c r="U2287" i="1"/>
  <c r="V2287" i="1"/>
  <c r="W2287" i="1"/>
  <c r="X2287" i="1"/>
  <c r="U2288" i="1"/>
  <c r="V2288" i="1"/>
  <c r="W2288" i="1"/>
  <c r="X2288" i="1"/>
  <c r="U2289" i="1"/>
  <c r="V2289" i="1"/>
  <c r="W2289" i="1"/>
  <c r="X2289" i="1"/>
  <c r="U2290" i="1"/>
  <c r="V2290" i="1"/>
  <c r="W2290" i="1"/>
  <c r="X2290" i="1"/>
  <c r="U2291" i="1"/>
  <c r="V2291" i="1"/>
  <c r="W2291" i="1"/>
  <c r="X2291" i="1"/>
  <c r="U2292" i="1"/>
  <c r="V2292" i="1"/>
  <c r="W2292" i="1"/>
  <c r="X2292" i="1"/>
  <c r="U2293" i="1"/>
  <c r="V2293" i="1"/>
  <c r="W2293" i="1"/>
  <c r="X2293" i="1"/>
  <c r="U2294" i="1"/>
  <c r="V2294" i="1"/>
  <c r="W2294" i="1"/>
  <c r="X2294" i="1"/>
  <c r="U2295" i="1"/>
  <c r="V2295" i="1"/>
  <c r="W2295" i="1"/>
  <c r="X2295" i="1"/>
  <c r="U2296" i="1"/>
  <c r="V2296" i="1"/>
  <c r="W2296" i="1"/>
  <c r="X2296" i="1"/>
  <c r="U2297" i="1"/>
  <c r="V2297" i="1"/>
  <c r="W2297" i="1"/>
  <c r="X2297" i="1"/>
  <c r="U2298" i="1"/>
  <c r="V2298" i="1"/>
  <c r="W2298" i="1"/>
  <c r="X2298" i="1"/>
  <c r="U2299" i="1"/>
  <c r="V2299" i="1"/>
  <c r="W2299" i="1"/>
  <c r="X2299" i="1"/>
  <c r="U2300" i="1"/>
  <c r="V2300" i="1"/>
  <c r="W2300" i="1"/>
  <c r="X2300" i="1"/>
  <c r="U2301" i="1"/>
  <c r="V2301" i="1"/>
  <c r="W2301" i="1"/>
  <c r="X2301" i="1"/>
  <c r="U2302" i="1"/>
  <c r="V2302" i="1"/>
  <c r="W2302" i="1"/>
  <c r="X2302" i="1"/>
  <c r="U2303" i="1"/>
  <c r="V2303" i="1"/>
  <c r="W2303" i="1"/>
  <c r="X2303" i="1"/>
  <c r="U2304" i="1"/>
  <c r="V2304" i="1"/>
  <c r="W2304" i="1"/>
  <c r="X2304" i="1"/>
  <c r="U2305" i="1"/>
  <c r="V2305" i="1"/>
  <c r="W2305" i="1"/>
  <c r="X2305" i="1"/>
  <c r="U2306" i="1"/>
  <c r="V2306" i="1"/>
  <c r="W2306" i="1"/>
  <c r="X2306" i="1"/>
  <c r="U2307" i="1"/>
  <c r="V2307" i="1"/>
  <c r="W2307" i="1"/>
  <c r="X2307" i="1"/>
  <c r="U2308" i="1"/>
  <c r="V2308" i="1"/>
  <c r="W2308" i="1"/>
  <c r="X2308" i="1"/>
  <c r="U2309" i="1"/>
  <c r="V2309" i="1"/>
  <c r="W2309" i="1"/>
  <c r="X2309" i="1"/>
  <c r="U2310" i="1"/>
  <c r="V2310" i="1"/>
  <c r="W2310" i="1"/>
  <c r="X2310" i="1"/>
  <c r="U2311" i="1"/>
  <c r="V2311" i="1"/>
  <c r="W2311" i="1"/>
  <c r="X2311" i="1"/>
  <c r="U2312" i="1"/>
  <c r="V2312" i="1"/>
  <c r="W2312" i="1"/>
  <c r="X2312" i="1"/>
  <c r="U2313" i="1"/>
  <c r="V2313" i="1"/>
  <c r="W2313" i="1"/>
  <c r="X2313" i="1"/>
  <c r="U2314" i="1"/>
  <c r="V2314" i="1"/>
  <c r="W2314" i="1"/>
  <c r="X2314" i="1"/>
  <c r="U2315" i="1"/>
  <c r="V2315" i="1"/>
  <c r="W2315" i="1"/>
  <c r="X2315" i="1"/>
  <c r="U2316" i="1"/>
  <c r="V2316" i="1"/>
  <c r="W2316" i="1"/>
  <c r="X2316" i="1"/>
  <c r="U2317" i="1"/>
  <c r="V2317" i="1"/>
  <c r="W2317" i="1"/>
  <c r="X2317" i="1"/>
  <c r="U2318" i="1"/>
  <c r="V2318" i="1"/>
  <c r="W2318" i="1"/>
  <c r="X2318" i="1"/>
  <c r="U2319" i="1"/>
  <c r="V2319" i="1"/>
  <c r="W2319" i="1"/>
  <c r="X2319" i="1"/>
  <c r="U2320" i="1"/>
  <c r="V2320" i="1"/>
  <c r="W2320" i="1"/>
  <c r="X2320" i="1"/>
  <c r="U2321" i="1"/>
  <c r="V2321" i="1"/>
  <c r="W2321" i="1"/>
  <c r="X2321" i="1"/>
  <c r="U2322" i="1"/>
  <c r="V2322" i="1"/>
  <c r="W2322" i="1"/>
  <c r="X2322" i="1"/>
  <c r="U2323" i="1"/>
  <c r="V2323" i="1"/>
  <c r="W2323" i="1"/>
  <c r="X2323" i="1"/>
  <c r="U2324" i="1"/>
  <c r="V2324" i="1"/>
  <c r="W2324" i="1"/>
  <c r="X2324" i="1"/>
  <c r="U2325" i="1"/>
  <c r="V2325" i="1"/>
  <c r="W2325" i="1"/>
  <c r="X2325" i="1"/>
  <c r="U2326" i="1"/>
  <c r="V2326" i="1"/>
  <c r="W2326" i="1"/>
  <c r="X2326" i="1"/>
  <c r="U2327" i="1"/>
  <c r="V2327" i="1"/>
  <c r="W2327" i="1"/>
  <c r="X2327" i="1"/>
  <c r="U2328" i="1"/>
  <c r="V2328" i="1"/>
  <c r="W2328" i="1"/>
  <c r="X2328" i="1"/>
  <c r="U2329" i="1"/>
  <c r="V2329" i="1"/>
  <c r="W2329" i="1"/>
  <c r="X2329" i="1"/>
  <c r="U2330" i="1"/>
  <c r="V2330" i="1"/>
  <c r="W2330" i="1"/>
  <c r="X2330" i="1"/>
  <c r="U2331" i="1"/>
  <c r="V2331" i="1"/>
  <c r="W2331" i="1"/>
  <c r="X2331" i="1"/>
  <c r="U2332" i="1"/>
  <c r="V2332" i="1"/>
  <c r="W2332" i="1"/>
  <c r="X2332" i="1"/>
  <c r="U2333" i="1"/>
  <c r="V2333" i="1"/>
  <c r="W2333" i="1"/>
  <c r="X2333" i="1"/>
  <c r="U2334" i="1"/>
  <c r="V2334" i="1"/>
  <c r="W2334" i="1"/>
  <c r="X2334" i="1"/>
  <c r="U2335" i="1"/>
  <c r="V2335" i="1"/>
  <c r="W2335" i="1"/>
  <c r="X2335" i="1"/>
  <c r="U2336" i="1"/>
  <c r="V2336" i="1"/>
  <c r="W2336" i="1"/>
  <c r="X2336" i="1"/>
  <c r="U2337" i="1"/>
  <c r="V2337" i="1"/>
  <c r="W2337" i="1"/>
  <c r="X2337" i="1"/>
  <c r="U2338" i="1"/>
  <c r="V2338" i="1"/>
  <c r="W2338" i="1"/>
  <c r="X2338" i="1"/>
  <c r="U2339" i="1"/>
  <c r="V2339" i="1"/>
  <c r="W2339" i="1"/>
  <c r="X2339" i="1"/>
  <c r="U2340" i="1"/>
  <c r="V2340" i="1"/>
  <c r="W2340" i="1"/>
  <c r="X2340" i="1"/>
  <c r="U2341" i="1"/>
  <c r="V2341" i="1"/>
  <c r="W2341" i="1"/>
  <c r="X2341" i="1"/>
  <c r="U2342" i="1"/>
  <c r="V2342" i="1"/>
  <c r="W2342" i="1"/>
  <c r="X2342" i="1"/>
  <c r="U2343" i="1"/>
  <c r="V2343" i="1"/>
  <c r="W2343" i="1"/>
  <c r="X2343" i="1"/>
  <c r="U2344" i="1"/>
  <c r="V2344" i="1"/>
  <c r="W2344" i="1"/>
  <c r="X2344" i="1"/>
  <c r="U2345" i="1"/>
  <c r="V2345" i="1"/>
  <c r="W2345" i="1"/>
  <c r="X2345" i="1"/>
  <c r="U2346" i="1"/>
  <c r="V2346" i="1"/>
  <c r="W2346" i="1"/>
  <c r="X2346" i="1"/>
  <c r="U2347" i="1"/>
  <c r="V2347" i="1"/>
  <c r="W2347" i="1"/>
  <c r="X2347" i="1"/>
  <c r="U2348" i="1"/>
  <c r="V2348" i="1"/>
  <c r="W2348" i="1"/>
  <c r="X2348" i="1"/>
  <c r="U2349" i="1"/>
  <c r="V2349" i="1"/>
  <c r="W2349" i="1"/>
  <c r="X2349" i="1"/>
  <c r="U2350" i="1"/>
  <c r="V2350" i="1"/>
  <c r="W2350" i="1"/>
  <c r="X2350" i="1"/>
  <c r="U2351" i="1"/>
  <c r="V2351" i="1"/>
  <c r="W2351" i="1"/>
  <c r="X2351" i="1"/>
  <c r="U2352" i="1"/>
  <c r="V2352" i="1"/>
  <c r="W2352" i="1"/>
  <c r="X2352" i="1"/>
  <c r="U2353" i="1"/>
  <c r="V2353" i="1"/>
  <c r="W2353" i="1"/>
  <c r="X2353" i="1"/>
  <c r="U2354" i="1"/>
  <c r="V2354" i="1"/>
  <c r="W2354" i="1"/>
  <c r="X2354" i="1"/>
  <c r="U2355" i="1"/>
  <c r="V2355" i="1"/>
  <c r="W2355" i="1"/>
  <c r="X2355" i="1"/>
  <c r="U2356" i="1"/>
  <c r="V2356" i="1"/>
  <c r="W2356" i="1"/>
  <c r="X2356" i="1"/>
  <c r="U2357" i="1"/>
  <c r="V2357" i="1"/>
  <c r="W2357" i="1"/>
  <c r="X2357" i="1"/>
  <c r="U2358" i="1"/>
  <c r="V2358" i="1"/>
  <c r="W2358" i="1"/>
  <c r="X2358" i="1"/>
  <c r="U2359" i="1"/>
  <c r="V2359" i="1"/>
  <c r="W2359" i="1"/>
  <c r="X2359" i="1"/>
  <c r="U2360" i="1"/>
  <c r="V2360" i="1"/>
  <c r="W2360" i="1"/>
  <c r="X2360" i="1"/>
  <c r="U2361" i="1"/>
  <c r="V2361" i="1"/>
  <c r="W2361" i="1"/>
  <c r="X2361" i="1"/>
  <c r="U2362" i="1"/>
  <c r="V2362" i="1"/>
  <c r="W2362" i="1"/>
  <c r="X2362" i="1"/>
  <c r="U2363" i="1"/>
  <c r="V2363" i="1"/>
  <c r="W2363" i="1"/>
  <c r="X2363" i="1"/>
  <c r="U2364" i="1"/>
  <c r="V2364" i="1"/>
  <c r="W2364" i="1"/>
  <c r="X2364" i="1"/>
  <c r="U2365" i="1"/>
  <c r="V2365" i="1"/>
  <c r="W2365" i="1"/>
  <c r="X2365" i="1"/>
  <c r="U2366" i="1"/>
  <c r="V2366" i="1"/>
  <c r="W2366" i="1"/>
  <c r="X2366" i="1"/>
  <c r="U2367" i="1"/>
  <c r="V2367" i="1"/>
  <c r="W2367" i="1"/>
  <c r="X2367" i="1"/>
  <c r="U2368" i="1"/>
  <c r="V2368" i="1"/>
  <c r="W2368" i="1"/>
  <c r="X2368" i="1"/>
  <c r="U2369" i="1"/>
  <c r="V2369" i="1"/>
  <c r="W2369" i="1"/>
  <c r="X2369" i="1"/>
  <c r="U2370" i="1"/>
  <c r="V2370" i="1"/>
  <c r="W2370" i="1"/>
  <c r="X2370" i="1"/>
  <c r="U2371" i="1"/>
  <c r="V2371" i="1"/>
  <c r="W2371" i="1"/>
  <c r="X2371" i="1"/>
  <c r="U2372" i="1"/>
  <c r="V2372" i="1"/>
  <c r="W2372" i="1"/>
  <c r="X2372" i="1"/>
  <c r="U2373" i="1"/>
  <c r="V2373" i="1"/>
  <c r="W2373" i="1"/>
  <c r="X2373" i="1"/>
  <c r="U2374" i="1"/>
  <c r="V2374" i="1"/>
  <c r="W2374" i="1"/>
  <c r="X2374" i="1"/>
  <c r="U2375" i="1"/>
  <c r="V2375" i="1"/>
  <c r="W2375" i="1"/>
  <c r="X2375" i="1"/>
  <c r="U2376" i="1"/>
  <c r="V2376" i="1"/>
  <c r="W2376" i="1"/>
  <c r="X2376" i="1"/>
  <c r="U2377" i="1"/>
  <c r="V2377" i="1"/>
  <c r="W2377" i="1"/>
  <c r="X2377" i="1"/>
  <c r="U2378" i="1"/>
  <c r="V2378" i="1"/>
  <c r="W2378" i="1"/>
  <c r="X2378" i="1"/>
  <c r="U2379" i="1"/>
  <c r="V2379" i="1"/>
  <c r="W2379" i="1"/>
  <c r="X2379" i="1"/>
  <c r="U2380" i="1"/>
  <c r="V2380" i="1"/>
  <c r="W2380" i="1"/>
  <c r="X2380" i="1"/>
  <c r="U2381" i="1"/>
  <c r="V2381" i="1"/>
  <c r="W2381" i="1"/>
  <c r="X2381" i="1"/>
  <c r="U2382" i="1"/>
  <c r="V2382" i="1"/>
  <c r="W2382" i="1"/>
  <c r="X2382" i="1"/>
  <c r="U2383" i="1"/>
  <c r="V2383" i="1"/>
  <c r="W2383" i="1"/>
  <c r="X2383" i="1"/>
  <c r="U2384" i="1"/>
  <c r="V2384" i="1"/>
  <c r="W2384" i="1"/>
  <c r="X2384" i="1"/>
  <c r="U2385" i="1"/>
  <c r="V2385" i="1"/>
  <c r="W2385" i="1"/>
  <c r="X2385" i="1"/>
  <c r="U2386" i="1"/>
  <c r="V2386" i="1"/>
  <c r="W2386" i="1"/>
  <c r="X2386" i="1"/>
  <c r="U2387" i="1"/>
  <c r="V2387" i="1"/>
  <c r="W2387" i="1"/>
  <c r="X2387" i="1"/>
  <c r="U2388" i="1"/>
  <c r="V2388" i="1"/>
  <c r="W2388" i="1"/>
  <c r="X2388" i="1"/>
  <c r="U2389" i="1"/>
  <c r="V2389" i="1"/>
  <c r="W2389" i="1"/>
  <c r="X2389" i="1"/>
  <c r="U2390" i="1"/>
  <c r="V2390" i="1"/>
  <c r="W2390" i="1"/>
  <c r="X2390" i="1"/>
  <c r="U2391" i="1"/>
  <c r="V2391" i="1"/>
  <c r="W2391" i="1"/>
  <c r="X2391" i="1"/>
  <c r="U2392" i="1"/>
  <c r="V2392" i="1"/>
  <c r="W2392" i="1"/>
  <c r="X2392" i="1"/>
  <c r="U2393" i="1"/>
  <c r="V2393" i="1"/>
  <c r="W2393" i="1"/>
  <c r="X2393" i="1"/>
  <c r="U2394" i="1"/>
  <c r="V2394" i="1"/>
  <c r="W2394" i="1"/>
  <c r="X2394" i="1"/>
  <c r="U2395" i="1"/>
  <c r="V2395" i="1"/>
  <c r="W2395" i="1"/>
  <c r="X2395" i="1"/>
  <c r="U2396" i="1"/>
  <c r="V2396" i="1"/>
  <c r="W2396" i="1"/>
  <c r="X2396" i="1"/>
  <c r="U2397" i="1"/>
  <c r="V2397" i="1"/>
  <c r="W2397" i="1"/>
  <c r="X2397" i="1"/>
  <c r="U2398" i="1"/>
  <c r="V2398" i="1"/>
  <c r="W2398" i="1"/>
  <c r="X2398" i="1"/>
  <c r="U2399" i="1"/>
  <c r="V2399" i="1"/>
  <c r="W2399" i="1"/>
  <c r="X2399" i="1"/>
  <c r="U2400" i="1"/>
  <c r="V2400" i="1"/>
  <c r="W2400" i="1"/>
  <c r="X2400" i="1"/>
  <c r="U2401" i="1"/>
  <c r="V2401" i="1"/>
  <c r="W2401" i="1"/>
  <c r="X2401" i="1"/>
  <c r="U2402" i="1"/>
  <c r="V2402" i="1"/>
  <c r="W2402" i="1"/>
  <c r="X2402" i="1"/>
  <c r="U2403" i="1"/>
  <c r="V2403" i="1"/>
  <c r="W2403" i="1"/>
  <c r="X2403" i="1"/>
  <c r="U2404" i="1"/>
  <c r="V2404" i="1"/>
  <c r="W2404" i="1"/>
  <c r="X2404" i="1"/>
  <c r="U2405" i="1"/>
  <c r="V2405" i="1"/>
  <c r="W2405" i="1"/>
  <c r="X2405" i="1"/>
  <c r="U2406" i="1"/>
  <c r="V2406" i="1"/>
  <c r="W2406" i="1"/>
  <c r="X2406" i="1"/>
  <c r="U2407" i="1"/>
  <c r="V2407" i="1"/>
  <c r="W2407" i="1"/>
  <c r="X2407" i="1"/>
  <c r="U2408" i="1"/>
  <c r="V2408" i="1"/>
  <c r="W2408" i="1"/>
  <c r="X2408" i="1"/>
  <c r="U2409" i="1"/>
  <c r="V2409" i="1"/>
  <c r="W2409" i="1"/>
  <c r="X2409" i="1"/>
  <c r="U2410" i="1"/>
  <c r="V2410" i="1"/>
  <c r="W2410" i="1"/>
  <c r="X2410" i="1"/>
  <c r="U2411" i="1"/>
  <c r="V2411" i="1"/>
  <c r="W2411" i="1"/>
  <c r="X2411" i="1"/>
  <c r="U2412" i="1"/>
  <c r="V2412" i="1"/>
  <c r="W2412" i="1"/>
  <c r="X2412" i="1"/>
  <c r="U2413" i="1"/>
  <c r="V2413" i="1"/>
  <c r="W2413" i="1"/>
  <c r="X2413" i="1"/>
  <c r="U2414" i="1"/>
  <c r="V2414" i="1"/>
  <c r="W2414" i="1"/>
  <c r="X2414" i="1"/>
  <c r="U2415" i="1"/>
  <c r="V2415" i="1"/>
  <c r="W2415" i="1"/>
  <c r="X2415" i="1"/>
  <c r="U2416" i="1"/>
  <c r="V2416" i="1"/>
  <c r="W2416" i="1"/>
  <c r="X2416" i="1"/>
  <c r="U2417" i="1"/>
  <c r="V2417" i="1"/>
  <c r="W2417" i="1"/>
  <c r="X2417" i="1"/>
  <c r="U2418" i="1"/>
  <c r="V2418" i="1"/>
  <c r="W2418" i="1"/>
  <c r="X2418" i="1"/>
  <c r="U2419" i="1"/>
  <c r="V2419" i="1"/>
  <c r="W2419" i="1"/>
  <c r="X2419" i="1"/>
  <c r="U2420" i="1"/>
  <c r="V2420" i="1"/>
  <c r="W2420" i="1"/>
  <c r="X2420" i="1"/>
  <c r="U2421" i="1"/>
  <c r="V2421" i="1"/>
  <c r="W2421" i="1"/>
  <c r="X2421" i="1"/>
  <c r="U2422" i="1"/>
  <c r="V2422" i="1"/>
  <c r="W2422" i="1"/>
  <c r="X2422" i="1"/>
  <c r="U2423" i="1"/>
  <c r="V2423" i="1"/>
  <c r="W2423" i="1"/>
  <c r="X2423" i="1"/>
  <c r="U2424" i="1"/>
  <c r="V2424" i="1"/>
  <c r="W2424" i="1"/>
  <c r="X2424" i="1"/>
  <c r="U2425" i="1"/>
  <c r="V2425" i="1"/>
  <c r="W2425" i="1"/>
  <c r="X2425" i="1"/>
  <c r="U2426" i="1"/>
  <c r="V2426" i="1"/>
  <c r="W2426" i="1"/>
  <c r="X2426" i="1"/>
  <c r="U2427" i="1"/>
  <c r="V2427" i="1"/>
  <c r="W2427" i="1"/>
  <c r="X2427" i="1"/>
  <c r="U2428" i="1"/>
  <c r="V2428" i="1"/>
  <c r="W2428" i="1"/>
  <c r="X2428" i="1"/>
  <c r="U2429" i="1"/>
  <c r="V2429" i="1"/>
  <c r="W2429" i="1"/>
  <c r="X2429" i="1"/>
  <c r="U2430" i="1"/>
  <c r="V2430" i="1"/>
  <c r="W2430" i="1"/>
  <c r="X2430" i="1"/>
  <c r="U2431" i="1"/>
  <c r="V2431" i="1"/>
  <c r="W2431" i="1"/>
  <c r="X2431" i="1"/>
  <c r="U2432" i="1"/>
  <c r="V2432" i="1"/>
  <c r="W2432" i="1"/>
  <c r="X2432" i="1"/>
  <c r="U2433" i="1"/>
  <c r="V2433" i="1"/>
  <c r="W2433" i="1"/>
  <c r="X2433" i="1"/>
  <c r="U2434" i="1"/>
  <c r="V2434" i="1"/>
  <c r="W2434" i="1"/>
  <c r="X2434" i="1"/>
  <c r="U2435" i="1"/>
  <c r="V2435" i="1"/>
  <c r="W2435" i="1"/>
  <c r="X2435" i="1"/>
  <c r="U2436" i="1"/>
  <c r="V2436" i="1"/>
  <c r="W2436" i="1"/>
  <c r="X2436" i="1"/>
  <c r="U2437" i="1"/>
  <c r="V2437" i="1"/>
  <c r="W2437" i="1"/>
  <c r="X2437" i="1"/>
  <c r="U2438" i="1"/>
  <c r="V2438" i="1"/>
  <c r="W2438" i="1"/>
  <c r="X2438" i="1"/>
  <c r="U2439" i="1"/>
  <c r="V2439" i="1"/>
  <c r="W2439" i="1"/>
  <c r="X2439" i="1"/>
  <c r="U2440" i="1"/>
  <c r="V2440" i="1"/>
  <c r="W2440" i="1"/>
  <c r="X2440" i="1"/>
  <c r="U2441" i="1"/>
  <c r="V2441" i="1"/>
  <c r="W2441" i="1"/>
  <c r="X2441" i="1"/>
  <c r="U2442" i="1"/>
  <c r="V2442" i="1"/>
  <c r="W2442" i="1"/>
  <c r="X2442" i="1"/>
  <c r="U2443" i="1"/>
  <c r="V2443" i="1"/>
  <c r="W2443" i="1"/>
  <c r="X2443" i="1"/>
  <c r="U2444" i="1"/>
  <c r="V2444" i="1"/>
  <c r="W2444" i="1"/>
  <c r="X2444" i="1"/>
  <c r="U2445" i="1"/>
  <c r="V2445" i="1"/>
  <c r="W2445" i="1"/>
  <c r="X2445" i="1"/>
  <c r="U2446" i="1"/>
  <c r="V2446" i="1"/>
  <c r="W2446" i="1"/>
  <c r="X2446" i="1"/>
  <c r="U2447" i="1"/>
  <c r="V2447" i="1"/>
  <c r="W2447" i="1"/>
  <c r="X2447" i="1"/>
  <c r="U2448" i="1"/>
  <c r="V2448" i="1"/>
  <c r="W2448" i="1"/>
  <c r="X2448" i="1"/>
  <c r="U2449" i="1"/>
  <c r="V2449" i="1"/>
  <c r="W2449" i="1"/>
  <c r="X2449" i="1"/>
  <c r="U2450" i="1"/>
  <c r="V2450" i="1"/>
  <c r="W2450" i="1"/>
  <c r="X2450" i="1"/>
  <c r="U2451" i="1"/>
  <c r="V2451" i="1"/>
  <c r="W2451" i="1"/>
  <c r="X2451" i="1"/>
  <c r="U2452" i="1"/>
  <c r="V2452" i="1"/>
  <c r="W2452" i="1"/>
  <c r="X2452" i="1"/>
  <c r="U2453" i="1"/>
  <c r="V2453" i="1"/>
  <c r="W2453" i="1"/>
  <c r="X2453" i="1"/>
  <c r="U2454" i="1"/>
  <c r="V2454" i="1"/>
  <c r="W2454" i="1"/>
  <c r="X2454" i="1"/>
  <c r="U2455" i="1"/>
  <c r="V2455" i="1"/>
  <c r="W2455" i="1"/>
  <c r="X2455" i="1"/>
  <c r="U2456" i="1"/>
  <c r="V2456" i="1"/>
  <c r="W2456" i="1"/>
  <c r="X2456" i="1"/>
  <c r="U2457" i="1"/>
  <c r="V2457" i="1"/>
  <c r="W2457" i="1"/>
  <c r="X2457" i="1"/>
  <c r="U2458" i="1"/>
  <c r="V2458" i="1"/>
  <c r="W2458" i="1"/>
  <c r="X2458" i="1"/>
  <c r="U2459" i="1"/>
  <c r="V2459" i="1"/>
  <c r="W2459" i="1"/>
  <c r="X2459" i="1"/>
  <c r="U2460" i="1"/>
  <c r="V2460" i="1"/>
  <c r="W2460" i="1"/>
  <c r="X2460" i="1"/>
  <c r="U2461" i="1"/>
  <c r="V2461" i="1"/>
  <c r="W2461" i="1"/>
  <c r="X2461" i="1"/>
  <c r="U2462" i="1"/>
  <c r="V2462" i="1"/>
  <c r="W2462" i="1"/>
  <c r="X2462" i="1"/>
  <c r="U2463" i="1"/>
  <c r="V2463" i="1"/>
  <c r="W2463" i="1"/>
  <c r="X2463" i="1"/>
  <c r="U2464" i="1"/>
  <c r="V2464" i="1"/>
  <c r="W2464" i="1"/>
  <c r="X2464" i="1"/>
  <c r="U2465" i="1"/>
  <c r="V2465" i="1"/>
  <c r="W2465" i="1"/>
  <c r="X2465" i="1"/>
  <c r="U2466" i="1"/>
  <c r="V2466" i="1"/>
  <c r="W2466" i="1"/>
  <c r="X2466" i="1"/>
  <c r="U2467" i="1"/>
  <c r="V2467" i="1"/>
  <c r="W2467" i="1"/>
  <c r="X2467" i="1"/>
  <c r="U2468" i="1"/>
  <c r="V2468" i="1"/>
  <c r="W2468" i="1"/>
  <c r="X2468" i="1"/>
  <c r="U2469" i="1"/>
  <c r="V2469" i="1"/>
  <c r="W2469" i="1"/>
  <c r="X2469" i="1"/>
  <c r="U2470" i="1"/>
  <c r="V2470" i="1"/>
  <c r="W2470" i="1"/>
  <c r="X2470" i="1"/>
  <c r="U2471" i="1"/>
  <c r="V2471" i="1"/>
  <c r="W2471" i="1"/>
  <c r="X2471" i="1"/>
  <c r="U2472" i="1"/>
  <c r="V2472" i="1"/>
  <c r="W2472" i="1"/>
  <c r="X2472" i="1"/>
  <c r="U2473" i="1"/>
  <c r="V2473" i="1"/>
  <c r="W2473" i="1"/>
  <c r="X2473" i="1"/>
  <c r="U2474" i="1"/>
  <c r="V2474" i="1"/>
  <c r="W2474" i="1"/>
  <c r="X2474" i="1"/>
  <c r="U2475" i="1"/>
  <c r="V2475" i="1"/>
  <c r="W2475" i="1"/>
  <c r="X2475" i="1"/>
  <c r="U2476" i="1"/>
  <c r="V2476" i="1"/>
  <c r="W2476" i="1"/>
  <c r="X2476" i="1"/>
  <c r="U2477" i="1"/>
  <c r="V2477" i="1"/>
  <c r="W2477" i="1"/>
  <c r="X2477" i="1"/>
  <c r="U2478" i="1"/>
  <c r="V2478" i="1"/>
  <c r="W2478" i="1"/>
  <c r="X2478" i="1"/>
  <c r="U2479" i="1"/>
  <c r="V2479" i="1"/>
  <c r="W2479" i="1"/>
  <c r="X2479" i="1"/>
  <c r="U2480" i="1"/>
  <c r="V2480" i="1"/>
  <c r="W2480" i="1"/>
  <c r="X2480" i="1"/>
  <c r="U2481" i="1"/>
  <c r="V2481" i="1"/>
  <c r="W2481" i="1"/>
  <c r="X2481" i="1"/>
  <c r="U2482" i="1"/>
  <c r="V2482" i="1"/>
  <c r="W2482" i="1"/>
  <c r="X2482" i="1"/>
  <c r="U2483" i="1"/>
  <c r="V2483" i="1"/>
  <c r="W2483" i="1"/>
  <c r="X2483" i="1"/>
  <c r="U2484" i="1"/>
  <c r="V2484" i="1"/>
  <c r="W2484" i="1"/>
  <c r="X2484" i="1"/>
  <c r="U2485" i="1"/>
  <c r="V2485" i="1"/>
  <c r="W2485" i="1"/>
  <c r="X2485" i="1"/>
  <c r="U2486" i="1"/>
  <c r="V2486" i="1"/>
  <c r="W2486" i="1"/>
  <c r="X2486" i="1"/>
  <c r="U2487" i="1"/>
  <c r="V2487" i="1"/>
  <c r="W2487" i="1"/>
  <c r="X2487" i="1"/>
  <c r="U2488" i="1"/>
  <c r="V2488" i="1"/>
  <c r="W2488" i="1"/>
  <c r="X2488" i="1"/>
  <c r="U2489" i="1"/>
  <c r="V2489" i="1"/>
  <c r="W2489" i="1"/>
  <c r="X2489" i="1"/>
  <c r="U2490" i="1"/>
  <c r="V2490" i="1"/>
  <c r="W2490" i="1"/>
  <c r="X2490" i="1"/>
  <c r="U2491" i="1"/>
  <c r="V2491" i="1"/>
  <c r="W2491" i="1"/>
  <c r="X2491" i="1"/>
  <c r="U2492" i="1"/>
  <c r="V2492" i="1"/>
  <c r="W2492" i="1"/>
  <c r="X2492" i="1"/>
  <c r="U2493" i="1"/>
  <c r="V2493" i="1"/>
  <c r="W2493" i="1"/>
  <c r="X2493" i="1"/>
  <c r="U2494" i="1"/>
  <c r="V2494" i="1"/>
  <c r="W2494" i="1"/>
  <c r="X2494" i="1"/>
  <c r="U2495" i="1"/>
  <c r="V2495" i="1"/>
  <c r="W2495" i="1"/>
  <c r="X2495" i="1"/>
  <c r="U2496" i="1"/>
  <c r="V2496" i="1"/>
  <c r="W2496" i="1"/>
  <c r="X2496" i="1"/>
  <c r="U2497" i="1"/>
  <c r="V2497" i="1"/>
  <c r="W2497" i="1"/>
  <c r="X2497" i="1"/>
  <c r="U2498" i="1"/>
  <c r="V2498" i="1"/>
  <c r="W2498" i="1"/>
  <c r="X2498" i="1"/>
  <c r="U2499" i="1"/>
  <c r="V2499" i="1"/>
  <c r="W2499" i="1"/>
  <c r="X2499" i="1"/>
  <c r="U2500" i="1"/>
  <c r="V2500" i="1"/>
  <c r="W2500" i="1"/>
  <c r="X2500" i="1"/>
  <c r="U2501" i="1"/>
  <c r="V2501" i="1"/>
  <c r="W2501" i="1"/>
  <c r="X2501" i="1"/>
  <c r="U2502" i="1"/>
  <c r="V2502" i="1"/>
  <c r="W2502" i="1"/>
  <c r="X2502" i="1"/>
  <c r="U2503" i="1"/>
  <c r="V2503" i="1"/>
  <c r="W2503" i="1"/>
  <c r="X2503" i="1"/>
  <c r="U2504" i="1"/>
  <c r="V2504" i="1"/>
  <c r="W2504" i="1"/>
  <c r="X2504" i="1"/>
  <c r="U2505" i="1"/>
  <c r="V2505" i="1"/>
  <c r="W2505" i="1"/>
  <c r="X2505" i="1"/>
  <c r="U2506" i="1"/>
  <c r="V2506" i="1"/>
  <c r="W2506" i="1"/>
  <c r="X2506" i="1"/>
  <c r="U2507" i="1"/>
  <c r="V2507" i="1"/>
  <c r="W2507" i="1"/>
  <c r="X2507" i="1"/>
  <c r="U2508" i="1"/>
  <c r="V2508" i="1"/>
  <c r="W2508" i="1"/>
  <c r="X2508" i="1"/>
  <c r="U2509" i="1"/>
  <c r="V2509" i="1"/>
  <c r="W2509" i="1"/>
  <c r="X2509" i="1"/>
  <c r="U2510" i="1"/>
  <c r="V2510" i="1"/>
  <c r="W2510" i="1"/>
  <c r="X2510" i="1"/>
  <c r="U2511" i="1"/>
  <c r="V2511" i="1"/>
  <c r="W2511" i="1"/>
  <c r="X2511" i="1"/>
  <c r="U2512" i="1"/>
  <c r="V2512" i="1"/>
  <c r="W2512" i="1"/>
  <c r="X2512" i="1"/>
  <c r="U2513" i="1"/>
  <c r="V2513" i="1"/>
  <c r="W2513" i="1"/>
  <c r="X2513" i="1"/>
  <c r="U2514" i="1"/>
  <c r="V2514" i="1"/>
  <c r="W2514" i="1"/>
  <c r="X2514" i="1"/>
  <c r="U2515" i="1"/>
  <c r="V2515" i="1"/>
  <c r="W2515" i="1"/>
  <c r="X2515" i="1"/>
  <c r="U2516" i="1"/>
  <c r="V2516" i="1"/>
  <c r="W2516" i="1"/>
  <c r="X2516" i="1"/>
  <c r="U2517" i="1"/>
  <c r="V2517" i="1"/>
  <c r="W2517" i="1"/>
  <c r="X2517" i="1"/>
  <c r="U2518" i="1"/>
  <c r="V2518" i="1"/>
  <c r="W2518" i="1"/>
  <c r="X2518" i="1"/>
  <c r="U2519" i="1"/>
  <c r="V2519" i="1"/>
  <c r="W2519" i="1"/>
  <c r="X2519" i="1"/>
  <c r="U2520" i="1"/>
  <c r="V2520" i="1"/>
  <c r="W2520" i="1"/>
  <c r="X2520" i="1"/>
  <c r="U2521" i="1"/>
  <c r="V2521" i="1"/>
  <c r="W2521" i="1"/>
  <c r="X2521" i="1"/>
  <c r="U2522" i="1"/>
  <c r="V2522" i="1"/>
  <c r="W2522" i="1"/>
  <c r="X2522" i="1"/>
  <c r="U2523" i="1"/>
  <c r="V2523" i="1"/>
  <c r="W2523" i="1"/>
  <c r="X2523" i="1"/>
  <c r="U2524" i="1"/>
  <c r="V2524" i="1"/>
  <c r="W2524" i="1"/>
  <c r="X2524" i="1"/>
  <c r="U2525" i="1"/>
  <c r="V2525" i="1"/>
  <c r="W2525" i="1"/>
  <c r="X2525" i="1"/>
  <c r="U2526" i="1"/>
  <c r="V2526" i="1"/>
  <c r="W2526" i="1"/>
  <c r="X2526" i="1"/>
  <c r="U2527" i="1"/>
  <c r="V2527" i="1"/>
  <c r="W2527" i="1"/>
  <c r="X2527" i="1"/>
  <c r="U2528" i="1"/>
  <c r="V2528" i="1"/>
  <c r="W2528" i="1"/>
  <c r="X2528" i="1"/>
  <c r="U2529" i="1"/>
  <c r="V2529" i="1"/>
  <c r="W2529" i="1"/>
  <c r="X2529" i="1"/>
  <c r="U2530" i="1"/>
  <c r="V2530" i="1"/>
  <c r="W2530" i="1"/>
  <c r="X2530" i="1"/>
  <c r="U2531" i="1"/>
  <c r="V2531" i="1"/>
  <c r="W2531" i="1"/>
  <c r="X2531" i="1"/>
  <c r="U2532" i="1"/>
  <c r="V2532" i="1"/>
  <c r="W2532" i="1"/>
  <c r="X2532" i="1"/>
  <c r="U2533" i="1"/>
  <c r="V2533" i="1"/>
  <c r="W2533" i="1"/>
  <c r="X2533" i="1"/>
  <c r="U2534" i="1"/>
  <c r="V2534" i="1"/>
  <c r="W2534" i="1"/>
  <c r="X2534" i="1"/>
  <c r="U2535" i="1"/>
  <c r="V2535" i="1"/>
  <c r="W2535" i="1"/>
  <c r="X2535" i="1"/>
  <c r="U2536" i="1"/>
  <c r="V2536" i="1"/>
  <c r="W2536" i="1"/>
  <c r="X2536" i="1"/>
  <c r="U2537" i="1"/>
  <c r="V2537" i="1"/>
  <c r="W2537" i="1"/>
  <c r="X2537" i="1"/>
  <c r="U2538" i="1"/>
  <c r="V2538" i="1"/>
  <c r="W2538" i="1"/>
  <c r="X2538" i="1"/>
  <c r="U2539" i="1"/>
  <c r="V2539" i="1"/>
  <c r="W2539" i="1"/>
  <c r="X2539" i="1"/>
  <c r="U2540" i="1"/>
  <c r="V2540" i="1"/>
  <c r="W2540" i="1"/>
  <c r="X2540" i="1"/>
  <c r="U2541" i="1"/>
  <c r="V2541" i="1"/>
  <c r="W2541" i="1"/>
  <c r="X2541" i="1"/>
  <c r="U2542" i="1"/>
  <c r="V2542" i="1"/>
  <c r="W2542" i="1"/>
  <c r="X2542" i="1"/>
  <c r="U2543" i="1"/>
  <c r="V2543" i="1"/>
  <c r="W2543" i="1"/>
  <c r="X2543" i="1"/>
  <c r="U2544" i="1"/>
  <c r="V2544" i="1"/>
  <c r="W2544" i="1"/>
  <c r="X2544" i="1"/>
  <c r="U2545" i="1"/>
  <c r="V2545" i="1"/>
  <c r="W2545" i="1"/>
  <c r="X2545" i="1"/>
  <c r="U2546" i="1"/>
  <c r="V2546" i="1"/>
  <c r="W2546" i="1"/>
  <c r="X2546" i="1"/>
  <c r="U2547" i="1"/>
  <c r="V2547" i="1"/>
  <c r="W2547" i="1"/>
  <c r="X2547" i="1"/>
  <c r="U2548" i="1"/>
  <c r="V2548" i="1"/>
  <c r="W2548" i="1"/>
  <c r="X2548" i="1"/>
  <c r="U2549" i="1"/>
  <c r="V2549" i="1"/>
  <c r="W2549" i="1"/>
  <c r="X2549" i="1"/>
  <c r="U2550" i="1"/>
  <c r="V2550" i="1"/>
  <c r="W2550" i="1"/>
  <c r="X2550" i="1"/>
  <c r="U2551" i="1"/>
  <c r="V2551" i="1"/>
  <c r="W2551" i="1"/>
  <c r="X2551" i="1"/>
  <c r="U2552" i="1"/>
  <c r="V2552" i="1"/>
  <c r="W2552" i="1"/>
  <c r="X2552" i="1"/>
  <c r="U2553" i="1"/>
  <c r="V2553" i="1"/>
  <c r="W2553" i="1"/>
  <c r="X2553" i="1"/>
  <c r="U2554" i="1"/>
  <c r="V2554" i="1"/>
  <c r="W2554" i="1"/>
  <c r="X2554" i="1"/>
  <c r="U2555" i="1"/>
  <c r="V2555" i="1"/>
  <c r="W2555" i="1"/>
  <c r="X2555" i="1"/>
  <c r="U2556" i="1"/>
  <c r="V2556" i="1"/>
  <c r="W2556" i="1"/>
  <c r="X2556" i="1"/>
  <c r="U2557" i="1"/>
  <c r="V2557" i="1"/>
  <c r="W2557" i="1"/>
  <c r="X2557" i="1"/>
  <c r="U2558" i="1"/>
  <c r="V2558" i="1"/>
  <c r="W2558" i="1"/>
  <c r="X2558" i="1"/>
  <c r="U2559" i="1"/>
  <c r="V2559" i="1"/>
  <c r="W2559" i="1"/>
  <c r="X2559" i="1"/>
  <c r="U2560" i="1"/>
  <c r="V2560" i="1"/>
  <c r="W2560" i="1"/>
  <c r="X2560" i="1"/>
  <c r="U2561" i="1"/>
  <c r="V2561" i="1"/>
  <c r="W2561" i="1"/>
  <c r="X2561" i="1"/>
  <c r="U2562" i="1"/>
  <c r="V2562" i="1"/>
  <c r="W2562" i="1"/>
  <c r="X2562" i="1"/>
  <c r="U2563" i="1"/>
  <c r="V2563" i="1"/>
  <c r="W2563" i="1"/>
  <c r="X2563" i="1"/>
  <c r="U2564" i="1"/>
  <c r="V2564" i="1"/>
  <c r="W2564" i="1"/>
  <c r="X2564" i="1"/>
  <c r="U2565" i="1"/>
  <c r="V2565" i="1"/>
  <c r="W2565" i="1"/>
  <c r="X2565" i="1"/>
  <c r="U2566" i="1"/>
  <c r="V2566" i="1"/>
  <c r="W2566" i="1"/>
  <c r="X2566" i="1"/>
  <c r="U2567" i="1"/>
  <c r="V2567" i="1"/>
  <c r="W2567" i="1"/>
  <c r="X2567" i="1"/>
  <c r="U2568" i="1"/>
  <c r="V2568" i="1"/>
  <c r="W2568" i="1"/>
  <c r="X2568" i="1"/>
  <c r="U2569" i="1"/>
  <c r="V2569" i="1"/>
  <c r="W2569" i="1"/>
  <c r="X2569" i="1"/>
  <c r="U2570" i="1"/>
  <c r="V2570" i="1"/>
  <c r="W2570" i="1"/>
  <c r="X2570" i="1"/>
  <c r="U2571" i="1"/>
  <c r="V2571" i="1"/>
  <c r="W2571" i="1"/>
  <c r="X2571" i="1"/>
  <c r="U2572" i="1"/>
  <c r="V2572" i="1"/>
  <c r="W2572" i="1"/>
  <c r="X2572" i="1"/>
  <c r="U2573" i="1"/>
  <c r="V2573" i="1"/>
  <c r="W2573" i="1"/>
  <c r="X2573" i="1"/>
  <c r="U2574" i="1"/>
  <c r="V2574" i="1"/>
  <c r="W2574" i="1"/>
  <c r="X2574" i="1"/>
  <c r="U2575" i="1"/>
  <c r="V2575" i="1"/>
  <c r="W2575" i="1"/>
  <c r="X2575" i="1"/>
  <c r="U2576" i="1"/>
  <c r="V2576" i="1"/>
  <c r="W2576" i="1"/>
  <c r="X2576" i="1"/>
  <c r="U2577" i="1"/>
  <c r="V2577" i="1"/>
  <c r="W2577" i="1"/>
  <c r="X2577" i="1"/>
  <c r="U2578" i="1"/>
  <c r="V2578" i="1"/>
  <c r="W2578" i="1"/>
  <c r="X2578" i="1"/>
  <c r="U2579" i="1"/>
  <c r="V2579" i="1"/>
  <c r="W2579" i="1"/>
  <c r="X2579" i="1"/>
  <c r="U2580" i="1"/>
  <c r="V2580" i="1"/>
  <c r="W2580" i="1"/>
  <c r="X2580" i="1"/>
  <c r="U2581" i="1"/>
  <c r="V2581" i="1"/>
  <c r="W2581" i="1"/>
  <c r="X2581" i="1"/>
  <c r="U2582" i="1"/>
  <c r="V2582" i="1"/>
  <c r="W2582" i="1"/>
  <c r="X2582" i="1"/>
  <c r="U2583" i="1"/>
  <c r="V2583" i="1"/>
  <c r="W2583" i="1"/>
  <c r="X2583" i="1"/>
  <c r="U2584" i="1"/>
  <c r="V2584" i="1"/>
  <c r="W2584" i="1"/>
  <c r="X2584" i="1"/>
  <c r="U2585" i="1"/>
  <c r="V2585" i="1"/>
  <c r="W2585" i="1"/>
  <c r="X2585" i="1"/>
  <c r="U2586" i="1"/>
  <c r="V2586" i="1"/>
  <c r="W2586" i="1"/>
  <c r="X2586" i="1"/>
  <c r="U2587" i="1"/>
  <c r="V2587" i="1"/>
  <c r="W2587" i="1"/>
  <c r="X2587" i="1"/>
  <c r="U2588" i="1"/>
  <c r="V2588" i="1"/>
  <c r="W2588" i="1"/>
  <c r="X2588" i="1"/>
  <c r="U2589" i="1"/>
  <c r="V2589" i="1"/>
  <c r="W2589" i="1"/>
  <c r="X2589" i="1"/>
  <c r="U2590" i="1"/>
  <c r="V2590" i="1"/>
  <c r="W2590" i="1"/>
  <c r="X2590" i="1"/>
  <c r="U2591" i="1"/>
  <c r="V2591" i="1"/>
  <c r="W2591" i="1"/>
  <c r="X2591" i="1"/>
  <c r="U2592" i="1"/>
  <c r="V2592" i="1"/>
  <c r="W2592" i="1"/>
  <c r="X2592" i="1"/>
  <c r="U2593" i="1"/>
  <c r="V2593" i="1"/>
  <c r="W2593" i="1"/>
  <c r="X2593" i="1"/>
  <c r="U2594" i="1"/>
  <c r="V2594" i="1"/>
  <c r="W2594" i="1"/>
  <c r="X2594" i="1"/>
  <c r="U2595" i="1"/>
  <c r="V2595" i="1"/>
  <c r="W2595" i="1"/>
  <c r="X2595" i="1"/>
  <c r="U2596" i="1"/>
  <c r="V2596" i="1"/>
  <c r="W2596" i="1"/>
  <c r="X2596" i="1"/>
  <c r="U2597" i="1"/>
  <c r="V2597" i="1"/>
  <c r="W2597" i="1"/>
  <c r="X2597" i="1"/>
  <c r="U2598" i="1"/>
  <c r="V2598" i="1"/>
  <c r="W2598" i="1"/>
  <c r="X2598" i="1"/>
  <c r="U2599" i="1"/>
  <c r="V2599" i="1"/>
  <c r="W2599" i="1"/>
  <c r="X2599" i="1"/>
  <c r="U2600" i="1"/>
  <c r="V2600" i="1"/>
  <c r="W2600" i="1"/>
  <c r="X2600" i="1"/>
  <c r="U2601" i="1"/>
  <c r="V2601" i="1"/>
  <c r="W2601" i="1"/>
  <c r="X2601" i="1"/>
  <c r="U2602" i="1"/>
  <c r="V2602" i="1"/>
  <c r="W2602" i="1"/>
  <c r="X2602" i="1"/>
  <c r="U2603" i="1"/>
  <c r="V2603" i="1"/>
  <c r="W2603" i="1"/>
  <c r="X2603" i="1"/>
  <c r="U2604" i="1"/>
  <c r="V2604" i="1"/>
  <c r="W2604" i="1"/>
  <c r="X2604" i="1"/>
  <c r="U2605" i="1"/>
  <c r="V2605" i="1"/>
  <c r="W2605" i="1"/>
  <c r="X2605" i="1"/>
  <c r="U2606" i="1"/>
  <c r="V2606" i="1"/>
  <c r="W2606" i="1"/>
  <c r="X2606" i="1"/>
  <c r="U2607" i="1"/>
  <c r="V2607" i="1"/>
  <c r="W2607" i="1"/>
  <c r="X2607" i="1"/>
  <c r="U2608" i="1"/>
  <c r="V2608" i="1"/>
  <c r="W2608" i="1"/>
  <c r="X2608" i="1"/>
  <c r="U2609" i="1"/>
  <c r="V2609" i="1"/>
  <c r="W2609" i="1"/>
  <c r="X2609" i="1"/>
  <c r="U2610" i="1"/>
  <c r="V2610" i="1"/>
  <c r="W2610" i="1"/>
  <c r="X2610" i="1"/>
  <c r="U2611" i="1"/>
  <c r="V2611" i="1"/>
  <c r="W2611" i="1"/>
  <c r="X2611" i="1"/>
  <c r="U2612" i="1"/>
  <c r="V2612" i="1"/>
  <c r="W2612" i="1"/>
  <c r="X2612" i="1"/>
  <c r="U2613" i="1"/>
  <c r="V2613" i="1"/>
  <c r="W2613" i="1"/>
  <c r="X2613" i="1"/>
  <c r="U2614" i="1"/>
  <c r="V2614" i="1"/>
  <c r="W2614" i="1"/>
  <c r="X2614" i="1"/>
  <c r="U2615" i="1"/>
  <c r="V2615" i="1"/>
  <c r="W2615" i="1"/>
  <c r="X2615" i="1"/>
  <c r="U2616" i="1"/>
  <c r="V2616" i="1"/>
  <c r="W2616" i="1"/>
  <c r="X2616" i="1"/>
  <c r="U2617" i="1"/>
  <c r="V2617" i="1"/>
  <c r="W2617" i="1"/>
  <c r="X2617" i="1"/>
  <c r="U2618" i="1"/>
  <c r="V2618" i="1"/>
  <c r="W2618" i="1"/>
  <c r="X2618" i="1"/>
  <c r="U2619" i="1"/>
  <c r="V2619" i="1"/>
  <c r="W2619" i="1"/>
  <c r="X2619" i="1"/>
  <c r="U2620" i="1"/>
  <c r="V2620" i="1"/>
  <c r="W2620" i="1"/>
  <c r="X2620" i="1"/>
  <c r="U2621" i="1"/>
  <c r="V2621" i="1"/>
  <c r="W2621" i="1"/>
  <c r="X2621" i="1"/>
  <c r="U2622" i="1"/>
  <c r="V2622" i="1"/>
  <c r="W2622" i="1"/>
  <c r="X2622" i="1"/>
  <c r="U2623" i="1"/>
  <c r="V2623" i="1"/>
  <c r="W2623" i="1"/>
  <c r="X2623" i="1"/>
  <c r="U2624" i="1"/>
  <c r="V2624" i="1"/>
  <c r="W2624" i="1"/>
  <c r="X2624" i="1"/>
  <c r="U2625" i="1"/>
  <c r="V2625" i="1"/>
  <c r="W2625" i="1"/>
  <c r="X2625" i="1"/>
  <c r="U2626" i="1"/>
  <c r="V2626" i="1"/>
  <c r="W2626" i="1"/>
  <c r="X2626" i="1"/>
  <c r="U2627" i="1"/>
  <c r="V2627" i="1"/>
  <c r="W2627" i="1"/>
  <c r="X2627" i="1"/>
  <c r="U2628" i="1"/>
  <c r="V2628" i="1"/>
  <c r="W2628" i="1"/>
  <c r="X2628" i="1"/>
  <c r="U2629" i="1"/>
  <c r="V2629" i="1"/>
  <c r="W2629" i="1"/>
  <c r="X2629" i="1"/>
  <c r="U2630" i="1"/>
  <c r="V2630" i="1"/>
  <c r="W2630" i="1"/>
  <c r="X2630" i="1"/>
  <c r="U2631" i="1"/>
  <c r="V2631" i="1"/>
  <c r="W2631" i="1"/>
  <c r="X2631" i="1"/>
  <c r="U2632" i="1"/>
  <c r="V2632" i="1"/>
  <c r="W2632" i="1"/>
  <c r="X2632" i="1"/>
  <c r="U2633" i="1"/>
  <c r="V2633" i="1"/>
  <c r="W2633" i="1"/>
  <c r="X2633" i="1"/>
  <c r="U2634" i="1"/>
  <c r="V2634" i="1"/>
  <c r="W2634" i="1"/>
  <c r="X2634" i="1"/>
  <c r="U2635" i="1"/>
  <c r="V2635" i="1"/>
  <c r="W2635" i="1"/>
  <c r="X2635" i="1"/>
  <c r="U2636" i="1"/>
  <c r="V2636" i="1"/>
  <c r="W2636" i="1"/>
  <c r="X2636" i="1"/>
  <c r="U2637" i="1"/>
  <c r="V2637" i="1"/>
  <c r="W2637" i="1"/>
  <c r="X2637" i="1"/>
  <c r="U2638" i="1"/>
  <c r="V2638" i="1"/>
  <c r="W2638" i="1"/>
  <c r="X2638" i="1"/>
  <c r="U2639" i="1"/>
  <c r="V2639" i="1"/>
  <c r="W2639" i="1"/>
  <c r="X2639" i="1"/>
  <c r="U2640" i="1"/>
  <c r="V2640" i="1"/>
  <c r="W2640" i="1"/>
  <c r="X2640" i="1"/>
  <c r="U2641" i="1"/>
  <c r="V2641" i="1"/>
  <c r="W2641" i="1"/>
  <c r="X2641" i="1"/>
  <c r="U2642" i="1"/>
  <c r="V2642" i="1"/>
  <c r="W2642" i="1"/>
  <c r="X2642" i="1"/>
  <c r="U2643" i="1"/>
  <c r="V2643" i="1"/>
  <c r="W2643" i="1"/>
  <c r="X2643" i="1"/>
  <c r="U2644" i="1"/>
  <c r="V2644" i="1"/>
  <c r="W2644" i="1"/>
  <c r="X2644" i="1"/>
  <c r="U2645" i="1"/>
  <c r="V2645" i="1"/>
  <c r="W2645" i="1"/>
  <c r="X2645" i="1"/>
  <c r="U2646" i="1"/>
  <c r="V2646" i="1"/>
  <c r="W2646" i="1"/>
  <c r="X2646" i="1"/>
  <c r="U2647" i="1"/>
  <c r="V2647" i="1"/>
  <c r="W2647" i="1"/>
  <c r="X2647" i="1"/>
  <c r="U2648" i="1"/>
  <c r="V2648" i="1"/>
  <c r="W2648" i="1"/>
  <c r="X2648" i="1"/>
  <c r="U2649" i="1"/>
  <c r="V2649" i="1"/>
  <c r="W2649" i="1"/>
  <c r="X2649" i="1"/>
  <c r="U2650" i="1"/>
  <c r="V2650" i="1"/>
  <c r="W2650" i="1"/>
  <c r="X2650" i="1"/>
  <c r="U2651" i="1"/>
  <c r="V2651" i="1"/>
  <c r="W2651" i="1"/>
  <c r="X2651" i="1"/>
  <c r="U2652" i="1"/>
  <c r="V2652" i="1"/>
  <c r="W2652" i="1"/>
  <c r="X2652" i="1"/>
  <c r="U2653" i="1"/>
  <c r="V2653" i="1"/>
  <c r="W2653" i="1"/>
  <c r="X2653" i="1"/>
  <c r="U2654" i="1"/>
  <c r="V2654" i="1"/>
  <c r="W2654" i="1"/>
  <c r="X2654" i="1"/>
  <c r="U2655" i="1"/>
  <c r="V2655" i="1"/>
  <c r="W2655" i="1"/>
  <c r="X2655" i="1"/>
  <c r="U2656" i="1"/>
  <c r="V2656" i="1"/>
  <c r="W2656" i="1"/>
  <c r="X2656" i="1"/>
  <c r="U2657" i="1"/>
  <c r="V2657" i="1"/>
  <c r="W2657" i="1"/>
  <c r="X2657" i="1"/>
  <c r="U2658" i="1"/>
  <c r="V2658" i="1"/>
  <c r="W2658" i="1"/>
  <c r="X2658" i="1"/>
  <c r="U2659" i="1"/>
  <c r="V2659" i="1"/>
  <c r="W2659" i="1"/>
  <c r="X2659" i="1"/>
  <c r="U2660" i="1"/>
  <c r="V2660" i="1"/>
  <c r="W2660" i="1"/>
  <c r="X2660" i="1"/>
  <c r="U2661" i="1"/>
  <c r="V2661" i="1"/>
  <c r="W2661" i="1"/>
  <c r="X2661" i="1"/>
  <c r="U2662" i="1"/>
  <c r="V2662" i="1"/>
  <c r="W2662" i="1"/>
  <c r="X2662" i="1"/>
  <c r="U2663" i="1"/>
  <c r="V2663" i="1"/>
  <c r="W2663" i="1"/>
  <c r="X2663" i="1"/>
  <c r="U2664" i="1"/>
  <c r="V2664" i="1"/>
  <c r="W2664" i="1"/>
  <c r="X2664" i="1"/>
  <c r="U2665" i="1"/>
  <c r="V2665" i="1"/>
  <c r="W2665" i="1"/>
  <c r="X2665" i="1"/>
  <c r="U2666" i="1"/>
  <c r="V2666" i="1"/>
  <c r="W2666" i="1"/>
  <c r="X2666" i="1"/>
  <c r="U2667" i="1"/>
  <c r="V2667" i="1"/>
  <c r="W2667" i="1"/>
  <c r="X2667" i="1"/>
  <c r="U2668" i="1"/>
  <c r="V2668" i="1"/>
  <c r="W2668" i="1"/>
  <c r="X2668" i="1"/>
  <c r="U2669" i="1"/>
  <c r="V2669" i="1"/>
  <c r="W2669" i="1"/>
  <c r="X2669" i="1"/>
  <c r="U2670" i="1"/>
  <c r="V2670" i="1"/>
  <c r="W2670" i="1"/>
  <c r="X2670" i="1"/>
  <c r="U2671" i="1"/>
  <c r="V2671" i="1"/>
  <c r="W2671" i="1"/>
  <c r="X2671" i="1"/>
  <c r="U2672" i="1"/>
  <c r="V2672" i="1"/>
  <c r="W2672" i="1"/>
  <c r="X2672" i="1"/>
  <c r="U2673" i="1"/>
  <c r="V2673" i="1"/>
  <c r="W2673" i="1"/>
  <c r="X2673" i="1"/>
  <c r="U2674" i="1"/>
  <c r="V2674" i="1"/>
  <c r="W2674" i="1"/>
  <c r="X2674" i="1"/>
  <c r="U2675" i="1"/>
  <c r="V2675" i="1"/>
  <c r="W2675" i="1"/>
  <c r="X2675" i="1"/>
  <c r="U2676" i="1"/>
  <c r="V2676" i="1"/>
  <c r="W2676" i="1"/>
  <c r="X2676" i="1"/>
  <c r="U2677" i="1"/>
  <c r="V2677" i="1"/>
  <c r="W2677" i="1"/>
  <c r="X2677" i="1"/>
  <c r="U2678" i="1"/>
  <c r="V2678" i="1"/>
  <c r="W2678" i="1"/>
  <c r="X2678" i="1"/>
  <c r="U2679" i="1"/>
  <c r="V2679" i="1"/>
  <c r="W2679" i="1"/>
  <c r="X2679" i="1"/>
  <c r="U2680" i="1"/>
  <c r="V2680" i="1"/>
  <c r="W2680" i="1"/>
  <c r="X2680" i="1"/>
  <c r="U2681" i="1"/>
  <c r="V2681" i="1"/>
  <c r="W2681" i="1"/>
  <c r="X2681" i="1"/>
  <c r="U2682" i="1"/>
  <c r="V2682" i="1"/>
  <c r="W2682" i="1"/>
  <c r="X2682" i="1"/>
  <c r="U2683" i="1"/>
  <c r="V2683" i="1"/>
  <c r="W2683" i="1"/>
  <c r="X2683" i="1"/>
  <c r="U2684" i="1"/>
  <c r="V2684" i="1"/>
  <c r="W2684" i="1"/>
  <c r="X2684" i="1"/>
  <c r="U2685" i="1"/>
  <c r="V2685" i="1"/>
  <c r="W2685" i="1"/>
  <c r="X2685" i="1"/>
  <c r="U2686" i="1"/>
  <c r="V2686" i="1"/>
  <c r="W2686" i="1"/>
  <c r="X2686" i="1"/>
  <c r="U2687" i="1"/>
  <c r="V2687" i="1"/>
  <c r="W2687" i="1"/>
  <c r="X2687" i="1"/>
  <c r="U2688" i="1"/>
  <c r="V2688" i="1"/>
  <c r="W2688" i="1"/>
  <c r="X2688" i="1"/>
  <c r="U2689" i="1"/>
  <c r="V2689" i="1"/>
  <c r="W2689" i="1"/>
  <c r="X2689" i="1"/>
  <c r="U2690" i="1"/>
  <c r="V2690" i="1"/>
  <c r="W2690" i="1"/>
  <c r="X2690" i="1"/>
  <c r="U2691" i="1"/>
  <c r="V2691" i="1"/>
  <c r="W2691" i="1"/>
  <c r="X2691" i="1"/>
  <c r="U2692" i="1"/>
  <c r="V2692" i="1"/>
  <c r="W2692" i="1"/>
  <c r="X2692" i="1"/>
  <c r="U2693" i="1"/>
  <c r="V2693" i="1"/>
  <c r="W2693" i="1"/>
  <c r="X2693" i="1"/>
  <c r="U2694" i="1"/>
  <c r="V2694" i="1"/>
  <c r="W2694" i="1"/>
  <c r="X2694" i="1"/>
  <c r="U2695" i="1"/>
  <c r="V2695" i="1"/>
  <c r="W2695" i="1"/>
  <c r="X2695" i="1"/>
  <c r="U2696" i="1"/>
  <c r="V2696" i="1"/>
  <c r="W2696" i="1"/>
  <c r="X2696" i="1"/>
  <c r="U2697" i="1"/>
  <c r="V2697" i="1"/>
  <c r="W2697" i="1"/>
  <c r="X2697" i="1"/>
  <c r="U2698" i="1"/>
  <c r="V2698" i="1"/>
  <c r="W2698" i="1"/>
  <c r="X2698" i="1"/>
  <c r="U2699" i="1"/>
  <c r="V2699" i="1"/>
  <c r="W2699" i="1"/>
  <c r="X2699" i="1"/>
  <c r="U2700" i="1"/>
  <c r="V2700" i="1"/>
  <c r="W2700" i="1"/>
  <c r="X2700" i="1"/>
  <c r="U2701" i="1"/>
  <c r="V2701" i="1"/>
  <c r="W2701" i="1"/>
  <c r="X2701" i="1"/>
  <c r="U2702" i="1"/>
  <c r="V2702" i="1"/>
  <c r="W2702" i="1"/>
  <c r="X2702" i="1"/>
  <c r="U2703" i="1"/>
  <c r="V2703" i="1"/>
  <c r="W2703" i="1"/>
  <c r="X2703" i="1"/>
  <c r="U2704" i="1"/>
  <c r="V2704" i="1"/>
  <c r="W2704" i="1"/>
  <c r="X2704" i="1"/>
  <c r="U2705" i="1"/>
  <c r="V2705" i="1"/>
  <c r="W2705" i="1"/>
  <c r="X2705" i="1"/>
  <c r="U2706" i="1"/>
  <c r="V2706" i="1"/>
  <c r="W2706" i="1"/>
  <c r="X2706" i="1"/>
  <c r="U2707" i="1"/>
  <c r="V2707" i="1"/>
  <c r="W2707" i="1"/>
  <c r="X2707" i="1"/>
  <c r="U2708" i="1"/>
  <c r="V2708" i="1"/>
  <c r="W2708" i="1"/>
  <c r="X2708"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R2708" i="1"/>
  <c r="Q2708" i="1"/>
  <c r="S2708" i="1" s="1"/>
  <c r="T2708" i="1" s="1"/>
  <c r="R2707" i="1"/>
  <c r="Q2707" i="1"/>
  <c r="S2707" i="1" s="1"/>
  <c r="T2707" i="1" s="1"/>
  <c r="R2706" i="1"/>
  <c r="Q2706" i="1"/>
  <c r="S2706" i="1" s="1"/>
  <c r="T2706" i="1" s="1"/>
  <c r="R2705" i="1"/>
  <c r="Q2705" i="1"/>
  <c r="S2705" i="1" s="1"/>
  <c r="T2705" i="1" s="1"/>
  <c r="R2704" i="1"/>
  <c r="Q2704" i="1"/>
  <c r="S2704" i="1" s="1"/>
  <c r="T2704" i="1" s="1"/>
  <c r="R2703" i="1"/>
  <c r="Q2703" i="1"/>
  <c r="S2703" i="1" s="1"/>
  <c r="T2703" i="1" s="1"/>
  <c r="R2702" i="1"/>
  <c r="Q2702" i="1"/>
  <c r="S2702" i="1" s="1"/>
  <c r="T2702" i="1" s="1"/>
  <c r="R2701" i="1"/>
  <c r="Q2701" i="1"/>
  <c r="S2701" i="1" s="1"/>
  <c r="T2701" i="1" s="1"/>
  <c r="R2700" i="1"/>
  <c r="Q2700" i="1"/>
  <c r="S2700" i="1" s="1"/>
  <c r="T2700" i="1" s="1"/>
  <c r="R2699" i="1"/>
  <c r="Q2699" i="1"/>
  <c r="S2699" i="1" s="1"/>
  <c r="T2699" i="1" s="1"/>
  <c r="R2698" i="1"/>
  <c r="Q2698" i="1"/>
  <c r="S2698" i="1" s="1"/>
  <c r="T2698" i="1" s="1"/>
  <c r="R2697" i="1"/>
  <c r="Q2697" i="1"/>
  <c r="S2697" i="1" s="1"/>
  <c r="T2697" i="1" s="1"/>
  <c r="R2696" i="1"/>
  <c r="Q2696" i="1"/>
  <c r="S2696" i="1" s="1"/>
  <c r="T2696" i="1" s="1"/>
  <c r="R2695" i="1"/>
  <c r="Q2695" i="1"/>
  <c r="S2695" i="1" s="1"/>
  <c r="T2695" i="1" s="1"/>
  <c r="R2694" i="1"/>
  <c r="Q2694" i="1"/>
  <c r="S2694" i="1" s="1"/>
  <c r="T2694" i="1" s="1"/>
  <c r="R2693" i="1"/>
  <c r="Q2693" i="1"/>
  <c r="S2693" i="1" s="1"/>
  <c r="T2693" i="1" s="1"/>
  <c r="R2692" i="1"/>
  <c r="Q2692" i="1"/>
  <c r="S2692" i="1" s="1"/>
  <c r="T2692" i="1" s="1"/>
  <c r="R2691" i="1"/>
  <c r="Q2691" i="1"/>
  <c r="S2691" i="1" s="1"/>
  <c r="T2691" i="1" s="1"/>
  <c r="R2690" i="1"/>
  <c r="Q2690" i="1"/>
  <c r="S2690" i="1" s="1"/>
  <c r="T2690" i="1" s="1"/>
  <c r="R2689" i="1"/>
  <c r="Q2689" i="1"/>
  <c r="S2689" i="1" s="1"/>
  <c r="T2689" i="1" s="1"/>
  <c r="R2688" i="1"/>
  <c r="Q2688" i="1"/>
  <c r="S2688" i="1" s="1"/>
  <c r="T2688" i="1" s="1"/>
  <c r="R2687" i="1"/>
  <c r="Q2687" i="1"/>
  <c r="S2687" i="1" s="1"/>
  <c r="T2687" i="1" s="1"/>
  <c r="R2686" i="1"/>
  <c r="Q2686" i="1"/>
  <c r="S2686" i="1" s="1"/>
  <c r="T2686" i="1" s="1"/>
  <c r="R2685" i="1"/>
  <c r="Q2685" i="1"/>
  <c r="S2685" i="1" s="1"/>
  <c r="T2685" i="1" s="1"/>
  <c r="R2684" i="1"/>
  <c r="Q2684" i="1"/>
  <c r="S2684" i="1" s="1"/>
  <c r="T2684" i="1" s="1"/>
  <c r="R2683" i="1"/>
  <c r="Q2683" i="1"/>
  <c r="R2682" i="1"/>
  <c r="Q2682" i="1"/>
  <c r="S2682" i="1" s="1"/>
  <c r="T2682" i="1" s="1"/>
  <c r="R2681" i="1"/>
  <c r="Q2681" i="1"/>
  <c r="S2681" i="1" s="1"/>
  <c r="T2681" i="1" s="1"/>
  <c r="R2680" i="1"/>
  <c r="Q2680" i="1"/>
  <c r="R2679" i="1"/>
  <c r="Q2679" i="1"/>
  <c r="S2679" i="1" s="1"/>
  <c r="T2679" i="1" s="1"/>
  <c r="R2678" i="1"/>
  <c r="Q2678" i="1"/>
  <c r="S2678" i="1" s="1"/>
  <c r="T2678" i="1" s="1"/>
  <c r="R2677" i="1"/>
  <c r="Q2677" i="1"/>
  <c r="S2677" i="1" s="1"/>
  <c r="T2677" i="1" s="1"/>
  <c r="R2676" i="1"/>
  <c r="Q2676" i="1"/>
  <c r="S2676" i="1" s="1"/>
  <c r="T2676" i="1" s="1"/>
  <c r="R2675" i="1"/>
  <c r="Q2675" i="1"/>
  <c r="S2675" i="1" s="1"/>
  <c r="T2675" i="1" s="1"/>
  <c r="R2674" i="1"/>
  <c r="Q2674" i="1"/>
  <c r="R2673" i="1"/>
  <c r="Q2673" i="1"/>
  <c r="S2673" i="1" s="1"/>
  <c r="T2673" i="1" s="1"/>
  <c r="R2672" i="1"/>
  <c r="Q2672" i="1"/>
  <c r="S2672" i="1" s="1"/>
  <c r="T2672" i="1" s="1"/>
  <c r="R2671" i="1"/>
  <c r="Q2671" i="1"/>
  <c r="S2671" i="1" s="1"/>
  <c r="T2671" i="1" s="1"/>
  <c r="R2670" i="1"/>
  <c r="Q2670" i="1"/>
  <c r="S2670" i="1" s="1"/>
  <c r="T2670" i="1" s="1"/>
  <c r="R2669" i="1"/>
  <c r="Q2669" i="1"/>
  <c r="S2669" i="1" s="1"/>
  <c r="T2669" i="1" s="1"/>
  <c r="R2668" i="1"/>
  <c r="Q2668" i="1"/>
  <c r="S2668" i="1" s="1"/>
  <c r="T2668" i="1" s="1"/>
  <c r="R2667" i="1"/>
  <c r="Q2667" i="1"/>
  <c r="S2667" i="1" s="1"/>
  <c r="T2667" i="1" s="1"/>
  <c r="R2666" i="1"/>
  <c r="Q2666" i="1"/>
  <c r="R2665" i="1"/>
  <c r="Q2665" i="1"/>
  <c r="S2665" i="1" s="1"/>
  <c r="T2665" i="1" s="1"/>
  <c r="R2664" i="1"/>
  <c r="Q2664" i="1"/>
  <c r="S2664" i="1" s="1"/>
  <c r="T2664" i="1" s="1"/>
  <c r="R2663" i="1"/>
  <c r="Q2663" i="1"/>
  <c r="S2663" i="1" s="1"/>
  <c r="T2663" i="1" s="1"/>
  <c r="R2662" i="1"/>
  <c r="Q2662" i="1"/>
  <c r="S2662" i="1" s="1"/>
  <c r="T2662" i="1" s="1"/>
  <c r="R2661" i="1"/>
  <c r="Q2661" i="1"/>
  <c r="S2661" i="1" s="1"/>
  <c r="T2661" i="1" s="1"/>
  <c r="R2660" i="1"/>
  <c r="Q2660" i="1"/>
  <c r="S2660" i="1" s="1"/>
  <c r="T2660" i="1" s="1"/>
  <c r="R2659" i="1"/>
  <c r="Q2659" i="1"/>
  <c r="S2659" i="1" s="1"/>
  <c r="T2659" i="1" s="1"/>
  <c r="R2658" i="1"/>
  <c r="Q2658" i="1"/>
  <c r="S2658" i="1" s="1"/>
  <c r="T2658" i="1" s="1"/>
  <c r="R2657" i="1"/>
  <c r="Q2657" i="1"/>
  <c r="S2657" i="1" s="1"/>
  <c r="T2657" i="1" s="1"/>
  <c r="R2656" i="1"/>
  <c r="Q2656" i="1"/>
  <c r="S2656" i="1" s="1"/>
  <c r="T2656" i="1" s="1"/>
  <c r="R2655" i="1"/>
  <c r="Q2655" i="1"/>
  <c r="S2655" i="1" s="1"/>
  <c r="T2655" i="1" s="1"/>
  <c r="R2654" i="1"/>
  <c r="Q2654" i="1"/>
  <c r="R2653" i="1"/>
  <c r="Q2653" i="1"/>
  <c r="S2653" i="1" s="1"/>
  <c r="T2653" i="1" s="1"/>
  <c r="R2652" i="1"/>
  <c r="Q2652" i="1"/>
  <c r="S2652" i="1" s="1"/>
  <c r="T2652" i="1" s="1"/>
  <c r="R2651" i="1"/>
  <c r="Q2651" i="1"/>
  <c r="S2651" i="1" s="1"/>
  <c r="T2651" i="1" s="1"/>
  <c r="R2650" i="1"/>
  <c r="Q2650" i="1"/>
  <c r="S2650" i="1" s="1"/>
  <c r="T2650" i="1" s="1"/>
  <c r="R2649" i="1"/>
  <c r="Q2649" i="1"/>
  <c r="S2649" i="1" s="1"/>
  <c r="T2649" i="1" s="1"/>
  <c r="R2648" i="1"/>
  <c r="Q2648" i="1"/>
  <c r="S2648" i="1" s="1"/>
  <c r="T2648" i="1" s="1"/>
  <c r="R2647" i="1"/>
  <c r="Q2647" i="1"/>
  <c r="S2647" i="1" s="1"/>
  <c r="T2647" i="1" s="1"/>
  <c r="R2646" i="1"/>
  <c r="Q2646" i="1"/>
  <c r="R2645" i="1"/>
  <c r="Q2645" i="1"/>
  <c r="S2645" i="1" s="1"/>
  <c r="T2645" i="1" s="1"/>
  <c r="R2644" i="1"/>
  <c r="Q2644" i="1"/>
  <c r="S2644" i="1" s="1"/>
  <c r="T2644" i="1" s="1"/>
  <c r="R2643" i="1"/>
  <c r="Q2643" i="1"/>
  <c r="S2643" i="1" s="1"/>
  <c r="T2643" i="1" s="1"/>
  <c r="R2642" i="1"/>
  <c r="Q2642" i="1"/>
  <c r="R2641" i="1"/>
  <c r="Q2641" i="1"/>
  <c r="S2641" i="1" s="1"/>
  <c r="T2641" i="1" s="1"/>
  <c r="R2640" i="1"/>
  <c r="Q2640" i="1"/>
  <c r="S2640" i="1" s="1"/>
  <c r="T2640" i="1" s="1"/>
  <c r="R2639" i="1"/>
  <c r="Q2639" i="1"/>
  <c r="S2639" i="1" s="1"/>
  <c r="T2639" i="1" s="1"/>
  <c r="R2638" i="1"/>
  <c r="Q2638" i="1"/>
  <c r="S2638" i="1" s="1"/>
  <c r="T2638" i="1" s="1"/>
  <c r="R2637" i="1"/>
  <c r="Q2637" i="1"/>
  <c r="S2637" i="1" s="1"/>
  <c r="T2637" i="1" s="1"/>
  <c r="R2636" i="1"/>
  <c r="Q2636" i="1"/>
  <c r="S2636" i="1" s="1"/>
  <c r="T2636" i="1" s="1"/>
  <c r="R2635" i="1"/>
  <c r="Q2635" i="1"/>
  <c r="S2635" i="1" s="1"/>
  <c r="T2635" i="1" s="1"/>
  <c r="R2634" i="1"/>
  <c r="Q2634" i="1"/>
  <c r="S2634" i="1" s="1"/>
  <c r="T2634" i="1" s="1"/>
  <c r="R2633" i="1"/>
  <c r="Q2633" i="1"/>
  <c r="S2633" i="1" s="1"/>
  <c r="T2633" i="1" s="1"/>
  <c r="R2632" i="1"/>
  <c r="Q2632" i="1"/>
  <c r="S2632" i="1" s="1"/>
  <c r="T2632" i="1" s="1"/>
  <c r="R2631" i="1"/>
  <c r="Q2631" i="1"/>
  <c r="S2631" i="1" s="1"/>
  <c r="T2631" i="1" s="1"/>
  <c r="R2630" i="1"/>
  <c r="Q2630" i="1"/>
  <c r="S2630" i="1" s="1"/>
  <c r="T2630" i="1" s="1"/>
  <c r="R2629" i="1"/>
  <c r="Q2629" i="1"/>
  <c r="S2629" i="1" s="1"/>
  <c r="T2629" i="1" s="1"/>
  <c r="R2628" i="1"/>
  <c r="Q2628" i="1"/>
  <c r="S2628" i="1" s="1"/>
  <c r="T2628" i="1" s="1"/>
  <c r="R2627" i="1"/>
  <c r="Q2627" i="1"/>
  <c r="S2627" i="1" s="1"/>
  <c r="T2627" i="1" s="1"/>
  <c r="R2626" i="1"/>
  <c r="Q2626" i="1"/>
  <c r="S2626" i="1" s="1"/>
  <c r="T2626" i="1" s="1"/>
  <c r="R2625" i="1"/>
  <c r="Q2625" i="1"/>
  <c r="S2625" i="1" s="1"/>
  <c r="T2625" i="1" s="1"/>
  <c r="R2624" i="1"/>
  <c r="Q2624" i="1"/>
  <c r="R2623" i="1"/>
  <c r="Q2623" i="1"/>
  <c r="S2623" i="1" s="1"/>
  <c r="T2623" i="1" s="1"/>
  <c r="R2622" i="1"/>
  <c r="Q2622" i="1"/>
  <c r="S2622" i="1" s="1"/>
  <c r="T2622" i="1" s="1"/>
  <c r="R2621" i="1"/>
  <c r="Q2621" i="1"/>
  <c r="S2621" i="1" s="1"/>
  <c r="T2621" i="1" s="1"/>
  <c r="R2620" i="1"/>
  <c r="Q2620" i="1"/>
  <c r="S2620" i="1" s="1"/>
  <c r="T2620" i="1" s="1"/>
  <c r="R2619" i="1"/>
  <c r="Q2619" i="1"/>
  <c r="S2619" i="1" s="1"/>
  <c r="T2619" i="1" s="1"/>
  <c r="R2618" i="1"/>
  <c r="Q2618" i="1"/>
  <c r="S2618" i="1" s="1"/>
  <c r="T2618" i="1" s="1"/>
  <c r="R2617" i="1"/>
  <c r="Q2617" i="1"/>
  <c r="R2616" i="1"/>
  <c r="Q2616" i="1"/>
  <c r="S2616" i="1" s="1"/>
  <c r="T2616" i="1" s="1"/>
  <c r="R2615" i="1"/>
  <c r="Q2615" i="1"/>
  <c r="S2615" i="1" s="1"/>
  <c r="T2615" i="1" s="1"/>
  <c r="R2614" i="1"/>
  <c r="Q2614" i="1"/>
  <c r="R2613" i="1"/>
  <c r="Q2613" i="1"/>
  <c r="S2613" i="1" s="1"/>
  <c r="T2613" i="1" s="1"/>
  <c r="R2612" i="1"/>
  <c r="Q2612" i="1"/>
  <c r="S2612" i="1" s="1"/>
  <c r="T2612" i="1" s="1"/>
  <c r="R2611" i="1"/>
  <c r="Q2611" i="1"/>
  <c r="S2611" i="1" s="1"/>
  <c r="T2611" i="1" s="1"/>
  <c r="R2610" i="1"/>
  <c r="Q2610" i="1"/>
  <c r="R2609" i="1"/>
  <c r="Q2609" i="1"/>
  <c r="S2609" i="1" s="1"/>
  <c r="T2609" i="1" s="1"/>
  <c r="R2608" i="1"/>
  <c r="Q2608" i="1"/>
  <c r="S2608" i="1" s="1"/>
  <c r="T2608" i="1" s="1"/>
  <c r="R2607" i="1"/>
  <c r="Q2607" i="1"/>
  <c r="S2607" i="1" s="1"/>
  <c r="T2607" i="1" s="1"/>
  <c r="R2606" i="1"/>
  <c r="Q2606" i="1"/>
  <c r="S2606" i="1" s="1"/>
  <c r="T2606" i="1" s="1"/>
  <c r="R2605" i="1"/>
  <c r="Q2605" i="1"/>
  <c r="S2605" i="1" s="1"/>
  <c r="T2605" i="1" s="1"/>
  <c r="R2604" i="1"/>
  <c r="Q2604" i="1"/>
  <c r="S2604" i="1" s="1"/>
  <c r="T2604" i="1" s="1"/>
  <c r="R2603" i="1"/>
  <c r="Q2603" i="1"/>
  <c r="R2602" i="1"/>
  <c r="Q2602" i="1"/>
  <c r="S2602" i="1" s="1"/>
  <c r="T2602" i="1" s="1"/>
  <c r="R2601" i="1"/>
  <c r="Q2601" i="1"/>
  <c r="S2601" i="1" s="1"/>
  <c r="T2601" i="1" s="1"/>
  <c r="R2600" i="1"/>
  <c r="Q2600" i="1"/>
  <c r="S2600" i="1" s="1"/>
  <c r="T2600" i="1" s="1"/>
  <c r="R2599" i="1"/>
  <c r="Q2599" i="1"/>
  <c r="S2599" i="1" s="1"/>
  <c r="T2599" i="1" s="1"/>
  <c r="R2598" i="1"/>
  <c r="Q2598" i="1"/>
  <c r="S2598" i="1" s="1"/>
  <c r="T2598" i="1" s="1"/>
  <c r="R2597" i="1"/>
  <c r="Q2597" i="1"/>
  <c r="S2597" i="1" s="1"/>
  <c r="T2597" i="1" s="1"/>
  <c r="R2596" i="1"/>
  <c r="Q2596" i="1"/>
  <c r="S2596" i="1" s="1"/>
  <c r="T2596" i="1" s="1"/>
  <c r="R2595" i="1"/>
  <c r="Q2595" i="1"/>
  <c r="S2595" i="1" s="1"/>
  <c r="T2595" i="1" s="1"/>
  <c r="R2594" i="1"/>
  <c r="Q2594" i="1"/>
  <c r="S2594" i="1" s="1"/>
  <c r="T2594" i="1" s="1"/>
  <c r="R2593" i="1"/>
  <c r="Q2593" i="1"/>
  <c r="S2593" i="1" s="1"/>
  <c r="T2593" i="1" s="1"/>
  <c r="R2592" i="1"/>
  <c r="Q2592" i="1"/>
  <c r="S2592" i="1" s="1"/>
  <c r="T2592" i="1" s="1"/>
  <c r="R2591" i="1"/>
  <c r="Q2591" i="1"/>
  <c r="S2591" i="1" s="1"/>
  <c r="T2591" i="1" s="1"/>
  <c r="R2590" i="1"/>
  <c r="Q2590" i="1"/>
  <c r="S2590" i="1" s="1"/>
  <c r="T2590" i="1" s="1"/>
  <c r="R2589" i="1"/>
  <c r="Q2589" i="1"/>
  <c r="S2589" i="1" s="1"/>
  <c r="T2589" i="1" s="1"/>
  <c r="R2588" i="1"/>
  <c r="Q2588" i="1"/>
  <c r="S2588" i="1" s="1"/>
  <c r="T2588" i="1" s="1"/>
  <c r="R2587" i="1"/>
  <c r="Q2587" i="1"/>
  <c r="S2587" i="1" s="1"/>
  <c r="T2587" i="1" s="1"/>
  <c r="R2586" i="1"/>
  <c r="Q2586" i="1"/>
  <c r="R2585" i="1"/>
  <c r="Q2585" i="1"/>
  <c r="S2585" i="1" s="1"/>
  <c r="T2585" i="1" s="1"/>
  <c r="R2584" i="1"/>
  <c r="Q2584" i="1"/>
  <c r="S2584" i="1" s="1"/>
  <c r="T2584" i="1" s="1"/>
  <c r="R2583" i="1"/>
  <c r="Q2583" i="1"/>
  <c r="S2583" i="1" s="1"/>
  <c r="T2583" i="1" s="1"/>
  <c r="R2582" i="1"/>
  <c r="Q2582" i="1"/>
  <c r="S2582" i="1" s="1"/>
  <c r="T2582" i="1" s="1"/>
  <c r="R2581" i="1"/>
  <c r="Q2581" i="1"/>
  <c r="R2580" i="1"/>
  <c r="Q2580" i="1"/>
  <c r="S2580" i="1" s="1"/>
  <c r="T2580" i="1" s="1"/>
  <c r="R2579" i="1"/>
  <c r="Q2579" i="1"/>
  <c r="S2579" i="1" s="1"/>
  <c r="T2579" i="1" s="1"/>
  <c r="R2578" i="1"/>
  <c r="Q2578" i="1"/>
  <c r="S2578" i="1" s="1"/>
  <c r="T2578" i="1" s="1"/>
  <c r="R2577" i="1"/>
  <c r="Q2577" i="1"/>
  <c r="S2577" i="1" s="1"/>
  <c r="T2577" i="1" s="1"/>
  <c r="R2576" i="1"/>
  <c r="Q2576" i="1"/>
  <c r="S2576" i="1" s="1"/>
  <c r="T2576" i="1" s="1"/>
  <c r="R2575" i="1"/>
  <c r="Q2575" i="1"/>
  <c r="S2575" i="1" s="1"/>
  <c r="T2575" i="1" s="1"/>
  <c r="R2574" i="1"/>
  <c r="Q2574" i="1"/>
  <c r="S2574" i="1" s="1"/>
  <c r="T2574" i="1" s="1"/>
  <c r="R2573" i="1"/>
  <c r="Q2573" i="1"/>
  <c r="S2573" i="1" s="1"/>
  <c r="T2573" i="1" s="1"/>
  <c r="R2572" i="1"/>
  <c r="Q2572" i="1"/>
  <c r="R2571" i="1"/>
  <c r="Q2571" i="1"/>
  <c r="S2571" i="1" s="1"/>
  <c r="T2571" i="1" s="1"/>
  <c r="R2570" i="1"/>
  <c r="Q2570" i="1"/>
  <c r="S2570" i="1" s="1"/>
  <c r="T2570" i="1" s="1"/>
  <c r="R2569" i="1"/>
  <c r="Q2569" i="1"/>
  <c r="S2569" i="1" s="1"/>
  <c r="T2569" i="1" s="1"/>
  <c r="R2568" i="1"/>
  <c r="Q2568" i="1"/>
  <c r="S2568" i="1" s="1"/>
  <c r="T2568" i="1" s="1"/>
  <c r="R2567" i="1"/>
  <c r="Q2567" i="1"/>
  <c r="S2567" i="1" s="1"/>
  <c r="T2567" i="1" s="1"/>
  <c r="R2566" i="1"/>
  <c r="Q2566" i="1"/>
  <c r="S2566" i="1" s="1"/>
  <c r="T2566" i="1" s="1"/>
  <c r="R2565" i="1"/>
  <c r="Q2565" i="1"/>
  <c r="S2565" i="1" s="1"/>
  <c r="T2565" i="1" s="1"/>
  <c r="R2564" i="1"/>
  <c r="Q2564" i="1"/>
  <c r="S2564" i="1" s="1"/>
  <c r="T2564" i="1" s="1"/>
  <c r="R2563" i="1"/>
  <c r="Q2563" i="1"/>
  <c r="S2563" i="1" s="1"/>
  <c r="T2563" i="1" s="1"/>
  <c r="R2562" i="1"/>
  <c r="Q2562" i="1"/>
  <c r="R2561" i="1"/>
  <c r="Q2561" i="1"/>
  <c r="S2561" i="1" s="1"/>
  <c r="T2561" i="1" s="1"/>
  <c r="R2560" i="1"/>
  <c r="Q2560" i="1"/>
  <c r="S2560" i="1" s="1"/>
  <c r="T2560" i="1" s="1"/>
  <c r="R2559" i="1"/>
  <c r="Q2559" i="1"/>
  <c r="S2559" i="1" s="1"/>
  <c r="T2559" i="1" s="1"/>
  <c r="R2558" i="1"/>
  <c r="Q2558" i="1"/>
  <c r="S2558" i="1" s="1"/>
  <c r="T2558" i="1" s="1"/>
  <c r="R2557" i="1"/>
  <c r="Q2557" i="1"/>
  <c r="S2557" i="1" s="1"/>
  <c r="T2557" i="1" s="1"/>
  <c r="R2556" i="1"/>
  <c r="Q2556" i="1"/>
  <c r="S2556" i="1" s="1"/>
  <c r="T2556" i="1" s="1"/>
  <c r="R2555" i="1"/>
  <c r="Q2555" i="1"/>
  <c r="S2555" i="1" s="1"/>
  <c r="T2555" i="1" s="1"/>
  <c r="R2554" i="1"/>
  <c r="Q2554" i="1"/>
  <c r="S2554" i="1" s="1"/>
  <c r="T2554" i="1" s="1"/>
  <c r="R2553" i="1"/>
  <c r="Q2553" i="1"/>
  <c r="S2553" i="1" s="1"/>
  <c r="T2553" i="1" s="1"/>
  <c r="R2552" i="1"/>
  <c r="Q2552" i="1"/>
  <c r="S2552" i="1" s="1"/>
  <c r="T2552" i="1" s="1"/>
  <c r="R2551" i="1"/>
  <c r="Q2551" i="1"/>
  <c r="S2551" i="1" s="1"/>
  <c r="T2551" i="1" s="1"/>
  <c r="R2550" i="1"/>
  <c r="Q2550" i="1"/>
  <c r="S2550" i="1" s="1"/>
  <c r="T2550" i="1" s="1"/>
  <c r="R2549" i="1"/>
  <c r="Q2549" i="1"/>
  <c r="R2548" i="1"/>
  <c r="Q2548" i="1"/>
  <c r="R2547" i="1"/>
  <c r="Q2547" i="1"/>
  <c r="S2547" i="1" s="1"/>
  <c r="T2547" i="1" s="1"/>
  <c r="R2546" i="1"/>
  <c r="Q2546" i="1"/>
  <c r="S2546" i="1" s="1"/>
  <c r="T2546" i="1" s="1"/>
  <c r="R2545" i="1"/>
  <c r="Q2545" i="1"/>
  <c r="S2545" i="1" s="1"/>
  <c r="T2545" i="1" s="1"/>
  <c r="R2544" i="1"/>
  <c r="Q2544" i="1"/>
  <c r="S2544" i="1" s="1"/>
  <c r="T2544" i="1" s="1"/>
  <c r="R2543" i="1"/>
  <c r="Q2543" i="1"/>
  <c r="S2543" i="1" s="1"/>
  <c r="T2543" i="1" s="1"/>
  <c r="R2542" i="1"/>
  <c r="Q2542" i="1"/>
  <c r="S2542" i="1" s="1"/>
  <c r="T2542" i="1" s="1"/>
  <c r="R2541" i="1"/>
  <c r="Q2541" i="1"/>
  <c r="S2541" i="1" s="1"/>
  <c r="T2541" i="1" s="1"/>
  <c r="R2540" i="1"/>
  <c r="Q2540" i="1"/>
  <c r="S2540" i="1" s="1"/>
  <c r="T2540" i="1" s="1"/>
  <c r="R2539" i="1"/>
  <c r="Q2539" i="1"/>
  <c r="S2539" i="1" s="1"/>
  <c r="T2539" i="1" s="1"/>
  <c r="R2538" i="1"/>
  <c r="Q2538" i="1"/>
  <c r="S2538" i="1" s="1"/>
  <c r="T2538" i="1" s="1"/>
  <c r="R2537" i="1"/>
  <c r="Q2537" i="1"/>
  <c r="S2537" i="1" s="1"/>
  <c r="T2537" i="1" s="1"/>
  <c r="R2536" i="1"/>
  <c r="Q2536" i="1"/>
  <c r="S2536" i="1" s="1"/>
  <c r="T2536" i="1" s="1"/>
  <c r="R2535" i="1"/>
  <c r="Q2535" i="1"/>
  <c r="S2535" i="1" s="1"/>
  <c r="T2535" i="1" s="1"/>
  <c r="R2534" i="1"/>
  <c r="Q2534" i="1"/>
  <c r="S2534" i="1" s="1"/>
  <c r="T2534" i="1" s="1"/>
  <c r="R2533" i="1"/>
  <c r="Q2533" i="1"/>
  <c r="R2532" i="1"/>
  <c r="Q2532" i="1"/>
  <c r="S2532" i="1" s="1"/>
  <c r="T2532" i="1" s="1"/>
  <c r="R2531" i="1"/>
  <c r="Q2531" i="1"/>
  <c r="S2531" i="1" s="1"/>
  <c r="T2531" i="1" s="1"/>
  <c r="R2530" i="1"/>
  <c r="Q2530" i="1"/>
  <c r="S2530" i="1" s="1"/>
  <c r="T2530" i="1" s="1"/>
  <c r="R2529" i="1"/>
  <c r="Q2529" i="1"/>
  <c r="S2529" i="1" s="1"/>
  <c r="T2529" i="1" s="1"/>
  <c r="R2528" i="1"/>
  <c r="Q2528" i="1"/>
  <c r="S2528" i="1" s="1"/>
  <c r="T2528" i="1" s="1"/>
  <c r="R2527" i="1"/>
  <c r="Q2527" i="1"/>
  <c r="S2527" i="1" s="1"/>
  <c r="T2527" i="1" s="1"/>
  <c r="R2526" i="1"/>
  <c r="Q2526" i="1"/>
  <c r="S2526" i="1" s="1"/>
  <c r="T2526" i="1" s="1"/>
  <c r="R2525" i="1"/>
  <c r="Q2525" i="1"/>
  <c r="S2525" i="1" s="1"/>
  <c r="T2525" i="1" s="1"/>
  <c r="R2524" i="1"/>
  <c r="Q2524" i="1"/>
  <c r="S2524" i="1" s="1"/>
  <c r="T2524" i="1" s="1"/>
  <c r="R2523" i="1"/>
  <c r="Q2523" i="1"/>
  <c r="R2522" i="1"/>
  <c r="Q2522" i="1"/>
  <c r="S2522" i="1" s="1"/>
  <c r="T2522" i="1" s="1"/>
  <c r="R2521" i="1"/>
  <c r="Q2521" i="1"/>
  <c r="S2521" i="1" s="1"/>
  <c r="T2521" i="1" s="1"/>
  <c r="R2520" i="1"/>
  <c r="Q2520" i="1"/>
  <c r="R2519" i="1"/>
  <c r="Q2519" i="1"/>
  <c r="R2518" i="1"/>
  <c r="Q2518" i="1"/>
  <c r="S2518" i="1" s="1"/>
  <c r="T2518" i="1" s="1"/>
  <c r="R2517" i="1"/>
  <c r="Q2517" i="1"/>
  <c r="S2517" i="1" s="1"/>
  <c r="T2517" i="1" s="1"/>
  <c r="R2516" i="1"/>
  <c r="Q2516" i="1"/>
  <c r="S2516" i="1" s="1"/>
  <c r="T2516" i="1" s="1"/>
  <c r="R2515" i="1"/>
  <c r="Q2515" i="1"/>
  <c r="S2515" i="1" s="1"/>
  <c r="T2515" i="1" s="1"/>
  <c r="R2514" i="1"/>
  <c r="Q2514" i="1"/>
  <c r="R2513" i="1"/>
  <c r="Q2513" i="1"/>
  <c r="S2513" i="1" s="1"/>
  <c r="T2513" i="1" s="1"/>
  <c r="R2512" i="1"/>
  <c r="Q2512" i="1"/>
  <c r="S2512" i="1" s="1"/>
  <c r="T2512" i="1" s="1"/>
  <c r="R2511" i="1"/>
  <c r="Q2511" i="1"/>
  <c r="S2511" i="1" s="1"/>
  <c r="T2511" i="1" s="1"/>
  <c r="R2510" i="1"/>
  <c r="Q2510" i="1"/>
  <c r="S2510" i="1" s="1"/>
  <c r="T2510" i="1" s="1"/>
  <c r="R2509" i="1"/>
  <c r="Q2509" i="1"/>
  <c r="S2509" i="1" s="1"/>
  <c r="T2509" i="1" s="1"/>
  <c r="R2508" i="1"/>
  <c r="Q2508" i="1"/>
  <c r="S2508" i="1" s="1"/>
  <c r="T2508" i="1" s="1"/>
  <c r="R2507" i="1"/>
  <c r="Q2507" i="1"/>
  <c r="S2507" i="1" s="1"/>
  <c r="T2507" i="1" s="1"/>
  <c r="R2506" i="1"/>
  <c r="Q2506" i="1"/>
  <c r="S2506" i="1" s="1"/>
  <c r="T2506" i="1" s="1"/>
  <c r="R2505" i="1"/>
  <c r="Q2505" i="1"/>
  <c r="S2505" i="1" s="1"/>
  <c r="T2505" i="1" s="1"/>
  <c r="R2504" i="1"/>
  <c r="Q2504" i="1"/>
  <c r="S2504" i="1" s="1"/>
  <c r="T2504" i="1" s="1"/>
  <c r="R2503" i="1"/>
  <c r="Q2503" i="1"/>
  <c r="S2503" i="1" s="1"/>
  <c r="T2503" i="1" s="1"/>
  <c r="R2502" i="1"/>
  <c r="Q2502" i="1"/>
  <c r="S2502" i="1" s="1"/>
  <c r="T2502" i="1" s="1"/>
  <c r="R2501" i="1"/>
  <c r="Q2501" i="1"/>
  <c r="S2501" i="1" s="1"/>
  <c r="T2501" i="1" s="1"/>
  <c r="R2500" i="1"/>
  <c r="Q2500" i="1"/>
  <c r="S2500" i="1" s="1"/>
  <c r="T2500" i="1" s="1"/>
  <c r="R2499" i="1"/>
  <c r="Q2499" i="1"/>
  <c r="S2499" i="1" s="1"/>
  <c r="T2499" i="1" s="1"/>
  <c r="R2498" i="1"/>
  <c r="Q2498" i="1"/>
  <c r="S2498" i="1" s="1"/>
  <c r="T2498" i="1" s="1"/>
  <c r="R2497" i="1"/>
  <c r="Q2497" i="1"/>
  <c r="S2497" i="1" s="1"/>
  <c r="T2497" i="1" s="1"/>
  <c r="R2496" i="1"/>
  <c r="Q2496" i="1"/>
  <c r="S2496" i="1" s="1"/>
  <c r="T2496" i="1" s="1"/>
  <c r="R2495" i="1"/>
  <c r="Q2495" i="1"/>
  <c r="S2495" i="1" s="1"/>
  <c r="T2495" i="1" s="1"/>
  <c r="R2494" i="1"/>
  <c r="Q2494" i="1"/>
  <c r="S2494" i="1" s="1"/>
  <c r="T2494" i="1" s="1"/>
  <c r="R2493" i="1"/>
  <c r="Q2493" i="1"/>
  <c r="S2493" i="1" s="1"/>
  <c r="T2493" i="1" s="1"/>
  <c r="R2492" i="1"/>
  <c r="Q2492" i="1"/>
  <c r="S2492" i="1" s="1"/>
  <c r="T2492" i="1" s="1"/>
  <c r="R2491" i="1"/>
  <c r="Q2491" i="1"/>
  <c r="R2490" i="1"/>
  <c r="Q2490" i="1"/>
  <c r="S2490" i="1" s="1"/>
  <c r="T2490" i="1" s="1"/>
  <c r="R2489" i="1"/>
  <c r="Q2489" i="1"/>
  <c r="R2488" i="1"/>
  <c r="Q2488" i="1"/>
  <c r="S2488" i="1" s="1"/>
  <c r="T2488" i="1" s="1"/>
  <c r="R2487" i="1"/>
  <c r="Q2487" i="1"/>
  <c r="S2487" i="1" s="1"/>
  <c r="T2487" i="1" s="1"/>
  <c r="R2486" i="1"/>
  <c r="Q2486" i="1"/>
  <c r="S2486" i="1" s="1"/>
  <c r="T2486" i="1" s="1"/>
  <c r="R2485" i="1"/>
  <c r="Q2485" i="1"/>
  <c r="S2485" i="1" s="1"/>
  <c r="T2485" i="1" s="1"/>
  <c r="R2484" i="1"/>
  <c r="Q2484" i="1"/>
  <c r="S2484" i="1" s="1"/>
  <c r="T2484" i="1" s="1"/>
  <c r="R2483" i="1"/>
  <c r="Q2483" i="1"/>
  <c r="R2482" i="1"/>
  <c r="Q2482" i="1"/>
  <c r="S2482" i="1" s="1"/>
  <c r="T2482" i="1" s="1"/>
  <c r="R2481" i="1"/>
  <c r="Q2481" i="1"/>
  <c r="S2481" i="1" s="1"/>
  <c r="T2481" i="1" s="1"/>
  <c r="R2480" i="1"/>
  <c r="Q2480" i="1"/>
  <c r="S2480" i="1" s="1"/>
  <c r="T2480" i="1" s="1"/>
  <c r="R2479" i="1"/>
  <c r="Q2479" i="1"/>
  <c r="S2479" i="1" s="1"/>
  <c r="T2479" i="1" s="1"/>
  <c r="R2478" i="1"/>
  <c r="Q2478" i="1"/>
  <c r="S2478" i="1" s="1"/>
  <c r="T2478" i="1" s="1"/>
  <c r="R2477" i="1"/>
  <c r="Q2477" i="1"/>
  <c r="S2477" i="1" s="1"/>
  <c r="T2477" i="1" s="1"/>
  <c r="R2476" i="1"/>
  <c r="Q2476" i="1"/>
  <c r="R2475" i="1"/>
  <c r="Q2475" i="1"/>
  <c r="S2475" i="1" s="1"/>
  <c r="T2475" i="1" s="1"/>
  <c r="R2474" i="1"/>
  <c r="Q2474" i="1"/>
  <c r="S2474" i="1" s="1"/>
  <c r="T2474" i="1" s="1"/>
  <c r="R2473" i="1"/>
  <c r="Q2473" i="1"/>
  <c r="S2473" i="1" s="1"/>
  <c r="T2473" i="1" s="1"/>
  <c r="R2472" i="1"/>
  <c r="Q2472" i="1"/>
  <c r="R2471" i="1"/>
  <c r="Q2471" i="1"/>
  <c r="S2471" i="1" s="1"/>
  <c r="T2471" i="1" s="1"/>
  <c r="R2470" i="1"/>
  <c r="Q2470" i="1"/>
  <c r="S2470" i="1" s="1"/>
  <c r="T2470" i="1" s="1"/>
  <c r="R2469" i="1"/>
  <c r="Q2469" i="1"/>
  <c r="S2469" i="1" s="1"/>
  <c r="T2469" i="1" s="1"/>
  <c r="R2468" i="1"/>
  <c r="Q2468" i="1"/>
  <c r="R2467" i="1"/>
  <c r="Q2467" i="1"/>
  <c r="S2467" i="1" s="1"/>
  <c r="T2467" i="1" s="1"/>
  <c r="R2466" i="1"/>
  <c r="Q2466" i="1"/>
  <c r="S2466" i="1" s="1"/>
  <c r="T2466" i="1" s="1"/>
  <c r="R2465" i="1"/>
  <c r="Q2465" i="1"/>
  <c r="S2465" i="1" s="1"/>
  <c r="T2465" i="1" s="1"/>
  <c r="R2464" i="1"/>
  <c r="Q2464" i="1"/>
  <c r="S2464" i="1" s="1"/>
  <c r="T2464" i="1" s="1"/>
  <c r="R2463" i="1"/>
  <c r="Q2463" i="1"/>
  <c r="R2462" i="1"/>
  <c r="Q2462" i="1"/>
  <c r="S2462" i="1" s="1"/>
  <c r="T2462" i="1" s="1"/>
  <c r="R2461" i="1"/>
  <c r="Q2461" i="1"/>
  <c r="S2461" i="1" s="1"/>
  <c r="T2461" i="1" s="1"/>
  <c r="R2460" i="1"/>
  <c r="Q2460" i="1"/>
  <c r="R2459" i="1"/>
  <c r="Q2459" i="1"/>
  <c r="S2459" i="1" s="1"/>
  <c r="T2459" i="1" s="1"/>
  <c r="R2458" i="1"/>
  <c r="Q2458" i="1"/>
  <c r="S2458" i="1" s="1"/>
  <c r="T2458" i="1" s="1"/>
  <c r="R2457" i="1"/>
  <c r="Q2457" i="1"/>
  <c r="S2457" i="1" s="1"/>
  <c r="T2457" i="1" s="1"/>
  <c r="R2456" i="1"/>
  <c r="Q2456" i="1"/>
  <c r="S2456" i="1" s="1"/>
  <c r="T2456" i="1" s="1"/>
  <c r="R2455" i="1"/>
  <c r="Q2455" i="1"/>
  <c r="R2454" i="1"/>
  <c r="Q2454" i="1"/>
  <c r="S2454" i="1" s="1"/>
  <c r="T2454" i="1" s="1"/>
  <c r="R2453" i="1"/>
  <c r="Q2453" i="1"/>
  <c r="S2453" i="1" s="1"/>
  <c r="T2453" i="1" s="1"/>
  <c r="R2452" i="1"/>
  <c r="Q2452" i="1"/>
  <c r="S2452" i="1" s="1"/>
  <c r="T2452" i="1" s="1"/>
  <c r="R2451" i="1"/>
  <c r="Q2451" i="1"/>
  <c r="S2451" i="1" s="1"/>
  <c r="T2451" i="1" s="1"/>
  <c r="R2450" i="1"/>
  <c r="Q2450" i="1"/>
  <c r="R2449" i="1"/>
  <c r="Q2449" i="1"/>
  <c r="R2448" i="1"/>
  <c r="Q2448" i="1"/>
  <c r="S2448" i="1" s="1"/>
  <c r="T2448" i="1" s="1"/>
  <c r="R2447" i="1"/>
  <c r="Q2447" i="1"/>
  <c r="S2447" i="1" s="1"/>
  <c r="T2447" i="1" s="1"/>
  <c r="R2446" i="1"/>
  <c r="Q2446" i="1"/>
  <c r="S2446" i="1" s="1"/>
  <c r="T2446" i="1" s="1"/>
  <c r="R2445" i="1"/>
  <c r="Q2445" i="1"/>
  <c r="S2445" i="1" s="1"/>
  <c r="T2445" i="1" s="1"/>
  <c r="R2444" i="1"/>
  <c r="Q2444" i="1"/>
  <c r="S2444" i="1" s="1"/>
  <c r="T2444" i="1" s="1"/>
  <c r="R2443" i="1"/>
  <c r="Q2443" i="1"/>
  <c r="S2443" i="1" s="1"/>
  <c r="T2443" i="1" s="1"/>
  <c r="R2442" i="1"/>
  <c r="Q2442" i="1"/>
  <c r="S2442" i="1" s="1"/>
  <c r="T2442" i="1" s="1"/>
  <c r="R2441" i="1"/>
  <c r="Q2441" i="1"/>
  <c r="R2440" i="1"/>
  <c r="Q2440" i="1"/>
  <c r="S2440" i="1" s="1"/>
  <c r="T2440" i="1" s="1"/>
  <c r="R2439" i="1"/>
  <c r="Q2439" i="1"/>
  <c r="S2439" i="1" s="1"/>
  <c r="T2439" i="1" s="1"/>
  <c r="R2438" i="1"/>
  <c r="Q2438" i="1"/>
  <c r="S2438" i="1" s="1"/>
  <c r="T2438" i="1" s="1"/>
  <c r="R2437" i="1"/>
  <c r="Q2437" i="1"/>
  <c r="R2436" i="1"/>
  <c r="Q2436" i="1"/>
  <c r="S2436" i="1" s="1"/>
  <c r="T2436" i="1" s="1"/>
  <c r="R2435" i="1"/>
  <c r="Q2435" i="1"/>
  <c r="S2435" i="1" s="1"/>
  <c r="T2435" i="1" s="1"/>
  <c r="R2434" i="1"/>
  <c r="Q2434" i="1"/>
  <c r="S2434" i="1" s="1"/>
  <c r="T2434" i="1" s="1"/>
  <c r="R2433" i="1"/>
  <c r="Q2433" i="1"/>
  <c r="R2432" i="1"/>
  <c r="Q2432" i="1"/>
  <c r="S2432" i="1" s="1"/>
  <c r="T2432" i="1" s="1"/>
  <c r="R2431" i="1"/>
  <c r="Q2431" i="1"/>
  <c r="S2431" i="1" s="1"/>
  <c r="T2431" i="1" s="1"/>
  <c r="R2430" i="1"/>
  <c r="Q2430" i="1"/>
  <c r="S2430" i="1" s="1"/>
  <c r="T2430" i="1" s="1"/>
  <c r="R2429" i="1"/>
  <c r="Q2429" i="1"/>
  <c r="S2429" i="1" s="1"/>
  <c r="T2429" i="1" s="1"/>
  <c r="R2428" i="1"/>
  <c r="Q2428" i="1"/>
  <c r="S2428" i="1" s="1"/>
  <c r="T2428" i="1" s="1"/>
  <c r="R2427" i="1"/>
  <c r="Q2427" i="1"/>
  <c r="S2427" i="1" s="1"/>
  <c r="T2427" i="1" s="1"/>
  <c r="R2426" i="1"/>
  <c r="Q2426" i="1"/>
  <c r="R2425" i="1"/>
  <c r="Q2425" i="1"/>
  <c r="R2424" i="1"/>
  <c r="Q2424" i="1"/>
  <c r="R2423" i="1"/>
  <c r="Q2423" i="1"/>
  <c r="R2422" i="1"/>
  <c r="Q2422" i="1"/>
  <c r="S2422" i="1" s="1"/>
  <c r="T2422" i="1" s="1"/>
  <c r="R2421" i="1"/>
  <c r="Q2421" i="1"/>
  <c r="S2421" i="1" s="1"/>
  <c r="T2421" i="1" s="1"/>
  <c r="R2420" i="1"/>
  <c r="Q2420" i="1"/>
  <c r="S2420" i="1" s="1"/>
  <c r="T2420" i="1" s="1"/>
  <c r="R2419" i="1"/>
  <c r="Q2419" i="1"/>
  <c r="S2419" i="1" s="1"/>
  <c r="T2419" i="1" s="1"/>
  <c r="R2418" i="1"/>
  <c r="Q2418" i="1"/>
  <c r="S2418" i="1" s="1"/>
  <c r="T2418" i="1" s="1"/>
  <c r="R2417" i="1"/>
  <c r="Q2417" i="1"/>
  <c r="S2417" i="1" s="1"/>
  <c r="T2417" i="1" s="1"/>
  <c r="R2416" i="1"/>
  <c r="Q2416" i="1"/>
  <c r="S2416" i="1" s="1"/>
  <c r="T2416" i="1" s="1"/>
  <c r="R2415" i="1"/>
  <c r="Q2415" i="1"/>
  <c r="S2415" i="1" s="1"/>
  <c r="T2415" i="1" s="1"/>
  <c r="R2414" i="1"/>
  <c r="Q2414" i="1"/>
  <c r="S2414" i="1" s="1"/>
  <c r="T2414" i="1" s="1"/>
  <c r="R2413" i="1"/>
  <c r="Q2413" i="1"/>
  <c r="S2413" i="1" s="1"/>
  <c r="T2413" i="1" s="1"/>
  <c r="R2412" i="1"/>
  <c r="Q2412" i="1"/>
  <c r="R2411" i="1"/>
  <c r="Q2411" i="1"/>
  <c r="S2411" i="1" s="1"/>
  <c r="T2411" i="1" s="1"/>
  <c r="R2410" i="1"/>
  <c r="Q2410" i="1"/>
  <c r="S2410" i="1" s="1"/>
  <c r="T2410" i="1" s="1"/>
  <c r="R2409" i="1"/>
  <c r="Q2409" i="1"/>
  <c r="R2408" i="1"/>
  <c r="Q2408" i="1"/>
  <c r="S2408" i="1" s="1"/>
  <c r="T2408" i="1" s="1"/>
  <c r="R2407" i="1"/>
  <c r="Q2407" i="1"/>
  <c r="S2407" i="1" s="1"/>
  <c r="T2407" i="1" s="1"/>
  <c r="R2406" i="1"/>
  <c r="Q2406" i="1"/>
  <c r="S2406" i="1" s="1"/>
  <c r="T2406" i="1" s="1"/>
  <c r="R2405" i="1"/>
  <c r="Q2405" i="1"/>
  <c r="S2405" i="1" s="1"/>
  <c r="T2405" i="1" s="1"/>
  <c r="R2404" i="1"/>
  <c r="Q2404" i="1"/>
  <c r="S2404" i="1" s="1"/>
  <c r="T2404" i="1" s="1"/>
  <c r="R2403" i="1"/>
  <c r="Q2403" i="1"/>
  <c r="S2403" i="1" s="1"/>
  <c r="T2403" i="1" s="1"/>
  <c r="R2402" i="1"/>
  <c r="Q2402" i="1"/>
  <c r="S2402" i="1" s="1"/>
  <c r="T2402" i="1" s="1"/>
  <c r="R2401" i="1"/>
  <c r="Q2401" i="1"/>
  <c r="S2401" i="1" s="1"/>
  <c r="T2401" i="1" s="1"/>
  <c r="R2400" i="1"/>
  <c r="Q2400" i="1"/>
  <c r="S2400" i="1" s="1"/>
  <c r="T2400" i="1" s="1"/>
  <c r="R2399" i="1"/>
  <c r="Q2399" i="1"/>
  <c r="S2399" i="1" s="1"/>
  <c r="T2399" i="1" s="1"/>
  <c r="R2398" i="1"/>
  <c r="Q2398" i="1"/>
  <c r="S2398" i="1" s="1"/>
  <c r="T2398" i="1" s="1"/>
  <c r="R2397" i="1"/>
  <c r="Q2397" i="1"/>
  <c r="S2397" i="1" s="1"/>
  <c r="T2397" i="1" s="1"/>
  <c r="R2396" i="1"/>
  <c r="Q2396" i="1"/>
  <c r="S2396" i="1" s="1"/>
  <c r="T2396" i="1" s="1"/>
  <c r="R2395" i="1"/>
  <c r="Q2395" i="1"/>
  <c r="S2395" i="1" s="1"/>
  <c r="T2395" i="1" s="1"/>
  <c r="R2394" i="1"/>
  <c r="Q2394" i="1"/>
  <c r="S2394" i="1" s="1"/>
  <c r="T2394" i="1" s="1"/>
  <c r="R2393" i="1"/>
  <c r="Q2393" i="1"/>
  <c r="S2393" i="1" s="1"/>
  <c r="T2393" i="1" s="1"/>
  <c r="R2392" i="1"/>
  <c r="Q2392" i="1"/>
  <c r="R2391" i="1"/>
  <c r="Q2391" i="1"/>
  <c r="S2391" i="1" s="1"/>
  <c r="T2391" i="1" s="1"/>
  <c r="R2390" i="1"/>
  <c r="Q2390" i="1"/>
  <c r="S2390" i="1" s="1"/>
  <c r="T2390" i="1" s="1"/>
  <c r="R2389" i="1"/>
  <c r="Q2389" i="1"/>
  <c r="S2389" i="1" s="1"/>
  <c r="T2389" i="1" s="1"/>
  <c r="R2388" i="1"/>
  <c r="Q2388" i="1"/>
  <c r="S2388" i="1" s="1"/>
  <c r="T2388" i="1" s="1"/>
  <c r="R2387" i="1"/>
  <c r="Q2387" i="1"/>
  <c r="S2387" i="1" s="1"/>
  <c r="T2387" i="1" s="1"/>
  <c r="R2386" i="1"/>
  <c r="Q2386" i="1"/>
  <c r="S2386" i="1" s="1"/>
  <c r="T2386" i="1" s="1"/>
  <c r="R2385" i="1"/>
  <c r="Q2385" i="1"/>
  <c r="R2384" i="1"/>
  <c r="Q2384" i="1"/>
  <c r="S2384" i="1" s="1"/>
  <c r="T2384" i="1" s="1"/>
  <c r="R2383" i="1"/>
  <c r="Q2383" i="1"/>
  <c r="S2383" i="1" s="1"/>
  <c r="T2383" i="1" s="1"/>
  <c r="R2382" i="1"/>
  <c r="Q2382" i="1"/>
  <c r="S2382" i="1" s="1"/>
  <c r="T2382" i="1" s="1"/>
  <c r="R2381" i="1"/>
  <c r="Q2381" i="1"/>
  <c r="S2381" i="1" s="1"/>
  <c r="T2381" i="1" s="1"/>
  <c r="R2380" i="1"/>
  <c r="Q2380" i="1"/>
  <c r="S2380" i="1" s="1"/>
  <c r="T2380" i="1" s="1"/>
  <c r="R2379" i="1"/>
  <c r="Q2379" i="1"/>
  <c r="S2379" i="1" s="1"/>
  <c r="T2379" i="1" s="1"/>
  <c r="R2378" i="1"/>
  <c r="Q2378" i="1"/>
  <c r="S2378" i="1" s="1"/>
  <c r="T2378" i="1" s="1"/>
  <c r="R2377" i="1"/>
  <c r="Q2377" i="1"/>
  <c r="S2377" i="1" s="1"/>
  <c r="T2377" i="1" s="1"/>
  <c r="R2376" i="1"/>
  <c r="Q2376" i="1"/>
  <c r="S2376" i="1" s="1"/>
  <c r="T2376" i="1" s="1"/>
  <c r="R2375" i="1"/>
  <c r="Q2375" i="1"/>
  <c r="S2375" i="1" s="1"/>
  <c r="T2375" i="1" s="1"/>
  <c r="R2374" i="1"/>
  <c r="Q2374" i="1"/>
  <c r="S2374" i="1" s="1"/>
  <c r="T2374" i="1" s="1"/>
  <c r="R2373" i="1"/>
  <c r="Q2373" i="1"/>
  <c r="S2373" i="1" s="1"/>
  <c r="T2373" i="1" s="1"/>
  <c r="R2372" i="1"/>
  <c r="Q2372" i="1"/>
  <c r="S2372" i="1" s="1"/>
  <c r="T2372" i="1" s="1"/>
  <c r="R2371" i="1"/>
  <c r="Q2371" i="1"/>
  <c r="S2371" i="1" s="1"/>
  <c r="T2371" i="1" s="1"/>
  <c r="R2370" i="1"/>
  <c r="Q2370" i="1"/>
  <c r="S2370" i="1" s="1"/>
  <c r="T2370" i="1" s="1"/>
  <c r="R2369" i="1"/>
  <c r="Q2369" i="1"/>
  <c r="S2369" i="1" s="1"/>
  <c r="T2369" i="1" s="1"/>
  <c r="R2368" i="1"/>
  <c r="Q2368" i="1"/>
  <c r="S2368" i="1" s="1"/>
  <c r="T2368" i="1" s="1"/>
  <c r="R2367" i="1"/>
  <c r="Q2367" i="1"/>
  <c r="S2367" i="1" s="1"/>
  <c r="T2367" i="1" s="1"/>
  <c r="R2366" i="1"/>
  <c r="Q2366" i="1"/>
  <c r="S2366" i="1" s="1"/>
  <c r="T2366" i="1" s="1"/>
  <c r="R2365" i="1"/>
  <c r="Q2365" i="1"/>
  <c r="S2365" i="1" s="1"/>
  <c r="T2365" i="1" s="1"/>
  <c r="R2364" i="1"/>
  <c r="Q2364" i="1"/>
  <c r="S2364" i="1" s="1"/>
  <c r="T2364" i="1" s="1"/>
  <c r="R2363" i="1"/>
  <c r="Q2363" i="1"/>
  <c r="S2363" i="1" s="1"/>
  <c r="T2363" i="1" s="1"/>
  <c r="R2362" i="1"/>
  <c r="Q2362" i="1"/>
  <c r="S2362" i="1" s="1"/>
  <c r="T2362" i="1" s="1"/>
  <c r="R2361" i="1"/>
  <c r="Q2361" i="1"/>
  <c r="S2361" i="1" s="1"/>
  <c r="T2361" i="1" s="1"/>
  <c r="R2360" i="1"/>
  <c r="Q2360" i="1"/>
  <c r="S2360" i="1" s="1"/>
  <c r="T2360" i="1" s="1"/>
  <c r="R2359" i="1"/>
  <c r="Q2359" i="1"/>
  <c r="S2359" i="1" s="1"/>
  <c r="T2359" i="1" s="1"/>
  <c r="R2358" i="1"/>
  <c r="Q2358" i="1"/>
  <c r="S2358" i="1" s="1"/>
  <c r="T2358" i="1" s="1"/>
  <c r="R2357" i="1"/>
  <c r="Q2357" i="1"/>
  <c r="S2357" i="1" s="1"/>
  <c r="T2357" i="1" s="1"/>
  <c r="R2356" i="1"/>
  <c r="Q2356" i="1"/>
  <c r="S2356" i="1" s="1"/>
  <c r="T2356" i="1" s="1"/>
  <c r="R2355" i="1"/>
  <c r="Q2355" i="1"/>
  <c r="S2355" i="1" s="1"/>
  <c r="T2355" i="1" s="1"/>
  <c r="R2354" i="1"/>
  <c r="Q2354" i="1"/>
  <c r="S2354" i="1" s="1"/>
  <c r="T2354" i="1" s="1"/>
  <c r="R2353" i="1"/>
  <c r="Q2353" i="1"/>
  <c r="R2352" i="1"/>
  <c r="Q2352" i="1"/>
  <c r="S2352" i="1" s="1"/>
  <c r="T2352" i="1" s="1"/>
  <c r="R2351" i="1"/>
  <c r="Q2351" i="1"/>
  <c r="S2351" i="1" s="1"/>
  <c r="T2351" i="1" s="1"/>
  <c r="R2350" i="1"/>
  <c r="Q2350" i="1"/>
  <c r="S2350" i="1" s="1"/>
  <c r="T2350" i="1" s="1"/>
  <c r="R2349" i="1"/>
  <c r="Q2349" i="1"/>
  <c r="R2348" i="1"/>
  <c r="Q2348" i="1"/>
  <c r="S2348" i="1" s="1"/>
  <c r="T2348" i="1" s="1"/>
  <c r="R2347" i="1"/>
  <c r="Q2347" i="1"/>
  <c r="S2347" i="1" s="1"/>
  <c r="T2347" i="1" s="1"/>
  <c r="R2346" i="1"/>
  <c r="Q2346" i="1"/>
  <c r="S2346" i="1" s="1"/>
  <c r="T2346" i="1" s="1"/>
  <c r="R2345" i="1"/>
  <c r="Q2345" i="1"/>
  <c r="S2345" i="1" s="1"/>
  <c r="T2345" i="1" s="1"/>
  <c r="R2344" i="1"/>
  <c r="Q2344" i="1"/>
  <c r="S2344" i="1" s="1"/>
  <c r="T2344" i="1" s="1"/>
  <c r="R2343" i="1"/>
  <c r="Q2343" i="1"/>
  <c r="S2343" i="1" s="1"/>
  <c r="T2343" i="1" s="1"/>
  <c r="R2342" i="1"/>
  <c r="Q2342" i="1"/>
  <c r="S2342" i="1" s="1"/>
  <c r="T2342" i="1" s="1"/>
  <c r="R2341" i="1"/>
  <c r="Q2341" i="1"/>
  <c r="S2341" i="1" s="1"/>
  <c r="T2341" i="1" s="1"/>
  <c r="R2340" i="1"/>
  <c r="Q2340" i="1"/>
  <c r="S2340" i="1" s="1"/>
  <c r="T2340" i="1" s="1"/>
  <c r="R2339" i="1"/>
  <c r="Q2339" i="1"/>
  <c r="S2339" i="1" s="1"/>
  <c r="T2339" i="1" s="1"/>
  <c r="R2338" i="1"/>
  <c r="Q2338" i="1"/>
  <c r="S2338" i="1" s="1"/>
  <c r="T2338" i="1" s="1"/>
  <c r="R2337" i="1"/>
  <c r="Q2337" i="1"/>
  <c r="S2337" i="1" s="1"/>
  <c r="T2337" i="1" s="1"/>
  <c r="R2336" i="1"/>
  <c r="Q2336" i="1"/>
  <c r="S2336" i="1" s="1"/>
  <c r="T2336" i="1" s="1"/>
  <c r="R2335" i="1"/>
  <c r="Q2335" i="1"/>
  <c r="S2335" i="1" s="1"/>
  <c r="T2335" i="1" s="1"/>
  <c r="R2334" i="1"/>
  <c r="Q2334" i="1"/>
  <c r="S2334" i="1" s="1"/>
  <c r="T2334" i="1" s="1"/>
  <c r="R2333" i="1"/>
  <c r="Q2333" i="1"/>
  <c r="S2333" i="1" s="1"/>
  <c r="T2333" i="1" s="1"/>
  <c r="R2332" i="1"/>
  <c r="Q2332" i="1"/>
  <c r="S2332" i="1" s="1"/>
  <c r="T2332" i="1" s="1"/>
  <c r="R2331" i="1"/>
  <c r="Q2331" i="1"/>
  <c r="S2331" i="1" s="1"/>
  <c r="T2331" i="1" s="1"/>
  <c r="R2330" i="1"/>
  <c r="Q2330" i="1"/>
  <c r="S2330" i="1" s="1"/>
  <c r="T2330" i="1" s="1"/>
  <c r="R2329" i="1"/>
  <c r="Q2329" i="1"/>
  <c r="S2329" i="1" s="1"/>
  <c r="T2329" i="1" s="1"/>
  <c r="R2328" i="1"/>
  <c r="Q2328" i="1"/>
  <c r="R2327" i="1"/>
  <c r="Q2327" i="1"/>
  <c r="S2327" i="1" s="1"/>
  <c r="T2327" i="1" s="1"/>
  <c r="R2326" i="1"/>
  <c r="Q2326" i="1"/>
  <c r="S2326" i="1" s="1"/>
  <c r="T2326" i="1" s="1"/>
  <c r="R2325" i="1"/>
  <c r="Q2325" i="1"/>
  <c r="S2325" i="1" s="1"/>
  <c r="T2325" i="1" s="1"/>
  <c r="R2324" i="1"/>
  <c r="Q2324" i="1"/>
  <c r="S2324" i="1" s="1"/>
  <c r="T2324" i="1" s="1"/>
  <c r="R2323" i="1"/>
  <c r="Q2323" i="1"/>
  <c r="S2323" i="1" s="1"/>
  <c r="T2323" i="1" s="1"/>
  <c r="R2322" i="1"/>
  <c r="Q2322" i="1"/>
  <c r="S2322" i="1" s="1"/>
  <c r="T2322" i="1" s="1"/>
  <c r="R2321" i="1"/>
  <c r="Q2321" i="1"/>
  <c r="S2321" i="1" s="1"/>
  <c r="T2321" i="1" s="1"/>
  <c r="R2320" i="1"/>
  <c r="Q2320" i="1"/>
  <c r="S2320" i="1" s="1"/>
  <c r="T2320" i="1" s="1"/>
  <c r="R2319" i="1"/>
  <c r="Q2319" i="1"/>
  <c r="S2319" i="1" s="1"/>
  <c r="T2319" i="1" s="1"/>
  <c r="R2318" i="1"/>
  <c r="Q2318" i="1"/>
  <c r="R2317" i="1"/>
  <c r="Q2317" i="1"/>
  <c r="S2317" i="1" s="1"/>
  <c r="T2317" i="1" s="1"/>
  <c r="R2316" i="1"/>
  <c r="Q2316" i="1"/>
  <c r="S2316" i="1" s="1"/>
  <c r="T2316" i="1" s="1"/>
  <c r="R2315" i="1"/>
  <c r="Q2315" i="1"/>
  <c r="S2315" i="1" s="1"/>
  <c r="T2315" i="1" s="1"/>
  <c r="R2314" i="1"/>
  <c r="Q2314" i="1"/>
  <c r="S2314" i="1" s="1"/>
  <c r="T2314" i="1" s="1"/>
  <c r="R2313" i="1"/>
  <c r="Q2313" i="1"/>
  <c r="S2313" i="1" s="1"/>
  <c r="T2313" i="1" s="1"/>
  <c r="R2312" i="1"/>
  <c r="Q2312" i="1"/>
  <c r="S2312" i="1" s="1"/>
  <c r="T2312" i="1" s="1"/>
  <c r="R2311" i="1"/>
  <c r="Q2311" i="1"/>
  <c r="R2310" i="1"/>
  <c r="Q2310" i="1"/>
  <c r="R2309" i="1"/>
  <c r="Q2309" i="1"/>
  <c r="S2309" i="1" s="1"/>
  <c r="T2309" i="1" s="1"/>
  <c r="R2308" i="1"/>
  <c r="Q2308" i="1"/>
  <c r="S2308" i="1" s="1"/>
  <c r="T2308" i="1" s="1"/>
  <c r="R2307" i="1"/>
  <c r="Q2307" i="1"/>
  <c r="S2307" i="1" s="1"/>
  <c r="T2307" i="1" s="1"/>
  <c r="R2306" i="1"/>
  <c r="Q2306" i="1"/>
  <c r="S2306" i="1" s="1"/>
  <c r="T2306" i="1" s="1"/>
  <c r="R2305" i="1"/>
  <c r="Q2305" i="1"/>
  <c r="S2305" i="1" s="1"/>
  <c r="T2305" i="1" s="1"/>
  <c r="R2304" i="1"/>
  <c r="Q2304" i="1"/>
  <c r="S2304" i="1" s="1"/>
  <c r="T2304" i="1" s="1"/>
  <c r="R2303" i="1"/>
  <c r="Q2303" i="1"/>
  <c r="S2303" i="1" s="1"/>
  <c r="T2303" i="1" s="1"/>
  <c r="R2302" i="1"/>
  <c r="Q2302" i="1"/>
  <c r="S2302" i="1" s="1"/>
  <c r="T2302" i="1" s="1"/>
  <c r="R2301" i="1"/>
  <c r="Q2301" i="1"/>
  <c r="S2301" i="1" s="1"/>
  <c r="T2301" i="1" s="1"/>
  <c r="R2300" i="1"/>
  <c r="Q2300" i="1"/>
  <c r="S2300" i="1" s="1"/>
  <c r="T2300" i="1" s="1"/>
  <c r="R2299" i="1"/>
  <c r="Q2299" i="1"/>
  <c r="S2299" i="1" s="1"/>
  <c r="T2299" i="1" s="1"/>
  <c r="R2298" i="1"/>
  <c r="Q2298" i="1"/>
  <c r="S2298" i="1" s="1"/>
  <c r="T2298" i="1" s="1"/>
  <c r="R2297" i="1"/>
  <c r="Q2297" i="1"/>
  <c r="S2297" i="1" s="1"/>
  <c r="T2297" i="1" s="1"/>
  <c r="R2296" i="1"/>
  <c r="Q2296" i="1"/>
  <c r="S2296" i="1" s="1"/>
  <c r="T2296" i="1" s="1"/>
  <c r="R2295" i="1"/>
  <c r="Q2295" i="1"/>
  <c r="S2295" i="1" s="1"/>
  <c r="T2295" i="1" s="1"/>
  <c r="R2294" i="1"/>
  <c r="Q2294" i="1"/>
  <c r="S2294" i="1" s="1"/>
  <c r="T2294" i="1" s="1"/>
  <c r="R2293" i="1"/>
  <c r="Q2293" i="1"/>
  <c r="S2293" i="1" s="1"/>
  <c r="T2293" i="1" s="1"/>
  <c r="R2292" i="1"/>
  <c r="Q2292" i="1"/>
  <c r="R2291" i="1"/>
  <c r="Q2291" i="1"/>
  <c r="R2290" i="1"/>
  <c r="Q2290" i="1"/>
  <c r="S2290" i="1" s="1"/>
  <c r="T2290" i="1" s="1"/>
  <c r="R2289" i="1"/>
  <c r="Q2289" i="1"/>
  <c r="S2289" i="1" s="1"/>
  <c r="T2289" i="1" s="1"/>
  <c r="R2288" i="1"/>
  <c r="Q2288" i="1"/>
  <c r="S2288" i="1" s="1"/>
  <c r="T2288" i="1" s="1"/>
  <c r="R2287" i="1"/>
  <c r="Q2287" i="1"/>
  <c r="S2287" i="1" s="1"/>
  <c r="T2287" i="1" s="1"/>
  <c r="R2286" i="1"/>
  <c r="Q2286" i="1"/>
  <c r="S2286" i="1" s="1"/>
  <c r="T2286" i="1" s="1"/>
  <c r="R2285" i="1"/>
  <c r="Q2285" i="1"/>
  <c r="S2285" i="1" s="1"/>
  <c r="T2285" i="1" s="1"/>
  <c r="R2284" i="1"/>
  <c r="Q2284" i="1"/>
  <c r="S2284" i="1" s="1"/>
  <c r="T2284" i="1" s="1"/>
  <c r="R2283" i="1"/>
  <c r="Q2283" i="1"/>
  <c r="S2283" i="1" s="1"/>
  <c r="T2283" i="1" s="1"/>
  <c r="R2282" i="1"/>
  <c r="Q2282" i="1"/>
  <c r="S2282" i="1" s="1"/>
  <c r="T2282" i="1" s="1"/>
  <c r="R2281" i="1"/>
  <c r="Q2281" i="1"/>
  <c r="S2281" i="1" s="1"/>
  <c r="T2281" i="1" s="1"/>
  <c r="R2280" i="1"/>
  <c r="Q2280" i="1"/>
  <c r="S2280" i="1" s="1"/>
  <c r="T2280" i="1" s="1"/>
  <c r="R2279" i="1"/>
  <c r="Q2279" i="1"/>
  <c r="S2279" i="1" s="1"/>
  <c r="T2279" i="1" s="1"/>
  <c r="R2278" i="1"/>
  <c r="Q2278" i="1"/>
  <c r="R2277" i="1"/>
  <c r="Q2277" i="1"/>
  <c r="S2277" i="1" s="1"/>
  <c r="T2277" i="1" s="1"/>
  <c r="R2276" i="1"/>
  <c r="Q2276" i="1"/>
  <c r="S2276" i="1" s="1"/>
  <c r="T2276" i="1" s="1"/>
  <c r="R2275" i="1"/>
  <c r="Q2275" i="1"/>
  <c r="S2275" i="1" s="1"/>
  <c r="T2275" i="1" s="1"/>
  <c r="R2274" i="1"/>
  <c r="Q2274" i="1"/>
  <c r="S2274" i="1" s="1"/>
  <c r="T2274" i="1" s="1"/>
  <c r="R2273" i="1"/>
  <c r="Q2273" i="1"/>
  <c r="S2273" i="1" s="1"/>
  <c r="T2273" i="1" s="1"/>
  <c r="R2272" i="1"/>
  <c r="Q2272" i="1"/>
  <c r="S2272" i="1" s="1"/>
  <c r="T2272" i="1" s="1"/>
  <c r="R2271" i="1"/>
  <c r="Q2271" i="1"/>
  <c r="S2271" i="1" s="1"/>
  <c r="T2271" i="1" s="1"/>
  <c r="R2270" i="1"/>
  <c r="Q2270" i="1"/>
  <c r="S2270" i="1" s="1"/>
  <c r="T2270" i="1" s="1"/>
  <c r="R2269" i="1"/>
  <c r="Q2269" i="1"/>
  <c r="S2269" i="1" s="1"/>
  <c r="T2269" i="1" s="1"/>
  <c r="R2268" i="1"/>
  <c r="Q2268" i="1"/>
  <c r="S2268" i="1" s="1"/>
  <c r="T2268" i="1" s="1"/>
  <c r="R2267" i="1"/>
  <c r="Q2267" i="1"/>
  <c r="S2267" i="1" s="1"/>
  <c r="T2267" i="1" s="1"/>
  <c r="R2266" i="1"/>
  <c r="Q2266" i="1"/>
  <c r="S2266" i="1" s="1"/>
  <c r="T2266" i="1" s="1"/>
  <c r="R2265" i="1"/>
  <c r="Q2265" i="1"/>
  <c r="S2265" i="1" s="1"/>
  <c r="T2265" i="1" s="1"/>
  <c r="R2264" i="1"/>
  <c r="Q2264" i="1"/>
  <c r="S2264" i="1" s="1"/>
  <c r="T2264" i="1" s="1"/>
  <c r="R2263" i="1"/>
  <c r="Q2263" i="1"/>
  <c r="S2263" i="1" s="1"/>
  <c r="T2263" i="1" s="1"/>
  <c r="R2262" i="1"/>
  <c r="Q2262" i="1"/>
  <c r="S2262" i="1" s="1"/>
  <c r="T2262" i="1" s="1"/>
  <c r="R2261" i="1"/>
  <c r="Q2261" i="1"/>
  <c r="S2261" i="1" s="1"/>
  <c r="T2261" i="1" s="1"/>
  <c r="R2260" i="1"/>
  <c r="Q2260" i="1"/>
  <c r="S2260" i="1" s="1"/>
  <c r="T2260" i="1" s="1"/>
  <c r="R2259" i="1"/>
  <c r="Q2259" i="1"/>
  <c r="S2259" i="1" s="1"/>
  <c r="T2259" i="1" s="1"/>
  <c r="R2258" i="1"/>
  <c r="Q2258" i="1"/>
  <c r="R2257" i="1"/>
  <c r="Q2257" i="1"/>
  <c r="S2257" i="1" s="1"/>
  <c r="T2257" i="1" s="1"/>
  <c r="R2256" i="1"/>
  <c r="Q2256" i="1"/>
  <c r="S2256" i="1" s="1"/>
  <c r="T2256" i="1" s="1"/>
  <c r="R2255" i="1"/>
  <c r="Q2255" i="1"/>
  <c r="S2255" i="1" s="1"/>
  <c r="T2255" i="1" s="1"/>
  <c r="R2254" i="1"/>
  <c r="Q2254" i="1"/>
  <c r="S2254" i="1" s="1"/>
  <c r="T2254" i="1" s="1"/>
  <c r="R2253" i="1"/>
  <c r="Q2253" i="1"/>
  <c r="S2253" i="1" s="1"/>
  <c r="T2253" i="1" s="1"/>
  <c r="R2252" i="1"/>
  <c r="Q2252" i="1"/>
  <c r="S2252" i="1" s="1"/>
  <c r="T2252" i="1" s="1"/>
  <c r="R2251" i="1"/>
  <c r="Q2251" i="1"/>
  <c r="S2251" i="1" s="1"/>
  <c r="T2251" i="1" s="1"/>
  <c r="R2250" i="1"/>
  <c r="Q2250" i="1"/>
  <c r="S2250" i="1" s="1"/>
  <c r="T2250" i="1" s="1"/>
  <c r="R2249" i="1"/>
  <c r="Q2249" i="1"/>
  <c r="S2249" i="1" s="1"/>
  <c r="T2249" i="1" s="1"/>
  <c r="R2248" i="1"/>
  <c r="Q2248" i="1"/>
  <c r="S2248" i="1" s="1"/>
  <c r="T2248" i="1" s="1"/>
  <c r="R2247" i="1"/>
  <c r="Q2247" i="1"/>
  <c r="S2247" i="1" s="1"/>
  <c r="T2247" i="1" s="1"/>
  <c r="R2246" i="1"/>
  <c r="Q2246" i="1"/>
  <c r="S2246" i="1" s="1"/>
  <c r="T2246" i="1" s="1"/>
  <c r="R2245" i="1"/>
  <c r="Q2245" i="1"/>
  <c r="S2245" i="1" s="1"/>
  <c r="T2245" i="1" s="1"/>
  <c r="R2244" i="1"/>
  <c r="Q2244" i="1"/>
  <c r="R2243" i="1"/>
  <c r="Q2243" i="1"/>
  <c r="R2242" i="1"/>
  <c r="Q2242" i="1"/>
  <c r="S2242" i="1" s="1"/>
  <c r="T2242" i="1" s="1"/>
  <c r="R2241" i="1"/>
  <c r="Q2241" i="1"/>
  <c r="S2241" i="1" s="1"/>
  <c r="T2241" i="1" s="1"/>
  <c r="R2240" i="1"/>
  <c r="Q2240" i="1"/>
  <c r="S2240" i="1" s="1"/>
  <c r="T2240" i="1" s="1"/>
  <c r="R2239" i="1"/>
  <c r="Q2239" i="1"/>
  <c r="R2238" i="1"/>
  <c r="Q2238" i="1"/>
  <c r="S2238" i="1" s="1"/>
  <c r="T2238" i="1" s="1"/>
  <c r="R2237" i="1"/>
  <c r="Q2237" i="1"/>
  <c r="S2237" i="1" s="1"/>
  <c r="T2237" i="1" s="1"/>
  <c r="R2236" i="1"/>
  <c r="Q2236" i="1"/>
  <c r="R2235" i="1"/>
  <c r="Q2235" i="1"/>
  <c r="S2235" i="1" s="1"/>
  <c r="T2235" i="1" s="1"/>
  <c r="R2234" i="1"/>
  <c r="Q2234" i="1"/>
  <c r="S2234" i="1" s="1"/>
  <c r="T2234" i="1" s="1"/>
  <c r="R2233" i="1"/>
  <c r="Q2233" i="1"/>
  <c r="S2233" i="1" s="1"/>
  <c r="T2233" i="1" s="1"/>
  <c r="R2232" i="1"/>
  <c r="Q2232" i="1"/>
  <c r="S2232" i="1" s="1"/>
  <c r="T2232" i="1" s="1"/>
  <c r="R2231" i="1"/>
  <c r="Q2231" i="1"/>
  <c r="R2230" i="1"/>
  <c r="Q2230" i="1"/>
  <c r="S2230" i="1" s="1"/>
  <c r="T2230" i="1" s="1"/>
  <c r="R2229" i="1"/>
  <c r="Q2229" i="1"/>
  <c r="R2228" i="1"/>
  <c r="Q2228" i="1"/>
  <c r="R2227" i="1"/>
  <c r="Q2227" i="1"/>
  <c r="S2227" i="1" s="1"/>
  <c r="T2227" i="1" s="1"/>
  <c r="R2226" i="1"/>
  <c r="Q2226" i="1"/>
  <c r="S2226" i="1" s="1"/>
  <c r="T2226" i="1" s="1"/>
  <c r="R2225" i="1"/>
  <c r="Q2225" i="1"/>
  <c r="R2224" i="1"/>
  <c r="Q2224" i="1"/>
  <c r="S2224" i="1" s="1"/>
  <c r="T2224" i="1" s="1"/>
  <c r="R2223" i="1"/>
  <c r="Q2223" i="1"/>
  <c r="S2223" i="1" s="1"/>
  <c r="T2223" i="1" s="1"/>
  <c r="R2222" i="1"/>
  <c r="Q2222" i="1"/>
  <c r="S2222" i="1" s="1"/>
  <c r="T2222" i="1" s="1"/>
  <c r="R2221" i="1"/>
  <c r="Q2221" i="1"/>
  <c r="S2221" i="1" s="1"/>
  <c r="T2221" i="1" s="1"/>
  <c r="R2220" i="1"/>
  <c r="Q2220" i="1"/>
  <c r="S2220" i="1" s="1"/>
  <c r="T2220" i="1" s="1"/>
  <c r="R2219" i="1"/>
  <c r="Q2219" i="1"/>
  <c r="S2219" i="1" s="1"/>
  <c r="T2219" i="1" s="1"/>
  <c r="R2218" i="1"/>
  <c r="Q2218" i="1"/>
  <c r="S2218" i="1" s="1"/>
  <c r="T2218" i="1" s="1"/>
  <c r="R2217" i="1"/>
  <c r="Q2217" i="1"/>
  <c r="S2217" i="1" s="1"/>
  <c r="T2217" i="1" s="1"/>
  <c r="R2216" i="1"/>
  <c r="Q2216" i="1"/>
  <c r="R2215" i="1"/>
  <c r="Q2215" i="1"/>
  <c r="R2214" i="1"/>
  <c r="Q2214" i="1"/>
  <c r="S2214" i="1" s="1"/>
  <c r="T2214" i="1" s="1"/>
  <c r="R2213" i="1"/>
  <c r="Q2213" i="1"/>
  <c r="S2213" i="1" s="1"/>
  <c r="T2213" i="1" s="1"/>
  <c r="R2212" i="1"/>
  <c r="Q2212" i="1"/>
  <c r="S2212" i="1" s="1"/>
  <c r="T2212" i="1" s="1"/>
  <c r="R2211" i="1"/>
  <c r="Q2211" i="1"/>
  <c r="S2211" i="1" s="1"/>
  <c r="T2211" i="1" s="1"/>
  <c r="R2210" i="1"/>
  <c r="Q2210" i="1"/>
  <c r="S2210" i="1" s="1"/>
  <c r="T2210" i="1" s="1"/>
  <c r="R2209" i="1"/>
  <c r="Q2209" i="1"/>
  <c r="S2209" i="1" s="1"/>
  <c r="T2209" i="1" s="1"/>
  <c r="R2208" i="1"/>
  <c r="Q2208" i="1"/>
  <c r="S2208" i="1" s="1"/>
  <c r="T2208" i="1" s="1"/>
  <c r="R2207" i="1"/>
  <c r="Q2207" i="1"/>
  <c r="S2207" i="1" s="1"/>
  <c r="T2207" i="1" s="1"/>
  <c r="R2206" i="1"/>
  <c r="Q2206" i="1"/>
  <c r="S2206" i="1" s="1"/>
  <c r="T2206" i="1" s="1"/>
  <c r="R2205" i="1"/>
  <c r="Q2205" i="1"/>
  <c r="S2205" i="1" s="1"/>
  <c r="T2205" i="1" s="1"/>
  <c r="R2204" i="1"/>
  <c r="Q2204" i="1"/>
  <c r="S2204" i="1" s="1"/>
  <c r="T2204" i="1" s="1"/>
  <c r="R2203" i="1"/>
  <c r="Q2203" i="1"/>
  <c r="S2203" i="1" s="1"/>
  <c r="T2203" i="1" s="1"/>
  <c r="R2202" i="1"/>
  <c r="Q2202" i="1"/>
  <c r="S2202" i="1" s="1"/>
  <c r="T2202" i="1" s="1"/>
  <c r="R2201" i="1"/>
  <c r="Q2201" i="1"/>
  <c r="S2201" i="1" s="1"/>
  <c r="T2201" i="1" s="1"/>
  <c r="R2200" i="1"/>
  <c r="Q2200" i="1"/>
  <c r="R2199" i="1"/>
  <c r="Q2199" i="1"/>
  <c r="S2199" i="1" s="1"/>
  <c r="T2199" i="1" s="1"/>
  <c r="R2198" i="1"/>
  <c r="Q2198" i="1"/>
  <c r="S2198" i="1" s="1"/>
  <c r="T2198" i="1" s="1"/>
  <c r="R2197" i="1"/>
  <c r="Q2197" i="1"/>
  <c r="S2197" i="1" s="1"/>
  <c r="T2197" i="1" s="1"/>
  <c r="R2196" i="1"/>
  <c r="Q2196" i="1"/>
  <c r="S2196" i="1" s="1"/>
  <c r="T2196" i="1" s="1"/>
  <c r="R2195" i="1"/>
  <c r="Q2195" i="1"/>
  <c r="S2195" i="1" s="1"/>
  <c r="T2195" i="1" s="1"/>
  <c r="R2194" i="1"/>
  <c r="Q2194" i="1"/>
  <c r="S2194" i="1" s="1"/>
  <c r="T2194" i="1" s="1"/>
  <c r="R2193" i="1"/>
  <c r="Q2193" i="1"/>
  <c r="S2193" i="1" s="1"/>
  <c r="T2193" i="1" s="1"/>
  <c r="R2192" i="1"/>
  <c r="Q2192" i="1"/>
  <c r="S2192" i="1" s="1"/>
  <c r="T2192" i="1" s="1"/>
  <c r="R2191" i="1"/>
  <c r="Q2191" i="1"/>
  <c r="S2191" i="1" s="1"/>
  <c r="T2191" i="1" s="1"/>
  <c r="R2190" i="1"/>
  <c r="Q2190" i="1"/>
  <c r="S2190" i="1" s="1"/>
  <c r="T2190" i="1" s="1"/>
  <c r="R2189" i="1"/>
  <c r="Q2189" i="1"/>
  <c r="R2188" i="1"/>
  <c r="Q2188" i="1"/>
  <c r="S2188" i="1" s="1"/>
  <c r="T2188" i="1" s="1"/>
  <c r="R2187" i="1"/>
  <c r="Q2187" i="1"/>
  <c r="S2187" i="1" s="1"/>
  <c r="T2187" i="1" s="1"/>
  <c r="R2186" i="1"/>
  <c r="Q2186" i="1"/>
  <c r="S2186" i="1" s="1"/>
  <c r="T2186" i="1" s="1"/>
  <c r="R2185" i="1"/>
  <c r="Q2185" i="1"/>
  <c r="S2185" i="1" s="1"/>
  <c r="T2185" i="1" s="1"/>
  <c r="R2184" i="1"/>
  <c r="Q2184" i="1"/>
  <c r="S2184" i="1" s="1"/>
  <c r="T2184" i="1" s="1"/>
  <c r="R2183" i="1"/>
  <c r="Q2183" i="1"/>
  <c r="S2183" i="1" s="1"/>
  <c r="T2183" i="1" s="1"/>
  <c r="R2182" i="1"/>
  <c r="Q2182" i="1"/>
  <c r="S2182" i="1" s="1"/>
  <c r="T2182" i="1" s="1"/>
  <c r="R2181" i="1"/>
  <c r="Q2181" i="1"/>
  <c r="S2181" i="1" s="1"/>
  <c r="T2181" i="1" s="1"/>
  <c r="R2180" i="1"/>
  <c r="Q2180" i="1"/>
  <c r="S2180" i="1" s="1"/>
  <c r="T2180" i="1" s="1"/>
  <c r="R2179" i="1"/>
  <c r="Q2179" i="1"/>
  <c r="S2179" i="1" s="1"/>
  <c r="T2179" i="1" s="1"/>
  <c r="R2178" i="1"/>
  <c r="Q2178" i="1"/>
  <c r="S2178" i="1" s="1"/>
  <c r="T2178" i="1" s="1"/>
  <c r="R2177" i="1"/>
  <c r="Q2177" i="1"/>
  <c r="S2177" i="1" s="1"/>
  <c r="T2177" i="1" s="1"/>
  <c r="R2176" i="1"/>
  <c r="Q2176" i="1"/>
  <c r="S2176" i="1" s="1"/>
  <c r="T2176" i="1" s="1"/>
  <c r="R2175" i="1"/>
  <c r="Q2175" i="1"/>
  <c r="S2175" i="1" s="1"/>
  <c r="T2175" i="1" s="1"/>
  <c r="R2174" i="1"/>
  <c r="Q2174" i="1"/>
  <c r="S2174" i="1" s="1"/>
  <c r="T2174" i="1" s="1"/>
  <c r="R2173" i="1"/>
  <c r="Q2173" i="1"/>
  <c r="S2173" i="1" s="1"/>
  <c r="T2173" i="1" s="1"/>
  <c r="R2172" i="1"/>
  <c r="Q2172" i="1"/>
  <c r="R2171" i="1"/>
  <c r="Q2171" i="1"/>
  <c r="S2171" i="1" s="1"/>
  <c r="T2171" i="1" s="1"/>
  <c r="R2170" i="1"/>
  <c r="Q2170" i="1"/>
  <c r="S2170" i="1" s="1"/>
  <c r="T2170" i="1" s="1"/>
  <c r="R2169" i="1"/>
  <c r="Q2169" i="1"/>
  <c r="S2169" i="1" s="1"/>
  <c r="T2169" i="1" s="1"/>
  <c r="R2168" i="1"/>
  <c r="Q2168" i="1"/>
  <c r="R2167" i="1"/>
  <c r="Q2167" i="1"/>
  <c r="S2167" i="1" s="1"/>
  <c r="T2167" i="1" s="1"/>
  <c r="R2166" i="1"/>
  <c r="Q2166" i="1"/>
  <c r="S2166" i="1" s="1"/>
  <c r="T2166" i="1" s="1"/>
  <c r="R2165" i="1"/>
  <c r="Q2165" i="1"/>
  <c r="S2165" i="1" s="1"/>
  <c r="T2165" i="1" s="1"/>
  <c r="R2164" i="1"/>
  <c r="Q2164" i="1"/>
  <c r="R2163" i="1"/>
  <c r="Q2163" i="1"/>
  <c r="R2162" i="1"/>
  <c r="Q2162" i="1"/>
  <c r="S2162" i="1" s="1"/>
  <c r="T2162" i="1" s="1"/>
  <c r="R2161" i="1"/>
  <c r="Q2161" i="1"/>
  <c r="S2161" i="1" s="1"/>
  <c r="T2161" i="1" s="1"/>
  <c r="R2160" i="1"/>
  <c r="Q2160" i="1"/>
  <c r="R2159" i="1"/>
  <c r="Q2159" i="1"/>
  <c r="S2159" i="1" s="1"/>
  <c r="T2159" i="1" s="1"/>
  <c r="R2158" i="1"/>
  <c r="Q2158" i="1"/>
  <c r="R2157" i="1"/>
  <c r="Q2157" i="1"/>
  <c r="S2157" i="1" s="1"/>
  <c r="T2157" i="1" s="1"/>
  <c r="R2156" i="1"/>
  <c r="Q2156" i="1"/>
  <c r="S2156" i="1" s="1"/>
  <c r="T2156" i="1" s="1"/>
  <c r="R2155" i="1"/>
  <c r="Q2155" i="1"/>
  <c r="S2155" i="1" s="1"/>
  <c r="T2155" i="1" s="1"/>
  <c r="R2154" i="1"/>
  <c r="Q2154" i="1"/>
  <c r="S2154" i="1" s="1"/>
  <c r="T2154" i="1" s="1"/>
  <c r="R2153" i="1"/>
  <c r="Q2153" i="1"/>
  <c r="S2153" i="1" s="1"/>
  <c r="T2153" i="1" s="1"/>
  <c r="R2152" i="1"/>
  <c r="Q2152" i="1"/>
  <c r="S2152" i="1" s="1"/>
  <c r="T2152" i="1" s="1"/>
  <c r="R2151" i="1"/>
  <c r="Q2151" i="1"/>
  <c r="S2151" i="1" s="1"/>
  <c r="T2151" i="1" s="1"/>
  <c r="R2150" i="1"/>
  <c r="Q2150" i="1"/>
  <c r="R2149" i="1"/>
  <c r="Q2149" i="1"/>
  <c r="S2149" i="1" s="1"/>
  <c r="T2149" i="1" s="1"/>
  <c r="R2148" i="1"/>
  <c r="Q2148" i="1"/>
  <c r="S2148" i="1" s="1"/>
  <c r="T2148" i="1" s="1"/>
  <c r="R2147" i="1"/>
  <c r="Q2147" i="1"/>
  <c r="S2147" i="1" s="1"/>
  <c r="T2147" i="1" s="1"/>
  <c r="R2146" i="1"/>
  <c r="Q2146" i="1"/>
  <c r="R2145" i="1"/>
  <c r="Q2145" i="1"/>
  <c r="S2145" i="1" s="1"/>
  <c r="T2145" i="1" s="1"/>
  <c r="R2144" i="1"/>
  <c r="Q2144" i="1"/>
  <c r="S2144" i="1" s="1"/>
  <c r="T2144" i="1" s="1"/>
  <c r="R2143" i="1"/>
  <c r="Q2143" i="1"/>
  <c r="S2143" i="1" s="1"/>
  <c r="T2143" i="1" s="1"/>
  <c r="R2142" i="1"/>
  <c r="Q2142" i="1"/>
  <c r="S2142" i="1" s="1"/>
  <c r="T2142" i="1" s="1"/>
  <c r="R2141" i="1"/>
  <c r="Q2141" i="1"/>
  <c r="S2141" i="1" s="1"/>
  <c r="T2141" i="1" s="1"/>
  <c r="R2140" i="1"/>
  <c r="Q2140" i="1"/>
  <c r="R2139" i="1"/>
  <c r="Q2139" i="1"/>
  <c r="S2139" i="1" s="1"/>
  <c r="T2139" i="1" s="1"/>
  <c r="R2138" i="1"/>
  <c r="Q2138" i="1"/>
  <c r="S2138" i="1" s="1"/>
  <c r="T2138" i="1" s="1"/>
  <c r="R2137" i="1"/>
  <c r="Q2137" i="1"/>
  <c r="S2137" i="1" s="1"/>
  <c r="T2137" i="1" s="1"/>
  <c r="R2136" i="1"/>
  <c r="Q2136" i="1"/>
  <c r="R2135" i="1"/>
  <c r="Q2135" i="1"/>
  <c r="R2134" i="1"/>
  <c r="Q2134" i="1"/>
  <c r="R2133" i="1"/>
  <c r="Q2133" i="1"/>
  <c r="S2133" i="1" s="1"/>
  <c r="T2133" i="1" s="1"/>
  <c r="R2132" i="1"/>
  <c r="Q2132" i="1"/>
  <c r="S2132" i="1" s="1"/>
  <c r="T2132" i="1" s="1"/>
  <c r="R2131" i="1"/>
  <c r="Q2131" i="1"/>
  <c r="S2131" i="1" s="1"/>
  <c r="T2131" i="1" s="1"/>
  <c r="R2130" i="1"/>
  <c r="Q2130" i="1"/>
  <c r="S2130" i="1" s="1"/>
  <c r="T2130" i="1" s="1"/>
  <c r="R2129" i="1"/>
  <c r="Q2129" i="1"/>
  <c r="S2129" i="1" s="1"/>
  <c r="T2129" i="1" s="1"/>
  <c r="R2128" i="1"/>
  <c r="Q2128" i="1"/>
  <c r="S2128" i="1" s="1"/>
  <c r="T2128" i="1" s="1"/>
  <c r="R2127" i="1"/>
  <c r="Q2127" i="1"/>
  <c r="R2126" i="1"/>
  <c r="Q2126" i="1"/>
  <c r="S2126" i="1" s="1"/>
  <c r="T2126" i="1" s="1"/>
  <c r="R2125" i="1"/>
  <c r="Q2125" i="1"/>
  <c r="S2125" i="1" s="1"/>
  <c r="T2125" i="1" s="1"/>
  <c r="R2124" i="1"/>
  <c r="Q2124" i="1"/>
  <c r="R2123" i="1"/>
  <c r="Q2123" i="1"/>
  <c r="S2123" i="1" s="1"/>
  <c r="T2123" i="1" s="1"/>
  <c r="R2122" i="1"/>
  <c r="Q2122" i="1"/>
  <c r="S2122" i="1" s="1"/>
  <c r="T2122" i="1" s="1"/>
  <c r="R2121" i="1"/>
  <c r="Q2121" i="1"/>
  <c r="S2121" i="1" s="1"/>
  <c r="T2121" i="1" s="1"/>
  <c r="R2120" i="1"/>
  <c r="Q2120" i="1"/>
  <c r="S2120" i="1" s="1"/>
  <c r="T2120" i="1" s="1"/>
  <c r="R2119" i="1"/>
  <c r="Q2119" i="1"/>
  <c r="S2119" i="1" s="1"/>
  <c r="T2119" i="1" s="1"/>
  <c r="R2118" i="1"/>
  <c r="Q2118" i="1"/>
  <c r="S2118" i="1" s="1"/>
  <c r="T2118" i="1" s="1"/>
  <c r="R2117" i="1"/>
  <c r="Q2117" i="1"/>
  <c r="S2117" i="1" s="1"/>
  <c r="T2117" i="1" s="1"/>
  <c r="R2116" i="1"/>
  <c r="Q2116" i="1"/>
  <c r="R2115" i="1"/>
  <c r="Q2115" i="1"/>
  <c r="R2114" i="1"/>
  <c r="Q2114" i="1"/>
  <c r="S2114" i="1" s="1"/>
  <c r="T2114" i="1" s="1"/>
  <c r="R2113" i="1"/>
  <c r="Q2113" i="1"/>
  <c r="S2113" i="1" s="1"/>
  <c r="T2113" i="1" s="1"/>
  <c r="R2112" i="1"/>
  <c r="Q2112" i="1"/>
  <c r="R2111" i="1"/>
  <c r="Q2111" i="1"/>
  <c r="R2110" i="1"/>
  <c r="Q2110" i="1"/>
  <c r="S2110" i="1" s="1"/>
  <c r="T2110" i="1" s="1"/>
  <c r="R2109" i="1"/>
  <c r="Q2109" i="1"/>
  <c r="S2109" i="1" s="1"/>
  <c r="T2109" i="1" s="1"/>
  <c r="R2108" i="1"/>
  <c r="Q2108" i="1"/>
  <c r="S2108" i="1" s="1"/>
  <c r="T2108" i="1" s="1"/>
  <c r="R2107" i="1"/>
  <c r="Q2107" i="1"/>
  <c r="S2107" i="1" s="1"/>
  <c r="T2107" i="1" s="1"/>
  <c r="R2106" i="1"/>
  <c r="Q2106" i="1"/>
  <c r="S2106" i="1" s="1"/>
  <c r="T2106" i="1" s="1"/>
  <c r="R2105" i="1"/>
  <c r="Q2105" i="1"/>
  <c r="S2105" i="1" s="1"/>
  <c r="T2105" i="1" s="1"/>
  <c r="R2104" i="1"/>
  <c r="Q2104" i="1"/>
  <c r="S2104" i="1" s="1"/>
  <c r="T2104" i="1" s="1"/>
  <c r="R2103" i="1"/>
  <c r="Q2103" i="1"/>
  <c r="S2103" i="1" s="1"/>
  <c r="T2103" i="1" s="1"/>
  <c r="R2102" i="1"/>
  <c r="Q2102" i="1"/>
  <c r="S2102" i="1" s="1"/>
  <c r="T2102" i="1" s="1"/>
  <c r="R2101" i="1"/>
  <c r="Q2101" i="1"/>
  <c r="S2101" i="1" s="1"/>
  <c r="T2101" i="1" s="1"/>
  <c r="R2100" i="1"/>
  <c r="Q2100" i="1"/>
  <c r="S2100" i="1" s="1"/>
  <c r="T2100" i="1" s="1"/>
  <c r="R2099" i="1"/>
  <c r="Q2099" i="1"/>
  <c r="R2098" i="1"/>
  <c r="Q2098" i="1"/>
  <c r="S2098" i="1" s="1"/>
  <c r="T2098" i="1" s="1"/>
  <c r="R2097" i="1"/>
  <c r="Q2097" i="1"/>
  <c r="S2097" i="1" s="1"/>
  <c r="T2097" i="1" s="1"/>
  <c r="R2096" i="1"/>
  <c r="Q2096" i="1"/>
  <c r="S2096" i="1" s="1"/>
  <c r="T2096" i="1" s="1"/>
  <c r="R2095" i="1"/>
  <c r="Q2095" i="1"/>
  <c r="S2095" i="1" s="1"/>
  <c r="T2095" i="1" s="1"/>
  <c r="R2094" i="1"/>
  <c r="Q2094" i="1"/>
  <c r="S2094" i="1" s="1"/>
  <c r="T2094" i="1" s="1"/>
  <c r="R2093" i="1"/>
  <c r="Q2093" i="1"/>
  <c r="S2093" i="1" s="1"/>
  <c r="T2093" i="1" s="1"/>
  <c r="R2092" i="1"/>
  <c r="Q2092" i="1"/>
  <c r="S2092" i="1" s="1"/>
  <c r="T2092" i="1" s="1"/>
  <c r="R2091" i="1"/>
  <c r="Q2091" i="1"/>
  <c r="S2091" i="1" s="1"/>
  <c r="T2091" i="1" s="1"/>
  <c r="R2090" i="1"/>
  <c r="Q2090" i="1"/>
  <c r="S2090" i="1" s="1"/>
  <c r="T2090" i="1" s="1"/>
  <c r="R2089" i="1"/>
  <c r="Q2089" i="1"/>
  <c r="S2089" i="1" s="1"/>
  <c r="T2089" i="1" s="1"/>
  <c r="R2088" i="1"/>
  <c r="Q2088" i="1"/>
  <c r="S2088" i="1" s="1"/>
  <c r="T2088" i="1" s="1"/>
  <c r="R2087" i="1"/>
  <c r="Q2087" i="1"/>
  <c r="R2086" i="1"/>
  <c r="Q2086" i="1"/>
  <c r="R2085" i="1"/>
  <c r="Q2085" i="1"/>
  <c r="S2085" i="1" s="1"/>
  <c r="T2085" i="1" s="1"/>
  <c r="R2084" i="1"/>
  <c r="Q2084" i="1"/>
  <c r="S2084" i="1" s="1"/>
  <c r="T2084" i="1" s="1"/>
  <c r="R2083" i="1"/>
  <c r="Q2083" i="1"/>
  <c r="S2083" i="1" s="1"/>
  <c r="T2083" i="1" s="1"/>
  <c r="R2082" i="1"/>
  <c r="Q2082" i="1"/>
  <c r="S2082" i="1" s="1"/>
  <c r="T2082" i="1" s="1"/>
  <c r="R2081" i="1"/>
  <c r="Q2081" i="1"/>
  <c r="S2081" i="1" s="1"/>
  <c r="T2081" i="1" s="1"/>
  <c r="R2080" i="1"/>
  <c r="Q2080" i="1"/>
  <c r="S2080" i="1" s="1"/>
  <c r="T2080" i="1" s="1"/>
  <c r="R2079" i="1"/>
  <c r="Q2079" i="1"/>
  <c r="S2079" i="1" s="1"/>
  <c r="T2079" i="1" s="1"/>
  <c r="R2078" i="1"/>
  <c r="Q2078" i="1"/>
  <c r="S2078" i="1" s="1"/>
  <c r="T2078" i="1" s="1"/>
  <c r="R2077" i="1"/>
  <c r="Q2077" i="1"/>
  <c r="S2077" i="1" s="1"/>
  <c r="T2077" i="1" s="1"/>
  <c r="R2076" i="1"/>
  <c r="Q2076" i="1"/>
  <c r="S2076" i="1" s="1"/>
  <c r="T2076" i="1" s="1"/>
  <c r="R2075" i="1"/>
  <c r="Q2075" i="1"/>
  <c r="S2075" i="1" s="1"/>
  <c r="T2075" i="1" s="1"/>
  <c r="R2074" i="1"/>
  <c r="Q2074" i="1"/>
  <c r="S2074" i="1" s="1"/>
  <c r="T2074" i="1" s="1"/>
  <c r="R2073" i="1"/>
  <c r="Q2073" i="1"/>
  <c r="R2072" i="1"/>
  <c r="Q2072" i="1"/>
  <c r="R2071" i="1"/>
  <c r="Q2071" i="1"/>
  <c r="R2070" i="1"/>
  <c r="Q2070" i="1"/>
  <c r="S2070" i="1" s="1"/>
  <c r="T2070" i="1" s="1"/>
  <c r="R2069" i="1"/>
  <c r="Q2069" i="1"/>
  <c r="R2068" i="1"/>
  <c r="Q2068" i="1"/>
  <c r="S2068" i="1" s="1"/>
  <c r="T2068" i="1" s="1"/>
  <c r="R2067" i="1"/>
  <c r="Q2067" i="1"/>
  <c r="S2067" i="1" s="1"/>
  <c r="T2067" i="1" s="1"/>
  <c r="R2066" i="1"/>
  <c r="Q2066" i="1"/>
  <c r="S2066" i="1" s="1"/>
  <c r="T2066" i="1" s="1"/>
  <c r="R2065" i="1"/>
  <c r="Q2065" i="1"/>
  <c r="S2065" i="1" s="1"/>
  <c r="T2065" i="1" s="1"/>
  <c r="R2064" i="1"/>
  <c r="Q2064" i="1"/>
  <c r="S2064" i="1" s="1"/>
  <c r="T2064" i="1" s="1"/>
  <c r="R2063" i="1"/>
  <c r="Q2063" i="1"/>
  <c r="S2063" i="1" s="1"/>
  <c r="T2063" i="1" s="1"/>
  <c r="R2062" i="1"/>
  <c r="Q2062" i="1"/>
  <c r="S2062" i="1" s="1"/>
  <c r="T2062" i="1" s="1"/>
  <c r="R2061" i="1"/>
  <c r="Q2061" i="1"/>
  <c r="S2061" i="1" s="1"/>
  <c r="T2061" i="1" s="1"/>
  <c r="R2060" i="1"/>
  <c r="Q2060" i="1"/>
  <c r="S2060" i="1" s="1"/>
  <c r="T2060" i="1" s="1"/>
  <c r="R2059" i="1"/>
  <c r="Q2059" i="1"/>
  <c r="S2059" i="1" s="1"/>
  <c r="T2059" i="1" s="1"/>
  <c r="R2058" i="1"/>
  <c r="Q2058" i="1"/>
  <c r="S2058" i="1" s="1"/>
  <c r="T2058" i="1" s="1"/>
  <c r="R2057" i="1"/>
  <c r="Q2057" i="1"/>
  <c r="R2056" i="1"/>
  <c r="Q2056" i="1"/>
  <c r="R2055" i="1"/>
  <c r="Q2055" i="1"/>
  <c r="S2055" i="1" s="1"/>
  <c r="T2055" i="1" s="1"/>
  <c r="R2054" i="1"/>
  <c r="Q2054" i="1"/>
  <c r="R2053" i="1"/>
  <c r="Q2053" i="1"/>
  <c r="S2053" i="1" s="1"/>
  <c r="T2053" i="1" s="1"/>
  <c r="R2052" i="1"/>
  <c r="Q2052" i="1"/>
  <c r="S2052" i="1" s="1"/>
  <c r="T2052" i="1" s="1"/>
  <c r="R2051" i="1"/>
  <c r="Q2051" i="1"/>
  <c r="S2051" i="1" s="1"/>
  <c r="T2051" i="1" s="1"/>
  <c r="R2050" i="1"/>
  <c r="Q2050" i="1"/>
  <c r="S2050" i="1" s="1"/>
  <c r="T2050" i="1" s="1"/>
  <c r="R2049" i="1"/>
  <c r="Q2049" i="1"/>
  <c r="S2049" i="1" s="1"/>
  <c r="T2049" i="1" s="1"/>
  <c r="R2048" i="1"/>
  <c r="Q2048" i="1"/>
  <c r="S2048" i="1" s="1"/>
  <c r="T2048" i="1" s="1"/>
  <c r="R2047" i="1"/>
  <c r="Q2047" i="1"/>
  <c r="S2047" i="1" s="1"/>
  <c r="T2047" i="1" s="1"/>
  <c r="R2046" i="1"/>
  <c r="Q2046" i="1"/>
  <c r="R2045" i="1"/>
  <c r="Q2045" i="1"/>
  <c r="S2045" i="1" s="1"/>
  <c r="T2045" i="1" s="1"/>
  <c r="R2044" i="1"/>
  <c r="Q2044" i="1"/>
  <c r="S2044" i="1" s="1"/>
  <c r="T2044" i="1" s="1"/>
  <c r="R2043" i="1"/>
  <c r="Q2043" i="1"/>
  <c r="S2043" i="1" s="1"/>
  <c r="T2043" i="1" s="1"/>
  <c r="R2042" i="1"/>
  <c r="Q2042" i="1"/>
  <c r="S2042" i="1" s="1"/>
  <c r="T2042" i="1" s="1"/>
  <c r="R2041" i="1"/>
  <c r="Q2041" i="1"/>
  <c r="S2041" i="1" s="1"/>
  <c r="T2041" i="1" s="1"/>
  <c r="R2040" i="1"/>
  <c r="Q2040" i="1"/>
  <c r="S2040" i="1" s="1"/>
  <c r="T2040" i="1" s="1"/>
  <c r="R2039" i="1"/>
  <c r="Q2039" i="1"/>
  <c r="S2039" i="1" s="1"/>
  <c r="T2039" i="1" s="1"/>
  <c r="R2038" i="1"/>
  <c r="Q2038" i="1"/>
  <c r="S2038" i="1" s="1"/>
  <c r="T2038" i="1" s="1"/>
  <c r="R2037" i="1"/>
  <c r="Q2037" i="1"/>
  <c r="S2037" i="1" s="1"/>
  <c r="T2037" i="1" s="1"/>
  <c r="R2036" i="1"/>
  <c r="Q2036" i="1"/>
  <c r="S2036" i="1" s="1"/>
  <c r="T2036" i="1" s="1"/>
  <c r="R2035" i="1"/>
  <c r="Q2035" i="1"/>
  <c r="S2035" i="1" s="1"/>
  <c r="T2035" i="1" s="1"/>
  <c r="R2034" i="1"/>
  <c r="Q2034" i="1"/>
  <c r="S2034" i="1" s="1"/>
  <c r="T2034" i="1" s="1"/>
  <c r="R2033" i="1"/>
  <c r="Q2033" i="1"/>
  <c r="S2033" i="1" s="1"/>
  <c r="T2033" i="1" s="1"/>
  <c r="R2032" i="1"/>
  <c r="Q2032" i="1"/>
  <c r="S2032" i="1" s="1"/>
  <c r="T2032" i="1" s="1"/>
  <c r="R2031" i="1"/>
  <c r="Q2031" i="1"/>
  <c r="S2031" i="1" s="1"/>
  <c r="T2031" i="1" s="1"/>
  <c r="R2030" i="1"/>
  <c r="Q2030" i="1"/>
  <c r="S2030" i="1" s="1"/>
  <c r="T2030" i="1" s="1"/>
  <c r="R2029" i="1"/>
  <c r="Q2029" i="1"/>
  <c r="S2029" i="1" s="1"/>
  <c r="T2029" i="1" s="1"/>
  <c r="R2028" i="1"/>
  <c r="Q2028" i="1"/>
  <c r="S2028" i="1" s="1"/>
  <c r="T2028" i="1" s="1"/>
  <c r="R2027" i="1"/>
  <c r="Q2027" i="1"/>
  <c r="S2027" i="1" s="1"/>
  <c r="T2027" i="1" s="1"/>
  <c r="R2026" i="1"/>
  <c r="Q2026" i="1"/>
  <c r="S2026" i="1" s="1"/>
  <c r="T2026" i="1" s="1"/>
  <c r="R2025" i="1"/>
  <c r="Q2025" i="1"/>
  <c r="S2025" i="1" s="1"/>
  <c r="T2025" i="1" s="1"/>
  <c r="R2024" i="1"/>
  <c r="Q2024" i="1"/>
  <c r="S2024" i="1" s="1"/>
  <c r="T2024" i="1" s="1"/>
  <c r="R2023" i="1"/>
  <c r="Q2023" i="1"/>
  <c r="S2023" i="1" s="1"/>
  <c r="T2023" i="1" s="1"/>
  <c r="R2022" i="1"/>
  <c r="Q2022" i="1"/>
  <c r="S2022" i="1" s="1"/>
  <c r="T2022" i="1" s="1"/>
  <c r="R2021" i="1"/>
  <c r="Q2021" i="1"/>
  <c r="S2021" i="1" s="1"/>
  <c r="T2021" i="1" s="1"/>
  <c r="R2020" i="1"/>
  <c r="Q2020" i="1"/>
  <c r="S2020" i="1" s="1"/>
  <c r="T2020" i="1" s="1"/>
  <c r="R2019" i="1"/>
  <c r="Q2019" i="1"/>
  <c r="R2018" i="1"/>
  <c r="Q2018" i="1"/>
  <c r="S2018" i="1" s="1"/>
  <c r="T2018" i="1" s="1"/>
  <c r="R2017" i="1"/>
  <c r="Q2017" i="1"/>
  <c r="S2017" i="1" s="1"/>
  <c r="T2017" i="1" s="1"/>
  <c r="R2016" i="1"/>
  <c r="Q2016" i="1"/>
  <c r="S2016" i="1" s="1"/>
  <c r="T2016" i="1" s="1"/>
  <c r="R2015" i="1"/>
  <c r="Q2015" i="1"/>
  <c r="R2014" i="1"/>
  <c r="Q2014" i="1"/>
  <c r="S2014" i="1" s="1"/>
  <c r="T2014" i="1" s="1"/>
  <c r="R2013" i="1"/>
  <c r="Q2013" i="1"/>
  <c r="S2013" i="1" s="1"/>
  <c r="T2013" i="1" s="1"/>
  <c r="R2012" i="1"/>
  <c r="Q2012" i="1"/>
  <c r="S2012" i="1" s="1"/>
  <c r="T2012" i="1" s="1"/>
  <c r="R2011" i="1"/>
  <c r="Q2011" i="1"/>
  <c r="S2011" i="1" s="1"/>
  <c r="T2011" i="1" s="1"/>
  <c r="R2010" i="1"/>
  <c r="Q2010" i="1"/>
  <c r="S2010" i="1" s="1"/>
  <c r="T2010" i="1" s="1"/>
  <c r="R2009" i="1"/>
  <c r="Q2009" i="1"/>
  <c r="S2009" i="1" s="1"/>
  <c r="T2009" i="1" s="1"/>
  <c r="R2008" i="1"/>
  <c r="Q2008" i="1"/>
  <c r="R2007" i="1"/>
  <c r="Q2007" i="1"/>
  <c r="S2007" i="1" s="1"/>
  <c r="T2007" i="1" s="1"/>
  <c r="R2006" i="1"/>
  <c r="Q2006" i="1"/>
  <c r="S2006" i="1" s="1"/>
  <c r="T2006" i="1" s="1"/>
  <c r="R2005" i="1"/>
  <c r="Q2005" i="1"/>
  <c r="S2005" i="1" s="1"/>
  <c r="T2005" i="1" s="1"/>
  <c r="R2004" i="1"/>
  <c r="Q2004" i="1"/>
  <c r="S2004" i="1" s="1"/>
  <c r="T2004" i="1" s="1"/>
  <c r="R2003" i="1"/>
  <c r="Q2003" i="1"/>
  <c r="S2003" i="1" s="1"/>
  <c r="T2003" i="1" s="1"/>
  <c r="R2002" i="1"/>
  <c r="Q2002" i="1"/>
  <c r="S2002" i="1" s="1"/>
  <c r="T2002" i="1" s="1"/>
  <c r="R2001" i="1"/>
  <c r="Q2001" i="1"/>
  <c r="S2001" i="1" s="1"/>
  <c r="T2001" i="1" s="1"/>
  <c r="R2000" i="1"/>
  <c r="Q2000" i="1"/>
  <c r="S2000" i="1" s="1"/>
  <c r="T2000" i="1" s="1"/>
  <c r="R1999" i="1"/>
  <c r="Q1999" i="1"/>
  <c r="S1999" i="1" s="1"/>
  <c r="T1999" i="1" s="1"/>
  <c r="R1998" i="1"/>
  <c r="Q1998" i="1"/>
  <c r="S1998" i="1" s="1"/>
  <c r="T1998" i="1" s="1"/>
  <c r="R1997" i="1"/>
  <c r="Q1997" i="1"/>
  <c r="S1997" i="1" s="1"/>
  <c r="T1997" i="1" s="1"/>
  <c r="R1996" i="1"/>
  <c r="Q1996" i="1"/>
  <c r="S1996" i="1" s="1"/>
  <c r="T1996" i="1" s="1"/>
  <c r="R1995" i="1"/>
  <c r="Q1995" i="1"/>
  <c r="S1995" i="1" s="1"/>
  <c r="T1995" i="1" s="1"/>
  <c r="R1994" i="1"/>
  <c r="Q1994" i="1"/>
  <c r="S1994" i="1" s="1"/>
  <c r="T1994" i="1" s="1"/>
  <c r="R1993" i="1"/>
  <c r="Q1993" i="1"/>
  <c r="S1993" i="1" s="1"/>
  <c r="T1993" i="1" s="1"/>
  <c r="R1992" i="1"/>
  <c r="Q1992" i="1"/>
  <c r="S1992" i="1" s="1"/>
  <c r="T1992" i="1" s="1"/>
  <c r="R1991" i="1"/>
  <c r="Q1991" i="1"/>
  <c r="S1991" i="1" s="1"/>
  <c r="T1991" i="1" s="1"/>
  <c r="R1990" i="1"/>
  <c r="Q1990" i="1"/>
  <c r="S1990" i="1" s="1"/>
  <c r="T1990" i="1" s="1"/>
  <c r="R1989" i="1"/>
  <c r="Q1989" i="1"/>
  <c r="S1989" i="1" s="1"/>
  <c r="T1989" i="1" s="1"/>
  <c r="R1988" i="1"/>
  <c r="Q1988" i="1"/>
  <c r="S1988" i="1" s="1"/>
  <c r="T1988" i="1" s="1"/>
  <c r="R1987" i="1"/>
  <c r="Q1987" i="1"/>
  <c r="S1987" i="1" s="1"/>
  <c r="T1987" i="1" s="1"/>
  <c r="R1986" i="1"/>
  <c r="Q1986" i="1"/>
  <c r="S1986" i="1" s="1"/>
  <c r="T1986" i="1" s="1"/>
  <c r="R1985" i="1"/>
  <c r="Q1985" i="1"/>
  <c r="S1985" i="1" s="1"/>
  <c r="T1985" i="1" s="1"/>
  <c r="R1984" i="1"/>
  <c r="Q1984" i="1"/>
  <c r="S1984" i="1" s="1"/>
  <c r="T1984" i="1" s="1"/>
  <c r="R1983" i="1"/>
  <c r="Q1983" i="1"/>
  <c r="S1983" i="1" s="1"/>
  <c r="T1983" i="1" s="1"/>
  <c r="R1982" i="1"/>
  <c r="Q1982" i="1"/>
  <c r="S1982" i="1" s="1"/>
  <c r="T1982" i="1" s="1"/>
  <c r="R1981" i="1"/>
  <c r="Q1981" i="1"/>
  <c r="S1981" i="1" s="1"/>
  <c r="T1981" i="1" s="1"/>
  <c r="R1980" i="1"/>
  <c r="Q1980" i="1"/>
  <c r="S1980" i="1" s="1"/>
  <c r="T1980" i="1" s="1"/>
  <c r="R1979" i="1"/>
  <c r="Q1979" i="1"/>
  <c r="S1979" i="1" s="1"/>
  <c r="T1979" i="1" s="1"/>
  <c r="R1978" i="1"/>
  <c r="Q1978" i="1"/>
  <c r="S1978" i="1" s="1"/>
  <c r="T1978" i="1" s="1"/>
  <c r="R1977" i="1"/>
  <c r="Q1977" i="1"/>
  <c r="S1977" i="1" s="1"/>
  <c r="T1977" i="1" s="1"/>
  <c r="R1976" i="1"/>
  <c r="Q1976" i="1"/>
  <c r="S1976" i="1" s="1"/>
  <c r="T1976" i="1" s="1"/>
  <c r="R1975" i="1"/>
  <c r="Q1975" i="1"/>
  <c r="S1975" i="1" s="1"/>
  <c r="T1975" i="1" s="1"/>
  <c r="R1974" i="1"/>
  <c r="Q1974" i="1"/>
  <c r="S1974" i="1" s="1"/>
  <c r="T1974" i="1" s="1"/>
  <c r="R1973" i="1"/>
  <c r="Q1973" i="1"/>
  <c r="S1973" i="1" s="1"/>
  <c r="T1973" i="1" s="1"/>
  <c r="R1972" i="1"/>
  <c r="Q1972" i="1"/>
  <c r="S1972" i="1" s="1"/>
  <c r="T1972" i="1" s="1"/>
  <c r="R1971" i="1"/>
  <c r="Q1971" i="1"/>
  <c r="S1971" i="1" s="1"/>
  <c r="T1971" i="1" s="1"/>
  <c r="R1970" i="1"/>
  <c r="Q1970" i="1"/>
  <c r="S1970" i="1" s="1"/>
  <c r="T1970" i="1" s="1"/>
  <c r="R1969" i="1"/>
  <c r="Q1969" i="1"/>
  <c r="S1969" i="1" s="1"/>
  <c r="T1969" i="1" s="1"/>
  <c r="R1968" i="1"/>
  <c r="Q1968" i="1"/>
  <c r="S1968" i="1" s="1"/>
  <c r="T1968" i="1" s="1"/>
  <c r="R1967" i="1"/>
  <c r="Q1967" i="1"/>
  <c r="S1967" i="1" s="1"/>
  <c r="T1967" i="1" s="1"/>
  <c r="R1966" i="1"/>
  <c r="Q1966" i="1"/>
  <c r="S1966" i="1" s="1"/>
  <c r="T1966" i="1" s="1"/>
  <c r="R1965" i="1"/>
  <c r="Q1965" i="1"/>
  <c r="S1965" i="1" s="1"/>
  <c r="T1965" i="1" s="1"/>
  <c r="R1964" i="1"/>
  <c r="Q1964" i="1"/>
  <c r="R1963" i="1"/>
  <c r="Q1963" i="1"/>
  <c r="S1963" i="1" s="1"/>
  <c r="T1963" i="1" s="1"/>
  <c r="R1962" i="1"/>
  <c r="Q1962" i="1"/>
  <c r="S1962" i="1" s="1"/>
  <c r="T1962" i="1" s="1"/>
  <c r="R1961" i="1"/>
  <c r="Q1961" i="1"/>
  <c r="S1961" i="1" s="1"/>
  <c r="T1961" i="1" s="1"/>
  <c r="R1960" i="1"/>
  <c r="Q1960" i="1"/>
  <c r="S1960" i="1" s="1"/>
  <c r="T1960" i="1" s="1"/>
  <c r="R1959" i="1"/>
  <c r="Q1959" i="1"/>
  <c r="S1959" i="1" s="1"/>
  <c r="T1959" i="1" s="1"/>
  <c r="R1958" i="1"/>
  <c r="Q1958" i="1"/>
  <c r="S1958" i="1" s="1"/>
  <c r="T1958" i="1" s="1"/>
  <c r="R1957" i="1"/>
  <c r="Q1957" i="1"/>
  <c r="S1957" i="1" s="1"/>
  <c r="T1957" i="1" s="1"/>
  <c r="R1956" i="1"/>
  <c r="Q1956" i="1"/>
  <c r="S1956" i="1" s="1"/>
  <c r="T1956" i="1" s="1"/>
  <c r="R1955" i="1"/>
  <c r="Q1955" i="1"/>
  <c r="R1954" i="1"/>
  <c r="Q1954" i="1"/>
  <c r="S1954" i="1" s="1"/>
  <c r="T1954" i="1" s="1"/>
  <c r="R1953" i="1"/>
  <c r="Q1953" i="1"/>
  <c r="S1953" i="1" s="1"/>
  <c r="T1953" i="1" s="1"/>
  <c r="R1952" i="1"/>
  <c r="Q1952" i="1"/>
  <c r="R1951" i="1"/>
  <c r="Q1951" i="1"/>
  <c r="S1951" i="1" s="1"/>
  <c r="T1951" i="1" s="1"/>
  <c r="R1950" i="1"/>
  <c r="Q1950" i="1"/>
  <c r="R1949" i="1"/>
  <c r="Q1949" i="1"/>
  <c r="S1949" i="1" s="1"/>
  <c r="T1949" i="1" s="1"/>
  <c r="R1948" i="1"/>
  <c r="Q1948" i="1"/>
  <c r="S1948" i="1" s="1"/>
  <c r="T1948" i="1" s="1"/>
  <c r="R1947" i="1"/>
  <c r="Q1947" i="1"/>
  <c r="S1947" i="1" s="1"/>
  <c r="T1947" i="1" s="1"/>
  <c r="R1946" i="1"/>
  <c r="Q1946" i="1"/>
  <c r="S1946" i="1" s="1"/>
  <c r="T1946" i="1" s="1"/>
  <c r="R1945" i="1"/>
  <c r="Q1945" i="1"/>
  <c r="S1945" i="1" s="1"/>
  <c r="T1945" i="1" s="1"/>
  <c r="R1944" i="1"/>
  <c r="Q1944" i="1"/>
  <c r="S1944" i="1" s="1"/>
  <c r="T1944" i="1" s="1"/>
  <c r="R1943" i="1"/>
  <c r="Q1943" i="1"/>
  <c r="S1943" i="1" s="1"/>
  <c r="T1943" i="1" s="1"/>
  <c r="R1942" i="1"/>
  <c r="Q1942" i="1"/>
  <c r="S1942" i="1" s="1"/>
  <c r="T1942" i="1" s="1"/>
  <c r="R1941" i="1"/>
  <c r="Q1941" i="1"/>
  <c r="S1941" i="1" s="1"/>
  <c r="T1941" i="1" s="1"/>
  <c r="R1940" i="1"/>
  <c r="Q1940" i="1"/>
  <c r="S1940" i="1" s="1"/>
  <c r="T1940" i="1" s="1"/>
  <c r="R1939" i="1"/>
  <c r="Q1939" i="1"/>
  <c r="S1939" i="1" s="1"/>
  <c r="T1939" i="1" s="1"/>
  <c r="R1938" i="1"/>
  <c r="Q1938" i="1"/>
  <c r="S1938" i="1" s="1"/>
  <c r="T1938" i="1" s="1"/>
  <c r="R1937" i="1"/>
  <c r="Q1937" i="1"/>
  <c r="S1937" i="1" s="1"/>
  <c r="T1937" i="1" s="1"/>
  <c r="R1936" i="1"/>
  <c r="Q1936" i="1"/>
  <c r="S1936" i="1" s="1"/>
  <c r="T1936" i="1" s="1"/>
  <c r="R1935" i="1"/>
  <c r="Q1935" i="1"/>
  <c r="S1935" i="1" s="1"/>
  <c r="T1935" i="1" s="1"/>
  <c r="R1934" i="1"/>
  <c r="Q1934" i="1"/>
  <c r="R1933" i="1"/>
  <c r="Q1933" i="1"/>
  <c r="S1933" i="1" s="1"/>
  <c r="T1933" i="1" s="1"/>
  <c r="R1932" i="1"/>
  <c r="Q1932" i="1"/>
  <c r="S1932" i="1" s="1"/>
  <c r="T1932" i="1" s="1"/>
  <c r="R1931" i="1"/>
  <c r="Q1931" i="1"/>
  <c r="S1931" i="1" s="1"/>
  <c r="T1931" i="1" s="1"/>
  <c r="R1930" i="1"/>
  <c r="Q1930" i="1"/>
  <c r="S1930" i="1" s="1"/>
  <c r="T1930" i="1" s="1"/>
  <c r="R1929" i="1"/>
  <c r="Q1929" i="1"/>
  <c r="R1928" i="1"/>
  <c r="Q1928" i="1"/>
  <c r="S1928" i="1" s="1"/>
  <c r="T1928" i="1" s="1"/>
  <c r="R1927" i="1"/>
  <c r="Q1927" i="1"/>
  <c r="S1927" i="1" s="1"/>
  <c r="T1927" i="1" s="1"/>
  <c r="R1926" i="1"/>
  <c r="Q1926" i="1"/>
  <c r="R1925" i="1"/>
  <c r="Q1925" i="1"/>
  <c r="S1925" i="1" s="1"/>
  <c r="T1925" i="1" s="1"/>
  <c r="R1924" i="1"/>
  <c r="Q1924" i="1"/>
  <c r="S1924" i="1" s="1"/>
  <c r="T1924" i="1" s="1"/>
  <c r="R1923" i="1"/>
  <c r="Q1923" i="1"/>
  <c r="S1923" i="1" s="1"/>
  <c r="T1923" i="1" s="1"/>
  <c r="R1922" i="1"/>
  <c r="Q1922" i="1"/>
  <c r="S1922" i="1" s="1"/>
  <c r="T1922" i="1" s="1"/>
  <c r="R1921" i="1"/>
  <c r="Q1921" i="1"/>
  <c r="S1921" i="1" s="1"/>
  <c r="T1921" i="1" s="1"/>
  <c r="R1920" i="1"/>
  <c r="Q1920" i="1"/>
  <c r="S1920" i="1" s="1"/>
  <c r="T1920" i="1" s="1"/>
  <c r="R1919" i="1"/>
  <c r="Q1919" i="1"/>
  <c r="S1919" i="1" s="1"/>
  <c r="T1919" i="1" s="1"/>
  <c r="R1918" i="1"/>
  <c r="Q1918" i="1"/>
  <c r="S1918" i="1" s="1"/>
  <c r="T1918" i="1" s="1"/>
  <c r="R1917" i="1"/>
  <c r="Q1917" i="1"/>
  <c r="R1916" i="1"/>
  <c r="Q1916" i="1"/>
  <c r="S1916" i="1" s="1"/>
  <c r="T1916" i="1" s="1"/>
  <c r="R1915" i="1"/>
  <c r="Q1915" i="1"/>
  <c r="R1914" i="1"/>
  <c r="Q1914" i="1"/>
  <c r="R1913" i="1"/>
  <c r="Q1913" i="1"/>
  <c r="S1913" i="1" s="1"/>
  <c r="T1913" i="1" s="1"/>
  <c r="R1912" i="1"/>
  <c r="Q1912" i="1"/>
  <c r="S1912" i="1" s="1"/>
  <c r="T1912" i="1" s="1"/>
  <c r="R1911" i="1"/>
  <c r="Q1911" i="1"/>
  <c r="S1911" i="1" s="1"/>
  <c r="T1911" i="1" s="1"/>
  <c r="R1910" i="1"/>
  <c r="Q1910" i="1"/>
  <c r="S1910" i="1" s="1"/>
  <c r="T1910" i="1" s="1"/>
  <c r="R1909" i="1"/>
  <c r="Q1909" i="1"/>
  <c r="S1909" i="1" s="1"/>
  <c r="T1909" i="1" s="1"/>
  <c r="R1908" i="1"/>
  <c r="Q1908" i="1"/>
  <c r="S1908" i="1" s="1"/>
  <c r="T1908" i="1" s="1"/>
  <c r="R1907" i="1"/>
  <c r="Q1907" i="1"/>
  <c r="S1907" i="1" s="1"/>
  <c r="T1907" i="1" s="1"/>
  <c r="R1906" i="1"/>
  <c r="Q1906" i="1"/>
  <c r="S1906" i="1" s="1"/>
  <c r="T1906" i="1" s="1"/>
  <c r="R1905" i="1"/>
  <c r="Q1905" i="1"/>
  <c r="S1905" i="1" s="1"/>
  <c r="T1905" i="1" s="1"/>
  <c r="R1904" i="1"/>
  <c r="Q1904" i="1"/>
  <c r="S1904" i="1" s="1"/>
  <c r="T1904" i="1" s="1"/>
  <c r="R1903" i="1"/>
  <c r="Q1903" i="1"/>
  <c r="R1902" i="1"/>
  <c r="Q1902" i="1"/>
  <c r="S1902" i="1" s="1"/>
  <c r="T1902" i="1" s="1"/>
  <c r="R1901" i="1"/>
  <c r="Q1901" i="1"/>
  <c r="S1901" i="1" s="1"/>
  <c r="T1901" i="1" s="1"/>
  <c r="R1900" i="1"/>
  <c r="Q1900" i="1"/>
  <c r="S1900" i="1" s="1"/>
  <c r="T1900" i="1" s="1"/>
  <c r="R1899" i="1"/>
  <c r="Q1899" i="1"/>
  <c r="S1899" i="1" s="1"/>
  <c r="T1899" i="1" s="1"/>
  <c r="R1898" i="1"/>
  <c r="Q1898" i="1"/>
  <c r="S1898" i="1" s="1"/>
  <c r="T1898" i="1" s="1"/>
  <c r="R1897" i="1"/>
  <c r="Q1897" i="1"/>
  <c r="S1897" i="1" s="1"/>
  <c r="T1897" i="1" s="1"/>
  <c r="R1896" i="1"/>
  <c r="Q1896" i="1"/>
  <c r="S1896" i="1" s="1"/>
  <c r="T1896" i="1" s="1"/>
  <c r="R1895" i="1"/>
  <c r="Q1895" i="1"/>
  <c r="S1895" i="1" s="1"/>
  <c r="T1895" i="1" s="1"/>
  <c r="R1894" i="1"/>
  <c r="Q1894" i="1"/>
  <c r="S1894" i="1" s="1"/>
  <c r="T1894" i="1" s="1"/>
  <c r="R1893" i="1"/>
  <c r="Q1893" i="1"/>
  <c r="S1893" i="1" s="1"/>
  <c r="T1893" i="1" s="1"/>
  <c r="R1892" i="1"/>
  <c r="Q1892" i="1"/>
  <c r="S1892" i="1" s="1"/>
  <c r="T1892" i="1" s="1"/>
  <c r="R1891" i="1"/>
  <c r="Q1891" i="1"/>
  <c r="S1891" i="1" s="1"/>
  <c r="T1891" i="1" s="1"/>
  <c r="R1890" i="1"/>
  <c r="Q1890" i="1"/>
  <c r="S1890" i="1" s="1"/>
  <c r="T1890" i="1" s="1"/>
  <c r="R1889" i="1"/>
  <c r="Q1889" i="1"/>
  <c r="S1889" i="1" s="1"/>
  <c r="T1889" i="1" s="1"/>
  <c r="R1888" i="1"/>
  <c r="Q1888" i="1"/>
  <c r="R1887" i="1"/>
  <c r="Q1887" i="1"/>
  <c r="S1887" i="1" s="1"/>
  <c r="T1887" i="1" s="1"/>
  <c r="R1886" i="1"/>
  <c r="Q1886" i="1"/>
  <c r="S1886" i="1" s="1"/>
  <c r="T1886" i="1" s="1"/>
  <c r="R1885" i="1"/>
  <c r="Q1885" i="1"/>
  <c r="S1885" i="1" s="1"/>
  <c r="T1885" i="1" s="1"/>
  <c r="R1884" i="1"/>
  <c r="Q1884" i="1"/>
  <c r="S1884" i="1" s="1"/>
  <c r="T1884" i="1" s="1"/>
  <c r="R1883" i="1"/>
  <c r="Q1883" i="1"/>
  <c r="S1883" i="1" s="1"/>
  <c r="T1883" i="1" s="1"/>
  <c r="R1882" i="1"/>
  <c r="Q1882" i="1"/>
  <c r="S1882" i="1" s="1"/>
  <c r="T1882" i="1" s="1"/>
  <c r="R1881" i="1"/>
  <c r="Q1881" i="1"/>
  <c r="R1880" i="1"/>
  <c r="Q1880" i="1"/>
  <c r="R1879" i="1"/>
  <c r="Q1879" i="1"/>
  <c r="R1878" i="1"/>
  <c r="Q1878" i="1"/>
  <c r="S1878" i="1" s="1"/>
  <c r="T1878" i="1" s="1"/>
  <c r="R1877" i="1"/>
  <c r="Q1877" i="1"/>
  <c r="S1877" i="1" s="1"/>
  <c r="T1877" i="1" s="1"/>
  <c r="R1876" i="1"/>
  <c r="Q1876" i="1"/>
  <c r="S1876" i="1" s="1"/>
  <c r="T1876" i="1" s="1"/>
  <c r="R1875" i="1"/>
  <c r="Q1875" i="1"/>
  <c r="S1875" i="1" s="1"/>
  <c r="T1875" i="1" s="1"/>
  <c r="R1874" i="1"/>
  <c r="Q1874" i="1"/>
  <c r="S1874" i="1" s="1"/>
  <c r="T1874" i="1" s="1"/>
  <c r="R1873" i="1"/>
  <c r="Q1873" i="1"/>
  <c r="S1873" i="1" s="1"/>
  <c r="T1873" i="1" s="1"/>
  <c r="R1872" i="1"/>
  <c r="Q1872" i="1"/>
  <c r="S1872" i="1" s="1"/>
  <c r="T1872" i="1" s="1"/>
  <c r="R1871" i="1"/>
  <c r="Q1871" i="1"/>
  <c r="S1871" i="1" s="1"/>
  <c r="T1871" i="1" s="1"/>
  <c r="R1870" i="1"/>
  <c r="Q1870" i="1"/>
  <c r="S1870" i="1" s="1"/>
  <c r="T1870" i="1" s="1"/>
  <c r="R1869" i="1"/>
  <c r="Q1869" i="1"/>
  <c r="R1868" i="1"/>
  <c r="Q1868" i="1"/>
  <c r="S1868" i="1" s="1"/>
  <c r="T1868" i="1" s="1"/>
  <c r="R1867" i="1"/>
  <c r="Q1867" i="1"/>
  <c r="S1867" i="1" s="1"/>
  <c r="T1867" i="1" s="1"/>
  <c r="R1866" i="1"/>
  <c r="Q1866" i="1"/>
  <c r="S1866" i="1" s="1"/>
  <c r="T1866" i="1" s="1"/>
  <c r="R1865" i="1"/>
  <c r="Q1865" i="1"/>
  <c r="R1864" i="1"/>
  <c r="Q1864" i="1"/>
  <c r="S1864" i="1" s="1"/>
  <c r="T1864" i="1" s="1"/>
  <c r="R1863" i="1"/>
  <c r="Q1863" i="1"/>
  <c r="S1863" i="1" s="1"/>
  <c r="T1863" i="1" s="1"/>
  <c r="R1862" i="1"/>
  <c r="Q1862" i="1"/>
  <c r="S1862" i="1" s="1"/>
  <c r="T1862" i="1" s="1"/>
  <c r="R1861" i="1"/>
  <c r="Q1861" i="1"/>
  <c r="S1861" i="1" s="1"/>
  <c r="T1861" i="1" s="1"/>
  <c r="R1860" i="1"/>
  <c r="Q1860" i="1"/>
  <c r="R1859" i="1"/>
  <c r="Q1859" i="1"/>
  <c r="S1859" i="1" s="1"/>
  <c r="T1859" i="1" s="1"/>
  <c r="R1858" i="1"/>
  <c r="Q1858" i="1"/>
  <c r="S1858" i="1" s="1"/>
  <c r="T1858" i="1" s="1"/>
  <c r="R1857" i="1"/>
  <c r="Q1857" i="1"/>
  <c r="S1857" i="1" s="1"/>
  <c r="T1857" i="1" s="1"/>
  <c r="R1856" i="1"/>
  <c r="Q1856" i="1"/>
  <c r="S1856" i="1" s="1"/>
  <c r="T1856" i="1" s="1"/>
  <c r="R1855" i="1"/>
  <c r="Q1855" i="1"/>
  <c r="S1855" i="1" s="1"/>
  <c r="T1855" i="1" s="1"/>
  <c r="R1854" i="1"/>
  <c r="Q1854" i="1"/>
  <c r="S1854" i="1" s="1"/>
  <c r="T1854" i="1" s="1"/>
  <c r="R1853" i="1"/>
  <c r="Q1853" i="1"/>
  <c r="S1853" i="1" s="1"/>
  <c r="T1853" i="1" s="1"/>
  <c r="R1852" i="1"/>
  <c r="Q1852" i="1"/>
  <c r="S1852" i="1" s="1"/>
  <c r="T1852" i="1" s="1"/>
  <c r="R1851" i="1"/>
  <c r="Q1851" i="1"/>
  <c r="R1850" i="1"/>
  <c r="Q1850" i="1"/>
  <c r="R1849" i="1"/>
  <c r="Q1849" i="1"/>
  <c r="R1848" i="1"/>
  <c r="Q1848" i="1"/>
  <c r="S1848" i="1" s="1"/>
  <c r="T1848" i="1" s="1"/>
  <c r="R1847" i="1"/>
  <c r="Q1847" i="1"/>
  <c r="S1847" i="1" s="1"/>
  <c r="T1847" i="1" s="1"/>
  <c r="R1846" i="1"/>
  <c r="Q1846" i="1"/>
  <c r="S1846" i="1" s="1"/>
  <c r="T1846" i="1" s="1"/>
  <c r="R1845" i="1"/>
  <c r="Q1845" i="1"/>
  <c r="S1845" i="1" s="1"/>
  <c r="T1845" i="1" s="1"/>
  <c r="R1844" i="1"/>
  <c r="Q1844" i="1"/>
  <c r="S1844" i="1" s="1"/>
  <c r="T1844" i="1" s="1"/>
  <c r="R1843" i="1"/>
  <c r="Q1843" i="1"/>
  <c r="S1843" i="1" s="1"/>
  <c r="T1843" i="1" s="1"/>
  <c r="R1842" i="1"/>
  <c r="Q1842" i="1"/>
  <c r="S1842" i="1" s="1"/>
  <c r="T1842" i="1" s="1"/>
  <c r="R1841" i="1"/>
  <c r="Q1841" i="1"/>
  <c r="S1841" i="1" s="1"/>
  <c r="T1841" i="1" s="1"/>
  <c r="R1840" i="1"/>
  <c r="Q1840" i="1"/>
  <c r="S1840" i="1" s="1"/>
  <c r="T1840" i="1" s="1"/>
  <c r="R1839" i="1"/>
  <c r="Q1839" i="1"/>
  <c r="S1839" i="1" s="1"/>
  <c r="T1839" i="1" s="1"/>
  <c r="R1838" i="1"/>
  <c r="Q1838" i="1"/>
  <c r="S1838" i="1" s="1"/>
  <c r="T1838" i="1" s="1"/>
  <c r="R1837" i="1"/>
  <c r="Q1837" i="1"/>
  <c r="S1837" i="1" s="1"/>
  <c r="T1837" i="1" s="1"/>
  <c r="R1836" i="1"/>
  <c r="Q1836" i="1"/>
  <c r="R1835" i="1"/>
  <c r="Q1835" i="1"/>
  <c r="S1835" i="1" s="1"/>
  <c r="T1835" i="1" s="1"/>
  <c r="R1834" i="1"/>
  <c r="Q1834" i="1"/>
  <c r="S1834" i="1" s="1"/>
  <c r="T1834" i="1" s="1"/>
  <c r="R1833" i="1"/>
  <c r="Q1833" i="1"/>
  <c r="S1833" i="1" s="1"/>
  <c r="T1833" i="1" s="1"/>
  <c r="R1832" i="1"/>
  <c r="Q1832" i="1"/>
  <c r="S1832" i="1" s="1"/>
  <c r="T1832" i="1" s="1"/>
  <c r="R1831" i="1"/>
  <c r="Q1831" i="1"/>
  <c r="R1830" i="1"/>
  <c r="Q1830" i="1"/>
  <c r="S1830" i="1" s="1"/>
  <c r="T1830" i="1" s="1"/>
  <c r="R1829" i="1"/>
  <c r="Q1829" i="1"/>
  <c r="S1829" i="1" s="1"/>
  <c r="T1829" i="1" s="1"/>
  <c r="R1828" i="1"/>
  <c r="Q1828" i="1"/>
  <c r="S1828" i="1" s="1"/>
  <c r="T1828" i="1" s="1"/>
  <c r="R1827" i="1"/>
  <c r="Q1827" i="1"/>
  <c r="S1827" i="1" s="1"/>
  <c r="T1827" i="1" s="1"/>
  <c r="R1826" i="1"/>
  <c r="Q1826" i="1"/>
  <c r="S1826" i="1" s="1"/>
  <c r="T1826" i="1" s="1"/>
  <c r="R1825" i="1"/>
  <c r="Q1825" i="1"/>
  <c r="R1824" i="1"/>
  <c r="Q1824" i="1"/>
  <c r="S1824" i="1" s="1"/>
  <c r="T1824" i="1" s="1"/>
  <c r="R1823" i="1"/>
  <c r="Q1823" i="1"/>
  <c r="S1823" i="1" s="1"/>
  <c r="T1823" i="1" s="1"/>
  <c r="R1822" i="1"/>
  <c r="Q1822" i="1"/>
  <c r="S1822" i="1" s="1"/>
  <c r="T1822" i="1" s="1"/>
  <c r="R1821" i="1"/>
  <c r="Q1821" i="1"/>
  <c r="S1821" i="1" s="1"/>
  <c r="T1821" i="1" s="1"/>
  <c r="R1820" i="1"/>
  <c r="Q1820" i="1"/>
  <c r="R1819" i="1"/>
  <c r="Q1819" i="1"/>
  <c r="S1819" i="1" s="1"/>
  <c r="T1819" i="1" s="1"/>
  <c r="R1818" i="1"/>
  <c r="Q1818" i="1"/>
  <c r="R1817" i="1"/>
  <c r="Q1817" i="1"/>
  <c r="S1817" i="1" s="1"/>
  <c r="T1817" i="1" s="1"/>
  <c r="R1816" i="1"/>
  <c r="Q1816" i="1"/>
  <c r="S1816" i="1" s="1"/>
  <c r="T1816" i="1" s="1"/>
  <c r="R1815" i="1"/>
  <c r="Q1815" i="1"/>
  <c r="S1815" i="1" s="1"/>
  <c r="T1815" i="1" s="1"/>
  <c r="R1814" i="1"/>
  <c r="Q1814" i="1"/>
  <c r="S1814" i="1" s="1"/>
  <c r="T1814" i="1" s="1"/>
  <c r="R1813" i="1"/>
  <c r="Q1813" i="1"/>
  <c r="S1813" i="1" s="1"/>
  <c r="T1813" i="1" s="1"/>
  <c r="R1812" i="1"/>
  <c r="Q1812" i="1"/>
  <c r="S1812" i="1" s="1"/>
  <c r="T1812" i="1" s="1"/>
  <c r="R1811" i="1"/>
  <c r="Q1811" i="1"/>
  <c r="R1810" i="1"/>
  <c r="Q1810" i="1"/>
  <c r="R1809" i="1"/>
  <c r="Q1809" i="1"/>
  <c r="S1809" i="1" s="1"/>
  <c r="T1809" i="1" s="1"/>
  <c r="R1808" i="1"/>
  <c r="Q1808" i="1"/>
  <c r="S1808" i="1" s="1"/>
  <c r="T1808" i="1" s="1"/>
  <c r="R1807" i="1"/>
  <c r="Q1807" i="1"/>
  <c r="S1807" i="1" s="1"/>
  <c r="T1807" i="1" s="1"/>
  <c r="R1806" i="1"/>
  <c r="Q1806" i="1"/>
  <c r="S1806" i="1" s="1"/>
  <c r="T1806" i="1" s="1"/>
  <c r="R1805" i="1"/>
  <c r="Q1805" i="1"/>
  <c r="S1805" i="1" s="1"/>
  <c r="T1805" i="1" s="1"/>
  <c r="R1804" i="1"/>
  <c r="Q1804" i="1"/>
  <c r="R1803" i="1"/>
  <c r="Q1803" i="1"/>
  <c r="S1803" i="1" s="1"/>
  <c r="T1803" i="1" s="1"/>
  <c r="R1802" i="1"/>
  <c r="Q1802" i="1"/>
  <c r="S1802" i="1" s="1"/>
  <c r="T1802" i="1" s="1"/>
  <c r="R1801" i="1"/>
  <c r="Q1801" i="1"/>
  <c r="S1801" i="1" s="1"/>
  <c r="T1801" i="1" s="1"/>
  <c r="R1800" i="1"/>
  <c r="Q1800" i="1"/>
  <c r="R1799" i="1"/>
  <c r="Q1799" i="1"/>
  <c r="S1799" i="1" s="1"/>
  <c r="T1799" i="1" s="1"/>
  <c r="R1798" i="1"/>
  <c r="Q1798" i="1"/>
  <c r="S1798" i="1" s="1"/>
  <c r="T1798" i="1" s="1"/>
  <c r="R1797" i="1"/>
  <c r="Q1797" i="1"/>
  <c r="S1797" i="1" s="1"/>
  <c r="T1797" i="1" s="1"/>
  <c r="R1796" i="1"/>
  <c r="Q1796" i="1"/>
  <c r="S1796" i="1" s="1"/>
  <c r="T1796" i="1" s="1"/>
  <c r="R1795" i="1"/>
  <c r="Q1795" i="1"/>
  <c r="S1795" i="1" s="1"/>
  <c r="T1795" i="1" s="1"/>
  <c r="R1794" i="1"/>
  <c r="Q1794" i="1"/>
  <c r="S1794" i="1" s="1"/>
  <c r="T1794" i="1" s="1"/>
  <c r="R1793" i="1"/>
  <c r="Q1793" i="1"/>
  <c r="S1793" i="1" s="1"/>
  <c r="T1793" i="1" s="1"/>
  <c r="R1792" i="1"/>
  <c r="Q1792" i="1"/>
  <c r="S1792" i="1" s="1"/>
  <c r="T1792" i="1" s="1"/>
  <c r="R1791" i="1"/>
  <c r="Q1791" i="1"/>
  <c r="S1791" i="1" s="1"/>
  <c r="T1791" i="1" s="1"/>
  <c r="R1790" i="1"/>
  <c r="Q1790" i="1"/>
  <c r="S1790" i="1" s="1"/>
  <c r="T1790" i="1" s="1"/>
  <c r="R1789" i="1"/>
  <c r="Q1789" i="1"/>
  <c r="S1789" i="1" s="1"/>
  <c r="T1789" i="1" s="1"/>
  <c r="R1788" i="1"/>
  <c r="Q1788" i="1"/>
  <c r="S1788" i="1" s="1"/>
  <c r="T1788" i="1" s="1"/>
  <c r="R1787" i="1"/>
  <c r="Q1787" i="1"/>
  <c r="S1787" i="1" s="1"/>
  <c r="T1787" i="1" s="1"/>
  <c r="R1786" i="1"/>
  <c r="Q1786" i="1"/>
  <c r="S1786" i="1" s="1"/>
  <c r="T1786" i="1" s="1"/>
  <c r="R1785" i="1"/>
  <c r="Q1785" i="1"/>
  <c r="R1784" i="1"/>
  <c r="Q1784" i="1"/>
  <c r="S1784" i="1" s="1"/>
  <c r="T1784" i="1" s="1"/>
  <c r="R1783" i="1"/>
  <c r="Q1783" i="1"/>
  <c r="S1783" i="1" s="1"/>
  <c r="T1783" i="1" s="1"/>
  <c r="R1782" i="1"/>
  <c r="Q1782" i="1"/>
  <c r="R1781" i="1"/>
  <c r="Q1781" i="1"/>
  <c r="S1781" i="1" s="1"/>
  <c r="T1781" i="1" s="1"/>
  <c r="R1780" i="1"/>
  <c r="Q1780" i="1"/>
  <c r="R1779" i="1"/>
  <c r="Q1779" i="1"/>
  <c r="S1779" i="1" s="1"/>
  <c r="T1779" i="1" s="1"/>
  <c r="R1778" i="1"/>
  <c r="Q1778" i="1"/>
  <c r="S1778" i="1" s="1"/>
  <c r="T1778" i="1" s="1"/>
  <c r="R1777" i="1"/>
  <c r="Q1777" i="1"/>
  <c r="S1777" i="1" s="1"/>
  <c r="T1777" i="1" s="1"/>
  <c r="R1776" i="1"/>
  <c r="Q1776" i="1"/>
  <c r="S1776" i="1" s="1"/>
  <c r="T1776" i="1" s="1"/>
  <c r="R1775" i="1"/>
  <c r="Q1775" i="1"/>
  <c r="S1775" i="1" s="1"/>
  <c r="T1775" i="1" s="1"/>
  <c r="R1774" i="1"/>
  <c r="Q1774" i="1"/>
  <c r="S1774" i="1" s="1"/>
  <c r="T1774" i="1" s="1"/>
  <c r="R1773" i="1"/>
  <c r="Q1773" i="1"/>
  <c r="S1773" i="1" s="1"/>
  <c r="T1773" i="1" s="1"/>
  <c r="R1772" i="1"/>
  <c r="Q1772" i="1"/>
  <c r="S1772" i="1" s="1"/>
  <c r="T1772" i="1" s="1"/>
  <c r="R1771" i="1"/>
  <c r="Q1771" i="1"/>
  <c r="S1771" i="1" s="1"/>
  <c r="T1771" i="1" s="1"/>
  <c r="R1770" i="1"/>
  <c r="Q1770" i="1"/>
  <c r="S1770" i="1" s="1"/>
  <c r="T1770" i="1" s="1"/>
  <c r="R1769" i="1"/>
  <c r="Q1769" i="1"/>
  <c r="R1768" i="1"/>
  <c r="Q1768" i="1"/>
  <c r="S1768" i="1" s="1"/>
  <c r="T1768" i="1" s="1"/>
  <c r="R1767" i="1"/>
  <c r="Q1767" i="1"/>
  <c r="S1767" i="1" s="1"/>
  <c r="T1767" i="1" s="1"/>
  <c r="R1766" i="1"/>
  <c r="Q1766" i="1"/>
  <c r="S1766" i="1" s="1"/>
  <c r="T1766" i="1" s="1"/>
  <c r="R1765" i="1"/>
  <c r="Q1765" i="1"/>
  <c r="S1765" i="1" s="1"/>
  <c r="T1765" i="1" s="1"/>
  <c r="R1764" i="1"/>
  <c r="Q1764" i="1"/>
  <c r="S1764" i="1" s="1"/>
  <c r="T1764" i="1" s="1"/>
  <c r="R1763" i="1"/>
  <c r="Q1763" i="1"/>
  <c r="S1763" i="1" s="1"/>
  <c r="T1763" i="1" s="1"/>
  <c r="R1762" i="1"/>
  <c r="Q1762" i="1"/>
  <c r="S1762" i="1" s="1"/>
  <c r="T1762" i="1" s="1"/>
  <c r="R1761" i="1"/>
  <c r="Q1761" i="1"/>
  <c r="S1761" i="1" s="1"/>
  <c r="T1761" i="1" s="1"/>
  <c r="R1760" i="1"/>
  <c r="Q1760" i="1"/>
  <c r="S1760" i="1" s="1"/>
  <c r="T1760" i="1" s="1"/>
  <c r="R1759" i="1"/>
  <c r="Q1759" i="1"/>
  <c r="S1759" i="1" s="1"/>
  <c r="T1759" i="1" s="1"/>
  <c r="R1758" i="1"/>
  <c r="Q1758" i="1"/>
  <c r="S1758" i="1" s="1"/>
  <c r="T1758" i="1" s="1"/>
  <c r="R1757" i="1"/>
  <c r="Q1757" i="1"/>
  <c r="S1757" i="1" s="1"/>
  <c r="T1757" i="1" s="1"/>
  <c r="R1756" i="1"/>
  <c r="Q1756" i="1"/>
  <c r="R1755" i="1"/>
  <c r="Q1755" i="1"/>
  <c r="R1754" i="1"/>
  <c r="Q1754" i="1"/>
  <c r="S1754" i="1" s="1"/>
  <c r="T1754" i="1" s="1"/>
  <c r="R1753" i="1"/>
  <c r="Q1753" i="1"/>
  <c r="S1753" i="1" s="1"/>
  <c r="T1753" i="1" s="1"/>
  <c r="R1752" i="1"/>
  <c r="Q1752" i="1"/>
  <c r="S1752" i="1" s="1"/>
  <c r="T1752" i="1" s="1"/>
  <c r="R1751" i="1"/>
  <c r="Q1751" i="1"/>
  <c r="R1750" i="1"/>
  <c r="Q1750" i="1"/>
  <c r="S1750" i="1" s="1"/>
  <c r="T1750" i="1" s="1"/>
  <c r="R1749" i="1"/>
  <c r="Q1749" i="1"/>
  <c r="S1749" i="1" s="1"/>
  <c r="T1749" i="1" s="1"/>
  <c r="R1748" i="1"/>
  <c r="Q1748" i="1"/>
  <c r="S1748" i="1" s="1"/>
  <c r="T1748" i="1" s="1"/>
  <c r="R1747" i="1"/>
  <c r="Q1747" i="1"/>
  <c r="S1747" i="1" s="1"/>
  <c r="T1747" i="1" s="1"/>
  <c r="R1746" i="1"/>
  <c r="Q1746" i="1"/>
  <c r="S1746" i="1" s="1"/>
  <c r="T1746" i="1" s="1"/>
  <c r="R1745" i="1"/>
  <c r="Q1745" i="1"/>
  <c r="R1744" i="1"/>
  <c r="Q1744" i="1"/>
  <c r="S1744" i="1" s="1"/>
  <c r="T1744" i="1" s="1"/>
  <c r="R1743" i="1"/>
  <c r="Q1743" i="1"/>
  <c r="S1743" i="1" s="1"/>
  <c r="T1743" i="1" s="1"/>
  <c r="R1742" i="1"/>
  <c r="Q1742" i="1"/>
  <c r="R1741" i="1"/>
  <c r="Q1741" i="1"/>
  <c r="R1740" i="1"/>
  <c r="Q1740" i="1"/>
  <c r="S1740" i="1" s="1"/>
  <c r="T1740" i="1" s="1"/>
  <c r="R1739" i="1"/>
  <c r="Q1739" i="1"/>
  <c r="S1739" i="1" s="1"/>
  <c r="T1739" i="1" s="1"/>
  <c r="R1738" i="1"/>
  <c r="Q1738" i="1"/>
  <c r="S1738" i="1" s="1"/>
  <c r="T1738" i="1" s="1"/>
  <c r="R1737" i="1"/>
  <c r="Q1737" i="1"/>
  <c r="S1737" i="1" s="1"/>
  <c r="T1737" i="1" s="1"/>
  <c r="R1736" i="1"/>
  <c r="Q1736" i="1"/>
  <c r="R1735" i="1"/>
  <c r="Q1735" i="1"/>
  <c r="S1735" i="1" s="1"/>
  <c r="T1735" i="1" s="1"/>
  <c r="R1734" i="1"/>
  <c r="Q1734" i="1"/>
  <c r="S1734" i="1" s="1"/>
  <c r="T1734" i="1" s="1"/>
  <c r="R1733" i="1"/>
  <c r="Q1733" i="1"/>
  <c r="S1733" i="1" s="1"/>
  <c r="T1733" i="1" s="1"/>
  <c r="R1732" i="1"/>
  <c r="Q1732" i="1"/>
  <c r="S1732" i="1" s="1"/>
  <c r="T1732" i="1" s="1"/>
  <c r="R1731" i="1"/>
  <c r="Q1731" i="1"/>
  <c r="S1731" i="1" s="1"/>
  <c r="T1731" i="1" s="1"/>
  <c r="R1730" i="1"/>
  <c r="Q1730" i="1"/>
  <c r="S1730" i="1" s="1"/>
  <c r="T1730" i="1" s="1"/>
  <c r="R1729" i="1"/>
  <c r="Q1729" i="1"/>
  <c r="S1729" i="1" s="1"/>
  <c r="T1729" i="1" s="1"/>
  <c r="R1728" i="1"/>
  <c r="Q1728" i="1"/>
  <c r="S1728" i="1" s="1"/>
  <c r="T1728" i="1" s="1"/>
  <c r="R1727" i="1"/>
  <c r="Q1727" i="1"/>
  <c r="S1727" i="1" s="1"/>
  <c r="T1727" i="1" s="1"/>
  <c r="R1726" i="1"/>
  <c r="Q1726" i="1"/>
  <c r="S1726" i="1" s="1"/>
  <c r="T1726" i="1" s="1"/>
  <c r="R1725" i="1"/>
  <c r="Q1725" i="1"/>
  <c r="S1725" i="1" s="1"/>
  <c r="T1725" i="1" s="1"/>
  <c r="R1724" i="1"/>
  <c r="Q1724" i="1"/>
  <c r="R1723" i="1"/>
  <c r="Q1723" i="1"/>
  <c r="R1722" i="1"/>
  <c r="Q1722" i="1"/>
  <c r="R1721" i="1"/>
  <c r="Q1721" i="1"/>
  <c r="S1721" i="1" s="1"/>
  <c r="T1721" i="1" s="1"/>
  <c r="R1720" i="1"/>
  <c r="Q1720" i="1"/>
  <c r="S1720" i="1" s="1"/>
  <c r="T1720" i="1" s="1"/>
  <c r="R1719" i="1"/>
  <c r="Q1719" i="1"/>
  <c r="S1719" i="1" s="1"/>
  <c r="T1719" i="1" s="1"/>
  <c r="R1718" i="1"/>
  <c r="Q1718" i="1"/>
  <c r="S1718" i="1" s="1"/>
  <c r="T1718" i="1" s="1"/>
  <c r="R1717" i="1"/>
  <c r="Q1717" i="1"/>
  <c r="R1716" i="1"/>
  <c r="Q1716" i="1"/>
  <c r="S1716" i="1" s="1"/>
  <c r="T1716" i="1" s="1"/>
  <c r="R1715" i="1"/>
  <c r="Q1715" i="1"/>
  <c r="S1715" i="1" s="1"/>
  <c r="T1715" i="1" s="1"/>
  <c r="R1714" i="1"/>
  <c r="Q1714" i="1"/>
  <c r="S1714" i="1" s="1"/>
  <c r="T1714" i="1" s="1"/>
  <c r="R1713" i="1"/>
  <c r="Q1713" i="1"/>
  <c r="S1713" i="1" s="1"/>
  <c r="T1713" i="1" s="1"/>
  <c r="R1712" i="1"/>
  <c r="Q1712" i="1"/>
  <c r="S1712" i="1" s="1"/>
  <c r="T1712" i="1" s="1"/>
  <c r="R1711" i="1"/>
  <c r="Q1711" i="1"/>
  <c r="S1711" i="1" s="1"/>
  <c r="T1711" i="1" s="1"/>
  <c r="R1710" i="1"/>
  <c r="Q1710" i="1"/>
  <c r="S1710" i="1" s="1"/>
  <c r="T1710" i="1" s="1"/>
  <c r="R1709" i="1"/>
  <c r="Q1709" i="1"/>
  <c r="S1709" i="1" s="1"/>
  <c r="T1709" i="1" s="1"/>
  <c r="R1708" i="1"/>
  <c r="Q1708" i="1"/>
  <c r="R1707" i="1"/>
  <c r="Q1707" i="1"/>
  <c r="R1706" i="1"/>
  <c r="Q1706" i="1"/>
  <c r="S1706" i="1" s="1"/>
  <c r="T1706" i="1" s="1"/>
  <c r="R1705" i="1"/>
  <c r="Q1705" i="1"/>
  <c r="S1705" i="1" s="1"/>
  <c r="T1705" i="1" s="1"/>
  <c r="R1704" i="1"/>
  <c r="Q1704" i="1"/>
  <c r="S1704" i="1" s="1"/>
  <c r="T1704" i="1" s="1"/>
  <c r="R1703" i="1"/>
  <c r="Q1703" i="1"/>
  <c r="R1702" i="1"/>
  <c r="Q1702" i="1"/>
  <c r="S1702" i="1" s="1"/>
  <c r="T1702" i="1" s="1"/>
  <c r="R1701" i="1"/>
  <c r="Q1701" i="1"/>
  <c r="S1701" i="1" s="1"/>
  <c r="T1701" i="1" s="1"/>
  <c r="R1700" i="1"/>
  <c r="Q1700" i="1"/>
  <c r="S1700" i="1" s="1"/>
  <c r="T1700" i="1" s="1"/>
  <c r="R1699" i="1"/>
  <c r="Q1699" i="1"/>
  <c r="R1698" i="1"/>
  <c r="Q1698" i="1"/>
  <c r="R1697" i="1"/>
  <c r="Q1697" i="1"/>
  <c r="S1697" i="1" s="1"/>
  <c r="T1697" i="1" s="1"/>
  <c r="R1696" i="1"/>
  <c r="Q1696" i="1"/>
  <c r="S1696" i="1" s="1"/>
  <c r="T1696" i="1" s="1"/>
  <c r="R1695" i="1"/>
  <c r="Q1695" i="1"/>
  <c r="R1694" i="1"/>
  <c r="Q1694" i="1"/>
  <c r="S1694" i="1" s="1"/>
  <c r="T1694" i="1" s="1"/>
  <c r="R1693" i="1"/>
  <c r="Q1693" i="1"/>
  <c r="S1693" i="1" s="1"/>
  <c r="T1693" i="1" s="1"/>
  <c r="R1692" i="1"/>
  <c r="Q1692" i="1"/>
  <c r="S1692" i="1" s="1"/>
  <c r="T1692" i="1" s="1"/>
  <c r="R1691" i="1"/>
  <c r="Q1691" i="1"/>
  <c r="S1691" i="1" s="1"/>
  <c r="T1691" i="1" s="1"/>
  <c r="R1690" i="1"/>
  <c r="Q1690" i="1"/>
  <c r="S1690" i="1" s="1"/>
  <c r="T1690" i="1" s="1"/>
  <c r="R1689" i="1"/>
  <c r="Q1689" i="1"/>
  <c r="S1689" i="1" s="1"/>
  <c r="T1689" i="1" s="1"/>
  <c r="R1688" i="1"/>
  <c r="Q1688" i="1"/>
  <c r="S1688" i="1" s="1"/>
  <c r="T1688" i="1" s="1"/>
  <c r="R1687" i="1"/>
  <c r="Q1687" i="1"/>
  <c r="S1687" i="1" s="1"/>
  <c r="T1687" i="1" s="1"/>
  <c r="R1686" i="1"/>
  <c r="Q1686" i="1"/>
  <c r="S1686" i="1" s="1"/>
  <c r="T1686" i="1" s="1"/>
  <c r="R1685" i="1"/>
  <c r="Q1685" i="1"/>
  <c r="S1685" i="1" s="1"/>
  <c r="T1685" i="1" s="1"/>
  <c r="R1684" i="1"/>
  <c r="Q1684" i="1"/>
  <c r="S1684" i="1" s="1"/>
  <c r="T1684" i="1" s="1"/>
  <c r="R1683" i="1"/>
  <c r="Q1683" i="1"/>
  <c r="S1683" i="1" s="1"/>
  <c r="T1683" i="1" s="1"/>
  <c r="R1682" i="1"/>
  <c r="Q1682" i="1"/>
  <c r="R1681" i="1"/>
  <c r="Q1681" i="1"/>
  <c r="S1681" i="1" s="1"/>
  <c r="T1681" i="1" s="1"/>
  <c r="R1680" i="1"/>
  <c r="Q1680" i="1"/>
  <c r="R1679" i="1"/>
  <c r="Q1679" i="1"/>
  <c r="S1679" i="1" s="1"/>
  <c r="T1679" i="1" s="1"/>
  <c r="R1678" i="1"/>
  <c r="Q1678" i="1"/>
  <c r="S1678" i="1" s="1"/>
  <c r="T1678" i="1" s="1"/>
  <c r="R1677" i="1"/>
  <c r="Q1677" i="1"/>
  <c r="S1677" i="1" s="1"/>
  <c r="T1677" i="1" s="1"/>
  <c r="R1676" i="1"/>
  <c r="Q1676" i="1"/>
  <c r="S1676" i="1" s="1"/>
  <c r="T1676" i="1" s="1"/>
  <c r="R1675" i="1"/>
  <c r="Q1675" i="1"/>
  <c r="S1675" i="1" s="1"/>
  <c r="T1675" i="1" s="1"/>
  <c r="R1674" i="1"/>
  <c r="Q1674" i="1"/>
  <c r="S1674" i="1" s="1"/>
  <c r="T1674" i="1" s="1"/>
  <c r="R1673" i="1"/>
  <c r="Q1673" i="1"/>
  <c r="S1673" i="1" s="1"/>
  <c r="T1673" i="1" s="1"/>
  <c r="R1672" i="1"/>
  <c r="Q1672" i="1"/>
  <c r="R1671" i="1"/>
  <c r="Q1671" i="1"/>
  <c r="S1671" i="1" s="1"/>
  <c r="T1671" i="1" s="1"/>
  <c r="R1670" i="1"/>
  <c r="Q1670" i="1"/>
  <c r="S1670" i="1" s="1"/>
  <c r="T1670" i="1" s="1"/>
  <c r="R1669" i="1"/>
  <c r="Q1669" i="1"/>
  <c r="S1669" i="1" s="1"/>
  <c r="T1669" i="1" s="1"/>
  <c r="R1668" i="1"/>
  <c r="Q1668" i="1"/>
  <c r="S1668" i="1" s="1"/>
  <c r="T1668" i="1" s="1"/>
  <c r="R1667" i="1"/>
  <c r="Q1667" i="1"/>
  <c r="S1667" i="1" s="1"/>
  <c r="T1667" i="1" s="1"/>
  <c r="R1666" i="1"/>
  <c r="Q1666" i="1"/>
  <c r="S1666" i="1" s="1"/>
  <c r="T1666" i="1" s="1"/>
  <c r="R1665" i="1"/>
  <c r="Q1665" i="1"/>
  <c r="S1665" i="1" s="1"/>
  <c r="T1665" i="1" s="1"/>
  <c r="R1664" i="1"/>
  <c r="Q1664" i="1"/>
  <c r="S1664" i="1" s="1"/>
  <c r="T1664" i="1" s="1"/>
  <c r="R1663" i="1"/>
  <c r="Q1663" i="1"/>
  <c r="S1663" i="1" s="1"/>
  <c r="T1663" i="1" s="1"/>
  <c r="R1662" i="1"/>
  <c r="Q1662" i="1"/>
  <c r="S1662" i="1" s="1"/>
  <c r="T1662" i="1" s="1"/>
  <c r="R1661" i="1"/>
  <c r="Q1661" i="1"/>
  <c r="S1661" i="1" s="1"/>
  <c r="T1661" i="1" s="1"/>
  <c r="R1660" i="1"/>
  <c r="Q1660" i="1"/>
  <c r="S1660" i="1" s="1"/>
  <c r="T1660" i="1" s="1"/>
  <c r="R1659" i="1"/>
  <c r="Q1659" i="1"/>
  <c r="S1659" i="1" s="1"/>
  <c r="T1659" i="1" s="1"/>
  <c r="R1658" i="1"/>
  <c r="Q1658" i="1"/>
  <c r="S1658" i="1" s="1"/>
  <c r="T1658" i="1" s="1"/>
  <c r="R1657" i="1"/>
  <c r="Q1657" i="1"/>
  <c r="S1657" i="1" s="1"/>
  <c r="T1657" i="1" s="1"/>
  <c r="R1656" i="1"/>
  <c r="Q1656" i="1"/>
  <c r="S1656" i="1" s="1"/>
  <c r="T1656" i="1" s="1"/>
  <c r="R1655" i="1"/>
  <c r="Q1655" i="1"/>
  <c r="S1655" i="1" s="1"/>
  <c r="T1655" i="1" s="1"/>
  <c r="R1654" i="1"/>
  <c r="Q1654" i="1"/>
  <c r="S1654" i="1" s="1"/>
  <c r="T1654" i="1" s="1"/>
  <c r="R1653" i="1"/>
  <c r="Q1653" i="1"/>
  <c r="S1653" i="1" s="1"/>
  <c r="T1653" i="1" s="1"/>
  <c r="R1652" i="1"/>
  <c r="Q1652" i="1"/>
  <c r="S1652" i="1" s="1"/>
  <c r="T1652" i="1" s="1"/>
  <c r="R1651" i="1"/>
  <c r="Q1651" i="1"/>
  <c r="S1651" i="1" s="1"/>
  <c r="T1651" i="1" s="1"/>
  <c r="R1650" i="1"/>
  <c r="Q1650" i="1"/>
  <c r="S1650" i="1" s="1"/>
  <c r="T1650" i="1" s="1"/>
  <c r="R1649" i="1"/>
  <c r="Q1649" i="1"/>
  <c r="S1649" i="1" s="1"/>
  <c r="T1649" i="1" s="1"/>
  <c r="R1648" i="1"/>
  <c r="Q1648" i="1"/>
  <c r="S1648" i="1" s="1"/>
  <c r="T1648" i="1" s="1"/>
  <c r="R1647" i="1"/>
  <c r="Q1647" i="1"/>
  <c r="S1647" i="1" s="1"/>
  <c r="T1647" i="1" s="1"/>
  <c r="R1646" i="1"/>
  <c r="Q1646" i="1"/>
  <c r="S1646" i="1" s="1"/>
  <c r="T1646" i="1" s="1"/>
  <c r="R1645" i="1"/>
  <c r="Q1645" i="1"/>
  <c r="S1645" i="1" s="1"/>
  <c r="T1645" i="1" s="1"/>
  <c r="R1644" i="1"/>
  <c r="Q1644" i="1"/>
  <c r="S1644" i="1" s="1"/>
  <c r="T1644" i="1" s="1"/>
  <c r="R1643" i="1"/>
  <c r="Q1643" i="1"/>
  <c r="S1643" i="1" s="1"/>
  <c r="T1643" i="1" s="1"/>
  <c r="R1642" i="1"/>
  <c r="Q1642" i="1"/>
  <c r="S1642" i="1" s="1"/>
  <c r="T1642" i="1" s="1"/>
  <c r="R1641" i="1"/>
  <c r="Q1641" i="1"/>
  <c r="S1641" i="1" s="1"/>
  <c r="T1641" i="1" s="1"/>
  <c r="R1640" i="1"/>
  <c r="Q1640" i="1"/>
  <c r="S1640" i="1" s="1"/>
  <c r="T1640" i="1" s="1"/>
  <c r="R1639" i="1"/>
  <c r="Q1639" i="1"/>
  <c r="S1639" i="1" s="1"/>
  <c r="T1639" i="1" s="1"/>
  <c r="R1638" i="1"/>
  <c r="Q1638" i="1"/>
  <c r="S1638" i="1" s="1"/>
  <c r="T1638" i="1" s="1"/>
  <c r="R1637" i="1"/>
  <c r="Q1637" i="1"/>
  <c r="S1637" i="1" s="1"/>
  <c r="T1637" i="1" s="1"/>
  <c r="R1636" i="1"/>
  <c r="Q1636" i="1"/>
  <c r="S1636" i="1" s="1"/>
  <c r="T1636" i="1" s="1"/>
  <c r="R1635" i="1"/>
  <c r="Q1635" i="1"/>
  <c r="S1635" i="1" s="1"/>
  <c r="T1635" i="1" s="1"/>
  <c r="R1634" i="1"/>
  <c r="Q1634" i="1"/>
  <c r="S1634" i="1" s="1"/>
  <c r="T1634" i="1" s="1"/>
  <c r="R1633" i="1"/>
  <c r="Q1633" i="1"/>
  <c r="S1633" i="1" s="1"/>
  <c r="T1633" i="1" s="1"/>
  <c r="R1632" i="1"/>
  <c r="Q1632" i="1"/>
  <c r="S1632" i="1" s="1"/>
  <c r="T1632" i="1" s="1"/>
  <c r="R1631" i="1"/>
  <c r="Q1631" i="1"/>
  <c r="S1631" i="1" s="1"/>
  <c r="T1631" i="1" s="1"/>
  <c r="R1630" i="1"/>
  <c r="Q1630" i="1"/>
  <c r="S1630" i="1" s="1"/>
  <c r="T1630" i="1" s="1"/>
  <c r="R1629" i="1"/>
  <c r="Q1629" i="1"/>
  <c r="S1629" i="1" s="1"/>
  <c r="T1629" i="1" s="1"/>
  <c r="R1628" i="1"/>
  <c r="Q1628" i="1"/>
  <c r="R1627" i="1"/>
  <c r="Q1627" i="1"/>
  <c r="S1627" i="1" s="1"/>
  <c r="T1627" i="1" s="1"/>
  <c r="R1626" i="1"/>
  <c r="Q1626" i="1"/>
  <c r="S1626" i="1" s="1"/>
  <c r="T1626" i="1" s="1"/>
  <c r="R1625" i="1"/>
  <c r="Q1625" i="1"/>
  <c r="S1625" i="1" s="1"/>
  <c r="T1625" i="1" s="1"/>
  <c r="R1624" i="1"/>
  <c r="Q1624" i="1"/>
  <c r="S1624" i="1" s="1"/>
  <c r="T1624" i="1" s="1"/>
  <c r="R1623" i="1"/>
  <c r="Q1623" i="1"/>
  <c r="S1623" i="1" s="1"/>
  <c r="T1623" i="1" s="1"/>
  <c r="R1622" i="1"/>
  <c r="Q1622" i="1"/>
  <c r="S1622" i="1" s="1"/>
  <c r="T1622" i="1" s="1"/>
  <c r="R1621" i="1"/>
  <c r="Q1621" i="1"/>
  <c r="S1621" i="1" s="1"/>
  <c r="T1621" i="1" s="1"/>
  <c r="R1620" i="1"/>
  <c r="Q1620" i="1"/>
  <c r="S1620" i="1" s="1"/>
  <c r="T1620" i="1" s="1"/>
  <c r="R1619" i="1"/>
  <c r="Q1619" i="1"/>
  <c r="R1618" i="1"/>
  <c r="Q1618" i="1"/>
  <c r="S1618" i="1" s="1"/>
  <c r="T1618" i="1" s="1"/>
  <c r="R1617" i="1"/>
  <c r="Q1617" i="1"/>
  <c r="S1617" i="1" s="1"/>
  <c r="T1617" i="1" s="1"/>
  <c r="R1616" i="1"/>
  <c r="Q1616" i="1"/>
  <c r="S1616" i="1" s="1"/>
  <c r="T1616" i="1" s="1"/>
  <c r="R1615" i="1"/>
  <c r="Q1615" i="1"/>
  <c r="S1615" i="1" s="1"/>
  <c r="T1615" i="1" s="1"/>
  <c r="R1614" i="1"/>
  <c r="Q1614" i="1"/>
  <c r="S1614" i="1" s="1"/>
  <c r="T1614" i="1" s="1"/>
  <c r="R1613" i="1"/>
  <c r="Q1613" i="1"/>
  <c r="S1613" i="1" s="1"/>
  <c r="T1613" i="1" s="1"/>
  <c r="R1612" i="1"/>
  <c r="Q1612" i="1"/>
  <c r="S1612" i="1" s="1"/>
  <c r="T1612" i="1" s="1"/>
  <c r="R1611" i="1"/>
  <c r="Q1611" i="1"/>
  <c r="S1611" i="1" s="1"/>
  <c r="T1611" i="1" s="1"/>
  <c r="R1610" i="1"/>
  <c r="Q1610" i="1"/>
  <c r="S1610" i="1" s="1"/>
  <c r="T1610" i="1" s="1"/>
  <c r="R1609" i="1"/>
  <c r="Q1609" i="1"/>
  <c r="S1609" i="1" s="1"/>
  <c r="T1609" i="1" s="1"/>
  <c r="R1608" i="1"/>
  <c r="Q1608" i="1"/>
  <c r="S1608" i="1" s="1"/>
  <c r="T1608" i="1" s="1"/>
  <c r="R1607" i="1"/>
  <c r="Q1607" i="1"/>
  <c r="S1607" i="1" s="1"/>
  <c r="T1607" i="1" s="1"/>
  <c r="R1606" i="1"/>
  <c r="Q1606" i="1"/>
  <c r="S1606" i="1" s="1"/>
  <c r="T1606" i="1" s="1"/>
  <c r="R1605" i="1"/>
  <c r="Q1605" i="1"/>
  <c r="S1605" i="1" s="1"/>
  <c r="T1605" i="1" s="1"/>
  <c r="R1604" i="1"/>
  <c r="Q1604" i="1"/>
  <c r="R1603" i="1"/>
  <c r="Q1603" i="1"/>
  <c r="S1603" i="1" s="1"/>
  <c r="T1603" i="1" s="1"/>
  <c r="R1602" i="1"/>
  <c r="Q1602" i="1"/>
  <c r="S1602" i="1" s="1"/>
  <c r="T1602" i="1" s="1"/>
  <c r="R1601" i="1"/>
  <c r="Q1601" i="1"/>
  <c r="S1601" i="1" s="1"/>
  <c r="T1601" i="1" s="1"/>
  <c r="R1600" i="1"/>
  <c r="Q1600" i="1"/>
  <c r="S1600" i="1" s="1"/>
  <c r="T1600" i="1" s="1"/>
  <c r="R1599" i="1"/>
  <c r="Q1599" i="1"/>
  <c r="S1599" i="1" s="1"/>
  <c r="T1599" i="1" s="1"/>
  <c r="R1598" i="1"/>
  <c r="Q1598" i="1"/>
  <c r="R1597" i="1"/>
  <c r="Q1597" i="1"/>
  <c r="S1597" i="1" s="1"/>
  <c r="T1597" i="1" s="1"/>
  <c r="R1596" i="1"/>
  <c r="Q1596" i="1"/>
  <c r="S1596" i="1" s="1"/>
  <c r="T1596" i="1" s="1"/>
  <c r="R1595" i="1"/>
  <c r="Q1595" i="1"/>
  <c r="S1595" i="1" s="1"/>
  <c r="T1595" i="1" s="1"/>
  <c r="R1594" i="1"/>
  <c r="Q1594" i="1"/>
  <c r="S1594" i="1" s="1"/>
  <c r="T1594" i="1" s="1"/>
  <c r="R1593" i="1"/>
  <c r="Q1593" i="1"/>
  <c r="S1593" i="1" s="1"/>
  <c r="T1593" i="1" s="1"/>
  <c r="R1592" i="1"/>
  <c r="Q1592" i="1"/>
  <c r="S1592" i="1" s="1"/>
  <c r="T1592" i="1" s="1"/>
  <c r="R1591" i="1"/>
  <c r="Q1591" i="1"/>
  <c r="R1590" i="1"/>
  <c r="Q1590" i="1"/>
  <c r="S1590" i="1" s="1"/>
  <c r="T1590" i="1" s="1"/>
  <c r="R1589" i="1"/>
  <c r="Q1589" i="1"/>
  <c r="S1589" i="1" s="1"/>
  <c r="T1589" i="1" s="1"/>
  <c r="R1588" i="1"/>
  <c r="Q1588" i="1"/>
  <c r="S1588" i="1" s="1"/>
  <c r="T1588" i="1" s="1"/>
  <c r="R1587" i="1"/>
  <c r="Q1587" i="1"/>
  <c r="R1586" i="1"/>
  <c r="Q1586" i="1"/>
  <c r="S1586" i="1" s="1"/>
  <c r="T1586" i="1" s="1"/>
  <c r="R1585" i="1"/>
  <c r="Q1585" i="1"/>
  <c r="S1585" i="1" s="1"/>
  <c r="T1585" i="1" s="1"/>
  <c r="R1584" i="1"/>
  <c r="Q1584" i="1"/>
  <c r="S1584" i="1" s="1"/>
  <c r="T1584" i="1" s="1"/>
  <c r="R1583" i="1"/>
  <c r="Q1583" i="1"/>
  <c r="S1583" i="1" s="1"/>
  <c r="T1583" i="1" s="1"/>
  <c r="R1582" i="1"/>
  <c r="Q1582" i="1"/>
  <c r="S1582" i="1" s="1"/>
  <c r="T1582" i="1" s="1"/>
  <c r="R1581" i="1"/>
  <c r="Q1581" i="1"/>
  <c r="S1581" i="1" s="1"/>
  <c r="T1581" i="1" s="1"/>
  <c r="R1580" i="1"/>
  <c r="Q1580" i="1"/>
  <c r="S1580" i="1" s="1"/>
  <c r="T1580" i="1" s="1"/>
  <c r="R1579" i="1"/>
  <c r="Q1579" i="1"/>
  <c r="S1579" i="1" s="1"/>
  <c r="T1579" i="1" s="1"/>
  <c r="R1578" i="1"/>
  <c r="Q1578" i="1"/>
  <c r="S1578" i="1" s="1"/>
  <c r="T1578" i="1" s="1"/>
  <c r="R1577" i="1"/>
  <c r="Q1577" i="1"/>
  <c r="R1576" i="1"/>
  <c r="Q1576" i="1"/>
  <c r="S1576" i="1" s="1"/>
  <c r="T1576" i="1" s="1"/>
  <c r="R1575" i="1"/>
  <c r="Q1575" i="1"/>
  <c r="S1575" i="1" s="1"/>
  <c r="T1575" i="1" s="1"/>
  <c r="R1574" i="1"/>
  <c r="Q1574" i="1"/>
  <c r="S1574" i="1" s="1"/>
  <c r="T1574" i="1" s="1"/>
  <c r="R1573" i="1"/>
  <c r="Q1573" i="1"/>
  <c r="S1573" i="1" s="1"/>
  <c r="T1573" i="1" s="1"/>
  <c r="R1572" i="1"/>
  <c r="Q1572" i="1"/>
  <c r="R1571" i="1"/>
  <c r="Q1571" i="1"/>
  <c r="S1571" i="1" s="1"/>
  <c r="T1571" i="1" s="1"/>
  <c r="R1570" i="1"/>
  <c r="Q1570" i="1"/>
  <c r="S1570" i="1" s="1"/>
  <c r="T1570" i="1" s="1"/>
  <c r="R1569" i="1"/>
  <c r="Q1569" i="1"/>
  <c r="S1569" i="1" s="1"/>
  <c r="T1569" i="1" s="1"/>
  <c r="R1568" i="1"/>
  <c r="Q1568" i="1"/>
  <c r="S1568" i="1" s="1"/>
  <c r="T1568" i="1" s="1"/>
  <c r="R1567" i="1"/>
  <c r="Q1567" i="1"/>
  <c r="R1566" i="1"/>
  <c r="Q1566" i="1"/>
  <c r="S1566" i="1" s="1"/>
  <c r="T1566" i="1" s="1"/>
  <c r="R1565" i="1"/>
  <c r="Q1565" i="1"/>
  <c r="S1565" i="1" s="1"/>
  <c r="T1565" i="1" s="1"/>
  <c r="R1564" i="1"/>
  <c r="Q1564" i="1"/>
  <c r="S1564" i="1" s="1"/>
  <c r="T1564" i="1" s="1"/>
  <c r="R1563" i="1"/>
  <c r="Q1563" i="1"/>
  <c r="S1563" i="1" s="1"/>
  <c r="T1563" i="1" s="1"/>
  <c r="R1562" i="1"/>
  <c r="Q1562" i="1"/>
  <c r="R1561" i="1"/>
  <c r="Q1561" i="1"/>
  <c r="S1561" i="1" s="1"/>
  <c r="T1561" i="1" s="1"/>
  <c r="R1560" i="1"/>
  <c r="Q1560" i="1"/>
  <c r="S1560" i="1" s="1"/>
  <c r="T1560" i="1" s="1"/>
  <c r="R1559" i="1"/>
  <c r="Q1559" i="1"/>
  <c r="S1559" i="1" s="1"/>
  <c r="T1559" i="1" s="1"/>
  <c r="R1558" i="1"/>
  <c r="Q1558" i="1"/>
  <c r="S1558" i="1" s="1"/>
  <c r="T1558" i="1" s="1"/>
  <c r="R1557" i="1"/>
  <c r="Q1557" i="1"/>
  <c r="S1557" i="1" s="1"/>
  <c r="T1557" i="1" s="1"/>
  <c r="R1556" i="1"/>
  <c r="Q1556" i="1"/>
  <c r="S1556" i="1" s="1"/>
  <c r="T1556" i="1" s="1"/>
  <c r="R1555" i="1"/>
  <c r="Q1555" i="1"/>
  <c r="S1555" i="1" s="1"/>
  <c r="T1555" i="1" s="1"/>
  <c r="R1554" i="1"/>
  <c r="Q1554" i="1"/>
  <c r="R1553" i="1"/>
  <c r="Q1553" i="1"/>
  <c r="S1553" i="1" s="1"/>
  <c r="T1553" i="1" s="1"/>
  <c r="R1552" i="1"/>
  <c r="Q1552" i="1"/>
  <c r="S1552" i="1" s="1"/>
  <c r="T1552" i="1" s="1"/>
  <c r="R1551" i="1"/>
  <c r="Q1551" i="1"/>
  <c r="S1551" i="1" s="1"/>
  <c r="T1551" i="1" s="1"/>
  <c r="R1550" i="1"/>
  <c r="Q1550" i="1"/>
  <c r="S1550" i="1" s="1"/>
  <c r="T1550" i="1" s="1"/>
  <c r="R1549" i="1"/>
  <c r="Q1549" i="1"/>
  <c r="R1548" i="1"/>
  <c r="Q1548" i="1"/>
  <c r="S1548" i="1" s="1"/>
  <c r="T1548" i="1" s="1"/>
  <c r="R1547" i="1"/>
  <c r="Q1547" i="1"/>
  <c r="S1547" i="1" s="1"/>
  <c r="T1547" i="1" s="1"/>
  <c r="R1546" i="1"/>
  <c r="Q1546" i="1"/>
  <c r="S1546" i="1" s="1"/>
  <c r="T1546" i="1" s="1"/>
  <c r="R1545" i="1"/>
  <c r="Q1545" i="1"/>
  <c r="S1545" i="1" s="1"/>
  <c r="T1545" i="1" s="1"/>
  <c r="R1544" i="1"/>
  <c r="Q1544" i="1"/>
  <c r="R1543" i="1"/>
  <c r="Q1543" i="1"/>
  <c r="S1543" i="1" s="1"/>
  <c r="T1543" i="1" s="1"/>
  <c r="R1542" i="1"/>
  <c r="Q1542" i="1"/>
  <c r="S1542" i="1" s="1"/>
  <c r="T1542" i="1" s="1"/>
  <c r="R1541" i="1"/>
  <c r="Q1541" i="1"/>
  <c r="S1541" i="1" s="1"/>
  <c r="T1541" i="1" s="1"/>
  <c r="R1540" i="1"/>
  <c r="Q1540" i="1"/>
  <c r="S1540" i="1" s="1"/>
  <c r="T1540" i="1" s="1"/>
  <c r="R1539" i="1"/>
  <c r="Q1539" i="1"/>
  <c r="S1539" i="1" s="1"/>
  <c r="T1539" i="1" s="1"/>
  <c r="R1538" i="1"/>
  <c r="Q1538" i="1"/>
  <c r="S1538" i="1" s="1"/>
  <c r="T1538" i="1" s="1"/>
  <c r="R1537" i="1"/>
  <c r="Q1537" i="1"/>
  <c r="S1537" i="1" s="1"/>
  <c r="T1537" i="1" s="1"/>
  <c r="R1536" i="1"/>
  <c r="Q1536" i="1"/>
  <c r="R1535" i="1"/>
  <c r="Q1535" i="1"/>
  <c r="S1535" i="1" s="1"/>
  <c r="T1535" i="1" s="1"/>
  <c r="R1534" i="1"/>
  <c r="Q1534" i="1"/>
  <c r="S1534" i="1" s="1"/>
  <c r="T1534" i="1" s="1"/>
  <c r="R1533" i="1"/>
  <c r="Q1533" i="1"/>
  <c r="S1533" i="1" s="1"/>
  <c r="T1533" i="1" s="1"/>
  <c r="R1532" i="1"/>
  <c r="Q1532" i="1"/>
  <c r="S1532" i="1" s="1"/>
  <c r="T1532" i="1" s="1"/>
  <c r="R1531" i="1"/>
  <c r="Q1531" i="1"/>
  <c r="S1531" i="1" s="1"/>
  <c r="T1531" i="1" s="1"/>
  <c r="R1530" i="1"/>
  <c r="Q1530" i="1"/>
  <c r="S1530" i="1" s="1"/>
  <c r="T1530" i="1" s="1"/>
  <c r="R1529" i="1"/>
  <c r="Q1529" i="1"/>
  <c r="R1528" i="1"/>
  <c r="Q1528" i="1"/>
  <c r="R1527" i="1"/>
  <c r="Q1527" i="1"/>
  <c r="S1527" i="1" s="1"/>
  <c r="T1527" i="1" s="1"/>
  <c r="R1526" i="1"/>
  <c r="Q1526" i="1"/>
  <c r="S1526" i="1" s="1"/>
  <c r="T1526" i="1" s="1"/>
  <c r="R1525" i="1"/>
  <c r="Q1525" i="1"/>
  <c r="R1524" i="1"/>
  <c r="Q1524" i="1"/>
  <c r="S1524" i="1" s="1"/>
  <c r="T1524" i="1" s="1"/>
  <c r="R1523" i="1"/>
  <c r="Q1523" i="1"/>
  <c r="S1523" i="1" s="1"/>
  <c r="T1523" i="1" s="1"/>
  <c r="R1522" i="1"/>
  <c r="Q1522" i="1"/>
  <c r="S1522" i="1" s="1"/>
  <c r="T1522" i="1" s="1"/>
  <c r="R1521" i="1"/>
  <c r="Q1521" i="1"/>
  <c r="R1520" i="1"/>
  <c r="Q1520" i="1"/>
  <c r="S1520" i="1" s="1"/>
  <c r="T1520" i="1" s="1"/>
  <c r="R1519" i="1"/>
  <c r="Q1519" i="1"/>
  <c r="R1518" i="1"/>
  <c r="Q1518" i="1"/>
  <c r="S1518" i="1" s="1"/>
  <c r="T1518" i="1" s="1"/>
  <c r="R1517" i="1"/>
  <c r="Q1517" i="1"/>
  <c r="R1516" i="1"/>
  <c r="Q1516" i="1"/>
  <c r="S1516" i="1" s="1"/>
  <c r="T1516" i="1" s="1"/>
  <c r="R1515" i="1"/>
  <c r="Q1515" i="1"/>
  <c r="R1514" i="1"/>
  <c r="Q1514" i="1"/>
  <c r="S1514" i="1" s="1"/>
  <c r="T1514" i="1" s="1"/>
  <c r="R1513" i="1"/>
  <c r="Q1513" i="1"/>
  <c r="R1512" i="1"/>
  <c r="Q1512" i="1"/>
  <c r="S1512" i="1" s="1"/>
  <c r="T1512" i="1" s="1"/>
  <c r="R1511" i="1"/>
  <c r="Q1511" i="1"/>
  <c r="S1511" i="1" s="1"/>
  <c r="T1511" i="1" s="1"/>
  <c r="R1510" i="1"/>
  <c r="Q1510" i="1"/>
  <c r="S1510" i="1" s="1"/>
  <c r="T1510" i="1" s="1"/>
  <c r="R1509" i="1"/>
  <c r="Q1509" i="1"/>
  <c r="S1509" i="1" s="1"/>
  <c r="T1509" i="1" s="1"/>
  <c r="R1508" i="1"/>
  <c r="Q1508" i="1"/>
  <c r="S1508" i="1" s="1"/>
  <c r="T1508" i="1" s="1"/>
  <c r="R1507" i="1"/>
  <c r="Q1507" i="1"/>
  <c r="S1507" i="1" s="1"/>
  <c r="T1507" i="1" s="1"/>
  <c r="R1506" i="1"/>
  <c r="Q1506" i="1"/>
  <c r="S1506" i="1" s="1"/>
  <c r="T1506" i="1" s="1"/>
  <c r="R1505" i="1"/>
  <c r="Q1505" i="1"/>
  <c r="S1505" i="1" s="1"/>
  <c r="T1505" i="1" s="1"/>
  <c r="R1504" i="1"/>
  <c r="Q1504" i="1"/>
  <c r="S1504" i="1" s="1"/>
  <c r="T1504" i="1" s="1"/>
  <c r="R1503" i="1"/>
  <c r="Q1503" i="1"/>
  <c r="S1503" i="1" s="1"/>
  <c r="T1503" i="1" s="1"/>
  <c r="R1502" i="1"/>
  <c r="Q1502" i="1"/>
  <c r="R1501" i="1"/>
  <c r="Q1501" i="1"/>
  <c r="S1501" i="1" s="1"/>
  <c r="T1501" i="1" s="1"/>
  <c r="R1500" i="1"/>
  <c r="Q1500" i="1"/>
  <c r="S1500" i="1" s="1"/>
  <c r="T1500" i="1" s="1"/>
  <c r="R1499" i="1"/>
  <c r="Q1499" i="1"/>
  <c r="S1499" i="1" s="1"/>
  <c r="T1499" i="1" s="1"/>
  <c r="R1498" i="1"/>
  <c r="Q1498" i="1"/>
  <c r="S1498" i="1" s="1"/>
  <c r="T1498" i="1" s="1"/>
  <c r="R1497" i="1"/>
  <c r="Q1497" i="1"/>
  <c r="S1497" i="1" s="1"/>
  <c r="T1497" i="1" s="1"/>
  <c r="R1496" i="1"/>
  <c r="Q1496" i="1"/>
  <c r="S1496" i="1" s="1"/>
  <c r="T1496" i="1" s="1"/>
  <c r="R1495" i="1"/>
  <c r="Q1495" i="1"/>
  <c r="R1494" i="1"/>
  <c r="Q1494" i="1"/>
  <c r="S1494" i="1" s="1"/>
  <c r="T1494" i="1" s="1"/>
  <c r="R1493" i="1"/>
  <c r="Q1493" i="1"/>
  <c r="S1493" i="1" s="1"/>
  <c r="T1493" i="1" s="1"/>
  <c r="R1492" i="1"/>
  <c r="Q1492" i="1"/>
  <c r="S1492" i="1" s="1"/>
  <c r="T1492" i="1" s="1"/>
  <c r="R1491" i="1"/>
  <c r="Q1491" i="1"/>
  <c r="S1491" i="1" s="1"/>
  <c r="T1491" i="1" s="1"/>
  <c r="R1490" i="1"/>
  <c r="Q1490" i="1"/>
  <c r="S1490" i="1" s="1"/>
  <c r="T1490" i="1" s="1"/>
  <c r="R1489" i="1"/>
  <c r="Q1489" i="1"/>
  <c r="S1489" i="1" s="1"/>
  <c r="T1489" i="1" s="1"/>
  <c r="R1488" i="1"/>
  <c r="Q1488" i="1"/>
  <c r="S1488" i="1" s="1"/>
  <c r="T1488" i="1" s="1"/>
  <c r="R1487" i="1"/>
  <c r="Q1487" i="1"/>
  <c r="S1487" i="1" s="1"/>
  <c r="T1487" i="1" s="1"/>
  <c r="R1486" i="1"/>
  <c r="Q1486" i="1"/>
  <c r="S1486" i="1" s="1"/>
  <c r="T1486" i="1" s="1"/>
  <c r="R1485" i="1"/>
  <c r="Q1485" i="1"/>
  <c r="S1485" i="1" s="1"/>
  <c r="T1485" i="1" s="1"/>
  <c r="R1484" i="1"/>
  <c r="Q1484" i="1"/>
  <c r="S1484" i="1" s="1"/>
  <c r="T1484" i="1" s="1"/>
  <c r="R1483" i="1"/>
  <c r="Q1483" i="1"/>
  <c r="S1483" i="1" s="1"/>
  <c r="T1483" i="1" s="1"/>
  <c r="R1482" i="1"/>
  <c r="Q1482" i="1"/>
  <c r="S1482" i="1" s="1"/>
  <c r="T1482" i="1" s="1"/>
  <c r="R1481" i="1"/>
  <c r="Q1481" i="1"/>
  <c r="S1481" i="1" s="1"/>
  <c r="T1481" i="1" s="1"/>
  <c r="R1480" i="1"/>
  <c r="Q1480" i="1"/>
  <c r="S1480" i="1" s="1"/>
  <c r="T1480" i="1" s="1"/>
  <c r="R1479" i="1"/>
  <c r="Q1479" i="1"/>
  <c r="R1478" i="1"/>
  <c r="Q1478" i="1"/>
  <c r="S1478" i="1" s="1"/>
  <c r="T1478" i="1" s="1"/>
  <c r="R1477" i="1"/>
  <c r="Q1477" i="1"/>
  <c r="S1477" i="1" s="1"/>
  <c r="T1477" i="1" s="1"/>
  <c r="R1476" i="1"/>
  <c r="Q1476" i="1"/>
  <c r="R1475" i="1"/>
  <c r="Q1475" i="1"/>
  <c r="S1475" i="1" s="1"/>
  <c r="T1475" i="1" s="1"/>
  <c r="R1474" i="1"/>
  <c r="Q1474" i="1"/>
  <c r="S1474" i="1" s="1"/>
  <c r="T1474" i="1" s="1"/>
  <c r="R1473" i="1"/>
  <c r="Q1473" i="1"/>
  <c r="S1473" i="1" s="1"/>
  <c r="T1473" i="1" s="1"/>
  <c r="R1472" i="1"/>
  <c r="Q1472" i="1"/>
  <c r="S1472" i="1" s="1"/>
  <c r="T1472" i="1" s="1"/>
  <c r="R1471" i="1"/>
  <c r="Q1471" i="1"/>
  <c r="S1471" i="1" s="1"/>
  <c r="T1471" i="1" s="1"/>
  <c r="R1470" i="1"/>
  <c r="Q1470" i="1"/>
  <c r="S1470" i="1" s="1"/>
  <c r="T1470" i="1" s="1"/>
  <c r="R1469" i="1"/>
  <c r="Q1469" i="1"/>
  <c r="S1469" i="1" s="1"/>
  <c r="T1469" i="1" s="1"/>
  <c r="R1468" i="1"/>
  <c r="Q1468" i="1"/>
  <c r="S1468" i="1" s="1"/>
  <c r="T1468" i="1" s="1"/>
  <c r="R1467" i="1"/>
  <c r="Q1467" i="1"/>
  <c r="S1467" i="1" s="1"/>
  <c r="T1467" i="1" s="1"/>
  <c r="R1466" i="1"/>
  <c r="Q1466" i="1"/>
  <c r="S1466" i="1" s="1"/>
  <c r="T1466" i="1" s="1"/>
  <c r="R1465" i="1"/>
  <c r="Q1465" i="1"/>
  <c r="S1465" i="1" s="1"/>
  <c r="T1465" i="1" s="1"/>
  <c r="R1464" i="1"/>
  <c r="Q1464" i="1"/>
  <c r="S1464" i="1" s="1"/>
  <c r="T1464" i="1" s="1"/>
  <c r="R1463" i="1"/>
  <c r="Q1463" i="1"/>
  <c r="S1463" i="1" s="1"/>
  <c r="T1463" i="1" s="1"/>
  <c r="R1462" i="1"/>
  <c r="Q1462" i="1"/>
  <c r="S1462" i="1" s="1"/>
  <c r="T1462" i="1" s="1"/>
  <c r="R1461" i="1"/>
  <c r="Q1461" i="1"/>
  <c r="S1461" i="1" s="1"/>
  <c r="T1461" i="1" s="1"/>
  <c r="R1460" i="1"/>
  <c r="Q1460" i="1"/>
  <c r="S1460" i="1" s="1"/>
  <c r="T1460" i="1" s="1"/>
  <c r="R1459" i="1"/>
  <c r="Q1459" i="1"/>
  <c r="S1459" i="1" s="1"/>
  <c r="T1459" i="1" s="1"/>
  <c r="R1458" i="1"/>
  <c r="Q1458" i="1"/>
  <c r="S1458" i="1" s="1"/>
  <c r="T1458" i="1" s="1"/>
  <c r="R1457" i="1"/>
  <c r="Q1457" i="1"/>
  <c r="S1457" i="1" s="1"/>
  <c r="T1457" i="1" s="1"/>
  <c r="R1456" i="1"/>
  <c r="Q1456" i="1"/>
  <c r="R1455" i="1"/>
  <c r="Q1455" i="1"/>
  <c r="S1455" i="1" s="1"/>
  <c r="T1455" i="1" s="1"/>
  <c r="R1454" i="1"/>
  <c r="Q1454" i="1"/>
  <c r="S1454" i="1" s="1"/>
  <c r="T1454" i="1" s="1"/>
  <c r="R1453" i="1"/>
  <c r="Q1453" i="1"/>
  <c r="S1453" i="1" s="1"/>
  <c r="T1453" i="1" s="1"/>
  <c r="R1452" i="1"/>
  <c r="Q1452" i="1"/>
  <c r="S1452" i="1" s="1"/>
  <c r="T1452" i="1" s="1"/>
  <c r="R1451" i="1"/>
  <c r="Q1451" i="1"/>
  <c r="S1451" i="1" s="1"/>
  <c r="T1451" i="1" s="1"/>
  <c r="R1450" i="1"/>
  <c r="Q1450" i="1"/>
  <c r="S1450" i="1" s="1"/>
  <c r="T1450" i="1" s="1"/>
  <c r="R1449" i="1"/>
  <c r="Q1449" i="1"/>
  <c r="S1449" i="1" s="1"/>
  <c r="T1449" i="1" s="1"/>
  <c r="R1448" i="1"/>
  <c r="Q1448" i="1"/>
  <c r="S1448" i="1" s="1"/>
  <c r="T1448" i="1" s="1"/>
  <c r="R1447" i="1"/>
  <c r="Q1447" i="1"/>
  <c r="S1447" i="1" s="1"/>
  <c r="T1447" i="1" s="1"/>
  <c r="R1446" i="1"/>
  <c r="Q1446" i="1"/>
  <c r="S1446" i="1" s="1"/>
  <c r="T1446" i="1" s="1"/>
  <c r="R1445" i="1"/>
  <c r="Q1445" i="1"/>
  <c r="S1445" i="1" s="1"/>
  <c r="T1445" i="1" s="1"/>
  <c r="R1444" i="1"/>
  <c r="Q1444" i="1"/>
  <c r="S1444" i="1" s="1"/>
  <c r="T1444" i="1" s="1"/>
  <c r="R1443" i="1"/>
  <c r="Q1443" i="1"/>
  <c r="S1443" i="1" s="1"/>
  <c r="T1443" i="1" s="1"/>
  <c r="R1442" i="1"/>
  <c r="Q1442" i="1"/>
  <c r="S1442" i="1" s="1"/>
  <c r="T1442" i="1" s="1"/>
  <c r="R1441" i="1"/>
  <c r="Q1441" i="1"/>
  <c r="S1441" i="1" s="1"/>
  <c r="T1441" i="1" s="1"/>
  <c r="R1440" i="1"/>
  <c r="Q1440" i="1"/>
  <c r="S1440" i="1" s="1"/>
  <c r="T1440" i="1" s="1"/>
  <c r="R1439" i="1"/>
  <c r="Q1439" i="1"/>
  <c r="S1439" i="1" s="1"/>
  <c r="T1439" i="1" s="1"/>
  <c r="R1438" i="1"/>
  <c r="Q1438" i="1"/>
  <c r="S1438" i="1" s="1"/>
  <c r="T1438" i="1" s="1"/>
  <c r="R1437" i="1"/>
  <c r="Q1437" i="1"/>
  <c r="S1437" i="1" s="1"/>
  <c r="T1437" i="1" s="1"/>
  <c r="R1436" i="1"/>
  <c r="Q1436" i="1"/>
  <c r="S1436" i="1" s="1"/>
  <c r="T1436" i="1" s="1"/>
  <c r="R1435" i="1"/>
  <c r="Q1435" i="1"/>
  <c r="S1435" i="1" s="1"/>
  <c r="T1435" i="1" s="1"/>
  <c r="R1434" i="1"/>
  <c r="Q1434" i="1"/>
  <c r="S1434" i="1" s="1"/>
  <c r="T1434" i="1" s="1"/>
  <c r="R1433" i="1"/>
  <c r="Q1433" i="1"/>
  <c r="S1433" i="1" s="1"/>
  <c r="T1433" i="1" s="1"/>
  <c r="R1432" i="1"/>
  <c r="Q1432" i="1"/>
  <c r="S1432" i="1" s="1"/>
  <c r="T1432" i="1" s="1"/>
  <c r="R1431" i="1"/>
  <c r="Q1431" i="1"/>
  <c r="S1431" i="1" s="1"/>
  <c r="T1431" i="1" s="1"/>
  <c r="R1430" i="1"/>
  <c r="Q1430" i="1"/>
  <c r="S1430" i="1" s="1"/>
  <c r="T1430" i="1" s="1"/>
  <c r="R1429" i="1"/>
  <c r="Q1429" i="1"/>
  <c r="S1429" i="1" s="1"/>
  <c r="T1429" i="1" s="1"/>
  <c r="R1428" i="1"/>
  <c r="Q1428" i="1"/>
  <c r="S1428" i="1" s="1"/>
  <c r="T1428" i="1" s="1"/>
  <c r="R1427" i="1"/>
  <c r="Q1427" i="1"/>
  <c r="S1427" i="1" s="1"/>
  <c r="T1427" i="1" s="1"/>
  <c r="R1426" i="1"/>
  <c r="Q1426" i="1"/>
  <c r="S1426" i="1" s="1"/>
  <c r="T1426" i="1" s="1"/>
  <c r="R1425" i="1"/>
  <c r="Q1425" i="1"/>
  <c r="R1424" i="1"/>
  <c r="Q1424" i="1"/>
  <c r="S1424" i="1" s="1"/>
  <c r="T1424" i="1" s="1"/>
  <c r="R1423" i="1"/>
  <c r="Q1423" i="1"/>
  <c r="S1423" i="1" s="1"/>
  <c r="T1423" i="1" s="1"/>
  <c r="R1422" i="1"/>
  <c r="Q1422" i="1"/>
  <c r="R1421" i="1"/>
  <c r="Q1421" i="1"/>
  <c r="S1421" i="1" s="1"/>
  <c r="T1421" i="1" s="1"/>
  <c r="R1420" i="1"/>
  <c r="Q1420" i="1"/>
  <c r="S1420" i="1" s="1"/>
  <c r="T1420" i="1" s="1"/>
  <c r="R1419" i="1"/>
  <c r="Q1419" i="1"/>
  <c r="S1419" i="1" s="1"/>
  <c r="T1419" i="1" s="1"/>
  <c r="R1418" i="1"/>
  <c r="Q1418" i="1"/>
  <c r="S1418" i="1" s="1"/>
  <c r="T1418" i="1" s="1"/>
  <c r="R1417" i="1"/>
  <c r="Q1417" i="1"/>
  <c r="S1417" i="1" s="1"/>
  <c r="T1417" i="1" s="1"/>
  <c r="R1416" i="1"/>
  <c r="Q1416" i="1"/>
  <c r="S1416" i="1" s="1"/>
  <c r="T1416" i="1" s="1"/>
  <c r="R1415" i="1"/>
  <c r="Q1415" i="1"/>
  <c r="S1415" i="1" s="1"/>
  <c r="T1415" i="1" s="1"/>
  <c r="R1414" i="1"/>
  <c r="Q1414" i="1"/>
  <c r="S1414" i="1" s="1"/>
  <c r="T1414" i="1" s="1"/>
  <c r="R1413" i="1"/>
  <c r="Q1413" i="1"/>
  <c r="S1413" i="1" s="1"/>
  <c r="T1413" i="1" s="1"/>
  <c r="R1412" i="1"/>
  <c r="Q1412" i="1"/>
  <c r="S1412" i="1" s="1"/>
  <c r="T1412" i="1" s="1"/>
  <c r="R1411" i="1"/>
  <c r="Q1411" i="1"/>
  <c r="S1411" i="1" s="1"/>
  <c r="T1411" i="1" s="1"/>
  <c r="R1410" i="1"/>
  <c r="Q1410" i="1"/>
  <c r="R1409" i="1"/>
  <c r="Q1409" i="1"/>
  <c r="S1409" i="1" s="1"/>
  <c r="T1409" i="1" s="1"/>
  <c r="R1408" i="1"/>
  <c r="Q1408" i="1"/>
  <c r="S1408" i="1" s="1"/>
  <c r="T1408" i="1" s="1"/>
  <c r="R1407" i="1"/>
  <c r="Q1407" i="1"/>
  <c r="S1407" i="1" s="1"/>
  <c r="T1407" i="1" s="1"/>
  <c r="R1406" i="1"/>
  <c r="Q1406" i="1"/>
  <c r="S1406" i="1" s="1"/>
  <c r="T1406" i="1" s="1"/>
  <c r="R1405" i="1"/>
  <c r="Q1405" i="1"/>
  <c r="R1404" i="1"/>
  <c r="Q1404" i="1"/>
  <c r="S1404" i="1" s="1"/>
  <c r="T1404" i="1" s="1"/>
  <c r="R1403" i="1"/>
  <c r="Q1403" i="1"/>
  <c r="R1402" i="1"/>
  <c r="Q1402" i="1"/>
  <c r="S1402" i="1" s="1"/>
  <c r="T1402" i="1" s="1"/>
  <c r="R1401" i="1"/>
  <c r="Q1401" i="1"/>
  <c r="R1400" i="1"/>
  <c r="Q1400" i="1"/>
  <c r="S1400" i="1" s="1"/>
  <c r="T1400" i="1" s="1"/>
  <c r="R1399" i="1"/>
  <c r="Q1399" i="1"/>
  <c r="R1398" i="1"/>
  <c r="Q1398" i="1"/>
  <c r="S1398" i="1" s="1"/>
  <c r="T1398" i="1" s="1"/>
  <c r="R1397" i="1"/>
  <c r="Q1397" i="1"/>
  <c r="S1397" i="1" s="1"/>
  <c r="T1397" i="1" s="1"/>
  <c r="R1396" i="1"/>
  <c r="Q1396" i="1"/>
  <c r="S1396" i="1" s="1"/>
  <c r="T1396" i="1" s="1"/>
  <c r="R1395" i="1"/>
  <c r="Q1395" i="1"/>
  <c r="S1395" i="1" s="1"/>
  <c r="T1395" i="1" s="1"/>
  <c r="R1394" i="1"/>
  <c r="Q1394" i="1"/>
  <c r="R1393" i="1"/>
  <c r="Q1393" i="1"/>
  <c r="S1393" i="1" s="1"/>
  <c r="T1393" i="1" s="1"/>
  <c r="R1392" i="1"/>
  <c r="Q1392" i="1"/>
  <c r="S1392" i="1" s="1"/>
  <c r="T1392" i="1" s="1"/>
  <c r="R1391" i="1"/>
  <c r="Q1391" i="1"/>
  <c r="R1390" i="1"/>
  <c r="Q1390" i="1"/>
  <c r="S1390" i="1" s="1"/>
  <c r="T1390" i="1" s="1"/>
  <c r="R1389" i="1"/>
  <c r="Q1389" i="1"/>
  <c r="S1389" i="1" s="1"/>
  <c r="T1389" i="1" s="1"/>
  <c r="R1388" i="1"/>
  <c r="Q1388" i="1"/>
  <c r="S1388" i="1" s="1"/>
  <c r="T1388" i="1" s="1"/>
  <c r="R1387" i="1"/>
  <c r="Q1387" i="1"/>
  <c r="S1387" i="1" s="1"/>
  <c r="T1387" i="1" s="1"/>
  <c r="R1386" i="1"/>
  <c r="Q1386" i="1"/>
  <c r="S1386" i="1" s="1"/>
  <c r="T1386" i="1" s="1"/>
  <c r="R1385" i="1"/>
  <c r="Q1385" i="1"/>
  <c r="R1384" i="1"/>
  <c r="Q1384" i="1"/>
  <c r="S1384" i="1" s="1"/>
  <c r="T1384" i="1" s="1"/>
  <c r="R1383" i="1"/>
  <c r="Q1383" i="1"/>
  <c r="S1383" i="1" s="1"/>
  <c r="T1383" i="1" s="1"/>
  <c r="R1382" i="1"/>
  <c r="Q1382" i="1"/>
  <c r="S1382" i="1" s="1"/>
  <c r="T1382" i="1" s="1"/>
  <c r="R1381" i="1"/>
  <c r="Q1381" i="1"/>
  <c r="S1381" i="1" s="1"/>
  <c r="T1381" i="1" s="1"/>
  <c r="R1380" i="1"/>
  <c r="Q1380" i="1"/>
  <c r="S1380" i="1" s="1"/>
  <c r="T1380" i="1" s="1"/>
  <c r="R1379" i="1"/>
  <c r="Q1379" i="1"/>
  <c r="S1379" i="1" s="1"/>
  <c r="T1379" i="1" s="1"/>
  <c r="R1378" i="1"/>
  <c r="Q1378" i="1"/>
  <c r="S1378" i="1" s="1"/>
  <c r="T1378" i="1" s="1"/>
  <c r="R1377" i="1"/>
  <c r="Q1377" i="1"/>
  <c r="S1377" i="1" s="1"/>
  <c r="T1377" i="1" s="1"/>
  <c r="R1376" i="1"/>
  <c r="Q1376" i="1"/>
  <c r="S1376" i="1" s="1"/>
  <c r="T1376" i="1" s="1"/>
  <c r="R1375" i="1"/>
  <c r="Q1375" i="1"/>
  <c r="S1375" i="1" s="1"/>
  <c r="T1375" i="1" s="1"/>
  <c r="R1374" i="1"/>
  <c r="Q1374" i="1"/>
  <c r="S1374" i="1" s="1"/>
  <c r="T1374" i="1" s="1"/>
  <c r="R1373" i="1"/>
  <c r="Q1373" i="1"/>
  <c r="S1373" i="1" s="1"/>
  <c r="T1373" i="1" s="1"/>
  <c r="R1372" i="1"/>
  <c r="Q1372" i="1"/>
  <c r="S1372" i="1" s="1"/>
  <c r="T1372" i="1" s="1"/>
  <c r="R1371" i="1"/>
  <c r="Q1371" i="1"/>
  <c r="S1371" i="1" s="1"/>
  <c r="T1371" i="1" s="1"/>
  <c r="R1370" i="1"/>
  <c r="Q1370" i="1"/>
  <c r="S1370" i="1" s="1"/>
  <c r="T1370" i="1" s="1"/>
  <c r="R1369" i="1"/>
  <c r="Q1369" i="1"/>
  <c r="S1369" i="1" s="1"/>
  <c r="T1369" i="1" s="1"/>
  <c r="R1368" i="1"/>
  <c r="Q1368" i="1"/>
  <c r="S1368" i="1" s="1"/>
  <c r="T1368" i="1" s="1"/>
  <c r="R1367" i="1"/>
  <c r="Q1367" i="1"/>
  <c r="S1367" i="1" s="1"/>
  <c r="T1367" i="1" s="1"/>
  <c r="R1366" i="1"/>
  <c r="Q1366" i="1"/>
  <c r="S1366" i="1" s="1"/>
  <c r="T1366" i="1" s="1"/>
  <c r="R1365" i="1"/>
  <c r="Q1365" i="1"/>
  <c r="S1365" i="1" s="1"/>
  <c r="T1365" i="1" s="1"/>
  <c r="R1364" i="1"/>
  <c r="Q1364" i="1"/>
  <c r="S1364" i="1" s="1"/>
  <c r="T1364" i="1" s="1"/>
  <c r="R1363" i="1"/>
  <c r="Q1363" i="1"/>
  <c r="S1363" i="1" s="1"/>
  <c r="T1363" i="1" s="1"/>
  <c r="R1362" i="1"/>
  <c r="Q1362" i="1"/>
  <c r="S1362" i="1" s="1"/>
  <c r="T1362" i="1" s="1"/>
  <c r="R1361" i="1"/>
  <c r="Q1361" i="1"/>
  <c r="S1361" i="1" s="1"/>
  <c r="T1361" i="1" s="1"/>
  <c r="R1360" i="1"/>
  <c r="Q1360" i="1"/>
  <c r="S1360" i="1" s="1"/>
  <c r="T1360" i="1" s="1"/>
  <c r="R1359" i="1"/>
  <c r="Q1359" i="1"/>
  <c r="S1359" i="1" s="1"/>
  <c r="T1359" i="1" s="1"/>
  <c r="R1358" i="1"/>
  <c r="Q1358" i="1"/>
  <c r="S1358" i="1" s="1"/>
  <c r="T1358" i="1" s="1"/>
  <c r="R1357" i="1"/>
  <c r="Q1357" i="1"/>
  <c r="S1357" i="1" s="1"/>
  <c r="T1357" i="1" s="1"/>
  <c r="R1356" i="1"/>
  <c r="Q1356" i="1"/>
  <c r="S1356" i="1" s="1"/>
  <c r="T1356" i="1" s="1"/>
  <c r="R1355" i="1"/>
  <c r="Q1355" i="1"/>
  <c r="S1355" i="1" s="1"/>
  <c r="T1355" i="1" s="1"/>
  <c r="R1354" i="1"/>
  <c r="Q1354" i="1"/>
  <c r="S1354" i="1" s="1"/>
  <c r="T1354" i="1" s="1"/>
  <c r="R1353" i="1"/>
  <c r="Q1353" i="1"/>
  <c r="R1352" i="1"/>
  <c r="Q1352" i="1"/>
  <c r="S1352" i="1" s="1"/>
  <c r="T1352" i="1" s="1"/>
  <c r="R1351" i="1"/>
  <c r="Q1351" i="1"/>
  <c r="S1351" i="1" s="1"/>
  <c r="T1351" i="1" s="1"/>
  <c r="R1350" i="1"/>
  <c r="Q1350" i="1"/>
  <c r="S1350" i="1" s="1"/>
  <c r="T1350" i="1" s="1"/>
  <c r="R1349" i="1"/>
  <c r="Q1349" i="1"/>
  <c r="S1349" i="1" s="1"/>
  <c r="T1349" i="1" s="1"/>
  <c r="R1348" i="1"/>
  <c r="Q1348" i="1"/>
  <c r="S1348" i="1" s="1"/>
  <c r="T1348" i="1" s="1"/>
  <c r="R1347" i="1"/>
  <c r="Q1347" i="1"/>
  <c r="S1347" i="1" s="1"/>
  <c r="T1347" i="1" s="1"/>
  <c r="R1346" i="1"/>
  <c r="Q1346" i="1"/>
  <c r="S1346" i="1" s="1"/>
  <c r="T1346" i="1" s="1"/>
  <c r="R1345" i="1"/>
  <c r="Q1345" i="1"/>
  <c r="S1345" i="1" s="1"/>
  <c r="T1345" i="1" s="1"/>
  <c r="R1344" i="1"/>
  <c r="Q1344" i="1"/>
  <c r="S1344" i="1" s="1"/>
  <c r="T1344" i="1" s="1"/>
  <c r="R1343" i="1"/>
  <c r="Q1343" i="1"/>
  <c r="S1343" i="1" s="1"/>
  <c r="T1343" i="1" s="1"/>
  <c r="R1342" i="1"/>
  <c r="Q1342" i="1"/>
  <c r="R1341" i="1"/>
  <c r="Q1341" i="1"/>
  <c r="S1341" i="1" s="1"/>
  <c r="T1341" i="1" s="1"/>
  <c r="R1340" i="1"/>
  <c r="Q1340" i="1"/>
  <c r="S1340" i="1" s="1"/>
  <c r="T1340" i="1" s="1"/>
  <c r="R1339" i="1"/>
  <c r="Q1339" i="1"/>
  <c r="S1339" i="1" s="1"/>
  <c r="T1339" i="1" s="1"/>
  <c r="R1338" i="1"/>
  <c r="Q1338" i="1"/>
  <c r="S1338" i="1" s="1"/>
  <c r="T1338" i="1" s="1"/>
  <c r="R1337" i="1"/>
  <c r="Q1337" i="1"/>
  <c r="S1337" i="1" s="1"/>
  <c r="T1337" i="1" s="1"/>
  <c r="R1336" i="1"/>
  <c r="Q1336" i="1"/>
  <c r="S1336" i="1" s="1"/>
  <c r="T1336" i="1" s="1"/>
  <c r="R1335" i="1"/>
  <c r="Q1335" i="1"/>
  <c r="S1335" i="1" s="1"/>
  <c r="T1335" i="1" s="1"/>
  <c r="R1334" i="1"/>
  <c r="Q1334" i="1"/>
  <c r="R1333" i="1"/>
  <c r="Q1333" i="1"/>
  <c r="S1333" i="1" s="1"/>
  <c r="T1333" i="1" s="1"/>
  <c r="R1332" i="1"/>
  <c r="Q1332" i="1"/>
  <c r="S1332" i="1" s="1"/>
  <c r="T1332" i="1" s="1"/>
  <c r="R1331" i="1"/>
  <c r="Q1331" i="1"/>
  <c r="R1330" i="1"/>
  <c r="Q1330" i="1"/>
  <c r="S1330" i="1" s="1"/>
  <c r="T1330" i="1" s="1"/>
  <c r="R1329" i="1"/>
  <c r="Q1329" i="1"/>
  <c r="S1329" i="1" s="1"/>
  <c r="T1329" i="1" s="1"/>
  <c r="R1328" i="1"/>
  <c r="Q1328" i="1"/>
  <c r="S1328" i="1" s="1"/>
  <c r="T1328" i="1" s="1"/>
  <c r="R1327" i="1"/>
  <c r="Q1327" i="1"/>
  <c r="S1327" i="1" s="1"/>
  <c r="T1327" i="1" s="1"/>
  <c r="R1326" i="1"/>
  <c r="Q1326" i="1"/>
  <c r="S1326" i="1" s="1"/>
  <c r="T1326" i="1" s="1"/>
  <c r="R1325" i="1"/>
  <c r="Q1325" i="1"/>
  <c r="S1325" i="1" s="1"/>
  <c r="T1325" i="1" s="1"/>
  <c r="R1324" i="1"/>
  <c r="Q1324" i="1"/>
  <c r="S1324" i="1" s="1"/>
  <c r="T1324" i="1" s="1"/>
  <c r="R1323" i="1"/>
  <c r="Q1323" i="1"/>
  <c r="S1323" i="1" s="1"/>
  <c r="T1323" i="1" s="1"/>
  <c r="R1322" i="1"/>
  <c r="Q1322" i="1"/>
  <c r="S1322" i="1" s="1"/>
  <c r="T1322" i="1" s="1"/>
  <c r="R1321" i="1"/>
  <c r="Q1321" i="1"/>
  <c r="S1321" i="1" s="1"/>
  <c r="T1321" i="1" s="1"/>
  <c r="R1320" i="1"/>
  <c r="Q1320" i="1"/>
  <c r="S1320" i="1" s="1"/>
  <c r="T1320" i="1" s="1"/>
  <c r="R1319" i="1"/>
  <c r="Q1319" i="1"/>
  <c r="S1319" i="1" s="1"/>
  <c r="T1319" i="1" s="1"/>
  <c r="R1318" i="1"/>
  <c r="Q1318" i="1"/>
  <c r="S1318" i="1" s="1"/>
  <c r="T1318" i="1" s="1"/>
  <c r="R1317" i="1"/>
  <c r="Q1317" i="1"/>
  <c r="S1317" i="1" s="1"/>
  <c r="T1317" i="1" s="1"/>
  <c r="R1316" i="1"/>
  <c r="Q1316" i="1"/>
  <c r="S1316" i="1" s="1"/>
  <c r="T1316" i="1" s="1"/>
  <c r="R1315" i="1"/>
  <c r="Q1315" i="1"/>
  <c r="S1315" i="1" s="1"/>
  <c r="T1315" i="1" s="1"/>
  <c r="R1314" i="1"/>
  <c r="Q1314" i="1"/>
  <c r="S1314" i="1" s="1"/>
  <c r="T1314" i="1" s="1"/>
  <c r="R1313" i="1"/>
  <c r="Q1313" i="1"/>
  <c r="S1313" i="1" s="1"/>
  <c r="T1313" i="1" s="1"/>
  <c r="R1312" i="1"/>
  <c r="Q1312" i="1"/>
  <c r="S1312" i="1" s="1"/>
  <c r="T1312" i="1" s="1"/>
  <c r="R1311" i="1"/>
  <c r="Q1311" i="1"/>
  <c r="R1310" i="1"/>
  <c r="Q1310" i="1"/>
  <c r="S1310" i="1" s="1"/>
  <c r="T1310" i="1" s="1"/>
  <c r="R1309" i="1"/>
  <c r="Q1309" i="1"/>
  <c r="S1309" i="1" s="1"/>
  <c r="T1309" i="1" s="1"/>
  <c r="R1308" i="1"/>
  <c r="Q1308" i="1"/>
  <c r="S1308" i="1" s="1"/>
  <c r="T1308" i="1" s="1"/>
  <c r="R1307" i="1"/>
  <c r="Q1307" i="1"/>
  <c r="S1307" i="1" s="1"/>
  <c r="T1307" i="1" s="1"/>
  <c r="R1306" i="1"/>
  <c r="Q1306" i="1"/>
  <c r="S1306" i="1" s="1"/>
  <c r="T1306" i="1" s="1"/>
  <c r="R1305" i="1"/>
  <c r="Q1305" i="1"/>
  <c r="S1305" i="1" s="1"/>
  <c r="T1305" i="1" s="1"/>
  <c r="R1304" i="1"/>
  <c r="Q1304" i="1"/>
  <c r="S1304" i="1" s="1"/>
  <c r="T1304" i="1" s="1"/>
  <c r="R1303" i="1"/>
  <c r="Q1303" i="1"/>
  <c r="S1303" i="1" s="1"/>
  <c r="T1303" i="1" s="1"/>
  <c r="R1302" i="1"/>
  <c r="Q1302" i="1"/>
  <c r="R1301" i="1"/>
  <c r="Q1301" i="1"/>
  <c r="S1301" i="1" s="1"/>
  <c r="T1301" i="1" s="1"/>
  <c r="R1300" i="1"/>
  <c r="Q1300" i="1"/>
  <c r="S1300" i="1" s="1"/>
  <c r="T1300" i="1" s="1"/>
  <c r="R1299" i="1"/>
  <c r="Q1299" i="1"/>
  <c r="S1299" i="1" s="1"/>
  <c r="T1299" i="1" s="1"/>
  <c r="R1298" i="1"/>
  <c r="Q1298" i="1"/>
  <c r="R1297" i="1"/>
  <c r="Q1297" i="1"/>
  <c r="S1297" i="1" s="1"/>
  <c r="T1297" i="1" s="1"/>
  <c r="R1296" i="1"/>
  <c r="Q1296" i="1"/>
  <c r="S1296" i="1" s="1"/>
  <c r="T1296" i="1" s="1"/>
  <c r="R1295" i="1"/>
  <c r="Q1295" i="1"/>
  <c r="S1295" i="1" s="1"/>
  <c r="T1295" i="1" s="1"/>
  <c r="R1294" i="1"/>
  <c r="Q1294" i="1"/>
  <c r="S1294" i="1" s="1"/>
  <c r="T1294" i="1" s="1"/>
  <c r="R1293" i="1"/>
  <c r="Q1293" i="1"/>
  <c r="S1293" i="1" s="1"/>
  <c r="T1293" i="1" s="1"/>
  <c r="R1292" i="1"/>
  <c r="Q1292" i="1"/>
  <c r="S1292" i="1" s="1"/>
  <c r="T1292" i="1" s="1"/>
  <c r="R1291" i="1"/>
  <c r="Q1291" i="1"/>
  <c r="S1291" i="1" s="1"/>
  <c r="T1291" i="1" s="1"/>
  <c r="R1290" i="1"/>
  <c r="Q1290" i="1"/>
  <c r="S1290" i="1" s="1"/>
  <c r="T1290" i="1" s="1"/>
  <c r="R1289" i="1"/>
  <c r="Q1289" i="1"/>
  <c r="S1289" i="1" s="1"/>
  <c r="T1289" i="1" s="1"/>
  <c r="R1288" i="1"/>
  <c r="Q1288" i="1"/>
  <c r="R1287" i="1"/>
  <c r="Q1287" i="1"/>
  <c r="R1286" i="1"/>
  <c r="Q1286" i="1"/>
  <c r="S1286" i="1" s="1"/>
  <c r="T1286" i="1" s="1"/>
  <c r="R1285" i="1"/>
  <c r="Q1285" i="1"/>
  <c r="S1285" i="1" s="1"/>
  <c r="T1285" i="1" s="1"/>
  <c r="R1284" i="1"/>
  <c r="Q1284" i="1"/>
  <c r="S1284" i="1" s="1"/>
  <c r="T1284" i="1" s="1"/>
  <c r="R1283" i="1"/>
  <c r="Q1283" i="1"/>
  <c r="S1283" i="1" s="1"/>
  <c r="T1283" i="1" s="1"/>
  <c r="R1282" i="1"/>
  <c r="Q1282" i="1"/>
  <c r="S1282" i="1" s="1"/>
  <c r="T1282" i="1" s="1"/>
  <c r="R1281" i="1"/>
  <c r="Q1281" i="1"/>
  <c r="R1280" i="1"/>
  <c r="Q1280" i="1"/>
  <c r="R1279" i="1"/>
  <c r="Q1279" i="1"/>
  <c r="S1279" i="1" s="1"/>
  <c r="T1279" i="1" s="1"/>
  <c r="R1278" i="1"/>
  <c r="Q1278" i="1"/>
  <c r="S1278" i="1" s="1"/>
  <c r="T1278" i="1" s="1"/>
  <c r="R1277" i="1"/>
  <c r="Q1277" i="1"/>
  <c r="S1277" i="1" s="1"/>
  <c r="T1277" i="1" s="1"/>
  <c r="R1276" i="1"/>
  <c r="Q1276" i="1"/>
  <c r="R1275" i="1"/>
  <c r="Q1275" i="1"/>
  <c r="S1275" i="1" s="1"/>
  <c r="T1275" i="1" s="1"/>
  <c r="R1274" i="1"/>
  <c r="Q1274" i="1"/>
  <c r="S1274" i="1" s="1"/>
  <c r="T1274" i="1" s="1"/>
  <c r="R1273" i="1"/>
  <c r="Q1273" i="1"/>
  <c r="S1273" i="1" s="1"/>
  <c r="T1273" i="1" s="1"/>
  <c r="R1272" i="1"/>
  <c r="Q1272" i="1"/>
  <c r="S1272" i="1" s="1"/>
  <c r="T1272" i="1" s="1"/>
  <c r="R1271" i="1"/>
  <c r="Q1271" i="1"/>
  <c r="S1271" i="1" s="1"/>
  <c r="T1271" i="1" s="1"/>
  <c r="R1270" i="1"/>
  <c r="Q1270" i="1"/>
  <c r="S1270" i="1" s="1"/>
  <c r="T1270" i="1" s="1"/>
  <c r="R1269" i="1"/>
  <c r="Q1269" i="1"/>
  <c r="S1269" i="1" s="1"/>
  <c r="T1269" i="1" s="1"/>
  <c r="R1268" i="1"/>
  <c r="Q1268" i="1"/>
  <c r="S1268" i="1" s="1"/>
  <c r="T1268" i="1" s="1"/>
  <c r="R1267" i="1"/>
  <c r="Q1267" i="1"/>
  <c r="S1267" i="1" s="1"/>
  <c r="T1267" i="1" s="1"/>
  <c r="R1266" i="1"/>
  <c r="Q1266" i="1"/>
  <c r="S1266" i="1" s="1"/>
  <c r="T1266" i="1" s="1"/>
  <c r="R1265" i="1"/>
  <c r="Q1265" i="1"/>
  <c r="S1265" i="1" s="1"/>
  <c r="T1265" i="1" s="1"/>
  <c r="R1264" i="1"/>
  <c r="Q1264" i="1"/>
  <c r="S1264" i="1" s="1"/>
  <c r="T1264" i="1" s="1"/>
  <c r="R1263" i="1"/>
  <c r="Q1263" i="1"/>
  <c r="S1263" i="1" s="1"/>
  <c r="T1263" i="1" s="1"/>
  <c r="R1262" i="1"/>
  <c r="Q1262" i="1"/>
  <c r="S1262" i="1" s="1"/>
  <c r="T1262" i="1" s="1"/>
  <c r="R1261" i="1"/>
  <c r="Q1261" i="1"/>
  <c r="S1261" i="1" s="1"/>
  <c r="T1261" i="1" s="1"/>
  <c r="R1260" i="1"/>
  <c r="Q1260" i="1"/>
  <c r="S1260" i="1" s="1"/>
  <c r="T1260" i="1" s="1"/>
  <c r="R1259" i="1"/>
  <c r="Q1259" i="1"/>
  <c r="S1259" i="1" s="1"/>
  <c r="T1259" i="1" s="1"/>
  <c r="R1258" i="1"/>
  <c r="Q1258" i="1"/>
  <c r="S1258" i="1" s="1"/>
  <c r="T1258" i="1" s="1"/>
  <c r="R1257" i="1"/>
  <c r="Q1257" i="1"/>
  <c r="S1257" i="1" s="1"/>
  <c r="T1257" i="1" s="1"/>
  <c r="R1256" i="1"/>
  <c r="Q1256" i="1"/>
  <c r="S1256" i="1" s="1"/>
  <c r="T1256" i="1" s="1"/>
  <c r="R1255" i="1"/>
  <c r="Q1255" i="1"/>
  <c r="S1255" i="1" s="1"/>
  <c r="T1255" i="1" s="1"/>
  <c r="R1254" i="1"/>
  <c r="Q1254" i="1"/>
  <c r="R1253" i="1"/>
  <c r="Q1253" i="1"/>
  <c r="S1253" i="1" s="1"/>
  <c r="T1253" i="1" s="1"/>
  <c r="R1252" i="1"/>
  <c r="Q1252" i="1"/>
  <c r="S1252" i="1" s="1"/>
  <c r="T1252" i="1" s="1"/>
  <c r="R1251" i="1"/>
  <c r="Q1251" i="1"/>
  <c r="S1251" i="1" s="1"/>
  <c r="T1251" i="1" s="1"/>
  <c r="R1250" i="1"/>
  <c r="Q1250" i="1"/>
  <c r="S1250" i="1" s="1"/>
  <c r="T1250" i="1" s="1"/>
  <c r="R1249" i="1"/>
  <c r="Q1249" i="1"/>
  <c r="S1249" i="1" s="1"/>
  <c r="T1249" i="1" s="1"/>
  <c r="R1248" i="1"/>
  <c r="Q1248" i="1"/>
  <c r="S1248" i="1" s="1"/>
  <c r="T1248" i="1" s="1"/>
  <c r="R1247" i="1"/>
  <c r="Q1247" i="1"/>
  <c r="S1247" i="1" s="1"/>
  <c r="T1247" i="1" s="1"/>
  <c r="R1246" i="1"/>
  <c r="Q1246" i="1"/>
  <c r="S1246" i="1" s="1"/>
  <c r="T1246" i="1" s="1"/>
  <c r="R1245" i="1"/>
  <c r="Q1245" i="1"/>
  <c r="S1245" i="1" s="1"/>
  <c r="T1245" i="1" s="1"/>
  <c r="R1244" i="1"/>
  <c r="Q1244" i="1"/>
  <c r="S1244" i="1" s="1"/>
  <c r="T1244" i="1" s="1"/>
  <c r="R1243" i="1"/>
  <c r="Q1243" i="1"/>
  <c r="S1243" i="1" s="1"/>
  <c r="T1243" i="1" s="1"/>
  <c r="R1242" i="1"/>
  <c r="Q1242" i="1"/>
  <c r="S1242" i="1" s="1"/>
  <c r="T1242" i="1" s="1"/>
  <c r="R1241" i="1"/>
  <c r="Q1241" i="1"/>
  <c r="S1241" i="1" s="1"/>
  <c r="T1241" i="1" s="1"/>
  <c r="R1240" i="1"/>
  <c r="Q1240" i="1"/>
  <c r="S1240" i="1" s="1"/>
  <c r="T1240" i="1" s="1"/>
  <c r="R1239" i="1"/>
  <c r="Q1239" i="1"/>
  <c r="S1239" i="1" s="1"/>
  <c r="T1239" i="1" s="1"/>
  <c r="R1238" i="1"/>
  <c r="Q1238" i="1"/>
  <c r="S1238" i="1" s="1"/>
  <c r="T1238" i="1" s="1"/>
  <c r="R1237" i="1"/>
  <c r="Q1237" i="1"/>
  <c r="S1237" i="1" s="1"/>
  <c r="T1237" i="1" s="1"/>
  <c r="R1236" i="1"/>
  <c r="Q1236" i="1"/>
  <c r="S1236" i="1" s="1"/>
  <c r="T1236" i="1" s="1"/>
  <c r="R1235" i="1"/>
  <c r="Q1235" i="1"/>
  <c r="S1235" i="1" s="1"/>
  <c r="T1235" i="1" s="1"/>
  <c r="R1234" i="1"/>
  <c r="Q1234" i="1"/>
  <c r="S1234" i="1" s="1"/>
  <c r="T1234" i="1" s="1"/>
  <c r="R1233" i="1"/>
  <c r="Q1233" i="1"/>
  <c r="S1233" i="1" s="1"/>
  <c r="T1233" i="1" s="1"/>
  <c r="R1232" i="1"/>
  <c r="Q1232" i="1"/>
  <c r="S1232" i="1" s="1"/>
  <c r="T1232" i="1" s="1"/>
  <c r="R1231" i="1"/>
  <c r="Q1231" i="1"/>
  <c r="S1231" i="1" s="1"/>
  <c r="T1231" i="1" s="1"/>
  <c r="R1230" i="1"/>
  <c r="Q1230" i="1"/>
  <c r="S1230" i="1" s="1"/>
  <c r="T1230" i="1" s="1"/>
  <c r="R1229" i="1"/>
  <c r="Q1229" i="1"/>
  <c r="S1229" i="1" s="1"/>
  <c r="T1229" i="1" s="1"/>
  <c r="R1228" i="1"/>
  <c r="Q1228" i="1"/>
  <c r="S1228" i="1" s="1"/>
  <c r="T1228" i="1" s="1"/>
  <c r="R1227" i="1"/>
  <c r="Q1227" i="1"/>
  <c r="S1227" i="1" s="1"/>
  <c r="T1227" i="1" s="1"/>
  <c r="R1226" i="1"/>
  <c r="Q1226" i="1"/>
  <c r="S1226" i="1" s="1"/>
  <c r="T1226" i="1" s="1"/>
  <c r="R1225" i="1"/>
  <c r="Q1225" i="1"/>
  <c r="S1225" i="1" s="1"/>
  <c r="T1225" i="1" s="1"/>
  <c r="R1224" i="1"/>
  <c r="Q1224" i="1"/>
  <c r="S1224" i="1" s="1"/>
  <c r="T1224" i="1" s="1"/>
  <c r="R1223" i="1"/>
  <c r="Q1223" i="1"/>
  <c r="S1223" i="1" s="1"/>
  <c r="T1223" i="1" s="1"/>
  <c r="R1222" i="1"/>
  <c r="Q1222" i="1"/>
  <c r="S1222" i="1" s="1"/>
  <c r="T1222" i="1" s="1"/>
  <c r="R1221" i="1"/>
  <c r="Q1221" i="1"/>
  <c r="S1221" i="1" s="1"/>
  <c r="T1221" i="1" s="1"/>
  <c r="R1220" i="1"/>
  <c r="Q1220" i="1"/>
  <c r="S1220" i="1" s="1"/>
  <c r="T1220" i="1" s="1"/>
  <c r="R1219" i="1"/>
  <c r="Q1219" i="1"/>
  <c r="S1219" i="1" s="1"/>
  <c r="T1219" i="1" s="1"/>
  <c r="R1218" i="1"/>
  <c r="Q1218" i="1"/>
  <c r="S1218" i="1" s="1"/>
  <c r="T1218" i="1" s="1"/>
  <c r="R1217" i="1"/>
  <c r="Q1217" i="1"/>
  <c r="S1217" i="1" s="1"/>
  <c r="T1217" i="1" s="1"/>
  <c r="R1216" i="1"/>
  <c r="Q1216" i="1"/>
  <c r="S1216" i="1" s="1"/>
  <c r="T1216" i="1" s="1"/>
  <c r="R1215" i="1"/>
  <c r="Q1215" i="1"/>
  <c r="S1215" i="1" s="1"/>
  <c r="T1215" i="1" s="1"/>
  <c r="R1214" i="1"/>
  <c r="Q1214" i="1"/>
  <c r="S1214" i="1" s="1"/>
  <c r="T1214" i="1" s="1"/>
  <c r="R1213" i="1"/>
  <c r="Q1213" i="1"/>
  <c r="S1213" i="1" s="1"/>
  <c r="T1213" i="1" s="1"/>
  <c r="R1212" i="1"/>
  <c r="Q1212" i="1"/>
  <c r="S1212" i="1" s="1"/>
  <c r="T1212" i="1" s="1"/>
  <c r="R1211" i="1"/>
  <c r="Q1211" i="1"/>
  <c r="S1211" i="1" s="1"/>
  <c r="T1211" i="1" s="1"/>
  <c r="R1210" i="1"/>
  <c r="Q1210" i="1"/>
  <c r="S1210" i="1" s="1"/>
  <c r="T1210" i="1" s="1"/>
  <c r="R1209" i="1"/>
  <c r="Q1209" i="1"/>
  <c r="S1209" i="1" s="1"/>
  <c r="T1209" i="1" s="1"/>
  <c r="R1208" i="1"/>
  <c r="Q1208" i="1"/>
  <c r="S1208" i="1" s="1"/>
  <c r="T1208" i="1" s="1"/>
  <c r="R1207" i="1"/>
  <c r="Q1207" i="1"/>
  <c r="S1207" i="1" s="1"/>
  <c r="T1207" i="1" s="1"/>
  <c r="R1206" i="1"/>
  <c r="Q1206" i="1"/>
  <c r="S1206" i="1" s="1"/>
  <c r="T1206" i="1" s="1"/>
  <c r="R1205" i="1"/>
  <c r="Q1205" i="1"/>
  <c r="R1204" i="1"/>
  <c r="Q1204" i="1"/>
  <c r="S1204" i="1" s="1"/>
  <c r="T1204" i="1" s="1"/>
  <c r="R1203" i="1"/>
  <c r="Q1203" i="1"/>
  <c r="R1202" i="1"/>
  <c r="Q1202" i="1"/>
  <c r="R1201" i="1"/>
  <c r="Q1201" i="1"/>
  <c r="S1201" i="1" s="1"/>
  <c r="T1201" i="1" s="1"/>
  <c r="R1200" i="1"/>
  <c r="Q1200" i="1"/>
  <c r="S1200" i="1" s="1"/>
  <c r="T1200" i="1" s="1"/>
  <c r="R1199" i="1"/>
  <c r="Q1199" i="1"/>
  <c r="S1199" i="1" s="1"/>
  <c r="T1199" i="1" s="1"/>
  <c r="R1198" i="1"/>
  <c r="Q1198" i="1"/>
  <c r="R1197" i="1"/>
  <c r="Q1197" i="1"/>
  <c r="S1197" i="1" s="1"/>
  <c r="T1197" i="1" s="1"/>
  <c r="R1196" i="1"/>
  <c r="Q1196" i="1"/>
  <c r="S1196" i="1" s="1"/>
  <c r="T1196" i="1" s="1"/>
  <c r="R1195" i="1"/>
  <c r="Q1195" i="1"/>
  <c r="S1195" i="1" s="1"/>
  <c r="T1195" i="1" s="1"/>
  <c r="R1194" i="1"/>
  <c r="Q1194" i="1"/>
  <c r="R1193" i="1"/>
  <c r="Q1193" i="1"/>
  <c r="S1193" i="1" s="1"/>
  <c r="T1193" i="1" s="1"/>
  <c r="R1192" i="1"/>
  <c r="Q1192" i="1"/>
  <c r="R1191" i="1"/>
  <c r="Q1191" i="1"/>
  <c r="R1190" i="1"/>
  <c r="Q1190" i="1"/>
  <c r="S1190" i="1" s="1"/>
  <c r="T1190" i="1" s="1"/>
  <c r="R1189" i="1"/>
  <c r="Q1189" i="1"/>
  <c r="S1189" i="1" s="1"/>
  <c r="T1189" i="1" s="1"/>
  <c r="R1188" i="1"/>
  <c r="Q1188" i="1"/>
  <c r="S1188" i="1" s="1"/>
  <c r="T1188" i="1" s="1"/>
  <c r="R1187" i="1"/>
  <c r="Q1187" i="1"/>
  <c r="S1187" i="1" s="1"/>
  <c r="T1187" i="1" s="1"/>
  <c r="R1186" i="1"/>
  <c r="Q1186" i="1"/>
  <c r="S1186" i="1" s="1"/>
  <c r="T1186" i="1" s="1"/>
  <c r="R1185" i="1"/>
  <c r="Q1185" i="1"/>
  <c r="R1184" i="1"/>
  <c r="Q1184" i="1"/>
  <c r="S1184" i="1" s="1"/>
  <c r="T1184" i="1" s="1"/>
  <c r="R1183" i="1"/>
  <c r="Q1183" i="1"/>
  <c r="S1183" i="1" s="1"/>
  <c r="T1183" i="1" s="1"/>
  <c r="R1182" i="1"/>
  <c r="Q1182" i="1"/>
  <c r="S1182" i="1" s="1"/>
  <c r="T1182" i="1" s="1"/>
  <c r="R1181" i="1"/>
  <c r="Q1181" i="1"/>
  <c r="R1180" i="1"/>
  <c r="Q1180" i="1"/>
  <c r="S1180" i="1" s="1"/>
  <c r="T1180" i="1" s="1"/>
  <c r="R1179" i="1"/>
  <c r="Q1179" i="1"/>
  <c r="S1179" i="1" s="1"/>
  <c r="T1179" i="1" s="1"/>
  <c r="R1178" i="1"/>
  <c r="Q1178" i="1"/>
  <c r="S1178" i="1" s="1"/>
  <c r="T1178" i="1" s="1"/>
  <c r="R1177" i="1"/>
  <c r="Q1177" i="1"/>
  <c r="S1177" i="1" s="1"/>
  <c r="T1177" i="1" s="1"/>
  <c r="R1176" i="1"/>
  <c r="Q1176" i="1"/>
  <c r="S1176" i="1" s="1"/>
  <c r="T1176" i="1" s="1"/>
  <c r="R1175" i="1"/>
  <c r="Q1175" i="1"/>
  <c r="S1175" i="1" s="1"/>
  <c r="T1175" i="1" s="1"/>
  <c r="R1174" i="1"/>
  <c r="Q1174" i="1"/>
  <c r="R1173" i="1"/>
  <c r="Q1173" i="1"/>
  <c r="R1172" i="1"/>
  <c r="Q1172" i="1"/>
  <c r="R1171" i="1"/>
  <c r="Q1171" i="1"/>
  <c r="S1171" i="1" s="1"/>
  <c r="T1171" i="1" s="1"/>
  <c r="R1170" i="1"/>
  <c r="Q1170" i="1"/>
  <c r="S1170" i="1" s="1"/>
  <c r="T1170" i="1" s="1"/>
  <c r="R1169" i="1"/>
  <c r="Q1169" i="1"/>
  <c r="R1168" i="1"/>
  <c r="Q1168" i="1"/>
  <c r="S1168" i="1" s="1"/>
  <c r="T1168" i="1" s="1"/>
  <c r="R1167" i="1"/>
  <c r="Q1167" i="1"/>
  <c r="S1167" i="1" s="1"/>
  <c r="T1167" i="1" s="1"/>
  <c r="R1166" i="1"/>
  <c r="Q1166" i="1"/>
  <c r="S1166" i="1" s="1"/>
  <c r="T1166" i="1" s="1"/>
  <c r="R1165" i="1"/>
  <c r="Q1165" i="1"/>
  <c r="S1165" i="1" s="1"/>
  <c r="T1165" i="1" s="1"/>
  <c r="R1164" i="1"/>
  <c r="Q1164" i="1"/>
  <c r="S1164" i="1" s="1"/>
  <c r="T1164" i="1" s="1"/>
  <c r="R1163" i="1"/>
  <c r="Q1163" i="1"/>
  <c r="S1163" i="1" s="1"/>
  <c r="T1163" i="1" s="1"/>
  <c r="R1162" i="1"/>
  <c r="Q1162" i="1"/>
  <c r="S1162" i="1" s="1"/>
  <c r="T1162" i="1" s="1"/>
  <c r="R1161" i="1"/>
  <c r="Q1161" i="1"/>
  <c r="S1161" i="1" s="1"/>
  <c r="T1161" i="1" s="1"/>
  <c r="R1160" i="1"/>
  <c r="Q1160" i="1"/>
  <c r="R1159" i="1"/>
  <c r="Q1159" i="1"/>
  <c r="S1159" i="1" s="1"/>
  <c r="T1159" i="1" s="1"/>
  <c r="R1158" i="1"/>
  <c r="Q1158" i="1"/>
  <c r="S1158" i="1" s="1"/>
  <c r="T1158" i="1" s="1"/>
  <c r="R1157" i="1"/>
  <c r="Q1157" i="1"/>
  <c r="S1157" i="1" s="1"/>
  <c r="T1157" i="1" s="1"/>
  <c r="R1156" i="1"/>
  <c r="Q1156" i="1"/>
  <c r="S1156" i="1" s="1"/>
  <c r="T1156" i="1" s="1"/>
  <c r="R1155" i="1"/>
  <c r="Q1155" i="1"/>
  <c r="S1155" i="1" s="1"/>
  <c r="T1155" i="1" s="1"/>
  <c r="R1154" i="1"/>
  <c r="Q1154" i="1"/>
  <c r="S1154" i="1" s="1"/>
  <c r="T1154" i="1" s="1"/>
  <c r="R1153" i="1"/>
  <c r="Q1153" i="1"/>
  <c r="S1153" i="1" s="1"/>
  <c r="T1153" i="1" s="1"/>
  <c r="R1152" i="1"/>
  <c r="Q1152" i="1"/>
  <c r="S1152" i="1" s="1"/>
  <c r="T1152" i="1" s="1"/>
  <c r="R1151" i="1"/>
  <c r="Q1151" i="1"/>
  <c r="S1151" i="1" s="1"/>
  <c r="T1151" i="1" s="1"/>
  <c r="R1150" i="1"/>
  <c r="Q1150" i="1"/>
  <c r="S1150" i="1" s="1"/>
  <c r="T1150" i="1" s="1"/>
  <c r="R1149" i="1"/>
  <c r="Q1149" i="1"/>
  <c r="S1149" i="1" s="1"/>
  <c r="T1149" i="1" s="1"/>
  <c r="R1148" i="1"/>
  <c r="Q1148" i="1"/>
  <c r="S1148" i="1" s="1"/>
  <c r="T1148" i="1" s="1"/>
  <c r="R1147" i="1"/>
  <c r="Q1147" i="1"/>
  <c r="R1146" i="1"/>
  <c r="Q1146" i="1"/>
  <c r="S1146" i="1" s="1"/>
  <c r="T1146" i="1" s="1"/>
  <c r="R1145" i="1"/>
  <c r="Q1145" i="1"/>
  <c r="S1145" i="1" s="1"/>
  <c r="T1145" i="1" s="1"/>
  <c r="R1144" i="1"/>
  <c r="Q1144" i="1"/>
  <c r="S1144" i="1" s="1"/>
  <c r="T1144" i="1" s="1"/>
  <c r="R1143" i="1"/>
  <c r="Q1143" i="1"/>
  <c r="R1142" i="1"/>
  <c r="Q1142" i="1"/>
  <c r="S1142" i="1" s="1"/>
  <c r="T1142" i="1" s="1"/>
  <c r="R1141" i="1"/>
  <c r="Q1141" i="1"/>
  <c r="S1141" i="1" s="1"/>
  <c r="T1141" i="1" s="1"/>
  <c r="R1140" i="1"/>
  <c r="Q1140" i="1"/>
  <c r="R1139" i="1"/>
  <c r="Q1139" i="1"/>
  <c r="S1139" i="1" s="1"/>
  <c r="T1139" i="1" s="1"/>
  <c r="R1138" i="1"/>
  <c r="Q1138" i="1"/>
  <c r="S1138" i="1" s="1"/>
  <c r="T1138" i="1" s="1"/>
  <c r="R1137" i="1"/>
  <c r="Q1137" i="1"/>
  <c r="S1137" i="1" s="1"/>
  <c r="T1137" i="1" s="1"/>
  <c r="R1136" i="1"/>
  <c r="Q1136" i="1"/>
  <c r="S1136" i="1" s="1"/>
  <c r="T1136" i="1" s="1"/>
  <c r="R1135" i="1"/>
  <c r="Q1135" i="1"/>
  <c r="S1135" i="1" s="1"/>
  <c r="T1135" i="1" s="1"/>
  <c r="R1134" i="1"/>
  <c r="Q1134" i="1"/>
  <c r="S1134" i="1" s="1"/>
  <c r="T1134" i="1" s="1"/>
  <c r="R1133" i="1"/>
  <c r="Q1133" i="1"/>
  <c r="S1133" i="1" s="1"/>
  <c r="T1133" i="1" s="1"/>
  <c r="R1132" i="1"/>
  <c r="Q1132" i="1"/>
  <c r="S1132" i="1" s="1"/>
  <c r="T1132" i="1" s="1"/>
  <c r="R1131" i="1"/>
  <c r="Q1131" i="1"/>
  <c r="S1131" i="1" s="1"/>
  <c r="T1131" i="1" s="1"/>
  <c r="R1130" i="1"/>
  <c r="Q1130" i="1"/>
  <c r="S1130" i="1" s="1"/>
  <c r="T1130" i="1" s="1"/>
  <c r="R1129" i="1"/>
  <c r="Q1129" i="1"/>
  <c r="S1129" i="1" s="1"/>
  <c r="T1129" i="1" s="1"/>
  <c r="R1128" i="1"/>
  <c r="Q1128" i="1"/>
  <c r="S1128" i="1" s="1"/>
  <c r="T1128" i="1" s="1"/>
  <c r="R1127" i="1"/>
  <c r="Q1127" i="1"/>
  <c r="R1126" i="1"/>
  <c r="Q1126" i="1"/>
  <c r="S1126" i="1" s="1"/>
  <c r="T1126" i="1" s="1"/>
  <c r="R1125" i="1"/>
  <c r="Q1125" i="1"/>
  <c r="S1125" i="1" s="1"/>
  <c r="T1125" i="1" s="1"/>
  <c r="R1124" i="1"/>
  <c r="Q1124" i="1"/>
  <c r="S1124" i="1" s="1"/>
  <c r="T1124" i="1" s="1"/>
  <c r="R1123" i="1"/>
  <c r="Q1123" i="1"/>
  <c r="S1123" i="1" s="1"/>
  <c r="T1123" i="1" s="1"/>
  <c r="R1122" i="1"/>
  <c r="Q1122" i="1"/>
  <c r="S1122" i="1" s="1"/>
  <c r="T1122" i="1" s="1"/>
  <c r="R1121" i="1"/>
  <c r="Q1121" i="1"/>
  <c r="S1121" i="1" s="1"/>
  <c r="T1121" i="1" s="1"/>
  <c r="R1120" i="1"/>
  <c r="Q1120" i="1"/>
  <c r="S1120" i="1" s="1"/>
  <c r="T1120" i="1" s="1"/>
  <c r="R1119" i="1"/>
  <c r="Q1119" i="1"/>
  <c r="R1118" i="1"/>
  <c r="Q1118" i="1"/>
  <c r="S1118" i="1" s="1"/>
  <c r="T1118" i="1" s="1"/>
  <c r="R1117" i="1"/>
  <c r="Q1117" i="1"/>
  <c r="S1117" i="1" s="1"/>
  <c r="T1117" i="1" s="1"/>
  <c r="R1116" i="1"/>
  <c r="Q1116" i="1"/>
  <c r="S1116" i="1" s="1"/>
  <c r="T1116" i="1" s="1"/>
  <c r="R1115" i="1"/>
  <c r="Q1115" i="1"/>
  <c r="S1115" i="1" s="1"/>
  <c r="T1115" i="1" s="1"/>
  <c r="R1114" i="1"/>
  <c r="Q1114" i="1"/>
  <c r="S1114" i="1" s="1"/>
  <c r="T1114" i="1" s="1"/>
  <c r="R1113" i="1"/>
  <c r="Q1113" i="1"/>
  <c r="S1113" i="1" s="1"/>
  <c r="T1113" i="1" s="1"/>
  <c r="R1112" i="1"/>
  <c r="Q1112" i="1"/>
  <c r="S1112" i="1" s="1"/>
  <c r="T1112" i="1" s="1"/>
  <c r="R1111" i="1"/>
  <c r="Q1111" i="1"/>
  <c r="S1111" i="1" s="1"/>
  <c r="T1111" i="1" s="1"/>
  <c r="R1110" i="1"/>
  <c r="Q1110" i="1"/>
  <c r="S1110" i="1" s="1"/>
  <c r="T1110" i="1" s="1"/>
  <c r="R1109" i="1"/>
  <c r="Q1109" i="1"/>
  <c r="S1109" i="1" s="1"/>
  <c r="T1109" i="1" s="1"/>
  <c r="R1108" i="1"/>
  <c r="Q1108" i="1"/>
  <c r="S1108" i="1" s="1"/>
  <c r="T1108" i="1" s="1"/>
  <c r="R1107" i="1"/>
  <c r="Q1107" i="1"/>
  <c r="S1107" i="1" s="1"/>
  <c r="T1107" i="1" s="1"/>
  <c r="R1106" i="1"/>
  <c r="Q1106" i="1"/>
  <c r="R1105" i="1"/>
  <c r="Q1105" i="1"/>
  <c r="S1105" i="1" s="1"/>
  <c r="T1105" i="1" s="1"/>
  <c r="R1104" i="1"/>
  <c r="Q1104" i="1"/>
  <c r="R1103" i="1"/>
  <c r="Q1103" i="1"/>
  <c r="S1103" i="1" s="1"/>
  <c r="T1103" i="1" s="1"/>
  <c r="R1102" i="1"/>
  <c r="Q1102" i="1"/>
  <c r="S1102" i="1" s="1"/>
  <c r="T1102" i="1" s="1"/>
  <c r="R1101" i="1"/>
  <c r="Q1101" i="1"/>
  <c r="S1101" i="1" s="1"/>
  <c r="T1101" i="1" s="1"/>
  <c r="R1100" i="1"/>
  <c r="Q1100" i="1"/>
  <c r="S1100" i="1" s="1"/>
  <c r="T1100" i="1" s="1"/>
  <c r="R1099" i="1"/>
  <c r="Q1099" i="1"/>
  <c r="S1099" i="1" s="1"/>
  <c r="T1099" i="1" s="1"/>
  <c r="R1098" i="1"/>
  <c r="Q1098" i="1"/>
  <c r="S1098" i="1" s="1"/>
  <c r="T1098" i="1" s="1"/>
  <c r="R1097" i="1"/>
  <c r="Q1097" i="1"/>
  <c r="S1097" i="1" s="1"/>
  <c r="T1097" i="1" s="1"/>
  <c r="R1096" i="1"/>
  <c r="Q1096" i="1"/>
  <c r="S1096" i="1" s="1"/>
  <c r="T1096" i="1" s="1"/>
  <c r="R1095" i="1"/>
  <c r="Q1095" i="1"/>
  <c r="S1095" i="1" s="1"/>
  <c r="T1095" i="1" s="1"/>
  <c r="R1094" i="1"/>
  <c r="Q1094" i="1"/>
  <c r="S1094" i="1" s="1"/>
  <c r="T1094" i="1" s="1"/>
  <c r="R1093" i="1"/>
  <c r="Q1093" i="1"/>
  <c r="R1092" i="1"/>
  <c r="Q1092" i="1"/>
  <c r="S1092" i="1" s="1"/>
  <c r="T1092" i="1" s="1"/>
  <c r="R1091" i="1"/>
  <c r="Q1091" i="1"/>
  <c r="S1091" i="1" s="1"/>
  <c r="T1091" i="1" s="1"/>
  <c r="R1090" i="1"/>
  <c r="Q1090" i="1"/>
  <c r="S1090" i="1" s="1"/>
  <c r="T1090" i="1" s="1"/>
  <c r="R1089" i="1"/>
  <c r="Q1089" i="1"/>
  <c r="R1088" i="1"/>
  <c r="Q1088" i="1"/>
  <c r="R1087" i="1"/>
  <c r="Q1087" i="1"/>
  <c r="S1087" i="1" s="1"/>
  <c r="T1087" i="1" s="1"/>
  <c r="R1086" i="1"/>
  <c r="Q1086" i="1"/>
  <c r="S1086" i="1" s="1"/>
  <c r="T1086" i="1" s="1"/>
  <c r="R1085" i="1"/>
  <c r="Q1085" i="1"/>
  <c r="R1084" i="1"/>
  <c r="Q1084" i="1"/>
  <c r="S1084" i="1" s="1"/>
  <c r="T1084" i="1" s="1"/>
  <c r="R1083" i="1"/>
  <c r="Q1083" i="1"/>
  <c r="S1083" i="1" s="1"/>
  <c r="T1083" i="1" s="1"/>
  <c r="R1082" i="1"/>
  <c r="Q1082" i="1"/>
  <c r="S1082" i="1" s="1"/>
  <c r="T1082" i="1" s="1"/>
  <c r="R1081" i="1"/>
  <c r="Q1081" i="1"/>
  <c r="S1081" i="1" s="1"/>
  <c r="T1081" i="1" s="1"/>
  <c r="R1080" i="1"/>
  <c r="Q1080" i="1"/>
  <c r="S1080" i="1" s="1"/>
  <c r="T1080" i="1" s="1"/>
  <c r="R1079" i="1"/>
  <c r="Q1079" i="1"/>
  <c r="S1079" i="1" s="1"/>
  <c r="T1079" i="1" s="1"/>
  <c r="R1078" i="1"/>
  <c r="Q1078" i="1"/>
  <c r="S1078" i="1" s="1"/>
  <c r="T1078" i="1" s="1"/>
  <c r="R1077" i="1"/>
  <c r="Q1077" i="1"/>
  <c r="S1077" i="1" s="1"/>
  <c r="T1077" i="1" s="1"/>
  <c r="R1076" i="1"/>
  <c r="Q1076" i="1"/>
  <c r="R1075" i="1"/>
  <c r="Q1075" i="1"/>
  <c r="S1075" i="1" s="1"/>
  <c r="T1075" i="1" s="1"/>
  <c r="R1074" i="1"/>
  <c r="Q1074" i="1"/>
  <c r="S1074" i="1" s="1"/>
  <c r="T1074" i="1" s="1"/>
  <c r="R1073" i="1"/>
  <c r="Q1073" i="1"/>
  <c r="S1073" i="1" s="1"/>
  <c r="T1073" i="1" s="1"/>
  <c r="R1072" i="1"/>
  <c r="Q1072" i="1"/>
  <c r="S1072" i="1" s="1"/>
  <c r="T1072" i="1" s="1"/>
  <c r="R1071" i="1"/>
  <c r="Q1071" i="1"/>
  <c r="S1071" i="1" s="1"/>
  <c r="T1071" i="1" s="1"/>
  <c r="R1070" i="1"/>
  <c r="Q1070" i="1"/>
  <c r="S1070" i="1" s="1"/>
  <c r="T1070" i="1" s="1"/>
  <c r="R1069" i="1"/>
  <c r="Q1069" i="1"/>
  <c r="S1069" i="1" s="1"/>
  <c r="T1069" i="1" s="1"/>
  <c r="R1068" i="1"/>
  <c r="Q1068" i="1"/>
  <c r="S1068" i="1" s="1"/>
  <c r="T1068" i="1" s="1"/>
  <c r="R1067" i="1"/>
  <c r="Q1067" i="1"/>
  <c r="S1067" i="1" s="1"/>
  <c r="T1067" i="1" s="1"/>
  <c r="R1066" i="1"/>
  <c r="Q1066" i="1"/>
  <c r="S1066" i="1" s="1"/>
  <c r="T1066" i="1" s="1"/>
  <c r="R1065" i="1"/>
  <c r="Q1065" i="1"/>
  <c r="S1065" i="1" s="1"/>
  <c r="T1065" i="1" s="1"/>
  <c r="R1064" i="1"/>
  <c r="Q1064" i="1"/>
  <c r="S1064" i="1" s="1"/>
  <c r="T1064" i="1" s="1"/>
  <c r="R1063" i="1"/>
  <c r="Q1063" i="1"/>
  <c r="S1063" i="1" s="1"/>
  <c r="T1063" i="1" s="1"/>
  <c r="R1062" i="1"/>
  <c r="Q1062" i="1"/>
  <c r="S1062" i="1" s="1"/>
  <c r="T1062" i="1" s="1"/>
  <c r="R1061" i="1"/>
  <c r="Q1061" i="1"/>
  <c r="R1060" i="1"/>
  <c r="Q1060" i="1"/>
  <c r="S1060" i="1" s="1"/>
  <c r="T1060" i="1" s="1"/>
  <c r="R1059" i="1"/>
  <c r="Q1059" i="1"/>
  <c r="S1059" i="1" s="1"/>
  <c r="T1059" i="1" s="1"/>
  <c r="R1058" i="1"/>
  <c r="Q1058" i="1"/>
  <c r="S1058" i="1" s="1"/>
  <c r="T1058" i="1" s="1"/>
  <c r="R1057" i="1"/>
  <c r="Q1057" i="1"/>
  <c r="R1056" i="1"/>
  <c r="Q1056" i="1"/>
  <c r="R1055" i="1"/>
  <c r="Q1055" i="1"/>
  <c r="S1055" i="1" s="1"/>
  <c r="T1055" i="1" s="1"/>
  <c r="R1054" i="1"/>
  <c r="Q1054" i="1"/>
  <c r="S1054" i="1" s="1"/>
  <c r="T1054" i="1" s="1"/>
  <c r="R1053" i="1"/>
  <c r="Q1053" i="1"/>
  <c r="S1053" i="1" s="1"/>
  <c r="T1053" i="1" s="1"/>
  <c r="R1052" i="1"/>
  <c r="Q1052" i="1"/>
  <c r="S1052" i="1" s="1"/>
  <c r="T1052" i="1" s="1"/>
  <c r="R1051" i="1"/>
  <c r="Q1051" i="1"/>
  <c r="S1051" i="1" s="1"/>
  <c r="T1051" i="1" s="1"/>
  <c r="R1050" i="1"/>
  <c r="Q1050" i="1"/>
  <c r="S1050" i="1" s="1"/>
  <c r="T1050" i="1" s="1"/>
  <c r="R1049" i="1"/>
  <c r="Q1049" i="1"/>
  <c r="R1048" i="1"/>
  <c r="Q1048" i="1"/>
  <c r="S1048" i="1" s="1"/>
  <c r="T1048" i="1" s="1"/>
  <c r="R1047" i="1"/>
  <c r="Q1047" i="1"/>
  <c r="S1047" i="1" s="1"/>
  <c r="T1047" i="1" s="1"/>
  <c r="R1046" i="1"/>
  <c r="Q1046" i="1"/>
  <c r="S1046" i="1" s="1"/>
  <c r="T1046" i="1" s="1"/>
  <c r="R1045" i="1"/>
  <c r="Q1045" i="1"/>
  <c r="R1044" i="1"/>
  <c r="Q1044" i="1"/>
  <c r="S1044" i="1" s="1"/>
  <c r="T1044" i="1" s="1"/>
  <c r="R1043" i="1"/>
  <c r="Q1043" i="1"/>
  <c r="S1043" i="1" s="1"/>
  <c r="T1043" i="1" s="1"/>
  <c r="R1042" i="1"/>
  <c r="Q1042" i="1"/>
  <c r="R1041" i="1"/>
  <c r="Q1041" i="1"/>
  <c r="S1041" i="1" s="1"/>
  <c r="T1041" i="1" s="1"/>
  <c r="R1040" i="1"/>
  <c r="Q1040" i="1"/>
  <c r="S1040" i="1" s="1"/>
  <c r="T1040" i="1" s="1"/>
  <c r="R1039" i="1"/>
  <c r="Q1039" i="1"/>
  <c r="S1039" i="1" s="1"/>
  <c r="T1039" i="1" s="1"/>
  <c r="R1038" i="1"/>
  <c r="Q1038" i="1"/>
  <c r="S1038" i="1" s="1"/>
  <c r="T1038" i="1" s="1"/>
  <c r="R1037" i="1"/>
  <c r="Q1037" i="1"/>
  <c r="S1037" i="1" s="1"/>
  <c r="T1037" i="1" s="1"/>
  <c r="R1036" i="1"/>
  <c r="Q1036" i="1"/>
  <c r="S1036" i="1" s="1"/>
  <c r="T1036" i="1" s="1"/>
  <c r="R1035" i="1"/>
  <c r="Q1035" i="1"/>
  <c r="S1035" i="1" s="1"/>
  <c r="T1035" i="1" s="1"/>
  <c r="R1034" i="1"/>
  <c r="Q1034" i="1"/>
  <c r="R1033" i="1"/>
  <c r="Q1033" i="1"/>
  <c r="R1032" i="1"/>
  <c r="Q1032" i="1"/>
  <c r="S1032" i="1" s="1"/>
  <c r="T1032" i="1" s="1"/>
  <c r="R1031" i="1"/>
  <c r="Q1031" i="1"/>
  <c r="S1031" i="1" s="1"/>
  <c r="T1031" i="1" s="1"/>
  <c r="R1030" i="1"/>
  <c r="Q1030" i="1"/>
  <c r="R1029" i="1"/>
  <c r="Q1029" i="1"/>
  <c r="S1029" i="1" s="1"/>
  <c r="T1029" i="1" s="1"/>
  <c r="R1028" i="1"/>
  <c r="Q1028" i="1"/>
  <c r="S1028" i="1" s="1"/>
  <c r="T1028" i="1" s="1"/>
  <c r="R1027" i="1"/>
  <c r="Q1027" i="1"/>
  <c r="S1027" i="1" s="1"/>
  <c r="T1027" i="1" s="1"/>
  <c r="R1026" i="1"/>
  <c r="Q1026" i="1"/>
  <c r="S1026" i="1" s="1"/>
  <c r="T1026" i="1" s="1"/>
  <c r="R1025" i="1"/>
  <c r="Q1025" i="1"/>
  <c r="S1025" i="1" s="1"/>
  <c r="T1025" i="1" s="1"/>
  <c r="R1024" i="1"/>
  <c r="Q1024" i="1"/>
  <c r="S1024" i="1" s="1"/>
  <c r="T1024" i="1" s="1"/>
  <c r="R1023" i="1"/>
  <c r="Q1023" i="1"/>
  <c r="S1023" i="1" s="1"/>
  <c r="T1023" i="1" s="1"/>
  <c r="R1022" i="1"/>
  <c r="Q1022" i="1"/>
  <c r="S1022" i="1" s="1"/>
  <c r="T1022" i="1" s="1"/>
  <c r="R1021" i="1"/>
  <c r="Q1021" i="1"/>
  <c r="R1020" i="1"/>
  <c r="Q1020" i="1"/>
  <c r="S1020" i="1" s="1"/>
  <c r="T1020" i="1" s="1"/>
  <c r="R1019" i="1"/>
  <c r="Q1019" i="1"/>
  <c r="S1019" i="1" s="1"/>
  <c r="T1019" i="1" s="1"/>
  <c r="R1018" i="1"/>
  <c r="Q1018" i="1"/>
  <c r="S1018" i="1" s="1"/>
  <c r="T1018" i="1" s="1"/>
  <c r="R1017" i="1"/>
  <c r="Q1017" i="1"/>
  <c r="S1017" i="1" s="1"/>
  <c r="T1017" i="1" s="1"/>
  <c r="R1016" i="1"/>
  <c r="Q1016" i="1"/>
  <c r="R1015" i="1"/>
  <c r="Q1015" i="1"/>
  <c r="S1015" i="1" s="1"/>
  <c r="T1015" i="1" s="1"/>
  <c r="R1014" i="1"/>
  <c r="Q1014" i="1"/>
  <c r="S1014" i="1" s="1"/>
  <c r="T1014" i="1" s="1"/>
  <c r="R1013" i="1"/>
  <c r="Q1013" i="1"/>
  <c r="S1013" i="1" s="1"/>
  <c r="T1013" i="1" s="1"/>
  <c r="R1012" i="1"/>
  <c r="Q1012" i="1"/>
  <c r="R1011" i="1"/>
  <c r="Q1011" i="1"/>
  <c r="S1011" i="1" s="1"/>
  <c r="T1011" i="1" s="1"/>
  <c r="R1010" i="1"/>
  <c r="Q1010" i="1"/>
  <c r="S1010" i="1" s="1"/>
  <c r="T1010" i="1" s="1"/>
  <c r="R1009" i="1"/>
  <c r="Q1009" i="1"/>
  <c r="S1009" i="1" s="1"/>
  <c r="T1009" i="1" s="1"/>
  <c r="R1008" i="1"/>
  <c r="Q1008" i="1"/>
  <c r="S1008" i="1" s="1"/>
  <c r="T1008" i="1" s="1"/>
  <c r="R1007" i="1"/>
  <c r="Q1007" i="1"/>
  <c r="S1007" i="1" s="1"/>
  <c r="T1007" i="1" s="1"/>
  <c r="R1006" i="1"/>
  <c r="Q1006" i="1"/>
  <c r="S1006" i="1" s="1"/>
  <c r="T1006" i="1" s="1"/>
  <c r="R1005" i="1"/>
  <c r="Q1005" i="1"/>
  <c r="S1005" i="1" s="1"/>
  <c r="T1005" i="1" s="1"/>
  <c r="R1004" i="1"/>
  <c r="Q1004" i="1"/>
  <c r="R1003" i="1"/>
  <c r="Q1003" i="1"/>
  <c r="S1003" i="1" s="1"/>
  <c r="T1003" i="1" s="1"/>
  <c r="R1002" i="1"/>
  <c r="Q1002" i="1"/>
  <c r="R1001" i="1"/>
  <c r="Q1001" i="1"/>
  <c r="S1001" i="1" s="1"/>
  <c r="T1001" i="1" s="1"/>
  <c r="R1000" i="1"/>
  <c r="Q1000" i="1"/>
  <c r="S1000" i="1" s="1"/>
  <c r="T1000" i="1" s="1"/>
  <c r="R999" i="1"/>
  <c r="Q999" i="1"/>
  <c r="R998" i="1"/>
  <c r="Q998" i="1"/>
  <c r="S998" i="1" s="1"/>
  <c r="T998" i="1" s="1"/>
  <c r="R997" i="1"/>
  <c r="Q997" i="1"/>
  <c r="S997" i="1" s="1"/>
  <c r="T997" i="1" s="1"/>
  <c r="R996" i="1"/>
  <c r="Q996" i="1"/>
  <c r="S996" i="1" s="1"/>
  <c r="T996" i="1" s="1"/>
  <c r="R995" i="1"/>
  <c r="Q995" i="1"/>
  <c r="S995" i="1" s="1"/>
  <c r="T995" i="1" s="1"/>
  <c r="R994" i="1"/>
  <c r="Q994" i="1"/>
  <c r="S994" i="1" s="1"/>
  <c r="T994" i="1" s="1"/>
  <c r="R993" i="1"/>
  <c r="Q993" i="1"/>
  <c r="S993" i="1" s="1"/>
  <c r="T993" i="1" s="1"/>
  <c r="R992" i="1"/>
  <c r="Q992" i="1"/>
  <c r="R991" i="1"/>
  <c r="Q991" i="1"/>
  <c r="S991" i="1" s="1"/>
  <c r="T991" i="1" s="1"/>
  <c r="R990" i="1"/>
  <c r="Q990" i="1"/>
  <c r="R989" i="1"/>
  <c r="Q989" i="1"/>
  <c r="S989" i="1" s="1"/>
  <c r="T989" i="1" s="1"/>
  <c r="R988" i="1"/>
  <c r="Q988" i="1"/>
  <c r="S988" i="1" s="1"/>
  <c r="T988" i="1" s="1"/>
  <c r="R987" i="1"/>
  <c r="Q987" i="1"/>
  <c r="S987" i="1" s="1"/>
  <c r="T987" i="1" s="1"/>
  <c r="R986" i="1"/>
  <c r="Q986" i="1"/>
  <c r="S986" i="1" s="1"/>
  <c r="T986" i="1" s="1"/>
  <c r="R985" i="1"/>
  <c r="Q985" i="1"/>
  <c r="S985" i="1" s="1"/>
  <c r="T985" i="1" s="1"/>
  <c r="R984" i="1"/>
  <c r="Q984" i="1"/>
  <c r="S984" i="1" s="1"/>
  <c r="T984" i="1" s="1"/>
  <c r="R983" i="1"/>
  <c r="Q983" i="1"/>
  <c r="R982" i="1"/>
  <c r="Q982" i="1"/>
  <c r="R981" i="1"/>
  <c r="Q981" i="1"/>
  <c r="S981" i="1" s="1"/>
  <c r="T981" i="1" s="1"/>
  <c r="R980" i="1"/>
  <c r="Q980" i="1"/>
  <c r="S980" i="1" s="1"/>
  <c r="T980" i="1" s="1"/>
  <c r="R979" i="1"/>
  <c r="Q979" i="1"/>
  <c r="S979" i="1" s="1"/>
  <c r="T979" i="1" s="1"/>
  <c r="R978" i="1"/>
  <c r="Q978" i="1"/>
  <c r="S978" i="1" s="1"/>
  <c r="T978" i="1" s="1"/>
  <c r="R977" i="1"/>
  <c r="Q977" i="1"/>
  <c r="S977" i="1" s="1"/>
  <c r="T977" i="1" s="1"/>
  <c r="R976" i="1"/>
  <c r="Q976" i="1"/>
  <c r="S976" i="1" s="1"/>
  <c r="T976" i="1" s="1"/>
  <c r="R975" i="1"/>
  <c r="Q975" i="1"/>
  <c r="S975" i="1" s="1"/>
  <c r="T975" i="1" s="1"/>
  <c r="R974" i="1"/>
  <c r="Q974" i="1"/>
  <c r="R973" i="1"/>
  <c r="Q973" i="1"/>
  <c r="S973" i="1" s="1"/>
  <c r="T973" i="1" s="1"/>
  <c r="R972" i="1"/>
  <c r="Q972" i="1"/>
  <c r="S972" i="1" s="1"/>
  <c r="T972" i="1" s="1"/>
  <c r="R971" i="1"/>
  <c r="Q971" i="1"/>
  <c r="S971" i="1" s="1"/>
  <c r="T971" i="1" s="1"/>
  <c r="R970" i="1"/>
  <c r="Q970" i="1"/>
  <c r="S970" i="1" s="1"/>
  <c r="T970" i="1" s="1"/>
  <c r="R969" i="1"/>
  <c r="Q969" i="1"/>
  <c r="S969" i="1" s="1"/>
  <c r="T969" i="1" s="1"/>
  <c r="R968" i="1"/>
  <c r="Q968" i="1"/>
  <c r="S968" i="1" s="1"/>
  <c r="T968" i="1" s="1"/>
  <c r="R967" i="1"/>
  <c r="Q967" i="1"/>
  <c r="S967" i="1" s="1"/>
  <c r="T967" i="1" s="1"/>
  <c r="R966" i="1"/>
  <c r="Q966" i="1"/>
  <c r="R965" i="1"/>
  <c r="Q965" i="1"/>
  <c r="S965" i="1" s="1"/>
  <c r="T965" i="1" s="1"/>
  <c r="R964" i="1"/>
  <c r="Q964" i="1"/>
  <c r="S964" i="1" s="1"/>
  <c r="T964" i="1" s="1"/>
  <c r="R963" i="1"/>
  <c r="Q963" i="1"/>
  <c r="S963" i="1" s="1"/>
  <c r="T963" i="1" s="1"/>
  <c r="R962" i="1"/>
  <c r="Q962" i="1"/>
  <c r="S962" i="1" s="1"/>
  <c r="T962" i="1" s="1"/>
  <c r="R961" i="1"/>
  <c r="Q961" i="1"/>
  <c r="S961" i="1" s="1"/>
  <c r="T961" i="1" s="1"/>
  <c r="R960" i="1"/>
  <c r="Q960" i="1"/>
  <c r="S960" i="1" s="1"/>
  <c r="T960" i="1" s="1"/>
  <c r="R959" i="1"/>
  <c r="Q959" i="1"/>
  <c r="S959" i="1" s="1"/>
  <c r="T959" i="1" s="1"/>
  <c r="R958" i="1"/>
  <c r="Q958" i="1"/>
  <c r="S958" i="1" s="1"/>
  <c r="T958" i="1" s="1"/>
  <c r="R957" i="1"/>
  <c r="Q957" i="1"/>
  <c r="S957" i="1" s="1"/>
  <c r="T957" i="1" s="1"/>
  <c r="R956" i="1"/>
  <c r="Q956" i="1"/>
  <c r="S956" i="1" s="1"/>
  <c r="T956" i="1" s="1"/>
  <c r="R955" i="1"/>
  <c r="Q955" i="1"/>
  <c r="S955" i="1" s="1"/>
  <c r="T955" i="1" s="1"/>
  <c r="R954" i="1"/>
  <c r="Q954" i="1"/>
  <c r="S954" i="1" s="1"/>
  <c r="T954" i="1" s="1"/>
  <c r="R953" i="1"/>
  <c r="Q953" i="1"/>
  <c r="S953" i="1" s="1"/>
  <c r="T953" i="1" s="1"/>
  <c r="R952" i="1"/>
  <c r="Q952" i="1"/>
  <c r="S952" i="1" s="1"/>
  <c r="T952" i="1" s="1"/>
  <c r="R951" i="1"/>
  <c r="Q951" i="1"/>
  <c r="R950" i="1"/>
  <c r="Q950" i="1"/>
  <c r="S950" i="1" s="1"/>
  <c r="T950" i="1" s="1"/>
  <c r="R949" i="1"/>
  <c r="Q949" i="1"/>
  <c r="S949" i="1" s="1"/>
  <c r="T949" i="1" s="1"/>
  <c r="R948" i="1"/>
  <c r="Q948" i="1"/>
  <c r="S948" i="1" s="1"/>
  <c r="T948" i="1" s="1"/>
  <c r="R947" i="1"/>
  <c r="Q947" i="1"/>
  <c r="S947" i="1" s="1"/>
  <c r="T947" i="1" s="1"/>
  <c r="R946" i="1"/>
  <c r="Q946" i="1"/>
  <c r="R945" i="1"/>
  <c r="Q945" i="1"/>
  <c r="S945" i="1" s="1"/>
  <c r="T945" i="1" s="1"/>
  <c r="R944" i="1"/>
  <c r="Q944" i="1"/>
  <c r="R943" i="1"/>
  <c r="Q943" i="1"/>
  <c r="S943" i="1" s="1"/>
  <c r="T943" i="1" s="1"/>
  <c r="R942" i="1"/>
  <c r="Q942" i="1"/>
  <c r="S942" i="1" s="1"/>
  <c r="T942" i="1" s="1"/>
  <c r="R941" i="1"/>
  <c r="Q941" i="1"/>
  <c r="S941" i="1" s="1"/>
  <c r="T941" i="1" s="1"/>
  <c r="R940" i="1"/>
  <c r="Q940" i="1"/>
  <c r="S940" i="1" s="1"/>
  <c r="T940" i="1" s="1"/>
  <c r="R939" i="1"/>
  <c r="Q939" i="1"/>
  <c r="S939" i="1" s="1"/>
  <c r="T939" i="1" s="1"/>
  <c r="R938" i="1"/>
  <c r="Q938" i="1"/>
  <c r="S938" i="1" s="1"/>
  <c r="T938" i="1" s="1"/>
  <c r="R937" i="1"/>
  <c r="Q937" i="1"/>
  <c r="R936" i="1"/>
  <c r="Q936" i="1"/>
  <c r="S936" i="1" s="1"/>
  <c r="T936" i="1" s="1"/>
  <c r="R935" i="1"/>
  <c r="Q935" i="1"/>
  <c r="S935" i="1" s="1"/>
  <c r="T935" i="1" s="1"/>
  <c r="R934" i="1"/>
  <c r="Q934" i="1"/>
  <c r="S934" i="1" s="1"/>
  <c r="T934" i="1" s="1"/>
  <c r="R933" i="1"/>
  <c r="Q933" i="1"/>
  <c r="S933" i="1" s="1"/>
  <c r="T933" i="1" s="1"/>
  <c r="R932" i="1"/>
  <c r="Q932" i="1"/>
  <c r="S932" i="1" s="1"/>
  <c r="T932" i="1" s="1"/>
  <c r="R931" i="1"/>
  <c r="Q931" i="1"/>
  <c r="S931" i="1" s="1"/>
  <c r="T931" i="1" s="1"/>
  <c r="R930" i="1"/>
  <c r="Q930" i="1"/>
  <c r="S930" i="1" s="1"/>
  <c r="T930" i="1" s="1"/>
  <c r="R929" i="1"/>
  <c r="Q929" i="1"/>
  <c r="S929" i="1" s="1"/>
  <c r="T929" i="1" s="1"/>
  <c r="R928" i="1"/>
  <c r="Q928" i="1"/>
  <c r="S928" i="1" s="1"/>
  <c r="T928" i="1" s="1"/>
  <c r="R927" i="1"/>
  <c r="Q927" i="1"/>
  <c r="S927" i="1" s="1"/>
  <c r="T927" i="1" s="1"/>
  <c r="R926" i="1"/>
  <c r="Q926" i="1"/>
  <c r="S926" i="1" s="1"/>
  <c r="T926" i="1" s="1"/>
  <c r="R925" i="1"/>
  <c r="Q925" i="1"/>
  <c r="S925" i="1" s="1"/>
  <c r="T925" i="1" s="1"/>
  <c r="R924" i="1"/>
  <c r="Q924" i="1"/>
  <c r="S924" i="1" s="1"/>
  <c r="T924" i="1" s="1"/>
  <c r="R923" i="1"/>
  <c r="Q923" i="1"/>
  <c r="S923" i="1" s="1"/>
  <c r="T923" i="1" s="1"/>
  <c r="R922" i="1"/>
  <c r="Q922" i="1"/>
  <c r="S922" i="1" s="1"/>
  <c r="T922" i="1" s="1"/>
  <c r="R921" i="1"/>
  <c r="Q921" i="1"/>
  <c r="R920" i="1"/>
  <c r="Q920" i="1"/>
  <c r="S920" i="1" s="1"/>
  <c r="T920" i="1" s="1"/>
  <c r="R919" i="1"/>
  <c r="Q919" i="1"/>
  <c r="S919" i="1" s="1"/>
  <c r="T919" i="1" s="1"/>
  <c r="R918" i="1"/>
  <c r="Q918" i="1"/>
  <c r="S918" i="1" s="1"/>
  <c r="T918" i="1" s="1"/>
  <c r="R917" i="1"/>
  <c r="Q917" i="1"/>
  <c r="S917" i="1" s="1"/>
  <c r="T917" i="1" s="1"/>
  <c r="R916" i="1"/>
  <c r="Q916" i="1"/>
  <c r="S916" i="1" s="1"/>
  <c r="T916" i="1" s="1"/>
  <c r="R915" i="1"/>
  <c r="Q915" i="1"/>
  <c r="S915" i="1" s="1"/>
  <c r="T915" i="1" s="1"/>
  <c r="R914" i="1"/>
  <c r="Q914" i="1"/>
  <c r="R913" i="1"/>
  <c r="Q913" i="1"/>
  <c r="S913" i="1" s="1"/>
  <c r="T913" i="1" s="1"/>
  <c r="R912" i="1"/>
  <c r="Q912" i="1"/>
  <c r="S912" i="1" s="1"/>
  <c r="T912" i="1" s="1"/>
  <c r="R911" i="1"/>
  <c r="Q911" i="1"/>
  <c r="S911" i="1" s="1"/>
  <c r="T911" i="1" s="1"/>
  <c r="R910" i="1"/>
  <c r="Q910" i="1"/>
  <c r="S910" i="1" s="1"/>
  <c r="T910" i="1" s="1"/>
  <c r="R909" i="1"/>
  <c r="Q909" i="1"/>
  <c r="R908" i="1"/>
  <c r="Q908" i="1"/>
  <c r="S908" i="1" s="1"/>
  <c r="T908" i="1" s="1"/>
  <c r="R907" i="1"/>
  <c r="Q907" i="1"/>
  <c r="R906" i="1"/>
  <c r="Q906" i="1"/>
  <c r="S906" i="1" s="1"/>
  <c r="T906" i="1" s="1"/>
  <c r="R905" i="1"/>
  <c r="Q905" i="1"/>
  <c r="S905" i="1" s="1"/>
  <c r="T905" i="1" s="1"/>
  <c r="R904" i="1"/>
  <c r="Q904" i="1"/>
  <c r="S904" i="1" s="1"/>
  <c r="T904" i="1" s="1"/>
  <c r="R903" i="1"/>
  <c r="Q903" i="1"/>
  <c r="S903" i="1" s="1"/>
  <c r="T903" i="1" s="1"/>
  <c r="R902" i="1"/>
  <c r="Q902" i="1"/>
  <c r="S902" i="1" s="1"/>
  <c r="T902" i="1" s="1"/>
  <c r="R901" i="1"/>
  <c r="Q901" i="1"/>
  <c r="S901" i="1" s="1"/>
  <c r="T901" i="1" s="1"/>
  <c r="R900" i="1"/>
  <c r="Q900" i="1"/>
  <c r="S900" i="1" s="1"/>
  <c r="T900" i="1" s="1"/>
  <c r="R899" i="1"/>
  <c r="Q899" i="1"/>
  <c r="S899" i="1" s="1"/>
  <c r="T899" i="1" s="1"/>
  <c r="R898" i="1"/>
  <c r="Q898" i="1"/>
  <c r="R897" i="1"/>
  <c r="Q897" i="1"/>
  <c r="S897" i="1" s="1"/>
  <c r="T897" i="1" s="1"/>
  <c r="R896" i="1"/>
  <c r="Q896" i="1"/>
  <c r="S896" i="1" s="1"/>
  <c r="T896" i="1" s="1"/>
  <c r="R895" i="1"/>
  <c r="Q895" i="1"/>
  <c r="S895" i="1" s="1"/>
  <c r="T895" i="1" s="1"/>
  <c r="R894" i="1"/>
  <c r="Q894" i="1"/>
  <c r="S894" i="1" s="1"/>
  <c r="T894" i="1" s="1"/>
  <c r="R893" i="1"/>
  <c r="Q893" i="1"/>
  <c r="S893" i="1" s="1"/>
  <c r="T893" i="1" s="1"/>
  <c r="R892" i="1"/>
  <c r="Q892" i="1"/>
  <c r="S892" i="1" s="1"/>
  <c r="T892" i="1" s="1"/>
  <c r="R891" i="1"/>
  <c r="Q891" i="1"/>
  <c r="S891" i="1" s="1"/>
  <c r="T891" i="1" s="1"/>
  <c r="R890" i="1"/>
  <c r="Q890" i="1"/>
  <c r="S890" i="1" s="1"/>
  <c r="T890" i="1" s="1"/>
  <c r="R889" i="1"/>
  <c r="Q889" i="1"/>
  <c r="S889" i="1" s="1"/>
  <c r="T889" i="1" s="1"/>
  <c r="R888" i="1"/>
  <c r="Q888" i="1"/>
  <c r="S888" i="1" s="1"/>
  <c r="T888" i="1" s="1"/>
  <c r="R887" i="1"/>
  <c r="Q887" i="1"/>
  <c r="S887" i="1" s="1"/>
  <c r="T887" i="1" s="1"/>
  <c r="R886" i="1"/>
  <c r="Q886" i="1"/>
  <c r="S886" i="1" s="1"/>
  <c r="T886" i="1" s="1"/>
  <c r="R885" i="1"/>
  <c r="Q885" i="1"/>
  <c r="S885" i="1" s="1"/>
  <c r="T885" i="1" s="1"/>
  <c r="R884" i="1"/>
  <c r="Q884" i="1"/>
  <c r="S884" i="1" s="1"/>
  <c r="T884" i="1" s="1"/>
  <c r="R883" i="1"/>
  <c r="Q883" i="1"/>
  <c r="S883" i="1" s="1"/>
  <c r="T883" i="1" s="1"/>
  <c r="R882" i="1"/>
  <c r="Q882" i="1"/>
  <c r="S882" i="1" s="1"/>
  <c r="T882" i="1" s="1"/>
  <c r="R881" i="1"/>
  <c r="Q881" i="1"/>
  <c r="S881" i="1" s="1"/>
  <c r="T881" i="1" s="1"/>
  <c r="R880" i="1"/>
  <c r="Q880" i="1"/>
  <c r="S880" i="1" s="1"/>
  <c r="T880" i="1" s="1"/>
  <c r="R879" i="1"/>
  <c r="Q879" i="1"/>
  <c r="S879" i="1" s="1"/>
  <c r="T879" i="1" s="1"/>
  <c r="R878" i="1"/>
  <c r="Q878" i="1"/>
  <c r="S878" i="1" s="1"/>
  <c r="T878" i="1" s="1"/>
  <c r="R877" i="1"/>
  <c r="Q877" i="1"/>
  <c r="S877" i="1" s="1"/>
  <c r="T877" i="1" s="1"/>
  <c r="R876" i="1"/>
  <c r="Q876" i="1"/>
  <c r="S876" i="1" s="1"/>
  <c r="T876" i="1" s="1"/>
  <c r="R875" i="1"/>
  <c r="Q875" i="1"/>
  <c r="S875" i="1" s="1"/>
  <c r="T875" i="1" s="1"/>
  <c r="R874" i="1"/>
  <c r="Q874" i="1"/>
  <c r="S874" i="1" s="1"/>
  <c r="T874" i="1" s="1"/>
  <c r="R873" i="1"/>
  <c r="Q873" i="1"/>
  <c r="S873" i="1" s="1"/>
  <c r="T873" i="1" s="1"/>
  <c r="R872" i="1"/>
  <c r="Q872" i="1"/>
  <c r="R871" i="1"/>
  <c r="Q871" i="1"/>
  <c r="S871" i="1" s="1"/>
  <c r="T871" i="1" s="1"/>
  <c r="R870" i="1"/>
  <c r="Q870" i="1"/>
  <c r="S870" i="1" s="1"/>
  <c r="T870" i="1" s="1"/>
  <c r="R869" i="1"/>
  <c r="Q869" i="1"/>
  <c r="R868" i="1"/>
  <c r="Q868" i="1"/>
  <c r="S868" i="1" s="1"/>
  <c r="T868" i="1" s="1"/>
  <c r="R867" i="1"/>
  <c r="Q867" i="1"/>
  <c r="S867" i="1" s="1"/>
  <c r="T867" i="1" s="1"/>
  <c r="R866" i="1"/>
  <c r="Q866" i="1"/>
  <c r="S866" i="1" s="1"/>
  <c r="T866" i="1" s="1"/>
  <c r="R865" i="1"/>
  <c r="Q865" i="1"/>
  <c r="R864" i="1"/>
  <c r="Q864" i="1"/>
  <c r="S864" i="1" s="1"/>
  <c r="T864" i="1" s="1"/>
  <c r="R863" i="1"/>
  <c r="Q863" i="1"/>
  <c r="S863" i="1" s="1"/>
  <c r="T863" i="1" s="1"/>
  <c r="R862" i="1"/>
  <c r="Q862" i="1"/>
  <c r="S862" i="1" s="1"/>
  <c r="T862" i="1" s="1"/>
  <c r="R861" i="1"/>
  <c r="Q861" i="1"/>
  <c r="S861" i="1" s="1"/>
  <c r="T861" i="1" s="1"/>
  <c r="R860" i="1"/>
  <c r="Q860" i="1"/>
  <c r="R859" i="1"/>
  <c r="Q859" i="1"/>
  <c r="S859" i="1" s="1"/>
  <c r="T859" i="1" s="1"/>
  <c r="R858" i="1"/>
  <c r="Q858" i="1"/>
  <c r="S858" i="1" s="1"/>
  <c r="T858" i="1" s="1"/>
  <c r="R857" i="1"/>
  <c r="Q857" i="1"/>
  <c r="S857" i="1" s="1"/>
  <c r="T857" i="1" s="1"/>
  <c r="R856" i="1"/>
  <c r="Q856" i="1"/>
  <c r="R855" i="1"/>
  <c r="Q855" i="1"/>
  <c r="R854" i="1"/>
  <c r="Q854" i="1"/>
  <c r="S854" i="1" s="1"/>
  <c r="T854" i="1" s="1"/>
  <c r="R853" i="1"/>
  <c r="Q853" i="1"/>
  <c r="S853" i="1" s="1"/>
  <c r="T853" i="1" s="1"/>
  <c r="R852" i="1"/>
  <c r="Q852" i="1"/>
  <c r="S852" i="1" s="1"/>
  <c r="T852" i="1" s="1"/>
  <c r="R851" i="1"/>
  <c r="Q851" i="1"/>
  <c r="S851" i="1" s="1"/>
  <c r="T851" i="1" s="1"/>
  <c r="R850" i="1"/>
  <c r="Q850" i="1"/>
  <c r="S850" i="1" s="1"/>
  <c r="T850" i="1" s="1"/>
  <c r="R849" i="1"/>
  <c r="Q849" i="1"/>
  <c r="S849" i="1" s="1"/>
  <c r="T849" i="1" s="1"/>
  <c r="R848" i="1"/>
  <c r="Q848" i="1"/>
  <c r="R847" i="1"/>
  <c r="Q847" i="1"/>
  <c r="S847" i="1" s="1"/>
  <c r="T847" i="1" s="1"/>
  <c r="R846" i="1"/>
  <c r="Q846" i="1"/>
  <c r="S846" i="1" s="1"/>
  <c r="T846" i="1" s="1"/>
  <c r="R845" i="1"/>
  <c r="Q845" i="1"/>
  <c r="S845" i="1" s="1"/>
  <c r="T845" i="1" s="1"/>
  <c r="R844" i="1"/>
  <c r="Q844" i="1"/>
  <c r="R843" i="1"/>
  <c r="Q843" i="1"/>
  <c r="S843" i="1" s="1"/>
  <c r="T843" i="1" s="1"/>
  <c r="R842" i="1"/>
  <c r="Q842" i="1"/>
  <c r="S842" i="1" s="1"/>
  <c r="T842" i="1" s="1"/>
  <c r="R841" i="1"/>
  <c r="Q841" i="1"/>
  <c r="S841" i="1" s="1"/>
  <c r="T841" i="1" s="1"/>
  <c r="R840" i="1"/>
  <c r="Q840" i="1"/>
  <c r="S840" i="1" s="1"/>
  <c r="T840" i="1" s="1"/>
  <c r="R839" i="1"/>
  <c r="Q839" i="1"/>
  <c r="S839" i="1" s="1"/>
  <c r="T839" i="1" s="1"/>
  <c r="R838" i="1"/>
  <c r="Q838" i="1"/>
  <c r="S838" i="1" s="1"/>
  <c r="T838" i="1" s="1"/>
  <c r="R837" i="1"/>
  <c r="Q837" i="1"/>
  <c r="S837" i="1" s="1"/>
  <c r="T837" i="1" s="1"/>
  <c r="R836" i="1"/>
  <c r="Q836" i="1"/>
  <c r="S836" i="1" s="1"/>
  <c r="T836" i="1" s="1"/>
  <c r="R835" i="1"/>
  <c r="Q835" i="1"/>
  <c r="S835" i="1" s="1"/>
  <c r="T835" i="1" s="1"/>
  <c r="R834" i="1"/>
  <c r="Q834" i="1"/>
  <c r="S834" i="1" s="1"/>
  <c r="T834" i="1" s="1"/>
  <c r="R833" i="1"/>
  <c r="Q833" i="1"/>
  <c r="S833" i="1" s="1"/>
  <c r="T833" i="1" s="1"/>
  <c r="R832" i="1"/>
  <c r="Q832" i="1"/>
  <c r="R831" i="1"/>
  <c r="Q831" i="1"/>
  <c r="S831" i="1" s="1"/>
  <c r="T831" i="1" s="1"/>
  <c r="R830" i="1"/>
  <c r="Q830" i="1"/>
  <c r="S830" i="1" s="1"/>
  <c r="T830" i="1" s="1"/>
  <c r="R829" i="1"/>
  <c r="Q829" i="1"/>
  <c r="S829" i="1" s="1"/>
  <c r="T829" i="1" s="1"/>
  <c r="R828" i="1"/>
  <c r="Q828" i="1"/>
  <c r="S828" i="1" s="1"/>
  <c r="T828" i="1" s="1"/>
  <c r="R827" i="1"/>
  <c r="Q827" i="1"/>
  <c r="S827" i="1" s="1"/>
  <c r="T827" i="1" s="1"/>
  <c r="R826" i="1"/>
  <c r="Q826" i="1"/>
  <c r="S826" i="1" s="1"/>
  <c r="T826" i="1" s="1"/>
  <c r="R825" i="1"/>
  <c r="Q825" i="1"/>
  <c r="S825" i="1" s="1"/>
  <c r="T825" i="1" s="1"/>
  <c r="R824" i="1"/>
  <c r="Q824" i="1"/>
  <c r="S824" i="1" s="1"/>
  <c r="T824" i="1" s="1"/>
  <c r="R823" i="1"/>
  <c r="Q823" i="1"/>
  <c r="S823" i="1" s="1"/>
  <c r="T823" i="1" s="1"/>
  <c r="R822" i="1"/>
  <c r="Q822" i="1"/>
  <c r="S822" i="1" s="1"/>
  <c r="T822" i="1" s="1"/>
  <c r="R821" i="1"/>
  <c r="Q821" i="1"/>
  <c r="R820" i="1"/>
  <c r="Q820" i="1"/>
  <c r="R819" i="1"/>
  <c r="Q819" i="1"/>
  <c r="S819" i="1" s="1"/>
  <c r="T819" i="1" s="1"/>
  <c r="R818" i="1"/>
  <c r="Q818" i="1"/>
  <c r="R817" i="1"/>
  <c r="Q817" i="1"/>
  <c r="R816" i="1"/>
  <c r="Q816" i="1"/>
  <c r="S816" i="1" s="1"/>
  <c r="T816" i="1" s="1"/>
  <c r="R815" i="1"/>
  <c r="Q815" i="1"/>
  <c r="R814" i="1"/>
  <c r="Q814" i="1"/>
  <c r="S814" i="1" s="1"/>
  <c r="T814" i="1" s="1"/>
  <c r="R813" i="1"/>
  <c r="Q813" i="1"/>
  <c r="S813" i="1" s="1"/>
  <c r="T813" i="1" s="1"/>
  <c r="R812" i="1"/>
  <c r="Q812" i="1"/>
  <c r="S812" i="1" s="1"/>
  <c r="T812" i="1" s="1"/>
  <c r="R811" i="1"/>
  <c r="Q811" i="1"/>
  <c r="S811" i="1" s="1"/>
  <c r="T811" i="1" s="1"/>
  <c r="R810" i="1"/>
  <c r="Q810" i="1"/>
  <c r="R809" i="1"/>
  <c r="Q809" i="1"/>
  <c r="R808" i="1"/>
  <c r="Q808" i="1"/>
  <c r="S808" i="1" s="1"/>
  <c r="T808" i="1" s="1"/>
  <c r="R807" i="1"/>
  <c r="Q807" i="1"/>
  <c r="S807" i="1" s="1"/>
  <c r="T807" i="1" s="1"/>
  <c r="R806" i="1"/>
  <c r="Q806" i="1"/>
  <c r="S806" i="1" s="1"/>
  <c r="T806" i="1" s="1"/>
  <c r="R805" i="1"/>
  <c r="Q805" i="1"/>
  <c r="S805" i="1" s="1"/>
  <c r="T805" i="1" s="1"/>
  <c r="R804" i="1"/>
  <c r="Q804" i="1"/>
  <c r="S804" i="1" s="1"/>
  <c r="T804" i="1" s="1"/>
  <c r="R803" i="1"/>
  <c r="Q803" i="1"/>
  <c r="S803" i="1" s="1"/>
  <c r="T803" i="1" s="1"/>
  <c r="R802" i="1"/>
  <c r="Q802" i="1"/>
  <c r="S802" i="1" s="1"/>
  <c r="T802" i="1" s="1"/>
  <c r="R801" i="1"/>
  <c r="Q801" i="1"/>
  <c r="R800" i="1"/>
  <c r="Q800" i="1"/>
  <c r="S800" i="1" s="1"/>
  <c r="T800" i="1" s="1"/>
  <c r="R799" i="1"/>
  <c r="Q799" i="1"/>
  <c r="S799" i="1" s="1"/>
  <c r="T799" i="1" s="1"/>
  <c r="R798" i="1"/>
  <c r="Q798" i="1"/>
  <c r="S798" i="1" s="1"/>
  <c r="T798" i="1" s="1"/>
  <c r="R797" i="1"/>
  <c r="Q797" i="1"/>
  <c r="S797" i="1" s="1"/>
  <c r="T797" i="1" s="1"/>
  <c r="R796" i="1"/>
  <c r="Q796" i="1"/>
  <c r="S796" i="1" s="1"/>
  <c r="T796" i="1" s="1"/>
  <c r="R795" i="1"/>
  <c r="Q795" i="1"/>
  <c r="S795" i="1" s="1"/>
  <c r="T795" i="1" s="1"/>
  <c r="R794" i="1"/>
  <c r="Q794" i="1"/>
  <c r="S794" i="1" s="1"/>
  <c r="T794" i="1" s="1"/>
  <c r="R793" i="1"/>
  <c r="Q793" i="1"/>
  <c r="S793" i="1" s="1"/>
  <c r="T793" i="1" s="1"/>
  <c r="R792" i="1"/>
  <c r="Q792" i="1"/>
  <c r="S792" i="1" s="1"/>
  <c r="T792" i="1" s="1"/>
  <c r="R791" i="1"/>
  <c r="Q791" i="1"/>
  <c r="S791" i="1" s="1"/>
  <c r="T791" i="1" s="1"/>
  <c r="R790" i="1"/>
  <c r="Q790" i="1"/>
  <c r="R789" i="1"/>
  <c r="Q789" i="1"/>
  <c r="R788" i="1"/>
  <c r="Q788" i="1"/>
  <c r="S788" i="1" s="1"/>
  <c r="T788" i="1" s="1"/>
  <c r="R787" i="1"/>
  <c r="Q787" i="1"/>
  <c r="S787" i="1" s="1"/>
  <c r="T787" i="1" s="1"/>
  <c r="R786" i="1"/>
  <c r="Q786" i="1"/>
  <c r="S786" i="1" s="1"/>
  <c r="T786" i="1" s="1"/>
  <c r="R785" i="1"/>
  <c r="Q785" i="1"/>
  <c r="S785" i="1" s="1"/>
  <c r="T785" i="1" s="1"/>
  <c r="R784" i="1"/>
  <c r="Q784" i="1"/>
  <c r="S784" i="1" s="1"/>
  <c r="T784" i="1" s="1"/>
  <c r="R783" i="1"/>
  <c r="Q783" i="1"/>
  <c r="S783" i="1" s="1"/>
  <c r="T783" i="1" s="1"/>
  <c r="R782" i="1"/>
  <c r="Q782" i="1"/>
  <c r="S782" i="1" s="1"/>
  <c r="T782" i="1" s="1"/>
  <c r="R781" i="1"/>
  <c r="Q781" i="1"/>
  <c r="S781" i="1" s="1"/>
  <c r="T781" i="1" s="1"/>
  <c r="R780" i="1"/>
  <c r="Q780" i="1"/>
  <c r="S780" i="1" s="1"/>
  <c r="T780" i="1" s="1"/>
  <c r="R779" i="1"/>
  <c r="Q779" i="1"/>
  <c r="S779" i="1" s="1"/>
  <c r="T779" i="1" s="1"/>
  <c r="R778" i="1"/>
  <c r="Q778" i="1"/>
  <c r="R777" i="1"/>
  <c r="Q777" i="1"/>
  <c r="S777" i="1" s="1"/>
  <c r="T777" i="1" s="1"/>
  <c r="R776" i="1"/>
  <c r="Q776" i="1"/>
  <c r="S776" i="1" s="1"/>
  <c r="T776" i="1" s="1"/>
  <c r="R775" i="1"/>
  <c r="Q775" i="1"/>
  <c r="S775" i="1" s="1"/>
  <c r="T775" i="1" s="1"/>
  <c r="R774" i="1"/>
  <c r="Q774" i="1"/>
  <c r="S774" i="1" s="1"/>
  <c r="T774" i="1" s="1"/>
  <c r="R773" i="1"/>
  <c r="Q773" i="1"/>
  <c r="S773" i="1" s="1"/>
  <c r="T773" i="1" s="1"/>
  <c r="R772" i="1"/>
  <c r="Q772" i="1"/>
  <c r="S772" i="1" s="1"/>
  <c r="T772" i="1" s="1"/>
  <c r="R771" i="1"/>
  <c r="Q771" i="1"/>
  <c r="S771" i="1" s="1"/>
  <c r="T771" i="1" s="1"/>
  <c r="R770" i="1"/>
  <c r="Q770" i="1"/>
  <c r="S770" i="1" s="1"/>
  <c r="T770" i="1" s="1"/>
  <c r="R769" i="1"/>
  <c r="Q769" i="1"/>
  <c r="S769" i="1" s="1"/>
  <c r="T769" i="1" s="1"/>
  <c r="R768" i="1"/>
  <c r="Q768" i="1"/>
  <c r="S768" i="1" s="1"/>
  <c r="T768" i="1" s="1"/>
  <c r="R767" i="1"/>
  <c r="Q767" i="1"/>
  <c r="S767" i="1" s="1"/>
  <c r="T767" i="1" s="1"/>
  <c r="R766" i="1"/>
  <c r="Q766" i="1"/>
  <c r="S766" i="1" s="1"/>
  <c r="T766" i="1" s="1"/>
  <c r="R765" i="1"/>
  <c r="Q765" i="1"/>
  <c r="S765" i="1" s="1"/>
  <c r="T765" i="1" s="1"/>
  <c r="R764" i="1"/>
  <c r="Q764" i="1"/>
  <c r="S764" i="1" s="1"/>
  <c r="T764" i="1" s="1"/>
  <c r="R763" i="1"/>
  <c r="Q763" i="1"/>
  <c r="R762" i="1"/>
  <c r="Q762" i="1"/>
  <c r="R761" i="1"/>
  <c r="Q761" i="1"/>
  <c r="R760" i="1"/>
  <c r="Q760" i="1"/>
  <c r="R759" i="1"/>
  <c r="Q759" i="1"/>
  <c r="S759" i="1" s="1"/>
  <c r="T759" i="1" s="1"/>
  <c r="R758" i="1"/>
  <c r="Q758" i="1"/>
  <c r="S758" i="1" s="1"/>
  <c r="T758" i="1" s="1"/>
  <c r="R757" i="1"/>
  <c r="Q757" i="1"/>
  <c r="S757" i="1" s="1"/>
  <c r="T757" i="1" s="1"/>
  <c r="R756" i="1"/>
  <c r="Q756" i="1"/>
  <c r="S756" i="1" s="1"/>
  <c r="T756" i="1" s="1"/>
  <c r="R755" i="1"/>
  <c r="Q755" i="1"/>
  <c r="R754" i="1"/>
  <c r="Q754" i="1"/>
  <c r="S754" i="1" s="1"/>
  <c r="T754" i="1" s="1"/>
  <c r="R753" i="1"/>
  <c r="Q753" i="1"/>
  <c r="S753" i="1" s="1"/>
  <c r="T753" i="1" s="1"/>
  <c r="R752" i="1"/>
  <c r="Q752" i="1"/>
  <c r="R751" i="1"/>
  <c r="Q751" i="1"/>
  <c r="S751" i="1" s="1"/>
  <c r="T751" i="1" s="1"/>
  <c r="R750" i="1"/>
  <c r="Q750" i="1"/>
  <c r="S750" i="1" s="1"/>
  <c r="T750" i="1" s="1"/>
  <c r="R749" i="1"/>
  <c r="Q749" i="1"/>
  <c r="S749" i="1" s="1"/>
  <c r="T749" i="1" s="1"/>
  <c r="R748" i="1"/>
  <c r="Q748" i="1"/>
  <c r="S748" i="1" s="1"/>
  <c r="T748" i="1" s="1"/>
  <c r="R747" i="1"/>
  <c r="Q747" i="1"/>
  <c r="S747" i="1" s="1"/>
  <c r="T747" i="1" s="1"/>
  <c r="R746" i="1"/>
  <c r="Q746" i="1"/>
  <c r="S746" i="1" s="1"/>
  <c r="T746" i="1" s="1"/>
  <c r="R745" i="1"/>
  <c r="Q745" i="1"/>
  <c r="S745" i="1" s="1"/>
  <c r="T745" i="1" s="1"/>
  <c r="R744" i="1"/>
  <c r="Q744" i="1"/>
  <c r="S744" i="1" s="1"/>
  <c r="T744" i="1" s="1"/>
  <c r="R743" i="1"/>
  <c r="Q743" i="1"/>
  <c r="S743" i="1" s="1"/>
  <c r="T743" i="1" s="1"/>
  <c r="R742" i="1"/>
  <c r="Q742" i="1"/>
  <c r="S742" i="1" s="1"/>
  <c r="T742" i="1" s="1"/>
  <c r="R741" i="1"/>
  <c r="Q741" i="1"/>
  <c r="S741" i="1" s="1"/>
  <c r="T741" i="1" s="1"/>
  <c r="R740" i="1"/>
  <c r="Q740" i="1"/>
  <c r="S740" i="1" s="1"/>
  <c r="T740" i="1" s="1"/>
  <c r="R739" i="1"/>
  <c r="Q739" i="1"/>
  <c r="S739" i="1" s="1"/>
  <c r="T739" i="1" s="1"/>
  <c r="R738" i="1"/>
  <c r="Q738" i="1"/>
  <c r="R737" i="1"/>
  <c r="Q737" i="1"/>
  <c r="S737" i="1" s="1"/>
  <c r="T737" i="1" s="1"/>
  <c r="R736" i="1"/>
  <c r="Q736" i="1"/>
  <c r="S736" i="1" s="1"/>
  <c r="T736" i="1" s="1"/>
  <c r="R735" i="1"/>
  <c r="Q735" i="1"/>
  <c r="S735" i="1" s="1"/>
  <c r="T735" i="1" s="1"/>
  <c r="R734" i="1"/>
  <c r="Q734" i="1"/>
  <c r="S734" i="1" s="1"/>
  <c r="T734" i="1" s="1"/>
  <c r="R733" i="1"/>
  <c r="Q733" i="1"/>
  <c r="S733" i="1" s="1"/>
  <c r="T733" i="1" s="1"/>
  <c r="R732" i="1"/>
  <c r="Q732" i="1"/>
  <c r="S732" i="1" s="1"/>
  <c r="T732" i="1" s="1"/>
  <c r="R731" i="1"/>
  <c r="Q731" i="1"/>
  <c r="S731" i="1" s="1"/>
  <c r="T731" i="1" s="1"/>
  <c r="R730" i="1"/>
  <c r="Q730" i="1"/>
  <c r="S730" i="1" s="1"/>
  <c r="T730" i="1" s="1"/>
  <c r="R729" i="1"/>
  <c r="Q729" i="1"/>
  <c r="S729" i="1" s="1"/>
  <c r="T729" i="1" s="1"/>
  <c r="R728" i="1"/>
  <c r="Q728" i="1"/>
  <c r="S728" i="1" s="1"/>
  <c r="T728" i="1" s="1"/>
  <c r="R727" i="1"/>
  <c r="Q727" i="1"/>
  <c r="S727" i="1" s="1"/>
  <c r="T727" i="1" s="1"/>
  <c r="R726" i="1"/>
  <c r="Q726" i="1"/>
  <c r="R725" i="1"/>
  <c r="Q725" i="1"/>
  <c r="R724" i="1"/>
  <c r="Q724" i="1"/>
  <c r="S724" i="1" s="1"/>
  <c r="T724" i="1" s="1"/>
  <c r="R723" i="1"/>
  <c r="Q723" i="1"/>
  <c r="S723" i="1" s="1"/>
  <c r="T723" i="1" s="1"/>
  <c r="R722" i="1"/>
  <c r="Q722" i="1"/>
  <c r="S722" i="1" s="1"/>
  <c r="T722" i="1" s="1"/>
  <c r="R721" i="1"/>
  <c r="Q721" i="1"/>
  <c r="S721" i="1" s="1"/>
  <c r="T721" i="1" s="1"/>
  <c r="R720" i="1"/>
  <c r="Q720" i="1"/>
  <c r="R719" i="1"/>
  <c r="Q719" i="1"/>
  <c r="S719" i="1" s="1"/>
  <c r="T719" i="1" s="1"/>
  <c r="R718" i="1"/>
  <c r="Q718" i="1"/>
  <c r="R717" i="1"/>
  <c r="Q717" i="1"/>
  <c r="R716" i="1"/>
  <c r="Q716" i="1"/>
  <c r="S716" i="1" s="1"/>
  <c r="T716" i="1" s="1"/>
  <c r="R715" i="1"/>
  <c r="Q715" i="1"/>
  <c r="S715" i="1" s="1"/>
  <c r="T715" i="1" s="1"/>
  <c r="R714" i="1"/>
  <c r="Q714" i="1"/>
  <c r="R713" i="1"/>
  <c r="Q713" i="1"/>
  <c r="S713" i="1" s="1"/>
  <c r="T713" i="1" s="1"/>
  <c r="R712" i="1"/>
  <c r="Q712" i="1"/>
  <c r="S712" i="1" s="1"/>
  <c r="T712" i="1" s="1"/>
  <c r="R711" i="1"/>
  <c r="Q711" i="1"/>
  <c r="S711" i="1" s="1"/>
  <c r="T711" i="1" s="1"/>
  <c r="R710" i="1"/>
  <c r="Q710" i="1"/>
  <c r="S710" i="1" s="1"/>
  <c r="T710" i="1" s="1"/>
  <c r="R709" i="1"/>
  <c r="Q709" i="1"/>
  <c r="S709" i="1" s="1"/>
  <c r="T709" i="1" s="1"/>
  <c r="R708" i="1"/>
  <c r="Q708" i="1"/>
  <c r="R707" i="1"/>
  <c r="Q707" i="1"/>
  <c r="S707" i="1" s="1"/>
  <c r="T707" i="1" s="1"/>
  <c r="R706" i="1"/>
  <c r="Q706" i="1"/>
  <c r="S706" i="1" s="1"/>
  <c r="T706" i="1" s="1"/>
  <c r="R705" i="1"/>
  <c r="Q705" i="1"/>
  <c r="S705" i="1" s="1"/>
  <c r="T705" i="1" s="1"/>
  <c r="R704" i="1"/>
  <c r="Q704" i="1"/>
  <c r="S704" i="1" s="1"/>
  <c r="T704" i="1" s="1"/>
  <c r="R703" i="1"/>
  <c r="Q703" i="1"/>
  <c r="S703" i="1" s="1"/>
  <c r="T703" i="1" s="1"/>
  <c r="R702" i="1"/>
  <c r="Q702" i="1"/>
  <c r="S702" i="1" s="1"/>
  <c r="T702" i="1" s="1"/>
  <c r="R701" i="1"/>
  <c r="Q701" i="1"/>
  <c r="S701" i="1" s="1"/>
  <c r="T701" i="1" s="1"/>
  <c r="R700" i="1"/>
  <c r="Q700" i="1"/>
  <c r="S700" i="1" s="1"/>
  <c r="T700" i="1" s="1"/>
  <c r="R699" i="1"/>
  <c r="Q699" i="1"/>
  <c r="S699" i="1" s="1"/>
  <c r="T699" i="1" s="1"/>
  <c r="R698" i="1"/>
  <c r="Q698" i="1"/>
  <c r="S698" i="1" s="1"/>
  <c r="T698" i="1" s="1"/>
  <c r="R697" i="1"/>
  <c r="Q697" i="1"/>
  <c r="R696" i="1"/>
  <c r="Q696" i="1"/>
  <c r="S696" i="1" s="1"/>
  <c r="T696" i="1" s="1"/>
  <c r="R695" i="1"/>
  <c r="Q695" i="1"/>
  <c r="S695" i="1" s="1"/>
  <c r="T695" i="1" s="1"/>
  <c r="R694" i="1"/>
  <c r="Q694" i="1"/>
  <c r="S694" i="1" s="1"/>
  <c r="T694" i="1" s="1"/>
  <c r="R693" i="1"/>
  <c r="Q693" i="1"/>
  <c r="S693" i="1" s="1"/>
  <c r="T693" i="1" s="1"/>
  <c r="R692" i="1"/>
  <c r="Q692" i="1"/>
  <c r="S692" i="1" s="1"/>
  <c r="T692" i="1" s="1"/>
  <c r="R691" i="1"/>
  <c r="Q691" i="1"/>
  <c r="S691" i="1" s="1"/>
  <c r="T691" i="1" s="1"/>
  <c r="R690" i="1"/>
  <c r="Q690" i="1"/>
  <c r="R689" i="1"/>
  <c r="Q689" i="1"/>
  <c r="S689" i="1" s="1"/>
  <c r="T689" i="1" s="1"/>
  <c r="R688" i="1"/>
  <c r="Q688" i="1"/>
  <c r="S688" i="1" s="1"/>
  <c r="T688" i="1" s="1"/>
  <c r="R687" i="1"/>
  <c r="Q687" i="1"/>
  <c r="S687" i="1" s="1"/>
  <c r="T687" i="1" s="1"/>
  <c r="R686" i="1"/>
  <c r="Q686" i="1"/>
  <c r="S686" i="1" s="1"/>
  <c r="T686" i="1" s="1"/>
  <c r="R685" i="1"/>
  <c r="Q685" i="1"/>
  <c r="R684" i="1"/>
  <c r="Q684" i="1"/>
  <c r="S684" i="1" s="1"/>
  <c r="T684" i="1" s="1"/>
  <c r="R683" i="1"/>
  <c r="Q683" i="1"/>
  <c r="S683" i="1" s="1"/>
  <c r="T683" i="1" s="1"/>
  <c r="R682" i="1"/>
  <c r="Q682" i="1"/>
  <c r="S682" i="1" s="1"/>
  <c r="T682" i="1" s="1"/>
  <c r="R681" i="1"/>
  <c r="Q681" i="1"/>
  <c r="R680" i="1"/>
  <c r="Q680" i="1"/>
  <c r="S680" i="1" s="1"/>
  <c r="T680" i="1" s="1"/>
  <c r="R679" i="1"/>
  <c r="Q679" i="1"/>
  <c r="R678" i="1"/>
  <c r="Q678" i="1"/>
  <c r="S678" i="1" s="1"/>
  <c r="T678" i="1" s="1"/>
  <c r="R677" i="1"/>
  <c r="Q677" i="1"/>
  <c r="S677" i="1" s="1"/>
  <c r="T677" i="1" s="1"/>
  <c r="R676" i="1"/>
  <c r="Q676" i="1"/>
  <c r="S676" i="1" s="1"/>
  <c r="T676" i="1" s="1"/>
  <c r="R675" i="1"/>
  <c r="Q675" i="1"/>
  <c r="R674" i="1"/>
  <c r="Q674" i="1"/>
  <c r="S674" i="1" s="1"/>
  <c r="T674" i="1" s="1"/>
  <c r="R673" i="1"/>
  <c r="Q673" i="1"/>
  <c r="S673" i="1" s="1"/>
  <c r="T673" i="1" s="1"/>
  <c r="R672" i="1"/>
  <c r="Q672" i="1"/>
  <c r="R671" i="1"/>
  <c r="Q671" i="1"/>
  <c r="S671" i="1" s="1"/>
  <c r="T671" i="1" s="1"/>
  <c r="R670" i="1"/>
  <c r="Q670" i="1"/>
  <c r="S670" i="1" s="1"/>
  <c r="T670" i="1" s="1"/>
  <c r="R669" i="1"/>
  <c r="Q669" i="1"/>
  <c r="S669" i="1" s="1"/>
  <c r="T669" i="1" s="1"/>
  <c r="R668" i="1"/>
  <c r="Q668" i="1"/>
  <c r="R667" i="1"/>
  <c r="Q667" i="1"/>
  <c r="S667" i="1" s="1"/>
  <c r="T667" i="1" s="1"/>
  <c r="R666" i="1"/>
  <c r="Q666" i="1"/>
  <c r="S666" i="1" s="1"/>
  <c r="T666" i="1" s="1"/>
  <c r="R665" i="1"/>
  <c r="Q665" i="1"/>
  <c r="S665" i="1" s="1"/>
  <c r="T665" i="1" s="1"/>
  <c r="R664" i="1"/>
  <c r="Q664" i="1"/>
  <c r="S664" i="1" s="1"/>
  <c r="T664" i="1" s="1"/>
  <c r="R663" i="1"/>
  <c r="Q663" i="1"/>
  <c r="S663" i="1" s="1"/>
  <c r="T663" i="1" s="1"/>
  <c r="R662" i="1"/>
  <c r="Q662" i="1"/>
  <c r="S662" i="1" s="1"/>
  <c r="T662" i="1" s="1"/>
  <c r="R661" i="1"/>
  <c r="Q661" i="1"/>
  <c r="S661" i="1" s="1"/>
  <c r="T661" i="1" s="1"/>
  <c r="R660" i="1"/>
  <c r="Q660" i="1"/>
  <c r="S660" i="1" s="1"/>
  <c r="T660" i="1" s="1"/>
  <c r="R659" i="1"/>
  <c r="Q659" i="1"/>
  <c r="R658" i="1"/>
  <c r="Q658" i="1"/>
  <c r="S658" i="1" s="1"/>
  <c r="T658" i="1" s="1"/>
  <c r="R657" i="1"/>
  <c r="Q657" i="1"/>
  <c r="S657" i="1" s="1"/>
  <c r="T657" i="1" s="1"/>
  <c r="R656" i="1"/>
  <c r="Q656" i="1"/>
  <c r="S656" i="1" s="1"/>
  <c r="T656" i="1" s="1"/>
  <c r="R655" i="1"/>
  <c r="Q655" i="1"/>
  <c r="S655" i="1" s="1"/>
  <c r="T655" i="1" s="1"/>
  <c r="R654" i="1"/>
  <c r="Q654" i="1"/>
  <c r="S654" i="1" s="1"/>
  <c r="T654" i="1" s="1"/>
  <c r="R653" i="1"/>
  <c r="Q653" i="1"/>
  <c r="S653" i="1" s="1"/>
  <c r="T653" i="1" s="1"/>
  <c r="R652" i="1"/>
  <c r="Q652" i="1"/>
  <c r="S652" i="1" s="1"/>
  <c r="T652" i="1" s="1"/>
  <c r="R651" i="1"/>
  <c r="Q651" i="1"/>
  <c r="S651" i="1" s="1"/>
  <c r="T651" i="1" s="1"/>
  <c r="R650" i="1"/>
  <c r="Q650" i="1"/>
  <c r="R649" i="1"/>
  <c r="Q649" i="1"/>
  <c r="S649" i="1" s="1"/>
  <c r="T649" i="1" s="1"/>
  <c r="R648" i="1"/>
  <c r="Q648" i="1"/>
  <c r="S648" i="1" s="1"/>
  <c r="T648" i="1" s="1"/>
  <c r="R647" i="1"/>
  <c r="Q647" i="1"/>
  <c r="S647" i="1" s="1"/>
  <c r="T647" i="1" s="1"/>
  <c r="R646" i="1"/>
  <c r="Q646" i="1"/>
  <c r="R645" i="1"/>
  <c r="Q645" i="1"/>
  <c r="S645" i="1" s="1"/>
  <c r="T645" i="1" s="1"/>
  <c r="R644" i="1"/>
  <c r="Q644" i="1"/>
  <c r="S644" i="1" s="1"/>
  <c r="T644" i="1" s="1"/>
  <c r="R643" i="1"/>
  <c r="Q643" i="1"/>
  <c r="S643" i="1" s="1"/>
  <c r="T643" i="1" s="1"/>
  <c r="R642" i="1"/>
  <c r="Q642" i="1"/>
  <c r="R641" i="1"/>
  <c r="Q641" i="1"/>
  <c r="S641" i="1" s="1"/>
  <c r="T641" i="1" s="1"/>
  <c r="R640" i="1"/>
  <c r="Q640" i="1"/>
  <c r="R639" i="1"/>
  <c r="Q639" i="1"/>
  <c r="S639" i="1" s="1"/>
  <c r="T639" i="1" s="1"/>
  <c r="R638" i="1"/>
  <c r="Q638" i="1"/>
  <c r="S638" i="1" s="1"/>
  <c r="T638" i="1" s="1"/>
  <c r="R637" i="1"/>
  <c r="Q637" i="1"/>
  <c r="S637" i="1" s="1"/>
  <c r="T637" i="1" s="1"/>
  <c r="R636" i="1"/>
  <c r="Q636" i="1"/>
  <c r="S636" i="1" s="1"/>
  <c r="T636" i="1" s="1"/>
  <c r="R635" i="1"/>
  <c r="Q635" i="1"/>
  <c r="S635" i="1" s="1"/>
  <c r="T635" i="1" s="1"/>
  <c r="R634" i="1"/>
  <c r="Q634" i="1"/>
  <c r="S634" i="1" s="1"/>
  <c r="T634" i="1" s="1"/>
  <c r="R633" i="1"/>
  <c r="Q633" i="1"/>
  <c r="S633" i="1" s="1"/>
  <c r="T633" i="1" s="1"/>
  <c r="R632" i="1"/>
  <c r="Q632" i="1"/>
  <c r="S632" i="1" s="1"/>
  <c r="T632" i="1" s="1"/>
  <c r="R631" i="1"/>
  <c r="Q631" i="1"/>
  <c r="S631" i="1" s="1"/>
  <c r="T631" i="1" s="1"/>
  <c r="R630" i="1"/>
  <c r="Q630" i="1"/>
  <c r="S630" i="1" s="1"/>
  <c r="T630" i="1" s="1"/>
  <c r="R629" i="1"/>
  <c r="Q629" i="1"/>
  <c r="S629" i="1" s="1"/>
  <c r="T629" i="1" s="1"/>
  <c r="R628" i="1"/>
  <c r="Q628" i="1"/>
  <c r="S628" i="1" s="1"/>
  <c r="T628" i="1" s="1"/>
  <c r="R627" i="1"/>
  <c r="Q627" i="1"/>
  <c r="S627" i="1" s="1"/>
  <c r="T627" i="1" s="1"/>
  <c r="R626" i="1"/>
  <c r="Q626" i="1"/>
  <c r="S626" i="1" s="1"/>
  <c r="T626" i="1" s="1"/>
  <c r="R625" i="1"/>
  <c r="Q625" i="1"/>
  <c r="S625" i="1" s="1"/>
  <c r="T625" i="1" s="1"/>
  <c r="R624" i="1"/>
  <c r="Q624" i="1"/>
  <c r="S624" i="1" s="1"/>
  <c r="T624" i="1" s="1"/>
  <c r="R623" i="1"/>
  <c r="Q623" i="1"/>
  <c r="S623" i="1" s="1"/>
  <c r="T623" i="1" s="1"/>
  <c r="R622" i="1"/>
  <c r="Q622" i="1"/>
  <c r="S622" i="1" s="1"/>
  <c r="T622" i="1" s="1"/>
  <c r="R621" i="1"/>
  <c r="Q621" i="1"/>
  <c r="S621" i="1" s="1"/>
  <c r="T621" i="1" s="1"/>
  <c r="R620" i="1"/>
  <c r="Q620" i="1"/>
  <c r="S620" i="1" s="1"/>
  <c r="T620" i="1" s="1"/>
  <c r="R619" i="1"/>
  <c r="Q619" i="1"/>
  <c r="S619" i="1" s="1"/>
  <c r="T619" i="1" s="1"/>
  <c r="R618" i="1"/>
  <c r="Q618" i="1"/>
  <c r="S618" i="1" s="1"/>
  <c r="T618" i="1" s="1"/>
  <c r="R617" i="1"/>
  <c r="Q617" i="1"/>
  <c r="S617" i="1" s="1"/>
  <c r="T617" i="1" s="1"/>
  <c r="R616" i="1"/>
  <c r="Q616" i="1"/>
  <c r="S616" i="1" s="1"/>
  <c r="T616" i="1" s="1"/>
  <c r="R615" i="1"/>
  <c r="Q615" i="1"/>
  <c r="S615" i="1" s="1"/>
  <c r="T615" i="1" s="1"/>
  <c r="R614" i="1"/>
  <c r="Q614" i="1"/>
  <c r="S614" i="1" s="1"/>
  <c r="T614" i="1" s="1"/>
  <c r="R613" i="1"/>
  <c r="Q613" i="1"/>
  <c r="S613" i="1" s="1"/>
  <c r="T613" i="1" s="1"/>
  <c r="R612" i="1"/>
  <c r="Q612" i="1"/>
  <c r="R611" i="1"/>
  <c r="Q611" i="1"/>
  <c r="S611" i="1" s="1"/>
  <c r="T611" i="1" s="1"/>
  <c r="R610" i="1"/>
  <c r="Q610" i="1"/>
  <c r="S610" i="1" s="1"/>
  <c r="T610" i="1" s="1"/>
  <c r="R609" i="1"/>
  <c r="Q609" i="1"/>
  <c r="S609" i="1" s="1"/>
  <c r="T609" i="1" s="1"/>
  <c r="R608" i="1"/>
  <c r="Q608" i="1"/>
  <c r="S608" i="1" s="1"/>
  <c r="T608" i="1" s="1"/>
  <c r="R607" i="1"/>
  <c r="Q607" i="1"/>
  <c r="S607" i="1" s="1"/>
  <c r="T607" i="1" s="1"/>
  <c r="R606" i="1"/>
  <c r="Q606" i="1"/>
  <c r="S606" i="1" s="1"/>
  <c r="T606" i="1" s="1"/>
  <c r="R605" i="1"/>
  <c r="Q605" i="1"/>
  <c r="S605" i="1" s="1"/>
  <c r="T605" i="1" s="1"/>
  <c r="R604" i="1"/>
  <c r="Q604" i="1"/>
  <c r="S604" i="1" s="1"/>
  <c r="T604" i="1" s="1"/>
  <c r="R603" i="1"/>
  <c r="Q603" i="1"/>
  <c r="S603" i="1" s="1"/>
  <c r="T603" i="1" s="1"/>
  <c r="R602" i="1"/>
  <c r="Q602" i="1"/>
  <c r="S602" i="1" s="1"/>
  <c r="T602" i="1" s="1"/>
  <c r="R601" i="1"/>
  <c r="Q601" i="1"/>
  <c r="S601" i="1" s="1"/>
  <c r="T601" i="1" s="1"/>
  <c r="R600" i="1"/>
  <c r="Q600" i="1"/>
  <c r="S600" i="1" s="1"/>
  <c r="T600" i="1" s="1"/>
  <c r="R599" i="1"/>
  <c r="Q599" i="1"/>
  <c r="S599" i="1" s="1"/>
  <c r="T599" i="1" s="1"/>
  <c r="R598" i="1"/>
  <c r="Q598" i="1"/>
  <c r="S598" i="1" s="1"/>
  <c r="T598" i="1" s="1"/>
  <c r="R597" i="1"/>
  <c r="Q597" i="1"/>
  <c r="S597" i="1" s="1"/>
  <c r="T597" i="1" s="1"/>
  <c r="R596" i="1"/>
  <c r="Q596" i="1"/>
  <c r="S596" i="1" s="1"/>
  <c r="T596" i="1" s="1"/>
  <c r="R595" i="1"/>
  <c r="Q595" i="1"/>
  <c r="S595" i="1" s="1"/>
  <c r="T595" i="1" s="1"/>
  <c r="R594" i="1"/>
  <c r="Q594" i="1"/>
  <c r="S594" i="1" s="1"/>
  <c r="T594" i="1" s="1"/>
  <c r="R593" i="1"/>
  <c r="Q593" i="1"/>
  <c r="S593" i="1" s="1"/>
  <c r="T593" i="1" s="1"/>
  <c r="R592" i="1"/>
  <c r="Q592" i="1"/>
  <c r="S592" i="1" s="1"/>
  <c r="T592" i="1" s="1"/>
  <c r="R591" i="1"/>
  <c r="Q591" i="1"/>
  <c r="S591" i="1" s="1"/>
  <c r="T591" i="1" s="1"/>
  <c r="R590" i="1"/>
  <c r="Q590" i="1"/>
  <c r="S590" i="1" s="1"/>
  <c r="T590" i="1" s="1"/>
  <c r="R589" i="1"/>
  <c r="Q589" i="1"/>
  <c r="S589" i="1" s="1"/>
  <c r="T589" i="1" s="1"/>
  <c r="R588" i="1"/>
  <c r="Q588" i="1"/>
  <c r="S588" i="1" s="1"/>
  <c r="T588" i="1" s="1"/>
  <c r="R587" i="1"/>
  <c r="Q587" i="1"/>
  <c r="R586" i="1"/>
  <c r="Q586" i="1"/>
  <c r="S586" i="1" s="1"/>
  <c r="T586" i="1" s="1"/>
  <c r="R585" i="1"/>
  <c r="Q585" i="1"/>
  <c r="S585" i="1" s="1"/>
  <c r="T585" i="1" s="1"/>
  <c r="R584" i="1"/>
  <c r="Q584" i="1"/>
  <c r="S584" i="1" s="1"/>
  <c r="T584" i="1" s="1"/>
  <c r="R583" i="1"/>
  <c r="Q583" i="1"/>
  <c r="R582" i="1"/>
  <c r="Q582" i="1"/>
  <c r="S582" i="1" s="1"/>
  <c r="T582" i="1" s="1"/>
  <c r="R581" i="1"/>
  <c r="Q581" i="1"/>
  <c r="S581" i="1" s="1"/>
  <c r="T581" i="1" s="1"/>
  <c r="R580" i="1"/>
  <c r="Q580" i="1"/>
  <c r="S580" i="1" s="1"/>
  <c r="T580" i="1" s="1"/>
  <c r="R579" i="1"/>
  <c r="Q579" i="1"/>
  <c r="S579" i="1" s="1"/>
  <c r="T579" i="1" s="1"/>
  <c r="R578" i="1"/>
  <c r="Q578" i="1"/>
  <c r="S578" i="1" s="1"/>
  <c r="T578" i="1" s="1"/>
  <c r="R577" i="1"/>
  <c r="Q577" i="1"/>
  <c r="S577" i="1" s="1"/>
  <c r="T577" i="1" s="1"/>
  <c r="R576" i="1"/>
  <c r="Q576" i="1"/>
  <c r="S576" i="1" s="1"/>
  <c r="T576" i="1" s="1"/>
  <c r="R575" i="1"/>
  <c r="Q575" i="1"/>
  <c r="S575" i="1" s="1"/>
  <c r="T575" i="1" s="1"/>
  <c r="R574" i="1"/>
  <c r="Q574" i="1"/>
  <c r="R573" i="1"/>
  <c r="Q573" i="1"/>
  <c r="S573" i="1" s="1"/>
  <c r="T573" i="1" s="1"/>
  <c r="R572" i="1"/>
  <c r="Q572" i="1"/>
  <c r="S572" i="1" s="1"/>
  <c r="T572" i="1" s="1"/>
  <c r="R571" i="1"/>
  <c r="Q571" i="1"/>
  <c r="S571" i="1" s="1"/>
  <c r="T571" i="1" s="1"/>
  <c r="R570" i="1"/>
  <c r="Q570" i="1"/>
  <c r="S570" i="1" s="1"/>
  <c r="T570" i="1" s="1"/>
  <c r="R569" i="1"/>
  <c r="Q569" i="1"/>
  <c r="S569" i="1" s="1"/>
  <c r="T569" i="1" s="1"/>
  <c r="R568" i="1"/>
  <c r="Q568" i="1"/>
  <c r="S568" i="1" s="1"/>
  <c r="T568" i="1" s="1"/>
  <c r="R567" i="1"/>
  <c r="Q567" i="1"/>
  <c r="S567" i="1" s="1"/>
  <c r="T567" i="1" s="1"/>
  <c r="R566" i="1"/>
  <c r="Q566" i="1"/>
  <c r="S566" i="1" s="1"/>
  <c r="T566" i="1" s="1"/>
  <c r="R565" i="1"/>
  <c r="Q565" i="1"/>
  <c r="S565" i="1" s="1"/>
  <c r="T565" i="1" s="1"/>
  <c r="R564" i="1"/>
  <c r="Q564" i="1"/>
  <c r="S564" i="1" s="1"/>
  <c r="T564" i="1" s="1"/>
  <c r="R563" i="1"/>
  <c r="Q563" i="1"/>
  <c r="S563" i="1" s="1"/>
  <c r="T563" i="1" s="1"/>
  <c r="R562" i="1"/>
  <c r="Q562" i="1"/>
  <c r="S562" i="1" s="1"/>
  <c r="T562" i="1" s="1"/>
  <c r="R561" i="1"/>
  <c r="Q561" i="1"/>
  <c r="S561" i="1" s="1"/>
  <c r="T561" i="1" s="1"/>
  <c r="R560" i="1"/>
  <c r="Q560" i="1"/>
  <c r="S560" i="1" s="1"/>
  <c r="T560" i="1" s="1"/>
  <c r="R559" i="1"/>
  <c r="Q559" i="1"/>
  <c r="S559" i="1" s="1"/>
  <c r="T559" i="1" s="1"/>
  <c r="R558" i="1"/>
  <c r="Q558" i="1"/>
  <c r="S558" i="1" s="1"/>
  <c r="T558" i="1" s="1"/>
  <c r="R557" i="1"/>
  <c r="Q557" i="1"/>
  <c r="S557" i="1" s="1"/>
  <c r="T557" i="1" s="1"/>
  <c r="R556" i="1"/>
  <c r="Q556" i="1"/>
  <c r="S556" i="1" s="1"/>
  <c r="T556" i="1" s="1"/>
  <c r="R555" i="1"/>
  <c r="Q555" i="1"/>
  <c r="S555" i="1" s="1"/>
  <c r="T555" i="1" s="1"/>
  <c r="R554" i="1"/>
  <c r="Q554" i="1"/>
  <c r="S554" i="1" s="1"/>
  <c r="T554" i="1" s="1"/>
  <c r="R553" i="1"/>
  <c r="Q553" i="1"/>
  <c r="S553" i="1" s="1"/>
  <c r="T553" i="1" s="1"/>
  <c r="R552" i="1"/>
  <c r="Q552" i="1"/>
  <c r="S552" i="1" s="1"/>
  <c r="T552" i="1" s="1"/>
  <c r="R551" i="1"/>
  <c r="Q551" i="1"/>
  <c r="S551" i="1" s="1"/>
  <c r="T551" i="1" s="1"/>
  <c r="R550" i="1"/>
  <c r="Q550" i="1"/>
  <c r="S550" i="1" s="1"/>
  <c r="T550" i="1" s="1"/>
  <c r="R549" i="1"/>
  <c r="Q549" i="1"/>
  <c r="S549" i="1" s="1"/>
  <c r="T549" i="1" s="1"/>
  <c r="R548" i="1"/>
  <c r="Q548" i="1"/>
  <c r="R547" i="1"/>
  <c r="Q547" i="1"/>
  <c r="S547" i="1" s="1"/>
  <c r="T547" i="1" s="1"/>
  <c r="R546" i="1"/>
  <c r="Q546" i="1"/>
  <c r="S546" i="1" s="1"/>
  <c r="T546" i="1" s="1"/>
  <c r="R545" i="1"/>
  <c r="Q545" i="1"/>
  <c r="S545" i="1" s="1"/>
  <c r="T545" i="1" s="1"/>
  <c r="R544" i="1"/>
  <c r="Q544" i="1"/>
  <c r="S544" i="1" s="1"/>
  <c r="T544" i="1" s="1"/>
  <c r="R543" i="1"/>
  <c r="Q543" i="1"/>
  <c r="S543" i="1" s="1"/>
  <c r="T543" i="1" s="1"/>
  <c r="R542" i="1"/>
  <c r="Q542" i="1"/>
  <c r="S542" i="1" s="1"/>
  <c r="T542" i="1" s="1"/>
  <c r="R541" i="1"/>
  <c r="Q541" i="1"/>
  <c r="S541" i="1" s="1"/>
  <c r="T541" i="1" s="1"/>
  <c r="R540" i="1"/>
  <c r="Q540" i="1"/>
  <c r="S540" i="1" s="1"/>
  <c r="T540" i="1" s="1"/>
  <c r="R539" i="1"/>
  <c r="Q539" i="1"/>
  <c r="S539" i="1" s="1"/>
  <c r="T539" i="1" s="1"/>
  <c r="R538" i="1"/>
  <c r="Q538" i="1"/>
  <c r="R537" i="1"/>
  <c r="Q537" i="1"/>
  <c r="S537" i="1" s="1"/>
  <c r="T537" i="1" s="1"/>
  <c r="R536" i="1"/>
  <c r="Q536" i="1"/>
  <c r="S536" i="1" s="1"/>
  <c r="T536" i="1" s="1"/>
  <c r="R535" i="1"/>
  <c r="Q535" i="1"/>
  <c r="S535" i="1" s="1"/>
  <c r="T535" i="1" s="1"/>
  <c r="R534" i="1"/>
  <c r="Q534" i="1"/>
  <c r="S534" i="1" s="1"/>
  <c r="T534" i="1" s="1"/>
  <c r="R533" i="1"/>
  <c r="Q533" i="1"/>
  <c r="S533" i="1" s="1"/>
  <c r="T533" i="1" s="1"/>
  <c r="R532" i="1"/>
  <c r="Q532" i="1"/>
  <c r="S532" i="1" s="1"/>
  <c r="T532" i="1" s="1"/>
  <c r="R531" i="1"/>
  <c r="Q531" i="1"/>
  <c r="S531" i="1" s="1"/>
  <c r="T531" i="1" s="1"/>
  <c r="R530" i="1"/>
  <c r="Q530" i="1"/>
  <c r="S530" i="1" s="1"/>
  <c r="T530" i="1" s="1"/>
  <c r="R529" i="1"/>
  <c r="Q529" i="1"/>
  <c r="S529" i="1" s="1"/>
  <c r="T529" i="1" s="1"/>
  <c r="R528" i="1"/>
  <c r="Q528" i="1"/>
  <c r="S528" i="1" s="1"/>
  <c r="T528" i="1" s="1"/>
  <c r="R527" i="1"/>
  <c r="Q527" i="1"/>
  <c r="S527" i="1" s="1"/>
  <c r="T527" i="1" s="1"/>
  <c r="R526" i="1"/>
  <c r="Q526" i="1"/>
  <c r="S526" i="1" s="1"/>
  <c r="T526" i="1" s="1"/>
  <c r="R525" i="1"/>
  <c r="Q525" i="1"/>
  <c r="S525" i="1" s="1"/>
  <c r="T525" i="1" s="1"/>
  <c r="R524" i="1"/>
  <c r="Q524" i="1"/>
  <c r="S524" i="1" s="1"/>
  <c r="T524" i="1" s="1"/>
  <c r="R523" i="1"/>
  <c r="Q523" i="1"/>
  <c r="S523" i="1" s="1"/>
  <c r="T523" i="1" s="1"/>
  <c r="R522" i="1"/>
  <c r="Q522" i="1"/>
  <c r="S522" i="1" s="1"/>
  <c r="T522" i="1" s="1"/>
  <c r="R521" i="1"/>
  <c r="Q521" i="1"/>
  <c r="S521" i="1" s="1"/>
  <c r="T521" i="1" s="1"/>
  <c r="R520" i="1"/>
  <c r="Q520" i="1"/>
  <c r="S520" i="1" s="1"/>
  <c r="T520" i="1" s="1"/>
  <c r="R519" i="1"/>
  <c r="Q519" i="1"/>
  <c r="S519" i="1" s="1"/>
  <c r="T519" i="1" s="1"/>
  <c r="R518" i="1"/>
  <c r="Q518" i="1"/>
  <c r="S518" i="1" s="1"/>
  <c r="T518" i="1" s="1"/>
  <c r="R517" i="1"/>
  <c r="Q517" i="1"/>
  <c r="S517" i="1" s="1"/>
  <c r="T517" i="1" s="1"/>
  <c r="R516" i="1"/>
  <c r="Q516" i="1"/>
  <c r="S516" i="1" s="1"/>
  <c r="T516" i="1" s="1"/>
  <c r="R515" i="1"/>
  <c r="Q515" i="1"/>
  <c r="S515" i="1" s="1"/>
  <c r="T515" i="1" s="1"/>
  <c r="R514" i="1"/>
  <c r="Q514" i="1"/>
  <c r="S514" i="1" s="1"/>
  <c r="T514" i="1" s="1"/>
  <c r="R513" i="1"/>
  <c r="Q513" i="1"/>
  <c r="S513" i="1" s="1"/>
  <c r="T513" i="1" s="1"/>
  <c r="R512" i="1"/>
  <c r="Q512" i="1"/>
  <c r="S512" i="1" s="1"/>
  <c r="T512" i="1" s="1"/>
  <c r="R511" i="1"/>
  <c r="Q511" i="1"/>
  <c r="S511" i="1" s="1"/>
  <c r="T511" i="1" s="1"/>
  <c r="R510" i="1"/>
  <c r="Q510" i="1"/>
  <c r="S510" i="1" s="1"/>
  <c r="T510" i="1" s="1"/>
  <c r="R509" i="1"/>
  <c r="Q509" i="1"/>
  <c r="R508" i="1"/>
  <c r="Q508" i="1"/>
  <c r="S508" i="1" s="1"/>
  <c r="T508" i="1" s="1"/>
  <c r="R507" i="1"/>
  <c r="Q507" i="1"/>
  <c r="S507" i="1" s="1"/>
  <c r="T507" i="1" s="1"/>
  <c r="R506" i="1"/>
  <c r="Q506" i="1"/>
  <c r="S506" i="1" s="1"/>
  <c r="T506" i="1" s="1"/>
  <c r="R505" i="1"/>
  <c r="Q505" i="1"/>
  <c r="S505" i="1" s="1"/>
  <c r="T505" i="1" s="1"/>
  <c r="R504" i="1"/>
  <c r="Q504" i="1"/>
  <c r="S504" i="1" s="1"/>
  <c r="T504" i="1" s="1"/>
  <c r="R503" i="1"/>
  <c r="Q503" i="1"/>
  <c r="S503" i="1" s="1"/>
  <c r="T503" i="1" s="1"/>
  <c r="R502" i="1"/>
  <c r="Q502" i="1"/>
  <c r="S502" i="1" s="1"/>
  <c r="T502" i="1" s="1"/>
  <c r="R501" i="1"/>
  <c r="Q501" i="1"/>
  <c r="S501" i="1" s="1"/>
  <c r="T501" i="1" s="1"/>
  <c r="R500" i="1"/>
  <c r="Q500" i="1"/>
  <c r="S500" i="1" s="1"/>
  <c r="T500" i="1" s="1"/>
  <c r="R499" i="1"/>
  <c r="Q499" i="1"/>
  <c r="S499" i="1" s="1"/>
  <c r="T499" i="1" s="1"/>
  <c r="R498" i="1"/>
  <c r="Q498" i="1"/>
  <c r="S498" i="1" s="1"/>
  <c r="T498" i="1" s="1"/>
  <c r="R497" i="1"/>
  <c r="Q497" i="1"/>
  <c r="S497" i="1" s="1"/>
  <c r="T497" i="1" s="1"/>
  <c r="R496" i="1"/>
  <c r="Q496" i="1"/>
  <c r="S496" i="1" s="1"/>
  <c r="T496" i="1" s="1"/>
  <c r="R495" i="1"/>
  <c r="Q495" i="1"/>
  <c r="S495" i="1" s="1"/>
  <c r="T495" i="1" s="1"/>
  <c r="R494" i="1"/>
  <c r="Q494" i="1"/>
  <c r="S494" i="1" s="1"/>
  <c r="T494" i="1" s="1"/>
  <c r="R493" i="1"/>
  <c r="Q493" i="1"/>
  <c r="S493" i="1" s="1"/>
  <c r="T493" i="1" s="1"/>
  <c r="R492" i="1"/>
  <c r="Q492" i="1"/>
  <c r="S492" i="1" s="1"/>
  <c r="T492" i="1" s="1"/>
  <c r="R491" i="1"/>
  <c r="Q491" i="1"/>
  <c r="S491" i="1" s="1"/>
  <c r="T491" i="1" s="1"/>
  <c r="R490" i="1"/>
  <c r="Q490" i="1"/>
  <c r="S490" i="1" s="1"/>
  <c r="T490" i="1" s="1"/>
  <c r="R489" i="1"/>
  <c r="Q489" i="1"/>
  <c r="S489" i="1" s="1"/>
  <c r="T489" i="1" s="1"/>
  <c r="R488" i="1"/>
  <c r="Q488" i="1"/>
  <c r="S488" i="1" s="1"/>
  <c r="T488" i="1" s="1"/>
  <c r="R487" i="1"/>
  <c r="Q487" i="1"/>
  <c r="S487" i="1" s="1"/>
  <c r="T487" i="1" s="1"/>
  <c r="R486" i="1"/>
  <c r="Q486" i="1"/>
  <c r="S486" i="1" s="1"/>
  <c r="T486" i="1" s="1"/>
  <c r="R485" i="1"/>
  <c r="Q485" i="1"/>
  <c r="S485" i="1" s="1"/>
  <c r="T485" i="1" s="1"/>
  <c r="R484" i="1"/>
  <c r="Q484" i="1"/>
  <c r="S484" i="1" s="1"/>
  <c r="T484" i="1" s="1"/>
  <c r="R483" i="1"/>
  <c r="Q483" i="1"/>
  <c r="S483" i="1" s="1"/>
  <c r="T483" i="1" s="1"/>
  <c r="R482" i="1"/>
  <c r="Q482" i="1"/>
  <c r="S482" i="1" s="1"/>
  <c r="T482" i="1" s="1"/>
  <c r="R481" i="1"/>
  <c r="Q481" i="1"/>
  <c r="R480" i="1"/>
  <c r="Q480" i="1"/>
  <c r="S480" i="1" s="1"/>
  <c r="T480" i="1" s="1"/>
  <c r="R479" i="1"/>
  <c r="Q479" i="1"/>
  <c r="S479" i="1" s="1"/>
  <c r="T479" i="1" s="1"/>
  <c r="R478" i="1"/>
  <c r="Q478" i="1"/>
  <c r="S478" i="1" s="1"/>
  <c r="T478" i="1" s="1"/>
  <c r="R477" i="1"/>
  <c r="Q477" i="1"/>
  <c r="S477" i="1" s="1"/>
  <c r="T477" i="1" s="1"/>
  <c r="R476" i="1"/>
  <c r="Q476" i="1"/>
  <c r="S476" i="1" s="1"/>
  <c r="T476" i="1" s="1"/>
  <c r="R475" i="1"/>
  <c r="Q475" i="1"/>
  <c r="S475" i="1" s="1"/>
  <c r="T475" i="1" s="1"/>
  <c r="R474" i="1"/>
  <c r="Q474" i="1"/>
  <c r="S474" i="1" s="1"/>
  <c r="T474" i="1" s="1"/>
  <c r="R473" i="1"/>
  <c r="Q473" i="1"/>
  <c r="S473" i="1" s="1"/>
  <c r="T473" i="1" s="1"/>
  <c r="R472" i="1"/>
  <c r="Q472" i="1"/>
  <c r="S472" i="1" s="1"/>
  <c r="T472" i="1" s="1"/>
  <c r="R471" i="1"/>
  <c r="Q471" i="1"/>
  <c r="S471" i="1" s="1"/>
  <c r="T471" i="1" s="1"/>
  <c r="R470" i="1"/>
  <c r="Q470" i="1"/>
  <c r="S470" i="1" s="1"/>
  <c r="T470" i="1" s="1"/>
  <c r="R469" i="1"/>
  <c r="Q469" i="1"/>
  <c r="S469" i="1" s="1"/>
  <c r="T469" i="1" s="1"/>
  <c r="R468" i="1"/>
  <c r="Q468" i="1"/>
  <c r="S468" i="1" s="1"/>
  <c r="T468" i="1" s="1"/>
  <c r="R467" i="1"/>
  <c r="Q467" i="1"/>
  <c r="S467" i="1" s="1"/>
  <c r="T467" i="1" s="1"/>
  <c r="R466" i="1"/>
  <c r="Q466" i="1"/>
  <c r="S466" i="1" s="1"/>
  <c r="T466" i="1" s="1"/>
  <c r="R465" i="1"/>
  <c r="Q465" i="1"/>
  <c r="S465" i="1" s="1"/>
  <c r="T465" i="1" s="1"/>
  <c r="R464" i="1"/>
  <c r="Q464" i="1"/>
  <c r="S464" i="1" s="1"/>
  <c r="T464" i="1" s="1"/>
  <c r="R463" i="1"/>
  <c r="Q463" i="1"/>
  <c r="R462" i="1"/>
  <c r="Q462" i="1"/>
  <c r="S462" i="1" s="1"/>
  <c r="T462" i="1" s="1"/>
  <c r="R461" i="1"/>
  <c r="Q461" i="1"/>
  <c r="S461" i="1" s="1"/>
  <c r="T461" i="1" s="1"/>
  <c r="R460" i="1"/>
  <c r="Q460" i="1"/>
  <c r="S460" i="1" s="1"/>
  <c r="T460" i="1" s="1"/>
  <c r="R459" i="1"/>
  <c r="Q459" i="1"/>
  <c r="S459" i="1" s="1"/>
  <c r="T459" i="1" s="1"/>
  <c r="R458" i="1"/>
  <c r="Q458" i="1"/>
  <c r="S458" i="1" s="1"/>
  <c r="T458" i="1" s="1"/>
  <c r="R457" i="1"/>
  <c r="Q457" i="1"/>
  <c r="S457" i="1" s="1"/>
  <c r="T457" i="1" s="1"/>
  <c r="R456" i="1"/>
  <c r="Q456" i="1"/>
  <c r="S456" i="1" s="1"/>
  <c r="T456" i="1" s="1"/>
  <c r="R455" i="1"/>
  <c r="Q455" i="1"/>
  <c r="S455" i="1" s="1"/>
  <c r="T455" i="1" s="1"/>
  <c r="R454" i="1"/>
  <c r="Q454" i="1"/>
  <c r="S454" i="1" s="1"/>
  <c r="T454" i="1" s="1"/>
  <c r="R453" i="1"/>
  <c r="Q453" i="1"/>
  <c r="S453" i="1" s="1"/>
  <c r="T453" i="1" s="1"/>
  <c r="R452" i="1"/>
  <c r="Q452" i="1"/>
  <c r="S452" i="1" s="1"/>
  <c r="T452" i="1" s="1"/>
  <c r="R451" i="1"/>
  <c r="Q451" i="1"/>
  <c r="S451" i="1" s="1"/>
  <c r="T451" i="1" s="1"/>
  <c r="R450" i="1"/>
  <c r="Q450" i="1"/>
  <c r="S450" i="1" s="1"/>
  <c r="T450" i="1" s="1"/>
  <c r="R449" i="1"/>
  <c r="Q449" i="1"/>
  <c r="S449" i="1" s="1"/>
  <c r="T449" i="1" s="1"/>
  <c r="R448" i="1"/>
  <c r="Q448" i="1"/>
  <c r="S448" i="1" s="1"/>
  <c r="T448" i="1" s="1"/>
  <c r="R447" i="1"/>
  <c r="Q447" i="1"/>
  <c r="S447" i="1" s="1"/>
  <c r="T447" i="1" s="1"/>
  <c r="R446" i="1"/>
  <c r="Q446" i="1"/>
  <c r="S446" i="1" s="1"/>
  <c r="T446" i="1" s="1"/>
  <c r="R445" i="1"/>
  <c r="Q445" i="1"/>
  <c r="S445" i="1" s="1"/>
  <c r="T445" i="1" s="1"/>
  <c r="R444" i="1"/>
  <c r="Q444" i="1"/>
  <c r="S444" i="1" s="1"/>
  <c r="T444" i="1" s="1"/>
  <c r="R443" i="1"/>
  <c r="Q443" i="1"/>
  <c r="S443" i="1" s="1"/>
  <c r="T443" i="1" s="1"/>
  <c r="R442" i="1"/>
  <c r="Q442" i="1"/>
  <c r="S442" i="1" s="1"/>
  <c r="T442" i="1" s="1"/>
  <c r="R441" i="1"/>
  <c r="Q441" i="1"/>
  <c r="S441" i="1" s="1"/>
  <c r="T441" i="1" s="1"/>
  <c r="R440" i="1"/>
  <c r="Q440" i="1"/>
  <c r="S440" i="1" s="1"/>
  <c r="T440" i="1" s="1"/>
  <c r="R439" i="1"/>
  <c r="Q439" i="1"/>
  <c r="S439" i="1" s="1"/>
  <c r="T439" i="1" s="1"/>
  <c r="R438" i="1"/>
  <c r="Q438" i="1"/>
  <c r="S438" i="1" s="1"/>
  <c r="T438" i="1" s="1"/>
  <c r="R437" i="1"/>
  <c r="Q437" i="1"/>
  <c r="S437" i="1" s="1"/>
  <c r="T437" i="1" s="1"/>
  <c r="R436" i="1"/>
  <c r="Q436" i="1"/>
  <c r="S436" i="1" s="1"/>
  <c r="T436" i="1" s="1"/>
  <c r="R435" i="1"/>
  <c r="Q435" i="1"/>
  <c r="R434" i="1"/>
  <c r="Q434" i="1"/>
  <c r="S434" i="1" s="1"/>
  <c r="T434" i="1" s="1"/>
  <c r="R433" i="1"/>
  <c r="Q433" i="1"/>
  <c r="S433" i="1" s="1"/>
  <c r="T433" i="1" s="1"/>
  <c r="R432" i="1"/>
  <c r="Q432" i="1"/>
  <c r="S432" i="1" s="1"/>
  <c r="T432" i="1" s="1"/>
  <c r="R431" i="1"/>
  <c r="Q431" i="1"/>
  <c r="S431" i="1" s="1"/>
  <c r="T431" i="1" s="1"/>
  <c r="R430" i="1"/>
  <c r="Q430" i="1"/>
  <c r="S430" i="1" s="1"/>
  <c r="T430" i="1" s="1"/>
  <c r="R429" i="1"/>
  <c r="Q429" i="1"/>
  <c r="S429" i="1" s="1"/>
  <c r="T429" i="1" s="1"/>
  <c r="R428" i="1"/>
  <c r="Q428" i="1"/>
  <c r="S428" i="1" s="1"/>
  <c r="T428" i="1" s="1"/>
  <c r="R427" i="1"/>
  <c r="Q427" i="1"/>
  <c r="S427" i="1" s="1"/>
  <c r="T427" i="1" s="1"/>
  <c r="R426" i="1"/>
  <c r="Q426" i="1"/>
  <c r="S426" i="1" s="1"/>
  <c r="T426" i="1" s="1"/>
  <c r="R425" i="1"/>
  <c r="Q425" i="1"/>
  <c r="S425" i="1" s="1"/>
  <c r="T425" i="1" s="1"/>
  <c r="R424" i="1"/>
  <c r="Q424" i="1"/>
  <c r="S424" i="1" s="1"/>
  <c r="T424" i="1" s="1"/>
  <c r="R423" i="1"/>
  <c r="Q423" i="1"/>
  <c r="S423" i="1" s="1"/>
  <c r="T423" i="1" s="1"/>
  <c r="R422" i="1"/>
  <c r="Q422" i="1"/>
  <c r="S422" i="1" s="1"/>
  <c r="T422" i="1" s="1"/>
  <c r="R421" i="1"/>
  <c r="Q421" i="1"/>
  <c r="S421" i="1" s="1"/>
  <c r="T421" i="1" s="1"/>
  <c r="R420" i="1"/>
  <c r="Q420" i="1"/>
  <c r="S420" i="1" s="1"/>
  <c r="T420" i="1" s="1"/>
  <c r="R419" i="1"/>
  <c r="Q419" i="1"/>
  <c r="S419" i="1" s="1"/>
  <c r="T419" i="1" s="1"/>
  <c r="R418" i="1"/>
  <c r="Q418" i="1"/>
  <c r="S418" i="1" s="1"/>
  <c r="T418" i="1" s="1"/>
  <c r="R417" i="1"/>
  <c r="Q417" i="1"/>
  <c r="S417" i="1" s="1"/>
  <c r="T417" i="1" s="1"/>
  <c r="R416" i="1"/>
  <c r="Q416" i="1"/>
  <c r="S416" i="1" s="1"/>
  <c r="T416" i="1" s="1"/>
  <c r="R415" i="1"/>
  <c r="Q415" i="1"/>
  <c r="S415" i="1" s="1"/>
  <c r="T415" i="1" s="1"/>
  <c r="R414" i="1"/>
  <c r="Q414" i="1"/>
  <c r="S414" i="1" s="1"/>
  <c r="T414" i="1" s="1"/>
  <c r="R413" i="1"/>
  <c r="Q413" i="1"/>
  <c r="S413" i="1" s="1"/>
  <c r="T413" i="1" s="1"/>
  <c r="R412" i="1"/>
  <c r="Q412" i="1"/>
  <c r="S412" i="1" s="1"/>
  <c r="T412" i="1" s="1"/>
  <c r="R411" i="1"/>
  <c r="Q411" i="1"/>
  <c r="S411" i="1" s="1"/>
  <c r="T411" i="1" s="1"/>
  <c r="R410" i="1"/>
  <c r="Q410" i="1"/>
  <c r="S410" i="1" s="1"/>
  <c r="T410" i="1" s="1"/>
  <c r="R409" i="1"/>
  <c r="Q409" i="1"/>
  <c r="S409" i="1" s="1"/>
  <c r="T409" i="1" s="1"/>
  <c r="R408" i="1"/>
  <c r="Q408" i="1"/>
  <c r="S408" i="1" s="1"/>
  <c r="T408" i="1" s="1"/>
  <c r="R407" i="1"/>
  <c r="Q407" i="1"/>
  <c r="S407" i="1" s="1"/>
  <c r="T407" i="1" s="1"/>
  <c r="R406" i="1"/>
  <c r="Q406" i="1"/>
  <c r="R405" i="1"/>
  <c r="Q405" i="1"/>
  <c r="S405" i="1" s="1"/>
  <c r="T405" i="1" s="1"/>
  <c r="R404" i="1"/>
  <c r="Q404" i="1"/>
  <c r="S404" i="1" s="1"/>
  <c r="T404" i="1" s="1"/>
  <c r="R403" i="1"/>
  <c r="Q403" i="1"/>
  <c r="S403" i="1" s="1"/>
  <c r="T403" i="1" s="1"/>
  <c r="R402" i="1"/>
  <c r="Q402" i="1"/>
  <c r="S402" i="1" s="1"/>
  <c r="T402" i="1" s="1"/>
  <c r="R401" i="1"/>
  <c r="Q401" i="1"/>
  <c r="S401" i="1" s="1"/>
  <c r="T401" i="1" s="1"/>
  <c r="R400" i="1"/>
  <c r="Q400" i="1"/>
  <c r="S400" i="1" s="1"/>
  <c r="T400" i="1" s="1"/>
  <c r="R399" i="1"/>
  <c r="Q399" i="1"/>
  <c r="S399" i="1" s="1"/>
  <c r="T399" i="1" s="1"/>
  <c r="R398" i="1"/>
  <c r="Q398" i="1"/>
  <c r="S398" i="1" s="1"/>
  <c r="T398" i="1" s="1"/>
  <c r="R397" i="1"/>
  <c r="Q397" i="1"/>
  <c r="S397" i="1" s="1"/>
  <c r="T397" i="1" s="1"/>
  <c r="R396" i="1"/>
  <c r="Q396" i="1"/>
  <c r="S396" i="1" s="1"/>
  <c r="T396" i="1" s="1"/>
  <c r="R395" i="1"/>
  <c r="Q395" i="1"/>
  <c r="R394" i="1"/>
  <c r="Q394" i="1"/>
  <c r="R393" i="1"/>
  <c r="Q393" i="1"/>
  <c r="S393" i="1" s="1"/>
  <c r="T393" i="1" s="1"/>
  <c r="R392" i="1"/>
  <c r="Q392" i="1"/>
  <c r="S392" i="1" s="1"/>
  <c r="T392" i="1" s="1"/>
  <c r="R391" i="1"/>
  <c r="Q391" i="1"/>
  <c r="S391" i="1" s="1"/>
  <c r="T391" i="1" s="1"/>
  <c r="R390" i="1"/>
  <c r="Q390" i="1"/>
  <c r="S390" i="1" s="1"/>
  <c r="T390" i="1" s="1"/>
  <c r="R389" i="1"/>
  <c r="Q389" i="1"/>
  <c r="S389" i="1" s="1"/>
  <c r="T389" i="1" s="1"/>
  <c r="R388" i="1"/>
  <c r="Q388" i="1"/>
  <c r="S388" i="1" s="1"/>
  <c r="T388" i="1" s="1"/>
  <c r="R387" i="1"/>
  <c r="Q387" i="1"/>
  <c r="S387" i="1" s="1"/>
  <c r="T387" i="1" s="1"/>
  <c r="R386" i="1"/>
  <c r="Q386" i="1"/>
  <c r="S386" i="1" s="1"/>
  <c r="T386" i="1" s="1"/>
  <c r="R385" i="1"/>
  <c r="Q385" i="1"/>
  <c r="R384" i="1"/>
  <c r="Q384" i="1"/>
  <c r="S384" i="1" s="1"/>
  <c r="T384" i="1" s="1"/>
  <c r="R383" i="1"/>
  <c r="Q383" i="1"/>
  <c r="S383" i="1" s="1"/>
  <c r="T383" i="1" s="1"/>
  <c r="R382" i="1"/>
  <c r="Q382" i="1"/>
  <c r="S382" i="1" s="1"/>
  <c r="T382" i="1" s="1"/>
  <c r="R381" i="1"/>
  <c r="Q381" i="1"/>
  <c r="S381" i="1" s="1"/>
  <c r="T381" i="1" s="1"/>
  <c r="R380" i="1"/>
  <c r="Q380" i="1"/>
  <c r="S380" i="1" s="1"/>
  <c r="T380" i="1" s="1"/>
  <c r="R379" i="1"/>
  <c r="Q379" i="1"/>
  <c r="R378" i="1"/>
  <c r="Q378" i="1"/>
  <c r="S378" i="1" s="1"/>
  <c r="T378" i="1" s="1"/>
  <c r="R377" i="1"/>
  <c r="Q377" i="1"/>
  <c r="R376" i="1"/>
  <c r="Q376" i="1"/>
  <c r="S376" i="1" s="1"/>
  <c r="T376" i="1" s="1"/>
  <c r="R375" i="1"/>
  <c r="Q375" i="1"/>
  <c r="S375" i="1" s="1"/>
  <c r="T375" i="1" s="1"/>
  <c r="R374" i="1"/>
  <c r="Q374" i="1"/>
  <c r="S374" i="1" s="1"/>
  <c r="T374" i="1" s="1"/>
  <c r="R373" i="1"/>
  <c r="Q373" i="1"/>
  <c r="S373" i="1" s="1"/>
  <c r="T373" i="1" s="1"/>
  <c r="R372" i="1"/>
  <c r="Q372" i="1"/>
  <c r="S372" i="1" s="1"/>
  <c r="T372" i="1" s="1"/>
  <c r="R371" i="1"/>
  <c r="Q371" i="1"/>
  <c r="S371" i="1" s="1"/>
  <c r="T371" i="1" s="1"/>
  <c r="R370" i="1"/>
  <c r="Q370" i="1"/>
  <c r="S370" i="1" s="1"/>
  <c r="T370" i="1" s="1"/>
  <c r="R369" i="1"/>
  <c r="Q369" i="1"/>
  <c r="S369" i="1" s="1"/>
  <c r="T369" i="1" s="1"/>
  <c r="R368" i="1"/>
  <c r="Q368" i="1"/>
  <c r="S368" i="1" s="1"/>
  <c r="T368" i="1" s="1"/>
  <c r="R367" i="1"/>
  <c r="Q367" i="1"/>
  <c r="S367" i="1" s="1"/>
  <c r="T367" i="1" s="1"/>
  <c r="R366" i="1"/>
  <c r="Q366" i="1"/>
  <c r="S366" i="1" s="1"/>
  <c r="T366" i="1" s="1"/>
  <c r="R365" i="1"/>
  <c r="Q365" i="1"/>
  <c r="S365" i="1" s="1"/>
  <c r="T365" i="1" s="1"/>
  <c r="R364" i="1"/>
  <c r="Q364" i="1"/>
  <c r="R363" i="1"/>
  <c r="Q363" i="1"/>
  <c r="S363" i="1" s="1"/>
  <c r="T363" i="1" s="1"/>
  <c r="R362" i="1"/>
  <c r="Q362" i="1"/>
  <c r="S362" i="1" s="1"/>
  <c r="T362" i="1" s="1"/>
  <c r="R361" i="1"/>
  <c r="Q361" i="1"/>
  <c r="S361" i="1" s="1"/>
  <c r="T361" i="1" s="1"/>
  <c r="R360" i="1"/>
  <c r="Q360" i="1"/>
  <c r="S360" i="1" s="1"/>
  <c r="T360" i="1" s="1"/>
  <c r="R359" i="1"/>
  <c r="Q359" i="1"/>
  <c r="S359" i="1" s="1"/>
  <c r="T359" i="1" s="1"/>
  <c r="R358" i="1"/>
  <c r="Q358" i="1"/>
  <c r="S358" i="1" s="1"/>
  <c r="T358" i="1" s="1"/>
  <c r="R357" i="1"/>
  <c r="Q357" i="1"/>
  <c r="S357" i="1" s="1"/>
  <c r="T357" i="1" s="1"/>
  <c r="R356" i="1"/>
  <c r="Q356" i="1"/>
  <c r="S356" i="1" s="1"/>
  <c r="T356" i="1" s="1"/>
  <c r="R355" i="1"/>
  <c r="Q355" i="1"/>
  <c r="S355" i="1" s="1"/>
  <c r="T355" i="1" s="1"/>
  <c r="R354" i="1"/>
  <c r="Q354" i="1"/>
  <c r="S354" i="1" s="1"/>
  <c r="T354" i="1" s="1"/>
  <c r="R353" i="1"/>
  <c r="Q353" i="1"/>
  <c r="S353" i="1" s="1"/>
  <c r="T353" i="1" s="1"/>
  <c r="R352" i="1"/>
  <c r="Q352" i="1"/>
  <c r="S352" i="1" s="1"/>
  <c r="T352" i="1" s="1"/>
  <c r="R351" i="1"/>
  <c r="Q351" i="1"/>
  <c r="S351" i="1" s="1"/>
  <c r="T351" i="1" s="1"/>
  <c r="R350" i="1"/>
  <c r="Q350" i="1"/>
  <c r="S350" i="1" s="1"/>
  <c r="T350" i="1" s="1"/>
  <c r="R349" i="1"/>
  <c r="Q349" i="1"/>
  <c r="S349" i="1" s="1"/>
  <c r="T349" i="1" s="1"/>
  <c r="R348" i="1"/>
  <c r="Q348" i="1"/>
  <c r="S348" i="1" s="1"/>
  <c r="T348" i="1" s="1"/>
  <c r="R347" i="1"/>
  <c r="Q347" i="1"/>
  <c r="S347" i="1" s="1"/>
  <c r="T347" i="1" s="1"/>
  <c r="R346" i="1"/>
  <c r="Q346" i="1"/>
  <c r="S346" i="1" s="1"/>
  <c r="T346" i="1" s="1"/>
  <c r="R345" i="1"/>
  <c r="Q345" i="1"/>
  <c r="R344" i="1"/>
  <c r="Q344" i="1"/>
  <c r="S344" i="1" s="1"/>
  <c r="T344" i="1" s="1"/>
  <c r="R343" i="1"/>
  <c r="Q343" i="1"/>
  <c r="S343" i="1" s="1"/>
  <c r="T343" i="1" s="1"/>
  <c r="R342" i="1"/>
  <c r="Q342" i="1"/>
  <c r="S342" i="1" s="1"/>
  <c r="T342" i="1" s="1"/>
  <c r="R341" i="1"/>
  <c r="Q341" i="1"/>
  <c r="S341" i="1" s="1"/>
  <c r="T341" i="1" s="1"/>
  <c r="R340" i="1"/>
  <c r="Q340" i="1"/>
  <c r="S340" i="1" s="1"/>
  <c r="T340" i="1" s="1"/>
  <c r="R339" i="1"/>
  <c r="Q339" i="1"/>
  <c r="S339" i="1" s="1"/>
  <c r="T339" i="1" s="1"/>
  <c r="R338" i="1"/>
  <c r="Q338" i="1"/>
  <c r="S338" i="1" s="1"/>
  <c r="T338" i="1" s="1"/>
  <c r="R337" i="1"/>
  <c r="Q337" i="1"/>
  <c r="R336" i="1"/>
  <c r="Q336" i="1"/>
  <c r="S336" i="1" s="1"/>
  <c r="T336" i="1" s="1"/>
  <c r="R335" i="1"/>
  <c r="Q335" i="1"/>
  <c r="S335" i="1" s="1"/>
  <c r="T335" i="1" s="1"/>
  <c r="R334" i="1"/>
  <c r="Q334" i="1"/>
  <c r="S334" i="1" s="1"/>
  <c r="T334" i="1" s="1"/>
  <c r="R333" i="1"/>
  <c r="Q333" i="1"/>
  <c r="R332" i="1"/>
  <c r="Q332" i="1"/>
  <c r="S332" i="1" s="1"/>
  <c r="T332" i="1" s="1"/>
  <c r="R331" i="1"/>
  <c r="Q331" i="1"/>
  <c r="S331" i="1" s="1"/>
  <c r="T331" i="1" s="1"/>
  <c r="R330" i="1"/>
  <c r="Q330" i="1"/>
  <c r="S330" i="1" s="1"/>
  <c r="T330" i="1" s="1"/>
  <c r="R329" i="1"/>
  <c r="Q329" i="1"/>
  <c r="R328" i="1"/>
  <c r="Q328" i="1"/>
  <c r="S328" i="1" s="1"/>
  <c r="T328" i="1" s="1"/>
  <c r="R327" i="1"/>
  <c r="Q327" i="1"/>
  <c r="S327" i="1" s="1"/>
  <c r="T327" i="1" s="1"/>
  <c r="R326" i="1"/>
  <c r="Q326" i="1"/>
  <c r="S326" i="1" s="1"/>
  <c r="T326" i="1" s="1"/>
  <c r="R325" i="1"/>
  <c r="Q325" i="1"/>
  <c r="S325" i="1" s="1"/>
  <c r="T325" i="1" s="1"/>
  <c r="R324" i="1"/>
  <c r="Q324" i="1"/>
  <c r="S324" i="1" s="1"/>
  <c r="T324" i="1" s="1"/>
  <c r="R323" i="1"/>
  <c r="Q323" i="1"/>
  <c r="S323" i="1" s="1"/>
  <c r="T323" i="1" s="1"/>
  <c r="R322" i="1"/>
  <c r="Q322" i="1"/>
  <c r="S322" i="1" s="1"/>
  <c r="T322" i="1" s="1"/>
  <c r="R321" i="1"/>
  <c r="Q321" i="1"/>
  <c r="S321" i="1" s="1"/>
  <c r="T321" i="1" s="1"/>
  <c r="R320" i="1"/>
  <c r="Q320" i="1"/>
  <c r="S320" i="1" s="1"/>
  <c r="T320" i="1" s="1"/>
  <c r="R319" i="1"/>
  <c r="Q319" i="1"/>
  <c r="S319" i="1" s="1"/>
  <c r="T319" i="1" s="1"/>
  <c r="R318" i="1"/>
  <c r="Q318" i="1"/>
  <c r="S318" i="1" s="1"/>
  <c r="T318" i="1" s="1"/>
  <c r="R317" i="1"/>
  <c r="Q317" i="1"/>
  <c r="S317" i="1" s="1"/>
  <c r="T317" i="1" s="1"/>
  <c r="R316" i="1"/>
  <c r="Q316" i="1"/>
  <c r="S316" i="1" s="1"/>
  <c r="T316" i="1" s="1"/>
  <c r="R315" i="1"/>
  <c r="Q315" i="1"/>
  <c r="S315" i="1" s="1"/>
  <c r="T315" i="1" s="1"/>
  <c r="R314" i="1"/>
  <c r="Q314" i="1"/>
  <c r="R313" i="1"/>
  <c r="Q313" i="1"/>
  <c r="S313" i="1" s="1"/>
  <c r="T313" i="1" s="1"/>
  <c r="R312" i="1"/>
  <c r="Q312" i="1"/>
  <c r="S312" i="1" s="1"/>
  <c r="T312" i="1" s="1"/>
  <c r="R311" i="1"/>
  <c r="Q311" i="1"/>
  <c r="S311" i="1" s="1"/>
  <c r="T311" i="1" s="1"/>
  <c r="R310" i="1"/>
  <c r="Q310" i="1"/>
  <c r="S310" i="1" s="1"/>
  <c r="T310" i="1" s="1"/>
  <c r="R309" i="1"/>
  <c r="Q309" i="1"/>
  <c r="S309" i="1" s="1"/>
  <c r="T309" i="1" s="1"/>
  <c r="R308" i="1"/>
  <c r="Q308" i="1"/>
  <c r="R307" i="1"/>
  <c r="Q307" i="1"/>
  <c r="S307" i="1" s="1"/>
  <c r="T307" i="1" s="1"/>
  <c r="R306" i="1"/>
  <c r="Q306" i="1"/>
  <c r="S306" i="1" s="1"/>
  <c r="T306" i="1" s="1"/>
  <c r="R305" i="1"/>
  <c r="Q305" i="1"/>
  <c r="S305" i="1" s="1"/>
  <c r="T305" i="1" s="1"/>
  <c r="R304" i="1"/>
  <c r="Q304" i="1"/>
  <c r="S304" i="1" s="1"/>
  <c r="T304" i="1" s="1"/>
  <c r="R303" i="1"/>
  <c r="Q303" i="1"/>
  <c r="S303" i="1" s="1"/>
  <c r="T303" i="1" s="1"/>
  <c r="R302" i="1"/>
  <c r="Q302" i="1"/>
  <c r="S302" i="1" s="1"/>
  <c r="T302" i="1" s="1"/>
  <c r="R301" i="1"/>
  <c r="Q301" i="1"/>
  <c r="S301" i="1" s="1"/>
  <c r="T301" i="1" s="1"/>
  <c r="R300" i="1"/>
  <c r="Q300" i="1"/>
  <c r="S300" i="1" s="1"/>
  <c r="T300" i="1" s="1"/>
  <c r="R299" i="1"/>
  <c r="Q299" i="1"/>
  <c r="R298" i="1"/>
  <c r="Q298" i="1"/>
  <c r="R297" i="1"/>
  <c r="Q297" i="1"/>
  <c r="R296" i="1"/>
  <c r="Q296" i="1"/>
  <c r="S296" i="1" s="1"/>
  <c r="T296" i="1" s="1"/>
  <c r="R295" i="1"/>
  <c r="Q295" i="1"/>
  <c r="R294" i="1"/>
  <c r="Q294" i="1"/>
  <c r="S294" i="1" s="1"/>
  <c r="T294" i="1" s="1"/>
  <c r="R293" i="1"/>
  <c r="Q293" i="1"/>
  <c r="S293" i="1" s="1"/>
  <c r="T293" i="1" s="1"/>
  <c r="R292" i="1"/>
  <c r="Q292" i="1"/>
  <c r="S292" i="1" s="1"/>
  <c r="T292" i="1" s="1"/>
  <c r="R291" i="1"/>
  <c r="Q291" i="1"/>
  <c r="S291" i="1" s="1"/>
  <c r="T291" i="1" s="1"/>
  <c r="R290" i="1"/>
  <c r="Q290" i="1"/>
  <c r="S290" i="1" s="1"/>
  <c r="T290" i="1" s="1"/>
  <c r="R289" i="1"/>
  <c r="Q289" i="1"/>
  <c r="S289" i="1" s="1"/>
  <c r="T289" i="1" s="1"/>
  <c r="R288" i="1"/>
  <c r="Q288" i="1"/>
  <c r="R287" i="1"/>
  <c r="Q287" i="1"/>
  <c r="S287" i="1" s="1"/>
  <c r="T287" i="1" s="1"/>
  <c r="R286" i="1"/>
  <c r="Q286" i="1"/>
  <c r="S286" i="1" s="1"/>
  <c r="T286" i="1" s="1"/>
  <c r="R285" i="1"/>
  <c r="Q285" i="1"/>
  <c r="S285" i="1" s="1"/>
  <c r="T285" i="1" s="1"/>
  <c r="R284" i="1"/>
  <c r="Q284" i="1"/>
  <c r="S284" i="1" s="1"/>
  <c r="T284" i="1" s="1"/>
  <c r="R283" i="1"/>
  <c r="Q283" i="1"/>
  <c r="S283" i="1" s="1"/>
  <c r="T283" i="1" s="1"/>
  <c r="R282" i="1"/>
  <c r="Q282" i="1"/>
  <c r="S282" i="1" s="1"/>
  <c r="T282" i="1" s="1"/>
  <c r="R281" i="1"/>
  <c r="Q281" i="1"/>
  <c r="S281" i="1" s="1"/>
  <c r="T281" i="1" s="1"/>
  <c r="R280" i="1"/>
  <c r="Q280" i="1"/>
  <c r="S280" i="1" s="1"/>
  <c r="T280" i="1" s="1"/>
  <c r="R279" i="1"/>
  <c r="Q279" i="1"/>
  <c r="S279" i="1" s="1"/>
  <c r="T279" i="1" s="1"/>
  <c r="R278" i="1"/>
  <c r="Q278" i="1"/>
  <c r="S278" i="1" s="1"/>
  <c r="T278" i="1" s="1"/>
  <c r="R277" i="1"/>
  <c r="Q277" i="1"/>
  <c r="S277" i="1" s="1"/>
  <c r="T277" i="1" s="1"/>
  <c r="R276" i="1"/>
  <c r="Q276" i="1"/>
  <c r="S276" i="1" s="1"/>
  <c r="T276" i="1" s="1"/>
  <c r="R275" i="1"/>
  <c r="Q275" i="1"/>
  <c r="S275" i="1" s="1"/>
  <c r="T275" i="1" s="1"/>
  <c r="R274" i="1"/>
  <c r="Q274" i="1"/>
  <c r="S274" i="1" s="1"/>
  <c r="T274" i="1" s="1"/>
  <c r="R273" i="1"/>
  <c r="Q273" i="1"/>
  <c r="S273" i="1" s="1"/>
  <c r="T273" i="1" s="1"/>
  <c r="R272" i="1"/>
  <c r="Q272" i="1"/>
  <c r="S272" i="1" s="1"/>
  <c r="T272" i="1" s="1"/>
  <c r="R271" i="1"/>
  <c r="Q271" i="1"/>
  <c r="R270" i="1"/>
  <c r="Q270" i="1"/>
  <c r="S270" i="1" s="1"/>
  <c r="T270" i="1" s="1"/>
  <c r="R269" i="1"/>
  <c r="Q269" i="1"/>
  <c r="S269" i="1" s="1"/>
  <c r="T269" i="1" s="1"/>
  <c r="R268" i="1"/>
  <c r="Q268" i="1"/>
  <c r="R267" i="1"/>
  <c r="Q267" i="1"/>
  <c r="S267" i="1" s="1"/>
  <c r="T267" i="1" s="1"/>
  <c r="R266" i="1"/>
  <c r="Q266" i="1"/>
  <c r="S266" i="1" s="1"/>
  <c r="T266" i="1" s="1"/>
  <c r="R265" i="1"/>
  <c r="Q265" i="1"/>
  <c r="S265" i="1" s="1"/>
  <c r="T265" i="1" s="1"/>
  <c r="R264" i="1"/>
  <c r="Q264" i="1"/>
  <c r="S264" i="1" s="1"/>
  <c r="T264" i="1" s="1"/>
  <c r="R263" i="1"/>
  <c r="Q263" i="1"/>
  <c r="R262" i="1"/>
  <c r="Q262" i="1"/>
  <c r="S262" i="1" s="1"/>
  <c r="T262" i="1" s="1"/>
  <c r="R261" i="1"/>
  <c r="Q261" i="1"/>
  <c r="R260" i="1"/>
  <c r="Q260" i="1"/>
  <c r="S260" i="1" s="1"/>
  <c r="T260" i="1" s="1"/>
  <c r="R259" i="1"/>
  <c r="Q259" i="1"/>
  <c r="S259" i="1" s="1"/>
  <c r="T259" i="1" s="1"/>
  <c r="R258" i="1"/>
  <c r="Q258" i="1"/>
  <c r="S258" i="1" s="1"/>
  <c r="T258" i="1" s="1"/>
  <c r="R257" i="1"/>
  <c r="Q257" i="1"/>
  <c r="S257" i="1" s="1"/>
  <c r="T257" i="1" s="1"/>
  <c r="R256" i="1"/>
  <c r="Q256" i="1"/>
  <c r="S256" i="1" s="1"/>
  <c r="T256" i="1" s="1"/>
  <c r="R255" i="1"/>
  <c r="Q255" i="1"/>
  <c r="S255" i="1" s="1"/>
  <c r="T255" i="1" s="1"/>
  <c r="R254" i="1"/>
  <c r="Q254" i="1"/>
  <c r="S254" i="1" s="1"/>
  <c r="T254" i="1" s="1"/>
  <c r="R253" i="1"/>
  <c r="Q253" i="1"/>
  <c r="S253" i="1" s="1"/>
  <c r="T253" i="1" s="1"/>
  <c r="R252" i="1"/>
  <c r="Q252" i="1"/>
  <c r="S252" i="1" s="1"/>
  <c r="T252" i="1" s="1"/>
  <c r="R251" i="1"/>
  <c r="Q251" i="1"/>
  <c r="R250" i="1"/>
  <c r="Q250" i="1"/>
  <c r="S250" i="1" s="1"/>
  <c r="T250" i="1" s="1"/>
  <c r="R249" i="1"/>
  <c r="Q249" i="1"/>
  <c r="S249" i="1" s="1"/>
  <c r="T249" i="1" s="1"/>
  <c r="R248" i="1"/>
  <c r="Q248" i="1"/>
  <c r="S248" i="1" s="1"/>
  <c r="T248" i="1" s="1"/>
  <c r="R247" i="1"/>
  <c r="Q247" i="1"/>
  <c r="S247" i="1" s="1"/>
  <c r="T247" i="1" s="1"/>
  <c r="R246" i="1"/>
  <c r="Q246" i="1"/>
  <c r="S246" i="1" s="1"/>
  <c r="T246" i="1" s="1"/>
  <c r="R245" i="1"/>
  <c r="Q245" i="1"/>
  <c r="S245" i="1" s="1"/>
  <c r="T245" i="1" s="1"/>
  <c r="R244" i="1"/>
  <c r="Q244" i="1"/>
  <c r="S244" i="1" s="1"/>
  <c r="T244" i="1" s="1"/>
  <c r="R243" i="1"/>
  <c r="Q243" i="1"/>
  <c r="S243" i="1" s="1"/>
  <c r="T243" i="1" s="1"/>
  <c r="R242" i="1"/>
  <c r="Q242" i="1"/>
  <c r="S242" i="1" s="1"/>
  <c r="T242" i="1" s="1"/>
  <c r="R241" i="1"/>
  <c r="Q241" i="1"/>
  <c r="S241" i="1" s="1"/>
  <c r="T241" i="1" s="1"/>
  <c r="R240" i="1"/>
  <c r="Q240" i="1"/>
  <c r="S240" i="1" s="1"/>
  <c r="T240" i="1" s="1"/>
  <c r="R239" i="1"/>
  <c r="Q239" i="1"/>
  <c r="S239" i="1" s="1"/>
  <c r="T239" i="1" s="1"/>
  <c r="R238" i="1"/>
  <c r="Q238" i="1"/>
  <c r="S238" i="1" s="1"/>
  <c r="T238" i="1" s="1"/>
  <c r="R237" i="1"/>
  <c r="Q237" i="1"/>
  <c r="S237" i="1" s="1"/>
  <c r="T237" i="1" s="1"/>
  <c r="R236" i="1"/>
  <c r="Q236" i="1"/>
  <c r="S236" i="1" s="1"/>
  <c r="T236" i="1" s="1"/>
  <c r="R235" i="1"/>
  <c r="Q235" i="1"/>
  <c r="S235" i="1" s="1"/>
  <c r="T235" i="1" s="1"/>
  <c r="R234" i="1"/>
  <c r="Q234" i="1"/>
  <c r="S234" i="1" s="1"/>
  <c r="T234" i="1" s="1"/>
  <c r="R233" i="1"/>
  <c r="Q233" i="1"/>
  <c r="S233" i="1" s="1"/>
  <c r="T233" i="1" s="1"/>
  <c r="R232" i="1"/>
  <c r="Q232" i="1"/>
  <c r="S232" i="1" s="1"/>
  <c r="T232" i="1" s="1"/>
  <c r="R231" i="1"/>
  <c r="Q231" i="1"/>
  <c r="S231" i="1" s="1"/>
  <c r="T231" i="1" s="1"/>
  <c r="R230" i="1"/>
  <c r="Q230" i="1"/>
  <c r="S230" i="1" s="1"/>
  <c r="T230" i="1" s="1"/>
  <c r="R229" i="1"/>
  <c r="Q229" i="1"/>
  <c r="S229" i="1" s="1"/>
  <c r="T229" i="1" s="1"/>
  <c r="R228" i="1"/>
  <c r="Q228" i="1"/>
  <c r="S228" i="1" s="1"/>
  <c r="T228" i="1" s="1"/>
  <c r="R227" i="1"/>
  <c r="Q227" i="1"/>
  <c r="S227" i="1" s="1"/>
  <c r="T227" i="1" s="1"/>
  <c r="R226" i="1"/>
  <c r="Q226" i="1"/>
  <c r="S226" i="1" s="1"/>
  <c r="T226" i="1" s="1"/>
  <c r="R225" i="1"/>
  <c r="Q225" i="1"/>
  <c r="R224" i="1"/>
  <c r="Q224" i="1"/>
  <c r="S224" i="1" s="1"/>
  <c r="T224" i="1" s="1"/>
  <c r="R223" i="1"/>
  <c r="Q223" i="1"/>
  <c r="S223" i="1" s="1"/>
  <c r="T223" i="1" s="1"/>
  <c r="R222" i="1"/>
  <c r="Q222" i="1"/>
  <c r="S222" i="1" s="1"/>
  <c r="T222" i="1" s="1"/>
  <c r="R221" i="1"/>
  <c r="Q221" i="1"/>
  <c r="S221" i="1" s="1"/>
  <c r="T221" i="1" s="1"/>
  <c r="R220" i="1"/>
  <c r="Q220" i="1"/>
  <c r="S220" i="1" s="1"/>
  <c r="T220" i="1" s="1"/>
  <c r="R219" i="1"/>
  <c r="Q219" i="1"/>
  <c r="S219" i="1" s="1"/>
  <c r="T219" i="1" s="1"/>
  <c r="R218" i="1"/>
  <c r="Q218" i="1"/>
  <c r="R217" i="1"/>
  <c r="Q217" i="1"/>
  <c r="S217" i="1" s="1"/>
  <c r="T217" i="1" s="1"/>
  <c r="R216" i="1"/>
  <c r="Q216" i="1"/>
  <c r="S216" i="1" s="1"/>
  <c r="T216" i="1" s="1"/>
  <c r="R215" i="1"/>
  <c r="Q215" i="1"/>
  <c r="S215" i="1" s="1"/>
  <c r="T215" i="1" s="1"/>
  <c r="R214" i="1"/>
  <c r="Q214" i="1"/>
  <c r="S214" i="1" s="1"/>
  <c r="T214" i="1" s="1"/>
  <c r="R213" i="1"/>
  <c r="Q213" i="1"/>
  <c r="S213" i="1" s="1"/>
  <c r="T213" i="1" s="1"/>
  <c r="R212" i="1"/>
  <c r="Q212" i="1"/>
  <c r="S212" i="1" s="1"/>
  <c r="T212" i="1" s="1"/>
  <c r="R211" i="1"/>
  <c r="Q211" i="1"/>
  <c r="S211" i="1" s="1"/>
  <c r="T211" i="1" s="1"/>
  <c r="R210" i="1"/>
  <c r="Q210" i="1"/>
  <c r="S210" i="1" s="1"/>
  <c r="T210" i="1" s="1"/>
  <c r="R209" i="1"/>
  <c r="Q209" i="1"/>
  <c r="S209" i="1" s="1"/>
  <c r="T209" i="1" s="1"/>
  <c r="R208" i="1"/>
  <c r="Q208" i="1"/>
  <c r="S208" i="1" s="1"/>
  <c r="T208" i="1" s="1"/>
  <c r="R207" i="1"/>
  <c r="Q207" i="1"/>
  <c r="S207" i="1" s="1"/>
  <c r="T207" i="1" s="1"/>
  <c r="R206" i="1"/>
  <c r="Q206" i="1"/>
  <c r="S206" i="1" s="1"/>
  <c r="T206" i="1" s="1"/>
  <c r="R205" i="1"/>
  <c r="Q205" i="1"/>
  <c r="S205" i="1" s="1"/>
  <c r="T205" i="1" s="1"/>
  <c r="R204" i="1"/>
  <c r="Q204" i="1"/>
  <c r="S204" i="1" s="1"/>
  <c r="T204" i="1" s="1"/>
  <c r="R203" i="1"/>
  <c r="Q203" i="1"/>
  <c r="S203" i="1" s="1"/>
  <c r="T203" i="1" s="1"/>
  <c r="R202" i="1"/>
  <c r="Q202" i="1"/>
  <c r="S202" i="1" s="1"/>
  <c r="T202" i="1" s="1"/>
  <c r="R201" i="1"/>
  <c r="Q201" i="1"/>
  <c r="S201" i="1" s="1"/>
  <c r="T201" i="1" s="1"/>
  <c r="R200" i="1"/>
  <c r="Q200" i="1"/>
  <c r="S200" i="1" s="1"/>
  <c r="T200" i="1" s="1"/>
  <c r="R199" i="1"/>
  <c r="Q199" i="1"/>
  <c r="S199" i="1" s="1"/>
  <c r="T199" i="1" s="1"/>
  <c r="R198" i="1"/>
  <c r="Q198" i="1"/>
  <c r="S198" i="1" s="1"/>
  <c r="T198" i="1" s="1"/>
  <c r="R197" i="1"/>
  <c r="Q197" i="1"/>
  <c r="S197" i="1" s="1"/>
  <c r="T197" i="1" s="1"/>
  <c r="R196" i="1"/>
  <c r="Q196" i="1"/>
  <c r="S196" i="1" s="1"/>
  <c r="T196" i="1" s="1"/>
  <c r="R195" i="1"/>
  <c r="Q195" i="1"/>
  <c r="S195" i="1" s="1"/>
  <c r="T195" i="1" s="1"/>
  <c r="R194" i="1"/>
  <c r="Q194" i="1"/>
  <c r="S194" i="1" s="1"/>
  <c r="T194" i="1" s="1"/>
  <c r="R193" i="1"/>
  <c r="Q193" i="1"/>
  <c r="S193" i="1" s="1"/>
  <c r="T193" i="1" s="1"/>
  <c r="R192" i="1"/>
  <c r="Q192" i="1"/>
  <c r="S192" i="1" s="1"/>
  <c r="T192" i="1" s="1"/>
  <c r="R191" i="1"/>
  <c r="Q191" i="1"/>
  <c r="S191" i="1" s="1"/>
  <c r="T191" i="1" s="1"/>
  <c r="R190" i="1"/>
  <c r="Q190" i="1"/>
  <c r="S190" i="1" s="1"/>
  <c r="T190" i="1" s="1"/>
  <c r="R189" i="1"/>
  <c r="Q189" i="1"/>
  <c r="S189" i="1" s="1"/>
  <c r="T189" i="1" s="1"/>
  <c r="R188" i="1"/>
  <c r="Q188" i="1"/>
  <c r="S188" i="1" s="1"/>
  <c r="T188" i="1" s="1"/>
  <c r="R187" i="1"/>
  <c r="Q187" i="1"/>
  <c r="S187" i="1" s="1"/>
  <c r="T187" i="1" s="1"/>
  <c r="R186" i="1"/>
  <c r="Q186" i="1"/>
  <c r="S186" i="1" s="1"/>
  <c r="T186" i="1" s="1"/>
  <c r="R185" i="1"/>
  <c r="Q185" i="1"/>
  <c r="S185" i="1" s="1"/>
  <c r="T185" i="1" s="1"/>
  <c r="R184" i="1"/>
  <c r="Q184" i="1"/>
  <c r="S184" i="1" s="1"/>
  <c r="T184" i="1" s="1"/>
  <c r="R183" i="1"/>
  <c r="Q183" i="1"/>
  <c r="S183" i="1" s="1"/>
  <c r="T183" i="1" s="1"/>
  <c r="R182" i="1"/>
  <c r="Q182" i="1"/>
  <c r="S182" i="1" s="1"/>
  <c r="T182" i="1" s="1"/>
  <c r="R181" i="1"/>
  <c r="Q181" i="1"/>
  <c r="S181" i="1" s="1"/>
  <c r="T181" i="1" s="1"/>
  <c r="R180" i="1"/>
  <c r="Q180" i="1"/>
  <c r="S180" i="1" s="1"/>
  <c r="T180" i="1" s="1"/>
  <c r="R179" i="1"/>
  <c r="Q179" i="1"/>
  <c r="S179" i="1" s="1"/>
  <c r="T179" i="1" s="1"/>
  <c r="R178" i="1"/>
  <c r="Q178" i="1"/>
  <c r="R177" i="1"/>
  <c r="Q177" i="1"/>
  <c r="S177" i="1" s="1"/>
  <c r="T177" i="1" s="1"/>
  <c r="R176" i="1"/>
  <c r="Q176" i="1"/>
  <c r="S176" i="1" s="1"/>
  <c r="T176" i="1" s="1"/>
  <c r="R175" i="1"/>
  <c r="Q175" i="1"/>
  <c r="S175" i="1" s="1"/>
  <c r="T175" i="1" s="1"/>
  <c r="R174" i="1"/>
  <c r="Q174" i="1"/>
  <c r="S174" i="1" s="1"/>
  <c r="T174" i="1" s="1"/>
  <c r="R173" i="1"/>
  <c r="Q173" i="1"/>
  <c r="S173" i="1" s="1"/>
  <c r="T173" i="1" s="1"/>
  <c r="R172" i="1"/>
  <c r="Q172" i="1"/>
  <c r="S172" i="1" s="1"/>
  <c r="T172" i="1" s="1"/>
  <c r="R171" i="1"/>
  <c r="Q171" i="1"/>
  <c r="S171" i="1" s="1"/>
  <c r="T171" i="1" s="1"/>
  <c r="R170" i="1"/>
  <c r="Q170" i="1"/>
  <c r="S170" i="1" s="1"/>
  <c r="T170" i="1" s="1"/>
  <c r="R169" i="1"/>
  <c r="Q169" i="1"/>
  <c r="S169" i="1" s="1"/>
  <c r="T169" i="1" s="1"/>
  <c r="R168" i="1"/>
  <c r="Q168" i="1"/>
  <c r="S168" i="1" s="1"/>
  <c r="T168" i="1" s="1"/>
  <c r="R167" i="1"/>
  <c r="Q167" i="1"/>
  <c r="S167" i="1" s="1"/>
  <c r="T167" i="1" s="1"/>
  <c r="R166" i="1"/>
  <c r="Q166" i="1"/>
  <c r="R165" i="1"/>
  <c r="Q165" i="1"/>
  <c r="R164" i="1"/>
  <c r="Q164" i="1"/>
  <c r="S164" i="1" s="1"/>
  <c r="T164" i="1" s="1"/>
  <c r="R163" i="1"/>
  <c r="Q163" i="1"/>
  <c r="S163" i="1" s="1"/>
  <c r="T163" i="1" s="1"/>
  <c r="R162" i="1"/>
  <c r="Q162" i="1"/>
  <c r="S162" i="1" s="1"/>
  <c r="T162" i="1" s="1"/>
  <c r="R161" i="1"/>
  <c r="Q161" i="1"/>
  <c r="R160" i="1"/>
  <c r="Q160" i="1"/>
  <c r="S160" i="1" s="1"/>
  <c r="T160" i="1" s="1"/>
  <c r="R159" i="1"/>
  <c r="Q159" i="1"/>
  <c r="S159" i="1" s="1"/>
  <c r="T159" i="1" s="1"/>
  <c r="R158" i="1"/>
  <c r="Q158" i="1"/>
  <c r="R157" i="1"/>
  <c r="Q157" i="1"/>
  <c r="S157" i="1" s="1"/>
  <c r="T157" i="1" s="1"/>
  <c r="R156" i="1"/>
  <c r="Q156" i="1"/>
  <c r="R155" i="1"/>
  <c r="Q155" i="1"/>
  <c r="S155" i="1" s="1"/>
  <c r="T155" i="1" s="1"/>
  <c r="R154" i="1"/>
  <c r="Q154" i="1"/>
  <c r="S154" i="1" s="1"/>
  <c r="T154" i="1" s="1"/>
  <c r="R153" i="1"/>
  <c r="Q153" i="1"/>
  <c r="S153" i="1" s="1"/>
  <c r="T153" i="1" s="1"/>
  <c r="R152" i="1"/>
  <c r="Q152" i="1"/>
  <c r="S152" i="1" s="1"/>
  <c r="T152" i="1" s="1"/>
  <c r="R151" i="1"/>
  <c r="Q151" i="1"/>
  <c r="S151" i="1" s="1"/>
  <c r="T151" i="1" s="1"/>
  <c r="R150" i="1"/>
  <c r="Q150" i="1"/>
  <c r="S150" i="1" s="1"/>
  <c r="T150" i="1" s="1"/>
  <c r="R149" i="1"/>
  <c r="Q149" i="1"/>
  <c r="S149" i="1" s="1"/>
  <c r="T149" i="1" s="1"/>
  <c r="R148" i="1"/>
  <c r="Q148" i="1"/>
  <c r="S148" i="1" s="1"/>
  <c r="T148" i="1" s="1"/>
  <c r="R147" i="1"/>
  <c r="Q147" i="1"/>
  <c r="S147" i="1" s="1"/>
  <c r="T147" i="1" s="1"/>
  <c r="R146" i="1"/>
  <c r="Q146" i="1"/>
  <c r="S146" i="1" s="1"/>
  <c r="T146" i="1" s="1"/>
  <c r="R145" i="1"/>
  <c r="Q145" i="1"/>
  <c r="S145" i="1" s="1"/>
  <c r="T145" i="1" s="1"/>
  <c r="R144" i="1"/>
  <c r="Q144" i="1"/>
  <c r="S144" i="1" s="1"/>
  <c r="T144" i="1" s="1"/>
  <c r="R143" i="1"/>
  <c r="Q143" i="1"/>
  <c r="S143" i="1" s="1"/>
  <c r="T143" i="1" s="1"/>
  <c r="R142" i="1"/>
  <c r="Q142" i="1"/>
  <c r="S142" i="1" s="1"/>
  <c r="T142" i="1" s="1"/>
  <c r="R141" i="1"/>
  <c r="Q141" i="1"/>
  <c r="S141" i="1" s="1"/>
  <c r="T141" i="1" s="1"/>
  <c r="R140" i="1"/>
  <c r="Q140" i="1"/>
  <c r="S140" i="1" s="1"/>
  <c r="T140" i="1" s="1"/>
  <c r="R139" i="1"/>
  <c r="Q139" i="1"/>
  <c r="S139" i="1" s="1"/>
  <c r="T139" i="1" s="1"/>
  <c r="R138" i="1"/>
  <c r="Q138" i="1"/>
  <c r="S138" i="1" s="1"/>
  <c r="T138" i="1" s="1"/>
  <c r="R137" i="1"/>
  <c r="Q137" i="1"/>
  <c r="S137" i="1" s="1"/>
  <c r="T137" i="1" s="1"/>
  <c r="R136" i="1"/>
  <c r="Q136" i="1"/>
  <c r="S136" i="1" s="1"/>
  <c r="T136" i="1" s="1"/>
  <c r="R135" i="1"/>
  <c r="Q135" i="1"/>
  <c r="S135" i="1" s="1"/>
  <c r="T135" i="1" s="1"/>
  <c r="R134" i="1"/>
  <c r="Q134" i="1"/>
  <c r="S134" i="1" s="1"/>
  <c r="T134" i="1" s="1"/>
  <c r="R133" i="1"/>
  <c r="Q133" i="1"/>
  <c r="S133" i="1" s="1"/>
  <c r="T133" i="1" s="1"/>
  <c r="R132" i="1"/>
  <c r="Q132" i="1"/>
  <c r="S132" i="1" s="1"/>
  <c r="T132" i="1" s="1"/>
  <c r="R131" i="1"/>
  <c r="Q131" i="1"/>
  <c r="S131" i="1" s="1"/>
  <c r="T131" i="1" s="1"/>
  <c r="R130" i="1"/>
  <c r="Q130" i="1"/>
  <c r="S130" i="1" s="1"/>
  <c r="T130" i="1" s="1"/>
  <c r="R129" i="1"/>
  <c r="Q129" i="1"/>
  <c r="S129" i="1" s="1"/>
  <c r="T129" i="1" s="1"/>
  <c r="R128" i="1"/>
  <c r="Q128" i="1"/>
  <c r="S128" i="1" s="1"/>
  <c r="T128" i="1" s="1"/>
  <c r="R127" i="1"/>
  <c r="Q127" i="1"/>
  <c r="S127" i="1" s="1"/>
  <c r="T127" i="1" s="1"/>
  <c r="R126" i="1"/>
  <c r="Q126" i="1"/>
  <c r="S126" i="1" s="1"/>
  <c r="T126" i="1" s="1"/>
  <c r="R125" i="1"/>
  <c r="Q125" i="1"/>
  <c r="S125" i="1" s="1"/>
  <c r="T125" i="1" s="1"/>
  <c r="R124" i="1"/>
  <c r="Q124" i="1"/>
  <c r="S124" i="1" s="1"/>
  <c r="T124" i="1" s="1"/>
  <c r="R123" i="1"/>
  <c r="Q123" i="1"/>
  <c r="S123" i="1" s="1"/>
  <c r="T123" i="1" s="1"/>
  <c r="R122" i="1"/>
  <c r="Q122" i="1"/>
  <c r="S122" i="1" s="1"/>
  <c r="T122" i="1" s="1"/>
  <c r="R121" i="1"/>
  <c r="Q121" i="1"/>
  <c r="S121" i="1" s="1"/>
  <c r="T121" i="1" s="1"/>
  <c r="R120" i="1"/>
  <c r="Q120" i="1"/>
  <c r="S120" i="1" s="1"/>
  <c r="T120" i="1" s="1"/>
  <c r="R119" i="1"/>
  <c r="Q119" i="1"/>
  <c r="S119" i="1" s="1"/>
  <c r="T119" i="1" s="1"/>
  <c r="R118" i="1"/>
  <c r="Q118" i="1"/>
  <c r="S118" i="1" s="1"/>
  <c r="T118" i="1" s="1"/>
  <c r="R117" i="1"/>
  <c r="Q117" i="1"/>
  <c r="S117" i="1" s="1"/>
  <c r="T117" i="1" s="1"/>
  <c r="R116" i="1"/>
  <c r="Q116" i="1"/>
  <c r="S116" i="1" s="1"/>
  <c r="T116" i="1" s="1"/>
  <c r="R115" i="1"/>
  <c r="Q115" i="1"/>
  <c r="S115" i="1" s="1"/>
  <c r="T115" i="1" s="1"/>
  <c r="R114" i="1"/>
  <c r="Q114" i="1"/>
  <c r="S114" i="1" s="1"/>
  <c r="T114" i="1" s="1"/>
  <c r="R113" i="1"/>
  <c r="Q113" i="1"/>
  <c r="S113" i="1" s="1"/>
  <c r="T113" i="1" s="1"/>
  <c r="R112" i="1"/>
  <c r="Q112" i="1"/>
  <c r="S112" i="1" s="1"/>
  <c r="T112" i="1" s="1"/>
  <c r="R111" i="1"/>
  <c r="Q111" i="1"/>
  <c r="S111" i="1" s="1"/>
  <c r="T111" i="1" s="1"/>
  <c r="R110" i="1"/>
  <c r="Q110" i="1"/>
  <c r="S110" i="1" s="1"/>
  <c r="T110" i="1" s="1"/>
  <c r="R109" i="1"/>
  <c r="Q109" i="1"/>
  <c r="S109" i="1" s="1"/>
  <c r="T109" i="1" s="1"/>
  <c r="R108" i="1"/>
  <c r="Q108" i="1"/>
  <c r="S108" i="1" s="1"/>
  <c r="T108" i="1" s="1"/>
  <c r="R107" i="1"/>
  <c r="Q107" i="1"/>
  <c r="S107" i="1" s="1"/>
  <c r="T107" i="1" s="1"/>
  <c r="R106" i="1"/>
  <c r="Q106" i="1"/>
  <c r="S106" i="1" s="1"/>
  <c r="T106" i="1" s="1"/>
  <c r="R105" i="1"/>
  <c r="Q105" i="1"/>
  <c r="S105" i="1" s="1"/>
  <c r="T105" i="1" s="1"/>
  <c r="R104" i="1"/>
  <c r="Q104" i="1"/>
  <c r="S104" i="1" s="1"/>
  <c r="T104" i="1" s="1"/>
  <c r="R103" i="1"/>
  <c r="Q103" i="1"/>
  <c r="S103" i="1" s="1"/>
  <c r="T103" i="1" s="1"/>
  <c r="R102" i="1"/>
  <c r="Q102" i="1"/>
  <c r="S102" i="1" s="1"/>
  <c r="T102" i="1" s="1"/>
  <c r="R101" i="1"/>
  <c r="Q101" i="1"/>
  <c r="R100" i="1"/>
  <c r="Q100" i="1"/>
  <c r="S100" i="1" s="1"/>
  <c r="T100" i="1" s="1"/>
  <c r="R99" i="1"/>
  <c r="Q99" i="1"/>
  <c r="S99" i="1" s="1"/>
  <c r="T99" i="1" s="1"/>
  <c r="R98" i="1"/>
  <c r="Q98" i="1"/>
  <c r="S98" i="1" s="1"/>
  <c r="T98" i="1" s="1"/>
  <c r="R97" i="1"/>
  <c r="Q97" i="1"/>
  <c r="S97" i="1" s="1"/>
  <c r="T97" i="1" s="1"/>
  <c r="R96" i="1"/>
  <c r="Q96" i="1"/>
  <c r="S96" i="1" s="1"/>
  <c r="T96" i="1" s="1"/>
  <c r="R95" i="1"/>
  <c r="Q95" i="1"/>
  <c r="S95" i="1" s="1"/>
  <c r="T95" i="1" s="1"/>
  <c r="R94" i="1"/>
  <c r="Q94" i="1"/>
  <c r="S94" i="1" s="1"/>
  <c r="T94" i="1" s="1"/>
  <c r="R93" i="1"/>
  <c r="Q93" i="1"/>
  <c r="S93" i="1" s="1"/>
  <c r="T93" i="1" s="1"/>
  <c r="R92" i="1"/>
  <c r="Q92" i="1"/>
  <c r="S92" i="1" s="1"/>
  <c r="T92" i="1" s="1"/>
  <c r="R91" i="1"/>
  <c r="Q91" i="1"/>
  <c r="S91" i="1" s="1"/>
  <c r="T91" i="1" s="1"/>
  <c r="R90" i="1"/>
  <c r="Q90" i="1"/>
  <c r="S90" i="1" s="1"/>
  <c r="T90" i="1" s="1"/>
  <c r="R89" i="1"/>
  <c r="Q89" i="1"/>
  <c r="S89" i="1" s="1"/>
  <c r="T89" i="1" s="1"/>
  <c r="R88" i="1"/>
  <c r="Q88" i="1"/>
  <c r="S88" i="1" s="1"/>
  <c r="T88" i="1" s="1"/>
  <c r="R87" i="1"/>
  <c r="Q87" i="1"/>
  <c r="S87" i="1" s="1"/>
  <c r="T87" i="1" s="1"/>
  <c r="R86" i="1"/>
  <c r="Q86" i="1"/>
  <c r="S86" i="1" s="1"/>
  <c r="T86" i="1" s="1"/>
  <c r="R85" i="1"/>
  <c r="Q85" i="1"/>
  <c r="S85" i="1" s="1"/>
  <c r="T85" i="1" s="1"/>
  <c r="R84" i="1"/>
  <c r="Q84" i="1"/>
  <c r="S84" i="1" s="1"/>
  <c r="T84" i="1" s="1"/>
  <c r="R83" i="1"/>
  <c r="Q83" i="1"/>
  <c r="S83" i="1" s="1"/>
  <c r="T83" i="1" s="1"/>
  <c r="R82" i="1"/>
  <c r="Q82" i="1"/>
  <c r="S82" i="1" s="1"/>
  <c r="T82" i="1" s="1"/>
  <c r="R81" i="1"/>
  <c r="Q81" i="1"/>
  <c r="R80" i="1"/>
  <c r="Q80" i="1"/>
  <c r="S80" i="1" s="1"/>
  <c r="T80" i="1" s="1"/>
  <c r="R79" i="1"/>
  <c r="Q79" i="1"/>
  <c r="S79" i="1" s="1"/>
  <c r="T79" i="1" s="1"/>
  <c r="R78" i="1"/>
  <c r="Q78" i="1"/>
  <c r="S78" i="1" s="1"/>
  <c r="T78" i="1" s="1"/>
  <c r="R77" i="1"/>
  <c r="Q77" i="1"/>
  <c r="S77" i="1" s="1"/>
  <c r="T77" i="1" s="1"/>
  <c r="R76" i="1"/>
  <c r="Q76" i="1"/>
  <c r="S76" i="1" s="1"/>
  <c r="T76" i="1" s="1"/>
  <c r="R75" i="1"/>
  <c r="Q75" i="1"/>
  <c r="S75" i="1" s="1"/>
  <c r="T75" i="1" s="1"/>
  <c r="R74" i="1"/>
  <c r="Q74" i="1"/>
  <c r="S74" i="1" s="1"/>
  <c r="T74" i="1" s="1"/>
  <c r="R73" i="1"/>
  <c r="Q73" i="1"/>
  <c r="S73" i="1" s="1"/>
  <c r="T73" i="1" s="1"/>
  <c r="R72" i="1"/>
  <c r="Q72" i="1"/>
  <c r="S72" i="1" s="1"/>
  <c r="T72" i="1" s="1"/>
  <c r="R71" i="1"/>
  <c r="Q71" i="1"/>
  <c r="S71" i="1" s="1"/>
  <c r="T71" i="1" s="1"/>
  <c r="R70" i="1"/>
  <c r="Q70" i="1"/>
  <c r="S70" i="1" s="1"/>
  <c r="T70" i="1" s="1"/>
  <c r="R69" i="1"/>
  <c r="Q69" i="1"/>
  <c r="S69" i="1" s="1"/>
  <c r="T69" i="1" s="1"/>
  <c r="R68" i="1"/>
  <c r="Q68" i="1"/>
  <c r="S68" i="1" s="1"/>
  <c r="T68" i="1" s="1"/>
  <c r="R67" i="1"/>
  <c r="Q67" i="1"/>
  <c r="S67" i="1" s="1"/>
  <c r="T67" i="1" s="1"/>
  <c r="R66" i="1"/>
  <c r="Q66" i="1"/>
  <c r="S66" i="1" s="1"/>
  <c r="T66" i="1" s="1"/>
  <c r="R65" i="1"/>
  <c r="Q65" i="1"/>
  <c r="S65" i="1" s="1"/>
  <c r="T65" i="1" s="1"/>
  <c r="R64" i="1"/>
  <c r="Q64" i="1"/>
  <c r="S64" i="1" s="1"/>
  <c r="T64" i="1" s="1"/>
  <c r="R63" i="1"/>
  <c r="Q63" i="1"/>
  <c r="S63" i="1" s="1"/>
  <c r="T63" i="1" s="1"/>
  <c r="R62" i="1"/>
  <c r="Q62" i="1"/>
  <c r="R61" i="1"/>
  <c r="Q61" i="1"/>
  <c r="S61" i="1" s="1"/>
  <c r="T61" i="1" s="1"/>
  <c r="R60" i="1"/>
  <c r="Q60" i="1"/>
  <c r="S60" i="1" s="1"/>
  <c r="T60" i="1" s="1"/>
  <c r="R59" i="1"/>
  <c r="Q59" i="1"/>
  <c r="S59" i="1" s="1"/>
  <c r="T59" i="1" s="1"/>
  <c r="R58" i="1"/>
  <c r="Q58" i="1"/>
  <c r="S58" i="1" s="1"/>
  <c r="T58" i="1" s="1"/>
  <c r="R57" i="1"/>
  <c r="Q57" i="1"/>
  <c r="S57" i="1" s="1"/>
  <c r="T57" i="1" s="1"/>
  <c r="R56" i="1"/>
  <c r="Q56" i="1"/>
  <c r="S56" i="1" s="1"/>
  <c r="T56" i="1" s="1"/>
  <c r="R55" i="1"/>
  <c r="Q55" i="1"/>
  <c r="S55" i="1" s="1"/>
  <c r="T55" i="1" s="1"/>
  <c r="R54" i="1"/>
  <c r="Q54" i="1"/>
  <c r="S54" i="1" s="1"/>
  <c r="T54" i="1" s="1"/>
  <c r="R53" i="1"/>
  <c r="Q53" i="1"/>
  <c r="S53" i="1" s="1"/>
  <c r="T53" i="1" s="1"/>
  <c r="R52" i="1"/>
  <c r="Q52" i="1"/>
  <c r="R51" i="1"/>
  <c r="Q51" i="1"/>
  <c r="S51" i="1" s="1"/>
  <c r="T51" i="1" s="1"/>
  <c r="R50" i="1"/>
  <c r="Q50" i="1"/>
  <c r="S50" i="1" s="1"/>
  <c r="T50" i="1" s="1"/>
  <c r="R49" i="1"/>
  <c r="Q49" i="1"/>
  <c r="S49" i="1" s="1"/>
  <c r="T49" i="1" s="1"/>
  <c r="R48" i="1"/>
  <c r="Q48" i="1"/>
  <c r="S48" i="1" s="1"/>
  <c r="T48" i="1" s="1"/>
  <c r="R47" i="1"/>
  <c r="Q47" i="1"/>
  <c r="S47" i="1" s="1"/>
  <c r="T47" i="1" s="1"/>
  <c r="R46" i="1"/>
  <c r="Q46" i="1"/>
  <c r="S46" i="1" s="1"/>
  <c r="T46" i="1" s="1"/>
  <c r="R45" i="1"/>
  <c r="Q45" i="1"/>
  <c r="S45" i="1" s="1"/>
  <c r="T45" i="1" s="1"/>
  <c r="R44" i="1"/>
  <c r="Q44" i="1"/>
  <c r="S44" i="1" s="1"/>
  <c r="T44" i="1" s="1"/>
  <c r="R43" i="1"/>
  <c r="Q43" i="1"/>
  <c r="S43" i="1" s="1"/>
  <c r="T43" i="1" s="1"/>
  <c r="R42" i="1"/>
  <c r="Q42" i="1"/>
  <c r="R41" i="1"/>
  <c r="Q41" i="1"/>
  <c r="S41" i="1" s="1"/>
  <c r="T41" i="1" s="1"/>
  <c r="R40" i="1"/>
  <c r="Q40" i="1"/>
  <c r="S40" i="1" s="1"/>
  <c r="T40" i="1" s="1"/>
  <c r="R39" i="1"/>
  <c r="Q39" i="1"/>
  <c r="S39" i="1" s="1"/>
  <c r="T39" i="1" s="1"/>
  <c r="R38" i="1"/>
  <c r="Q38" i="1"/>
  <c r="S38" i="1" s="1"/>
  <c r="T38" i="1" s="1"/>
  <c r="R37" i="1"/>
  <c r="Q37" i="1"/>
  <c r="R36" i="1"/>
  <c r="Q36" i="1"/>
  <c r="S36" i="1" s="1"/>
  <c r="T36" i="1" s="1"/>
  <c r="R35" i="1"/>
  <c r="Q35" i="1"/>
  <c r="R34" i="1"/>
  <c r="Q34" i="1"/>
  <c r="S34" i="1" s="1"/>
  <c r="T34" i="1" s="1"/>
  <c r="R33" i="1"/>
  <c r="Q33" i="1"/>
  <c r="S33" i="1" s="1"/>
  <c r="T33" i="1" s="1"/>
  <c r="R32" i="1"/>
  <c r="Q32" i="1"/>
  <c r="S32" i="1" s="1"/>
  <c r="T32" i="1" s="1"/>
  <c r="R31" i="1"/>
  <c r="Q31" i="1"/>
  <c r="S31" i="1" s="1"/>
  <c r="T31" i="1" s="1"/>
  <c r="R30" i="1"/>
  <c r="Q30" i="1"/>
  <c r="S30" i="1" s="1"/>
  <c r="T30" i="1" s="1"/>
  <c r="R29" i="1"/>
  <c r="Q29" i="1"/>
  <c r="S29" i="1" s="1"/>
  <c r="T29" i="1" s="1"/>
  <c r="R28" i="1"/>
  <c r="Q28" i="1"/>
  <c r="S28" i="1" s="1"/>
  <c r="T28" i="1" s="1"/>
  <c r="R27" i="1"/>
  <c r="Q27" i="1"/>
  <c r="S27" i="1" s="1"/>
  <c r="T27" i="1" s="1"/>
  <c r="R26" i="1"/>
  <c r="Q26" i="1"/>
  <c r="S26" i="1" s="1"/>
  <c r="T26" i="1" s="1"/>
  <c r="R25" i="1"/>
  <c r="Q25" i="1"/>
  <c r="S25" i="1" s="1"/>
  <c r="T25" i="1" s="1"/>
  <c r="R24" i="1"/>
  <c r="Q24" i="1"/>
  <c r="S24" i="1" s="1"/>
  <c r="T24" i="1" s="1"/>
  <c r="R23" i="1"/>
  <c r="Q23" i="1"/>
  <c r="S23" i="1" s="1"/>
  <c r="T23" i="1" s="1"/>
  <c r="R22" i="1"/>
  <c r="Q22" i="1"/>
  <c r="S22" i="1" s="1"/>
  <c r="T22" i="1" s="1"/>
  <c r="R21" i="1"/>
  <c r="Q21" i="1"/>
  <c r="S21" i="1" s="1"/>
  <c r="T21" i="1" s="1"/>
  <c r="R20" i="1"/>
  <c r="Q20" i="1"/>
  <c r="S20" i="1" s="1"/>
  <c r="T20" i="1" s="1"/>
  <c r="R19" i="1"/>
  <c r="Q19" i="1"/>
  <c r="S19" i="1" s="1"/>
  <c r="T19" i="1" s="1"/>
  <c r="R18" i="1"/>
  <c r="Q18" i="1"/>
  <c r="S18" i="1" s="1"/>
  <c r="T18" i="1" s="1"/>
  <c r="R17" i="1"/>
  <c r="Q17" i="1"/>
  <c r="S17" i="1" s="1"/>
  <c r="T17" i="1" s="1"/>
  <c r="R16" i="1"/>
  <c r="Q16" i="1"/>
  <c r="R15" i="1"/>
  <c r="Q15" i="1"/>
  <c r="S15" i="1" s="1"/>
  <c r="T15" i="1" s="1"/>
  <c r="R14" i="1"/>
  <c r="Q14" i="1"/>
  <c r="S14" i="1" s="1"/>
  <c r="T14" i="1" s="1"/>
  <c r="R13" i="1"/>
  <c r="Q13" i="1"/>
  <c r="S13" i="1" s="1"/>
  <c r="T13" i="1" s="1"/>
  <c r="R12" i="1"/>
  <c r="Q12" i="1"/>
  <c r="S12" i="1" s="1"/>
  <c r="T12" i="1" s="1"/>
  <c r="R11" i="1"/>
  <c r="Q11" i="1"/>
  <c r="S11" i="1" s="1"/>
  <c r="T11" i="1" s="1"/>
  <c r="R10" i="1"/>
  <c r="Q10" i="1"/>
  <c r="S10" i="1" s="1"/>
  <c r="T10" i="1" s="1"/>
  <c r="R9" i="1"/>
  <c r="Q9" i="1"/>
  <c r="S9" i="1" s="1"/>
  <c r="T9" i="1" s="1"/>
  <c r="R8" i="1"/>
  <c r="Q8" i="1"/>
  <c r="S8" i="1" s="1"/>
  <c r="T8" i="1" s="1"/>
  <c r="R7" i="1"/>
  <c r="Q7" i="1"/>
  <c r="S7" i="1" s="1"/>
  <c r="T7" i="1" s="1"/>
  <c r="R6" i="1"/>
  <c r="Q6" i="1"/>
  <c r="S6" i="1" s="1"/>
  <c r="T6" i="1" s="1"/>
  <c r="R5" i="1"/>
  <c r="Q5" i="1"/>
  <c r="S5" i="1" s="1"/>
  <c r="T5" i="1" s="1"/>
  <c r="R4" i="1"/>
  <c r="Q4" i="1"/>
  <c r="S4" i="1" s="1"/>
  <c r="T4" i="1" s="1"/>
  <c r="R3" i="1"/>
  <c r="Q3" i="1"/>
  <c r="S3" i="1" s="1"/>
  <c r="T3" i="1" s="1"/>
  <c r="R2" i="1"/>
  <c r="Q2" i="1"/>
  <c r="S2" i="1" s="1"/>
  <c r="T2" i="1" s="1"/>
  <c r="S16" i="1" l="1"/>
  <c r="T16" i="1" s="1"/>
  <c r="S2124" i="1"/>
  <c r="T2124" i="1" s="1"/>
  <c r="S314" i="1"/>
  <c r="T314" i="1" s="1"/>
  <c r="S2617" i="1"/>
  <c r="T2617" i="1" s="1"/>
  <c r="S1703" i="1"/>
  <c r="T1703" i="1" s="1"/>
  <c r="S1577" i="1"/>
  <c r="T1577" i="1" s="1"/>
  <c r="S2683" i="1"/>
  <c r="T2683" i="1" s="1"/>
  <c r="S1394" i="1"/>
  <c r="T1394" i="1" s="1"/>
  <c r="S789" i="1"/>
  <c r="T789" i="1" s="1"/>
  <c r="S720" i="1"/>
  <c r="T720" i="1" s="1"/>
  <c r="S690" i="1"/>
  <c r="T690" i="1" s="1"/>
  <c r="S2666" i="1"/>
  <c r="T2666" i="1" s="1"/>
  <c r="S2614" i="1"/>
  <c r="T2614" i="1" s="1"/>
  <c r="S2610" i="1"/>
  <c r="T2610" i="1" s="1"/>
  <c r="S2572" i="1"/>
  <c r="T2572" i="1" s="1"/>
  <c r="S2548" i="1"/>
  <c r="T2548" i="1" s="1"/>
  <c r="S2533" i="1"/>
  <c r="T2533" i="1" s="1"/>
  <c r="S2523" i="1"/>
  <c r="T2523" i="1" s="1"/>
  <c r="S2519" i="1"/>
  <c r="T2519" i="1" s="1"/>
  <c r="S2463" i="1"/>
  <c r="T2463" i="1" s="1"/>
  <c r="S2460" i="1"/>
  <c r="T2460" i="1" s="1"/>
  <c r="S2441" i="1"/>
  <c r="T2441" i="1" s="1"/>
  <c r="S2433" i="1"/>
  <c r="T2433" i="1" s="1"/>
  <c r="S2243" i="1"/>
  <c r="T2243" i="1" s="1"/>
  <c r="S2228" i="1"/>
  <c r="T2228" i="1" s="1"/>
  <c r="S2168" i="1"/>
  <c r="T2168" i="1" s="1"/>
  <c r="S2164" i="1"/>
  <c r="T2164" i="1" s="1"/>
  <c r="S2134" i="1"/>
  <c r="T2134" i="1" s="1"/>
  <c r="S2127" i="1"/>
  <c r="T2127" i="1" s="1"/>
  <c r="S2112" i="1"/>
  <c r="T2112" i="1" s="1"/>
  <c r="S2111" i="1"/>
  <c r="T2111" i="1" s="1"/>
  <c r="S2099" i="1"/>
  <c r="T2099" i="1" s="1"/>
  <c r="S2087" i="1"/>
  <c r="T2087" i="1" s="1"/>
  <c r="S2072" i="1"/>
  <c r="T2072" i="1" s="1"/>
  <c r="S2046" i="1"/>
  <c r="T2046" i="1" s="1"/>
  <c r="S2015" i="1"/>
  <c r="T2015" i="1" s="1"/>
  <c r="S1917" i="1"/>
  <c r="T1917" i="1" s="1"/>
  <c r="S1915" i="1"/>
  <c r="T1915" i="1" s="1"/>
  <c r="S1881" i="1"/>
  <c r="T1881" i="1" s="1"/>
  <c r="S1825" i="1"/>
  <c r="T1825" i="1" s="1"/>
  <c r="S1818" i="1"/>
  <c r="T1818" i="1" s="1"/>
  <c r="S1723" i="1"/>
  <c r="T1723" i="1" s="1"/>
  <c r="S1722" i="1"/>
  <c r="T1722" i="1" s="1"/>
  <c r="S1698" i="1"/>
  <c r="T1698" i="1" s="1"/>
  <c r="S1682" i="1"/>
  <c r="T1682" i="1" s="1"/>
  <c r="S1587" i="1"/>
  <c r="T1587" i="1" s="1"/>
  <c r="S1572" i="1"/>
  <c r="T1572" i="1" s="1"/>
  <c r="S1517" i="1"/>
  <c r="T1517" i="1" s="1"/>
  <c r="S1502" i="1"/>
  <c r="T1502" i="1" s="1"/>
  <c r="S1205" i="1"/>
  <c r="T1205" i="1" s="1"/>
  <c r="S1194" i="1"/>
  <c r="T1194" i="1" s="1"/>
  <c r="S1181" i="1"/>
  <c r="T1181" i="1" s="1"/>
  <c r="S1089" i="1"/>
  <c r="T1089" i="1" s="1"/>
  <c r="S1045" i="1"/>
  <c r="T1045" i="1" s="1"/>
  <c r="S1033" i="1"/>
  <c r="T1033" i="1" s="1"/>
  <c r="S1030" i="1"/>
  <c r="T1030" i="1" s="1"/>
  <c r="S990" i="1"/>
  <c r="T990" i="1" s="1"/>
  <c r="S966" i="1"/>
  <c r="T966" i="1" s="1"/>
  <c r="S921" i="1"/>
  <c r="T921" i="1" s="1"/>
  <c r="S869" i="1"/>
  <c r="T869" i="1" s="1"/>
  <c r="S832" i="1"/>
  <c r="T832" i="1" s="1"/>
  <c r="S821" i="1"/>
  <c r="T821" i="1" s="1"/>
  <c r="S820" i="1"/>
  <c r="T820" i="1" s="1"/>
  <c r="S801" i="1"/>
  <c r="T801" i="1" s="1"/>
  <c r="S762" i="1"/>
  <c r="T762" i="1" s="1"/>
  <c r="S1422" i="1"/>
  <c r="T1422" i="1" s="1"/>
  <c r="S1410" i="1"/>
  <c r="T1410" i="1" s="1"/>
  <c r="S1342" i="1"/>
  <c r="T1342" i="1" s="1"/>
  <c r="S1302" i="1"/>
  <c r="T1302" i="1" s="1"/>
  <c r="S1298" i="1"/>
  <c r="T1298" i="1" s="1"/>
  <c r="S1191" i="1"/>
  <c r="T1191" i="1" s="1"/>
  <c r="S1185" i="1"/>
  <c r="T1185" i="1" s="1"/>
  <c r="S1104" i="1"/>
  <c r="T1104" i="1" s="1"/>
  <c r="S1088" i="1"/>
  <c r="T1088" i="1" s="1"/>
  <c r="S1042" i="1"/>
  <c r="T1042" i="1" s="1"/>
  <c r="S999" i="1"/>
  <c r="T999" i="1" s="1"/>
  <c r="S872" i="1"/>
  <c r="T872" i="1" s="1"/>
  <c r="S855" i="1"/>
  <c r="T855" i="1" s="1"/>
  <c r="S844" i="1"/>
  <c r="T844" i="1" s="1"/>
  <c r="S810" i="1"/>
  <c r="T810" i="1" s="1"/>
  <c r="S790" i="1"/>
  <c r="T790" i="1" s="1"/>
  <c r="S726" i="1"/>
  <c r="T726" i="1" s="1"/>
  <c r="S718" i="1"/>
  <c r="T718" i="1" s="1"/>
  <c r="S685" i="1"/>
  <c r="T685" i="1" s="1"/>
  <c r="S2423" i="1"/>
  <c r="T2423" i="1" s="1"/>
  <c r="S646" i="1"/>
  <c r="T646" i="1" s="1"/>
  <c r="S2231" i="1"/>
  <c r="T2231" i="1" s="1"/>
  <c r="S2008" i="1"/>
  <c r="T2008" i="1" s="1"/>
  <c r="S1955" i="1"/>
  <c r="T1955" i="1" s="1"/>
  <c r="S1780" i="1"/>
  <c r="T1780" i="1" s="1"/>
  <c r="S1755" i="1"/>
  <c r="T1755" i="1" s="1"/>
  <c r="S1173" i="1"/>
  <c r="T1173" i="1" s="1"/>
  <c r="S1160" i="1"/>
  <c r="T1160" i="1" s="1"/>
  <c r="S1147" i="1"/>
  <c r="T1147" i="1" s="1"/>
  <c r="S1140" i="1"/>
  <c r="T1140" i="1" s="1"/>
  <c r="S1061" i="1"/>
  <c r="T1061" i="1" s="1"/>
  <c r="S1049" i="1"/>
  <c r="T1049" i="1" s="1"/>
  <c r="S1016" i="1"/>
  <c r="T1016" i="1" s="1"/>
  <c r="S1004" i="1"/>
  <c r="T1004" i="1" s="1"/>
  <c r="S2489" i="1"/>
  <c r="T2489" i="1" s="1"/>
  <c r="S2483" i="1"/>
  <c r="T2483" i="1" s="1"/>
  <c r="S2449" i="1"/>
  <c r="T2449" i="1" s="1"/>
  <c r="S2258" i="1"/>
  <c r="T2258" i="1" s="1"/>
  <c r="S2239" i="1"/>
  <c r="T2239" i="1" s="1"/>
  <c r="S2236" i="1"/>
  <c r="T2236" i="1" s="1"/>
  <c r="S2019" i="1"/>
  <c r="T2019" i="1" s="1"/>
  <c r="S1143" i="1"/>
  <c r="T1143" i="1" s="1"/>
  <c r="S1093" i="1"/>
  <c r="T1093" i="1" s="1"/>
  <c r="S1085" i="1"/>
  <c r="T1085" i="1" s="1"/>
  <c r="S1056" i="1"/>
  <c r="T1056" i="1" s="1"/>
  <c r="S1002" i="1"/>
  <c r="T1002" i="1" s="1"/>
  <c r="S951" i="1"/>
  <c r="T951" i="1" s="1"/>
  <c r="S898" i="1"/>
  <c r="T898" i="1" s="1"/>
  <c r="S2514" i="1"/>
  <c r="T2514" i="1" s="1"/>
  <c r="S2476" i="1"/>
  <c r="T2476" i="1" s="1"/>
  <c r="S2136" i="1"/>
  <c r="T2136" i="1" s="1"/>
  <c r="S2057" i="1"/>
  <c r="T2057" i="1" s="1"/>
  <c r="S1926" i="1"/>
  <c r="T1926" i="1" s="1"/>
  <c r="S1880" i="1"/>
  <c r="T1880" i="1" s="1"/>
  <c r="S1865" i="1"/>
  <c r="T1865" i="1" s="1"/>
  <c r="S1860" i="1"/>
  <c r="T1860" i="1" s="1"/>
  <c r="S1851" i="1"/>
  <c r="T1851" i="1" s="1"/>
  <c r="S1174" i="1"/>
  <c r="T1174" i="1" s="1"/>
  <c r="S1172" i="1"/>
  <c r="T1172" i="1" s="1"/>
  <c r="S1169" i="1"/>
  <c r="T1169" i="1" s="1"/>
  <c r="S1127" i="1"/>
  <c r="T1127" i="1" s="1"/>
  <c r="S1119" i="1"/>
  <c r="T1119" i="1" s="1"/>
  <c r="S1106" i="1"/>
  <c r="T1106" i="1" s="1"/>
  <c r="S1076" i="1"/>
  <c r="T1076" i="1" s="1"/>
  <c r="S1034" i="1"/>
  <c r="T1034" i="1" s="1"/>
  <c r="S1021" i="1"/>
  <c r="T1021" i="1" s="1"/>
  <c r="S1012" i="1"/>
  <c r="T1012" i="1" s="1"/>
  <c r="S983" i="1"/>
  <c r="T983" i="1" s="1"/>
  <c r="S2491" i="1"/>
  <c r="T2491" i="1" s="1"/>
  <c r="S2437" i="1"/>
  <c r="T2437" i="1" s="1"/>
  <c r="S2424" i="1"/>
  <c r="T2424" i="1" s="1"/>
  <c r="S2412" i="1"/>
  <c r="T2412" i="1" s="1"/>
  <c r="S2311" i="1"/>
  <c r="T2311" i="1" s="1"/>
  <c r="S2278" i="1"/>
  <c r="T2278" i="1" s="1"/>
  <c r="S2216" i="1"/>
  <c r="T2216" i="1" s="1"/>
  <c r="S2189" i="1"/>
  <c r="T2189" i="1" s="1"/>
  <c r="S2073" i="1"/>
  <c r="T2073" i="1" s="1"/>
  <c r="S2056" i="1"/>
  <c r="T2056" i="1" s="1"/>
  <c r="S1964" i="1"/>
  <c r="T1964" i="1" s="1"/>
  <c r="S1952" i="1"/>
  <c r="T1952" i="1" s="1"/>
  <c r="S1903" i="1"/>
  <c r="T1903" i="1" s="1"/>
  <c r="S1869" i="1"/>
  <c r="T1869" i="1" s="1"/>
  <c r="S1849" i="1"/>
  <c r="T1849" i="1" s="1"/>
  <c r="S1820" i="1"/>
  <c r="T1820" i="1" s="1"/>
  <c r="S1756" i="1"/>
  <c r="T1756" i="1" s="1"/>
  <c r="S1717" i="1"/>
  <c r="T1717" i="1" s="1"/>
  <c r="S1707" i="1"/>
  <c r="T1707" i="1" s="1"/>
  <c r="S1203" i="1"/>
  <c r="T1203" i="1" s="1"/>
  <c r="S1057" i="1"/>
  <c r="T1057" i="1" s="1"/>
  <c r="S974" i="1"/>
  <c r="T974" i="1" s="1"/>
  <c r="S946" i="1"/>
  <c r="T946" i="1" s="1"/>
  <c r="S944" i="1"/>
  <c r="T944" i="1" s="1"/>
  <c r="S2455" i="1"/>
  <c r="T2455" i="1" s="1"/>
  <c r="S2146" i="1"/>
  <c r="T2146" i="1" s="1"/>
  <c r="S2135" i="1"/>
  <c r="T2135" i="1" s="1"/>
  <c r="S1950" i="1"/>
  <c r="T1950" i="1" s="1"/>
  <c r="S1914" i="1"/>
  <c r="T1914" i="1" s="1"/>
  <c r="S1850" i="1"/>
  <c r="T1850" i="1" s="1"/>
  <c r="S1198" i="1"/>
  <c r="T1198" i="1" s="1"/>
  <c r="S937" i="1"/>
  <c r="T937" i="1" s="1"/>
  <c r="S865" i="1"/>
  <c r="T865" i="1" s="1"/>
  <c r="S1695" i="1"/>
  <c r="T1695" i="1" s="1"/>
  <c r="S992" i="1"/>
  <c r="T992" i="1" s="1"/>
  <c r="S914" i="1"/>
  <c r="T914" i="1" s="1"/>
  <c r="S860" i="1"/>
  <c r="T860" i="1" s="1"/>
  <c r="S856" i="1"/>
  <c r="T856" i="1" s="1"/>
  <c r="S2646" i="1"/>
  <c r="T2646" i="1" s="1"/>
  <c r="S2549" i="1"/>
  <c r="T2549" i="1" s="1"/>
  <c r="S2244" i="1"/>
  <c r="T2244" i="1" s="1"/>
  <c r="S2115" i="1"/>
  <c r="T2115" i="1" s="1"/>
  <c r="S1929" i="1"/>
  <c r="T1929" i="1" s="1"/>
  <c r="S1879" i="1"/>
  <c r="T1879" i="1" s="1"/>
  <c r="S1741" i="1"/>
  <c r="T1741" i="1" s="1"/>
  <c r="S1708" i="1"/>
  <c r="T1708" i="1" s="1"/>
  <c r="S1287" i="1"/>
  <c r="T1287" i="1" s="1"/>
  <c r="S672" i="1"/>
  <c r="T672" i="1" s="1"/>
  <c r="S509" i="1"/>
  <c r="T509" i="1" s="1"/>
  <c r="S406" i="1"/>
  <c r="T406" i="1" s="1"/>
  <c r="S337" i="1"/>
  <c r="T337" i="1" s="1"/>
  <c r="S308" i="1"/>
  <c r="T308" i="1" s="1"/>
  <c r="S158" i="1"/>
  <c r="T158" i="1" s="1"/>
  <c r="S37" i="1"/>
  <c r="T37" i="1" s="1"/>
  <c r="S1934" i="1"/>
  <c r="T1934" i="1" s="1"/>
  <c r="S1804" i="1"/>
  <c r="T1804" i="1" s="1"/>
  <c r="S1724" i="1"/>
  <c r="T1724" i="1" s="1"/>
  <c r="S1699" i="1"/>
  <c r="T1699" i="1" s="1"/>
  <c r="S1604" i="1"/>
  <c r="T1604" i="1" s="1"/>
  <c r="S1567" i="1"/>
  <c r="T1567" i="1" s="1"/>
  <c r="S1554" i="1"/>
  <c r="T1554" i="1" s="1"/>
  <c r="S1405" i="1"/>
  <c r="T1405" i="1" s="1"/>
  <c r="S1399" i="1"/>
  <c r="T1399" i="1" s="1"/>
  <c r="S1334" i="1"/>
  <c r="T1334" i="1" s="1"/>
  <c r="S1311" i="1"/>
  <c r="T1311" i="1" s="1"/>
  <c r="S818" i="1"/>
  <c r="T818" i="1" s="1"/>
  <c r="S640" i="1"/>
  <c r="T640" i="1" s="1"/>
  <c r="S587" i="1"/>
  <c r="T587" i="1" s="1"/>
  <c r="S574" i="1"/>
  <c r="T574" i="1" s="1"/>
  <c r="S548" i="1"/>
  <c r="T548" i="1" s="1"/>
  <c r="S299" i="1"/>
  <c r="T299" i="1" s="1"/>
  <c r="S251" i="1"/>
  <c r="T251" i="1" s="1"/>
  <c r="S101" i="1"/>
  <c r="T101" i="1" s="1"/>
  <c r="S2680" i="1"/>
  <c r="T2680" i="1" s="1"/>
  <c r="S2291" i="1"/>
  <c r="T2291" i="1" s="1"/>
  <c r="S1811" i="1"/>
  <c r="T1811" i="1" s="1"/>
  <c r="S1782" i="1"/>
  <c r="T1782" i="1" s="1"/>
  <c r="S1562" i="1"/>
  <c r="T1562" i="1" s="1"/>
  <c r="S1536" i="1"/>
  <c r="T1536" i="1" s="1"/>
  <c r="S909" i="1"/>
  <c r="T909" i="1" s="1"/>
  <c r="S817" i="1"/>
  <c r="T817" i="1" s="1"/>
  <c r="S809" i="1"/>
  <c r="T809" i="1" s="1"/>
  <c r="S725" i="1"/>
  <c r="T725" i="1" s="1"/>
  <c r="S697" i="1"/>
  <c r="T697" i="1" s="1"/>
  <c r="S642" i="1"/>
  <c r="T642" i="1" s="1"/>
  <c r="S2603" i="1"/>
  <c r="T2603" i="1" s="1"/>
  <c r="S2163" i="1"/>
  <c r="T2163" i="1" s="1"/>
  <c r="S1751" i="1"/>
  <c r="T1751" i="1" s="1"/>
  <c r="S1672" i="1"/>
  <c r="T1672" i="1" s="1"/>
  <c r="S1591" i="1"/>
  <c r="T1591" i="1" s="1"/>
  <c r="S1456" i="1"/>
  <c r="T1456" i="1" s="1"/>
  <c r="S1401" i="1"/>
  <c r="T1401" i="1" s="1"/>
  <c r="S1385" i="1"/>
  <c r="T1385" i="1" s="1"/>
  <c r="S1353" i="1"/>
  <c r="T1353" i="1" s="1"/>
  <c r="S1331" i="1"/>
  <c r="T1331" i="1" s="1"/>
  <c r="S1192" i="1"/>
  <c r="T1192" i="1" s="1"/>
  <c r="S982" i="1"/>
  <c r="T982" i="1" s="1"/>
  <c r="S907" i="1"/>
  <c r="T907" i="1" s="1"/>
  <c r="S815" i="1"/>
  <c r="T815" i="1" s="1"/>
  <c r="S778" i="1"/>
  <c r="T778" i="1" s="1"/>
  <c r="S761" i="1"/>
  <c r="T761" i="1" s="1"/>
  <c r="S760" i="1"/>
  <c r="T760" i="1" s="1"/>
  <c r="S755" i="1"/>
  <c r="T755" i="1" s="1"/>
  <c r="S675" i="1"/>
  <c r="T675" i="1" s="1"/>
  <c r="S385" i="1"/>
  <c r="T385" i="1" s="1"/>
  <c r="S288" i="1"/>
  <c r="T288" i="1" s="1"/>
  <c r="S178" i="1"/>
  <c r="T178" i="1" s="1"/>
  <c r="S166" i="1"/>
  <c r="T166" i="1" s="1"/>
  <c r="S165" i="1"/>
  <c r="T165" i="1" s="1"/>
  <c r="S161" i="1"/>
  <c r="T161" i="1" s="1"/>
  <c r="S156" i="1"/>
  <c r="T156" i="1" s="1"/>
  <c r="S81" i="1"/>
  <c r="T81" i="1" s="1"/>
  <c r="S62" i="1"/>
  <c r="T62" i="1" s="1"/>
  <c r="S2069" i="1"/>
  <c r="T2069" i="1" s="1"/>
  <c r="S1836" i="1"/>
  <c r="T1836" i="1" s="1"/>
  <c r="S1680" i="1"/>
  <c r="T1680" i="1" s="1"/>
  <c r="S1598" i="1"/>
  <c r="T1598" i="1" s="1"/>
  <c r="S1549" i="1"/>
  <c r="T1549" i="1" s="1"/>
  <c r="S1544" i="1"/>
  <c r="T1544" i="1" s="1"/>
  <c r="S1519" i="1"/>
  <c r="T1519" i="1" s="1"/>
  <c r="S1479" i="1"/>
  <c r="T1479" i="1" s="1"/>
  <c r="S1476" i="1"/>
  <c r="T1476" i="1" s="1"/>
  <c r="S1391" i="1"/>
  <c r="T1391" i="1" s="1"/>
  <c r="S738" i="1"/>
  <c r="T738" i="1" s="1"/>
  <c r="S717" i="1"/>
  <c r="T717" i="1" s="1"/>
  <c r="S708" i="1"/>
  <c r="T708" i="1" s="1"/>
  <c r="S668" i="1"/>
  <c r="T668" i="1" s="1"/>
  <c r="S659" i="1"/>
  <c r="T659" i="1" s="1"/>
  <c r="S650" i="1"/>
  <c r="T650" i="1" s="1"/>
  <c r="S583" i="1"/>
  <c r="T583" i="1" s="1"/>
  <c r="S435" i="1"/>
  <c r="T435" i="1" s="1"/>
  <c r="S394" i="1"/>
  <c r="T394" i="1" s="1"/>
  <c r="S379" i="1"/>
  <c r="T379" i="1" s="1"/>
  <c r="S377" i="1"/>
  <c r="T377" i="1" s="1"/>
  <c r="S261" i="1"/>
  <c r="T261" i="1" s="1"/>
  <c r="S848" i="1"/>
  <c r="T848" i="1" s="1"/>
  <c r="S263" i="1"/>
  <c r="T263" i="1" s="1"/>
  <c r="S2160" i="1"/>
  <c r="T2160" i="1" s="1"/>
  <c r="S1628" i="1"/>
  <c r="T1628" i="1" s="1"/>
  <c r="S1525" i="1"/>
  <c r="T1525" i="1" s="1"/>
  <c r="S1521" i="1"/>
  <c r="T1521" i="1" s="1"/>
  <c r="S1513" i="1"/>
  <c r="T1513" i="1" s="1"/>
  <c r="S1425" i="1"/>
  <c r="T1425" i="1" s="1"/>
  <c r="S1403" i="1"/>
  <c r="T1403" i="1" s="1"/>
  <c r="S1276" i="1"/>
  <c r="T1276" i="1" s="1"/>
  <c r="S1254" i="1"/>
  <c r="T1254" i="1" s="1"/>
  <c r="S763" i="1"/>
  <c r="T763" i="1" s="1"/>
  <c r="S538" i="1"/>
  <c r="T538" i="1" s="1"/>
  <c r="S481" i="1"/>
  <c r="T481" i="1" s="1"/>
  <c r="S463" i="1"/>
  <c r="T463" i="1" s="1"/>
  <c r="S395" i="1"/>
  <c r="T395" i="1" s="1"/>
  <c r="S333" i="1"/>
  <c r="T333" i="1" s="1"/>
  <c r="S329" i="1"/>
  <c r="T329" i="1" s="1"/>
  <c r="S298" i="1"/>
  <c r="T298" i="1" s="1"/>
  <c r="S297" i="1"/>
  <c r="T297" i="1" s="1"/>
  <c r="S271" i="1"/>
  <c r="T271" i="1" s="1"/>
  <c r="S268" i="1"/>
  <c r="T268" i="1" s="1"/>
  <c r="S218" i="1"/>
  <c r="T218" i="1" s="1"/>
  <c r="S52" i="1"/>
  <c r="T52" i="1" s="1"/>
  <c r="S42" i="1"/>
  <c r="T42" i="1" s="1"/>
  <c r="S752" i="1"/>
  <c r="T752" i="1" s="1"/>
  <c r="S714" i="1"/>
  <c r="T714" i="1" s="1"/>
  <c r="S2654" i="1"/>
  <c r="T2654" i="1" s="1"/>
  <c r="S2642" i="1"/>
  <c r="T2642" i="1" s="1"/>
  <c r="S2674" i="1"/>
  <c r="T2674" i="1" s="1"/>
  <c r="S2581" i="1"/>
  <c r="T2581" i="1" s="1"/>
  <c r="S2520" i="1"/>
  <c r="T2520" i="1" s="1"/>
  <c r="S2385" i="1"/>
  <c r="T2385" i="1" s="1"/>
  <c r="S1495" i="1"/>
  <c r="T1495" i="1" s="1"/>
  <c r="S2468" i="1"/>
  <c r="T2468" i="1" s="1"/>
  <c r="S2150" i="1"/>
  <c r="T2150" i="1" s="1"/>
  <c r="S1769" i="1"/>
  <c r="T1769" i="1" s="1"/>
  <c r="S1281" i="1"/>
  <c r="T1281" i="1" s="1"/>
  <c r="S1202" i="1"/>
  <c r="T1202" i="1" s="1"/>
  <c r="S2562" i="1"/>
  <c r="T2562" i="1" s="1"/>
  <c r="S1831" i="1"/>
  <c r="T1831" i="1" s="1"/>
  <c r="S2624" i="1"/>
  <c r="T2624" i="1" s="1"/>
  <c r="S2318" i="1"/>
  <c r="T2318" i="1" s="1"/>
  <c r="S1288" i="1"/>
  <c r="T1288" i="1" s="1"/>
  <c r="S345" i="1"/>
  <c r="T345" i="1" s="1"/>
  <c r="S2586" i="1"/>
  <c r="T2586" i="1" s="1"/>
  <c r="S2472" i="1"/>
  <c r="T2472" i="1" s="1"/>
  <c r="S2450" i="1"/>
  <c r="T2450" i="1" s="1"/>
  <c r="S2426" i="1"/>
  <c r="T2426" i="1" s="1"/>
  <c r="S2425" i="1"/>
  <c r="T2425" i="1" s="1"/>
  <c r="S2409" i="1"/>
  <c r="T2409" i="1" s="1"/>
  <c r="S2392" i="1"/>
  <c r="T2392" i="1" s="1"/>
  <c r="S2353" i="1"/>
  <c r="T2353" i="1" s="1"/>
  <c r="S2349" i="1"/>
  <c r="T2349" i="1" s="1"/>
  <c r="S2328" i="1"/>
  <c r="T2328" i="1" s="1"/>
  <c r="S2310" i="1"/>
  <c r="T2310" i="1" s="1"/>
  <c r="S2292" i="1"/>
  <c r="T2292" i="1" s="1"/>
  <c r="S2229" i="1"/>
  <c r="T2229" i="1" s="1"/>
  <c r="S2225" i="1"/>
  <c r="T2225" i="1" s="1"/>
  <c r="S2215" i="1"/>
  <c r="T2215" i="1" s="1"/>
  <c r="S2200" i="1"/>
  <c r="T2200" i="1" s="1"/>
  <c r="S2172" i="1"/>
  <c r="T2172" i="1" s="1"/>
  <c r="S2158" i="1"/>
  <c r="T2158" i="1" s="1"/>
  <c r="S2140" i="1"/>
  <c r="T2140" i="1" s="1"/>
  <c r="S2116" i="1"/>
  <c r="T2116" i="1" s="1"/>
  <c r="S2086" i="1"/>
  <c r="T2086" i="1" s="1"/>
  <c r="S2071" i="1"/>
  <c r="T2071" i="1" s="1"/>
  <c r="S2054" i="1"/>
  <c r="T2054" i="1" s="1"/>
  <c r="S1888" i="1"/>
  <c r="T1888" i="1" s="1"/>
  <c r="S1810" i="1"/>
  <c r="T1810" i="1" s="1"/>
  <c r="S1800" i="1"/>
  <c r="T1800" i="1" s="1"/>
  <c r="S1785" i="1"/>
  <c r="T1785" i="1" s="1"/>
  <c r="S1745" i="1"/>
  <c r="T1745" i="1" s="1"/>
  <c r="S1742" i="1"/>
  <c r="T1742" i="1" s="1"/>
  <c r="S1619" i="1"/>
  <c r="T1619" i="1" s="1"/>
  <c r="S1515" i="1"/>
  <c r="T1515" i="1" s="1"/>
  <c r="S1528" i="1"/>
  <c r="T1528" i="1" s="1"/>
  <c r="S1736" i="1"/>
  <c r="T1736" i="1" s="1"/>
  <c r="S1529" i="1"/>
  <c r="T1529" i="1" s="1"/>
  <c r="S679" i="1"/>
  <c r="T679" i="1" s="1"/>
  <c r="S612" i="1"/>
  <c r="T612" i="1" s="1"/>
  <c r="S364" i="1"/>
  <c r="T364" i="1" s="1"/>
  <c r="S35" i="1"/>
  <c r="T35" i="1" s="1"/>
  <c r="S1280" i="1"/>
  <c r="T1280" i="1" s="1"/>
  <c r="S681" i="1"/>
  <c r="T681" i="1" s="1"/>
  <c r="S295" i="1"/>
  <c r="T295" i="1" s="1"/>
  <c r="S225" i="1"/>
  <c r="T225" i="1" s="1"/>
</calcChain>
</file>

<file path=xl/sharedStrings.xml><?xml version="1.0" encoding="utf-8"?>
<sst xmlns="http://schemas.openxmlformats.org/spreadsheetml/2006/main" count="16330" uniqueCount="99">
  <si>
    <t>Southern Europe</t>
  </si>
  <si>
    <t>Spain</t>
  </si>
  <si>
    <t>Online Store</t>
  </si>
  <si>
    <t>Returning</t>
  </si>
  <si>
    <t>Cycling</t>
  </si>
  <si>
    <t>Commuter Helmet</t>
  </si>
  <si>
    <t>Central Europe</t>
  </si>
  <si>
    <t>Czechia</t>
  </si>
  <si>
    <t>Corporate</t>
  </si>
  <si>
    <t>Hiking</t>
  </si>
  <si>
    <t>Hiking Daypack 20L</t>
  </si>
  <si>
    <t>Northern Europe</t>
  </si>
  <si>
    <t>Sweden</t>
  </si>
  <si>
    <t>New</t>
  </si>
  <si>
    <t>Travel</t>
  </si>
  <si>
    <t>Insulated Bottle</t>
  </si>
  <si>
    <t>Business</t>
  </si>
  <si>
    <t>Trail Boots</t>
  </si>
  <si>
    <t>Ireland</t>
  </si>
  <si>
    <t>Retail Partners</t>
  </si>
  <si>
    <t>Western Europe</t>
  </si>
  <si>
    <t>Belgium</t>
  </si>
  <si>
    <t>Trail Bike Light</t>
  </si>
  <si>
    <t>Camping</t>
  </si>
  <si>
    <t>Alpine Tent 4P</t>
  </si>
  <si>
    <t>Denmark</t>
  </si>
  <si>
    <t>Compact Repair Kit</t>
  </si>
  <si>
    <t>Austria</t>
  </si>
  <si>
    <t>Marketplace</t>
  </si>
  <si>
    <t>Trail Tent 2P</t>
  </si>
  <si>
    <t>Cycling Pack 12L</t>
  </si>
  <si>
    <t>Netherlands</t>
  </si>
  <si>
    <t>Packing Cube Set</t>
  </si>
  <si>
    <t>United Kingdom</t>
  </si>
  <si>
    <t>Fitness</t>
  </si>
  <si>
    <t>Resistance Band Set</t>
  </si>
  <si>
    <t>Portugal</t>
  </si>
  <si>
    <t>Summit Backpack 45L</t>
  </si>
  <si>
    <t>Weighted Vest</t>
  </si>
  <si>
    <t>Finland</t>
  </si>
  <si>
    <t>Portable Camp Stove</t>
  </si>
  <si>
    <t>Switzerland</t>
  </si>
  <si>
    <t>Recovery Roller</t>
  </si>
  <si>
    <t>Germany</t>
  </si>
  <si>
    <t>Carry-On Duffel</t>
  </si>
  <si>
    <t>Training Mat</t>
  </si>
  <si>
    <t>Trekking Poles</t>
  </si>
  <si>
    <t>France</t>
  </si>
  <si>
    <t>Travel Backpack 35L</t>
  </si>
  <si>
    <t>Poland</t>
  </si>
  <si>
    <t>Italy</t>
  </si>
  <si>
    <t>Compact Sleeping Bag</t>
  </si>
  <si>
    <t>Norway</t>
  </si>
  <si>
    <t>ID</t>
  </si>
  <si>
    <t>Order Date</t>
  </si>
  <si>
    <t>Region</t>
  </si>
  <si>
    <t>Country</t>
  </si>
  <si>
    <t>Sales Channel</t>
  </si>
  <si>
    <t>Customer Type</t>
  </si>
  <si>
    <t>Product Category</t>
  </si>
  <si>
    <t>Product</t>
  </si>
  <si>
    <t>Units Sold</t>
  </si>
  <si>
    <t>Unit Price</t>
  </si>
  <si>
    <t>Discount %</t>
  </si>
  <si>
    <t>Unit Cost</t>
  </si>
  <si>
    <t>Revenue</t>
  </si>
  <si>
    <t>COGS</t>
  </si>
  <si>
    <t>Gross Profit</t>
  </si>
  <si>
    <t>Gross Margin %</t>
  </si>
  <si>
    <t>Year</t>
  </si>
  <si>
    <t>Quarter</t>
  </si>
  <si>
    <t>MonthNo</t>
  </si>
  <si>
    <t>Month</t>
  </si>
  <si>
    <t>Year2</t>
  </si>
  <si>
    <t>Month No</t>
  </si>
  <si>
    <t>Month2</t>
  </si>
  <si>
    <t>Quarter2</t>
  </si>
  <si>
    <t>Sum of Revenue</t>
  </si>
  <si>
    <t>Sum of Gross Profit</t>
  </si>
  <si>
    <t>Gross Profit Margin</t>
  </si>
  <si>
    <t>Sum of Units Sold</t>
  </si>
  <si>
    <t>Count of ID</t>
  </si>
  <si>
    <t>Sum of COGS</t>
  </si>
  <si>
    <t>Row Labels</t>
  </si>
  <si>
    <t>Jan</t>
  </si>
  <si>
    <t>Feb</t>
  </si>
  <si>
    <t>Mar</t>
  </si>
  <si>
    <t>Apr</t>
  </si>
  <si>
    <t>May</t>
  </si>
  <si>
    <t>Jun</t>
  </si>
  <si>
    <t>Jul</t>
  </si>
  <si>
    <t>Aug</t>
  </si>
  <si>
    <t>Sep</t>
  </si>
  <si>
    <t>Oct</t>
  </si>
  <si>
    <t>Nov</t>
  </si>
  <si>
    <t>Dec</t>
  </si>
  <si>
    <t>Grand Total</t>
  </si>
  <si>
    <t>Total Revenue</t>
  </si>
  <si>
    <t>Total Gross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</si>
</sst>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dd\-mmm\-yyyy"/>
    <numFmt numFmtId="165" formatCode="\$#,##0.00"/>
    <numFmt numFmtId="166" formatCode="0.0%"/>
    <numFmt numFmtId="167" formatCode="\$#,##0"/>
    <numFmt numFmtId="168" formatCode="\$#,##0,\ &quot;K&quot;"/>
    <numFmt numFmtId="169" formatCode="\$#,##0,&quot;K&quot;"/>
  </numFmts>
  <fonts count="9">
    <font>
      <sz val="11"/>
      <color theme="1"/>
      <name val="Aptos Narrow"/>
      <family val="2"/>
      <scheme val="minor"/>
    </font>
    <font>
      <sz val="12"/>
      <color theme="1"/>
      <name val="Aptos Narrow"/>
      <family val="2"/>
      <scheme val="minor"/>
    </font>
    <font>
      <b/>
      <sz val="12"/>
      <color rgb="FFFFFFFF"/>
      <name val="Aptos Narrow"/>
      <family val="2"/>
      <scheme val="minor"/>
    </font>
    <font>
      <sz val="12"/>
      <name val="Aptos Narrow"/>
      <family val="2"/>
      <scheme val="minor"/>
    </font>
    <font>
      <u/>
      <sz val="11"/>
      <color theme="10"/>
      <name val="Carlito"/>
    </font>
    <font>
      <u/>
      <sz val="12"/>
      <color theme="10"/>
      <name val="Aptos Narrow"/>
      <family val="2"/>
      <scheme val="minor"/>
    </font>
    <font>
      <sz val="8"/>
      <name val="Aptos Narrow"/>
      <family val="2"/>
      <scheme val="minor"/>
    </font>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1F4E78"/>
      </patternFill>
    </fill>
    <fill>
      <patternFill patternType="solid">
        <fgColor theme="7" tint="0.79998168889431442"/>
        <bgColor indexed="64"/>
      </patternFill>
    </fill>
    <fill>
      <patternFill patternType="solid">
        <fgColor theme="4" tint="0.79998168889431442"/>
        <bgColor indexed="64"/>
      </patternFill>
    </fill>
    <fill>
      <patternFill patternType="solid">
        <fgColor theme="7" tint="0.59999389629810485"/>
        <bgColor indexed="64"/>
      </patternFill>
    </fill>
  </fills>
  <borders count="1">
    <border>
      <left/>
      <right/>
      <top/>
      <bottom/>
      <diagonal/>
    </border>
  </borders>
  <cellStyleXfs count="5">
    <xf numFmtId="0" fontId="0" fillId="0" borderId="0"/>
    <xf numFmtId="0" fontId="1" fillId="0" borderId="0"/>
    <xf numFmtId="0" fontId="4" fillId="0" borderId="0" applyNumberFormat="0" applyFill="0" applyBorder="0" applyAlignment="0" applyProtection="0"/>
    <xf numFmtId="0" fontId="5" fillId="0" borderId="0" applyNumberFormat="0" applyFill="0" applyBorder="0" applyAlignment="0" applyProtection="0"/>
    <xf numFmtId="9" fontId="7" fillId="0" borderId="0" applyFont="0" applyFill="0" applyBorder="0" applyAlignment="0" applyProtection="0"/>
  </cellStyleXfs>
  <cellXfs count="26">
    <xf numFmtId="0" fontId="0" fillId="0" borderId="0" xfId="0"/>
    <xf numFmtId="0" fontId="2" fillId="2" borderId="0" xfId="0" applyFont="1" applyFill="1" applyAlignment="1">
      <alignment horizontal="center" vertical="center"/>
    </xf>
    <xf numFmtId="0" fontId="3" fillId="0" borderId="0" xfId="0" quotePrefix="1" applyFont="1"/>
    <xf numFmtId="164" fontId="3" fillId="0" borderId="0" xfId="0" applyNumberFormat="1" applyFont="1"/>
    <xf numFmtId="0" fontId="3" fillId="0" borderId="0" xfId="0" applyFont="1"/>
    <xf numFmtId="1" fontId="3" fillId="0" borderId="0" xfId="0" applyNumberFormat="1" applyFont="1"/>
    <xf numFmtId="165" fontId="3" fillId="0" borderId="0" xfId="0" applyNumberFormat="1" applyFont="1"/>
    <xf numFmtId="9" fontId="3" fillId="0" borderId="0" xfId="0" applyNumberFormat="1" applyFont="1"/>
    <xf numFmtId="166" fontId="3" fillId="0" borderId="0" xfId="0" applyNumberFormat="1" applyFont="1" applyAlignment="1">
      <alignment horizontal="center"/>
    </xf>
    <xf numFmtId="1" fontId="3" fillId="0" borderId="0" xfId="0" applyNumberFormat="1" applyFont="1" applyAlignment="1">
      <alignment horizontal="center"/>
    </xf>
    <xf numFmtId="0" fontId="0" fillId="0" borderId="0" xfId="0" applyAlignment="1">
      <alignment horizontal="center"/>
    </xf>
    <xf numFmtId="1" fontId="2" fillId="2" borderId="0" xfId="0" applyNumberFormat="1" applyFont="1" applyFill="1" applyAlignment="1">
      <alignment horizontal="center" vertical="center"/>
    </xf>
    <xf numFmtId="1" fontId="0" fillId="0" borderId="0" xfId="0" applyNumberFormat="1"/>
    <xf numFmtId="0" fontId="2" fillId="2" borderId="0" xfId="0" applyFont="1" applyFill="1" applyAlignment="1">
      <alignment horizontal="right" vertical="center"/>
    </xf>
    <xf numFmtId="0" fontId="3" fillId="0" borderId="0" xfId="0" applyFont="1" applyAlignment="1">
      <alignment horizontal="right"/>
    </xf>
    <xf numFmtId="0" fontId="0" fillId="0" borderId="0" xfId="0" applyAlignment="1">
      <alignment horizontal="right"/>
    </xf>
    <xf numFmtId="0" fontId="0" fillId="0" borderId="0" xfId="0" pivotButton="1"/>
    <xf numFmtId="0" fontId="8" fillId="3" borderId="0" xfId="0" applyFont="1" applyFill="1"/>
    <xf numFmtId="10" fontId="0" fillId="0" borderId="0" xfId="4" applyNumberFormat="1" applyFont="1"/>
    <xf numFmtId="167" fontId="0" fillId="0" borderId="0" xfId="0" applyNumberFormat="1"/>
    <xf numFmtId="0" fontId="0" fillId="0" borderId="0" xfId="0" applyAlignment="1">
      <alignment horizontal="left"/>
    </xf>
    <xf numFmtId="168" fontId="0" fillId="0" borderId="0" xfId="0" applyNumberFormat="1"/>
    <xf numFmtId="169" fontId="0" fillId="0" borderId="0" xfId="0" applyNumberFormat="1"/>
    <xf numFmtId="0" fontId="8" fillId="4" borderId="0" xfId="0" applyFont="1" applyFill="1"/>
    <xf numFmtId="0" fontId="0" fillId="0" borderId="0" xfId="0" applyFill="1"/>
    <xf numFmtId="0" fontId="0" fillId="5" borderId="0" xfId="0" applyFill="1"/>
  </cellXfs>
  <cellStyles count="5">
    <cellStyle name="Hyperlink 2" xfId="2" xr:uid="{D7D297CA-FF4D-B741-8536-09007FCFE1C1}"/>
    <cellStyle name="Hyperlink 2 2" xfId="3" xr:uid="{823468DC-09EE-9A4A-8D3B-5C2A0F268F04}"/>
    <cellStyle name="Normal" xfId="0" builtinId="0"/>
    <cellStyle name="Normal 2 2" xfId="1" xr:uid="{B9E99E89-0417-9544-B962-05C5B11CEBC8}"/>
    <cellStyle name="Percent" xfId="4" builtinId="5"/>
  </cellStyles>
  <dxfs count="144">
    <dxf>
      <numFmt numFmtId="169" formatCode="\$#,##0,&quot;K&quot;"/>
    </dxf>
    <dxf>
      <numFmt numFmtId="169" formatCode="\$#,##0,&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8" formatCode="\$#,##0,\ &quot;K&quot;"/>
    </dxf>
    <dxf>
      <numFmt numFmtId="168" formatCode="\$#,##0,\ &quot;K&quot;"/>
    </dxf>
    <dxf>
      <numFmt numFmtId="167" formatCode="\$#,##0"/>
    </dxf>
    <dxf>
      <numFmt numFmtId="167" formatCode="\$#,##0"/>
    </dxf>
    <dxf>
      <numFmt numFmtId="169" formatCode="\$#,##0,&quot;K&quot;"/>
    </dxf>
    <dxf>
      <numFmt numFmtId="167" formatCode="\$#,##0"/>
    </dxf>
    <dxf>
      <numFmt numFmtId="167" formatCode="\$#,##0"/>
    </dxf>
    <dxf>
      <numFmt numFmtId="168" formatCode="\$#,##0,\ &quot;K&quot;"/>
    </dxf>
    <dxf>
      <numFmt numFmtId="168" formatCode="\$#,##0,\ &quot;K&quot;"/>
    </dxf>
    <dxf>
      <numFmt numFmtId="167" formatCode="\$#,##0"/>
    </dxf>
    <dxf>
      <numFmt numFmtId="167" formatCode="\$#,##0"/>
    </dxf>
    <dxf>
      <numFmt numFmtId="167" formatCode="\$#,##0"/>
    </dxf>
    <dxf>
      <numFmt numFmtId="169" formatCode="\$#,##0,&quot;K&quot;"/>
    </dxf>
    <dxf>
      <numFmt numFmtId="167" formatCode="\$#,##0"/>
    </dxf>
    <dxf>
      <numFmt numFmtId="168" formatCode="\$#,##0,\ &quot;K&quot;"/>
    </dxf>
    <dxf>
      <numFmt numFmtId="168" formatCode="\$#,##0,\ &quot;K&quot;"/>
    </dxf>
    <dxf>
      <numFmt numFmtId="169" formatCode="\$#,##0,&quot;K&quot;"/>
    </dxf>
    <dxf>
      <numFmt numFmtId="169" formatCode="\$#,##0,&quot;K&quot;"/>
    </dxf>
    <dxf>
      <numFmt numFmtId="169" formatCode="\$#,##0,&quot;K&quot;"/>
    </dxf>
    <dxf>
      <font>
        <strike val="0"/>
        <outline val="0"/>
        <shadow val="0"/>
        <u val="none"/>
        <vertAlign val="baseline"/>
        <sz val="12"/>
        <name val="Aptos Narrow"/>
        <family val="2"/>
        <scheme val="minor"/>
      </font>
      <numFmt numFmtId="166" formatCode="0.0%"/>
      <alignment horizontal="center" textRotation="0" wrapText="0" indent="0" justifyLastLine="0" shrinkToFit="0" readingOrder="0"/>
    </dxf>
    <dxf>
      <font>
        <strike val="0"/>
        <outline val="0"/>
        <shadow val="0"/>
        <u val="none"/>
        <vertAlign val="baseline"/>
        <sz val="12"/>
        <name val="Aptos Narrow"/>
        <family val="2"/>
        <scheme val="minor"/>
      </font>
      <numFmt numFmtId="1" formatCode="0"/>
      <alignment horizontal="center" textRotation="0" wrapText="0" indent="0" justifyLastLine="0" shrinkToFit="0" readingOrder="0"/>
    </dxf>
    <dxf>
      <font>
        <strike val="0"/>
        <outline val="0"/>
        <shadow val="0"/>
        <u val="none"/>
        <vertAlign val="baseline"/>
        <sz val="12"/>
        <name val="Aptos Narrow"/>
        <family val="2"/>
        <scheme val="minor"/>
      </font>
      <numFmt numFmtId="166" formatCode="0.0%"/>
      <alignment horizontal="center" textRotation="0" wrapText="0" indent="0" justifyLastLine="0" shrinkToFit="0" readingOrder="0"/>
    </dxf>
    <dxf>
      <font>
        <strike val="0"/>
        <outline val="0"/>
        <shadow val="0"/>
        <u val="none"/>
        <vertAlign val="baseline"/>
        <sz val="12"/>
        <name val="Aptos Narrow"/>
        <family val="2"/>
        <scheme val="minor"/>
      </font>
      <numFmt numFmtId="1" formatCode="0"/>
    </dxf>
    <dxf>
      <font>
        <strike val="0"/>
        <outline val="0"/>
        <shadow val="0"/>
        <u val="none"/>
        <vertAlign val="baseline"/>
        <sz val="12"/>
        <name val="Aptos Narrow"/>
        <family val="2"/>
        <scheme val="minor"/>
      </font>
      <alignment horizontal="center" textRotation="0" wrapText="0" indent="0" justifyLastLine="0" shrinkToFit="0" readingOrder="0"/>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alignment horizontal="center" textRotation="0" wrapText="0" indent="0" justifyLastLine="0" shrinkToFit="0" readingOrder="0"/>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b val="0"/>
        <i val="0"/>
        <strike val="0"/>
        <condense val="0"/>
        <extend val="0"/>
        <outline val="0"/>
        <shadow val="0"/>
        <u val="none"/>
        <vertAlign val="baseline"/>
        <sz val="12"/>
        <color auto="1"/>
        <name val="Aptos Narrow"/>
        <family val="2"/>
        <scheme val="minor"/>
      </font>
      <numFmt numFmtId="1" formatCode="0"/>
    </dxf>
    <dxf>
      <font>
        <b val="0"/>
        <i val="0"/>
        <strike val="0"/>
        <condense val="0"/>
        <extend val="0"/>
        <outline val="0"/>
        <shadow val="0"/>
        <u val="none"/>
        <vertAlign val="baseline"/>
        <sz val="12"/>
        <color auto="1"/>
        <name val="Aptos Narrow"/>
        <family val="2"/>
        <scheme val="minor"/>
      </font>
      <numFmt numFmtId="1" formatCode="0"/>
    </dxf>
    <dxf>
      <font>
        <b val="0"/>
        <i val="0"/>
        <strike val="0"/>
        <condense val="0"/>
        <extend val="0"/>
        <outline val="0"/>
        <shadow val="0"/>
        <u val="none"/>
        <vertAlign val="baseline"/>
        <sz val="12"/>
        <color auto="1"/>
        <name val="Aptos Narrow"/>
        <family val="2"/>
        <scheme val="minor"/>
      </font>
      <numFmt numFmtId="0" formatCode="General"/>
      <alignment horizontal="right" textRotation="0" wrapText="0" indent="0" justifyLastLine="0" shrinkToFit="0" readingOrder="0"/>
    </dxf>
    <dxf>
      <font>
        <b val="0"/>
        <i val="0"/>
        <strike val="0"/>
        <condense val="0"/>
        <extend val="0"/>
        <outline val="0"/>
        <shadow val="0"/>
        <u val="none"/>
        <vertAlign val="baseline"/>
        <sz val="12"/>
        <color auto="1"/>
        <name val="Aptos Narrow"/>
        <family val="2"/>
        <scheme val="minor"/>
      </font>
      <numFmt numFmtId="1" formatCode="0"/>
    </dxf>
    <dxf>
      <font>
        <strike val="0"/>
        <outline val="0"/>
        <shadow val="0"/>
        <u val="none"/>
        <vertAlign val="baseline"/>
        <sz val="12"/>
        <name val="Aptos Narrow"/>
        <family val="2"/>
        <scheme val="minor"/>
      </font>
    </dxf>
    <dxf>
      <font>
        <b val="0"/>
        <i val="0"/>
        <strike val="0"/>
        <condense val="0"/>
        <extend val="0"/>
        <outline val="0"/>
        <shadow val="0"/>
        <u val="none"/>
        <vertAlign val="baseline"/>
        <sz val="12"/>
        <color auto="1"/>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numFmt numFmtId="169" formatCode="\$#,##0,&quot;K&quot;"/>
    </dxf>
    <dxf>
      <numFmt numFmtId="169" formatCode="\$#,##0,&quot;K&quot;"/>
    </dxf>
    <dxf>
      <numFmt numFmtId="167" formatCode="\$#,##0"/>
    </dxf>
    <dxf>
      <numFmt numFmtId="167" formatCode="\$#,##0"/>
    </dxf>
    <dxf>
      <numFmt numFmtId="167" formatCode="\$#,##0"/>
    </dxf>
    <dxf>
      <numFmt numFmtId="168" formatCode="\$#,##0,\ &quot;K&quot;"/>
    </dxf>
    <dxf>
      <numFmt numFmtId="168" formatCode="\$#,##0,\ &quot;K&quot;"/>
    </dxf>
    <dxf>
      <numFmt numFmtId="167" formatCode="\$#,##0"/>
    </dxf>
    <dxf>
      <font>
        <b/>
        <sz val="11"/>
        <color theme="1"/>
      </font>
      <border>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SlicerStyleLight1 2" pivot="0" table="0" count="10" xr9:uid="{17ADF9C8-BEA1-4965-A76C-50F8A3C0394E}">
      <tableStyleElement type="wholeTable" dxfId="143"/>
      <tableStyleElement type="headerRow" dxfId="142"/>
    </tableStyle>
    <tableStyle name="TimeSlicerStyleDark1 2" pivot="0" table="0" count="9" xr9:uid="{C96DA1F2-88E9-40CC-8E55-CFEE23594AD8}">
      <tableStyleElement type="wholeTable" dxfId="141"/>
      <tableStyleElement type="headerRow" dxfId="140"/>
    </tableStyle>
  </tableStyles>
  <colors>
    <mruColors>
      <color rgb="FF073673"/>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4" tint="0.39997558519241921"/>
              <bgColor theme="4"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4"/>
              </stop>
              <stop position="1">
                <color theme="4"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StyleDark1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[Excel_Sales_Dashboard.xlsx]Pivot Table!Monthly_Profit_And_Revenue</c:name>
    <c:fmtId val="7"/>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Table'!$B$9</c:f>
              <c:strCache>
                <c:ptCount val="1"/>
                <c:pt idx="0">
                  <c:v>Total Revenue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Table'!$A$10:$A$22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Table'!$B$10:$B$22</c:f>
              <c:numCache>
                <c:formatCode>\$#,##0,\ "K"</c:formatCode>
                <c:ptCount val="12"/>
                <c:pt idx="0">
                  <c:v>39091.819499999998</c:v>
                </c:pt>
                <c:pt idx="1">
                  <c:v>35647.71699999999</c:v>
                </c:pt>
                <c:pt idx="2">
                  <c:v>44696.898499999996</c:v>
                </c:pt>
                <c:pt idx="3">
                  <c:v>54688.639000000017</c:v>
                </c:pt>
                <c:pt idx="4">
                  <c:v>58235.185000000005</c:v>
                </c:pt>
                <c:pt idx="5">
                  <c:v>69504.337000000014</c:v>
                </c:pt>
                <c:pt idx="6">
                  <c:v>66442.23599999999</c:v>
                </c:pt>
                <c:pt idx="7">
                  <c:v>57609.044499999975</c:v>
                </c:pt>
                <c:pt idx="8">
                  <c:v>53609.278500000037</c:v>
                </c:pt>
                <c:pt idx="9">
                  <c:v>49147.535000000003</c:v>
                </c:pt>
                <c:pt idx="10">
                  <c:v>65523.639499999968</c:v>
                </c:pt>
                <c:pt idx="11">
                  <c:v>51026.850000000006</c:v>
                </c:pt>
              </c:numCache>
            </c:numRef>
          </c:val>
          <c:smooth val="0"/>
          <c:extLst>
            <c:ext xmlns:c16="http://schemas.microsoft.com/office/drawing/2014/chart" uri="{C3380CC4-5D6E-409C-BE32-E72D297353CC}">
              <c16:uniqueId val="{00000000-C71C-4475-B356-E5E412D1D3B3}"/>
            </c:ext>
          </c:extLst>
        </c:ser>
        <c:ser>
          <c:idx val="1"/>
          <c:order val="1"/>
          <c:tx>
            <c:strRef>
              <c:f>'Pivot Table'!$C$9</c:f>
              <c:strCache>
                <c:ptCount val="1"/>
                <c:pt idx="0">
                  <c:v>Total Gross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Table'!$A$10:$A$22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Table'!$C$10:$C$22</c:f>
              <c:numCache>
                <c:formatCode>\$#,##0,\ "K"</c:formatCode>
                <c:ptCount val="12"/>
                <c:pt idx="0">
                  <c:v>17596.939500000004</c:v>
                </c:pt>
                <c:pt idx="1">
                  <c:v>16561.507000000001</c:v>
                </c:pt>
                <c:pt idx="2">
                  <c:v>21465.038499999991</c:v>
                </c:pt>
                <c:pt idx="3">
                  <c:v>25283.649000000012</c:v>
                </c:pt>
                <c:pt idx="4">
                  <c:v>27301.534999999993</c:v>
                </c:pt>
                <c:pt idx="5">
                  <c:v>31109.926999999985</c:v>
                </c:pt>
                <c:pt idx="6">
                  <c:v>31035.085999999967</c:v>
                </c:pt>
                <c:pt idx="7">
                  <c:v>27126.764499999972</c:v>
                </c:pt>
                <c:pt idx="8">
                  <c:v>25001.058499999999</c:v>
                </c:pt>
                <c:pt idx="9">
                  <c:v>22793.035</c:v>
                </c:pt>
                <c:pt idx="10">
                  <c:v>28666.869500000012</c:v>
                </c:pt>
                <c:pt idx="11">
                  <c:v>22442.840000000007</c:v>
                </c:pt>
              </c:numCache>
            </c:numRef>
          </c:val>
          <c:smooth val="0"/>
          <c:extLst>
            <c:ext xmlns:c16="http://schemas.microsoft.com/office/drawing/2014/chart" uri="{C3380CC4-5D6E-409C-BE32-E72D297353CC}">
              <c16:uniqueId val="{00000001-C71C-4475-B356-E5E412D1D3B3}"/>
            </c:ext>
          </c:extLst>
        </c:ser>
        <c:dLbls>
          <c:showLegendKey val="0"/>
          <c:showVal val="0"/>
          <c:showCatName val="0"/>
          <c:showSerName val="0"/>
          <c:showPercent val="0"/>
          <c:showBubbleSize val="0"/>
        </c:dLbls>
        <c:marker val="1"/>
        <c:smooth val="0"/>
        <c:axId val="1641229439"/>
        <c:axId val="950603567"/>
      </c:lineChart>
      <c:catAx>
        <c:axId val="1641229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50603567"/>
        <c:crosses val="autoZero"/>
        <c:auto val="1"/>
        <c:lblAlgn val="ctr"/>
        <c:lblOffset val="100"/>
        <c:noMultiLvlLbl val="0"/>
      </c:catAx>
      <c:valAx>
        <c:axId val="950603567"/>
        <c:scaling>
          <c:orientation val="minMax"/>
        </c:scaling>
        <c:delete val="1"/>
        <c:axPos val="l"/>
        <c:numFmt formatCode="\$#,##0,\ &quot;K&quot;" sourceLinked="1"/>
        <c:majorTickMark val="none"/>
        <c:minorTickMark val="none"/>
        <c:tickLblPos val="nextTo"/>
        <c:crossAx val="164122943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[Excel_Sales_Dashboard.xlsx]Pivot Table!Top_5_Country</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Table'!$F$9</c:f>
              <c:strCache>
                <c:ptCount val="1"/>
                <c:pt idx="0">
                  <c:v>Total</c:v>
                </c:pt>
              </c:strCache>
            </c:strRef>
          </c:tx>
          <c:spPr>
            <a:solidFill>
              <a:schemeClr val="accent2"/>
            </a:solidFill>
            <a:ln>
              <a:noFill/>
            </a:ln>
            <a:effectLst/>
          </c:spPr>
          <c:invertIfNegative val="0"/>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Table'!$E$10:$E$15</c:f>
              <c:strCache>
                <c:ptCount val="5"/>
                <c:pt idx="0">
                  <c:v>France</c:v>
                </c:pt>
                <c:pt idx="1">
                  <c:v>Germany</c:v>
                </c:pt>
                <c:pt idx="2">
                  <c:v>Italy</c:v>
                </c:pt>
                <c:pt idx="3">
                  <c:v>Spain</c:v>
                </c:pt>
                <c:pt idx="4">
                  <c:v>United Kingdom</c:v>
                </c:pt>
              </c:strCache>
            </c:strRef>
          </c:cat>
          <c:val>
            <c:numRef>
              <c:f>'Pivot Table'!$F$10:$F$15</c:f>
              <c:numCache>
                <c:formatCode>\$#,##0,"K"</c:formatCode>
                <c:ptCount val="5"/>
                <c:pt idx="0">
                  <c:v>55102.048500000012</c:v>
                </c:pt>
                <c:pt idx="1">
                  <c:v>70034.105500000005</c:v>
                </c:pt>
                <c:pt idx="2">
                  <c:v>50319.473499999986</c:v>
                </c:pt>
                <c:pt idx="3">
                  <c:v>46624.590999999986</c:v>
                </c:pt>
                <c:pt idx="4">
                  <c:v>74427.368000000002</c:v>
                </c:pt>
              </c:numCache>
            </c:numRef>
          </c:val>
          <c:extLst>
            <c:ext xmlns:c16="http://schemas.microsoft.com/office/drawing/2014/chart" uri="{C3380CC4-5D6E-409C-BE32-E72D297353CC}">
              <c16:uniqueId val="{00000000-CF5E-454F-A1CE-0ECF7BB1E821}"/>
            </c:ext>
          </c:extLst>
        </c:ser>
        <c:dLbls>
          <c:showLegendKey val="0"/>
          <c:showVal val="0"/>
          <c:showCatName val="0"/>
          <c:showSerName val="0"/>
          <c:showPercent val="0"/>
          <c:showBubbleSize val="0"/>
        </c:dLbls>
        <c:gapWidth val="80"/>
        <c:axId val="1741275007"/>
        <c:axId val="950597327"/>
      </c:barChart>
      <c:catAx>
        <c:axId val="17412750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50597327"/>
        <c:crosses val="autoZero"/>
        <c:auto val="1"/>
        <c:lblAlgn val="ctr"/>
        <c:lblOffset val="100"/>
        <c:noMultiLvlLbl val="0"/>
      </c:catAx>
      <c:valAx>
        <c:axId val="950597327"/>
        <c:scaling>
          <c:orientation val="minMax"/>
        </c:scaling>
        <c:delete val="1"/>
        <c:axPos val="b"/>
        <c:numFmt formatCode="\$#,##0,&quot;K&quot;" sourceLinked="1"/>
        <c:majorTickMark val="none"/>
        <c:minorTickMark val="none"/>
        <c:tickLblPos val="nextTo"/>
        <c:crossAx val="1741275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[Excel_Sales_Dashboard.xlsx]Pivot Table!Sales_Channel</c:name>
    <c:fmtId val="3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 Table'!$I$9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F03-4A66-BB15-352754C446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F03-4A66-BB15-352754C446A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F03-4A66-BB15-352754C446A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F03-4A66-BB15-352754C446A4}"/>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F03-4A66-BB15-352754C446A4}"/>
                </c:ext>
              </c:extLst>
            </c:dLbl>
            <c:dLbl>
              <c:idx val="1"/>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F03-4A66-BB15-352754C446A4}"/>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F03-4A66-BB15-352754C446A4}"/>
                </c:ext>
              </c:extLst>
            </c:dLbl>
            <c:dLbl>
              <c:idx val="3"/>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F03-4A66-BB15-352754C446A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Table'!$H$10:$H$14</c:f>
              <c:strCache>
                <c:ptCount val="4"/>
                <c:pt idx="0">
                  <c:v>Corporate</c:v>
                </c:pt>
                <c:pt idx="1">
                  <c:v>Marketplace</c:v>
                </c:pt>
                <c:pt idx="2">
                  <c:v>Online Store</c:v>
                </c:pt>
                <c:pt idx="3">
                  <c:v>Retail Partners</c:v>
                </c:pt>
              </c:strCache>
            </c:strRef>
          </c:cat>
          <c:val>
            <c:numRef>
              <c:f>'Pivot Table'!$I$10:$I$14</c:f>
              <c:numCache>
                <c:formatCode>\$#,##0,"K"</c:formatCode>
                <c:ptCount val="4"/>
                <c:pt idx="0">
                  <c:v>179633.50449999995</c:v>
                </c:pt>
                <c:pt idx="1">
                  <c:v>92836.006999999969</c:v>
                </c:pt>
                <c:pt idx="2">
                  <c:v>260307.05699999991</c:v>
                </c:pt>
                <c:pt idx="3">
                  <c:v>112446.61100000008</c:v>
                </c:pt>
              </c:numCache>
            </c:numRef>
          </c:val>
          <c:extLst>
            <c:ext xmlns:c16="http://schemas.microsoft.com/office/drawing/2014/chart" uri="{C3380CC4-5D6E-409C-BE32-E72D297353CC}">
              <c16:uniqueId val="{00000008-9F03-4A66-BB15-352754C446A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[Excel_Sales_Dashboard.xlsx]Pivot Table!Region_Wise</c:name>
    <c:fmtId val="3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 Table'!$L$9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49E-4D06-9313-57E51A9C44A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49E-4D06-9313-57E51A9C44A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49E-4D06-9313-57E51A9C44A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49E-4D06-9313-57E51A9C44AA}"/>
              </c:ext>
            </c:extLst>
          </c:dPt>
          <c:dLbls>
            <c:dLbl>
              <c:idx val="0"/>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49E-4D06-9313-57E51A9C44AA}"/>
                </c:ext>
              </c:extLst>
            </c:dLbl>
            <c:dLbl>
              <c:idx val="1"/>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49E-4D06-9313-57E51A9C44AA}"/>
                </c:ext>
              </c:extLst>
            </c:dLbl>
            <c:dLbl>
              <c:idx val="2"/>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49E-4D06-9313-57E51A9C44AA}"/>
                </c:ext>
              </c:extLst>
            </c:dLbl>
            <c:dLbl>
              <c:idx val="3"/>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49E-4D06-9313-57E51A9C44AA}"/>
                </c:ext>
              </c:extLst>
            </c:dLbl>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Table'!$K$10:$K$14</c:f>
              <c:strCache>
                <c:ptCount val="4"/>
                <c:pt idx="0">
                  <c:v>Central Europe</c:v>
                </c:pt>
                <c:pt idx="1">
                  <c:v>Northern Europe</c:v>
                </c:pt>
                <c:pt idx="2">
                  <c:v>Southern Europe</c:v>
                </c:pt>
                <c:pt idx="3">
                  <c:v>Western Europe</c:v>
                </c:pt>
              </c:strCache>
            </c:strRef>
          </c:cat>
          <c:val>
            <c:numRef>
              <c:f>'Pivot Table'!$L$10:$L$14</c:f>
              <c:numCache>
                <c:formatCode>\$#,##0,"K"</c:formatCode>
                <c:ptCount val="4"/>
                <c:pt idx="0">
                  <c:v>191158.65549999985</c:v>
                </c:pt>
                <c:pt idx="1">
                  <c:v>131488.62350000007</c:v>
                </c:pt>
                <c:pt idx="2">
                  <c:v>124535.48550000002</c:v>
                </c:pt>
                <c:pt idx="3">
                  <c:v>198040.41499999989</c:v>
                </c:pt>
              </c:numCache>
            </c:numRef>
          </c:val>
          <c:extLst>
            <c:ext xmlns:c16="http://schemas.microsoft.com/office/drawing/2014/chart" uri="{C3380CC4-5D6E-409C-BE32-E72D297353CC}">
              <c16:uniqueId val="{00000008-949E-4D06-9313-57E51A9C44AA}"/>
            </c:ext>
          </c:extLst>
        </c:ser>
        <c:dLbls>
          <c:showLegendKey val="0"/>
          <c:showVal val="1"/>
          <c:showCatName val="0"/>
          <c:showSerName val="0"/>
          <c:showPercent val="0"/>
          <c:showBubbleSize val="0"/>
          <c:showLeaderLines val="1"/>
        </c:dLbls>
        <c:firstSliceAng val="0"/>
        <c:holeSize val="43"/>
      </c:doughnutChart>
      <c:spPr>
        <a:noFill/>
        <a:ln>
          <a:noFill/>
        </a:ln>
        <a:effectLst/>
      </c:spPr>
    </c:plotArea>
    <c:legend>
      <c:legendPos val="t"/>
      <c:layout>
        <c:manualLayout>
          <c:xMode val="edge"/>
          <c:yMode val="edge"/>
          <c:x val="4.273486459071521E-2"/>
          <c:y val="3.1892466304688567E-2"/>
          <c:w val="0.88645553454424186"/>
          <c:h val="0.1714232619966107"/>
        </c:manualLayout>
      </c:layout>
      <c:overlay val="0"/>
      <c:spPr>
        <a:noFill/>
        <a:ln>
          <a:noFill/>
        </a:ln>
        <a:effectLst/>
      </c:spPr>
      <c:txPr>
        <a:bodyPr rot="0" spcFirstLastPara="1" vertOverflow="ellipsis" vert="horz" wrap="square" anchor="ctr" anchorCtr="1"/>
        <a:lstStyle/>
        <a:p>
          <a:pPr>
            <a:defRPr lang="en-US" sz="7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_xlchart.v5.0</cx:f>
        <cx:nf>_xlchart.v5.1</cx:nf>
      </cx:strDim>
      <cx:numDim type="colorVal">
        <cx:f>_xlchart.v5.2</cx:f>
        <cx:nf>_xlchart.v5.3</cx:nf>
      </cx:numDim>
    </cx:data>
  </cx:chartData>
  <cx:chart>
    <cx:plotArea>
      <cx:plotAreaRegion>
        <cx:series layoutId="regionMap" uniqueId="{00000000-1EBD-470A-8231-7C1DA152E164}">
          <cx:tx>
            <cx:txData>
              <cx:f>_xlchart.v5.3</cx:f>
              <cx:v>Total Revenue</cx:v>
            </cx:txData>
          </cx:tx>
          <cx:dataId val="0"/>
          <cx:layoutPr>
            <cx:geography cultureLanguage="en-US" cultureRegion="IN" attribution="Powered by Bing">
              <cx:geoCache provider="{E9337A44-BEBE-4D9F-B70C-5C5E7DAFC167}">
                <cx:binary>zFxrU9xIsv0rDn++YupdpY2djbiSupsGDH6BPf6iAIyl0qNKKr1K+vU32xgvNIzx3nXEDI6wA6nV
lXUyKx8nU/7ntf/HdXVz6V74ujLdP6797y/zvm/+8dtv3XV+U192B7W+drazX/qDa1v/Zr980dc3
v312l5M22W8EYfbbdX7p+hv/8l//hG/LbuyJvb7stTVvhhs3v73phqrvfnDvyVsvru1g+t3jGXzT
7y//d+h6py9fvrgxve7n93Nz8/vLB595+eK3/W96tOqLCgTrh8/wLJMHXEkkEZMvX1TWZN+uY3aA
GQqVohx9/cF3a55e1vDcTwjyVYzLz5/dTde9+PbvvQcfSH3vuu5sfLvp2O4k/N/3X7f020NQ//XP
vQuwyb0r93DfR+S5W/uwr7WpLs3nOwj+e9gFPSBMSCm4uoWXPECf8IOQoBBzcXsX7aH/E/I8jf73
B/fQ/359H/319q9H/11zqc2vw56hAxoijAQOb3/UA+wDesA5o4KF9+7fHrdb039WnKeh//bYHvDf
ru7Dvnr318Me3VSZHupfBzxHB4JhpihFTwHPDgQPJWGEPW30PyHP08h/f3AP++/X99GPVn89+smN
qS9d+QvR3/kUIRTm5CmXow7CECsRhvRuyVtr/wk5nkb9+4N7qH+/vo96cvzXox4vN9f5L42v4YFk
4G4YxreoA7z3wyw/oFTtfNE3T7/n6H9CnqfR//7gHvrfr++jH3/669Ffu0tzfXNnf/99lGXiQBCm
UEgeJjfkgHFFpVDyWwQI79a8tfnn5Xga9Lvn9jC/u7wP+frtXw/55sbVl2a+2/9/jznHB5C4hEqK
b07+IfQYgq9C8EeRb9jfLX0L/U/I8zT23x/cA//79X30k7+Bk9+6m1+bV3JyoATHoSD0KScfyINQ
hgzC7J8klj8h0NPwf39wD/7v1/fh3/4d4O8vq19o+gwyR8I5R+pbBgPO/L6vJweY74xe8Yc2v31O
jD+B/PaxfcBvrz6C+29QRZ3e9PmN2xl8dwfAL/A3BCopLphk3xzKw2yeQwQQIfu3u9lz9T8p09Ma
ePDwnh4e3NvXxunJX+/5T62bLn+h9fPwIMQUcnvw7l9/9qwfHUiqQhGCfu5XU8+L8SfYfxN/H/Zv
lx8hfvbXI/7a/nJnT8CjUCa/cTQPSQQcHmDKGLkLBfskwvPiPI383XN7yN9d3kf+9d/A1l9b1w/Z
ZXVnev+926HhgVAEh5I/zG92ERZuQGZJv+U3cP++vf+MKH+G+90mHiF/d+MR9n8Dr/9uuvl88wvp
G/AzQjIgCviTDh+ISyhwFZCaX2MtKOEh/s+L8zT6d8/tYX93eR/5d3+D9ObdpPvlNuDeYfDfGz7U
VAph8pVB++rmHxa06gDcTSgYUDm3P3vm/5My/ZkO7m3okSLu3dvXRnz413v/c6P7m88vjqFf8Nn+
SlaNHoSMKgoquf15mAAFBOhMBAkS+hYkEESJ+w7p5+V6Win7z+/pZf/2vmo20a9QzZ9T/9+bH8ll
f7n62jW5x/7/+O7XDUMnZ+/Rb/A9eZZukd1+/v2lRF83dtu22H3DA9RXXW/Nv4mmuwduLrv+95cE
ThHQRcDTCU6RFBgO0XTz9Q4+kOD8RAi3Q06ATH35wkBwy39/ufOLCvQMpTdWBJ4BPXd2+HoLmjwI
8oRQEfCZatfrudsaRO05s+Y7Dt9+f2GG+rXVpu9+f4nZyxfN7cduxUSSQA0P63MiIPkIYaPN9eVb
MOzdp/9nIQ2BJlWBEzMgciyX7mOTiW4T4IWf9MscHmlcm+NdgNwoXMkNdXNdRlJWbRPliwwTbtPh
yJisOL8H4ROSiceCKUh4QLAQi5CoPcFkWgTFVDGUtL5pj00/1FlEugkELV0a80BVt8Z4q7MnFnyM
BKS7Erg7yTHnkkFhdx8JhianO1+RRDbpECOn3JGjQX/x422BTh/gTREnEiG+C2oEyndQ7INVhrTO
VONUoumATny60D6qWo10FFBybgjJzrOhJa+becrjHy+NwZvvrS2IFIxzCrQ87HRvh6mi7Wilz1Z0
EeWnrLbVUWeaJWKMj2PkKmo2dS+mdSiKOgo6ZfpoyQeyqRkSp5XsxFlPjfrjGal2q963QIoEaJly
iiEWCUZ2Ut+zQNmwLKRpliapp8EaSnJ52GLb9ZEJzBw14ZK/Lfx0ptuhO25mWUb5jPNDIUb0oTQl
GCAO3wRDneaJo7J2z1gF3inkkXgCfDJkKRSTr/fviacWqZbMmTTxWajWfRnSBBXMXXo7+EM5l/gD
qwOrI6Et2mBc9HHoeL5JvbDHTZf1t0T5n1rp/rEAtPiO2sdwVjkkrXtoiUX4Oe9cvuKFgoNY5PWw
alyuVrJBwcech/Nt8fSnCz5lNVxicEKQBxMBtvBQP0S2VaHzVq/C1lbrxQ+SRKV16J1z8xTnRudx
ZqbpSwsqiPKi60/nhpcrS3BzFKR5cI4mvzyjFfCZ+0oBUyaQnHPwDJTsyeS7jrekEnqVSiHfuD71
K4fImLAs9YdGj10sXR0+A/2+g6AYUTi0fFeGQQTme0eXDA0dwlQXKyvTbKNoN24WXtln8H5iFbbz
e5grILsl3xnAPXszInChLtNy5csOABV9IeJqoPXbHx+7RwhiwiWUNpLueHOxq3weLKPBTZRFIZJS
zNUrS3K2NSKthqgc+nSzDFpsiqAWr3+8qoCE/aHiYFmId7A1tuMX2N7uemZC3iLNElsvQXoY5Dz4
wrDPzdrObb6uJ9xl8UwrjpIpcLNbpcbWXeyWiUyxUoGzSQCxcYxw6Pp3ZdDm+cbSScZqtgWPO06m
PHJsbt46aWQbSbb4t0XBsxMwJXpWTAV+03La8VXTS6Sidk67k2yh2MfFwOcqamqUvspVav1mAHew
6VBB7CnAyHk0jrlf9YY26zYgo4+cJ7aIsrAb6kjkuL/IGy9OUVBPZj3mxB6BnRRZ5GU4dXHJctrG
pS7tFJFBVu86pSsUKdxmJDHT0IzbiozCvPGjyQ4bYSu1oXjmOi6XsfrUc76kq5DO1YUPiU5jVQbB
mOAixzpJUU/rmAaTvApI4VwS1KiIxNBuuyZMIY1P24uKFTLWtTNd8mOdPmVJ4I4oBicpMTinh5ZU
dcVCUkF4IkkdJFZX6QZYVbES7VAndKnG07xSZvXjRR8FjZ0dwdQFYRS+C7rQDxed0jQbaNbwpKZO
rBZSh6vWNE1CAiP+U18Dvg+B64Mdwh+C90y267ISUqcQloJTcYxnh9ZpnpdxQxt2BHY+r4UIqvjH
+3sCVIExFYiArxfQYnm4vyrLxtQvpUiwDftX5ezP0lxWCcOpS5CE/ET0Dv3nmAoM/h0ay5ThkO45
VctoHmQzg41qzdYhKDxutDJr2mby8MfbexTFMHhvCimIoLAiJEIPt9cVrLZ4sDzphK8TiFpui4zW
qwKFyytc1/6Z9XZJ9r7fUVgqaKXgHcHM9+ylkry1Q5nLpBY9JDi1Cr+oZaqudL7o90NZk49MmWHa
IOvwktSuXd6iVPpmg0pOZbw0ym7EVI42gfOFXrcZbvKEmW7ediZQ/TNH6gnrVuAbobmgBKBEdjHi
XgxIu7CZgt7KxLQmPBkGXcdtk6JYNJ3/fywF+agKMRbglemedY/j2IWtyWSC89pEkwr0tggCFVfg
lZ9RwlM6kHx3YmFWCnz/XkY/56RTxVjIpFt4ejIsaRctiKImUp0W0dRXxTFldHxm1SewDDliIYK+
PRAZaA9LG4ba58Eik0GWZlXmTMeOdHM0ZJ5s/lOrhgqCSqYYjF9QpXbB757acr/Iau5GkRiqWFKw
tF+1y+A2rKhQgsu+evXj9XaiP0hNMYVZRRhJEJhDOEV7Rp3mtKxDUYvEipavu2DuT0KIsM9YyOOz
Ct8MI1SwEnh3QdTDXbW6D5qQdTzRYg7jAOthQ+t8OKUitLEoW/XMevCVj/cFnkGA+wN9Ech2H65Y
lWEIdZhBSS/GgCaF9qaPDWZjuMa9D01kLM3TpJvz5qjz7ZJFw9SLJUo7PI+RUk3xVqYqdKtOCVQl
Xoj6vdVjYZI5oGkZTxVvY9t5SCNQvaSHZVaMF5C1tyZK56a61qmdN7mm05eu1vYsG/qKrFs5QOSu
aD4NaztBbI06xbNsJctWn/qldp98AbRNEkgG1XjjwiwyvKv+aAvvRcRQNmRRgdxwk1urXTQ2WaWj
iZLpKrWQfsVhamUPJXXRHkORhq6Za7yPQfX1eTcM7XkJ2v5S5l16mhIfakhGlrSMlOtRG+k2MHVc
trLO4TBhVkQceXvFLevTo1BWfAdiOr/mgZYmZqKq0nVX6rmM5jp3pyxwvoqKYJA46sulguKv1/KY
DqUto9Bn/ob0rYR6PxP1pWj6tl75oSHvoVgYP1TlPGdxWU04Oxkq6rMonGd/lY5OVFHXKGajViwl
i8bJ9B/yUZpm3S8U6jhvSV2tS912S4zzeSk32ksOqZOnPY1AKHBI3lX19TJ3wdumDIsisW0Kgky8
BAgHNwu2TqsMrkBKyK9rl+ZfBBkn2Feps2Ht9JS9reYqbWLSTs2ZE0FzAalb30dBqvkS6XExKurq
lixRWwddFk1lQLNIW1L4OGN4BFyWrg+isffURIIaJE+qxafDdhCqP69sLfI4H4QZI9rO5qgnhhZR
uajwbUhNG25aL6ZjhCtjohqzfI6bMOwAVt11OtKFSY9Bgx7HkH1ONpqXujTRnAVy2ukWPigbrJe4
SOlwOijbD3EYOPm+QCZoEm1LpV5NqrbbgJv8M7EkLDeFpel26Scxr8qiNVtNjWnjkaLszSgW8h4W
QlXsO2cvJm+Wt2DX2kZp3ow3rXXhsCmtB2lJDUEu4iptz4TTsnom23hcCUACAaObChrsQrF9Z6k9
xxXGmCRtjvimNcImEILJq0EE0wrSjjqiaJoSmU4OqAm2/bHrfFzVQjIXSgXjWrvZXEhcH/oYQ3Db
ktqSpDFBbiJcL23iKrIkasZNXPe8WQ+sySBBCUzSdC48C5mVZwQUnig+TCcNDuZnMs3HoQqOs4Cy
FrIUyMT4Xqjqg1pNQY1F0iqoLhjD5etAtWHU5mH15pn9PxE7IO3abT7EUsKk5sP9h6WlA5M9TYB+
nLbejnMyF9acSCbY8Sx8d5lzaZKxGFmEnQ5WUIDYeFYyheOc5rEcZnBUipn1jwV7nCTARAt0g6D8
RZACkV1suBdDdSWmDhdGJsjZ/gQNUzhFVDTB2qqmj9JSmIugH6dnjPExy4MZxBtYFHwWUUA3Plx2
KRqkeT6JpE7H7LTR4PCBBmy2ZuiB2knFsF4oxBYRlPK11L3cVsvQ1VGKdPcpaJb6449RoHxnfw9i
OxDGUgEXiSgGDni/PsfO+4CONIMMYhyOWF4tfF0KKAujlqaNjpGfNdk4OQynWVZAOUIaMJ8ohYzq
KAMb/jzOwJnG4WLk1pcYgU1XeQmHauEMrVoH+WWc8tI1WyiZwdeZMPVHWaPCIXG4rZq4ySi/KAeE
DokoJwLxtx3DqO6wOyRFnjURRMnKRkOBIYymBJxkPM1cfMh5ZkSM5hl3CS8JTeEwDfq0IiTvopFg
m0W1KlEXA20mrhvjwcn0dTv5LRWVE5HkbjpXylkazayfTdywKdti0MNH2tCqj+mU2S5xba1m+LDu
6us2s6xa1fOA1FE1+wrimg4U7nwsPa4sW1MtyRmnTXculmnp13ih7dkAfpfGaS9wtmbFjJZEe+He
dxKohNVAfI0PJ0WCJek5elVbJ8zrEXxKH3kvKY5tjqqLdshonHumxKb3BgivvOk6k7SBYjSyum+z
2M9zzWM6tP1rb3v+ubDKBBuIi1V9U48z6t/rRSJ6voQ5J4ftbPM6ymZXoBU1jRyOIHB322VK21Pf
NWI8aWURsrik6VImc+Ut2xZT37rNnPelXks+OvyGlGpYBzmjbTI4hdLIa+V0zIembWJbdfmZHttQ
RE1fTO9R5rkC/gIaDqDNTLTJPLigB/Eb3CYEpYisHUXwbk2aTm8gUGfXEoxIR0up+RUkvYJGYWhm
ElkWNB85lhAoTY66P6CeHIC8KlxaxLnVbbpVM7Q5I9FNI3B1dQlMQdjrItJlF7DV1Ob9+64TO9fv
52rTz1Z1q8nU8r1tJ9kknav8utHaFrGVdBgi1KVlueoDP6D1YsBMI92VDY1yNsqzYtaKxCUv6jly
aZ9PkSF9dwFZQ4eioAgzFVmn6zlZ4PThtat0fd5TG9SrdJo4pHfB2NxMc2jzw4Y1wxTXBpMh1qKs
qqgaXOU2bZXzk2JxYRUhnSlyEprdOnIOukPjWT5E3M5kBlfeiU2T9jqP+mUahwSM0DcnvkvReY4N
GCAw5MGVmAopIxPWnUzc0vHy0LIy/5hxPx0GdaiylU5DjxKJK/pxMbP4Y+iHOYj6IRUsJiU0E5K5
c5AW9l5rtKtagzaeZzS3YFLGf5oCIBIT6iv/cQkW0sZZCJYWCcTspnV+l9lk6mNgA6+joStDk6CQ
tQMkqx06h7eZsi7WYFRHfmHFDZdd8Cbr0AgkfaXHKyxyh+JJVuiPsg2D96PXUu+yyuBN3dOJRhpo
mndw1NM+mcRY/VEWSnwcSTi857gov0yjGF+5rCkI9B6a2Uc165ZzEjbZVdVLGUQDGoY6Lsqe+Zi7
nGQRnLOhXs1mstWqarGC/Lnx7RxDYd27SAnvbZyms+TRJH0VRrtG04qwrCwTklZYw7Gs8FkFSXUV
t7q19cZA2v9prPNSxlXZzkdqnBo4FjwryDYI2tGsht6U0IlSWl13nmfTair70h/LSrJxvUBl+Tr1
7fTR10awiAijzssh40dd22KakGr0BcTzJXuFx7SgES4lnuO2mlSVNFNHWIzLWrbQl5kpP4TA4vJ4
shMx26zySG+bQbbBqhxrfVob106x66ECjKmqFF45kS11YrBI3zSNtRc4z5GIdMj0siJk7D7TIAB/
prIiOBvBS2ZA6ZthjHsAdohbVxTQhfIlupj6IFQRhVPpNuECBGesCcsvUEpoBSHFmTC2vpk3ViPb
JhMqoX2VKVuWZ5L1RiQq7P28WcIw+0LnthSHkx2CD6Bp10JfgNYNQDBBms2zSoxxPmJdRqPC4ccB
aoSoabOiXBWqAGqgqguRr8JyEOdjaiBmZYOtPmu8IAN8pyw/9Chr37QIGg0JHow5aWe90LhJF8aj
bmA+jXvGcp0g1gduNVFTQ6dLWX+VCWLHiEDe/DHF7XLl8iAdD3NrIIr2Iy1NAsocTjxrLfSYJAeu
trfBLFcp9Bkm6aiOVL/LzgY74I+16xt3mBsqsgSRekyTItUTi4MqSIEBrqF5cMsQfmt+v77NBW5b
ude2mZ3O8m+vHH7/9V+v7t5j/Pq63L+v715a/PdvZ82Nede7m5v+1WWz/8ndet8/Cst9W3/X437w
y6Nu+13Tea+ffvtu5J/c/LlmO1CP97KlR932/aGrXR/76yO3/fZAHOxa5jCdKGC0CPjXXQ/ituEe
UHxAJMzRKeg3EgZvSn5vuDOY5wVikELvlxB4g5JCPvat4U7RAbBQIXhgwaEvAyzZf9Jwf1j2wAoY
pENfe/c0FND5f5hoTtZUC0NAxWddKU/zYtFvxi5t12rM9FFttIUWBGOQZJtSv0KDyN/dw+qb1dxv
+JPdAv9OLEEABiUXNPwFh/ySPGogTk2mTb7jdkHS4DzY1bb9QBisavx2dHUbNXbGY8T6Tp/yOoDi
2kNLarWoUenIggM59lw0FzWEn1Q3HZxlT6f3BDiUZRM0FR/XzsiV8TBF8GPR8WPR1a7PAKrFEgiv
fSa+FbMFftHOsRCzrw9npLFYdxoSxGieifw4t2So1qEPMOwpXYjeWupxeTx70qW3x+9P26K7guAB
jNB/pERItWtEAJ+5x1EFZdhVLQGGxnMeQMZmBiwOoWkjVNzYEkiP0mSkiHGmwykpc9TYZwTYo7R3
ioTXLmASBKZEoAtK9yuEdp67OsvpFNvST8sqHAfVRWweSrT2OC+uCtXztQQySCVpWS92bbpxTA9d
WPdo45ta50eWQ923Bh+YznEVoAKi6JQBZ8F0p7tjAvV3+xy597DuBKkFJTDCDbUdHDdAD476/fpu
XIpSYEg745bnaR3lQMBkce1DH5W0GgOI6TYs8iOUsjF4XbM5ZFU0DtZnPThakb4tSTV1q55VgVhR
XKkSUjmgKC+eMbUnxASABbT7OcgIQxMPxVShFhqlC8yBoLD0kenU8A4q0nLdQEWUxYi0PQYeebDk
sFgCkp82i8+Ljc+aJo0IWlq/6hYHEV+YFtIS3dGJPNOOpo+Ow44qgMgDBIpSgOVezQpmTmZniY1D
yzN3VrW0cXGR9xZi0jyJJeHNbNf1CPF/JedatbFQ1bhmgSLy0EDDcYiyqVBHC0zwXHX51K5Z48vp
uOXVVdEWgY2EL91by/tWxYLyMYB+RBCwxAVTilYzUJxsNcCsyHjmJp7yjSNEpOd+6KZzmfKKR2iQ
XZeIoVbZc3b0kCMGO5JAW4S7d0wpiEv2aX25AEE8Qxs1HrOiKWI4K9kQ1QhB8juhOisim7YViaeJ
FatpJuhDrkZ64noHgyajFSaNW1IQ+YxY0D3f8wsSPCvMzYPxwIAAjGntKaUN+2lQDCpQ5mwlt9hO
7XbqZ18k4WRbc1UQYCkjmWozHFd1vzV6sMWqmGgazb16HRqU6giPftrKpvLxOAbrDjq6F5D8Tu9n
Gn4MDafbCpILHfF6wHnc141cdc55IP8NVEDGRzDFYM40ZkMXadKbI6fqfkORK1bKKvTejuazMSlk
ULI6r7JFnM7OQW0CRXuxCqCsjzma6jhtp9WMZGwx6981kk5QI81fxla00dCYTx65GfLo2jbH0Krv
0lXdMCALXF4lBKYvjmGACiQJEFqbtl/KGMwl/1y6YFmisQV5wVSlWnXI53kU6Ja/CueqW88LsMkE
aI2j2fu3CwyubTKK2OHS+OYdFtm7bmlwlIFFHFa+WF4xX7VtpFJTruusbTbQgVeXQVvhuMho/iqt
NU6IS8UncKVHHXUskTCRdzhblB1yQ8yRby3wEpmEpN73QMXEFc/GOqkywj+0IvNxKYN3wMqHUVf0
ZlvhOdvgHtXrWkuXtHM1xLKfpreNJedh2pZnpIG5A6wdjuYAahFXu02gzcmO0/3oah98ciPLcrBV
4GYjVPQLOuKTmPhRKMrhxg9t+7nu65j7bgUzJuWmq3wFPGDvV61K63dN3n/SJPRrNJgb6knbQRbv
M5XAvAjl0YzE8ibArrhCDjdL7Jd+5HEzpcWXru/k55ZR/jpkg/jgfKpuGrdAbwWJCbitPg9OWSH0
puleQd5BWD1shVwMJMXQ+eDIHCPehdsGEzPGEvSwAi6NJguSNEwKn8uoFpl+M/X9tM0Wl26prWu7
mQrrTsexUBGWwrFoCceNGCe7pdCeSYK5MRuYe8gv6JxuMrPQ4yJLp1UYTuwoK/NARVNdsc0w5mbb
j1l1uMzNCF6fj/a8acfrsczcAEoz7hJel3ZXBHoqYKATW9ZKE/OO92GR9KTi0GKEzKaMF2vzy9Bk
82bIgzzSOwJCdU3/IQCaFAYLa43Ag2OIO8D+IBuPopheAy+G+hg69jAyMlQNzHuUbCjgJJWmW5de
SLfNO683Q8FYNNT6YxZw+k71Ll0F49xegWMtDydG2k85FKuv23GCcRaUugjPxZgA6K2Oai2ghxME
79siI5GfpShXuWJ5ghZoOkcBKck51+MU5S4DXy48HNmwxOm2bofyZC7b5VXmcA7VKgI6MNevKh4M
UZiz8NDAf05xTKH3EmuP2KadhqsGLcM5JmCxUdYRfzRp4daj6oq4rll1VKXT63oa/+gHKGs9Um4b
zirnMQwscZi3wNMfFvifN+GYpnE4lfiNmlj+NuvGYAsNGOi0idlsXC3Dw27K3XvfctQltSzZISQ1
r+E3fQE9jOKwlCMfIzMGcptpmr2vpPRXYyCKjz30bYB27OoiqmVjT+cRL4fQRYW/fO4q4HRm9xnb
EtoosijMH305j4dzQKoIQJoPU+cdECEVUCMRNa46Lxf/hlZFfeYDMV9BWdvH7dxf1YzfhG0LPaOG
Bvkxdah6B/3/8nQgxfjF6xZB7ksLexLAnOIGplLzw04t4pAsFNRHy0lNMLk4mRhI4vq87pbPTuvh
I4P+/dsa11PEKqqONLTY4nzZgeABx+u6mJatrOs8LhGUK4k0GJpqxQwFLk+h68NghmmT4TxbYRbS
Q0wC7aNl1FO76treXADDR89Kni8Rl7U/obYThxjl5RFJm0vcp+Mb0/viiHeN33RNKdeCB+Wp8wKt
msnN8WBcd5GaJj2pJke2syrmC5+O/eu26sqzrofVJvh0thqhzi3rEYaqRj+vZFpVm6zDFVTV1fRB
l6Y/Ld3/MXdmTZLj2HL+RbgGghv4yiX2jNzXF1pWZRUBECQBriB/vTykK9nMSLpjetNLdlt1VmcE
A8s57p+fbOZwH1VdH8KMG6JtB/PN3nOHVkb2C4SYBj7pHyrNOKeG4tyvoV5EAxqJJRqTgqCGwj+T
ndv0HxCI813D27aQTdQ/TGpuoA9wng2RAmpl1zfTji2g47FM4eBGH8jrJ7ugxH5OawuiYIJI2WWg
tnyS1mvoobGaH6ue1XfhLMSTt7D+qLqy7mD56KjLYBzKY+xC+mbRmF3KjkSXzuLWE6VgcFkRRtxD
GZyKPpTxwesc+d3H8x+ZdOxYSgbBOeLQqqIZX+ISJ1paekufJ61Uh2FFH9Bb0xU1JgHtXM/Zi3Ee
2dJ2Cn7I4CcXDn5ToNea5ns5sd0qDRQzM70OEBv34UyjF9OFbAe1cDpudce+4qTZDTw2eCzj5v0J
DazgeGXtQxlU/R5FqPuEN7tdTelNVxlWa4rBIMMxMgtAX2tqmrXauLMvt/Ues4rsYR5tkLeRx1Kc
AP5ZNnP1OjvzPkO+OcELJbBb47W7mDKgUyp0Hadc1mep0XVtWCf7Xi3tKWgBbjRuJnVW6q5H2cH+
mChYnsm86F1wO1v43KiMW8ch90EmyfpZR/vFMW/XwCR+vvER583C88z6vq4yjgo8DUp/hcq3BcXa
heRtDFd6hekZfzq/iQ+VLT1Z+GWZZGvpAi+dazRC1pv5Cy27/s1W1P8gi8MpH/tq+eOhMX2I2o0r
WL5TVQRu7KoMu/mbzcFzw+WQGVxCLh6T57J2/dc06+p5Bg36d9m6+k+VGPEoZVnvopFEBw7ZEI7L
IPq0NnxmmbdJd4yiEd6IET8gEsSxrsMerxA0npSJybte1Hfj7TODCgn/cG5xV9XSyIPCgKG0Vtgi
/krtcye7AZ1FgOoC7oK/V27zMn++mSX+LKtHxmCPYWPV8seDdnFmbGjRubck/A0na3su/XkMinEp
17dlNuQRvoRYcrIBsARSvYYf2wJcsgHL/zz7oX23nVwhmDX8R7CQ8hx4Ek6AQAxT6loKcqAzA1rt
xvgn0Jn8nsga731shasybCydJwl2/W4CnHxp5rp7mkhNvTyh6w8wr1ZCAlt7tguljT9Ztcg4pV6H
ryj/+Cuotpim0k9UmWOxTqkf9mrcJaRx7iQWpfhb2LXtztNTghszDkPs9iVIggSHdt8Eyw7teGJR
sK74D73rbPI4S7OuPlZoZMTBVjOu89IyEx3KSEOi7bDELolcq2WnbBQlEDHXOdwxGeHAqRjvDpC7
k1dPTM0P80dzmNHs/a1shGJ1Wprxzk1b9dBsHhCMGXhG2qttnXDuJFOZiTgCFwo18k4AGmkz4SU/
LR35nCofdBCpYvuJm1dcTOzRA5XwIjLlZDDvJxqUa06HEfcGC4JoXxJpcIv5RlxU4lmS9WqC+zOi
vslx83SfDeA8V3hxW75GPR+mHeXbZrIWRvWSz5sXY+2TyLJdlcz6Z1x8/qrtQK5u6fE/njoLAbZX
HfkucW1BBQf5Cqqcx9VL7YLym248dunqk2bfl3CbMs0tf11kvbT7adDxJ9IY9ZDBqxzHvZesSQ8X
DY5IRqWIvxM19nmjX1ARRl+RhKGCq3ykIqPdUF/JJKABr1Bgw7R1TPBdtPTdk0OxjZqE+1GTUiJo
my8WU89SI5m46G4m17kLhQZ/SfAVhtKynOoSOrtnfRfutzoJvTOZJkOyegI08tX6k7hgK7fkRCmZ
xj3Kg2nbqzXsWAHBopmyUfS9Pi9iG1Vml4WLbOpL+saHmnvp5BisMV0BnklZG3MftbuFGe7RkPRp
0JpIpD7qFnn2aRO/wUwaVU4cPtGCmylcdrHlKI7bBaxNVnZjgqqc6vgxANlxXZdFF1Gi8GlpTVWS
mjpc05DZ9o5Mjn+K3hGXlxP3izZqo6dug00biejBQo0/GabINxNeM6RjsOGBKa0Gki0mImknFrGf
q9o9h2WPq6GB0QkrP0jezaTClAMaa4rOrf15gov57XB4Xztt5r8JtMgA24h0B2DhI4480QdDqpoG
PefUs8Xs62icxmwFrUTSjU9ruMNL96OdC2bTZmQgLcmNCJvh3/j0Nxn2n2S3GLQlmooYqgcSUyC9
/1mXsbWYh7n0hjS2JiHZJtD9yKofcXQmZp80yvFUbyTxccWq6HtWm0+zcdH9iiuaJWMW67Ea77ty
g+HoAeCC14io01gsIYNzt8lx+pyY01FG6qU507UyMVbHvAxpdzNbQQCwkWUztfq0aB2QPY6WZEWn
NukqpWKDP2zH0Za3eqEOAVyDj/43mMi/ZLYgm0WQewKIjlh3IUYi3B7SPzAStpVxR9FDp1unqt+Y
/Ne02VwO3Z91iatHvJQlo77xHisxoeDHhV6ndbR5YzaGtXeno1Xde1oGWLUycNd/o5z9qyqFF8cT
7kFNh2ETgqr45xdHLV9GY1H1gapSr1XpofHr6ZYorEDbzJel4mqvA5hZxbipsNsjSoa8BgkserP/
+rXcNNh/1GjBTzAW8wTgogfV+2Yr/ONzqgyYAzXPDZqs1eR27s9NMrmiivxxt9Uq/DeL85/xnZua
SSFG4S0zAJM3NPOffxyiDcMC2xVUyBp8w5Q2b2MEtK0bo+T7v35j/8eflGCqIMbecSyEf4Fkmqoj
qqtWcHoyEZlcE3qyjViyMZn/E5T6f7KZXjrwkc2/Okf/aBz9352o/x/9JYi5/2uu5v9mL/3LMMz/
7i7hL/wPc8mL/8NDGABrCTB5gAFs/9NaSv4DCTZISNEt3Yc8DcXB9J9ZziD5D+TaQlg9iPNE2K/4
NP/TWkL+2seqCW7LBYoVbKf/F2sJ7gNe2D+seOBcMKo8kLNIyd3mkP0rQaYqOQq+OZVRNOYn5FKy
RK+FW+KPshLxzoeznPTDnvp739CDdMGIIvgrlmrKZuSpMu214iUJ1wnMAhH1K7SbglgwBBWqQfGy
MoH4nQj3pQ/VufGrzJNhlCW1kalmbifly7D6QQ7B8Dh7c9GDgok6gWsHFBWv5uMEW5nVH+MQdhc/
+dX3kPkYBy0C2TZAv54Hg8y7qs5lfKrFPZuSowMqkDLG7tqWZXDanyBWZG3wTnAJjMnNt4iPttlU
pul2HwDOyHwl31kJumFxqA9iUpD+biFJ2m8kb2p1onr9dN4ypqqv99a7pXlU1oM6CYbyY17JgdWj
SJ2aChmWeV99IXKbiuXkma9xxAUt+QeUmeBWPvmfU/tjIEi27n0mE8tXEE8H9Gj5PLA6HaLh1E/0
1WqQBVDFpzr4vYnNpHVSv3bbia3IgSZ1suP1eNHAUnzVdhnx3TmpySGewep6CTjEujqhb90yOCOH
YHnyXXlaROveYgBMA3+Jk/vY9nifIc+mxstc5+57JXwwWw1ozlakm4rFo1XRrhf0QPx4D/bxQt2X
mFXyqL2EvnWG2xePyOkOrdPbOALC6MevCm90oPTDQ0+jqf1kgTmN6J27/lmJIWsGWaVbtei0EWOV
R9Wtyu67g0ZhFSe/Nk7u6mE7j9rNOfRbWCLLCQEBnterf5yRbpu5lW/9NKDoaprtxkcXlHcP/Vq+
Qbi3vzY7LX+4eS+RsArdihmLKq9KDl1AP6AQybR9hIMDmBfymC7zBPhx3jTw2qCJA2yJm+3CNmDI
ffCCJPbw5qb2ddX1gHakbQ6yW9XOqrJNR0o1imFv70B2Jb4PPWbOwvY1hEK9eHdy048sMueoJHMG
Ky0beZAJlVxLj6YI9ObDJA+NCh+RtnrrOjxSEDd1fQo0S4ca5ECCTrdrjiW0rKi6M9GxjFTmNxQV
Q3BAoZVXUOp61rxyLO4w/lFVk3XduY6b+6ERXeobQKfnkE27dZ7PDBQgIOIXJpJnqX9v1bla1Ssz
Z3zrXeTXU4F+No/mr635lQyPUaBOvphy1+0n9KDCc2lVnxPmpW7q8Pq9FQL++AtNWEqddVkgHkuG
P/dRTlpkrfuhx4cMKpkMWWvlq13pQ7+p97XiV7oFgF40yJrMXxMvFc5mPD4h8KXRXkFxSMwLVPRH
Ex+BHR3jcmZ5E3qHZuiirHLcpkxZk7IZ7o3x3QGlIzQ3lNIhVw9e3d/5dvqLW/Wr6SdRbKv66Kot
3gNsKezsXxOm4AvCPchbFa6/vc1WH5sx/HHBLK+9Ltsxpzg3itb3XgCFzafN8eG+2RKw4bYNUrjN
2Fq9E5kiaM/apH9gQ/jc+91TzZe7Oun3qKjbv/W2hm86XtA9T6iNLStfQr/G95MUH5iRw1NdyV04
iFNFh8MsyB1s2LznW9rHw9c2o6EYmwg0Nfvl6f6gy/Hcr+S5HLnKYvUZNAvsinYsHErvXauHKSNg
OItqgrgYkEBktioq+106WHZdC0tmZvet/3exTb6oyH1MwbnbtkybaX7n/gjZLoLZspSLQy/tEZZu
/ZqsB1evBS35AOOnb9GLbfRrmer44vUCXWvLu0IO44hIA032SIZHRzReSIQOIckHe1+rYc1VhShD
Wo6VBO/+0TD+Irye7lVCBtwUG/09W+7DkdRBNmx2LWBgFta+I0X8oRBESMsSJsgJQAF/svLHDBr7
WcfQvVW6YpOpw4zNYeC4ok+O7yU9BSPiHcl+9H93fTZW2BoGJ6Q9r7o7NtX8Bf9R5CUvD7ryT/VA
dzWWoYEEtfnfEsipqNrCl2tGeZDWi87LlQJeCu40mhnE76s09sSerh8DzjMWk0+6qTy2GDYwNEG9
D7cuLnTcxenKlyev5LDq+gvj28U06kmE0TNSwxVwXN3ps2n4NTbya3AOIv3kLhxvb4ZUPffPkl0Q
oZmiMsUigUEM6vCRB9UnsnZ5dVOPJc+n4RIEzxbnq2U0E7T6CtSQs3pGHqPeV53LlgQcegS/ojsO
/WWoPsrRfoGWy4U9zX6chhrWBzLwsxcXSaNzAYuqJtXVzuM+7shd6PSnjCFS2ddG9x8cGgmyDusZ
pbxOl8pfC+QbQM6V0C9MpHciGeNrZCqRBX0Ls763UFS8JQXAeSFL/cjws4/BZsasqartYNyWNfG1
rZZ9LJIMSNNVB8AsZ3zKa/ITrP2usiwH3ctTFY5VJiAnT7M8O2WPExNpZVBoAHXIACbMx6RFIENq
teYmqD870r2US/sr0ObseuRHlqbMG8WyBiuYbNGuG7v5eWq9naj5D3MIT7IqgAyXvI9eAhWzGk8B
dv7N7thSkHXRbmUeOZcEuE0bYqkkLc9ovOEq+XTA/tPVbX7RoH8LFv3hVas7OjtgLzJ+MzY3+BJ4
M3R+sU4dkTNDf0XkzouTQsX9R+g3L8QrHz27eTs7mp2wZZLOEpag2bTcBziqIOHuPNzwdZdkyMSc
TeR25S14DMAVwJiKJrQQM3yCAA/fAMTc5OZSylCZbBCVuXfuuvZ+UsfAYyqlC6N75HTOQCDTqK1P
bTwfbnptGSyYZLNHddBNvjziEgMXO5Q7hXkeW5PkcJLuux6YIyV/Zr+HQBjnySofvcY+G795XMl0
zyL3RERXOL9sPv2gBgEbPdd2/KT0b9P4+6n7663+aRnOXvVdhVMm/Pa4UMiXZDlghMC+HnucCBdD
e8Ayd8LczfwLCgad3zzs6LIN0KkWizmF63ubtIWl66FWh2TDKeu1kBrmnCTwCOuML9/QKYuwdztW
XyX+4gwREh8nPrsgdzR8UTrM2s4dFk/gumi+1K3AG2nL3nsdgvwMsw4+Hl840i1uPbCFA+iM4rO3
6SyeJVSn6VktiDDLXoAjUH8p6Ewx1ecqWC6y410a9/NViSMic2fg5pDPG3p1zuZyCn73k81A6QYF
V93BG8mOguKnpTkYnbTA9GVuw9bDFn6Maobyzf1qjT0s29TCYyEZ8LETZMijrnTa0c3twqh75QrM
C7dP3nDHeiwDwR4n+TemdQ4FEqctPQ2CnfytfUg8JvOt4TBsxhrn/AQV3EP9MRalLL3UhyHZQpIy
MnkL5v4oUTpdiZbwE4bSywYMdkiDkFCsfYwggBGO7Fq0WsQNuhR5ZCiDHYZgwAhohpMf3k2Nozh0
/L9Rub12C94CNJsMukP8lCi/PETgUACAs4cOun86N4+h6X8h7jzmoLRUFrnuLBV50m3y5dax2Dxy
z3rvflzr49L9hIBLyxCtQyOC7qQpNFHctkOonqfttQ2QNOvxQLvh6GMMiNiYn8Ydv6N6OHkgJiCI
HWSyviPW8VbH7E5L74x7IlsY6pqOnq1Pc0iKd6yDzkWYS71tOrvBMiQOYLLOoBdIFDe7lgU7IRTD
QcxMYZQ425uLFkwg4CO4E72XNd30oobtkJA6R6vzsuKRk6XJB+hyidraC3R+ng8jwPFoHl95g4EY
aqKiWBR0yMCsKa3C3KjxG9wVTZeJ/kbp2n9GLc7/2nn0WjWwMWc5t3ugREM2Tx5ynqRiUR55tddn
JAZmDkD5HCMccqjYurfG8w/gsMKjVlUux/JZR5CstSMQi4bevPZbjxNXdM0S35PV1fcQXmFkeYbu
grlt8iQ06bbRALX0vgQQiOgSB86U7OJJo/SHmF6Ilrw73pUPyNQV/exDJQXYvltL/7j1vjnEU/ji
CLnyGyeLlYMVaTrHdwCIPDAmEfjbdjt0HI1fN08FjwUBp4N2AAGg8otEyYOikFhZiIrdY/X9quJt
x5Z6OOp65JBKOxwHQVwAdj7VSfkU9z5Nu85cheyggbftQz8j7wncRULt0f3I8igwfmFlTTLVtN8e
XMUHqarhxwu34QCKWmfw/rNFonSzvr+BZ1dkzzsyXMY4aLNogMw3SAlcfEou0YiLrK9Iyh0lp3AO
XhjRIvcjDqEcnVbYtnns2PfMBn/XtZM9yIAR6NlLkm4D5Np47v0j6p+98QAnG4BMKzVtOiQbx4e0
My0okmi7H219BG3yONDkvkH5J2QJcnz+iTcLH2Sb0qiv8nhjf/y2vrRbdB9PFrUmNgsmTWQMHkEx
egTdXwfEYFtacY86nuTQwcl+HPGxlUhPZAZ67W7tfRhZIbSlkQ5fpmcfS+89+YYd1iGGM2oLzAC6
d1jZ51r+tQH/7Ol0WJL4LxzPHAN5/vRzCN6t/MY4mQNrfvPkrVq8N98bnhHjewldI07lKn6TOPoO
++EL4z0+YzI9SR/vngTsHiq5Lvot+jYVtgJkwjURKJndeByYyf0OcVf506CJP4uokzkvIWvPsx+l
4QDGA/xj2tUKjxeFhJq2956G1a4jElX7qnPFzfUGwafD9siMEwdffxkP0dyKzl0qQ0jDsY2KUGsN
bm24IyEJr2zQTdbwDmipAD5CnwZcH4GG2e7MqZHTL+EAXsXtZnDIRC63OsGhB9XCjaeuqt51K57B
/V7LcLgaVuehRjFltp9ZwurCxZuJ3gPxW4vcjriukUJCgwz2itOcarVHV/4EXR6zh4Iaesb6vZD5
MG0DucS8+itR5niVOkNFfWjp/JOMSPB0gULTH1fYj+0HRhjtaCRMlsQ+iva2aHv+0asGD4iCTWxN
olIWV1nM8kp5X1KND1KUh3CLUv92kbDIFpoDDo2DW7Na5YhJnnSQ7PsBNoLzTq3nn+mCOI6eXkMM
AUlFE2MAUgycxMtrb8kl+P5Y+hm4YRzaOKnqaD30IxzzCgrR5LP3TVVA1wLIG96ANtukAAeOiNWi
lIq/A9kdGj6cJombcDTHyYek4Uqi02Sqbbom+lKhRF1hDDz0vbiGElKoT97wW3jmrCPG4sZVnKYC
ZeuhGsx0ibtVoBQF8IzAPrpWNY7vqIimS2LZ7wB33YichLeg9OMCRAydq/A6rwvCzT4M/KPwV3ld
4ltxQnwRwTcw3D3GS6WrfAmj5VENICagZjz71ij8i79+jIadFoPwuUP2EQkD0WaTGn5Z4DSJ+1Eu
yOtmfBHSXWfp/+naYMSJudhr5RtisjDoV4jpGEEBQaqB0GRx84K+RLYHISPdV7tY2e6gyECfbNme
8bLHTNHhuQVtAoum9GAGE5c6393P3VjM7QBhGjPU8M33Gp88SRoETeydoHJXN1G3h1/Z5lC8ozzA
L1c6TpvO+YLEkBwKocVbGXYFDyDLTEsYXkKIOdcZWyPz0CL7av0wmh97swa7NhgsSFTQXNHQPfVT
LS/TekNJZLtbQFdj5Jg7bT4u5drBagxbVb/Y3sA3XGeaeouoc2Jqjl01YYU07nfTDUXomfFBTesu
vqkUbRygEzksY5yX87zzGlrtaFnVtsDoB5OBGouuOOTrd84g7MEoup3Xn9M6gtteUL+MEdzNEDQV
fuvTep3Cwb2ujVy/iabV37qF3DldkQ4/SFv99tko95UBrjnV8AA5zP8Zh+lJG1AAJDrN+i300Ed3
ZVbdODU+hc9TDMdzdGCdomg/+8fBBX99Ce2jXknRhPLRdZiyorbdXFZoyBKAXGIy78Snx4b0Tws2
MZBJ8YSsVZlWZfgXduX+VqP40VKU9CLUmXgUUyCCLAiHvdfrF+7/9sc501IXo/afkhb53sb6d/G0
/LDF4ha1HWh/cBxxo8EylU8qsHeWeXvqIE2tM/50HrH09e25CC2f+gYpyPjGHcLxSon15bsuPwfl
Lmx8SponG7WHagl3jdm8ewhTUYiMaK33RrkwjWPrfW3DOmSDCttipio3Vl+Dwd3J8pfxn5GBHJCa
hybX+x+rgXv2waDLQdNzW5PxWV2lg913szyAKeakLYvADjNqke0DoscpjunB8yCBIJp5ijtcf9pD
M+DZ57kkaOBk+EloM6VtHdW3wUgZhPqU1/xJmjBVY/S1unDExZ0UUc9k5o1NDGXFnlX4MmA4SojD
DOhwPkFMwK/dOuvOO/EIao+EAgTY6FDRNSOo9liDUU8ARo4V2p41YRlbkI8bV/7uSjB8YQmckQQ3
7r1LDZlt2o6fA7kfoEqvVcoNDGncPGvo9ijAEZRUeRBvOI+2MkGwqHLLh6geG/LVjQzJyAEaSfX3
tsGi2WS0tXvS049R4ywelhpy/XpdqmcX89MQh8dIIPeIeVJq3s/Je43140r6ODXdV41xZ0CNy4IZ
fUwwfAHzNJ6RAoST9aKiMu+2EOFelM1uvJtn8INIZvVLsm/dbwRsv4ZE5Fv5EUGYmObdsvI/Cl0O
gQBaYwRUs4ksWuk+Qpi1duNONEU7FTV7Fpgr0Xxr/rFqJIgBzPDmnPRz4U0Mc0U+B/kKVYM24FGh
QtNgy6ErXAeNSScD2gbPuwYJ2dWzhqzWDuem+gu8M6295q4vXdpVdM+nBO9g7VMBxIkGOhM2gWsP
ZscojnzsOwjLHRpdPLmgOjHxJZh/bHVzJPOD9qAi19F0AF9ykKRObRg9hO0z978xjS1lqyjmjj01
Gk19Dxt4wlQJUHtg5wBHlejbUtX6hRdh/Ijf5+0GldqS6RH5YxCHGCrr4SZEoPdBcwbxJngIG3rZ
cOrB3D1qvsGcaATAbcreDZDOCITOfG3hhJTLm+fLnan+OvgJFlg1e2+X+2UM06R561aHh4tsdbQ1
DxuZ6GkJ2iNxT/UMO8IhhRq5sdA1PwVyviDQAFG4ymf/Q27jUZrlRbMvvaypmuOneQjASGDmhUO0
rjxX4Wcg+aE1s4LvEr9OIaDgddGXdlB7afW5G+/LZOpePCmgOZGDVXEKXg6dIvDG8lmq8sz8KGsd
2fts3WEmW7HVS1YzhoufZ2P7YAUmLZESF+HTEry00wYClzV3GPNXjV8TA3l0TcYjsBH032NWLwo+
/Ak+j9df0EsF3rkxdxvFo4NAKU41Pw5yO5Lq1KJCFqqoUSzKom3f9Havo2YX0i+Ca1xdTHdyVXxQ
qCGEewlmdbfIQtMVl0iJtXNKECmWdZVza3ONJXNrDQPQEXL7KX2XJ8o9YiwEclDvIP9BD4En18Md
NGYENyE9b1cvRBu5+DvaVg8MEVTtgejyD5hFdO3tXVjDxUKIJ1MBSiWoa5IjHR2yY2zDe4uCqXzH
FZCWcVtQew7bc6jvIvo2kEM3Qi7a+dJLO/PHtW/+AOOrkAx3oImfLAa34i66w6STF8X0Qc/Rjmw1
0HPy1nuqGCXMDiRJUxuwgm/71fiHbjEZxxRAINs9w7qt9jZZPn31uA352pIUEksaKHNp2z2XUwaJ
ePRxsEgcU2wXJFseOO+Xt/FnEd9QrOYBE2wZzApYIDzE0L74TBixedUgZQnA/G7WQF5EEr+v6+IX
3TYdarRgKKGKutuOzIvAuHk5JkJgMg4KTORsXImRLA2NC+CZ9cssgOZAZorRr6MQEscSud7UUt4c
g3VAg6YxqAOirZ4uwzZ2B0xNuR9F+b1E3ZcPtHEbp/cw4PZdgQ86IQSIstCrzR1Aps8aKWm6DUiZ
D787LS99syEwXEPtQQp8MgUX+Uj5riH3dTmmN5Eck28wkoHgFEa2fr0vKd7y+kVai044yCZAdq9B
QCFxHIJgIgc37B1bZbrCtb1Jvi81+guL4HfRKFk0E2w1c1ktCv62aJK31Xuz6uqzEmNjMJmVIEuL
9Qkcb1eyS+PPD97we/HJUXb9kfFvJOufFFRYJh8wHxCuTF/E24paxu56KMl1dxT6uE6FKD/Ycm7D
Z6jc177xUX+PW8ZC5KtDChEKvPHzppXIyOh/JiE4peSTz+ZiIj9PDFw2i8QKECccJc1R6e2Orv5P
W/0KIB7nE3TKhDmbijKWmKHUXqEX+NCiDIIVwXyZKV7kQGXWLuGhCcEe/zfmzmtXbqNd07cyN8AB
WSym0252XHlZ+YSQLImZLOZwPlc2NzYP9XuwV7ca3bAONjZgwwZkd5HFCl94QxHU6Wd7DuxtOoln
9la7SeiTbOZo51KR8LTP5NlsJ4cuUNN9Tmfwdem8NTPzJcwjtdLt+EfQQN/PxIPXh/MR9ahNm4b7
CvYHhTmiFBfpnCRhJVcG1WnKobAQnH3vaB6N5ZQOb619KzXvsYBN3Wu6fESRyr1z47Z/18/yK6J9
Da2f8dWgOjR69c+urQ5TEmioDoVIcMVU/D3Kk3Cz6YmM44vnJfrX1gIy2syde7RJUZwZ9Ln1daLV
vvKQWqNURIkl7O384HjTQ9OZFaC+ECmxAAqK4UbVCyy917kj++is6L0nEJ6gEqnAKSud/dSE+yQ3
zJfc2AaeGRFePw2IttK0GwaYBeZXD6U7yqgAgk3aH08V5xEE5mnYl0LSRg/1OPhIYuixhLz5LjHC
ducOnnaEXGBYG3sK061D6R3ZhnqvnPEjqhFQPwc5bmT9EcjcHi3Pr4gKolIiaWRL8SHUZ1IwsW2y
YZWK+cnuqwMd4m3osgKb6KCEft96+qMT9ass0exVKcB7JjNQv86L7uGe6T5YLn3nsZKeHXu6Qzyk
B99VhOGhSK1sqytnUqs+ybKPolMwvQRVkl3TSAFpQiROR5pkCo3zJHwXpx1MfqeJKF6mEeP6yZTs
BjvbNMpsQTpb9oYujnnXSd6poetAjbZNoTcEbgyyPVDlrtGLV8sUxWtp0CD1psB5UqGodmaRtJvU
jsV7p1EPAMfMDalmuZ4dxIsMRW7TK3300TykXR7p7V9AxMwNFX3jecj0aBEJsds9Wpn0qrsxn0FN
iHh6qfqKHrk0dGOr4N/vdUndITeNv9JA/d25nZE+FlDyKTaEpfl5yJ3qZ78UeUPoGVB+qDShYVD/
nGMdvalw7n6wB3suErN7msva2ZhpTXUlT2gGK616yPn/QDJMUEKdWeMn6MZIlFYND3Vdl3KFmppV
FmXiubadD71HiUyqYJ8A3tiCNDM/03KnMV2q7qkTs7aRqF6tmgLJbl3p2daaY+8TjB7i3KwdvgCs
/xEVlWz3hT1Y91UzmF/rkKZ3CN7hhyqSIV9NFZG9DsY2GrS9F7QIgnlzRaXNjrp7ydbfD7os7m2N
olMZ7PkWUC3JN45FVf9oe0M9WV5E5kg7kvt2dNaKq4laj9ZL4rpBP0QacZneDN2jkQGK7gs0jtdG
03g/9Xg0S2TbtH4nMrD7GrnNJk7KyY/IaHYq0qj7BlHVOEBV3Zo8GJ2xH7V00r8Q0FWvfTE2NFDm
0o+H+UsbFPkWrTkIDgnqb35DsYhWbK9MbuO4SF6aLnRWGppCcIwcZHZMj+yud1MCg1ysvWoQn42i
E08L6vNzS15zACeaP4hhrnaitsRjTv5AhKOIqMoJCKVvJoYBXqaS3IrAwOlQBpXNvjbK+yTxKA8O
kbtTFSBVZLdqvhsMwm2QKntX6A+pC3eNpSjd78rq8w0dbb32bdAtT3pZeN+yWjN2EF+dTa9q6yFA
xmirEx8cqVATRHGXPsEEGj86kEbWohb2M9J8zdbO+oJipbLsu7o2vUc3NR2/Vy1ImEUH0vQ0ajqo
Z1SkE3b/DTKyVe9iTSNnCTJ9XZt1oR/rxpX3kwiNV6MFvklw5pSbwKOdSwI2IUCrlUi6AZFehWbb
PAAJkTVF4Sl87igAbzpp9M+pPfJ+ravRlTYcBEG7NnqwDLrBoZlCeLFjUrlUtLvUDK1wrSn9oxsE
c72t8njcyzxzv/RpG/ZrHWZ15XOLaa8iBfbjONp3PchHygxT8D2vpVjlBU0nC7b9JgZOVVCiCLxH
L6RqUmeoLbWJ4/JZYutgNNbzGFQ5t2YBryFQUBILDAXIFEvH+CizwHymwAMEvrFVZjzaadppqySA
Rm1T7V+ngEg2aHcmBntWlPfUNqh/J1bvI3aPzlep+eaUuC+Ogvs2BkNyByO035QDkKHQsZ29iznB
KyjvGPmQ8GclnPwxIZAE9DEEP2OF3DcY+tB9UGX8PHrof0RpsTYKBHE7x6SRC+V+Pykh1nGvwk9D
6shjMlgf0TyontAFGZ+FaCF/JsLc8FqCuQ6CPUWk9q5KA+PTchRukYJdKJTF9H7Qez4Ca+IVAV5r
N9UQWPoxZhXJWj9IWU7v7M6m6oJSE/hbQDQx9YkXHaD+C5UqpdF6n2Jk9PTes31oBLUDt0Zays/a
/H1EJyGAs7bKs3y4C9KpPbpDU7EjQs0fXcP9IeOELo3ltlu4D6iwkEnuqkqyPAzC/O/JEE0PFOS+
lR0d88YFfTz3dJLblHJMNs7Fo1N6pE9JQ3jfprk8RHWq7+1RsIQHcwezfTs3nntwnJKKv+sgSalX
x4o8+0UVsnugaSm3RjVOD+bUTButzdhjSV34HgIJr2NQ2A/CHboneAvjPi+r9INbJlScFFLGHTCF
EYlOuiTVKoDJTrzTp88jukDbaKnGtiJ6nfLafJr4tt2K4MTc0E5y9lk0fogTN3uxbK+776UTfET1
RKfiln4yqC6sUUk0/BllnX1d5lsAp8PW6GvlB0SN7z2r+wRs1d2oYSmOlrBjP7iDCfq9rEJ7XFX2
ooE0OxAq6mq0ILmm4iFJgCKHYalvCX/oI2V0JVxJoxKXAvGEYgewrJwqEJ3kO/jp5mNT2fW6Tucv
FHqoz5QDcpMBOG+ZjWAv0OakhC6MzQi5tUe0pVNkDFMgNgrDeLJwHUmyGvMDCncOzPghK3wChpZL
g0CkSBu1nbr+kFPNy1atQfoyB19EmBqSA9sGNOSRg/hh6aVfjYJPFwiABWaOCC1MngV/UY2DAuYF
5gSlzOBHERru/UTZrwJb48+mBpInyVBWKp21rg/6kQWa7j2BeHeOqsROpyn5BIgDVS1VO7tsjiBc
DzAAH3UBgQARgn3QdjUVmHC0D/rQ0wQazZDUeWqDJ1YbeXncgE9HpTJ+bQE2EmK6fblJlIj3LfHH
imHdj1lWN/sKZN0Eoavns4QoKPd+04gI0SBYhU8CLXhKRqDYHh09o7Y+FOMhEQGK9F7XzWvpNMlH
RY4A5quKkVI0wvHnkFfxk8xme13aKAxYaTQ2VC288Qj+lY5OxO/FxMdzb9wj1Vo9p3IKvjUjMPBV
aXf605Rp1fepLeefCG2VR2/Wp3TjhBqdArNfOrBj+AUEhvWkcZJvBQWoo+j7uAQcY0Uv2gR3cA6N
9m7oKJMPUWvs57FvPrfhHPqhZxFNm5l69boqfqCGVW7yQRBFw5vLyB/YiUicUOEA5PGuQ4L7Z5Ym
+YMXBP22zGYvXwmhxSR7jr7u0Bnw53KsN9NEyQKVDtCxGUKmiHdV4Fjzwa2fcI3YjzAe14or6WC7
hXEUCBsARRqLh6pRhR8n0/Q0lsB56th5DehPbhGYSz5HblrZa4u09a7TOnTvR3tTa9H8pQpG9Q52
EvCspKTl6oztB71hUSHzptcU6FrnDucEAIrDC0S7T1TgASPoU/2YVYm5awvRPY16QH86Th3vfW13
al/a2bDrc6OCjtk1L6a2XAxjn3ELOai69+0Mbb92C+BL8+Q+zgWgK/aMdo+UjPwGHzl+iEwRcn+G
FW32gjKeS2toFYTz8DInScO3s/UZgI+dFOsR6f0NymzGRw6Tbx1dxQNtYQ+dtERthkGbtgUsoodg
StgjaOizFwZrHr7aEIxe3PAhC2h9RHee9RzkUX60w7D+nhcmt1NwX6Xzjnr2yrFbQoA6mNFAWW7z
WburQuqUsitouNxZcJEEvBGI3kBq8zuJ45Pf1p5FOhnMI5veNcOaPlDg7AlQrL/pScjP3BwBnJou
i2mWONbfXqUFH7q8iPYZhYyFBhr34yqrdY3AHnMFRxlSQuwpypUuq3ot3GiXo6AYpvEHnfJft3Zn
I3x2zaMj632NuttW1fBXoVDOhwzN1RZyi690eZfOTYxGbLjS0vk+cLsPWsmfmBGjCSr51vTjF+j9
vw33f8IO2P0oF0fg5pxC8D+QHICatuHCGUb1xbXA00O+vsYW+L//Z7GB/F+H5sQJ9Ze10qUf+scS
yvjfOIjDFzBQnsXBd2E5/UehCptHqAAQBYTNLYk3FH/yD43A1vH+cl2uXaS4ERpYJEr/oRHgFoWi
B3mYx4/akh/8NzSCU9bML28iQy7jY/HpLOKwZzSWOq0M7oPZF+XooQ3VDfumtY9VUlOllyDU3szX
83/oOG8FqS4NZ2GKZErk+Q2e/nQ4utXSJUubffiNEUgO6nl9m7VwhvJg0yTCucGeOhXg+s/rESBR
iVjALxh3nI63iGR4KNygokh7zwfR2z7g+9E969mIBG5Dq3+F/Hd78KIs3HpiNvbX3/ecooH1E7wo
i9flCSCRnAnEpHkXGy4uIz4deU5wHU4n2OXshlbWKUPo11uiiYNzgO3o0tGthaX1hiKWoqNoCAQT
fKEQY0hEU267wkYEVo+nzfUXWh74v1hW/wxluSwZC6GP3zgntWoS11Tceql0233raTM9zQXvM5XZ
nmYASB/PszbhLNp310c+I8L9M7SLkhs7Vic6OVuqCd5QBEqAaZNc0bmL8npddaCfMzO095pl1Mek
s4TfGcDxbTKhA+ui2HPDZ0thIN4Lt8t8LQi0w40Hu7DIFmk1na0IJQjP4tPpl245F5U1zH41o98L
kDMzXm2mycRehwNgBTUS9dC6Q9NAByHwkMuIK4t1R+OywNTmrxlJ23YdJ6b+fh7KKFmHPUmmXyiT
a74Dlv+xrnr9m9E4460Ncul78h0XJzTTXpTqTp8dqdgWXYhg9jUDTOxQOWoXQoaGYdiv48ahRRU7
0GIQPzten7ULJwHpHOZrSB973q8D7u2aLWVcoNVpzj4xR7d12mk+VP0AurIfv5ML/nV9tN92iM2u
QDuKzehJNuPyNG92SJOXVDfhOPtzTNe6ELX3nAdAsjxB4e76UL9t+WUoCQfMsoi7cFE4HcoI7KYy
mln6VpOYfqYl4V55evj++ii/TR+jwIwFNofLoGc5y5p880JFmOtpQ2Tkl1lAKVnl4j72gNg1I8jb
HjHd7R+MJxGAFbydS+3xdDzN6JqkrxMLYSsrebZnad5bXY7OFYePT5zb3Nrtp8xSdvvygugz4q6B
6hcyjacD5in1qMpmwDhPkbVQRUr+OMmjVMm0avpwvOtsehVEhPU+LxoSWqtIb5zexkLiPDntlodg
1aD8BYyPxzl9CDpT+TS6iKBZKOjuQfBUD2HmmJsBSS4E/hXchk5rt2GDNvZsjdWhhiq/6Xpu0evT
fyo0tsyGAQGRy8QV7jIpZ4sKdT0kfpCX8GWMWICXNvkua92jlSuaPy4YMye9caf8cnI6fXeGdASq
/Uw/ocHZyWAXOByQMUhfwKJfp2Bpx4yWO8BqJBnpEG1Mus27UMvIkREr1vOR886S3taM5mZtB0mx
74dKh5VgPppVVd95dgjVyrNuXQwX5sYzXVwFkGJDCdQ9WyldJbFRo9Pmd132atvZ/EKpKX/NlP25
bOOajmfmRjeW529HPlxcqeuLYwlr0zyfHGnHENP0BYaTVijjNzrNUsuGzchh+k6Pxr9LjWXiuVWw
DWWZ3zhijIvDozO+vDf36bkYIGK20YRKIZOrN84eBrZ4B/zBXidOrx/GnCxEmCOs9qGj0TAAig0E
TgZtgvLzpHvNysY0aYPmmNh2CkcZkpBsn1LK3yCZ3FKJIFu8vn4vPjBlPpdzkR9fCLNvj6tpKlHZ
72faMAhGrvJBqx9nUC2+0ffKT8v4QKURgmH2g/AwvSGd+PvZz7eCxmdz11jE08uB/eaobNTUiRYU
t98NdUrtkMCoK3q074rp6/W3/O0yXVbFm5HOdqkTezT0G1ZF2zbdYxog50ycWR9Vg9RlaNBUC7lu
39FLM2/M76U9wAWHdslyu0l3+fM371iVFtn83OkwIsD7kb0afgQSaBMa8J3ABsdHRPvljWV46aO+
HXSZjjeDeoONBqHDoLFr5jtDKoQmg+JvUOTPtqLh6qZThZFm79zNePdcn+rf7z+ucrxs8Y4gYdB/
7ZA3Y3cd1agUkSK/VBA4K86Xe0vXi0NaoGBWYO/wB4vIkpyIRCwIHZxfR1ND75AauU5HFEi2g2Xj
DnuKbyhYeDdSlguXDq+2ZIQGRsL8y9m3RHNz6ddhLlTkdAeAovR+UfQI9Tcy33kTMqWVXTo72IMF
JNzI2jRV0R/rLNJufN/fbFO4dZbQAke8xZmYvO30A1tSz8siEgu3sUH9rFfgxmLHBWufgg+GRPyk
dUDRXJRbt2jyOf5UWcHRTCnuSgHQsyQxPlz/7r9O1rNrCbFnAw8TQQOUi+n0maKpo1SPXZ3fWyF8
v0gcale9iGkWS/kHk58pHw6gRXAotGjnTnVVbzyK1yilm7eMRC7tOhtxYpv6Aem9PIsqBayoyKC0
6Q8OxUli7HCj7EXeadKclyj3wic6gc2N9XFp13EM28jq6i7p69mgdtdHjtMbBmw4CuOV7N29nU8P
WuuVQDgyME8WFO2u7rSNAcJ8d2P+L52mDrmOXDQMlmzndP7dGAWYzGUjQE21CT5MdW/osA0kxkRU
/KkmR4VojiHN8GNrBuMj/wVc1RxhZGUqte1VZlMZXTQEDDgA15/u4sNZSPGwgTgMrbO5iT2CMATV
DD+xEm/dOUm8lW0ybgdkR99fH+rSAURGD1uewVgCZ3sD62XYISmsosJIrR+9R8eSEh44j74c4FXA
J7s+3u93i1hOA0hmaOHy1c+iHKScrCm1HcPnVYJ11uLxotdU6AOaGytRGQ+eXayzxgg/XB93uR1P
9xvjLvEAM4qX67kGjwyEXaEZbPjWJOLX0Fs0Ml3TvbGsfl/UjIKvuAQqQgSnn304UWnKkgHgrw57
jmdX2Q7E/C6FMoq4BP06G6XoKN8rK/jujq5743D//Vsuoy/muIhzLInb6Zru+iQfSoRAfE+L4JY5
VBFglYbvMzJwn1K7dmMLL793PqcmnX0P+YNllZ6d8IORWYjLNfCTagCQlQHqpeoZmaqv/NeJA5Uh
DkxyBwpuzq/L5s09aQaizhFvAPKf4s7StOM7y+iGI9oSX/H1a+4QLOj+9SYkR2SlIIDiLun9WbzV
WWboNsAXSBVlsTEsONXA2jrQYu58I+y5NJEWdwHVIAKB33IUM8HsVlS8HTCNyTdy1e9GMKE+4uG3
KpcXhyK4ItlGhof2zukamUcvCxLUGRePMlrrPVDBytWT7awjpHZ9y11ajlR/EUaUzB/n2OlQTdh3
kcwmAdJgnrdDln6L4ArgyNham3bqwxvDXXwzdKwRkxEUxL2zk6WcCSdyKxf+qMBXuQuNLakbHHls
ehPX3+zC7c2lwWvpkiIeKuJnCbWAnoMiPUZsDTBOv3eVuw6XzrLWDvO6Skdvg5yl6aN/GhyJPoKt
SyzgqxwtOlie1q3H+T2/53GWhYqck8PeP3+cuUprpM559aJLt0NQ9mjwakTRBnZT05CPEPc95zkt
SkU3MYQWqSZ0acDH5DeOhN9DCUrweJIt2SS+B+dBXx9kkeMWqbEwCJO9m9irUTzNETwmywDF1WM5
cOPlL60ywghjkRSzHK7L01Wm0TVVCLEyu9LS8Q60xQamWwJ8K0IPU4s31z/9pfuLiB0jChwAcbk9
Gy6GuYrwj1zuEbBLuA6pI4Jd/a40Zf1CF6Jf0RGAN1C57o2pvfiiNtVqvGjp9rhnH7mK8L6zMBry
aYljZdPVE11go/C7qATWH+JIcP1NL31KUnKyf9p9Ln+dTqw7weGNA27Mborjg6mPiKVnmDhXiP8C
NpJ8WvQSb7zkpU38dtCzsGxA/1cOGoOaQZNszLyztjEmkVvDYbNdfz/zwqckNcFe2fKIgCjpnL4g
AqdiQOWTTdxo44MCD9vqtMnNOvagHcGR0pBZyqbi4CE29DAp3buvhftedzH2aywd38tmcF/sEDxO
xLW7igwbtg8ejCZiVvtB4CkONtOGqRC/h9ll7nUrMt4LbY7ukBVOt2hJiFWhu8MO5QoIuplHJ6Kh
NoWchdxXnRMfcOL4O8IjbDvT1NlNDvzh0DS67fWZuDDpdPYQC1hkvQgfzm66HqI3OtOs6WjIU99W
onmhplJuoiqcb2yfMwOQpQIoTsZanuXNRZ7GuY4yhyDvaUztPvfQH0UNABu73K4OyE+iQjw37Rad
TFxSA5C5fRNm2yRJswNlywpxH7OjZohpRF/3xV01RYDBK0gC16fkQs7Ic2JlyCGG77Hjna3+IBN1
qhT52cAOObrZ/C5G1fM114d23wQez1XM3lYHAfLQiM7eeW1kbBMnea9DD8WXukterj/RxY/kosVm
UiwzeLjTidPCwoUlq8ErqI3wIZlwO9SoOW/6Zhpv7IxLQ3F/Uo0gM3O5T0+H6q1sMlLRUCQIrBoy
jhvgyIe8TySiW1WCC4cMOed/DSVOh5qJZaF9MxRFvXqfFvanKuuQR+4qw3dtXGV7ep83zphfldSz
uNWg6kk5mOXIJX4WtzZNUM80UKikoSWMlRfwplerbIzSd7uhAeQWRTuMgP8eUiTArDSN92YAsh6c
lPqkEKKKKvEj6RrjoR4x1IErJCExRirLWbJt1JhHpUZMp4MSTlGpWpzAwKFqIy4bMPMN5JDmfKQ3
BTp7sNajjbwUkI0CTkBVKecDpEtBEBEF1jHQKvC/Bh6ZM1iQZgDAGNdHLyuQHbN7s/sLbgJgZwrG
zmO4GHtsizmLnrJMIN+FGQRkdcyNESmim4//l1Vm1Q7V3cLaRo6AP8612aEnMoV5iiR72n72giz9
afRlBw2xC9WukrH3UQrKfYiL2RPSSXmPy5Iu6q2yuhKQLxJU33rTA5i99MtDkkeE7HGyTNovUBGr
v/QJOfOhAuy0QoFdPqrCUZ+hrxmvbUeMuxrmYEMBbNY3hTFinNnaZjsizBM13xFkiRH4yQJM5BMj
sW550Vxae+AdkIaGaEn76ewqt6oqcCHAUXvr2OLRaMVbnFHlGs3fzxbOa/fzzLNf38UXzz/SJZ1O
ELEKkoynC57TwazgdC4qHtQTGi91fNNrrTs9jwRYcO++KZ3uqc1RR1U6nAMPWY5NjUzZWlINPE4u
ShhhnA2bKjPnwzBb7S6YrezGFrk0NYhCIoeqUx8hej99ytltQHxOuDYGYV6iD1hna0rioONaNFKT
IB3ue9zAbkzN8upn23LBj+ikxiw8lKJPB6XDjZ9y3bLxwzz7GNgp4HhKEUh+gUqiMZWZA4ApTE9W
5WzLv3SHnG/VhvX8SbjtzVPiV8v4/HFoibjLxbg8lHn6OLloWwDKge6nc9yhuN6PLThV7K0KH9Gm
qoTUnMB3z4UJGkIbs+QxMs0qg3ccNJ/qqQ1/WriC3vc5iSuU8NB6nEfMHQDSNZ8j/IRf1BzFahUQ
QHyrtMZ5P6pYfu/MCVGg6zO7LOTf3kRSXRZUfKlOnK053LBVU+QjpTbcQrZOPH0BxCXXowtt3mss
sbs+3IXFI/DD4AMKsfSxzm4qnswIJlTG/aKB7Q/Sr1o7If5TODDbz2nqoCNfRLcAHRfuLD4WyBiU
Tjw+2NlmrnF6qwqHxaOqGGtcUTbr2fa8A1Yg1eb6+13K/miXSaAGjETytzzLmxgGXnjZI2qFRw8Q
yo0tQ2AkkOHwC3W3piYC3ylxFvKGmbwrd+/GQS+2uOokX5wGObTrD3Oh4kT/fClvW7RLfovdkmbw
amyriN2ggfgNlR8Ui6L5qOICRqw+FHe9m8Acj4bYV1bS3hj+QpUflgMZwgJlWczJz4JoD8iv7mJk
549NgFwxNDN8BeB3ICncrFPIoniVd1CY4GdrhcCLC4Y7xbhb1lrL2XC2xE3qiqxvCgA6mJ7TTyIs
lYeS4rkfLos6HtCwjIde7P/1ZKOSLOifgMGiXHP2sraT9QbEMEGj2jZeFpdcH1pCt8p6BIQsVxR+
qqNPVcg4PHQVun3/fnjDJFHhg1ORPvf79pBkyPqpwb2opyIF4BN2uV46uHbmKfJHMDZKvQsBY0Y2
tgOQX68P/2tdn08ybw8r1qQfxPVwOsmLjYYed5Sp4gCZlazK7LsOnoI/uUa+bXsXrcbAtjfTIKqN
iwHU1nKSbN0FpDnJgCNqqbLUN2Pr1VWDuvFwFw4dAmNAAkSTrEV5dmPFHiTHMjQRs3VUv+hqgfx2
DIlfEx2VxaVvNc3zH6TIJg0EOnesfwS7zw6dsROAf+yIVTdtOgxAHs2umLexY8b7rJudO/gZNz7B
so7PP4FceqNLWsIyPHvNRHoRPieM6MF4BKNWJFuBzJk/4P5zHznI51IF62CgRPlunrQe4oo3vku9
+mvmJQNKCrD1rz/ShcuFIxD9dP4C0Hle8s6wDAYLreBujXH9FwJJ3Q7LhPeNqu2dQK/xRmSyrLHz
CaDUteAR6VeZ52dvGlKTMLOCenYN/lAL3XQ/9MgPXH+pM9fOX2kqHpWQ/dhphIa/QHxvjniLvZaF
Xmb69Evbu9hCV6GP8FkYRiPxpz6aV+XQWOsEz3GyCHQIVGQX2+sPcWlJU2dalOl5UyC0p9stDi1s
2XWeYfYKyGU95A99dt4XOmQqqPDaWiXltz8YEnQOXjYcLyBzT4eE0VWOoxw54OaofSyMIePWBnCO
73jpAwqeuOUG748OFg6VBXkItpjj7XTYspZxjScYawiL+EOVpWqTjp19VwXTvIOlYazSvnQ3fLEs
QsYVHYwZ8ddV2BYLv6/wNnoibXySoSNpDh/o+qRcWuGOaXLmEbez3Zcl+WYttNnsSgSNTV+SFm9c
L8v3jkKtY2p7ayOT0bu1yS+tcYBamAAISqh8/tMBAQA3ck7Fr6/gHkjF57WdGCnUrxJVO1P9wM59
PKZhHj6hJteg0MxZoHq3eChGC1gV5s0EQ8ONPXEhwjIpMFPzpCFCoehsGlBD6gpyc7CHsv4+BwLQ
VIOMZOuYxY0Jv7TwiWdAVNKmkJgFnL4/1t0xti4OeAhcZ+4hcKfUN2dn18oxR23M0u9CM/730BMq
1qwgPjKdM3mORUrAvMahbKWvyQIZszHczW2N0gqsRHAD5Ts8V99dX1eXJhS011KwJwEFAnn6mqOB
jkRRJ5IYAkvQoZLGumuQzsAcbr5xal5AwYFSpZ1F08cEtX6usR+bUQiyeDApZ+jmFzvs472le3dd
EnZrD2uV9ZB78QZldRctCCxIR2qY6GVM+ta1oDpKJBIA/WoKBm9eb4rZyEC4UiKdyuhGRLnEUOcH
PBc4MHMP3AaWAKezgqwhTvdNa/ou+gZ0hMOvuBTXR7xu8ErqkefpYGGh0RIZmJpTgbj+TS7UhCmw
Y/aLey4lb/1s6xWlLLqwpIIXulO/zVrO3A4Fq9exa9QOmKH+oOfJOxsF1j/YXdxoyxIk5cRU8vS1
o4FihxVkDBxZJPy6G945cAf9VhntnwzlSq62xfOVztzpULI0wyioWOkNlCcMHfEaySKBHQws3hup
kli26m9fk347YE+Mu0F0nY4VuRmQ/pFyUmkmzaOhOtQN4gbjZ834FrlF9TBGXnKsxupvGomC4MWa
1tbsjTAI0Uhuuo1e0lX2mgZzSNzaoFQjeQpVCYEfVwcVkw13IdfFLkTMFvOgYFijJypvvMWl88gD
kUZ4w6HEjj99ianWshmncOSYCjluozoHNFpIaK8O7KgubHrCAjQvr6/ESyEIRUomzQAsweYVp6Oa
GqqQ+C8wdVUX39FwwcIpAC4xOghI1q0++WYm4XHZ4a4ssaHry9K4sRsunFAcTtZiHUIdmDP/9BEi
mi5B6rBSlIZ/tVHl6km5zud4zOP76297Yddzt7IByGtMKoVnNQNMbGmiUlLw28pzP6dknOjmZ892
WqIB3o1YWucTTSFb04DDmNqtG3eZy7NlKmFyUu7nglt4LqcvWuZThDkcqalXD9O+wut2PYjWQsjE
RKir75FqIS7awM5Uh8xEkkURxqyJw8OVzNELvD4Zl5oPPA4terol8KbO592SQK/14JcdQpIeAMOY
aydAIEAgALMxjdSkGDiZqwbJ1Wdbptp92VJDzmPLA2znBch7huaNZ1rOn99miBOZIG+JvM9TndiY
A63VdQQfE7e7mw3Op3laxNm1vt4kpfF0fQourTzee+m9IGdDA/Lsg0SZhf9mzm0MighFLS09IAtE
Mkn6f+PNLhxRv7hptKWYbe+cj1MMULcxOJN+UnrYSQtX34gGNYc/eCEYcP9/lLODED2+qcAOBR9y
PeCksiLOdws651hp4sb5fnH5LMWYhQ9nARY+OzkcN3AadyBSm4qp/WorPVkDdMHZBQTqocFvcq0Z
RnHQQxNBLBMPUE9zIdB3QAyRe0ayqEOL9vrrX6oTLWUTmF1LzxUc/ukHjca6qVDBwuEDdBhAVzBz
kalsvxF1tRV2Xv8d40C1audifhhKhc4Taju7ZED84vqTXDjMYbVwzpC0m+i1nE2ONcEIq3EH96NE
oYGK39eD2Sl7XUd41eiy+0ZR0/mT8wX2BQAFKv422dXp2ysTp/lqhEyj9GdpIi1kFeMX1BatXYe4
BWV1VFYQ60vdTRwm1cNQR942Hpv0Q1QP0Y2tdWknU6jjIoOwzH22bL036YyKSyuby4b1Pnfx2gvs
GbduROJQhSm3VoRQ9o1vf2nGgU9RIAQjpuO1fDZg0lpZW1XksRj54CiIRWqj8FbXyvIzxUGMriM0
Ja9/5V+1sPPzipUP3JcECsbi2YXiSBx+cBSnTiBna6PDgFnjG6GtMxG89EXY+HZJqdRLW88vJ8LI
rENQpOji/G4uouLBapU6FEWV3yP1gVV7BjQ4rTAIHCi2rnopUPGJrGmFLai5nmRW7ioLX+RiNN1t
pDnVUwZRDtWKQoBfcG4Vuy6djhQ7aaVT7uTEW2b8zSfUph51j7I3fVT6w2OeFYMPPbReO3F1Kwy5
EBAvKSjUYu5c/nG2WmZ0djDvBMuUl3nsC/BjUOgje1dRU/JV1o47gTrSoe7m9saJeWmdEoMvvBBq
7Vgonr4kJB3PrWUkwVI6za5TZfMc2lq5wuIaPBUo+T/YF5Kqpk56RNv7vN+T9rYTC4noZtQ46P/E
o70SZeitLFyJV2Vs2vvrS/TSzL4d7+yKM/EytyKbfYjG+oi2cm0uSgmYOSeIhssBL+8aoaXSQALh
+sCXYi3gZjp/g5ei13Y6sZGV0A3SQRIAiU1/ApRzj8lEJOvO0/CeFmT6kLNw13HlhNshwfzs+vC/
QoXzrUlsI8HdcLdT4jgdX6trLU/JGPw5QesU5674c0D4fSwzbzxg6IMOdiPafY6V67Z082xaN2DQ
t7qFMkc8NBgJeXqBGI8I95i/jPseR+8b3+ZSiwcGMmf1svDRRTtb9uHgIbSMF6M/W0mNgL4RbtC0
+h7P5rRVc8xhgtbZYxamNh0fCqvYX2ZPehDVm/j/cXdeO45c2bb9lfMDIYQ3wMV9CEdPJpPpKl8C
acN7H19/Bks6fVXZ1aqjfusLCA21qjJJBiP2XnutOeegX/z6b1yxq7WVMxs7yD/Vgwy/eQZnuC2L
iqpOBw2ggEvxTIPg5LpVK6cyTGKO5gQAF+BX3+yYf+BkFvetTNjQOBukg9aVchRDvfUGCv7LX7/D
n91SBkM/iICixtn5y2qrpZ3UkUUsu6rEob1DJEfkTqpuzCUItwQe6at+UL8tFJB+PE+oDf765X+2
Hv755b8UF3mkNXNooeSapla9J4Mq95aCFqbNCf/+r1/qp8UVdhiTPuD1wPD1pDLiTxi04DrdDHWi
v3Opjy8Le8yuDcZ0ZeWacibACEsHjZJ700z7i5Zq3Sbp5uxQMtvdlMbw8tfv6WdKNi46eFkqC/RB
X9u28ZCIxMiUiJXSkPgYec69fiQ/qVG1ctPjIrkNTbndozgoKL2SeRWKBVGGJpvwVATaLaes91xO
LjxX6lZLBaK/pAn8YtkhHwXPfWQVuSaL6+jXiVZ2clUhnGSE/7dk7XIA5VLuaxj2DtEn1DZaWq4m
a0A+IofFPmA+6ZNRYPp1kWO3ZRa81Xq59vsMJpAs6eMvTq3fGxhfFxhC2CnmGQniMPny8FaV0DZG
hIgw0dv5IYrC2MXRZiDWDQOHUABlP1S9sZXzuT4kw1L5ZlSNOzC6uhMr6gJNgSAZZl0g7GrDcPuq
Xx7qUZdPYV8VK4UwGInEvvkjIS7PUQea4mM4G7/Y/n52TzPkYO2hVmOye90+/rTH0yIjPimHRdAF
vP8ZwMSK4Uu6YgjT/GLn+1mBhtVFxyXMGR9v7o8vpRGrbPawH3mVNPWRTpFKl/T5EbQH1CDwg+6M
efbw1zftTz/flXJLY5IP+L1z9KfPN5F2K6mkW7qakfW+Mmj5wzgaLxLipV/0Fn72Sogfrl+sSovh
q7FWyg2OXAKv1Fz5DCjCtoE1yDepofw7JQvtIfr2V6sJ3bwfLyT/rcY0yzo9dhmO5rwovR6D+Coq
58fEmN7//hVEfH6NbKGH/E+7wlLTSETZxdemlujB9DrzjZYiLY7M+hcHmJ/cIZSbDH7xJzB//tqq
zmeN/mvAgKZpw27ThUq4IqS5cdBv4oVOmfKC2zJ/8Rz/5HvTNBZYhTKe6df3PfpPd4iltqEJ5wN7
yWhaHrGeGW0PjRTrDH7wX1/Kn/Upr/ZLBqrXUxpNhx+/uVYh7AvAi+IO4JlWs47KD15164mRqB+E
WGm8CX+2LwjN+JyQAGpHZhARagfoAfMI5amejy6K0dGVSMVw2cc1n9BPc4+EzTw3SIDRDivlRyV3
NE5gPK6YaIVwkarnv/4kP6uuEKZoDDF4tCBIf6muJAqT3w0eWIFI+8YLQGZ/G+5zlUzOifR0WzXG
8VinJAPqk5ju1SwvHcLlc1cck84lYlQ5KNixPKZAjRdm2a9aIT/rbFLLXO342HkoFr4cCLORTlVH
sxXhAtlQCLqGVVP2N3Iu6augJT801jmlUaUmMCCUaoOoMv/FDf2Te4vXpc9Ps5Fx59dpjznEySiW
PDt9GQnbKMoS4uezZJ1Gwq8sEdcL/mU3+uGlvpTbdPKkq8UXmfmMnFo1JgJeIjH4+4sc3R40AUgf
UEB8Pb2I/QzgeSaZYGqamE8VJ9tF7d6EsWlXf32H/ezSIT8mUOE6DtS/dnKkTkHecnUQRWVYXkrF
GFdgTunrK8r4e133t/K8TtVHcemaj4/u8FL9B2RxySwd/xrUbX9kYdznoLmLLu7ma+bW9Qd+j9jS
f6PbThoCzSmW2Ks16/eALfk3TaVnRVIWzUdGeNej8B8BW5r0G06Uq7/Z4sxK95q9+4+ALRDe35VC
uFwphYB7q38nYOufdgDMRdeln3YKDkpsyz8ukCJz7qzOdY1sDII1QVrSEOgf+0zdBUPT+aiTf3Gb
XS/Dj8/N9RUZhsns2MwG/mlkyd01JqaqkU0p36tSChgVRZuQ3IE8ushWfzarHvnkqDxavfYmKs1t
Elevc163diMoftNrHxF5tWkHAK1un0plJjUbxKyntuYvTtR8PV/eLENx2iRsxdguv49Mfrw8/Qzm
CPAC5u0QB5iSZ5Pdcro+RjEcMJvvtPB1NUrWndnJdw0p0Oc0Tlf0HEcSiZf7GRMygu0CLo8SxNSU
DdmDE5gWXZbbY6ZE37QY9i10Qg7DSq08E5NxblSFichClUqJv13MU0gKklenit+Ok2o3TOa9oQ+H
+4LYdMqsnJzhgPwo0aK8BdrzOsndcSItlQziK1KWdpmrSIXgyOTjh3hibuWmggDQKPVqscBKNfIU
7scqMVyxv4aZGuVzjo3aHZaMHPg2ug6F9dZ06TBI57obhHMYhDp5ZAU6Uzyo8L8Isq4XQ6XdJjID
7I6cek0/wG1DOEAyKx84ttKPFhKY34fC5HY0nGwNC7hI6rFjGvGlNRsIr3nxGHWqtcEO97So1UVr
SUvGCea0E4SzFGv9KunFdGXUy7IXaW9tkjF4kAhxsMWJyMOaaY4tWmHj0qCAg9LElS+WdQs8Utha
Q30fzrl4uwzV6OXLgPtTGKCCoyp8tdQ+WQWzsuL7s9Z1WfanUKwJyBgK7RATmJtHyfsYC/lNZgXx
XitEbNwF4farmCBuO82jdJVU8Qowl5Iy7RK1jWYR1m4LVqDuzDkzgMcu0aWWIUCXQYs1HgpIRwaw
HcsBRGay5HkC1fs4zSGdpNbGWuQXGNC5K5XS4qCGmZxFLnJPypQb4ssbr6epjha3oXsSNeVRE6C4
DGkJiaG6phNzOnWjrAcDNw9A6s3gM9Gj8D2ctJd27jJnGLI8YUuOunWl5+V5AQju5qE0ObAOiXI2
8U3URqM4oaQmbjNEIVJI460wlvhFNoWHMcqUkwJhZr9EUruSK0HZRfBWjaXMnmq9FS/pDHcgwleY
2qEWtBjsQ/XQ9ITOkptAIq+WRKODbwC0TFAdLbCkz8wSYJ9IRmQXqMUBERjpRogJJhWuGh21AabW
VPopSiTlrouNhIuj5Zu8IfSiqsvkGATAbdPM0l4NOOlAoGfNEfup8dUpuqFBDk9auwpoc8tas/aF
97U43UI2TXhA8SM13QwvPljH0Qh5QW+o/aSudYOmyjyobuumySfm6WNwm6nwXrW+0lZyoZZHQbSW
b7NsjN/6JVDPSKUbj24/PBNEZcFKhmlqkwfdFm2/a3QoQLk2jwdYB2oPHsZ0M9kIVl1PnI+tCP1r
RqKsLgEUrTIg9F1UEuw7H+LRuFdn5Z1Turq3itFYtaXZe0g/cPsCH+/OQx4oDigRX2lMdUV3HMLT
aGCvwi7Reti3Yzftp/p9mMBLhI2qfwuC9iGfu3g9RwXw57iyGCdVkBlD7KYPqCZeFjmvjlJqqmuj
0R8TRU7uiU9uz63SB0fcNeGBJSiGAt5KXkpl77X4Dk4F/RTigaFmmGDOn2ehAMzDvXqu6gpcR1xk
N3KSDo5RRug/kAeAS0ihY8aF5MhB9ULifrsqk7L7JNeeY/lshCdNrUToWUZ/HeKWT3UVPc/5xLXs
u9tuFqVV1GrqLtcGw+4F8dSF450gq4+TJj5owJ90YrOr8JBmdbROVXLgHTkZpNsWC+RWy2RpA+a9
dTMWyA9pKiDw8gCvcQr04BQrqTGAE+YWzqUklDbgDbgTBwb4BgSX2TXgnK0Vo+K5bvNBZRJS4wtU
ClK6E0GSwZKksUYEdc2kvdbEiF2grlAAVP03o2uk2MeBqUL5jCD7OkXQiXdMLyaubFN8qlWfr5eO
oHJRCoxkb4TSqiP1zgzi7F3u0GjHtVnu1Gos15OlpsTGGYHxqklhSRMzDjj7WJFsTxk57nmnNFuC
7JmJZHrnBmWoHUwlqc5Bk6UkJWfzOpxUYRMSYa3YYS+/LXFcT55m9sFda/QSsJmIRJFyrsZjUE/R
tlva4hwmveRxW284QycpPOdKsUWad74glgtOVnqXoa4Q+5xzMHRzCyBDF2nWTdkENKjbPNv2yUig
oKWB19VAPVqQfYdITg5pZQWfdakONw355pYvFaTh8tT4Yi+gF5ITiCKyCusE0GYPcUVeMmvfB9Hn
SDj9Q9m0liewx790g1Hu5F4d4YSANtgx7EirY9Xr1YpwXLLySwlE+ZIP+alKAvVVmGHfBsq4rCd1
uMh1EWyj2eghTymqV5HG7lVW/xHlYXZsp7z0dGOUrnCRbWO0qZcQdn7T0sjCUJo/NsRkkwJegtYV
rDJaz3EhOhzAKreYzOSQiWLISHdAVxvPYwFB0RLPpSBD8ZgEKI+piU1LqerrdyhM37QSZoUmLk6f
Wb6V16eoXeJjOtIDGdJgb7IDHagMYKZPGoyKbGCTJNsxdTNUNRcSlCvs7DHsRpOQgGNgpbddrk4w
1eVgT0qL8qhQd4AFL4qTZtbqeu6B4QwpYVFJN0Ia6wQxAs1kmHusStImVaXgszeAzJvsGDuhhY9K
1lIDyiX5jFtT2cRAo3e1lFkPuLCuJ2lgbmPktj3Dia2YVMN0S1Q0mGwzFAm+R2y0njtsak6gRJmT
FS3Z9EuUED+hTwe1hpUg659wMFRYmSVmzSyfbmat5fCeEUHpdmJ4aCKJqIBMttxWB8Io5ITyqd8B
BeR4sCXp2nFsNABavVA9Lbj514SIlGvGM8EumoJmHw5T8hgK8eK3lVk7KdvfrvnuFKqtfvLNukm2
wMMqAPBxsBtTvf0Qpiv8YMzD0pPJczzQO9RXCg2WW1Ufz93YR+QkhZexZUQ/EJbvLLjJVpZyxYIG
OXyjkUwlBc7D2mT58fqwq10jKZNdKQnKCUC47pic0fbIp9ttwRxjtZBFAmIF5Ar5A4lqph+aSqKb
JhDtb0QF9CrgbH2P9znsoMAWzcwDKM2l2yvj7IxoSddDEktHacog8GnxPlKh+hSNcTdCP3JYXoqt
OsjvRTmW2xZPlK7lykNFpvc5HJZrOn8JJqB5b8IOKh9KqWAYUzsVU8r3KDkbkE28uBr6cw9GmY1t
Mc0jO2nyMPRsnq0SMl3FS7jrjCuWdAz3hZXoH4HSVod2auSHOA6tR7ODK6UlGOWY/ELerJJCv4nk
YrwZAbDHRA+AhFt0A40HzG8y8+Ok2mlW0jLbS56MJqB4lLFsKOiN0c9nzVGaQwpCIUtYu8ubQMrv
1FYAlCgVIrKNRFspvbaVhTm+pJV+qLMWBpjceB0ZvXsFeGrSRjqzEAvnsgRisGz00rHEwdcqA4wg
wMacpDVPM9jJhij5rJih0lFS3kk4ecmD7o6wufPCWewA+u6t0pWXGRPFHSIVOMqhDO4kv6soslH7
RE+ZOtG95p25sSWldHJMRvtCRjWZc/ONbRsyvh7GTRIHNWKQqnKyTOtpD3XAL+c5d8tETh2jnqrT
ki+XpixMP0TwbmctAXxiCGInVm/4Jq9UguZQZWJ1WxF84Mw5Oyh93MpWy+Bd0OPYrtppwZ3d27MJ
4jWdI9CnYpg4NRsY2EqAxgQbwtst2uoO9VK0T/VAWGm43EMJIHJYDxvoZfkh06Aahsx97aWvC1tp
c5Vi1JRviCpRbfgLqj92A+zrpVuHEkAUBB2mTyC+djtO1TuKehjRc9dybDKcTkwGe9Kszhl1BeBp
Jx7ROY02VlrAHqHxbNAlW09NPJ3UPAYBkpGHmZjLrqhUgLGF0ET7GYdNMaocuFoyPNJMwPdhSGD0
WCNLXYVYIqj7qlHymygmkVnqkIclSdZtAQX0sBvTrHzsWkF0injZp9Nkwj0uH5eseBXrZXSVmgOO
rQAxsEdZHF7D9Fr7Aim50DTsSxvqIjfqpDXwDBuzB4NWqk5JML47Z90V2KkqsEK1sF/3tbW2YLXN
RVXClxd7ADZ5Mlbcehwxl6D7DBnAeiiIWI7jUo+dpdPYEwdhpsMrfqvbzzGcAA3nJrTdKp6+jeNg
naZItt6Icl/crilB9lAh2RigAd7CUPCntMxXsabetrneOWqlEIdhvQJauWRdFG7VkqchXjhGdrNx
iaEXr2VNkZ6mQo8ZYprHKdfvO8ss7VGLn/Osno/idaUzLAD0EbrPFW733stz1cwdZFwQICj1y72V
SxtzrjInkQ0wI3L53vZLfmEQhuCp0MSVGqYnoul1l50F20ajpZsx7wO7iXlndW9teU/f9Pkhm0Mi
/KXyxGFdvm2MaYX3o1jsfJpxh0NNMxOcm6Wccko2QyaaQRqtxA7ilppcj5qTdmVMAstqFs5LvL/B
F8frZTJ5YKuqSVw57nIePD6A14TJtsrT3OcGIgM6YXI4UQKL057ciMRvOYcj+bu15jQ9jEXAlmUB
QSMD5b40srUadnzpKHf28cLJdREtuMusi8sgqBeFjuYDNTcgFEWfN3mRB2/GxHldh5G4VUTNXaq0
fWzSfmukQCErQjgdwyoVfNCL6QraWG0TnZARR0WjcN/CxVkBMhIOC/2NTYcDzkdApdkZZ9kP5uHV
26I0id8k9fxvtP/uypx/vvb9fgjqP8RvTdmWn91f/q3/oDh/RmJ/1UPcfjTtx/znFuL3H/i9hyjI
v5FzJmKCRBnEQJ7u4P+0EfkjnigC+tlE8HQrCr3CP9qI9AqJz0HfQyoU6VoIB/7cRpQYMmkII0ks
p8Us/Z024pfZLNoA/By8BI337/kaX5VwSQBLe24ILWhE3qC9CGULDUQoK29WgSfZWVmk38ql7Ne0
2xYLk40E7r2WCEgRx3F6b9Ox/jY1CV21SEjvgrHPGxsDQ/HYiCWLACKSb+AQCV/rA/mplUb9c6yF
FzUygrfvF/1vNaf/d7fef1oL+9rd/Nct7FX8iluwe2n+fAdef+SPG1D7TSHQG9EdEmYW8O+T69/7
2AJ/pOsIU9EBXmMXkVr94w5U9N8we5icFhGAX4XYtIP/aGRf/wgXnI4ATaM7zkzr79yByHd+nGCg
Qb3OTOn64RK/Goa/KuuDJYwSHH2fEgeDzbKp7vJb6amDJgdwlPXQ1b33dJtvI2fZS+yldrkaV+na
2Fm7+UPbD++4/W7aY3GXbYRT9p68Ewa1zu4W+JVv40MX2PULg0On2MxO7Vlr2ak24Vr1rN2yGd4j
mgQc851wm7n1ud7qL9GN+hmvy4O2l+Fduj38Ac6rD81dt2+3JA151qlzM79waTJu0gf5XO0BqJ+T
jeKXt7C6vexm9upzQ13bu+Zd7sXsD47lF6fyPN6PED0juz0ve3M17fuHblPfCiflTd5yvvHHVbfX
VzSo/HoVuN0aZPXW8EFffyY35ZZ3eVR2xjp4yG8Fy7bezE/0dyEN3sEJ173OJJaoTEpE19zW24AX
hYBxsnxtLd6H06neVtbNa3+Itzm/NjxGN/PWOs0PXMI9n+ETzLAfbIg63VJhetquOBm2YRO5dAnu
5E254g06rXOXO4aXe9Ve3Cr7yIVe50dH8y7YFn7qlQ6OATtfjR9FQMffi560dbmVfMuncbDuD8H5
SncUdsGzsU5XKkhYdzpHELI0O/DpubZOBbBAx7btFfz9iCreDl8zaacUzrjTNr0D+9mfdgrva9rP
owPW/Vt3mQtXUSkkbe1p2YN/P1e7ekU/JdnUa80lv5rP1dkZlyXZRBvDz9flKtzJ2+KufRaO+cG8
4RUeaVIEtuhFGxGYFZc9XcUr6Du3CtRXO3kPiZB5THfDaVyZn/MBF+bwaN0C4H5Udt2lOZm6TSjy
co1jodhzGM0Ia/EY+5InutWqdyS/fzG385b5h2vpXr6TTsKF+xMgQlScYkyMvmSXB37ejR24dr6+
o2gVwWja8Spzq2+tDZT4PNzETLs7Wzly0Ugl0d1pHcEoEl3pbgr8iKE4lMjYqfZQ1B1K5fxVc8FX
rgANQ4A43OSOTZl6S8SgjUBhnb373R3MJf0Bu3yILs3kMj2XnhbZphc4vdN6sic49OYoC5/zAxW4
353oZYBNTPkV7wm3kehMGxgSqnTSr4a5Yo+QicKr9yX9qTcanuRPQTbs2frMgp0GapCcHWU9KYfO
vnmjfnGmyct2qm04Nv3mTnSU++E8X7T7PLHNwq7yHf9NA4w1O2wq7VvvRvZ0n3mm5ECQ85bJIT9P
517M9nmNEw54W0fpTaC/PVpbKmL6w+LbpLYOrTSPedlKxSv3Um+XRw6PibUNvdqVnCTZBm/lXX8z
QQstPH3gY2zrTYH46CXbxiftrv6MZX1NwRwcDdalzp+3xV5ddb4ifmj3NU4Ftz31FzpE5AQx+DkN
h5mWvr0ctAdAfE7sZC4Iu5TlyC8lAMSAxhs7Uyvw5TgdUzsxbCXahPgPOz7wQV/uyL92h5Vy12x5
hG39XpQdqbeH8jzAZOzYoTPbBEp4KG/Ud1O2dW+Cbe/I2xpK37QhDyt7iS/Chkgs2S9soV5Nn4IL
yrP2HksOwHaQ2OlZ8HioN1Fka63XKS9cX/GpbVy6sLprITD7qJpHwUuxm6yqObXpUi1rLL6yeVAy
r3gdBTvW1wYdjZhCfjfldvttclDjeeMtcyI3lCDV7BRpbS0eaibuiI7LN9ip9DjnHN3KZ6hnlNgp
YOjgjQaGr/jKpV/WeXQDAKwbtrKXPuj8nW/qzpAPxX3N9OCxf4wXzWZ8Yq6rkdxae1yJBzJynWdD
X3F2ax/SyNf1B8LdLPGxpdeIStyGYy3GwHmxj7nLU29hrl6VupNuZuuFaz1flJRfOF7Gi/HAPeXQ
9JuO3a04OG1lQxgmgPicuhdjI2kO2VEFJwp/Ht8jcx9aZ8CP42P7KJ5FzebAASpU8DmHrHrBWSu9
W9wLN+Ztu363XI7QAHyA21YHQX0xDqLQO/1TferT0m59LRgPUnhb+MqJjtqk2cWz0d/3UBrQAa9k
PaFxLzjTW+LMK8BgTCk2sZs5BHvf4pb1dAaTxiFxa27kO37PU+ZEZxJo6bX4PBySK0RbJlHVQbYO
+ivtLzt2E2+wONptWDdoPDmF/qjQPVBWtT54MN0IwoO5Zx5GXECsb3ltA/oTHjLo6t8s1dY7W84P
8ZNYPEmnpnuWwo3R4cbbt58kSNl19aY199aJGP5+m1t7VVy5tccI7KQxsJyc+8Hzxre89fSE86sD
hq621ccQYPBBAuRUIRcLWSi96jCYDos7/RJ7MlhYU/7g3PtdgsJ2SDnSxuINO1Zh62+tCYCteFBj
1dfT/FEgT+9Q9G56CRJorLY1eMVKGO1k229IkXbqV/PWPNLTit3uUKdOW9jyK//THbLtvA9OmoPb
+RU95YaX4kutHN3L9ibHWqIJ19VGZ3dRn6NN/1rBWtz1r8rNuFZ3mmqPtDp0O70p9ya+jqdRu5HW
utu7ss9nHR1F8jnd8i8RQ9A1mUQBDXGh9CHCca9WMb172xjXmumB46grmkZbyDp9ue60x1F2wvee
uGaXJo8heEVOJL+bTj5R7ttoe+3TpPZwUHN6cTYNJvfFXMN7k0qfQe+ob4PuRiy32ehMnfsuNjhu
ftcN/K2y/H9xaPwPOg5ehSD/uhy3y7aIX/7rCnRbfzTLR1gy+3r5c21+/fnfa3NIbUhFJIUYfKRX
iIVRefxemkvab99VpqRHY0lHFcXP/M/ZUPtNRq7GyQ9m1bVm/3+VuYoyRUfGhU4VmQZmG/PvVOZk
ZP+oorgCaqjwQWdgVacw175oXlGaVhpTMbRYCCAoQ3AACHYAuPggicsV0FJULSDpPmSD08KrMbBZ
iIPO63Aq7W7qxsRHCa0urtr240vYjdJ9GxlD4pIjUWhOmTdN4k3LaIQe2Q1o+iezmxikyFltbipo
kjwiA/oAwoxy0mqJ5muboyaikXatdhY/YYOP4A0HPZig42SEUeipkD0IDBXoPWNIWJxCS0BGBChz
tobc0WSLLdl6sAQ1fmzCKN03Vm+BOs5M7TKOkc7H0xiZkGg25Zsgq3pKe81g0yhDWQJENsisqYUF
b3U2x+bQWUQBrnK5bXbmMCqCPZiZ7oVG3+xiZJEXMbekQzwHbPqMhZkeFuZwHPsgOcazAvG0TwYG
zItCKJmt98Q0dSlbBu8+fQrgUVIAAhKlpp/xW8fpqFGfLnNc2mUtIT8RlKS+bYSx+2wjukq7TOW6
s+QLcOmtHGqIq4xZY3r10FrKelFbVG5pk8aDM2tiwJouMl0I9CZCbFJZ8fPICZKCqTOskxKlWkSH
eNQsGxJ3eBCSVn8Wmtwc7d4ohrcyFY03Qa2W2RmKlFmAZk0ZA/fYWJPDZlq2YuZMiIcsiO4NQdHY
m42CBXsQ0/SYm3l3bOUr3kY2hylzUIdzl0Vmx0oJXVze62kFL7fpg9mOiYR9kBtB3KRJVWm2NGeg
mVDfI3c1FxhCS1r01N65Gt+T4EAPlOeiuk+MPHwtIv0KLQhKw7TrPF8ec5O0ThsnSU7FM6vfX1oU
aeelRUqKAVFWN8sQ5wxKKwwtyGeISwO1w4xtp+u9nNmMm8hWNANd2oFcBUNfNTET4ipJIqbdiDIu
BB/x1mqDlC1iApNNxvgm2VRzjTyAQPijoS/pazyJaH10nTyDfAil/YKWRbZ7TQ8undWEOljhtpVs
ssEZMzV1RryGFMf50zhoc+EJuTCnjqkT+RGUy81s8CUyghqN5zYk+NtZphbzpFrg0XbIDowugiUr
i93Hs/kWJ4PwaCKYVGzyiIQX3tJ8Lgw5GNYafIGMCmfQcHUzadxVoNylgzIO5oQ6IRATsGBNaAFf
0aUHrYaOShBM293JY0Rup6AsjelgQC7bLVP6XnRq2hG5S0xVUh+tcZqw5tHkfxezpEwdC8gf8XNW
8RhPmfxmBXnzgTCqlmAM51y2OUV2MY5PuSaNT5kop7fKGCnzCipSMSEswiOwKoeUKGtZCszbYCDY
1A4MqVXRd02cTiZp1nNfyczGcpJCpFSWzWw8WzHkTPpYOSbujmoOtykE2W55w2eWokAQyb7hfYqV
YdfKEt5Zk8YEqsMcve3aKpNdsy7U97FK1W9SN+DEa+OGNA4mg4aGtKAJvRgZkuKMURhlXhmmyEda
hWgy4kWVymmCokPvMxmouIj7ZNAbM70TWcL4Vghis6chSECwQzM3OO8wL/GaqavnPU8r7XfLqKaP
RRiz8wJMPLM1Ueh0qrlC3wOyRlRB2BeT1mRJxzd2CaFwNdQKhDiIcrUTLBAwDo+AwQlTT7LIE5hZ
PrYlYznb0mLxOgzoEa9X4xSX+4ROtOZYkwJkW5gSwXASUvDzYx42xRsxOdeSaxz7c2ChQXEardRu
ZaMWP9oJgIWjLgvRPyQpsRcs3SIDtbZI8HRj4PPp1jBhOjvk9pCbFMVlpJCyvCC4MPE4zESgAHvs
B/yF6xaB7ujEiBIKOwpD+YGuaWasIhBj6rqACXARsrQB/gTOXvMF4g+P3Fi55ehNhz6ijgM9cY2W
L8mRwlD6ZGAvZ07NVCq5LNWSZdtmXgThHu0Ufz1iu7Koo+pO8lDfd+YutLSwcsdKsgSvxxjybI0G
bhtpRM9ip4bRGT6wNvko6ulyW5YtPj5C/3rDQW09vfZFkT3qvUr/tCwDY0dSOdVsEbf9WxfF42ng
26t3MG5CBCrWKWI0NFxthzmZrW0apm7QR9EvJOlfjI7s6sSHk2tCMj/TKhwEP2ojidPRWMdhXVtd
0t7kQkjTrdcNVzCgXspJobloD4rdnHDm/14J/a1a8P/PFu21Qf+va0Jn+XiL4h+KwOsP/FEEmr/h
fUdTQq7IVVJ8Dbv4owhkdoDwGM6GqJK7zDf2jyIQnTFRAuj2DN1E4UrW2z/as6oJ41ciKvuqe8X1
gvT8//4fBjThR3nzuw6+/fL//6vo85syLroW9TOZKj9WgbwjXJcqDgaF19H4tT/eL3OYmgKEMByo
TWleyiI5MVC21lDk7pNCaDf1bNX2nLB4NNgbnKY3XpS8Mm+IFje8TLAQIZqvopqe4zr2wil30kpt
sXwxChU69bCUWnFE6bwzcqje6URvQS+Mo9FjTtfacrO0iFwGpUICO+2uuPkqkjR7sTxgPJltlYcm
LA/I1OwkKg+Wlj/rufhWjsFa7ZrPVrAORqtsWc1vI3nwe9WLsofI+iin3WA9dIu4Bi0VjtsiifeS
eZ/WyrFNaADWuFtEFIfBvLKqgp0ATnf1yrtzhvDAs17YgQSjNs5vOupTdifPTGLO5g8ITzdE9Xsm
Jqog3LUIMgx1ZuWk2XmQYzofacAZUnhLUrCsOpnB1nI0rWvyRL4WLCQcVLGydkqab9camcm+Te1A
MAI4zmhLgXeYVadhRmv8N0fnsSQnEkXRL8oIvNlCUd61b2lDtKTuBBLv4evn1CwVE6FRVUHmM/ee
6/yxks0yvMuiJu4gQKgS+OllNq9Gf2zQGfUeg4HO/hZSvKJfhN/jox+w7uA1NrroXlv5BYU/0GM0
TS/AsfHiZ3u9mbcLiK3Sie9TsjIG5MJrtUti1ftVk1ZQQCS5uKvaCbv9G8/y2JkjjNPZ3izzdHa1
6ZYgk5yXBB9w+ke17KG/qloR4qgV4ULXXgp868YulfXTUjIRYoxhiht5SjXaxaI/AH3LnkDSbxJp
hso8mkjIjPfMTymPlrCe7izws6wOSgRCy6BxgSZ+ckiG6jwq3QiVkKEdt8+SeHVXv8elHSWgy/K2
xa4+vrQ4QIPGXnadyXywzviTWIpfM+r2wHWWJ1l5J3PU8sBNPbSs61brVx+fjrWtJ+25s/mSV6U+
zXnpQ8Nm3r3qP7r2bekMtIyKaV/2rpGiKdFBdG5BPfBRQ5g69LUKMxshSKamoFmMtw5w0hg7wQQM
pMCjS06tT4Vi9yWdQ5OFY1fdnOViOsMPTrVr56Plbu2N11e7eEgDW/0qQEeSCLrpvOKUDl1gcWQn
L20zbRoDCKL9tQz5G9XaXmZxAE5hY2vjvaOEDirv3PWkxpusugmEL5N/xI1tuZk+emN4idPyYMDn
HFk+U35c/eW1WpFhpfZT59ahXueH3BL7yZwuS6X99XP7V7Lof7P201/3nag3cb8GcGgPVvXutu6R
ODmvKG+t7b4MJhPtGcVPofEYOuPeU/FTPBY/0ND4VfoFqf2k6zzlw2Y17Ouwjv2Xa7R/SVo7Jv//
GD1TEQZ96VghqmOq4SQNvVj2KxHxh+/xkgjb/Ol87RsjJ3eoN/pRrnNMxNDU1uxkiDwaiJbNZHEn
+DnSZu9pHkSzLey1ppOADKxP84ubyV++TQyCbJR7EwubUbF6h6SyUHTLZQGxKuR2TvLbzKZ+o4/t
G5DlsJ05G7R8j84gKMtfax2ltv2p4nKPG5dgH/Ml7f8CY14DACMbBzED7NA/utdcExd2xTTC9B/W
NFC5W4WpEBxBoNhv+WDPLHxQWuructZLXmscev8mzYso5FcWWCcjd5sXhAbn1NKArIIN2jXL20C6
LRb18d5I3MM6I7uxsl4UCy/E4Glk9czHvbxtMP13Lwt7mMJZjKeiK29NrXarNjAEnD3SFqZh68h6
3cetW0To2pztmvBqusOURZNKf5NOcKowBQ5VfPPGSgRCnb3KWl7tQvto8+WusuyUufZVL9GnWadB
wGiux/SbzJtnClnE9L7z3cZGFs4AjbBmZcneXwwQT7mXHVuLyJzCnu/jYItfZu+POT88xrTFNoag
WwZ2Megdtk7DvmbhbbJEfI6ntb2mTcMUeiTSr7byM9F9zT7uF+TV9VL21x6ePiYBbCLKHyIPpkSg
mWIkfq6qAq0239xaFocs1pyD1/vOi2gZVrrtzJhcaJd4iePPfig7Rsxz+t729bSFyFk/8YBkkHtk
ekZgPZ8kLp6N7Kxq7+RdhaK/bqJcUqQXHLCbZnFibkXUt42+XtzW3zYrsd6LQPoxJDtpipBj7a+t
TUOgZ+1CF6epF+nFTdQONPcyAc6jr3UOHeNf3csXXYi92TA+XIznLq3Mc2z1coN1ZIhaTiwwvCmv
zUiu27U1LTYXST/+SQS7QkY6i35YXBOKFjxIzlujvLoT8VrTOja3zlyHaHFehT3XRIPQUpfL0LLo
+TEf1580flulRnas9z8NtziqGhpJ7m34kmHGo3AMllmpQ09GQsSwo9gki2J6lGhbJC49MvvkI5d5
sGjmWc71cLAeuiS1lBfLzdTfXisFzsmJFY1avYBoKebA2VxvFh3pkQWmjG8m13dTUzlbvnfKAsf4
U2QZc2R0bNv14cdF3XC3LTFGdpnHaKJEH0Gq7rdF8/jbzAHp8NgWt7I0vkw9n3d2TUPWJcm+aLzX
yTRu4GGZ11Z2cx40CgX3HUeEv1vlYoZtxgRWVMsfI6sHTok5PXn2FIdaB4i5oO7adfzUoWguy7zT
Voql9Uf26aNdaAn5c9oPpLv/MEQ9KbthDekVj4SP/KIv2ZuZdodOLpek0J9W4W5Ns2T4O7waD5sJ
qrkmXv/OrvpdNVRpot61fO0gO3fIT3aOx5R93sbWeZ4RXTFx8Cv7mHb2jpBtei92Tvq0qYo4nLrk
CCA9RZRFpkvMyGRpLpWtjv5c3CQz/3y6NZ29L0txxasC+tSJxIiWkylF2Fl6RBQ6jAe9vvLdU0G8
CIvVWp2X7i+cM+NpHVfJUjrh+U+0Ub/lgpVHV0wZoi5XA09etL4WkvMaH8BWeTs0Y/O2JbkdIlEl
TFC3VplGfbNqxWad/Dyy1o5Ru9mN9l66bhmKFO1oiErePza16Z4okp0/SlBAYvCsTmPrEP0ne21X
wfp/AsfCzZgYVb7txkJsxBoTFCVRZxsIqwPksnZkdoYedszcQnDu62lMLPGsg0jcDdNqs6BW+nls
q+z3kq7No/sjpEesVEkgQ+OXJq7oq82l8AIi3dhQl8083rA8q0NT29o+y+fmo7XmNbAmk+WWNj5G
c6Is97VWL6/ZuhBp4tvDQ8Nr/xR6gmy3n/onXxNf9lRWVHNN1l+93m2CmdxM9sGNJq4Znqbt4JXp
qwZ1gqSouApG7DxP1UCRko3SPuS6W+M5aNjqwIsLocf2nHzYrZ2JXn/Sp+LYpga3h9sAWOH8MM29
iWFszh15HP300+i6mX0mA9UPPUc6S1opynB3yO6+MyPq9wtsJpzRGIKy2ovfnHHwDxahKvyoSCdl
G1OmQGAL9aITp1JNS7ASv/phZkX8WZhdfsS9OpUhMztKxXpxv1Yw+mwv6eE5nLphN7nFcJlLkX22
fu4d5sfMhyu0YIVV5vX4b81raz8jwAtF0v+2nV7jQDTFxhWDdTEq7zn17Z09V30g4Tm0bEOaFvux
Jo6NHMvQTmf8XEUiAlOKS1xWV6+d3y01b6ZluhpzZfEojfN8onzvNg3pQyHxrMzYVPzbtKZtDj6G
1Ut5TjX97CfcgIuXH7ShevWm4s3M123W11xKjzVX9cq9ejQ7L9LKsccxPOeRLbNfYkARQ8TQdk7d
OmqwZEQTHbsx5DJsBgSJtp0GPuclqtb4khvVpdaTg9998QxWYa6mOiIc/b1SiGiK+NaBtqMA1LpD
VSXJMfOUHygD2mgvMknEi/WxTo+F5Wjw5bttqAzvjz+zpR3shHUaqWNwiaz61TAa1lbQ017XPB1C
9D1+4OA6Cq1MN7ZVhm2xztq3NV/9Z6UU4w65emGfO8fC9TdDCsYojvPqBpFrCWrFg+9JxWTbjeto
rgUZr9bWqP3nRf9dpXZoIgmxx3YXa9iq+jlyCyAfJcgPJ5u1wDfqYBDzbmYgOim+vdEYtnaFf7Lp
+GlLsbOKTl59ffw3dKzAPCps7HVau81THnX0egJJKHnufEI+MD0Ac09tHcbNDBBgQ6jJsBmoQ7kn
RHFidHeEdHKVohuOWAnvdTIx9kV+tct9s2dmk+xq0W7szoo3Hb69NYjLDm0DA34aldYtt9wO7gXV
PvWVIaH+pqb5obUcCajTnTzQVUfobaHZ17wvUYmAgrslZsoGVs/TTRFL70Qrx0sAnrvYGhJxaqXl
1h5+VnIUKP/fZiH8CIZjcid2KCNV0HQ/zHyALqC17a6P61QEM9ywj8aT690ZnfEtc5b8xQUCQyTa
2G8HxPdp6OHG+zDsPr+Ag8PtUgr/pcwFW4EKE13QgZejnZmag66lxcdUL+2rJAnpiwiu/s9IfYHF
aBBHjSzjbjs0ev/mj0TpAFHNjgIQLdRjxfx9VOO4s8oWwbTtFz5zYqf/7G0jflFtJp/B+XARjV38
GLHGafE6mIv5m7yZB+nBcfWSQMMmJrOnnvcDvv7QMEr31W4bqEulmq/KrjXwmCktGF6vjeMW+gvZ
nmJTpa24lJZEkdu6zfXh80Jh69Qc9VlukkLUr41z5tBfT6tl0bV5dlt+9Ip7UidrMBy11npBv5l8
zr7bMn5Plu5j8IEuba11Nt4ZIMwHZMVW5BWqioSdHdZepIdZpg+Ae98az7MuUJSjVrE3RrkovpqR
i9nr/NDw0uQ9zywrapxS3n1jTH4Ga2RT1UlLsSCu1oFHi7XJbrWbEeedoW/XwaUzdEW9nJQvuRN8
5R07xsnBXJVR2XRmlE3lOeGpTSF76XMWksYQkG7YsTBmKGH1zmsh2jv3bMfOmuogZuME6oo9VkIL
o2LUGVO612dRhJSYj33Wqv/zixHnV0virDLTEANO8b0MaX9lGXNI44ItOw16NNg6CT3Ci5SvPhl0
5zvDRfDmW5iuOLNdlT5ldse2ifw9u1a/ygrRg1iMz7aAfGOzyMYbKF89qwW7b8eMHEosDYVrTGFd
ruMpZ0lXJD8rsxKLTSSYh48hiQ/+kEeThWDG6EZErsZ69PCFb/rcPM4l6oh0AktV5NO5MvLtqB5a
JRowsy42dKOP/vHJc1EV+Os07p0YscgyPjnrW2avwQKXWzFP8iy1qYbkVUsJnVnNqtpQoR40t9rb
basHw6RLGj4drUX93ZO+WVFp2Qj92QZdmXogFFLooZKZCGQxMclwmzpwvI3vn9JmaxpNzjuU9kGn
ye8M33pWuN/1nOZvZSHw20xt5DYdZVURW3vd6KiyDfopdmU3OqkDX+U/QVBHgAJdRJIoPyXnL4Tr
dw45zvh+Lfi0/xZM1Vr9GQv2eeg1IYGMWHwhUwd982jKMlQXXq7snbNq/PMfewtHiPceR05XNPSk
fn0aWP6eNOXoW+yQuy52/Kj1JJk7qhg3qmBICFA70PCgWN7ZzLFzZL8aR79JVf8lIHnapAN3phRq
CXMRextwPdaOW8cL2rxUEXmuEBwThijNUpsR/MNm3/AKhYVRdU+SZQNHvsfRUgS13r2qaj7Hg0dV
qar3VjYbv/a+4BGNYV+W6Q7+6mVUCPWYSvRiDkhcvOitFiRFESaZf5GxZqKe69Ueq5MM67izo87E
Bdf5yx/k9+cBUueVM3uKZNmdQDatgd5WflT6RhYw6Q1zOzlrzIEiR1rZl1wxHQVOg7+kmn/0CZ/P
+mg8MdBlETSwq+qto89ujWHGV46I5WxJ5zx0omRwpuu3oXT8yzyZ800B09pNJMcayXKq6jga0sHg
VrJ/NKfkknFR9PAcBK774rd19Y4X0o1YRqOgJA6XrwHc6TyiOtOS2gt6LMtnwcTpxTT5bmQz4Wnv
+mur1p2TyqeipKQ3R+N9odeOmtW/mgYkgIdPR2Mkw166g8ODz5CnRb6pysx3PuvYE8QYCnaoZt1a
bb2Yp7RN5rueF/ZrwXgx9UyxlcXKlpKEWoDZjbs1qgVMQOmygkwr70kk6m8zybuxWkf+Je/ciRfA
Obzy3heRe8y1FoOjMONuhMh1sFMrhL+ThnNdol4V1b2JfcaLto88TKU7IyaR2in7BmG7d/KpeJpy
Xn5zWeGphbU/Mgo6D0pniGqw6Jy0pb2PqV7fKA0umMnZ//JejBOQB2/KnpQv3GMXy299TIhDcNa/
jp2ivtNZSM35ymuvqidhssoJ2nnYyrytnhzVKGqPCqJrBV9726nVONZ2beNk8uUN62i673T/kZeE
yllbyipsLDPk4rrnTlyHae1gJFG7acFYarh1fefi2ZWN5u/11bNvvZ0mQckZ7NrZTXeKFw+r5DKa
/8Z6/f9W4heJF/SRPt6ynNIGxkPzZruz2kuLE3Xpt3A/cCYZm35o3k3nd2oxiZazZt6SAW9xtXGN
p5GtZq59CeZwL15FvgXIiOaot2sb0HlZLwspXDuvX8fXMu5Y/XnzcMtK4AF6pQ5tvGoXOxmWKM28
X4PXUBim7XvDSIwxOwcvCzNapinHK+vDUSRPlE861+dMmxVKRP7jYCTqlNQxWUu30bDnYyaqJmhZ
3XruGBmjYFDaQJitrEglvBCZw164F0tOocJQdmgOyo8Pmi5wemJDNCtC5Gb4om8UvQY+OWPftCKL
bLuPspWGmLHrh+Y53SXpEjuwCra8XTMQgdKBSeLMVRme1djCbWrQ7ZvFvu0ZitQO+4pP1fTIWZoK
MXXVDZs4HdhZkhnExICyq+q77sJ1iW5mXLgHs/onEc1mrlQTpZ6WsChZs61jDJi08kTYR02xmUCP
om27vvhrSPcEA/c8O9I8qEF9Al3UTiMokKNS06FA5bDPtIKVdrwiQS1q9Bn6ugbT0Onfnpb3u8kY
zvnjaxcAPemjm+OYglrQlyUasa0bY/vH16FXBSKeY6Q00xkfI0lesXtkTdNuC88aN2ZrwLzVEeXm
bveaxc53wgpxlNbxYV+aklJsH8HjgZI+euRs4JIse03fzKro/jSe/aXqxg+VP5qvtTe98hjc8fyT
U2bKb6of41z7/dGcHPs02+IkR6CammQE7C9TGoGjkpQccaTlCgV0RvTvIKaDrBGMGysNZFWYF5XN
d8NFmyzlhxge+FKr2NlECGBjNY6FTMugbagF8iI5Y0w/WgUMRNznJW07szImnUgmMyDvuY3fLTuq
DsqEmV0SHFvIttVrqS593d5oUzee4W7jxXW4+x3k1Q06yqoAliFQE7SVsSnofpkZbr26vVhachst
/WkQzDOTVkV9uwqKG+Q37I6DFcXE1s+/BYSRggcffpgIK2idYZV2e1Pr73OfvdhwUQ/2MN30tjm2
E8tzy1iug2Jt1Gj/YiflpEehsmvSXpKPNFU3d5ATgdF9QTiyxXtmLpvc/a212g+l9t4VHnxBMWzF
4r34TXYul/TWx8M/UtTMs9dZPg7Foo4MaU+3RchTu9DB1e760UtbY39fcXFfC5E/+bIPGBWG6eof
hbnsyx4eCeCanUNEz+R3SGAzRgc61vmuWZ5GT7vV3HmT9tag3R1LjOvFtCsUBBs7l1HRdi/8rAGF
UkHyCEUSub/3RT1eYJ+TWeeNK1pgCNV6GoAruPyaUjIQK1duDTdO/hmJvOglXa9BKl695NVB2v4H
IEY0nuwgXTT0nrwjneUqFx+DnTqRtmS3scrWjWfy8g9Ztd5SAIbBZFYxSA4XS0LvfvpN9VSNfJZ5
9g/lwDJK7poViWkyi11h+79M/sqBZxrGDDvP4d+YcD832qa1t7lz9f0CzEKyhct4afADO02yxecb
YaPCGv8LxAUJrM6fKYl/S+42BwrOWkaGob9i/XVKcbHm4cg+mOwQsR9G95biba9iD4FJmWWUgFib
MfNELbO2FyRH/c6qDFwjTcP4zaFVzrX1xWex+9p0sw1qYEEfa0r91YT4hFnFljHQOhK2TzTLR6tE
8gpiowglHvXjYtlYZXmKwZe7TKitbmM0vQj0FRpFJeS+0b1voCe0TSxvgxLQwyavkHtnAA+CDIwE
2lzYIRY6+TrzQnRY9rEm2ujQwLXxx+GmUvhHurb41IF5R+8jntTQHkUucZPA+PasW4IG5Ai2ZYeF
vg8svz8ZhpccfUtM29mTH6pObkuryO9ucVLksxsxvnNB3ZGinHX5yPcznwpmiG9Z1fxoGiNVRFUe
Mhr+B2LyX1xOwE1a9Qy5ytzaCdNCTYPlP7PyDeGTzwXqLY9O5WnsrOwp6QkGhOLPZ6pTiinDF+c6
6baF6m9rYwTJklHjrLt++dvHzU2zn0vgNQMaKrvI6eNaNsJ5tTU6Y2ct5bPX4gXuMfyof12fbCnr
4VYpThaOrkOaZdtyGHea75F0lwSNhORqQXnKTKqMFviJtpnsc6Y/mC2nvqw3ifXqqO5mcpzLpLmm
htjMPR2YCWODX836Bdugi4ZOWWE/KOMdiYoMTUfSy0xTHLvhOvDpEFFtU+c1kQuUhXcrX7YoJ6+J
JbeyPWTjJp9Byya4ff/6tOEDQqKGagA8B6saA1bGj4GjdcTv6itM9yr9dPp5a/Z/cZFrZv2ZZ+1X
vIi7Nj20BWDjR+xfCRMgWMJtf86VgYj/q0zysKbdzDiGm34LXxY0E1cdQ5nc+VVAYke9mBIt4IfU
gEfX5td3NZxedhq/Ah4C4qMzuYOF4YbOkGuHlQRiIs1qR3vOcle+tLJr7mXBQJAQzfHQtcLfIeXA
5kUs/R8NRtSuHHiixcA5FLbdRE5KMYINQSMm2T+mmndSXmw9tAR81CVZLnU9dMfYLPF6jXYNxrq0
3pE40rzNHUd9Brpt44Mki1C43SzYtr9slzfYrpeewW0ufzrLlQdNcURnllZ9DKjQFurVZI7azKuf
5zxGAZhnt1zqXqDSDLwzkInlOLsZliijuyvKgdeZoj6UJYAFvWORZ382UHPconrJWvHmArll05//
ipc6qkmx3Lg5h2hlDE+dZnlcVu8szKtdBeoU5Btq24I2oUwFpmZHBsym46PhI3ZXcf7XyAA/eDjl
RusAvuVnshUtRk10HTHG5FvQqzvPvecd/Zi5bg1CyXeZ5WqxedNS3pbO92VUs/mq409OeVBI1cBM
GAQ+/ctoswZ04wmHgcbbMiX7mi0GebOEK5r90zIhvPeq4t5O/X71zavMrVtju7+FYaMnFMfMfECT
211mTy0zAvAqYljFXqrsnlcOKq5UvsxadizM/tPidg2WFsJbbyX2vs7FlvkoyjkLPths3gstISWL
qXRlIv+b2TcOrGl0dYnjSmNKOPyx1U+rYwXRKO5DulSUJIx4TTV3AZ3oD5n16EoggwfSRBSr1xuC
gGC5zhSn+WjjsE2uQAWevL5n6bLGO3NWvwefdJBa1t/Qc/6YGsbFxEmP7WyARi7FPpZ2H0zJvC+F
vjOtBj+ZPPoOa58YGDXMyFMW++8UhldTFxkVQnqfNZ96c7kSIREssQ16tSjOmcl1Wpkeb19LdrD7
OJP1YkOI8CaeliUgGmncE8OsBQr1ck08nJeMR92aHwtFDPelv9EIHN3VNi1L3P9e6uKWxdgrOi95
0VBeh03jsZeMnweT4I/c+F1ay8Hqh1tPqKZkVoEr4sewhLaVhv8KJSGYumbbCzdqNUPbWEOz80rP
3BPssmz7YjajNTN8PBUA9SaSzmcqRUSf97HoDk5WtCHN5JeesJzRHPFbHxaLMaP+k+kgS8rs/603
Q2RvuCezfov9+Wpo8iameON0/achuls5tlvhLs+u/8cftmmuXVkX1ohKVYRKP6WB8Tc5ifI9vY/S
xn2epd8261C9wj/NO6mNMjQQHQv9krOgBoMYeoVxyBiuzXr+vAwvnntYUmPvlcXTXLwYSmz63nlI
AWzJmszGrbEgKl9idZD+fGoWV0XJZNjBnODey0ogV2uXR40e37K0ohPSmVqtKJjxDqU6E2WKW63v
5m2NpShzfVTLis7dz5NQy3LkOIXzDynlGenHiz2kkVj1AlPrCCOKaV3fEYcgsgWXGXPzkTsNgWX/
mdfLMXetf7Ltj5iHn1mtgcPxLsw4jrSrC/sw9pr0l0HltFUox8LdmQ0krrLaLWDZBv9h28laaOH9
YOxK3WDAToIpjxwbSMowPK7VeB487Z+VDQEMyLemLv7EbnFa/PF7yJt/QsQ7jZjbjYOMIDSG9m/v
ZU/CtphFDe2zR2JIMjqHtCYnwJBnmDOsofJwHjI2ej8IasfIcr875b21M7wbfXlMvArj2ubNue/7
WzKtWli0IwoGvwh90krksFanKnn4BGYkLnWWf1LkHrQG5/aQfE5dbLKHcE/zpL8vY/NTssgldbvA
V6nEq8arrTOAIiH2e7U7ZKUVp6Q0vHDwnC/Gx1itUmuI0qS5cxcfDW+5e14CUMbaPVQZbo6BKAV4
bBXJwkfElunxi9qLcc7K4sbIzg0TBYzOn+qzgBrHn0QVJvrykw7srVoq1X4CHJljCkzyrt5IIc9t
hxmuZGIWdAbc+bQjZcEdmOBVizh4zUjmGwoZHuX5mJJKH44Wk1u0Kfq2dvwbEDbtDJEjCfmOirfO
ycPKEH/WvkcQlbwOwt3hpuBvHDPS25SXnNJk4eur2YqhYa94HvVTyeIB9buswr4FjRjzrnI9iF2N
tmfXOqMVxkb6Y2f+y2INDKczg7ldsfPl+Lt3MF9b57JmBbO0fNFJlm7csf1dtvPZok9ItrW1xIFV
I8lw7He/TzcsSW2mHN0YLSPwpaVMvkSbvdmzlZzK2cdWZeT2H1NoPw7YlinRv6aJPquo619Gmp1J
UsCTZsjHQupP3xm/Kg22D5tTAncebEYdNREGzvFz9ZFJTDlFlGkU53huEDKkB8iXd34uRNpI0Vgp
3TPSmWqNp8lgJ0HoKW6AOliS29Bd/OQ69+9wFLFbO84hM+qjXNt904zPHnyyg1bzatl6/Gr3DuKI
ARHMoiNq9KejY86fdtY4V2023A0bXFTQSyB9/MjzeIXN+NoYfIWmsXUT8ItMxIKpcMSuF1Q50vwV
V0+tQOtW++tWmDEi/4F9VpE8Y0nZMpILrMR/0tE19nL+kE7+u1kTc4cV6KUT6u+I4DB2v03Kho4l
72Sj+6beN3qMeLsaC6ZdP7CYAgnU5fFaZNU2T9ZQZm8Dez1/eE6ZB0wPI+rS0tdqLDlqvKhMRMwF
qeHCzKgvUpzd9oBHZ1Jn7EYBovDoLfFD/WY/NuyI0aR6ahLgTWmTxM+txgdFkqodjaVPv11V4juF
dvmtXJJO82QsX1bkjz9m4nHDGP1WV9xExZQm17Swp2Vj2IDTIsheHwqR1hUVbbErPQIBAdZlp0X0
3mFZG3PrgVg6L5RA58JWyZ+4/B+aQd8K3hsDC+vMLYmC7V6QcE2EgYo/J0d+xT5aFjv7cht2SfAT
IdG2PYse4RoRckB83snaXvIsUVfXLLSD3o3vXcnXqMVMQSNTlO9urQB7G8ZgHnE6SRaa6l8ryScC
iJ9IsV2J3yLfl8x6/VZ1ycfijYjYnHfAkwm+k7J5NFF3tyQCV5ScbybL9VeSJ8QTkv6/kLAqCguM
im6gBu2S1ereKBsKYbwXDCD2zJHEjo1yETUkF+3Tsb83qfvcJh5mVafegCFGL2WU87FFKL2Z8y4J
CCG4Vo7+mab9qTL+Qo8N05EOhM0MPLOpZx8PpEdhwJnZUcVa+ulplyn2g3E6647cuuxcpHMn3AMU
JF0RhZ2rf+OV+kRyts8GLNBm89vM/qy+zwz5nfeWtCh6TEuuv0U6LttBMO2THWAso0NC4y3rl+nG
GNGRnELGc8KYBTvVontU+NeYlFxlVh/Iv0DCJBEMGjjM/Lh/dC8Np4okXqeLrJmyKSuRY4l75dEx
cPAZ6caCr1AU98a1xq2XDpGZa/GnQt+4NSsKaygP85QnWDyrj6TcjXV6qtLlKXsMk+asjKNJeN1h
6Xw63BlIZTu+5IN/jkd8WLL3sTl76Xww1kxGMpvQYxOGAkgy8e8EMXjvTAaTrbn61P11gjFn0rZj
+dgDoFtTNb6okRRmnCdepKtHzdKCGW08rtZ8dlz85xA17eQCHms7zvoHMb2nrkebW9q7dJGIlTP/
n29wRDJeEb/c/9g7j+64kbRL/5U533pQJ4CAXcwmPTNpRa8NDiVK8EAAAf/r5wFV3S2yqqXPbGYx
3V3qUxKVCRvmfe99rjma6yl2oot0YQX4xnwyqmHf59M+M9yZfXHmk+Yx9qyzLHhg8xgiDQtfQcet
uhadqxH0F3UXn3vtt0QDOqAuZR1sZwKsOOYvTLm8OgPqt2p8KudqW5VIXH2mdFrlGNeDSq36moVZ
YX710q+NAnBHqe9i8Fj/d/yLg2R05bDIzlWD+VZoKq55njKQDKTBSRWDwutWjM1YTjxQzWFXbaMg
uptaAII+MTXfigburaDehu1dHWn/X4C2eqDDHa87Ox8We1IxbbNcY42CR/rf8Fj8EnDzn2M1LZ6O
rxVN+wSsHIaBPz0em5f25d2/wOGAm37TfWumT990l7f/8BYsP/mf/cM/6et3k/r2f/7ja9WV7fJp
EWvSn32zPkbXf++x2L001bf/daZznLf641/7E4XjAlzCZgFwCQuMR97uP5wWhveH65IPQqxV4BGq
tkRc/2m3da0/JLMdzgei64QDCeefTgvX5I/IqlyCHYGxw+L9rzgtzPehTfgriLvAshG8pctY5psP
46d8jbQqY9PuSnudeIm+0WlgntlNdBf6Ld2pfqKX3STAOLoZ0YAyABjjOLhMw9w6JmmGbhnqsa/c
+DYSmX2YmZ1wpLXnLGezm9H0rn+6uH/6RH72hbzFvf0rRuHH0XJdPJNcaAj57gcX0eBj3aqMUq7H
0NQPYYmkbK2qxr9TsmJPXNmKQkAanFkWfNvVwBrkU4y2kmQ1L0WMkSQako4pi10aS/8gnVyy5yTg
eRUEHUVHJ5k7BuaJWXhE4ybIQr5Ma4+N5ASicGXZ6XwTu5SusKtRsvTDZTqjOcGo30BOpu4vFpVo
H7b3ce1QSLVcI7s2LRYsSe5ReiqbMP8cZEWV/HgB3zlofr4yH7K9lyvDP2CMfB+hAakzPLY/JwW1
Q44DtKjZFVQe2/pAn8cZO5bejCjbxxRq1jFTJdU5f5BnSWSRlKybePiklFdRVC1xqs38AE22iVDt
0lUWzpkyKJC2OwXhMvJ34YxviY/v7+XiIeJgHQnVm3v6/ojJINK+xqC+bhC73bZliFKNRImvbe6z
0G0SJz5iHwzvE2cpJoClc1eUjZudl3YR5eqo9gwq4mJ6ELVsH0IWxMkaHN+g6Tfq+FMPgfJm7LsO
9hGaRswh/aTWDqM6yxw5pp9D1oxQw6LOh19g1FtydNEI82DEr3wXtGnCnp1yJYaSLdHUQqzU4wiM
c2jbbWiorsaxh+dmM3jxnUep+amTJhYKNy4+saBVL53gsJFs0NicSVc/lGOE+XAsmI5itoeHyfT1
q86VgWk9jzl2nOkTGH1a7tLxjOsh8NQVocTwL4LWTG5+/Sq9BR59vPwUclzBf5cX6oPN3qjxwTMR
m+tB1sm+8XBgrLyUoDi8q6QPjBG61e0AbX5llC6XyIyCndd19qd0kOB3DZgkrhZswJr+mj2Bh+QI
Uc9dDWJ1hlIp6ys234FeuxJ48wImTC+CSTG51nPYxNvBVNMFHmmMVWUzrBqVcI8Q4fbrUcMeGcz+
fAp1Fq+dvFu0xlCI1/Rl8y0oZkbj0ugwPVUzypKs4pXTUXxR4oiNWX9l6S37E+mvxnBq1lKkIbSM
PsL9OyKSR8c3GNO5R+vNVDbreD+EdIsMVWylQFmQaYvtUFToC6+rHHdn5Za6nI0RbVY/xMdqGFhN
JdSusw3S9fo8LviBNX0WeQ2l58rQ/rgpYW2iXcpurK5mL4XnY4e2NtqVKvQeXeAzqPdJ/8UXNNIa
8BKDsn7YDhhENdE7pv8QT3P3dRr5+fVvbjsv1ce7TrxlAFaBBF7YgO9futyaM1eYrQUPmucKCJ84
z2TgXtYkvexnBMEbChX6SzXH4jdRX2+ZQ3/5agy6Jki/ADnDEi7y00xToMcMkV1bEHYVpCdDjc8p
K5dT41gnzdp/KbvVe8dBGypYB+YBrh4LgPiFERDmHiiekgEX9unXF8R6j5t4GzjdJTmFV4Azl86H
TBNztKvRB8HPCjSR29j2eqIZgKuEi9V2TgdSvzFTgUVCAub0BnVfI8rvowpUcBWzdHMxbu0RLxLD
UUTp2YSgn0LPkj1CcjoV8hwuUV7KrywD2HJrCpu/PgHv706Aww98sYTDyI8ZcVP3VlgIzHWI8v3c
JUFj3IamNZWHMDNvy5CVFoypJngSeWG06zRrrjJF079IFwuKE5M/7Q0dBJqc7gq/FgUs38ysEQFQ
vYS034y7fCD0gBRSb14PCBjoh5UDVhDTxJsBzvVSlm69CW3q9g4X8zF3CE81A/oSQ0Urf5UooU5V
M02v1FAa5HbgN060NajFDlezC01iLVwvubMoNHH3SZW9IoSueh5McyZ1IlXjBf0OJvSiG08yxbru
5Pl4WZQolhZ1QtkWi4hVTowBiKpXNM/8U2Db4B1YCSQ77acziBtGKtIQpierpfoL5cB8KhLTotJs
xT0kAXeWn+yMyozXOONZPk/uuWiT+9ot8IMhltmYk3Y3YZoxSJL3R4Xg13fy7+Zwj/dsiXBimWh5
HzyvXWqXmcl/1nKgU2R1pn3Iy4UdZDJMxSTBAI3S4NSmWpzkOKOJJJkMiQMIj6TrKFoU4mVqzXQX
10gfGtgUG0jp8UrRxdn8+ljlciwf3mYPHzA58J7lCOftqfzpbdZRP0F+F0wffZE9EuzsnwyDTXpk
AxhLXXfH0yQJlajMbRfTykPr8FyTOn4MEDLtrTmh2i8WnZGxdFPRjp0hhqVq1SQXQPnRF0eWd49C
B/dhSN+wo3i5U3FqbJmznWdy09LLtnDjfeGRd9AYtfG7m/GX18p2XCZGPG0ma2PnjWH60wkatLP9
oh44QTOzrom/yI6is7u1wFWC6M7DaohT+olael9n87bs0CFEnfsqmM5+946by1ro3dXmYBZiKwPU
Ev/0cZWu/CIshUvH2izt9NqGhbI1pga8n9efZb6ZH9CLoTfyn1zBDGnax7Ej/uDXt/y9I5uB0kbj
A7jVJhGXYcb9sGAguaYda2IB10oNXxG+uYc+6M1dAfDmN2Oy/JvThXMAp4Npgm3TxyENmYrbkIKD
Ri7FekCxPnjgxOq14Xk8O2hKPyczK2tElQ4QTqvUnyv8Yw+mS794E47oEHsH2Q6udySssKPNL3Tv
wMDhjlvVuY1yeJ5o2c9FPu/TSiLFqHqZpXsXzdoN7sb0Lk5kcVvn3vyaVc1LmXv0qnEalMd5mmQA
z8f8zdbG+ZvnDTxCYDk28CMXQsX76RFmdEOSrxJLddlxVm2yqJyisY+YhKIU8bZh3rShh3ShdPoe
WFqdXBYWn7cp/XLiWI0EnuJkGl+iIdEY8tRJdE11R9yN1ivMKdCaMQU1L5TD/AcWCM6uNyKcKGae
sZ52wBcOIE0AoQwukKU66cjxVUBMFmKELGb1OjSG8Spg/DxHles/5UPmn6RheV+G1qbnDz2DoK3a
cmm4V4gxae8ikdMx5aG5BZBTlF5nQyx5Lqw+f1KjWaJS7R+s3m3cHd00i/qde0MxJz0CEhmzH4/v
/8dA/Ie5TCT/vkZx1r7k08+1ibef/ycGYqk92AsomvBg6FT/KE64QMIWEw3kBThcHra0fxYnbA9C
BGUJxsaFEWYvu/B/UHqdP4B8LHtzFiOSssL/KG4O5DQsCQfIjRAY1ED+vlsxEtZUz8Dgka4k7YCT
V7y4rCnWOek2h9migRY7Zvy7ZSoj6rvB1uNJ89iVLjGgEjkTmp33X2vZRUZcSIuWLWz1fK8GPy3P
CsOnMxWEaQA5sMdlc14hU1CXaepX3hVuYpNUPNsu6xN4Cqc5SswGzU72jS+3oab+iHdjTuYze1El
K67tK/ENZrhJM9RB66qJg2qH+GMSz4hwhDyooKnVUdD/qjaOTBVZ5zWeRKxNoTyhR9EJHjdLPUZR
N70aPeXe9UxhcgPTH8176On+qc/SGKyincwoR4J4aK7TSahbl3gXYn4GNbtHKM0tkD6dh5IFT2A/
OQgRor3hu/T0UsAT1DCYEciQA+bFOQCsMAEXZ26PjcMhagTh8pQNi4F6SqaNOYPiOrGYctnWtF4O
VdBqGns4a8NiLD7pIAETWEV9sCcxu7uBXmVeYSuiqwiQRCCdEVcGMUGaHkY0XKBiKncxHTd2mnLw
noDYg1lyKkzN1+FA2WKX59Vo3GqJO2fbDrLLzwV2SkRRuLTSvRmbGUvI0n0chRFuS6txbRQthXr2
ld9cCULmv3TaZjVLWLUfIpSdOdFqSOjn4Hm3ii+iQry2tWuHkyZ/L2azaADAY9FSAGZDDcPvNzLG
X2YUQMKSWiAInqdoII7Gkrd9mHnOTpY5BKbQjdptpOx2O3dDTjXFyIK6u06mqe9vdQGLgx8p6mfh
wMRw6wmphtQSNms0evMxTeg9ZFob9hFdSXLn2RUxUGmkh3I76TD9KooWIcOYoDHaQqOz3P0oUYeu
cRLZggZeUWbNfu4tdsjAuWYZXjWp0Q+vvmxGUx7Zm6SAAWhDCHWcRFdUu9bWXbHu6oQZuEBE8Sz6
ZTKmP8C97+3a1rs2wYUJVspLquqKr57YMxAQjG3CoMzSXGfalHRlZNdmpOUVaOTX1ljG6b5tMS5t
qEgLfTMifKZ7SYJVCVdisCw5XAuMhul9oaw4P8dpRI8cn9zy08hRdSdBtPz4TR+PVY+llHCwDRAl
PjmcRw+JeZOhnZbrXEU+2mNzCJ1+JhSljLozB8SV+9mm2QxQAbGB3gFdi43Hhsgkdz/HPU+zTGb1
TNfOlVujHooG4lTHWZdS84eRUv5NiYA5XnW9rvXzRK+23NBzqja8KZWzGXwPyyBxkNgfyp7t2cro
msUA7I1mBi6u4VURakS7YHcsNh5IBWuya6ZdVdy1SQWPtCnwKmxbzdpomwZBAifVTfUdkA7MXPWU
phN+FEnAHiVSkhjdsdNiX3p1+Y1okeR73pjBp9aqFJQMcCK4qSqz3TlALrLMRD/CVvyBbVQW7AZM
g3csJbzLqjPFRT3lh5gtWA0vd2SgXMf1ElmBUBwdh7dPtIfKzmo/d97U7E23282Rc0+yDhi3iFvV
lnSXa4yibd9517SU8+sar+O6w99N557spJPMzPABykfXbDPLSLwb1yrvSll8r6twoMyHP3KPStw8
w/7IkrZMOq5+Ii/R3hNDWJPWcluaDIR5AnnAKkIk8aNwiV8pDtmYUB2MnMd+4baUZWxvutl8UH71
reA+XyDWq9EhmgcSpfR+qhWO77L7wubxShKKTpuToCkRGrdGCrNm0N60Ibczuw5wd7UGdoNmQj1s
jPdD0u5VK+KdjpN47SeDd4FXsOVx6JdKAHpDhC6BNhPwitWlV5YMrCS2q3HVRcllkMYPfiG3Cayy
dR6R3OVVfoh3KlFPZmSCn8keUCGd/AWqJ8xoUbRjowQ50gLcoypnwwyud3kTns+W769sm7lAdvMp
qnS+IEVArtK+3Yl6RBEo25NscwaxLv3EDEZGYcUrG9nFkSrMdZjOJG9a0nmcvelO5uyd26IUh5gi
GCmCM5scIc+iFgVsUs3nYdh/VqQ1rBsSZlZ1TcqTBU6Qrffgr4OA5njUyX2XsL4O/I0ERY+q4pWg
2zODPQp6Q7lSupiew6xpY6RV3CVK02LVQ0BRpoEOPrqTy+bPKUAVBAhW57FBBrLsxGi+J7Sb11jn
yHPrpX+DBYVuqWzrC1xLxygrg8sudG6EwkUWFzxMYdA99r13I1J6+51OzuktHnq/RPeWRZdEZDNw
j4hpsEohaQGfITNrArA8PaUZYZP1mOyaFvv8jYNcbG1kZXJmqOBL2mOAw7eYACBgLwFVQTAyrnir
4Pz5kKOx48AwGvIb/ClGusH7j1WkpT25Hv2pfBnamUHJUB72fzXi1YInjcIlrft6u/BH971ZOoeh
dNP7SYRDwUFGJOLQaoGMbLvRUzAhn17qLmCEsKoirrU6lMjhqO5KfDsvQV1EnymfKXeRzAUZ3gq8
LJAjr5DXlOAUHf/J80vzaEOxfIlD3bCNo+S46Yo0a7cTJWmgftEm8hxMOm5GUlmTSpVuu9ry77Tq
DMoR6QAvOJxtY6vpb25DZoqLOMpQVnbRjId57KFxx615QOngfVauhe2/yhM8TFIyQWDApb40uVed
GbwIpwarHhm2XNVJlWd7soQqF+Eihe9z4pEWBHQXRaheWCaIlef3aq9w94MNhfwazUZ8hUd//M6u
BQxIhZVljV4oeXR8hc7WClNax8TqoUEwHb1oBWsLEA0kiX6j0RLS2RE5XH9uo/+ICK29LJJogENj
xcLflRhgbqKiHYeNIcolNXAICX1KNRD/OXZZbCm8cV1fSqrMTXxVGASchtbgfQkEZr9ZDIhCssxb
B14kkcO3BDmQPZGv3bGYmBDBiYBjZINUC3dxJgXOjaeAya6mDs6ji4ClviB5GDVO3NO4rTJNhFOT
1bc15ZGDxe+Oaz+szDORjNYGfSeJalMU9V9NH+KU1JS5amXKnMEwz2HT2mNcQyugQB1Vqf2kO0jb
GamYpC72RqDBOdA49oZgXwcOpbuibg+h3RRnArk6tDWD0abSobN2osG+MGmPHekmVbf+6D0mOW4G
rXvYR6LXh6xT5WVCsjMbdXevGRH3DolM1qaRhnnX6NDaMrmW6zoswSDV4wCb0pQ3SW6TXsHQeWix
gZ4lElZGyJKdgXCBnjIRnrzaQNDZyYBlTt6ftQ3WUJks20dW2Tdd09HDj2r31DrO91GM+Zmi/YZa
1+/DDiwV9H4MrRXidvKCL8BxiaOru/kytojs2gA9SsQWTVfxtfa1LrapBq/mB315iYN915FDuSc0
CVBFPHeaV1u2mfepNRrWVpGbhnsc1i1hYKnxZUJV8iQagj5jBw/kmQcuFMFzb4IzVbnPph4J4Ewm
3El7BcR3NcTfmE2BsKK2HfbeQE48soXm6MPCoyxIH7+YnOGGoQcxDtOPs4/pLLDijZvuMJt9vu/R
//hrpZNm00qquplOxmOYZ8auJHjwvpewhtZZakyHVIv01FJboIYzyOeALU71jQA3V6wpxAbdCYNh
i/MzGB6UMG1gZIVL6RMOl+oXp0J76/c1LP7GM1nI5P0n9pLoQEDFQMQPe7ZnPoCQlSY3kdKDPSMG
zYUe7wZh4or2Oz/+7kLrgxtaTNbnyINsrxv8+WtcFxITYgPaqDMIIl33gwj2qoxQxICG8jd9jR+p
lv30RQ2WSndBFqNzaFxrvHJRpcgj0bJJc3BbZ7GdprRET3p2bvJ2phU1ZkHV7Jse+kVMK/hO2gEh
I3mhj8jpx2NZ5OlKV366zZFqqLo1683c0o5yqsAw1nxVfWOM03BMHRToQUMUAZFei2E2iwziu0n2
nG0dZmvZL7JF4CGAs5IpnWhO4k/b9ix0oquY249kXbn+ekIEy7YGg+EKQVOBabTzrCVs1SQj1nnR
fTV9Slz6TbsBEMeCMgVxb7cqR3lUGmctI/V5F5PC2fXJQ+jGyYlR3Tz5xexc9gnqpYZRc48u3tph
+g8vaIqDFBpKb4vh32D2j5J7Z8CyRE52DHDfii8AThMpkUr7q9/N6tFxhT6nU9XfgOPN9mXl36eA
pM/EJLNz2sMlktVa72YM4lsCNfXesMvqEFoWrmvGILWBlUymSiFc4CO+NVxkLQb6eAoESpmEfOx6
5mnuPMzfdj1+mvvR3TulYImRVHXc4F5Fo39y2Epu46mmLIY8guwKJvs9HAaCAsseQb2IQ2O31DmO
fum2C6kYkGtdoMqRTTmuKK66ii+FUE2pSlXJWtLfeyCqHEFnyY47jXhrO1AKTOKzXvaT6KUxXSP4
as3oOhwpahe2ZV3kdek9RBi2vqf4cWErCjFfFaK5YusIRqHmaLdBjk5U9EskelZTqRxbowtOYcoq
0XDbSpx8v0yZcHybu0Xjukma+VPbpM6mLVnT7/MB4YDrVciCDLLr+NFWMYBhHYvI8pNmfOzyoaK1
7Y3z1gLIQ1xxnrzWQPO2RWer3RQndrMbCjg0u7KmSbWmt748kGwwT+iOaJ4rNpWEuJbovXVBYJGL
JUnRUr2yLWF/cYlyvZ2GaT7mWi+coA6Xf4+XdFr8aTiPIrYWCaYMv4+2aSWyzWjJ6FFGWf2Mcw4A
C9H0n0zZ1VtnikLwZl5yxBckeSB1DlJjwHWMN3qEUzlnVfDdYSi6IxTqWxGNzLp9xPIXFVwv19x5
wGCa4sHjFPkNyZypkl8bAVhItkxwLAMgkkBIAy7Rt5k6xbMF2qRJCHNt4prIGPSH27oWEbCmNKF2
qluCDlDYrjOMdRtrMZ7YTSfJvev0I5NbcaaHRoICHNuluYADQ/DMWOtxKPNbbNzZRS7z5A5yXXZp
T+B0etXOXH3/5HFbjmHaZLtaTqO5Dd0M+ZjLGM9EIbL0lYRQvevzLpFfp05mLzTl0KdEk/cFydO4
OLMVfvSyOhNNkDhbBPIpAI6MwDTm4mi4aRtU56hWSIg863rTuZ29wUJvaLWAQnpu+rpiHDtHI4ya
mH10wvaPxdQpo2uEzStv4bQTv5btrTquk/XULgwMi93QNsws93NuRljWqdYUeKBnpaMULWGbHzyk
4uYubzXlXhyz9XnmYPFfI1Ac5Rkm5fIlL6f6RRjFfD+KDrXQWBlBw2vEupSrFxvNBSStCeNslhX2
KcumYVekfvwYw1CuWcYTTH6gBJ59Z3GmeVA9IFkI84zkAmZ71G2kwys2ysJ8pi4lYEQ4Q3TyEhk+
1oV3x/wtmDkGXb3SzETugvejdniyJv2S4Z064glmIx6+VbYc0DgkgQtVfmVe6OOzwTC8G9CUvaL/
7jb3SQbWZWXFkuYU+sjqMMcA8nCNq/5o+DOCdVMMd8niA0GN27B+DMz4sVN+fkxzkz5NEzrRS6sq
SgqOEZrskcLeoMowDkrmZ530y8fetQpnF88mdTWj9agJkJI6RlsTbvTCapGL9jLx+bVmUKdAEZPZ
gNDYTD6Pds4E03QVNYg4wK2w8ovYwk/eOIj/Qh20al0NcfOVv82i3+lZaphZrp6RoYYnIldJzMNF
gcxyy66ND1EOUxRK65pk2lx5Niv7CROHjWn53jf1vGZm4sd4JyUPb9DPvEOywNn14/fTt4oT6qlF
k17IM9+PjlFURtOKjF4rB8jiCDq02dAwW6/csOiEWhdUHMgF1taYEQgfgea9ooHOxbDMdKapG8Op
LU550A+gI9U0UHCSnjJmOHtVZuB5KCJ97c4BhZkpGNVzaTtcKyUDPmLwQ3410wItB9VqUd1LukQ4
RiJbwic1J25/0yq/PbRxxyxkpPnEAY5DLbMLjVqu/kK7guJLEVJb/bOIQ+WKi2S1iFmpaDRJfk4/
MqH/gkKs2gaFHNKDGAwxIu3vUsRHYa2eIYPyAZaTcvl+VHUwjy8KEyNGBYKggXvgqoiTQyPPzwTV
UGdb3K+mu58cBNxiNTQBF6rLGk4J/wuf33KfqLkqVVZXhim4/5TYzOJUN3Whn3OPMINVpMK5uhdw
u8Ybhkt85xrMeEbsT8NDGbNRzy6KabRTZz35aZddmgw9xXnfZd0jC3/dPoDhDJt7U4tZ7YbKI2cW
81BIqhDg6BoRseLTCj1zoBi8nfwSsSJH5ftB555RADRqvKItzvB61OVlig+Y4DaOYTz5Y1wFVLQk
BTuaYRgVB0OVWE3oFqOQym0OH904bdRBNRG9badizrCLc8OdCJdrRvshGX2LXaqfHgrH3GWlNxd3
iIcGd/W/hRWXFNpgSlQt2AIQ71MIXJ46Js7GgWzXM7/SzvNPLZW/USa673sGlvADawGc86KDgAeA
/b5nkGKcCUQieWotlE/lKBMCpEAUjatAeE2ykyZYl9+0qK2/fCl/N7AsmvAsBC3xsSPLYhq4Houn
lQt/6Zm6XU/3kKfhW8P2boNm0znak8b+4fdGieG6Kw1jN1FkWbVDVt/kQwH+OOjJJ0ktwoHLURBF
K2vncz0QirFxsBYhYp8Vk/3USgiBXt/697Zr9LdebWIdN2vz2FYGiKvATZti9etruvRZ/tX09riU
NH+la/s+HW9JF+j9NZ0NS5lMHyTeUtPk2a6aM8JT6o2WQFmbwR4upAdsIa2i+u7X3/zXC2tKQiil
TzlBLk2o999c86qRr4N9vk8tFpZZ7p5RL46/xY5iAxHQe0p/cy/Npb37/mRZtJJG6SytOBPiyfuv
bBY6f19QRmqKPLyc7Z6EescIjmM6E8oMVcY/x5LlXRlOj7zbR0RD5R4Ck4A2ZOyMtsJ9HMfS6n5z
YO+7/stNQLDl8/+0Amm1eR8uRQmfMKuZ0PEBWeO1XxTjNbGrLBcbQVv6N3d8uaPvL4Jv2oidLdhQ
JLsuguifJWIBacbgLJeguaBgcxXnSnZEQUT22a/v78eTQm1Khw3R6fJkBVz2998z9XOa8k4h+xWa
OrugVpSDeopBIVPKYG749dd9fJD5OiQ9riXpjdIBCD4o38oJNwvjEciIt4knGRO6DsS4LMMfqpeY
8EzkRCuLiYGa8swaa/PrAzDtvxwCzxTtXAsVh4299+3Pf1KzJIOVjBkdITKG2rp7jHU+G1tQb61L
79GIrlhz2GhKdKToE8Q6ew7RWxnUeDA9sDNrBMVBEVExaWknXqK2rPC/lJ6vtq2VobmWyMLTddji
sVrbY9hTZGsZP1A0Dgl7jNmaCV5MB48NcTxVlH4X4tIkKksccBEb8cbpWsb+Hw0ZcIBMtLQQljWo
DdvsyqIqDVWA1S3gcmPUn/1ospNTyULWuqQHgZ/HyN1pOjR5C6IkH0ZuYqBHs7pnb8GESs+GviDo
Xibdtocst/FLwZXXXVgWu1Eky9Q7hPxa9UaVbbMqdE41QRY3UTDxu7i3EWU0g/Q60JmGCfJXOMtM
nMasBqy+4OCrpk32LXJXPsqX0UukRkXAaGr6RzAiFILt1uvOFwLmd7CnTJVc44Q1QEiD4di1bhg+
lkGYszKJ4/hhbtr5BoVxy2Rq2RyCg8UePA6V9/w8aRQTeu5BzjlvfWOcDzF4wO6bk9usoqsAHs0t
8JiwPZtAhFB765yA4oSSKSFD+HKKXUV8eX5O1l4K1GOuCR2wA5ZUa7y9rKIy6XOhqNMkezJYuJYh
fRxI3Doy2jNszkzQBS4OOnlv6xGnzoLkCJ7UGHeJBHVNjN04CmzogyhOo4eXD0FLTfm6QwNcb/u3
T+gSmy8Bu6OJ+NFD7cGTTZLgQFfv7SJ4nLRHA7zhoak42Jk1froeCjgm1+0YkE06py1tGzWGVJrR
OyXIJB8t2fDUpIIOx2QMMBbbtiy2oQL2qSABvoTZeKHTkq7CIpW8NF17AR1pRP/HH6u0cUh7vJ+o
vyG/4iO2qWx+ByNl3RBKYdpE33q2swmLciahr1bl76a9ZTT4eRA0kf+wwUYBiOyMhC4kGe8GQTfL
FMnvEI90wpo+opt4wzkyTvkkoYm1WceXqd9xC349SHwcfE3Xs5lmPb6fqDe8J++/1xrYH4b+QKc7
B+u3igxKyxtw6uNvlE7L4Pru/AJkJUx2AfI4U6C1eP891FXtvk2rZmVLwyMVwyy+pUI29QFghlNg
UPbYuOYz8uVTOJvVU8tL8f3Xp/qXS4zlZhH3uTaqW996m4x/Gg1nIO9GWeD7EoM/XkOA4xuTyrsx
LRM5hHSm1yKauAa//taPq4pFZYxBg18l1xor0PsTp/sWI82mAlTafnqSJvsbRq2l0Z2XzXMfJb35
m3H/L/Mc54lyIkC25yBlWbxMPz9KA+8u5CYawHOcBFfjFOIdjEb5LZgahpJfn93HxwebEnOM6Qt0
OvAjPq6ZwJ+BzBoBn0cBW5EVu/rMuKlaNZdffv1Ff3fzHK6kT96MjWp7WUn9dPPAHJV2YxNQjDEx
++I4YQJ8M0aqR7YmPjsPUf3rDynHr7+XN59P/vnJtYSFsQauri1Zm2I/fP/NTHqlq0MTt4Jo8ysh
tAZEJJpqlU15CZzKrtzXxMvG705Sma8Olv58baW+ftHAdFtir6b61arSxtqiUnFOGR3EaaPCIL/x
il7eq9IrzoOR6ia5vH36ENCGfsFXLNoNXCUfuALVPabafqKQmQAS2FhR38Nt9BexDnTVI4HsTrWx
hmB6kU6vEUymBjAtRmdaTLVbodQLyeIl8mo8Q5VR+uTcekxXU9JEyVNFlEWLTd+u8Y1A2vQKuffe
9tcdCwNjrWikoc5GjkmwNTWx7ltgtQxDOvRndRyq2fZop5W9cUBqw6gd28AUVk0HWJEm9VI/AA3J
75dvxSVDsq+4KNjr+9d2P/EJUa6S8lK0VfgJc6tJAxevjSiOnUu231b7rUI31BUFe15LF3xmGVcW
E2cwX0fEBCAo8W1kKtiYWFHRX7yosX7BJ5qhPW7KITWuNMqA2/GtEBRHDTYVeravKagPKmxJIK60
U7ScCAIdas4Ti4Qg9eHxZ/g81rJE0WOW/fc8l9iCMAhFTPyTD0Je47cQ54CeqVg7md1uFG5N+1Cp
EqqHazjhI2Hbpbebii44jHMkn7RKhgfHZ2WBO9V11NGoJLi+JiK0fYpTH8Zc4Ot9ky4jU4sO70Cj
mojhpAqZAqfUbuFujUOP6TWbkaWpwTn9mBMcqoNQNmlREobxVhRK7aTUzwszeqHa+KwJVIRl7fDj
5+kE+dFJJI7nnydtA72AXL/saXQqufF8HACHdpoDwtFzbTwb9GfubAQ2VI9sEc6fEcRkp9I0qoIK
qFFTNWeZCwMicHbDFAztLg/GEHTe3HXhRVpSgN41RavrLfqPguDeQU/9Yui1zY2DtMdYIzjkYf4h
fJmbiUMuwV+rvVv4VKzJD3SJEcEPKzCI2ZAc4rebi2ocfIsC7RGcqmkc929v/n9JOnpXFfzvzZH6
T4fqm+v0X//2b0PG/h+0tS7+wH8vGd18A5ndZD+LRpe/8Kdm1PnDXMbfANsM29Vgmcd+RIf5f7zt
3TBWUO7kmV/ywf40tDre/2XuTJbbVrJo+0MPFUgAiWZKgKR6yZZtyZ4gJDdI9H379W9BrnolUiox
7uxNbsQdWCBBIPPkOXuv/S9qCsOkXeEY+F1XG86/NaPS+hd/DksQiAL+I5B5/sfOe/d39f0oOuxw
y3sRyXNlrmSgZ2V7OKpiyiJl04uX0R/LxkTGTB5p2FFyzuQjnr26J/++9GvP5WEh83IpALc0e8iF
oF/g8pVeb0Rp7CB/6Ml5MEyAq1wONhmZqVeTMwC81nlqRw7zX5OqcfdVTJf548uvEW2vtqO/13dM
iU2Ydd3lrh9evx/VHOKq6vzYSiN1JwxFMTy5sbtLzLV9oMXE6HILWFB82ok1PBYViXvHHJyfUeKE
d4blNQ4WkRmPWpLK2tssGBvqXZhqudjh3M+LvSOS8U9NcZ6QrYGvxGdzwFaiga3EIFni51NNXfyZ
gIMz4TMAqGyisVZfeH5cXB8EsDxHzjw8DIM0vvKGF9feAJxiyyBFff34hohVk/z2jmCVMLHD8ovY
68PxqjSYKx2mBeMKHw0nk2galcYTpA/AjkB+SLvVEtt6gPIknrKW4zoLnGAaVJUV4wTcP/WvJUeA
SKZbSKijysgTaeOo+tmKqcJUO5Bn4EsoTeAHokhy/gLY8VNMkDj2kUy7LyFjTQX3Lcueiexak18G
t5nO2LjKx6l3YbXFcB4/S6yX6QYIwwTh06b1HHhu00GbmKcvbeogOND4FuONmHt1M0xtbZDFQePp
VrH4pzvgqnl7rtcSsZ1GfUeOiVcBnplso0NUN3rAVxDdrnNTgoCQnaRF96RnOkS2An9AeQ7K37Gv
F3TLGmIN0/0RitpNzxi4kN2g4F0sOzxfDpwWZGTQeJa+u7eBdkZ3ZpFMhh/WrnpyGrIwz4zSkBOp
GBMUQbtxWnaYtmA8knYh2XkVOXRdgOyZ7VOBI0iDRMautVmsRdo0Fger76G5e73lz8Ok19DvR0ZX
gxZ6DOwJr6qJbbIzpt/Ep26dSSsEXU2UOZzJiDU4iwXSz598YTCtc8geTOidEyExCl1nvA4jzQt3
S+xiACN/VmSEL3hQPInbYiQRmmYGmnbA7rntKrCrtwmlSErEDy2/tfWZEd+WiObWIDGrDMwMRQwE
9bawAYqj9nvuF0vFpJSYzsqCbWkWUmvhgltGyGyBg8yJoWFBdHEAKq2pEOBl405LQ0RlOlXDEHz8
8L+3GLksudTD2Bh1eVTqt4lEN6ITTIzYwdsTf2BRi7X1bSoMIOH9iCB1obOxG/SkIn6rP3WkOjzc
vCxGnoXAw0b7j6v7+HDTCS2KM3edICdRAVO2tC6Nto8vUNOLfSm85Orj7yveWeg9TgCOgYt1jYg8
OgaAKxVlBbrAHwus/p1ld34zFURgN6X71NdTgwBhgVQkpyRANKCfZ6TzPJdjWs4ge+Df4H9kHio1
ExNLEv07dfR/G/LX1f+/h4X1hlhYtTh40Tnl3PDiMni1FmGw96a6zjq/1kIyMr0Zyhia2+2op4B3
CWoSfhJN6qxY7U1Mswxsf5217EpMmvRrNP3EbvV2t2Cv1rFrAKPwHFM/2hjJzCxwl0G0YaYHJmBg
ZOFtgK7mJxrG7yzCkvoA0QzOEouc0KNFWID9GXV31n1VjsOdypI22bKcmckmt1rntzaVM+LiBFEJ
HHqFPoWgI7Zqy1YlJk7C3RiENvP4WMvFFDvA0iBrHc3K9rnWhoghCeFqT3zmtw+vpOtBY9YwuTMU
IYf7hktzzxnC9SMPS/UszBIBH3UraNNC3cfQSf8WlP/74Ti2mNDfd+F3YORjcsQ7c/S2ag5+NBos
2Oe1zPpWkxRvb+LGRnNIPAqiv3ossDaKLLpNPOTAI2IEyIM1nf6P36LDh4K6hcoFxQXZ5ELi2Dl+
axWzBVGh4fMtVxs/ZS5eGzSL85ePr3Jk/f57GQAokqAy2yWb7OjZE+NYWckQo8pk4S82QhXefV7n
9ue4z+afyFXCXUd4OIr/bLgKI5BP/qQXiY7ljm7YThNuKc7KqX4CeQc4/ONPd7hyrh+OBgkNWaQ7
LryVlc/yumioXOikgOiZaI55eE4mm7adMqH2MIG/Rn2a0HajMRPWqbrU56G9/+dXp2ni0p3HM0UH
7vDqcWO0kdVzoHcQmUXbLoMhWqYxoU6zggawoKIguMdABSwqnTA9ZxlPJDMfFk1/v79hMKBwzBXH
ccxUcRFLUOTxDAwFHhC/q9YOR5fUNMZQIxOzlgHTmuHTffzFX/qY/10g1+tKHe+YQR+QxYI37PCb
m0TmGUj8KhKczDLehoauf82imtJoQER0Ta3mMJAo4aflNkNqIiFGussyToEfy4yZtK1LNQUff6rD
leDlQznsXmyktOksZraHH4pnRDczk4S4JYSU51hRd97rUw9q2FqD2Br34ePrrU/+0U1wqQ9XJzU1
vHlcw+PiNhYtZRcThekFqabJbYpSY6M1bnefVyv9ijz0XVh69on7//bVZwmSL64/rsww7PCb0mMv
MjdlvlYzzwsiGabb0CEa6ePvd7RNv9xQlyMSixxtX0eKoxs6etLOZN1wyq9UfkY+bohg1ES92Yvi
C/D+Zt3rnvtWOARQrdwzkrq+el2kX1uz8C7o86TnSWMVT3KQ7ol3z9IPi4iXT7e2KlkAbIHz3j16
BvuyN9rZs2u/JeI3wsT+KWa6RMyvnvXor7kxTkZKpLGsdM7+Rvb5FnpPIBMN0CweVX8100E2cNAA
oY1xSV8zG7Y3cwnRe4mss38SFAO6pCXDrwwY2sA0I79PPdoIgpGYwoPYVyGEWh785c6KvIck0qOr
FVURYuRyiajv9dhhG5VEuFP29n8kwUaPTFpg4RbEuS9bXSLT8vNWbwpEbdVMrk1YK5RXrnE+9pIU
0yXvsMyg7wqDprAlS5o7V9+tesRvVwk3J8PIHjC5FFz8Mh3cJfdJDh+cQO/C+NYg/5JJWYVHHx+Y
155TM1eIWlFCEFCVVvJ+LJmd+f1Y00hrLBSlfoGvTdvojk3ED6cDE7V2LDr6pfOE3Jj2aBZQPrt/
lsjFPzGNnffVFr0H6IWD2xRE7Uonll3d/IZAQ6SxKTG2BMCP0RAi5Nji3yqWIBv67sskzfIxC+P2
txuZ9eJPCFJlINsm+a0ER4Bznk3o0SatJmTIzTQ+U7YRib1QEX3RrSifdqiIsuaMF38Eha2HabRL
XCMEJ1+K+bboM/G7d6fpmXgzRWaXRmgEX8b7NrRFyhEgbq3rXhMFx+LSwNMSY4eDTjcZZs6wskdv
GnbgLJD661B6EXUSI1dFrGEbPJh8MnaG2r1hOBc/5pntITECNIGHSlco+QlBaEjnMBSBn7ZToJSq
KsTjAnWCj+fUPId6Q+u7IXeZv8c57tcMivWbFbKeboZRhudIc0kp0kbIEGR7zCQv1ggL+P0Yen1z
aeM+JUOHBNpMdP27QV36i2MEgS29yJc/Np3YRzCu5Nel+iTgKmcz+EwFg+tLgzPhO81S/VNpCO+T
lgE7CdAEw60uEyx9KX45DA7eSFZ5YS/TTTcsZetrlTk7OEJ7Z3UoZIjwcyflHSst8wIfph3uObOs
PMHSxCRmVDIaSLMdOB5qiHUJNJ20KNoNnITagNBJGy9rl8ILnOm6c/BMp+kcWSF2zGzWTL4G0N74
wrTTJg3iIYUtVIQYl1jgaXT7KPPqJxtEfgsaKqxGn44AOK8J/Ljwh2qq/1jZpJ7c0sRMKadVWj/D
Chy2OamKQGMHWlDcyZ4cjbSNeveCyQoh7nWaaucDUmpydOkkJ5uOff4ZQMsykYJc29UF37x6IdRH
Yp+qmcILX6OkG1NNCaihUOBsGxayHDHop9TQe6tqc8ATkmg5P+2YWgZ9CNAbTx7PyYa80cjckcYI
HmPpSuORAzuDaTcOzRs0rt20zizs/MywB8YJTZfY6D0XHTuuBb76i4c6ibiKKPVuSn4jFyNjhG10
4OWu+AXj7qpmKt4GEe19PDqQ3fmDeWQ8RjGIe6bjXlVzlkrsb2ObGVAUQfmA8CnC5BHBHfJZR3N7
7TxlQPujKjuy4BOvFD8nu6s+aQOMfr/XyC/ZI/dEM2rMYXHZLJHKt7RfnM8wm+PMJyKEVynrTO+7
QbjYn87zSO2UxULfNuvX+zqtr53ptV/meYHJZCyVW2zJjUM8LOOIHaZ1gG8JGVFudWZKAFyopHkX
iXjJd2yDsjsz4O1dd5FVuVt74dZsJc4Rf6yGmiZCNVifPUl2FXHMbrsEVKQ1so20H++rme0F7YBo
5601Aw5FwCYbHhASRK/iWMiKJ7bDPMT3Bt6i18vdQJzavQ5eDMZ8ZiLNTruGpOcpU1F55iUQEP0e
XdS0dWVFuDLeSuW3ky1uqjIxpx1doIgEpvXJL9ok+gXoLwInjRvyIuaJ8IIcFygGHWD5hO92ORxr
Bw2qtnM7m0KrzSxOoWm7fNJGo/itL2bywF+w/rTAJccgmeriu5s3ZM5kS4r/NA5jEKSRGVeKHHKr
DKCnR5hulA50HKO2/DxaUpmX06ATaGoaZnHrGlUX+mVt0ipEzGx/RhA5f0uKaXB8jvXTw4B9G7tx
y8Nyhtt4BmE+IFYFnMnBP2gJS8nOJsak9GMsqySJehyXP6ycAg8lmtpN3YIVw3WpyFJdYOrD0qxI
ze7HyaGgakjCZVxFVnmPzrJMK4YzUZUat/1o9eOVUnZ7l2F+swOmzPbgtwlwTB91YQ3ZvqjyH8WC
tJonjkhKBxz+auUbRGPN+7iOCPgR4PHw+iUlov0othxtaxoLXiz8OkQ7YVELQ1Iy+wGzBjBY1g2h
2gveHJsMAc8ePqWl7KH6xva32pgJJC/BZJwvWZ5eGxOeG5SEChlzYvZ9vyeycYuwXLsae6I0z6ww
hVHdNp9jJCHFBuYasTp1e517Rfs7h8X8IOrxrhk4a1HTXJAnjt3hRGH39thkC30l0sCcEnhk1kr6
VX8jK3k94wYMqzRS/F4FUGCwbXNTwYDGnvYzlgnePJRyy21iTEyEJ2ctDCo1E/uba0bf+pjcZ0Sc
CsqAvziq/9FUWQW+r8Y/EoDyjgl4xmsA6QAYan+i0n/n/LGClvjodHl103qB0Lz6AvUkqpzR0+R7
tQ7e2DWTfTXn4PN7ZIe/dKe+B0EP6xaKQHNOU0n/WQFz/xKbE91iHKvmdOqW6uab0wBdCIvmgOla
SNSOi+VOcVQo0hTNm8eqfDGQ08cbMJbmEwkXdF49MjSrIMM3/c3R3Sj2K3yALmFGcfIt180+Rvgs
hk9eUVJUjZFOv5QXGVMvPZnYJUtdqN8oP1QeeFk3oJBSLvLKMMHgvV5yptxFl/xr7OyEfDuFXt83
etwlvPdV9lxDFhZEk3n16DMvJPVH5/faDELTus3KCr3vc4F0hsAKAKI87k+tHk5m0KE1/kOXVv+e
kVIdb1bwAZ6MgnxjBPvg1wKmePiBrdD1cNyMPHFny+iI+BIamP2VyFzMTSo0m++K6dE9tpxcwtMe
6obedFyQ9g61HgNB59Rbi+a6dmlibFwCGfVED9g2ydAZSb1/4hYCOUJgaoHNSD0hA8u0UH23oQ7p
i0HXD3dolqchmZNVDdgwYnZaYq/RoHURbV9qu3xb4ambWWcayjdqn3InizzHlQcWaptFff3Qe43A
aCqdyvTzjp6sX7Re9iPS8H6v6RfZlhSQQexdp03/2NRpQL76wdp1FI0sRQvDTaSdecmIH4F+SEb7
3N16ixOTz1mPxHu4YJf9Wq+qljQzhQaTY2x1TX0qQcCVGtL40UNffaJL8vZgDKvWsiXqDrqIHI4P
X/cmEm6vtyuesXHLHTrGChKayV5QYBKtisY+cb23JzN6EatshUEiEueXLuOrtzOnzJEj3iJogYW8
9AixfSjHLt8Jq2TN/3gte7uUSYZoXINupeG8adX2GFXiLCw7PxWYHvim8GKThQq8crRLetoo5LpM
D9Ik0W8IczRONOHe3lpp8mW5q8iR6BSvq8KrrypmI9NDmpt+o7z5ZlFhtQfuZQV23+s7myy1E53g
tw0fSZSbw9rtmEh2jjFz1bTAqG8pL4qpjh5d2LZ+IfoJq15TfcVuNFIZhtmnf36PEXPTAkRSDF3n
aLtgLNQMyWAjlvDi6gpZgPaQtPpwscSAuKZQ68811Ydf06EyttAPxD//zqRPewiLGUt5LLGH91gr
MNLEoeLy2HJpgXf21hvJjhlgePuOEpWvz6l+/vF3Nt95sHiGkdLxvgB4OB7KpNbgZLDaWt/M2uFX
wSNg+QIAoheMcVV05Mh0WPs0RhbhHrdFJ0EWqPlJdeSY0pfpYiDqldEU26lbol0tJMnkJIr2155R
kG1hOA2nEmt0EVqk8BO+62ZLXWxU2ZdlrtIAgbHlY8WC+1165rUnh1IEEAJwq+ZOA0xetkMJsaNw
saDPuZWR8GYUUeAysp7Im0SOHURMDtu9p5UtYzhdw5KBzTzclp1D1OrHt+udjpRjYmNg+ogYl9nB
4W+UIOzUOU6Q19gU4QP7fir9LCuIsPr4Ou/03ByarY67On90+p6H19G4MgnIYe/HnTDpsyKrfMzR
tG37svwUkrcE/qdF3Qq7aDz1Hd++6zaVBBnhxLm5hLced90igG32pJiWGkrsPRKZt9An8Gt7ZGXB
HRlPVDnvXA+OlWHR2l5dm8dTH2ibyLKQ3Phh5C03bON1zOh9Cm873ngS+pjFaCdu79ufkQGgxx3G
kMd/jxGzKzVXdyqEZKNt4nvvXKQIPM//Yc7/zyHK25eLto2zFkxi1Xm8kM1fL5t92baNxartzG18
xzuf7PqIA18kGu2xz+lwSArxc/qSw9bMteSEjPWdDUoideL7SYovzoWHT5Guh2rRB9QXw9S5ux4W
wZ3oKzITdb18/PiBfedHlPSkGaCwS9GzPVo7dbclyTcZ+abOMt8jgDTCTRk5kP89zjxSpe23f35B
l6kqX44pFeqcw++WdZquNSCDyK+Tyc5lMHIW0j34Ujv2fFXbY3LiesbxPEzoNooiY9WPrsi54z5s
Wcx2a+s8M03OoconYNbkkJDnRQBxhNAerMLLPh37+UtlSw2cISCgb1qazIRCOrWe+ECfVUUY4NDf
tJOHsMFJIqywrpz6z0mnyQTg0kxffS69NZowasWpecY7j6P01tk3K8XqlDm6Z3mvWjGbNJYiOsAX
TT+lt3ke0weopd5sHBlFxNdq5rYtElhrxrTIE+/d222dRc1C/SLXgQLTlcMfLaKVBscfLLHThsAQ
QAztJ32u/nRhatM+iKaNrSPH+PhJeedlZyVdtb9oaSQWuMOLVp4z923jdf5k8FAiyKXVppLlBJTv
vausfHskuXAm6NceXgVJAzrTjKvYpbN8aqiQfCQi1Qns6LEHi/MWynTTQdZIpYKe6+iV5r1yaKrk
o0/74get5Oayamua4Jw1zuOqQwMqNAcCGoRqcGvzFk+ncTMU+bxLdRsLObnrjX7iV3058x1OiBB1
8Lk8TnToml64oa+WuWFpoNqkU+93kRbeulZRnblzUn7rREWmma2P9tatQnD+FQ4cnPcECEujP2UD
e++0zByHcR17M3qaY1w8IkxTEZ3F0bSvLWdTMU792qa5cV/PUUsiCQaX704aA7LSy2n67TaDN99l
sRI/qZ0N5HEppuDtxw/fO0+8y0hZrANEg1tkHD4W7dC6uWO2SEC08Inoy/ncbG3zQh9gIsBMK/Yj
mocTh/S3xcOqNWFURP+OoZ11VKy7meZmgPx73yqWZE3YyQIBSG1Db5hAAPYCAgAH/QoGYvvzH39b
T7ABkAjuolXQjxaYCIghoTbewPk61e8U01V00HOO3M6OzmbZdM94Ccqnjy9qvL3HLi4nwTd1133u
+NUrYQ6sPTJePZucDR9AgtHdUNdAnWrZX0PQBB1xbqr2GNiQiDT120THFHxVG0X34ExGAnmisghR
nXVlkO0VYftDv4UtmQhKVNm0Mytxg+yMvJfUtX6rTrJ8mSKkKRPJSe6W2sq1zUzFi215xBLD3tfO
1/kStif22bdbOgIHNnViibHAsIQePk9alhEk7dI71PpB7iE+44A3XGhhYVyef3xf31zq5biJUcgA
PG+hvzi8VIqSPlGlu/i50X1ZgMrtw4bUxkop+U8f2NXoAp6HyTVjE2zKh1eK3XzOxUibi45+HIyi
Ds8Lej0+0Q9VMLUgSGuzaj+v/vjdx9/xreyDh9UVqxpMwtXnMxxemv6AKcMwWnzPznSwfaQomjP9
8Ma1ISrMi32XFSgAtYVRHoMU86ZN2vKTULW16bvIOU+Tur1py3X5+PiTvdlPbD4ZvXPe4VV4bB/t
JzCMSbhqBSmEkx1eKxdasYxS8+Ljq4AK5wserN1U+IT1rHrkFexuHZ00ZNobeV1i4ppKNH+7WHia
8junyoytw3j2EURq+ahPclVlyTUKIiySkVGpWUZkQdPymzcjY8rM92A/YD+EE/nDm1L3uUxK2CKq
IJvk2uC0Xmzhfej3Goa129xtu3onY/y5QAXneglCIyE4PON8UPqi1mx1bo21gaW3jDoSSZExM3Gi
86S2U5vXzU4MvXvtJWC5aMvS5YbIr2go4rjEBwwYhcNpurQ0C8FkfG+FQPZp5A1qJsvJ+4bk23n5
3ddgAElIyJR+2ajeKi+iOqUfPzZ9O3DM1fX2fEztle3qZcl8XnkawSwZaz1QPFCu7VnPWNT5nLtz
EwZLxAPxx6xH+dWrp+GXdMulOFN5nngb1q8KnWHTzGrD+lOZOw6uDMwaNMlFkA9D9xxiXv7BJKkl
qY1oD0rLfqIvL4e8vuvyLmRwAEoSsTPZDr+lEwFfbcnSYmBg19bPuLYgkcxd3X/HFmr9YeBsXC4T
URpse2nlbe3SKwqfpJbimgEQ/OqFaKR8g0tKR8FjRt09gz8JW5JTHi3xOSM/dUDfQlqePRNBpBct
pyMnBlgUTFhMubpVNfc4PRt9X5UIjwMsschYx65YvoEe1b+WHR6yjTetYoOFhwFuo800kNTFrA6D
vh2r28iaxp+ugasfM0kz/+iWMMYCW1f5V62vbblVKdZRX9mpWYMutsn64W3RQ0RwIyzYEYWvOnMW
kab73oiKMx0BUnNG88DNdmldCdJvE72Gr65RcJPrrhAk1Ok8rflynfEH9HrT+iFH+Z4jEksc4C3N
bdgGBBaggixCDLdGeY0oL/c2NsWNoOJPQeeqvFjHBXmpVec12COQKMIdAUkkxM8EWId10szCyDH3
CqPvc8W017xSRujt9N5uLcCrDaanUrMHh5A9q3lsWOXuSlsRfZepur9GcFQ8JKo2vvRM58ttm01h
D8N37RSPsIY+e7mhviTe5Nn+SA/2WWec+NwuwwgQFZ3xY06tZm/mWiwI5xGXoteJ8bvAl6slgQWM
HNVmaqEENoK2L0pTzfgKZaDaNs1S/+QA0J/nqWnmG2CYA+ha1Xs/6aji9WkHEsULaymY/EuLGzO0
HTLxZnTceqeYBvMTz1qZ+eCxPDTpYBFB3aW8khuV194vWdr1Y7bQ7t50yoTjUhiiuhRz5/2exyFi
LbAVTCm9tVUalL1b47WPC8V42bIrLTBRRBVB58pB34H+kfFlRvF5Q/mPbbHRSoR59IYj48Qe9XY9
Xocd5EiAncdO4R0V3nGX5lk80uy1IvBeKc/2vtKq5dR+9KZ2o+2CBcWj84LIE83Z4X7UkYjtMbVk
SNyPjE0bHhd4RwvgBIzBFzxL7Z2RucNlZVXzPlNl/R2tAc9Mmbl+pq+isMWoz6YZwYyB/GbPJPl7
VWra15Kf4RQ04L3d0wGxThSIy0TozSG8pe8GKon5QacIfCB/unC+ksTEwCJhzHbJ4C9ZNo49TZ9Z
eMLPNePl86KG5jQWUdpfrronmxGFaB4YgyT9iS30nQKGQ67u0NhkBMg+f3gvqUEzuDfJCDAhMZ/x
6KJMsfCZlaU6UYK+PQHxs1HwolvG8rkOHQ8vhYqizLSwhRjHuDcwgNCS55S6yW+6IvBDJ6/el/3s
EgmWR9cqnsrLgQnvicPh262c8At6di+ljGDsefghZFWabJqMO/Pc0PbjHMJcqqfvpuysm4GJ4Ymj
zbuXY/zBMELwxB5/52mgC+k69EIHNZAfr+f58wSt9RwzAtYmOOon3o033QvuMbMWTDmUa/h+jkrf
lF1G02PaV4ZGaIOb5hXQ6rwgUEdX0Tb0QudsDBf3MyFpRJ+7IXvfx8XSm3PG+gHob6FEhchBN+Hw
/pYAHcZlwkylQxoK4j53LsxmcZ5kkvweknx8nJQlHz6+5ttnmGtSltGvWZ3v8uhL61qmcqOFohfG
acIELa7OJ2QhSFEj58QK92J/PiwFV+oS+7vk8AZ7ZP0sr47xMB40ZTF09RlqxbEfI14BB91Y9veR
oLf+0lHwcuk7ZNEeJBNdWhsmxdUShmztvNnW5wpk00OsJcZ9p0WognCcLP1+kJX4amsirIG/yxvs
T+EnnUk7kekyx79klg0NAW2p9OelIA7Ft9EY7jNabV+LylNP0PIj1Fmcky9HeNvXSzy4amdYg0RQ
1SX5nRsm87CxQTg5QSXqZT9JLwNHnpmRuwUOXjzNjlDxNsfP+yxbClyGraPFgc1CIUO6D3aTWMt1
wx91kFd7clqGP/Sex3ljtEvDkG30mugaIN5Ufxpy5eIWbTvHY/A1kBFUYyY81TZ4590i1cGwOdYa
/BjHxxJGD50tzZoT0ZSROWAbVxOwrwAcPlIsFB7FiUf7netx/KGxyUGPIdTLlOjVT09eRrygTaKA
8USHFQ2KA8Isp8p9jZUt4MHWTy2Z7zzZOGEtelj8dRwyR6sVvi2pCd4nVLfLcjOxocEDM8sblDLt
U9mpdKfg7ASOLeYdLbEGlTFicye1HytPn8/QrbnbASpDkGh50pxY2979cGz0a8IG9+WYvgNR3/UK
i1NRLab4gfiEdJN0g0MHyybB++NX/J1lBdUt7zYyD2arx86Drs9HpZkO1/KSgYCGur6q+kUHCqdq
/rdU+xB99YkveAzm0unXmZy0TWZ+1BnOS/biq1+8LwnN0STfcFCAQP16tm2we6mtYOhaxmBToIdR
vHPGzHhQtYZ90gsrfSM6hJCBiuNhvuKNZJubExpamybK05+VG4KanRDmPyDR6u4lLbjFb1qrnnZL
Xru3/E3L2dKX67eDTNJ6X1VJ+QdpMDPCXhs698SS9rYlyMF+pUpg+yLFlp/ycEkbeHEniDkC0mrf
fIvpSO1o4OYDmKPCg5/c5PjxTM2PBpRrCtc8MGKts7DW2O1VU3vN2ce/9TtVJJ8HqIjHmRtQ6FF5
1whQCoin0W0WVRpTxTKf2TA6ik6c619yZw7X8tXRRe3D1Aev8/EQD3aG5VXtCDA8muOzXugl0HSE
sp9mckAFXBlEnEy/EvW00AHqAmEDFkROnkdPyYSAAZaWqc5jGJEVMCE7/6xTWzgXtUX5zaG8FbXf
O/P0ic7RBFNb08lmjccJRmmrtBjBlQoJGGHIeJmSf235BHSWvzj5it+pMTkcxnVZfMbCm1w5s6fu
UphICp5D14Y7V9fRaCdjWD+IpUK3lTro2HxkRPafLKyzBXBsHfFqGIk8NRh86Z8f3DdUfYwi2eOZ
ZMHKMw8fmKhz3CSMK+mjZhZlYGv4YrUlNEckMcuA8tARDzTnjM+uJj1Ef+nQAPExk/xLQmbH53Sw
iugTpUdr7UKmbP2VFk75UzHjhA6q1KFR4fHp+63T1l55T1ZYDeMYTmvz13v4j3gA/9Psz/zyv0iA
DzOx/z/EAmBEefXOrWna/07JvnnKScm+KZvxaX6NBXj5B3+5AKaAC8Axbq1vsD6+eFn+cgGsfwHa
YSK29sxXU6Rp/D8ugMM/QoXCirnaQ3Ag8VL/hwvg/AufItpKvBnIVdaRwz/gAhxuBARlU+mJlT/A
zN8zxLH+JLRFi36oXAJwo/pPKqbqzi4l9GYog7xZdIHyq3ryxhOL5OGatF6WKDeETAyV/rqcDh/5
xSTRyWgWO7Ayrfhacb7Zkynfntrl1jfnv2/W38swHsb76zGiwXl5eBmv6LW6UJEMIAL0D6K1tHs5
axCp46xH/RtL44vZjTiVa71zQbzknXWfdUy3CC9sWbFLRdLlPsf8Roxpa3trZg4kvm1D5+en/nKH
iHQiRTKbJsJjgctnKYFuMXVmoefiOp4z4NnRjNpgm7elPrG3DepL2pBVs6HsVUgqDLKofTjR5cKw
pLcIUqWQzFazlwhvpqTtf1Hx5nFgAGBpgxWh85SoJUGbrgzLL1uSsi4Z6Iz3qlEkZdSKmILOjctu
04myQKtnl/T3oLCmOPhtmQ8X4eik92aWsCaLcExQ4WPKzeE9mVm+X9xUOWeLxVCQ9moqLprWSS32
6gkNWD6kAEVEnEXnIL5oEYlqbG40kH3tNskQ8fl5hErc/z9FBliArCM7IJ/QusMPYoNGq8fyMl0m
IoaTTnGn6MXGTKChrf0zv9rLD8/M4q98TGfbOzobD/pcmiLWTJr4pbklGZHtR2IYqYkS9WOcQyee
tKO97+WCvECrUG593N7ouOihEWpFXzvAgVd0AROnzLlymmlQW0lEyG0bGSR9dOSCfPaGTgMHNUA4
3Hc9jSe/5wQCSy+G6BgU6Zw8SjgJz+YSkVOg2/04nsG7EH/SmfT5nUYY0a7RXMIG9GowPjPta9af
Cqt2QRSWSTbMCBEUknPok1xI6pBGODwhHJlWe7swqdR55hDUSIN4mZg8eLDaNqYotW8MDmGpC7S+
fVDXXXOR5sRfYQCZe4QVWRT/WIoy+WfHgL93TkDTXLkpNKCOuVUe6AU3l44I8nFYtiqzINtmk7Yz
yO46iytPnBiaH223fy/ISR7ByCqpQAV6uCiI1OllRj0URKhvnmmnJgF2h9LXwAXdQEdHHZ5FSQqL
J46+4L6J6EpnOWweRMbfIoZzHAhk83WRa6ApevsGrQl+hWyfiax+NEMk276Xl/pudPlXHmHpwavN
5e7v+vUasGK8XT1ppJL7sM7+Ke2OlZERgMmooEAIcjIHkqCN2vgyL7Is39C/59jQdnPIkBnO7pZ5
x1KQR7Pg2YjTnPcUtznWt0JNSFWxCyAmI01QMT3Eeg3Fr1J1uCnqFjq7rIYerbHljlCMwh74ttkY
t8AzKJs6t+2ZXUK4PmXAPDwGrT/P2hFA2LPWkTQijs5odKqBgpLPG1R89esu1IttKvvijPQG/cSN
PGqhrddC9yhpcnA3aX0ed1dSPgaKlAUpM8qeHgfitKDWSJ0yQQPYYtXpycT6hX+j+lEvcXwJGBfn
R2qSR3xiQ3y7D7sIT9f5OQpUFHjrYfnV0agcFrduTC0izlDU26g15IbZwLpmukRODSktCqItihNX
fdkADzdI+pQuyg6LAwtWmKNWT0dLFEp8p7agxshb7HJrJm+R4cKNGWr4dPRkTNNA5q7rl06KwHpI
FVaqLpXWVVY3JDT0Rq8BMMH3A7EA3ByQFa/EyZIakbzFnZO4mwKrudj0WpGGV2j8jQbxckgIM73+
6GEgNYLYJN0A/RdHTH1Av+ZcrRfDbe+mA4leLbvWBbY3gotoDEQbwhiSZevos60HhhP3K1tP0/QN
LEjrG5I4QgIsTQuxqCyODsV/7omEzkNr2o5ZVJ3/X87OazduJYuiX0SAObyyye5WtGRLtuQXwknM
qRiLXz+LfnIHdOPOnbnAAB6YbLJY4Zy9144xNq3Nh6z8RDphb22YUZddx9mbGJXBm00/4SzcXDn8
HlY7GGqIuFalDi+Yhifd38MX3CdLHHlAREO9HL0/ad9m+5aYvrsZqs5Wzc36/7qeRQuIHSLKFPaW
/w4oYqbYdtolKVpdE28xZkFisVtP2YyUZskLwX18ZTCdfLi0KhCq2RrVFQSAx0IMOeuxTT5VwVl7
LvlcEXLKLpF3iplPL5dnQG2dBA7G7XotDtcu4nAH2c16L/98LiAgcC6xDwm1aZ7u5z4lXs3MJMjB
Yei/NcC7h4BSw3yfVVHzhTgq5Ao93G7FT8dB/7hyNyfzMXeD/J9VHxg04sCTd2tHDZ59srr0Uutv
Ck+Xj1NDOpewxvy+iWmW1Fm+/J5dQDSpJbpXHVFJuPR2GhhSi+9rkbY7/JdXbebrPuf4Oa1WAYYc
PR705YfPSdGsCG6+lYdA9KN81+W19uxqBCX6qewpPES5JHmgnVgfNlObRtDitKL8vigiJa+v8RZ7
E8lIw3toKU62accxfVKTtHH3jlWvgYiFUvR3hXTInbr8UM+MJl4vFnQKkihmj0Un0dxiXYNXhflf
2vvGSds7vmH1s0rsyH9eBjA6oeRZBSfYjNAQHT4lu4d6pc6xghag616pK1T7DAP0Dxmn2qOLy+V7
Yi/2TVMOy3YkLuFnWtXmFXDPmflhPR8yiHhd7CGPdiVURMi0ph4G/x8z0HZGlPAy2GW2s+zV9YYh
fLkm9/grBT4aHfxoyh7gTlzaSEdzBIXMNlegd5EaiTEYaHGpZgHx823lk2FTvpI/2X+K/5rMCos+
n9c1LTUYHDHepq7KWcdSMzqI4YcWLOJUyHYrB51VCs+285otsKA2baNmr4gB7WZ7eYAcyRL/zqiI
X1i1URqjW/n75//MATW5MOuM4wTkGdA0SJe6LDd2RBPTnyI7oy0pGgfnfOUQGU4sYVT7qN5H2unc
za8Oq3y5ddTJWCO6iYq5cnvO+vCOHi6bM6Yn/tK/KtDDQWU2FMFEAyyA9XGJbieEGEpA13z6NEXI
tXw0ne6TZRLVHozEY9xNg7s6pPE2i92cQV/xk4lYHngnHilTGdnKvjWCSMPC78JGU7REwW/Wi+ax
QOjd0ZGvBBQhDcNyo6DjCXp9scqNxslhDFWvwwffecRJvBqxmOdgGJLkhfjMhrAfrjC+T3E6Jw8E
yHNIwKSYP0ZkLr4MXa//Mku3+EAgDF6yZR+P5rIBvY3bq4TtV6hesfhdo2B4LmLL/QSfYvkS6eP8
B6N72j1YccK5ZnSUnvFC9Zy1N05Xx5kw4KowVMSTCRjtfcmc8TNetMTeVKTP7AmT5vi6RHH5njaK
/ZsUsu6PRrqYGqpqgrjSWYbiB8h2oAuyq1jaCBKkkUCBtWAw9660fRBWhrJzomR+i9Pc/Gybw3Ct
RXfmywU74cJ2XEs86IwPX3Qc0+WgWoJKwFK7B5zl8OEpPfp50lU30p70/2O6YnVll0wpnRX3r13y
n4HfN2NWpZKUzDGyxBcxSQJdCa3akhymbxdhQjckN8nYcgTtflnA1beJ1l7Tz63z0dHwplOBNwwX
Dzq9v7X+f26C3YyZKbZQAsoIJuE40FUFTMEbnYyPQJPe7xmK62etsyR+5CS58gxOtsuUH9aFlm0V
i5uhHT1zt1pKL9cJp0aDn25AyddoxLTlVw9m1dRWxSvKkyszNF/Gmd/sssNB+YnY9GS+tISieMwa
SpDEHi1L2oEAqzZD1YLmEEvBkYmj1eD69lTgoSJmx0YRrZrihU5t6fjuTLl2JytVuaNNj+oPIIFu
B6Xtzma44gBf8HrlGZqzWf2JkADQU6XIrttbC95z8ICCOQAZOfZnUebe7JtKYu95uCnwQctLP+N+
jhO8xV6lbFr0blAu4RtykCsh2WMZyBHXw4frXjSosmAPi9n9NMVK91q3KEz7vC+fexwVT12eRipA
98zTcfxBfdo1WLEIEx6bZOcoy/Ib7KFSYGieyPkalOTnUBjkxGr5nBgAMjJ20mSPIXmaMNE2/kzE
5oM2qaxrbpq3pEkAnAKxsBAi5Dvesni345RM3+HFKIpvlKb6PSJdXg1SPSebuIWY9lNtI8LwZinc
z/ijV0Rkl4HW7O1m+Lx0GtGms1G3n1Ha956vt136vbFJA+eI2kyVPxh2+uDMEyQaO1uFXU6TWp/q
bsAvbpNTB+kH0pzhTygvKZbJYXYgbyh0FdreJu+uHSNT2diDUdy7tRDDJsfo+4b5P/lNBAKpiySm
2I+5rJo3a5wmXOo0P/6guMYDO6y0YAHZ+kPLXQS/EOLKJ5n09msz1N6TMIf2CzX+6SvxjiWdjz5C
7EWkL+F8rPyAUKaVNLNBBxV/k5qeV342Kl6ONJKON9GREmXCmNbiG1liBGjg3rIt4lIRSBLYXbkv
GRa6HDVcozyY1ho4qC3sugJoLKjoUArmt7YtVXWfwXj8RDI72EB0ydqN6dY1ZqF8rVXG0xQPPy4v
4KfzpoaXBuOsuZ7BjeNds5tS2dI8OsxyzJKQlRHp2FDLRysxKW1hQwwvX+/066WvzZShcQ6zWJPX
+/lnxiqTGiSNUrIglyQAE3SyPBESZDyj1BRXjkKnPw0bHZsSyjPs5CgLHl1qLHKrTnOmp1y4X/FY
5o/upGibWIxgxmdqCP/1p9FeoPwIJIF+Ahv9w+tpozE4NSqDAA6RvYFPUd1WcQx4trKvofFOayZ/
WxnsGdEKIHxcicX/PkaS7RUQDZkHjEWQGjuDgXioZle5gVCohU7am6+LCahoV03pdMeutnue8qG9
Zk4+swK4xvpwUaUjGneNw9swatNagOd5gavP0tt3gr5+qMN7oWiT9GMUav1QEVSGD2O88rTPXdpk
60kFET8Mt3B4aVcQZWd4yG8TmZe3hHgM247aH0ShsbpdSklkgzLnV85DZ05yLioJXBYqVcuT8xBG
ksmq54IhBUBp2iX0EFj4lozsYQ/OzOx7Daqvchy8jeb16ZW178yAZjzzW7kBbuLvyvjPt6PXtibq
vCbf2XFQ/op+4qDYg2WsMxtjatM175dHNOcPnuLRBoPOFO1qzl6rNfRoTOuqLNN8QbVbE7WdbskM
V38g4Osm5EEg0PcYaWY3sMnUrAJvJthuqyVo+55HYSR94OGH/23lsgZRog/1j4UjF8m7WHU9mr3r
BF4pkHeJKFiAhBSTbqSbOF6SJycS2c+KyHqQXZRICbRkmQpSt4/fUnb7dTiZsYj9GpiK2NZea7+p
jg6+CHALK92kZp3B3OLZDyW7dAIs8X59q70eOC8zIPm9BI8CSgD8aLnIGMr4bnSoyIR4OimzImDr
b7XWkLHfDXHBzDxl6l4qWj37MJip06WUe35VHUrucEz16Ttx6C79swig6sTP7/lBCeud5+n1D8cB
wLu1dYhVAWp5S/gp1BSPOJmc1Je2cTuazbE7vS7Ex36qEmTD3AHKJnDzSz6sUSfKS+GthJikIsJi
Q+Y1gtpuSJQfrCA9wU0JaQB+B63P9IXMl95HC41au4KM9QfMqfVZGFr2wUaWrIOpjeP4S5qpfRZM
eNU+4PxHzgbkziCDojamL3af5lAmYbW1G2JQzRYAWw7CqCQ7yPCzpkyVTYbQPr5vJlV9LiOvGQK4
PN1+okZIqYJSIcdBAVtqt4xO98dLtTb1cV6p3ypaJpQvTdn3fs3u4jZqV1kB0rIGsuIS6fTscHy0
3+ainX4x82Sm70D3J/QzmZsbo2HPwsFKEo+gsdMQSF1r8zezDp6y3KwI6VZrgEufDJmMpD81nR2v
hHX+ljKNhHlP/2fRbrQY5cqGXNVIJ126Ji+SeKG8DdU+ptpK+9G1NrWe8puJmBq/T2UBa7zDUND4
YLGdtzlVYE8W4KBY89mCE4YGSMraaGplPo8oA+e9TbzJzzQmXpQMBW3+BTfO+kVaU0m+r6l4H2zO
LIfkdfKjdqk7OOke0LnV3qaUeRTfrt36w0CX1VGIKLN7TNS4si2x7vTRrCPprhZTvo96N981lloR
bp8a+oCjwcy+4Wk2f2lL1HibrIXwBtd7ps3ntbUY9nraWv1WuiReg1MZpOYbjbXE4QwRL2wtIY3A
jITK7+qmuN/Q7qyXTWtryhqpHk0dQPZktKBGV9ULd1IQ6JEmRbEhVZyoVU0lgetOZFTO0RL18X8/
cKBS1GhJcKRHd+wdzUYy82DOkEkRpKKiPNL2oD42DX1Wgkdg8dx0MZqpvL5Koj03C2LJ4YCF7/KU
wREXjjW7ci1NsYOiW5c4lu+M5ryr+5rOnkWzwGnt+VktRytBNUOh/vJEvP6w42kYt5L3t8TJDuOo
Nub0Kj7hLuebTq3qdkUlPMTw/f3US/4TcHU9ynGoQyDGmspxEhjz4bLaN30XO7PpBl5JIJDfw+oP
4dDHvxVrETursYztKONr9uDT38cuFGkUF+f9asfUjxrImqkOUN3JRl1uWBokpYO5fl5ccnMvP8rT
JZxLUQuCfQE9lrLm4Q+Us1Go7UjBSl/U+oF4uDnQ8ShwPSP/5JQ8UTbe9vAGcevKanrmRxrskTBD
eXRYMdgcXjkjx0bLhMqjtSftUa07zgOJ6X5deKBXTuZH+vy/r5HDMcJ07HU4F47bAOD3Y3Uwey9Q
+iIe3xuZEqw89jEopaTo/ziC4JVdWjk2Kj3OyQHbimgKuW9QRwTmKGJDEiy4JJmYJkzNpBJXzh1n
HgY1T93CIIugmrF9+DAcpPgwU50omPJsetC1fNlXhdIHpofi6/IbP90paojT4GaurhOWk6MhnWQW
eWmLGQVknU6+rsg8gHBd+207KY8Qc8aQP+ivwTRO5wyuSikZ4xpHEHrqhz+QMJhikYrpBQb9rnhX
Ynbar0G+GudpxSQ6zVXqG9q9gAx0vVefHYHE/covP/eQOf7QY1qdGicbRpoFRP+ROxGoWVt+VBRT
3lUp0T2sybjP//kp0wjHmorpAhXBcatAUPYz7bx2g6SWbbdNcD4QOMtknW1RChb86kT9avVRe2VT
fObtUl5mrlrBHvwP8/A5N7GFyFTqbiC8rA4xmmUfUEWg/3VlzDuOp36X9uny3w97rEOr9WVtjyM0
OzrHYs1UbNDoKYsmPMCdIxm27LWqOkTq219RS5yZs/iFFNtWMwuJKkcXq1RHgQEM7TujsB4SDumi
PQEdF46xLH5L2Zs3hjU5JnZFoaTh5Rd7ZhA5YLA1lamZh3zcFHfykTADE/9lLN34C8Cg4Ybqvvqg
FJ135VJn3iXHdNY50ySNlJny8F3iwicAwUCtoy2y1u6xiClhhOkpCksKyRVc09wJzayL/vN3At1D
tageo0BYBdmH1yWtpMBXT5tW6wznw1Hb+pvqutmNFo3W/vLTXIfj4Up+eKmjn2hMLRHdOj3TNOZs
vymw31HeQXx15bNY/57j65hoynmeVMXpjB7+JMqUg66CIAmzKqnuSTHuPuGstu4hEyNuQ2S2vfy7
TpIVLA2HDuI+og/JwYLycXjBgZNWpgtc6d7YjghZstKDCocJw2xCZzGbxygV05fWSzxgXkRDP8OJ
bb7RXBO7iMYPdlZFU7JtRc2IUHkjqyy/nCKw1LLIbiwton17+Y6P6AHrGoncgvWRozxgeapfh3fM
kSfjsK8ka6wM2W61iItXUmaS/lNLnY3mbDSMKRxj0yMRiJ3lB5mvPVYMMDCZP3pFle/IxHXeVAQ8
fdDX2UTZt62d7wJcsrIz8i76MpZG8l3Vu/Z5RiuU+QLv7bRFJDS+lgvi9QA+nwvMybRKnfoh2Y9+
o/cUEi7/1tNvePWUwOpg8GHZO4m9IC2PsxBOGHPWYRzqpfs4u/kP+H76y+Urndl5IORh0VmtjOhZ
j/dX2SCd0lHyODQoGG+nsiMB3Rjdp97NjEdq2ctTrbbT54Ej06O5EoGhP0Yd57sG1lmuVWGSVSWa
18ihmXP53k6nF0qdCBKZrzUkgscx1kszFkAqU144PpqdSMpl6zUL8e0jHFCtZ+eZWktyZZgd+ez/
DjO8M6tEwmP7h1b4cJi5GCayGQd5oI3SJKC7yPWHVC2WNmiqaSaLuNJaANdmrsFIzqXuvIDj6X7r
6tB6D6T5gL0XHhH3aAAmsLjI2Zw3jDxpuSsHG7/U5Wd0um3hcKVjBWL/D/fouLCIRCuOB0w4YedQ
3TB7iaVTtHMRB+oYpe6tZWBV0arB6EKz8rJHzoben8u3cGaK5BaoK6LF5r9/R9g/ZS6WeDd3tRjN
5pKUW1Ep4x+YpMu3y1c5M0ESp7ICENbzJE6rw9fSyg5NAZztsI6XovWLSVNCaHRp4DhDr7Bx4LR/
+Yqnn8YqcXPNlXSBNkc9TnIpZaPXrUitUB1kjVk0hYVnATF4QCEdbZU60Z4S1EFEFDbixqPgBq4g
tlRaxrkjvkxJrN73S5rvUo0+1uV7O3ntWB8oZyKRpJlpQgw7ehpAocdW4Lt3l47S0cDe/22BuRqH
ame0hCTN5Gpt2GjEH7NiTlGgk3txLWH95PvkJpDC6+SN8Hly2D28CRn3CgGaoxvWczUhgyuXG+TU
iHVgcvvlKPPbOBuz8PIvP+Ig8n1yHGQdWG1RnKzpph5etdfjSanTLAqHDguL35nm0m7Zt4IZ0I0x
r0OvsjNjG+OL+aznUfIHtWX3C07t9HPqooZqm+G2HyCYQdEiHvQiP3VdCl6LLKIfeq2CRFfahcSF
uS+mD2dCIs98Xwh3G2fR+DyNpnhmE5siFc8kZpGqRNkMgq90d25KvjWWRWP+adlZrYZdH2tPxaiC
/V7UKV5uRjNzdJzp0oLEblvVxuA+kyd2yqN1W4BBtK/sX868Iw+bFg1naqFsSY/fkQkRvTGECFMn
a4JKluJTbxvxFivSHee3ZMuJ2rs2ME5mhNUcZ3NQ5F9tXV0OX5HsZku2ddOFLZjqfU3VmGA8QuCm
K1/BaVtl3THB4OSsyH9Yww4vNEx20zTawq9zDe1hYFHdKLO1ul6FGbbAAkHDd3LvJQJDgTVgCE5m
7evlAXnuCbMBpr7PF8AkePRjkYgZLSneIhQaTJwqTWXIfDBtZtkZYW6b7R5JcXIt2PvkiMGXB4MH
/SvPF8zY0VWJlxsQbc5dOFcduQ0LZpRSVdIbO4mKMMG+sJOi+yGqTr1iWDv9uauuDMEGXUhoN8fL
Y6LAYhpg24bIv713nW7SJh9ka/jSy0qQEJ2ebYSWKeaVdflk/ucHrwOKCZl/MEIevmpBgKRjRaTC
lprIH2eskrvRgLI69qV2N5XZ8PPyaz1VS64XZP/B410Bn8dqCWFijCyXtAtTL1dlILJyDWrPonYV
TbgfZANmgZ2J0tlA/my7TeH08rGdZrrzqQ4O4spY/yvpPzghrPcDM4vCpo3Kwj56ALXiJDNrShcq
UtZrPkgkjBa6YTnEgZGR/OgnC4Esfo+LxAunBJY8AZOlqW/qso3giVEZulNFPRa3bmsYeYhHpZt8
h9XBZkttF4rPzKk1OzjsdLN1ZUn+LMR62LeIvbNPEzvF74qJ1J8ttq5Qe1r5dCKmmhu0s8p2OK9T
c7nvhiV7VwaUGP6UOuMYuBHywFyfJAAVU+WmCmA+n5KhiF4YNsabYcx571vkfH5VlRx4bAEcBWyj
qdXWZo7V9malNnW7Jm6TNxwX1uMylZKAZtpXe29RjXxlWbd5iCXDiAKrJQjgN6iYXIQTUt6dTm+C
nC90w3T9sLJ66YvwunTnFGmrbap0Sup9lBqyvWF3HG+1tJvLG4PjwSv+S+r/mIAWY4+rAHHQaPSt
jq97cPY0dFUXBUkpP6QnBLTwNkU+d3kQnpwDeOdAKkjyWmuDaHYOB30T002C7luHQpHjHtGSs1HN
bNlbVOuvrKvUBvjLjgYYFT4K9Rw/aYgdUynapgYWEOtlCP3J7d9GwPnvhVtpGs2FVSunTIrzkyNq
hDdoTud3dkeG/qXqlEISZ1GovzKrm0f0jkWtEs42ig9NJyI8cFVlkXdDFPevOQVV50as2sRbrKiz
fj9VFQB2YHRNjQvIGV+gkAIWFra0zSBTF5WFss+rL1mhGsmmaVEo+fPMsTQYUeS9ep0NwXtV4LtP
ApxnGc4kupaAfTJVBK1qYNMZHNw749A1sINUDFgbD5JU59PcQwBlToNl3VtkB7Z7DrwE21d5+7tI
K/zuuT7kql8gd3zWpFSJxi70mFwCcqmBKHmD8oX0HZcwUcLc7+lzwmTnDNC1t05LSBKcZspLm5lx
Z21iq6y/Y1hGZTb0do2PqExINLAm29l7dReP23ymE82cY8VsaxNt3FSoDM3NmnQ6BbLgpBTYxHQY
22goWdyWpXUoDgPt2qelDUQH449GYHzSlm9mPBpWMPcw/jaUk9UbyFgDop7ZyhofqSJimFxJlN9s
ZwBkWzJekQm9+w0iFEPaq7TUfDTBVBkbExXOGs9tyehZxm2joVDC5LtB49C/o783R3o4Rvqn0/PW
/TLnUT/vktVnjpRngvJDlo2Jt4o+mHXbGFPkbYqYO9qKpItyf4j7qSD5h5zjT2LsyQyMHa0IZYS9
Iegzb6FJCG5g22XpNAZS65TpwdPi/OtskJGxQ6rQWBh/bRk4k6iwLtsVYBc1Mkex0XOqc4Rm2dTN
PUuBbiNV2WU7Uh8xkEeNjNg68g9oPo9W1M5rcjAk7NSHPCjhPH3Qc8zcLWFzrdjUhWX9gJvpzVS+
NVqcUWIAQI6c5XPXquqbQMTRbUxC3FN0R176ZimEFgXW3HUvObmyOZu9gZvCVF8zZ+SOfETeEv+0
cU/EvjdEJQWYbox/xw6h8rSqkF/5cIBgVoCI7evnldlbPBuDvei+lY1oqXuRA1QoJvk2pIP1cnna
OTMTrAYX7C3IYthj64fTjtHC+bD1bgipME6fJy9KbkjR+U3SVfJMDeGaxujMXmYt5a1NQvb2LLaH
l4uttpJFYgxhFelQs+hycJablTan/pAPIaKadovfs7ipUKx9uvxTz2xnKNZ4qCKdtZB5jB6Sej+r
jJsSWnmVUOhKls2qC9hXrY7yqJ/1tyKD6335omeeL+dkqtDcOtsZfX0g/5yYrZZzyNjOdai4ULn0
ulmD+lx761Lu+ZoApttdvt6ZH8n12IevKG1adkfvE9LZPFQxy0hVxcuusQ3OPLYcQiPr+huCfGyK
e+U17c25DZRh0SNcy1hs2Y7F+YqmCtXoqRApoOmBSdjW9CHNFpMaLCIlRx5X5bcSpggSc2Psi1fX
Sap2j+7Lfutyc7oGwTr31DkpuBymkOByqD986p1a2qChUxE6ipd8bZcOxQfq36BPu4WIjvnaV3Rm
8V5LSPjEaV7SMjsa1nk3VkrmmEOoE7L0uW0RRCC+8e5R3KRXXvBpNZfO3Npmp9nAthvr9uFvI0jJ
mYyBtAWOr8YeVUJx0/D/DSK28RA8yj6EvaZs+z7T6EfAmTUKDQFlZ02Q8Jzc8GvivLetrQOpbx23
CWwpyq2q95YbXB6LZ85s1qp8RlUEFpXheHxms1XqnYM5hknXFV/x0cWf8OjJF7NJF9i/Uzy9g1JR
Q1Ar1hePJug+H6L+2gM7LaCQkUkFYZVB0wM7HgxY+D27ctIRZVIBlNDsAX69lDGyhLBA49kF0Afb
L4nWDXYwppmm4trOy9fBWLRvMcvmapIum8cJwfavrElVMI1gN1D6FxSn6qkev6GIjr6YkbZcmZzP
fMxI2DkJIGWnAHRcCKvTOK3sbunD2puduwEla9iP6XinkjMVZmj6b5clL6/sDtfj5NHekNIwpyHO
2RZNpaNvR4mRR7o9zSyoG12gW5X4SkSTcbXktn4TJ9ehyM+B3vAMTveH4xjdRAbaYZV21YMht9ns
Vu+i0+NHt5tMdLaOFPuybfptkZhts1036PfE21X/xzOmG4yOiTkT7s76af8zQXslR1zLbYYQsIzc
mZOqESG3BngaanZfdctvjZX7yl7/dHricEd7ndIW1ROqe4fXRKTheXHBNdMqK26KIZE/U+zKZH3V
VRISLmZcodCdmaA51zLtYhumighl8vCKWWHbQ6kuLPOkx2mBKVtzlyRLPQQ80uSJnDEUb0uuI9Gr
eyulImYm2mNLpfm7kg/an/88MWDQ4MjNiri6mI8nBqoIJZlu4xS6cZJgI2OKMEjp2SuTi0CrAxNQ
wTF6yHJ1NdcS35fSN36/fBOnPnecpmxF4PG4tNfgpB8+E5DYopOKNYWDZnRa2CwI/MESVt6d9GwQ
eotQuBEXn7PC0VmI53aRcLNr6ZrPTmzpkMj6eARcLoR4j+y5LcJMa5Q5mKlbvEslwhhvj4SA5cRV
T/tR5GnOWTfRr2E8TvsYzLG09Txq7TQGcFQd/pKRQkQaj+0UYjgq6fIv3R7+bUHQq7Om7EltZooV
2U1O1TKslVQz0C6ixffxS1HrVMFpND2saqdryluATE2ojkazv/y8T6dhghroHOPyYVqBK314k00/
w/MAoBsS5Q1lF8IvwbE10jZkswTSpfPTWA3qTYn+MdTHTFz5zs9entIgmDbqd9ox2ow6WTYjCZMh
IFNiLcfMELMvncGJ7kunVtxNJ2hto3EtLMio5owaFPlppFzZhP5tth5OewDW0GXzpgATAJQ7fAyL
5RYU+1C2sAo17kMHDj65T7Vh0D6hRsWGFNMde4oo5r43SpIoj5Y+jTU7l9K79eC45ns7MQyQDPU0
SPi7LlAIYKQAWFrZzqk/kgTX+p4Cu3cz02LVb4wIAQLuw8Ro8X2nyo/KyChpV2rLjnSuzBK5bVRT
2NYmBdN1CU3dL8aEtzAPqHylsJK7eCoGy89JHOIoErfxXl+Ii9hWE8iNjePF2Y2AIk9xNlEjD2h/
snS3Y293P9x+br6KiATMGHRs/jpFZn4Dnc9tfRvmb+jqhdnspOuZ9w65g96GurZ6RTh3ujtDX7Om
9XH0QCRxvGMaodjaxWjyodsyva9Mjm7Qshjkel1tLw/yv+elo9fLTphGySrqYVFZV9d/lpPJWzx1
VFfBlqe3JmRpjaNo0CDZGgjMM3URJlQ3ykdNiUngYxUYCkyP80KobSda9aayhy55YSjSsrh8a2cW
HXqGGLPYNlK6Pi4jI08c2q7T+3BYUuXdSqIqwJXQ/pzG7hugmCW4fLkz+1SHppq5StwoWgNgOXwS
YxupQ1+tNabYwJNMrmDKgI0m1cmQrANu3DqFWhu3Ud83BAuyHohgLOtC285TN66B2VY9buBwo4Ql
4g5rerMYWMVy0Y1PYzRHTyOKb/PKbZ+OFYdtImslrUDq7cc5DY6XToDFic1E502/KOuHcTuIabpr
uoRYq8vP6MzFuBSTEhEotFSPmycda0ss9QVMkNY6t94iReg6ZX0X01a7cqkze3EWOTbB6wRI2c8+
2taRLrhOS+US1lYy3i+a1nxTqEJvzcImc7nnsvuJbeaWRTPG8Zomr4gl3Stj8HRDS7EesdTacuek
5K5//s/X4USeTmfcW0KL3fUvRCTOy+zVYDxE0jihgjp3RPxt1c6VtefvJ37wWRpUOpHaoILDzo1j
4vDCCbSjMWqhYogZZ9ntEKvqo+hIwX0g51xttonommyXUI55zyDnvldjlb1YWo5NRy0m9w8N3uSJ
EFgemJXTGGaNR4/pZ0PTzn4h0g4etiMlcvWIiVzB3o0xue3iCBSI7ElJW0qLpPPaRJ1uR4P1y1R6
960WMh4C0m7b5TYt1fmzmFOVDFh7aNDncGd/bCr3oz9H4zD6FCfj/KbrnOT18jA8HRvryQjICOdl
TBb2cb8B09WMQc41wzHh0CpiT1/ZU43Q7jqIlBExWBKOu4sNTJvM5jZLBzW5MxHkvF2+kZPhwVvi
BdGGxxAOXPeoBo4CMzH1mGj6tSyYQ9wpmxvRdxr53NOgOX4/KfHWHRW4JpcvvA7+4+GBPlzHicyT
4Ds4HB6EUUac3E01nPUpqW7nSBcsazhnEPUPVv7aJHYWQwZxtQmJ+Syv/O6TeYDfjcQNZSb9W9JP
1j//57PIY2zppHFx8CwKFlzSpzAlZtp2camE/edfSgGMb52PAZ/fMdIAXyrCqEosYexSgfQTQS/c
jwFNhomY7HtpciqRHi4WD1jk7vK1jZMjH68VraLO/matFR33ONJU5UAXA72GnISxFHNITXHeK9r7
OtIql1zSSqkCxY2sfUFokLIxp4riLQCcLNmz0FgUkslJm2/GKMY6p8pFBhT49SxMZjMCNywK84vC
7buBBAHXQ7/JIhKvtZqgCrXWZejWEwnfJJ03nxZdWt9h2K/JslobfzTwwb1Ny3NB/yHK7tpHduYl
myYqE7JUeP4UIA9fsjVpjTFElhYC35+aW3JUtN+z4STicUhiOhsgseqYKDJn+QlReQHthHF+2niq
MxMA0EpnV3bCjFdL2bIntRV8magKKluXX9KZb3CVzoLU53BEAOXR2RSjfBVJY20WdAmwAOgDy8rI
cd35geKsPe1iLHSJ7+rEQlz5Ck83T4wPQNdIlNk/mbZ6tDeeZkIvo7bXodZUykLOc+q+jmMvPwZt
YF7MCUt4c8GZ+0iEnEeKuV1DGIedv5u4oDbYfdMrX8uZmREvC24EB+UBIj31aGJwjbjOXJURa9BM
/FxXo7xZWCn0wKkyD4SrUd/27BgCghfyZ29c9GDp2OVdeSen8iSEr7hb0EOuRUbrWGVMkrTLw5Bq
mCPyVW4bFeziBgkVCR900qNfjQOFZGNaSPXHSlj5PulRoPoqxsPaV6Kkf2JKgwhhtHjHN4L+sHnl
Fk92lwZnO6ibhoG5wTkp7OuDTWJQ7ZghwdnmY40lZ8Nnq30e2qV6JVm8+Hl5mJ65HohFqPrUqphI
jivOGPChJU+jEbqtSd5MbHbRXaYo+bsTj4n0HcI+rkWqnS4SsGAoWK3vAQb48dQ51VaaxHNuhmLQ
ok1HIG3uq2UO3s6QmDWyTNKMzKJl6+JpWP5ryYgJk7eCEGQ939vHfYQ2HxrLTS0zbAaskj0m+B8d
Z2iSCZdCJV051RfjyuA/nbAwwlNUoGPi4EE/2cAv3mSYbWyFZFbIWzxJQxXUhVDuhJ2a+ZWD05n3
SYnTWsmQq+zhGO6d1zqN+bnkYu5AXbqrFaCCRfwg0/I3gpDmimz/+HIOD3Otv7EIEt2F8uNwMvac
eNaGtI23mWVAnIQDeYsjRHaBNkXWbYKq7droOZ5X/14RdB2ehHWJPwnCq2NmT0tVQqZsmzRuu4dE
0NbPKsQXbOl6venc4ZpklEo7P+Tfnc16WZsGP40ZUI4Izg9/6KhXkTNnK3M/nXUCIRKv2RZzO79p
AyI4v/F647epRgrsqqamOAPhT7v1aAOTFBBF3mqG0dQneB8Y+YhhNlSa2nV+U+lZ8gyQd+YYXxlW
s5GdjD+3iVF9sdEHgOVU8+H3BANx2kZ1vFpISYv50ZME9a2ce8i5qrXYjs/cOcQbEBtqgYQxxRBS
U4V8XNy6/R9n57XrtpKt6yciwBxuSYma2TneEJ4OzDkWn35/5X2AY1GCiLWx0L0aMNqlKlYY4Q+/
1xITZD8eEyeUtiHqQ58t44OOfQgiFVOafE9SAAU0T5tJ+GpfO03giZkafa10hA64n2a+ix3MBCAE
f3L+dz/9iAH0d7JhHmMYQ7TBXwXs/Te7ZIyCciW4DtKa1ruoIZ0FiTnUv/OkA7WScYu2fheJJTvm
ScbEu06J8BVqe+Utlj95coyEkz0JC7ucYE6r4d5T+dbHLDc9dJcUI/tJgoBWRsVGi3xMgrpPEVFf
fYxaHbFSzRLa6NPepm43j0b+jLEG1A54vwkk3gJxbD/F98fye62LdRR9lH59Qf0nW4NRbyeyBNNQ
Oj+mVPnU8WfvojJGSdbTsa4KlqqS0V6ZtoIEqzXerTPghHCqm+m33bsEY0tm9l9r+rG/h6kmeyHp
dcGzDXH9FZMuLKKMWbSPsCqj4gBWZUbFJdOSPyQVWnXAD63RgxFPFTwtjQgxOWyh1wZlkgg1pAwg
wRdnVLX4LqvU7C7SnRltTA0Um0+U0YAg7VQpPWei7RpYdT1UAa/8Inz6s8kDnZHYYDRahj6yLor1
WdARB+wx0ZuB67tUSBVjU1z7mY7d170xajaGTJ7SOcCcpsUJ0NoVv1Y1gpc+w2c3/apMi+cRqDYS
YuP6J4si65cLSKQIoFBQcoNQvxy4GafkiSpu/j2zck6uVs62CEaSYxvjssb+WQvkQ49Cn5yntvay
VxYO3rGlpNzLt5+7ixIvIn5UTV06yfAheITM83M8ygZGNntlCFl/ASiD8S041mQiW0knvcGaCUIz
PUHLbv4g1bYkPEWi/AnhI3YOZj+Xb1OMyZKDwKnwDoV/oKmJ665IikyVvqfYfnnXgVkjF5bJFPn+
tglt5X2ZGlHThDQAtaBuweimQEJ/jEX6ZUrMr0xS/Xh7gf6yus4vOq5xac0HhIq6xV9N2H9yqNpF
rmBsuiZU7RFNGKOO6rslb9X62GQ9SXqXaHaFiVoFcMhUqgkcmlIu4lDpQ28FvdDbzkcjuPgI1qRC
fWwe7OiN3U72aY4WrkcsHjPwgE7hfkrBCJcHe9HahjzDpoPoAkV7m4IQH54N4a30MZa6O/SIn6zv
xzox0jd6YggYPqYDWjRJodiUCt6s7Mkc+RMz/h2PsfXFApqTQsfzFvGQ60XzY6UdhexqPFChd9yB
wq46JfRv3CyuXlJlGV7LdYqVkMIChX4k+oePAMHN4lSxxO9trPu00NPysr+PMGL5wmM/Tw8WACc0
KWi/fhvniQoadkzps2eCauQ4ltWfLsFQnXoGJC+KvaI69G2FVQFRj3IqAQ4p4MPWhCqeU4zYXLWA
ewJO8fS1WbRlPiRGPnb3WmePCXj4AkmHuPWKT8OKQsZpBkTW+oOG8+xO9nC56fBPIE6m709dnQf0
/IRYwhTVTKdWdgrVcNWQCqp7WuLWoOdBh7bSqVjM7j/GSDyvLIPslcr2MlCD80HNHlqajhZgqBp1
c8JBcfFdoQjIAOry7fYOlyf8fIOjUUkFl44hkQsquOdDdXGcF3GiAuNuO4WGjWlNT0pjty+3h7lc
RpO2JCq7kO1ksc47H8alWbTaxRCHBigG7ajEefQGxIPTBnYBdmYSbfqm0+w9CMmVOAUKPzkESSdw
/23aiX6NQu8mTcJhiqujGq/aHSpTxguFmP5FjxJr70a9ANny6ZDWd7CnZVT8rzc3qmO0oopNIwLe
qjv967guwzeqb0139LBL8h7dNk7uSqNCj69D9OErmjnQwlUNxY5gaKOo+Oz0NoDGkubNS15BLb2z
0DtpA6SwPOugx73SBP2gaZ80fAGHoKef+DMFcFGHVbMAexJAEBCvwtjC8KMU9V9fVLnxqHA0Jh/9
avGG8rDZYSOrG1XoCgt74LyZpCxKYQ6+AldLAfdYViGx/5rhghhNeIQ4INh4flXNDgzslj6NmGTk
PtTy8YuNzSJK5a2C0Tm9xIaGoToNA23AONeP+BObbZCJpvkwWgKTqAWpsDWEdq+hmSMa7bWpHSwo
l0InSspE5gAxjIy0P6CIqc0kQJVDKICb2mOXg2Xz8z5BK7yp9eol0uJlOqhcI+h3VOWaHWl9zOLE
g+n96jw6I/5q0QUJ1tjLfwoVS8yi8dTx7vbmviAW8oz+lYngJaUWQ6p6vrud1loiDYecENdS3Qq4
MTAKcG0FXX4LWZLCKvSgQw4/HJNau+/XUcG4Oo9mzPxc5GDtbsbQtG7T4XdVGQJucTMjRk/doRxS
8cHASefRczvpfKXW6WERq+tjU2UEqE3hlmKbywsSkJU4ID4PW6cew9vz+4sIOb8keAXpKQCsoeVF
nng+v65cDXeYvCw0Mh1RwTzWDTIM1cRj2W4BT05L66CUMxV33JeG7muLbX2qgcBWJz2xFyNoAf1/
HwpMHp4mo9PLl0U+CaC2CPPJyKbaeoYTmncBG49YxxDIGvt6XkKd5HtNhNNqVNVvvCkenrFHEPPB
bYxMBOWCJjvnWnF+D12hvC29zv5l2CXalLeX4PIiQVUUdR0uScol7raGtEDrdCpT5KG11NWDWJF2
y2IqyJVqeyfqevHOC3B5LTOeZLjDWIAksS3rTXPRTVPT5qFeJomGqpFW9c9eUayn2/PaZuPsXK5F
StQMRgVoq1dtafGMRr2VhRPqSc+Z09Uoi3b9G9HpYuclvTIU3WlDIkboFEEWPd9EQFspz1lLEfaA
OE+IK4J47233LXUYZYdiclESZlrQLmQhh5o/DfHNc4NlHqRUnO3CyEzG5rEa7eQhpvvvvczTQt/F
5k4lsRjA27vZaJPFFWmDypFqCfiZq53debyBxUuUuStESGsw3np5MXILj0DhDuyULnkYhrZDhUDR
4nvTnqw/k+6NEPi0EQ0g6jjj5xbPVIktX+nsCBrSQ6BaffdJ1L1hQ/Ki8PmEmfmuK8blXrU5OH+b
sqA1aQCeL3Sr1OBtm6EMUddfqmCavdH7EDmK8qgUHRm44k6ztfNx/2b851eEBIuA96UTCFpkC3hK
ywJ74XmuwkzJPc/vB0s/YaBtPZajoj5AjbbuyrSucEu3x9+mEgsRYD3YBZ5RWXceOm6+harnc1et
WEFTfZVG52UBMlpTx8rXeyPeubQvIxIIr0ioEt45hAbbGAs72tReJ9yD+XbOaR4MJKOG6tC0OE01
Tlc+Dk4y7Fykl0fAQxxCmkdo8p9tBhM1WFkS4nYhPAz8iZErtD5VTgEirKEVdvtkyzfn/INAqIR0
BBLM5dLeihOacAaRDerrcF0xhSaiPHp1EULat4i2Su+ljlURQMVQdwLKiznSB2ZmWCpYGrHVVtJB
2NxaDQ5jYSfcT9QXMqr6Zm6GYjLa97eneLHRGYpur+XYqJVz0W5OueIu0MQWrQlRUst/G2Vvnigm
la/0/qnOOPG6h3fbdpqAdSErR59JR63CIzE8P1kmV7Lb9XUTDqh/fkiispdQZAiBTd/Op9LSpNpO
MvDnPBgPtByrEPE0d+d2u2gf8DMwCsWOlRIquIst6KgspgZlgqQLkyxVfmba5AZgLuyjsCB4USOb
zUezzhQDBqFb+KMKHEq4VbNz5C9Xn06fNA+FtE0XYQsPEzR71NVax1AtNPE8dt56YPHce62IZ5Vf
gTjzziN8saXZziQFUrmBF5HNfb782gQrJkrTPoywbbordAqbkGWyUxkv67PllfirjGhb06IrdsQ1
Ljc1qkU0UoH6UAMAfXw+8jQaZreilBWm9phrMOT08aG2SK4JgLJoZ5oXNxPTlPrwnB2+NGXd88E4
s4qAP9yHbm8YP4AXaHd9r9aH1tTngwcj836BGr0z6NUZAuRE6g6ADZHe+aDdZNAixxsrdCngHPBh
TY5t4+l3RZMPO7HNtaF4nTx6JZQXwemeD1XlaD/GuteHhprY/jhOP5Dem76YvRO//a8XBBVqB/Ut
ZCYJ3raaKNBQirKZdYLIRHEexLwM7+C9vyZZ4g6g9Ch83B7vcoOCTZKPIDeugUrp5kKCH6zA4RyA
Nihz8dOJ8iRwVqwRfdei9evrS2l0MNM6dOSF5X64PfjleYTIC/FNJeiRunWb+CrJem8AcUiIqhXu
KeHYf0aPvnxQuCneQon8PwzHqcdy0pPAry32hUQImy2tLMK1X81nc+2Fv+DOjoKik3+b0RY43p7e
5amgHMBnBAT3N2Td7BoZ0U1JYzO9Hp6NPdrLg1qN0aEdx8bXek15rBZjD0olP9jZI4owHomPBI8A
BIBadL5VS6KPBdgh7+Yo7DAul9IXswJptmubgGqcRR5Hi7Q36+LJbqY9b+DLk8LwbCa6g1JFbuun
1mCY6TZmX4AO0vM3SuOiCcIGO3g0UXZu82vLi2gJSZ5Njg607nymcefoM3W7IpwXbXqqcvKvqCjR
U01K9xW1pBkg5a6A8kVrHgAfYADCL/qt9MO3yC1AOM6qrFYR2vFcv4ulZvZpLemCAIbS763VwE8B
0VIaGCiKPadFNvpN6VmvLjZHwYpW+Y/bm+zyAINlo9grxePgEEhryH8hM8C54mpE/jP0SrV+WwnI
p6NBSqCZJWJUbp8cnd5QDl7duTvb+/JTyyICKtlwFtji3mZ7J0pVuQIrkFBt8vzz1FPRtfR6vE9T
d88x6AK2jyAZHxlQEL38v/vqfJbWgEcfCaWD5ZTj3VkI+LzQO1rfSqHuu2KyjM7P6tEN58yAJGJF
0JxyrfhcVOoefOXizuKXsAc8KZFCULN90ZH/wXjamhzQ4mBxan35SJc7fSf6GP+q0rR2nvGLz+tB
YJO8RCAoxItb3EWRVcYcG/aCR9zSvgeh8SQmzfyaz3l5hypB9Nasx+51dHTl7va+upwn+GJKKDr5
GF1aS/6wf9oILDY+Sdmqhu1YW8DfSIRM5JzfOHn8I6/0PZTsteE0EAyELFxfHLHz4VLkXvU6a7Rw
QEXOr2Edn7DnoC010+SZxkb5eXt6lxEp1UwIxLwEyKGDwdrck6lXqcJWVi1UKcC8Nb05ezPGdnqq
E+JhXxRT60eeTZ6c5eVXkZRL0Ksman23f8YF90LaQJlgGcBvyARke13HjWKV+DKqYY/XYPWpRwHa
flGbTPsKLQQImjdbyXwg4xpMhJgrN8SZSTRPNAIH4uTCWD/rDof+2EaGtvpKq85WgGtMC+BaQLjx
+6q1h6BCnLdE9znCaqqKoWrhtJCh/X57Mpd7lQIx8AcYgLIFtdXLRANmKKx+1sIafLkAteQ4n/AW
bt7kih3dGUqRHVOEtQ6FveyhQmSk8O+rh7MIrHNibNoBYFO2vMMBxMCIW9Ua5LOhB3Ht2g9ZM9U7
YIntiyNHkeJxfDFQSBcfC+Mn3ewSdQ0qTV9/Zk76vVrs4mVIPeWZYjPN2qTb0/65eHD+d1C6nXCh
4Opu9etn14SCMGFVHhPHt/QhQOXWkdseFjPWP2odimlFAwMyABSWfqgHsMqrJ6oXs6q7U5dO7c7F
cHURCJ6IvHlzUYk6P6nmYucJHiIqOImKe9b564fLeglwEi6yEuVknFpALDsn5W/9cPOJ6dIh8060
Si77V8rhnwvJKqOurqJhDRR8Jf3IKL2T0uXex8qs419ZC2QjaxA36Cd1OcH0rWgAtvF9oZNfIjok
XoB8taEXgRw2naq8QzcRZFY5FF+XGAONuHCTnffxwneKLwdajhPOtczzvHULy+p+QeUdvF5nDs6T
bdAMj1HnQytNwWRdszsH/kXhqcgyJHPYmbl9wM7VOTp6pnwEPElAM2R7hcYLOoL8VRJTCIKOa4cL
8Pz7aUpN0SjWJUxwmL/rRT/hwSIm7/O81u5DnUaKekB6VYsPiTJSSjRRdlH8slHH+4W6Jy0VEnXs
llRFfaMgMPi5sVPjLaXBdPIrC7hHePtW2YYZ8vdytMnySJ+J3TcX9QTUpxqmXACjS/u3KH6nDyPu
KIfRtveC14tH4e9YMLJQApBkhK1T2FzYRGkF0BB094aPuuJUHxUF8FVcTONrG6umDzQrY3s36VEo
Th+uo70niLt9CeVvINGUMCUZYmyJM3bcc3ENqO/WxvpL0VIafh3eyEEH9vebVeXq3jaVNYjNwZJR
FaUv+QbBCTjfEB2ZM5Rn7k5jHWnv9yIJFMoKd/Q9cerCpgjzhDp37jly+qkEcOvnyyJavzGi+d3t
b31l7lLnTJLiANtdRAGTh9RkHbdrUNJ4YcbDeogzs3pQ1V4garkaOynEX5LZdu4a3QoSbbgQ9EHP
564gIhYx3hoMiBzd6zOY6herXnr6/RBBR9/tI1CGhdIT4I/VmNlBDHT9x2hBI/RNXI2QuzKyDqGR
SBGvU6agh1KNCeKijrEqp4XrRjkhCNJ9xwDbfBcXS8mmiZvh3rIHa965mq8tH7hBNi+FTO7mTRAV
i96zUAISICsqxe9nO38RrtP7Mxj4YM0j8z+2yNmqIA3okMNlJILaxojtiBUPCuUiaJ38x+jNaoir
pQUQoi0R3yu4JIp2vb+9RS6uA+ovhKM2XUuib7SCzr9Yu8bgwpDpwUvQdB+ntYQB6OYxijL6nhPr
xUsnh5JFYYuuDPneJgRu43VeI8VlKL1XnvDtmJEjrwTENctGZK22j2vdDztrenV+JFNSfVF6l8k/
/+eZizCPNo3cqw4AWdoftKaTQ9+pyONKqfPbS3kRNDE/hPIk2hSMO5/xfKguY/svqGMdnNquv2bo
zAZ2Cihu7+W+Og6Qf3ShOdu0L87HaXD2QTwX7mYZResDxRDqLh4Le8jXNPpoRHkVoILSfLencnqT
aALkGvZoQWWX6KNEg2P9HNrJDHOUWXZW4OLAYMIOHwokM/UDnupNLNPp7axH6MpTPTS8DyR9yxGq
i4DqKZBaQ+lopxx/5eMCJHZtDIFM+opbXs+E+ZKd1gCJ2tpxUATSwKHhwRPEq7f3ca9NjU37d3oc
0e2tnqeZADTFOcGPGzB6Bmazj5MmGOq+ODVCU3aW8trUyM+l+AdUdsDt5x9Zj9S8sOAtHEbakh+S
Ete6ymnax9Fx9wq/2xIXT4OFyApzAmNPD3hTVHdp0KsmEioHaEiIoc4Ix6M6vhivHBbjqceF5QUV
q0kJW8XKjmo+DIfbB2eb6MgfwDS58mgdAu7bXAz1oEZOVGGLbjvt8gyuQ3lTdWV7J007X1axpA8z
sm4J7cClDG8PfRm+ybEJgWUZiuO0FQ4il60HzYazOmdDXR9tc8ymE3wNzLKJvKO7ViX3eqASQWM3
QefJOUVmOWOzDPzW/JOvVRs6Gqr7z+1amJ9aQWnW71cl+R4juYiOKZSbnVfpyjV69os3nysuKyXu
yO0PmMr0HxxbTPdwyzJYryaAQSSmP0wmofntdbo2KI0mDhopA5tSHo9/rlHbwe+KXLg+TF6U/hFd
h/aWlqO3U/bzG/A8YxiDWDjeHvSCniI3BtuStjKXKjSZzX2CmgOlQKWsD0mrecm31EOQNVD7Icoe
rQpNULCogLkOTTeZ90XS59/71RrSIyT3ZXk7o5ePsOTQ4uFniAqcuQs57MPtn3ht67IehDpk/5zS
zceoiwxUW0J8M82lE+LctxzdCb1Bjfb3n2kEGq+2Zhm6TbFnw3vtQgIYIVUcpRSRtXkFtCxVzUIU
Dc5gxoB+oYrKDB/C+uxSCccLtv3xn2cqDdT5/i7KKhc4kRYjryIBDH3o81Y/9K6Z4R9YRwH2m+qx
XJJftWpkX1Fj3HMIuDJROhqo/FCGkDojm5sQjZ00syjGHsoYjz3NHMr7scjHg64o5inWzD3h9CvP
q81LLsMF+Dj8c77VZ8dsozqKWVgCPj0cXatK7tFb2dVOkV/oLFiGMEl4TgJOiwpg6WagBnmYyJ3p
ykaGRLquIrNP0xj1T3PXz+jWLMqpVZo8iBIaqv5cjcOzvYxw/6u4tH0qFYk/a3r27vZ3vnLSAUTI
FJF/saU36UsmPCT1Rg1ZQ8D/L6M+5IECNPau6qL+PThf46nL6k+3x7y25EQDMLhkm4XnbrPka17o
FV4oeNr21aGIC/vZUZJ2p552sZEAcZOJIlQgLxQy4PNRssbU5hKp0mCMs+xF0w4ZWlGZhCTrkzbu
XAxXBkN+Bm0/8JB84r8V+H8uzDSjLKjQ2eGzVmkALBx72aiGirqM6sMIPGnnDb02HjeQlPuH0EVV
7XxyTqP3ujo5blBj1A6OdPJO9EXtZ9Wt2qBN513E48XuBVglmXlsYLD44J3OB1xpUDj6ojOgrkDn
UYrE+QnQZImPPWayWBHPXZ0crLVBvVmPkQdLYGHogQbPwDtSj6a+VOudcVQwpgUCzF0WWumYVCGu
rsmfBUinhxdZ3B5bA1Frv0mb/GlO02Y64Y7ae74SO82eysbF3mdOJEKIgoC51sxtd8BAhL+qmtIN
XEuB/KYD2UeuB6bhsRKNftKQtQwNa1db7yLWY1iCHyoUtJy4IDc3XGGMtquMYDg0YfQgIBcbS7Oh
MoBT6LO3k/BdnDU5GJJ6FvEHeOHt9VYKFQFxi8FM6Vx252YOHhZ9tcR7ytrXBkIOhAIjlmK845vH
u1FI3lul9IKpAudqDvb8vq6t8vPtq+PavqeTI82huUdZxvNtONu1oRZCACTWneG9NuPDVo9FHawI
qt0PLdpXt8e78q0gS8Lwo3rMXbXNl7tknGCflXC6qpx641j19dOA9LHm13rdvd4e7Mp+5P5g7f7u
SW+r4zHDAEozbLrQk9T6Z80Qf1Zjznyzycd7ryrKp4ItuxNeXllQqYSOLyiwHhK5zV0sEEgjubG8
oHYnCHMLhvE5YNdAwanzdZ30PWjxZUGefieIBfq/tDskK/T8Cy5WjiEHRd9gRUEKUkxZYntBct6O
JQFejgR+XODYMnQ0BJbOaWHmrt7JnrvpDinEPVH0q9MnmJM/h4t7i4JBwCiqRz2JJGxjPJVTDWlO
FnbLxPlKLJ+Gt7/wRfzI5GUMR+GH5INC0/nkHRw/ijXhFlWqyNIfiLOdl9ybp6cMOY3X1VzVu7Y3
XFxKtNHYGfva7oJgaWIuK8OdbexqIpgyTA4Y/CzCItlCf/mpTWHhVWXXfxjLbH6PkfCyR+j+24I7
C3uYMoxRdhggajrtm9uup4OAM1oRBVUXW+IRSZp8/AZ1CIHtsVaWvg7gzgp0AlyveOf2wM6DedKG
n8ra47zbm4qzQCqEonlyHYS3An2J3PdRpM9dkJL9VKc0ob3te0M8tAEmLF55YG3h+LXRkuiva6km
H7NpqCivAyGZAnOykds1UQU6NnaNEjCADq96zJWlK/xshVgYDrrbp+8QPZvuqlStZ7/ry/KTHVmo
fwvDjYqdxtjVM0GILVX8yCl4jc63hVCjtK+zBdWqTthoZqDW+MeO6vKhBcp76PW1/I6+DZpeo9fc
a2vW+1njzR8KhdaMX8Si2TMLuXIswAzA1ya8QFHkAuszuiIb+0UP0qgav6ztbMsnMZseM4SNpcRy
HO/Udi6qElS3/h+ImVAUZvP5ErRV09azl+nBsPRmMK72EgAY106iBGrpT8pAlTlrWjiaBCEd9b0U
Xu3tw3ll0qQcRMFE51g/b43Sc6Sluylu9aBkVe4aIxYM2Reqd0SSenwZSwGt5vaQl88L0HjMWDh2
dCeBRpzPusZ/heZyYwR1Vq9Ps9mWPv4XBZzRca/yezk7gPGUmhkEr7cLNwQ90UcyGxqdRTaTV6mV
CJ0xe83cLD3qWvZfBbC4UKHfc9dh+mkSo26ueVuZVSPlPwGwUdQVlik5NW5RfxYaBe//vogyNv1f
cCzehOeLKCa9i+vG1gNMdLzcX+p0fB3HynZC2lSQGG+PdrlRSRIRNqEByHNBR3szmiNS8orEIGjM
qaDXWfFqjx4WDnmmqac1Tbz+MOQKHGEtb+pXvZiVvUfrMtSS/EQU02kgYP+5zZ+8znTG2JyB+zad
+rgWq/GBTTPuTPTahpFmgMCOIXBYuvzzf1Ka2cLNtCkgHWVLjS6VLSLjkBvwlyuqTp9Wj0v39spe
wJTknpGCCobsU8KB2Yyodi16WWkJe6jx3DrUFn08DmOPJRXi72+BL0AZLey8DNpyar9ENDpIO6ro
W1y0+tvbv+XawYQhjUgKvTrSuc327cUwtcsM6XSwE6wY6zK5SwdbPUnLhZ11vjKUhmYTBQFIoCz4
JpVbhGEoDpSUIMq04o2ZuR/IxKOnPl4+3p7TX/+R86eYPEfWPskboZluxT9wc8NcKevMwFm66j2l
tuZjRPzTEBGIFPkioNBvASeY4pi3cb/4S9o52JP30Jb8xO6xaEqcajzGY1vbvmXD7Qu0Fpb+fz/P
0liVKJGCuE5z8Xzjubqi9sUEmp3GaosfORCFEO2JckY5Qq8PO4si39btorDn6GJQDZfQy/PRMgtN
lKEfjaDEkcRAB6LRxhWDJ21N3ru5MOFMZHH3bSk8egBo+My/S5eG5Gry/wtUc67jvWMgP/j2F7ER
kPID8k7JaPOL6F91atllKo55SXFEQMH4NWKyEWKNpPwc4F72ECxKbCFAQ6R4XVRqKNah31kY+fRs
fgWAfq5uwnUgD1vZlqRapQZljC/HPEFEXEgj75Enylo/9pQ0IeyYim90ZcudDt61XSojIVB7AESh
rm4igRRlTyVySjWIqmJ+UM0heywytftkDbF4oAqKl1a51EHSroSAhRLr3ydVre+KJZ1OVdcXH0D6
1N/nWi0erNrKft/eL1fuXnTx2Z2UO0gLtwBG10QAtaxzNbAbTKQMZMjRIOnsZEff9RJLIVU/QamQ
60LA5OSdb0vhRnUrYpzFmla3UfGbQUp0A6wOP16aFv68uXxsyNx0qS+hvslWKH1IwMY7oemVR4CG
FAQvqUUq68HnP2O2zclx0k4lGCuTj3qetl9MPU0/I9ZgPy7gVXc2/7Vdx3uD8BPPDs/s5nXVpJ9y
42I9YkGWflO5Tnwc56J80L25uR+MDtwWfc7729/06paDwcahA6uJcpD8Vf8+dcymWcmYApsn74fs
gz00cyE+AsWuTpW7FilSBVH0x7ZF97WkL2AC6pfmLeTn6osZL7bwh1gtQQm4w7u5rDFYuv0Tr30H
EGxwROjdg1GQ2/KfX1ivtJt4OzA5UtQ4HEXjvYUhh+YeAhPtO8dcu519fm1ANh+dLxDi3I2blCTN
vXHGyVQLJr2O8ZNtRfouh7FnIFlpp22gTxMaNLcnee1sgUCUVBGbvONv8+6fSSq9ozZmK7RAFeb6
Aau5z3hmzt9uD3LluSUE/v+DbK6XvErcZqHvFYgOCtUBQtuKlp4XVyXKmMPyf1lGALJYvdFppdp4
/t2itePVrzCnQnnWKI8kgeN8ZP8LNAlb2mt9sqe7f1likHUcaGuwB+BqbclEympqStWkRMOpXt43
I56KS95b4YgXzz3mRr8oeTQPFfjuu/++sPA1oC9R4AATIRf+n6/nDdmaOz1CLSCCIYAaOKEOeTe9
QKDrdzbK1TlyDniWpJnkVmczAySh2Nz8Qe/FS/dNK7VofloyDKVpLFcGOljISIWxgSFVoGtL/F/d
pAlUiRdgLwAxA+a9rUJmdVrMiUuyqqN2FcYC/ZdOXau3LbIOx9uretkUZSwYKVi4IeuFD/rmRmzo
ldVYNOnBatvL8mhP2by8QbFtjgNUYFhkPMoBM1dq3inP+WKifd71FUlsIXQFhL+hvEam0IaTMyTj
50TtzD29xWtXBYLAdGzpp5O5b64KQEwp5skRHk8xdLJGS/EKWZP+CcOiX9Dd1p0A4doTIaldyIuo
Mj7aHKlhBHJiLZSwEL2G51ganydc3O6isShO7tw6Byjgw87evpaaUCOk7cGHIM/0NnOsHCs1Jo2r
qVq7sfri5kvyYHZeuxwBpjbgPjOU08W0KqM/ppViPMx9Ple+kgBT9MmUk/r/sC9IRAFZktGT/W7Z
XwAPtJrdpwaJstTKSY0tbQiBN7f5VwDNjhd2rdMXx6Ex1vmUxCkEOKL6jOWZCvNrppX6RG4OPtpX
Fzx+gL1r8d7mvXKhcw/wiuDPAt1ny1sddKUkW+5VyngtbhFppGOM7Yrw9hGRF8smUuVvR2IUVQPc
3bfOtrRVxwkbd4w8SSbul3q1Ppfj+E7NWuX0X0fiYmUHyO4/FlDbV9jzoq4b4sZGN2AuT2nsIkFE
ofxH1k7Vh9tDXe5yhqInxWeUI27fwgQAg9EbvR2UDg++mypqyGbCikGBfiAUbQ4XSyw7K3l1UJCB
ss8HgG6rotCupgNJEpc5nqWBAoZNIZ4agBt6KFg/paW53HutuidLenl/ELhQxwBJxivJFXf+cBTY
0xh66+Btl8I/5Q1GDGpRrRNKY+XJqXHEu720V2JriKh0+iVAUJOdnfMB0cSZx5z6TtAJsX5KyoYm
O2Cv4gN84/4Igjh61lD2O2adbjxHiyM+9rXYey4vuCsSO0g9XFryyCLgNs9J8I6c0aKzibAazclR
8JF6OHG2TIgSwOxufU0fjId4dJbvQ53ob4pVagZZETwiX8/s9o9a2+53q8qa4dkq5/YLygkIaibW
Imq/n5TlV9u6rRd6hek+pKbVGQ9QTJRPt1dTLtb56WMaVExZTkCzF51oLRHmYKDoEzhaO6snu9RS
F/8/vaYmn+C3B9J7WcKRKyw/5qOR1kFNjcK8v/0rLm8aygX0HiltIIyMaMv5J+10u1cjA46gnnUQ
J60sfdcj97ETd1zeNDIfhtMuwXOUJzajrFhMNsrqmoG6zFr9vp2aQjmY0ry5WUmjdx6dq6NRBSPr
kqow1mab4l465rHtmYGHV2n3QOdozp5XHR22wLF79AhvL+G14ShCIXaAXKuUszpfQpTGJKkL55B1
SN3vtptVxzFK0q+1vushceVrodwtXZihanOPbkpeA05y0tDCIYnukp8aAmGfmzjdiROuXCtSHpyg
m41Bn31zrQA+dkFVMsiqNoqB+0KdhxT1Egg+S7fa9yVqEt9vL+G1m+VsTBm4/hsD6wBB3KlycOSA
QwWqITkiTrSEA2T791Q24w+r0NwMx8l5OWVLoj5O/TJ/uf0rrnzIsx+x2TdW1K3mJDiRAlHKY47L
LNbqTYdsX7wnxX5tKATv6Z8CZyAz3QwFdrAvqSm6AfyVTkd5Zo0elLXlglKWda82IP+yzU0D/hn4
HRGPzBE3i9vQNGy8ogE3oUyFcWqSwnhrWv1qnDytbPODl+ooyNpDvs53uj1DqAVWG5X/uWVDZU4D
hkxeDJ7C3GwrNYrNjr40ezfv7V8QPcsfJO3L5GeGPu9lxNf2MAeE9BvMLnWRzWATbfsKKgWDFQgP
TqtRvWgzUW+Sq32gu2Lc4cte+5447DEWaSnP0maJzThNs0nLHKApjqIdUDVwZ19L1TQCAjjVP25v
1L9FrO0XdegyUuAiXwU9cn5cEEsDnD9yREnX+W9znschaId0BKNVFPqHdE2F6XNfYbUDm6Y6TZ1B
6aUCgFkMU/JOiebpcPs3XVsBHB+JIyEuwPOSX+SfE7yiwhYn6PxC4jHHT2XcTUFDMx1atqWdbg91
7RZEjoilZjeb3pYu5SLOnxbUQIM0m7vvGVX1hwYFtWTnXpeLuFlkyv6yvUoWCa52s8iRI/CtrEDG
JJaF5zaWyeovFH0RsxwUw/A7pVS/Z/h977yVV04rADxgC6Rosqa2eU7M2hAlYYAbzI3pVohGJG2Y
EFeaIW54a+wLYeMio6tN/HHolgIT73lwtJ0fcS3I4rr4H87Oa0duIwvDT0SAmaxbkt09SaNkW5Zv
CHtlMefMp9+v5krNJpoYY9fYBQSruooVTviDgLEHF1sSsa8/Z7PO1YDslvDrMHUQ5x4VbQ1aB9iw
Vw+r8iVWiiLxZ9uJsG0GmRIhc2+tU2AlffKbOq3rv0ueV9/B2LKAg63hBW0OjhN5OPIane+qHQQz
Z0nrR6WJJ2ArRo0db9oC8Xz/0bQIWKUEj7TC3HZFlCQxurGRyj+zIQLa/3g95Or6w04b7aD4fHsG
8A5hJCAbtDiJp64XrZuMuRrDPg7oDPQvToIKDdKtOU9JXB5sztsLjqFcbjbI8g4Exc3m1Honq5eo
BTk4Ds0ls6VYs2uUl2zBvRikxhEI5vbMUUWVwTbVUmChWwCOQk6FP1Kq+KVArTHCrN5zh/QI5HS7
gNJrUxrYkiYi4yF/xS+XSLMmZd71kEQUVF0pFWe8+JSoXo26F+/eFgxFFQAevkyhtgA1MY8uNmgz
jdEKREtbDwMgFqlQ4hrV+f59tTsrORDLB1ZjC88PRwMDcbFAcwrt8JwXVeMjlqee9Bpps/tD3W4L
FO3e8l5YT/RBjOsFTAdolWmcKb6u5yjqpcJaTokSLiCWnI+Fav68P9yNLDZppwpQmGCR+jrUos01
oSKkinoZML814zrxaKuglNyH+LHiIYBAJRrvai/bgjH0X8hrrRi8vrfU7y5C0LibOMbSe6JrrQby
UzpMrxOe1/oFHTTccLy1arCcOfjJt11CugAkXjTmZa9wW6APCSQHGiKKP4eV/dVu5/lrViWz1wwY
EvLTxiASTvVgp8aTjhjrhyhBMPn+b7i94iVFAA0i3i/S2C2iLF6syaS6hOrpZGNMWUmEetzo57Qt
Kspgtf7ocO2ekPlNX/IOMtX94XfaNoxPaYn5Ex+BTL7eJU6MmT0wUET6M1dCwGDn+Cmy+D90Q8Hy
Ac3oziuitPoeL1r7JTbX5ExZd/yBp0ALyt0YLhaatOcqH8fwlAqM9O7/wNuXl98H2AYFOfLGm07m
W0kuVR2FHp5wT2YWZuQFWow5UDxcEJtYAq0r2oNBZYh2/dzTO9OQJOazcIS2Hbs86VrMwpFoJ8uy
voV1VfE+tWOg104fLKq9Pg5JsvipMsYHgPu9+0FqV6CuSKOKkPX6czSQgcFr5sjFahrKBqnuBKII
3SfDKo+KJztDycY0gSq6W3L3XQ+lxHpSLiYrC8mZWM2ZMqBaczXNwVS1xdE+2zlqDEaEBgsTTxux
2Wc4NCf8w6MR6c7ifk/qqg9oUw6BOixqesr1PPqJao4Iz5OJNhWMcEt48VweSTbtzVoKEcJmYPbc
9tezFtqa4WwGzxQbuiTyhTZruEHGofPcuVZxub959wZj89JKQsSGLH0zWNU5WjgMRRSIfHCw8lPx
yfFG/FVB4yFsfYR62BtOXmWcZYlP3bZUxkpXm6qFrdGICSiMkld/FiqQXEQq+m/vnxl3BsE9ZTdi
nE2SQwl3iATAF18xyVlz0yke0i7BgmNG9f0/DEX7T2pdSYSxfv3Fwm6qUbgyQj+aU4HVxGpEfpeO
xb9Kah+9mXsrSP8Fr3qEjlhE+ee/BB2Q2vsCU9jQN81oHIISQnl7QVYZW8TCLfr3J0pUakEyI9AG
CI19cj1cZjR8sEkJfR3jtA+xPWV+leN5QGRsRAfLuPc+6wBRJV6PEhWsoevBEh1RnqFLQj81qWQ8
8x72f4SWrXw1aq38uYZZ06HY05ivpKoOlXI0ZjFw09waRZt1/t+AXnrIDRjNGDgQTGASYxvZxwHj
ix/3P/juL5XcZBehLW59c3NssFNbYhRI5LEpanQMchcuthLW/SltHPMLEdygedEa1x/rRo2XYEGF
8aQM2uglYTe8WgnKlgmmz9zQ2Bae8H5cHxzKGEeAgp23m2PNf4DNIfuzJSxFHSpn5WIRzEWOcupE
5rzAfxCIZUzGifKnGaAliL9zM3aWl3eQRu4v1E6EB/8W4TUOPCu1pQFESTEJMwXQV3bFcG4HZQT5
zrMYzvMrtJH36nER4IFG5VmC6we3cJtntNZC3VZwdWJR/KSjFeVjCk6I1OXTRZvfLwoih5MD4QvA
uNtHuFhVvZtUnAfTvk/OLfWzE5yH+FHMGKY0RlaXWK9Yw2/rmNffIkeUj3E32o/tuDoH+YE8hptw
AFAlosCUx0H83eCq0Q4Y0J9WfGPU1yfpd4tCrdk93P+aO7uJJJ97m9CZg7rVKCD2UUQU6nEwYJv4
kK1x9ElJJ4EUZVH7BUDBc8+P9pYexbBEG95rFMPXRYaTiEe+VbTIN9dDaSiDayyAboxa184F4v9Y
SmsoyrWxGViNpXoukiMHYcHOfQt3i373G0yNaV/fSb02S1UfUtdGC50T6NAswJ/OOYXT8f23E4Eg
RkDlE4wip2VbKmq5xAUnMQ60tV0TH+yH/YfZTPNTa6rxSRfZ/GLOyeohU0xZYMqgNfRRcqT3sDNj
Mn6b1NklsKQEej3jpBMNin12FCTrpF36ioCSwkn+z0CgdnTjywxvs29NqaoBhIVev7pVs06wgHLo
6Mdw4vLqsaaP/FtrK/2lTLL8YSy65s8864V8WEusySHwPpptDVMkt8K/hwZK9NxDNzlIeHYuLbgs
EucgfxLFtOsFaAE5mEYKgEIRyU+jA11iRLF7sosxvVSimw/uyL31Jr8hM6UkCytkE1CvjQkCstYx
gJhLWr8TVkjczw0kmJjW6H+YGyVPkFfUfWnObAajptohHj8wWNWpZK6zeBF56j5WJfxavzX69WDA
vfSN6ggIc4seF3fTZjsBq1EKC0WPYDJi7TL2hnNxYLUGoRVeMDn5CAbWlqZC+WNEAOLVGH1+7NpR
Czpk2Z5SA63KMaoR75vM7/evs72FJ4+BtERPk5B084inGJcubmYkQaVW7jld7W8tmmxBN4TRwSeW
c9xuc/SKidZwugLALo/BL0EbVUV1dSwuEWrSH+24L/7pMdaloFD1L6LU7M+WA9tfOEr+6d1TpIFB
BQyaD199e5ZDxTbDMCyjQCmRxZvnFaX+LoF1b4z/IVIERQ9IheasJEdvVhPYkRj6uomCaizXi4U5
+7MdQ1zKuvJIPGDntaM+ZXA039p+2+r9EqLGX8hZuZEWfjDiyPhQVWv8/tQIvW4pmUj5BWDsZkKw
g+K8sZYoKJMxwvymHURzSifs57tEPeoS7Nw5HEs+PytIl2Ab+hpjD0onIXKhcm29iGLkRVvKOfGS
RoxtECpmf7D790YkZpAGsZI5v6UMZ+Vc6KXBNb80VXhx6rUJoDP+jG0jegY3dET72BuOpA9VDek0
g1vw9RFoI3UdG8eKgq5plKBvNPPEPdR78Rq7v2edm/yHryezCFQPoENBergeb0XMJ+wqMwrsiSg3
C6nA2AuO9VgL/YekFhQmpqcqgSAp+2ajlA0ehqMpbYGaeg2SsGp9p0iszyGP0/ujEfbIm5UtVxaU
3utZOWsP5ao0cuSL9dWLwkF5UCP8H2Kse95f56G8xGDSRQasxWaoJkmEU65mHixT03009MJ+wvB9
eklXZTp4I3YuYtoCNkktdADeps0TUTRuAbY+yQI9rtENyHokmMymLRsvG8f5YAnl797cxZJxIe1x
4R/cIC2NcXBXh8ZYkFlq8weolua5iw71TeQ7ejMK+lVUtRFWueHhAWqiIZW0WdBB8LwsqYtdRoOc
1bS6GPLBKvecVkOJNZuLr3HrvNcgjVAZ8p+ksMm9r2192Ro+Zy3SKQsWO54uoFY/D2FS/IYAaP9Y
zWl4sFduVTxRH6CqbjoMR8K3BUDP9CJyQ2vSICtaggu7D01qw3Y4BXMoig899cQHpS+d02AmzUcw
hOXXDgDeS1SaZuJXRWP8bVpT8r/7r9/Op6aah68TQAkKetvXTyt10RpFlQZrMqpgEhXoJXF2RGXZ
edzZRnS3gdEjMrFt2YULQdSAZQmfegEeCnQf2z2dpAR9izWzL/Pk2M/2RETjzk5zVAjeOTvU0bgM
SI2oBm9DCxghCxCJLA/yfEn/LR0leommxn5K3PKgoLY3T1rmoK4oJCBJsrnm9MEZSz40CIyytZ/I
S7JHYgH1RM3eOE3o9b+EVp9eCALMh/vfceft4P2lb6NRbgGAJtfgl/Bp6GK1tlLmSB8z+dlbVnea
FmPEY9hquoehmI4QYHtTpeJMeYcZQKaXf/7LgH282vCOQDhngzqe6fuOXpcm0OPiHEfFtHE/h+Na
ezpa15//w1ThqGlEpcCZtph3kp0EJR4W2UQkwkPGevq9c5e/FnWeL24pnMf7w+3tHsoGdIHJrSWX
YDPRBciPmc7IA4xW+efcWpFPuRlrrLjXf94fau8jSrduQg0Z4WxVROsSucByVfNAn0objlmp/V32
efFp1OigGnYuDlBat4efKhvlGYhVFPR5wK6nlrRr242ZgvVqsmY+zjrVazeuR+qetwt4PcomzMDJ
LiurHDWCVs+138eypLamlf2neaJl8N4F5IoB5caLwociXb6ekKa0Sxfnq4SNxs5XlFr/UtbKfhCg
1p/zcjzC696+YLJbT+OF7A2Q8LZ0aE6W1mRqVAauNMqoSFI7L4Ok9qrOa4vyC77FnjXJ3G3Gjpbn
LEvag7jgdsvwEwS1Afr4ACvfcHi/HMM6xPJHRRAoAOHmdoFemvVv1twNT6EhlEuOQs27BRqxyJGi
GbL3AuVjG6WOpUmfxWVElW7aKasT7bK6saABZR5JIeztHAbDnJXGNxAMOflfJteZdUt9pykDxGd6
+sz0Kz7AvGsHLw8tcYD12DsMqB3IZAahbRKn68FAgvVuJCYEEU0Ir/SDSg/b5+QoDJBPwHXUI2ck
4zhuL9p2m9OQIaWIdg9qX0nTmdSm7NHL7dGmPb3qQWrM4rwsen6q9X65uHFItz/Uw3/vH5Pbu5tX
gD4eAAYKlTe6S6qTxW7l6kUwVqPwjIlMqgQK8ogpfeqH5rw8sumXQF2K8aAIu7ddpSI2wRVJBxCe
60XGN351wpq7oM/c5dVKl5+5pY+Fh8yo7WN8Mp3uz1SmTNvVRgdBSuzw+AOuux4vzcEoRyrjqc76
Y9JWc/Cqcipf5rh3fISYa2+I+/iAKrq3vBKD8mZ2B215M2iFOEmT90kZCJOuUBcSTiGJgOBKYWUf
hkHLLlkikj80ZYjeX/91EA2QOsOoQsly7PV8y6TuaREhDKvUQ+wbStm9LjHeQD1KUUFeWpVv2+ly
kCbvcIJ4jOm00w1hS1EPvR5VKd3aHgUimRRnUUwqhZKbfpLbxl9cEVF/igCQlI8KyqG91zohVkI4
8rbgkUcpttpN+hG4SW6jzWcHDoJRmmQoA/jbLgNB4JCqaPmtVqt5TeasT8jqo12l9+HP+ztsd/LC
pPeHUAPMmy2E26qjzjLxNQnyzJ6COi2y2osRLqg9IlkeVCsZX6opXr+BOCcKI2EcPy9WNFwaMxX+
wY/ZuV1kb4eXT9B9wHP0+kssWV9QRkPLunBiBBT7tfg+yl8xa2Hy4GJoT9TtFo8WCiRBJfTs3Nrm
Eatk5yKVGQ7wZIpcMm66/g1aHyJZrvAbQAtMGCKMuDF31cP7Z4p/EgO9ebgiXXc9CrdloYQZaX5E
8Kd+aGJr+mC6i0C3oM1YZ+LkuPIsAtH2RbGT+I8wT9sJ6RWTPPP+b9kJA2g1Sz8PFh4uxGbR51RZ
MIqOsmDVuvppmHT3IdOK6amsgIgpRmg8Vf2Y+yg9DL/PcJUPrpvbzQ4ykYYwDRFCAMo51yuxJKbW
1CNyVutSgIXGEtCfDSX2xkFpg/szvb1O30gldF5wiEJ5Tv75rw9yPtRzgsOtD5JPwOTV6j/GOluC
sJmLRwXXlm/mbKv5+3c19RwUMCBCk7Lzf6+H7atWmzFtEPil9PpDB7cnyCCkf4C8NQV4q3K1rbb+
FX7FwzK51bM2d8XBb7j5xiysLdtqvJyAQd7EvX6ZuZJ3Xd4b2uQvWgKsLEsAhaIHUOXwpUbF8TR3
tb7E1ZL0FOrbuTxRfs0f37n6/Aba1LQuSUNIaDcfelKAV+hge5AgsKKnbOmri2M26SlOFefzNOTC
E8uhmerNi/02KH1ZxA+kzOAm/em0ro/GukbIUKlqtE7i4SGszeHULcU3JQrHy/053pZJ5HhSaQda
IaiKbQgPQ3s0kHaeENYsxB9VbtdPrYi7p3pdl8BADeqhF/b0RMDgfGqHNPyMD6r1MPRieKlm1fir
ifrFOvj4Nw+6rCcCrKNFL+OWLSiS6yRDbbGVpuWKey6rWvfiqOx9s81nzxLZ5GcOomT6iA3r/eW4
OdtyZOQf3uozBOubnW/h+ikGEAJ+n4vo1LRNG0CfT/3FaY8wjLuTlAVa6ckjx7w+ZAUdYhNzvdF3
7FZ5RX5R9SDzag9tkdbnSQjl3OpN66l0ew9i4t2RGVLm80T5W+EZYa+lImom6VojtL12brQPJaix
fxZ9rS6V5rafMbFsQ3zWVeMg6t9bYPltwSjQz+UtuZ613tV9a1eMTfwytn6VGMb/hiWle12ZIjvq
9N3cnySlPBA4hUHaAZy4OcFIK8xlN8OkcIu6uKxjDBAzwVj36zR106UyiuazswyYZN7fRbvDEpuQ
edCmv5HTREPeEO2cjVBoi/USGpP9oJczZq7pmpzEm1FLkbQHW3fnqyLsiA4waARgWNsbE/w1iaSN
iGGXtSl2y+0Q4CJveA20LFgFY/jDcKbosV/T8Xx/ujvfFBoJerZvSi3wwq+/KS1ybYRBgI5tqZaP
MP6zj64x5f9qtaYfbN2d25FaLu8h7BXZIdocmmxpjJ5od/QJAdGmGbFdwmaj7l7ywTA/lFXU/n5/
bnufErlcCr/EtxLYej03XY/Qw+maETfM2DxF6ZI/5oZAT0Mt21PShigGzkn5XqYX2/YN7UAJjBti
eydzH7saMP4RJFY8n0Nk5p6muoueYXzH/+Hb0YmFpYPGLM2bTQVHZTltDuLot8igXpK0VT+4U1v4
iTuE3+8v5dtaXWUJclrQyWwqtbRKt1XpvrMwd3Ci0VdSbfg4KFkKapY3xfIhtYrYQ1gxac+LqQ22
1ygi/C6iMfuSmyKcvDRKBxhoTQYNJTT0JUBkM/9kKLpi+eWkxs5Tn3eOCJQ8NP8UhOQf0jKP/mrQ
/McBsKfL4C2Ugd8NJqMeSxDKiYPvyUO1uc60rKvVeBRcpUNqvgxG3106MWanThPdM7Dwo679m0XF
Zg2lpLLcFPKkb7GWtrZEq9EQcragKVysQfCO/5eiWW55aR5O0dPaT9l3h5VcH8ayKIrPabPkU0Dx
FFHNwQmTT+4YFsKz9BJpD0qw/fJtzucZHQsLKWNvHdbxaz5q00HUvHNywZFIDiXnl5t4s1K0YXM7
DpXZJ2GDc44TXfSjHawGZ8pExJGHlkfiHCQKN5kRX4d9TY2eXJGYXf6mX4JIDb+xduo0LNPqpf4c
CfFPr1f6wbbeGwQrVyryUkGAWsv1IEW3Jlrf6YQMcT54cWnakGHK7HT/8OzcQ1Q9wbeBZADUtAWa
rXXtJmqvEItq4/rAJx0fzbWX6gHR8rAWaJhnsRAHT8rOxW7QwKEcKN16SQeup5aaSy+KlTgsa9vy
57is8XoOFceg34AC3EHQtzdDQHRo27BPiH43VRx1XDsjjYj46zrBNq1YzPpzj/DctxbpR3Qv0vbs
tpH9+f667rya1JPBtNNQRjF0i/ZKu0mbKugk/lypfe9HpZ18ThfkH0fMeZE4y63sRTWz5EPeT8rB
N91bXlB8wBch9FLh22xP0HqJVgouD9kVPA3tokYXeh7dKgmBynTwqOztUzaoZNmD47+hZ5SqmMEs
xbPvlKX9nW+u656a2kcVx71JSedZmDHAe2FnX++ZVYimtejH+7jhLZgt193zONfGE2IbSDre/3h7
Y0nZd4ceL7XNbZN+5nVWlwGY80CNK7DimXCn09T2Jc3a7j+cBakuz8NFrONspTtKJCPBNWJA0Gqo
h4dsD3+h0/u0qFp6cBJ2vhTpGJc23VuJvdwcu2FaJ3RIOQmGigB5V5vhc1a29cF+2LmQKSDiCAKf
TsLu5K/45XI0zLI3imVi9zUxnYyp1hy6h1ZfeNYYV83Tktv2QfB/W7vDqQ88MBEqCobUwjePAKWT
hifJHdFZqxPlxOlW/4UyZX5Ax2n5iZcf+Aot7WpQFmIu1CBLouKiNkqnw4arEJt69/6R2S9EE3mz
ElheL0FcRACtypSrmzKKl86LAzZgqC4TeigHU9/ZqiC3ePlIuiiMb0nJ6TTrKXWOEUvfyr5YXW//
PjSpAVUuyw+G2rnSLKp0Jp1NDjuQi+tZ2ZTdhnbAkggIv3kWQ/Gj16zpVXH0+aO1ZuqD2+BbgMau
8endy0mHWgqGYCko5TyuB056ljE0mKNlLfFrlNcG4UQy1bmnFsZyILKxt6DkM1JRnkcDZcLrwQYH
WvKwILVQOl32e5ZCflYVw3oBpps+3p/XzkmRunYErZRlwKdthjIby65VDAngaCrT69Jp+vkNPdqx
wwOjnY5waTsvIeM5smGFMCxo0OupZULvRK1ZaNyWw3iOqJB5ytj8bmux8eDkYn4s1UPfLXnyNnEl
1xrfjnAJ08Qt8NRWVARMk3HwF8vMCi+iR9h55iLs1whNj9qrjLH4lvPv2l5UN9VvuptVR76NO5+U
ahvQEU4KpE5HbuxfbqRBhBrUPdY5srLif7GpZF8WVSwfbLdPjgL3vTWm6EWPk94q8k+bNbZby00i
Myavw8D8cTBm6wRFavyQ4sodSLE5AN35kV743iL/OuhmI/Vaqq2RTQJU2yWOYauzPOZrBMs4zhxc
y9PkWbHLHwXJr1R7+w8vGI1Q+q10rhGmuUllM9XqYjk64j5mUE1afYZur+AUW3bn+ydm70vC+qAr
QdbM07L5kq0ZRdSSWN05HpcHrSTvymGhBH1qawdDvRFotjtXqmnRs4YjcBNw4PlTtj3qg74z2t1p
bev0eVX09LnV4uyvykG7wBNp03xpBt230uFhqAu78QqzTeAw5NZFBu9E0Kv9AyeENSXnHqy/4wFN
1ftrIj/u9ndCxZOMI8nntDdvnzuvug2MG+27pVR+OHM86x6uwM2Xrob+jfaI9vX+gDsfAbYEVxYf
gqXZhhFgxss+SzlOMNOwqnTz7kNBTfnstNH67T8MBbdJQpNoyWwNDIyJel87qgOK1a3yxSgzcFDZ
UnBvNaNxkEjuPG88LiD3WUUCpG3KTbugKUprGfzGRX9aMWg4dpzz34YyVVDELOuHGjCl184Y9N2f
5U5cxshEZVKFh/rlJi7Tl46CtzUPfm7YygP2p7YvIBAc7JNbKSdAEdQUJNxDSNavvLp+uQabmkxj
NdnQSqEXT3abfXKcZjpNbqSczEgJv0yjSL1Zhe8U1SZSj0555N20u3WkR5VU15QV1OufIBbD7FgI
XgOVU2tGrhkoLikuuMEluL+ou0PJGj+SGhC4t1ZYXaRCk0pddqlY3AfcBDI0PDPtzK3ybnCCXFja
9LCIpID2FknjqlEerzQFfVE74SkZKRf1sR5dorgf/J78GWnx6ohKc8vLfBsVYDTihtJhcrNr1thW
i7g0Bn9ES/28Fk52QnZwfXVRo3ugeews57oym3Pmpgb2ilVeAcYNx5dQzaezoafTZVQmlPmcaIhP
OTiOoARdcCQsu/MeysBcdpz4Hw7W9RdvWjdKo1zjVHXR+HFIlpRnohJP8ALTrwgxisCm0/hw/9vv
vId0+UioiOA4T1u0iIlOAlAqtlk7zOMjfJP2e5auywd1XdPLOBSZ5enhEL6kLTICSjzoRz7ie7Pm
lEnUukGdc/tOzWlPWScm6jGU2b3knTs/txE5XmQmQ9AoeG2supIfYHL2rhG5D1AqoCbFXrxe6qTX
O72iPO+PVuV+iPAr8YZoOnIL2TtX9NypFsmbhPrk9SizqdcIh3NZmU3TnbS6LP/XFN2/Ydr0B4nk
rZiWRHGRbdDxkAotWwDCELJnIOYNft2Froe4pPKxLvs/bbsvX3UlKuldmnqgRsqC1msJZl+tOlzh
G/OlzIr4+/09tTtviRGUhTL6L5vQoxqneMx0+TxYYX82euUfVGfH32iAVAe9iJ3NwxNkobRBpRUQ
8ubIlF2mE5uHvZ+JSo28rhyUx1JPO9NDw3z9mLSV8RmTiyMw2c4EJYqeGiAeN4jhbCa4pmIYq7UZ
/Jny3F9a2LjebPX2x7mYD9nve1NEUx7EKvVmRAs2MUuMrH/IPUzmM6jmua7j+XfETChM6JM9SJKr
EzhN2YXe1Hc9xlcoH56zxGkewZ+XF2FWy+y5ZZqap9EcxKNI6EAFkVIpp8lq5v+w5YHXQZuT2Hoy
dzmbXx7OOtfaOpkEZsgxRdhcxEmQp2H6Yo/tETdq7yOY3BdUud6a9PLPfxlqVpZqUJqahWkgzSVz
Hf4TD3XybDuVc7DNdq4LmePKiIBNfSO/1SaJUkQMR9eEFROdXZy0sNd/u39sdqJToA5SYRgwO/A9
+ee/TKhZJpwxB4yke1VfEPudCvGSA5v/Xs+9+5oqWfvz/oB7K0jyJRlmBE0wi68HNBernZbK4PSg
C/dgmv1vmqLgdZN0R1Jsu1OjQgifB3tniiybkeK8bpqJkdBXIziEvOYnUYheUa7Oj0Naxgev2l6V
S0aHMg6mYoCzw/WAS2xGutOwlnRYQgCPavxtRsHyyTBHnBtaoDUnnB3UP9XBMl6yIVReFV7fhzFr
BvX9FS5if4JVSS8iHdt81q6Z2hFPR7QNp7b5mIeFETQ42ceePaRHfsZ7X9QFm01sDicDQf7raQOa
N0hpWee6iOLCR3vAeuoqhBM9Q8nmL/e3z97NRI2Amj2gFfDumyLXrLS5stK88iuEoL4n2ZD92QBK
+VzB2eqDyV6X0tPpwh28LnuHUWgowMuyAQzMzac1nY6/2TJ7v5hDfGT7LDwrQ6We709uJy6SpmxA
X5ge3YHN2TCSwbGTllFS0U9BOKWqB50PIvJSWD4E0+wl7PPkZapwpw6t8agOsz88jQmyd9qM2+hf
iWYlRNqLu6CAGV3OVg3pbTFOxtr3j6vTr0+9ZfQXMQuFPq0ZHpyf208LqJNTQ6AOyO5GyKSd5ibt
TeAEmbau3+cxd08han1pUM2CynAROpPijZWjHlyBt/uXbIf/Ug4mKgPPe71/S9euqjKOJx+THUo0
S6F+6uz2Y2txVO9/37eI6LoWQMOQU0mCBZKQSt/1UIuSz0baUR/Bsra1ThMqFp+0BLtVL17a7Lva
2vol1B3lr3lNy4+0MfUnkaTxs6yB/1lro/KC9K37tVTDI6m9vcWn9YD8KOmYrI9d/zIwJKWROeFA
qSSE7dOpGC612D1XOFB1MQaRruUl3XqE+LrdchxmSqsSascNsjWg7TG3dkw8v3whsqLxqtVdAKl3
dvcdzKFm+8gspBdjrMe/4hWtzHNmrJhR3f8qt+8EvwG5KQpk3JY3DbK16GoHNtzox9XYXDo1H1+T
qK//0Glc/0af5t0yHrLIyb8HPQ/cHRT866VenbjS3YQy71RQdsLgKAviFmczkC32wZHa2drMCHwH
qC922xahM6CW7LQ5f3fOc+w38RiBZ3FtpJrKI4LM7lCIo8G7J7ejQn89KyXtS7sxKQWpIn6tXOmo
VAitfLb14dCOcHcsrinwQOgRE7pcj6WPTh6VNak1lRKtfZ6tqRYPVYapvSrK5Y93bw+YuZJRCgia
fu3mZMSxSNRRMFjd4IEQxuZraqxhEsSTUwTaMmVHFOTbtwY1PcpZBJn4dPIYXM+OVyAxMCOmsAmA
4xWWIwjvmpvg/rR2Drzc8FJPgK4m4IzrUcw2U6x+Jp1YEAWeg9hF98Kr4yZ7WGZH/JbYrX5K67A6
avfvzs4G00B8Qsx+U+yPdHvByJqLJlTcyRdJlVzAcKhHMMu9PcIVS8mOSw28o/wdvwS26gAdh8ox
BR6jBUXbAeItkP3wE0pvwf2l3B1K/m1oesr4bzNUVudhOtGV8o1ajXyiJO2pGMf/mUPpHtRAd2qE
aNXRJSHh5qQRsF/PSkEfQhYRuSzcrvFbs6t+VOXqBnljZo/VqtgvZm9+icZJ+ydNkvUbzkhHZLy9
D0iQwplA9YL7eTNbVLGtXqDU58ewqPzIXtczSt3pwZruPAy0+OggOGiv0ZjaHHEc0YqqzQsQnEu8
8gxM4eNoLcXJqNzhQ9+IDrO+njosqt2XxhBHDkN7nxTkKK1hMOiUtzfxnlG3RmyNNGuGNUnPs5I1
AboAtFbtuT+9f/cA3AQ0L2MPnqDrT9rFs+IWZYUJdZlaftcsaTBa2P3NZvNuSiF/O9EHfSBo6Nxn
m08X9XSeGxXQH6rr3T/q2NW/izgtHmOgYQc7dWcB2R2Q3kxsXaArba6XYunNUllr+mxkIYFZxM1J
mZ3JK6ZOvP/9RmXNJjhHfZQ7bbNVJjUckUehmqiuvACJ3o/oa0v9W5d6W+TXGSYy9z/ZTuVL0n5Q
K0FwDWDjFs/QFlY+qvJdLVNszbwiXyvr06BMk3aqurn5n92bSQ94fCgtaH+p87kpHA16ZRc6H+cM
25BTZJfa8PfBz9o5moBVYeAJyYunWXG9ldLZihTb5XbIy7k5K5OdNeehn3Bl49Ko/7Ut4CQ+BMRY
/6OLJ/tDhiXT4Kd5XL6aKQ4HL7MVOzQH80L92htzVh+EIzuHWtZNEIWnx0E8sjlVCOXMlpqkVE8A
Qwc2BSIfXXjzJJrsY9LgssgzpT2MSzNQADfMgwbL3pbUdRPLJiq/BhDb69WpHIuM3GbCdYz3LDh0
5TmJtH/UwdYOKr17IxkS6QLcCkqB2JyzVOSR0pCksfewi68qyp6gbmLfWufp4J7cecZlssiySu4u
gIjrSRlEWzFCTwSTcbM81220EMa2LtCLxIgujb7gvN1QRb+/0+TfusljcN8xeVx58MgZNjGRQ1G1
g+A2okaWTP6kz/l326rKA0DLznZhFEdiArkYIWhczw17Ii0dTQAtGga5QbH2+nPcZcbfIk2ds9Kb
8RnRKjtIRKR7ldqZX+5P8g0DuJ2lJrhZQGPIOtxmwySjMHNI9aPfjzhgP+ghhBzfWMJwgWinxaEf
NhBjTs5QK+YpjKt+9nCd6P5NYfbCtx3Uv5oybi4VHkTnMQzjxwnl1987JUvsU5RNZnc2plhXvCSP
O+pDE9foKak6uz4vVMPgEVr5lD85llKeciMS1cH8brNRQgiJcZflBsop23JDhttXbxMZYWMm/kjq
8SJCWzZwZToqFEFnqsAkalmgIxUgsTR51aGX/2eR2J/LHv07q/98f8lvdrPcUaiqvfH8CaY2r0Zq
jVlCy5BSUrRYzz1qUJmnNq76HFF3Oju9C5WagO9IY0N+yKsP/TYsLTCiGYrrW2nQ2sGHLOfh8KNF
CHJz0Z3NDqDrGi4OgNCsO3g/bu6Ht4MDmISxgElsD21B2apGy5yCdeOIS92M00MeDoXfu/p8EObv
DQVdTQqIuMTcW/AHyW0KMJ1mhbRuDnrLbEkmhgXvae0IdS1v7+0qAgWgr0cCKEGg18d1KHWrS4oR
upbbhhVUrd78u8i08BukzC7AKxNVxTSdX4dlNQ+ijd2hUT+VEBegCNvWuWFNVaqaEx9wtWN0b3XT
c+t0vLjzFL3MUrq6aNrc6+b63X5EfEoI9vxD1Zd5b+6oTOkwOelAEKcQ57w+11e0we3pFObtkbTz
3i7VQYbCz0RBCO759fpmRmulllh6XC+73KOQuASzQILz/5ydyZLcNrOFnwgRnAluyZp6lNUa7Q1D
smTOJEiC49Pfj7obVXVFV+i3l5aFAogh8+TJcyrXLXfr6Fk36ntXxwPS9RiNIPyyogYSyUemDBAZ
hjD2VQ63vXUcjHAkVpsU+W61818dj4yQtaRHhPvofH5EXPk8rdlm8V5ML3pogx1dkc1d5yUQTLrl
lhPI6wo93872YeXAzCGfuVxQSzQtcHhFBKRR1zgYAlOaQyroaYrswXffVblXyZ0d+APvTiCSd43h
6OkvIx1W1j9Ppymse7uWoSwGiQVCTasm/9H6QP+9+8cZyfZjEbv/ZepLPnyxOuSes4lOBXUTnvt9
MMv8Oc7Imklsy69v38Kvs0zGgjhEgo66N4nmxUlOpqyuViWonAhDfOXMqq+Fszonf1jM77qr6YA1
q46qF5fAiyPk+tM0ukHeiNeu7QeSanYD8AuiORe5brzQh5Ajmx4ZZbzuijRbnhxteV+MOMu+KmmU
n9+e9rXx8GeBnbx5CKGidb7/kG4saWbrgL8He3g3x4VG634de1xv4rzY6UzdoiG8CqNYZy4smgVt
EFegzvMR26RQpt+13Jh9Iz7SBmm+T9P4RhR1bVoom8Lx5ItuRevzQfBrWdfJVzqagsW779vqQ95D
QXMLQQIwj9bp7VW89uD8Ptz2c37DXUwTPqkhGx2h3F/t0swKohRZ113f597+7aGuzgzAY2Mr2VQv
L6IFOVSjX1GAjoTslkcwSeN9Qzj+VRHPNaFYuILDPx8RNGBToOBChC5zPjkjDryYPF5HUrbTKZC6
D8EovLBOXG9vQSu8cQRet86xQxBXJPKDM0KGezFF+tlcd7Z5U9NxttO9q3v7vQWm4x2ocncfxKR0
jnVaO2d7TJmXbE+Ek/ih29X6E6Z1ix+iO2GWUUoB3r3j+qBjvrasMQ2bUnl2mBml+Vee9hCh3NIq
7nK83pxwtKv8x+TgIRyOSFdaN77btS0CTsYdhp7/JsZ+voo9H8ZrXFYx8Fdso4FzD9oujGNAuflG
onJti4DZAuUYqCyCRpwP5cta+bVLSauei2XfjZX7HYCsiCbPFagAW7cy3GtT2xp7qGxzj5ABno+X
GqudmfHKeBbgZi0GO9LIhBwdJ761F68NhfAK5DkU8OhxvhjKTEoH0JESr1/GGfrMU/uYLwuNMH2d
3chnr4RXgArkkjQ1Qyq9rKSPrvBGZ0mHaMDg/GeMmn0TKmcZI88Q7T3cy2o/KaPZTe7QJjeO3JVp
krNDiLeplnD2Lu7IrpdF1qgazMCqVOi1rj4V0CRD35yKw9un++pQG0sQXjjFqEuPF99cOrutCTay
LPlv1I19sNQwUo6a8hsjbd/mIlSmixnXGipfyGJewouqSGnHNnhgk1o0+3zr/HdcdcsU4Np8XO4N
YFRes1dpBvdvQGc289Eu2qVh2nbT11Zb00iuqcrvf754PGPUbWGdQY66+E5L0BsulnFDhMZdFolh
6u9L/BGeEfc2P7091PZXvVq9rTuRO4R+hMs26RnLRC8vgVfMAJtIy2qCo72Ow6EoJjdCf9oEmp7+
GGXcpImBGIlHQCRIpc5PNhK+3aoGBoXbEj8OPAMI307WYYnpMx0hnt1I3K5NkpSNXIa9v+U15+NZ
KU0uPjJT0eDpdj85w/SCG7hzYjv5NX1UXXOXob97I5G6cl9u6tzcKTxwW3HyfNR1dnoXII73pu38
fVlP8i5AeAaLZxT1IKKO+7c/5bUtSuWEIhTPN7Dgxa4p8ixpkJXuo2ZY633hD8apEdO/ELlvFRSu
rCcd2xRccTECA7xseN+qDLr3Rc87B6s5jZX1pXBKxN8bw6BVwDc6geWntpx/3p7hlbtz077d+ocY
nVLb+YpymcZtt8V4c2fPO5kLNzTnsnlqKmfdzAPsMG/clAJO1d7I315LvKB2Slq6PUNAPK8cDTrM
cYJuwODU63TzUtAC3YI4jNM7PYJA44JiR35uVId80M3OWjv9vg8mxO7Rj/5XLUa3T0Te/A9YC1cS
PwtNgO05uVgPZc/24DYkzNBfpr1wW+suse04rAO93HmJaxzfXv/XrKxtFQL+JYiiSeEySrQ7mYI5
gw2YApg+6kVDgFRYVSZPYhzWF3Ope+cw5EFyDz7bmLtJFGMeOWrp/hvlSOzw9g+6suX5PZxq1Gu3
EGH7778HyG0mE8vg96TzQPioahfnV+tvoIr/IT7eNAMokW/msnAOzkeyYXODteQABohWpMe1JbsM
F9/WUDrdKn3OA7u8RXu/coFQlQQ0oDGe+PiyeO2blatokusjGmXbwzjgPbRs2ssVD9XLWiKM9vZq
Xh2PN3QrxPBsXzY9IrzpJYu0+sifG+8frWcVaVFaFDwSagpz9cdK/OymTeQQOBpxkFcsXKnTdii1
2yPx4sShM/VGZIP1HC0t/pehuMwDfFi2zoXLZ06sfpm6rdnTmWRTAs3b7Glegh9OMCUvf76IhMcI
xvPIgXNvi/zblrTitZw67NERGfDSk9sj3Igb9Vfh9bhKaXKBt4e7dgK4CLeedIiZ8DjOh8vQbVx6
8opoTtwhpLsmiJwm06E33YTnrgRafKqN4UAAhBzQxREYusClnzkFUJZOj91zZp5Qd+9u3LTXNuFG
toTRBXuKF+Z8QmrN8MQzqfhZtWW/awX2JRaEstBXjRFS1a1vxONX7zTiR7jgcPy33tTzAYPM7fNS
cspoZqm5QwAFs0YHe9GZ2W4tpuGwaCl2tLzVm8aKFw5W1R+Tzndu/JJrM99aspBso6gMb+/8h2jZ
0S1h8X6bsi6idsWb3FJ+F85UpXZtizr221vn2vfE/oKjx0LjenbxPTMKvTrL+J5tmZiHIvHdqAsC
76+3R7m2QTc6GqaAaFIQ9J3PKiO3MKUudNThf74HDvuhZNK+KFgeN9bvWnSwFUOxEt0sDy95pcCK
3WTbxFse+tNRhrn93/HUNY/AHRXgU7Y+BAViMsQOyYe353h1JTn0XJ0ba+uyFuvNBeLCGpwmHSvz
S91kCi4HfTBvj7J9j4tQnVR4a/Eh/0Bq4yKe1CMsJ08B0dBNIE7U/rO/M7tWyENO896eehQBEHw6
GdVoROY8ZDeCr6sfcuPa/f/wlzrxnZoyrwqYZGUrj8r37P6FeEMX0eaWnd6e6dUv6VFqIVRHqOqX
gM9vd6hppcIyBTuzI3fYNWZiHNmjaFXKnOAmXu2Ialt30HK91Ydz9QwyR+LozU74Mm0VeTaszB9v
cJHkENQWY+ekhhulRHjR0tKG/z/MdBsNPuF2f19kJrnbbn1ZjNdUafkcpFV8XMat9VNW5Vzs494R
L/k66JfVlM2Np+MXheFyQxHIQdgEsIcGtX3x35bZ0xrSgkyAFym1LHdTa48menVr8Rnmg2HdkYH6
CK5ZIv1ryofU450ui305pjFSEngCeZHOWyOg0QEyZBgXQd+E8zwbU9i3viX2i9MbX2Q+Th2+7KPt
3Fi7axvSA4PceIuIiF828YjFsvscg9EI9f5hT0RupuFsrAibKXTx/7hbhWDl99Eubsulyc06t7Y9
ifzWYS4LgzJzVmX32eo7t/Coa9uQ9B/lCSwWsZa6eAQneG/9FIA2WLpdI7Kw6mSgjxrJcmkOQa/S
G5f0tauFL0pnDI87j+HFTkjWKq8WQdEWgrR4sNGINELHWxaDbs5lVFGLCt60G8wh/ZyXrvx3Xhx6
Wt8+CtcuUVrsNvQZyjxd9ue7scjSVHhFBzBWpsbDqjr3g+dVt/pXXxMR+I6kcRuBl2Yset7Ph7H4
enncS5oemnQtjhn+pz+SbkIFX7Dzkf314o9VjU8S2stltcvMMv3px7LNKBZhdAlCmFBGmea5ehK1
Hesd+rnjEk7CXodQdtX6jxqUriJpV8oP817EqIp57pyGljAr9Zz1lkknednW5W6Suv1jZg57gxoq
WAfQETrpFwGh36qiq7bOyHmovHejjBWtukZx0Nq48d5eOX8861ufGEVbWp62D/rb9dGuLX47ClSl
aF0nRNDCPRFixaGVw4p+e2+8FijYmJ64f/LNwMReNVOjJkogI8n8gzjP68hXiu7dFXmUf7LcEu8p
ruZ+mOTIr97RLzS4H7RqPPawm0xVmLkepgbrkptPEhCsC3NDDdlj13fT+35hKQ8qwRH6Rm56BSTZ
IgJIzlvZjT6F8+VZYQUvfQ7Q68AZOGSLq/ZSWHXkrVb/Y2lSlYWqajz3xq14LZ5FGQE0b6vhb/SP
83GVX3ptlpJqd3bpPIt+cnfUN9IqbIBFaBNGFJrO/mksIlnQEj8uIgi9TjZ7jvgtc5ArW4Rk0gKq
AXjb7KHPfwv8dr36a9BGyELY37N0tPZmK+G79uNS3HpLryw43eEQ9ni7aVy8pBhJAeRgypG3NG7r
R1loOxr7MTmQ8iFzWVrVP3iZDze+8pUZMigYN/cJEeBlYRWLJ7RduhUK7dQiTz4M1p0zGAb23vp/
KPVsDsogATzXgPfbo/H7eUPdzepl10e9M1Z7qSihjuVs7dFGvYWrXFvK7VRDSYaA8orcuko5u1VJ
ljdaCELAeymjnqalo6egCCu0Bh98J70Ve11bym0JyRbIn2lpPJ/fOkkvsTAlQweyNSMnz/XB0T5c
gKzXNwLMq0MR4PEPr8GrftByMjJ3zOo+SisrPSZBbR91oKZdPdS36H3XCABUVelPoR2GRoRLmnmW
GQ2Vf6CHOuOkFbQJR9R/0v1sLZjYlOhKukODwXSm5l0QUCE3pqK/kTr8krS8CPVAPaDf/RIrgy96
vraOrww1IsIabXrr7aHhs34EqEg+rZ3yEfgvJPekKkSZnGQ/0ts4G0qpsNK6lNxYfvLgmzO1PqA+
726qO8LyDq2vT29f81fCHhzJCUR/1fJBWc9/5Zi2DbIgVhdJlJSp56Tr3h7sT31nlvdx4CY3APor
u4AuOQxNQPaICS6ppY2xQFrxwJ9g55Q4escNXZZx8qjUatx6wLYFvvgAW1scQiBbGziW8udTI9gb
Y3sGZVDtHHt7e/GHHUVuG6Gvsa1Pc40de2jGMYbW9iKOOX7IVegJVxz+eIlpm9tiBLoeMN242AgK
/MbPZuAVY1wwJMbhfpda2bJ3g6F7aOo2+fz2eFfXGL7c1oJjUJa4uLSUQYIwryTldjB4UMqwAATm
0PcjkMAfxyPkMoHNvYViA/fHRdDczItpac/GxCgpgxOmIvh8malxqFp9y+D49ay2oRhk0xcEq7nY
qD3m8Fg3e100GPV8cOkODo0xHg5lfLMX7PWZAGqHBELVkZcUqtr5xllav3DiJtnwxBUlc2dM7yiC
p/vVs9qQskB79/YH+wWFnu9UFnATESVo2oo829x/e2YQX/UbKmTMDTDfjupRus1hFKTi4cgZeZfX
DvRr7G0LAhhXOw9N4QR4Bzgy6ZGYn0gd7AkHjTD266rYoxRl3+dVPP7IZWUd4jjTxa6bZ/ORtcPJ
UKHH/FeCgke6f3siVy5eUEoeL3jVlPbJr88nEjdi8YxCdFHhONNPAPzqrkHn7q6u6DkLfaH1vphF
cGyx8b0LZGx8AW7vkhsn/9r321xFtl5ntspl93iGplPRpgWXjPCsvUh8cTD6wT2OsWXhZ3/TcOFK
/IfMBLgepEYafgi6zqcddKlti+1Ww0fcfarnCTTB1rk4qRKzyjI/pJ4zPRbcfJFOZn+n2beme1P+
6HUIwc9AeM+Cbs7cL/snnAX31EHzxNqJM2Eu4w/HuUxHxKp7IneQx1Ph5Ldg/iuLTbQJFRsAkLrJ
pSyMIjGay97toqCTdP34zfIY21n/PAVFMdD6PaIu/PYuew1VIdYIv5IWWo7Mq6Bl8o26iTfntLYU
cAFaY4nKyULWvKXulQnh4lM3GTt/tNqPb4+8xc4X53TTpsHUhNqJSVh4/p2BA2c1KQC4JZ2dSNVN
/iTX20IMV4ehp4p/SSsQhTkfph36Yo3noIsMp0VWIvaW5k72yxLq2Cr6UCOMlu4F0ob7ZAF2zTOR
f5yqzNwZQZG+13Ism0MXp+lhTW1546669rnpx93gckinlHfOf5vo0am0Ms7WmjfWR9uh/aWb/OLg
J7BcdmYMxrd7e9Gv7epN4YnmEBSX8FY8H7GNPQOUjBGFoet9lTpOlGrpv9NBgf6c4Pl2QcduDHpt
mr8PepHSu22zVp6RUm4fCo/iRN7uAkHk4Hix9W6M5z9Wh2NFtzCMUudmPnqZ2BvGlE9JgbOEtwTL
HeSyLmzjTuwxKVrDwZ+nPaClc8T6+ZYD+KuZUoeg/QYUCCyU2PxipirzF48CP70wIvP7k+N0CSIY
mwUG4n6lURzrdU5u2bdsO/jsIJGXEhCRxNElCf3rAleP1zQvF6pn0UB3dXW0Brt/dLvYfKg9M76l
CvfqOG2D0QKzqXuAvf4K1H97XZe+0MpqGjLgZLXeVcNsHYK29j++vU1f3UqMQjM8Aj4bgv66tGPQ
wURAB8FmGtP3maJAANVSgWD7a0gcQYMkCOaub5ZbLcmviRIMzT0IgkeK6iJGd35CNiHJphFAZEsn
zW+D1aQ/iWq9BSFUqAGEYvZmOG1nP7DuXj+jeZQEYTKr4DnOO3fZqxKzTKjgcffy9pK8Ornb7+JF
AFyEtsTan/8uX1bmLDSaVl2uAztqVWwe/GnMdslIzNb1ygUKMXFJeHvYK98bbWRqmfQQkAZeRlP+
xnwONqq5V8XFl7qWqQlW6NykP1+ZHrjHVnQGOYWktp2s3/YV0WfbsRkYZzbyY+mksghNOWd2NLWL
/ARuTFInxDB+f3t+V3baVhG26L/Bz4yWwvNxCwQHaVNh3DWhSFv3nT7IrHHCJjXXfbCaAV5X0gnB
JG9RzF+vLKK9pG2gFFsEflkobmcoULw9KN3m/vBkxmL50Ga6v4HvvL6RCB6J9OHXEFC8ioaHNF+Y
ONl7nydBlPejc8Id79u66vGUzuC8by/n688IW4zNAokLnWvY+ufLiUNoMNgO5fyMPuYywlinPxSW
Tk657cYvsTtZ953I1Z8mwhtHDTTklxUg+/TiHa3USGbqwuda0WM7JE0175rKzqKsmNWN8/D6smUo
bqSNs0QefElt1M7o5pmERzMg8/09beb4x5yX5rsc+PfL/7CWW/fFLwiSWOl8LYWZTiw1BUsXEW3/
U2UlSbr3koxkpTaKyYf4V2ZH/HjqW5aGVydJALrVUlCfv6zqLcJuO+BfDqPRxkflOcWDrCr/aAPO
3tgwr88fiSF8P848DEMC/vNJoprmCmEB7NDVL4/KoenvGHTreLTtVv70E6OR4bK4/pNTp96NivDr
DIt9Q5PatlENSgCXpCgiETzuBWcu6TqrCCtp6IK60dCi8J+o9UvmeFN1SNax++jKev0vgKyCgHA5
zOaHt7/1lcsAUHSDDYkdtqv2fBlEnBbTHFNHLaq+whaHxtLILGtp31jua+OgJ0L735ZlvLJlT0yY
pPCy2VNO1T0klmgPi5Xdkn6+dun8Psr2K367zEHw81GhmwMRayjo2MXhVvYxdPBGK31A43v8+fby
vW7C35jvMBd+ActUdezzERsAQFEjqhlRgrY+4oHppLu4tPznmiL73yN38D2AjYlkrpzsO2RH9GMZ
2NlLFdfVvZ/aNNG9/YuuLgFqBzg3kNpwI178IIQcsmIjczRF2X/2RFPeL4Vv/t3Kyt9JLKNvQd7X
ziwx0AZVwW9CeeR8QHfQVadXgLG4ENlpopq9i9VS7DdZpRtpy9WhNtARkgq306vKkPbXyZNQxFr6
wg6rX5d3EA30Ljcn9/T2Ml67Hih20nYILgYGfXEuvEoMuU5kD1Dll/7OlfnwU6fxoFGVdja5WNyS
jS4zDjRb5Me3x74yzV+dnNwRJGlwds9XdN06KGo0PqIRtcqnYWmN98nk0zlK48zh7aHQ1r1yMsGt
CAUIPknPLoFNp8cTo+3gzPtYNnUPYi4kRsktNVucYOzmpUsF00y81FqPnTkMH2mBn0GxZSd06KR+
kR1MqLQfROGJb8syxx+aLo69EG2CytwtRtxOu162ZhDiprksx8V0k3GXlX5mHNXgqh9tZzvq0HWD
/ter63kOu7Xz0rAfs/79YtCcFmWecn7Idi5+mHrOmxNeQE4Ztr2a/8JWZmhCkLQtSM/t8l9ievNz
LbvOo0ag5Nep98f+uKxN/nXz0W1gGzu9R+dqXLxkjk3c2ln4UmEz36d5SLuw8dTnY6BOQK40VRFy
wsLIjbX7MY6dVz6XHkAUbFKyc6JWnL0CTK7j3VxmnXfElxP1FBun2kMarDI7xUEckNvL2h93aFvW
abQ0S1/uqaPU6040ZjYfEAgpT4EqJ2A1JaQdVtXSJu+7MWm+QpdNvtVdPXzFi9NtIGtUqqftE/W9
nTOu7hNWtNhn0u07PoMNmWIn4mGYIxFYs/kQ55VyQi6J/N/a1al4kn5qvsAnazHfyvz4g9kpAs0B
iSUUKdMS8nlv1H7+MmICk+/lCJ0vLN16+UIbQJqFlqWHhT/S5p/XeR1tMiKUWV10R0DKxrR/qleB
u8dq1vymwTXjeeuuyn4GtZ9gnUbvfhI5czH375SmHRAFMBS0DgnCWWCNIrOeBd4v2T0Kb/Vz5vsx
M02D4j5xReUeKsn2j3ignK/NmKffJhphv0JADHAxR9nfoB6QL8eKB9XeZ6ZLbaCcc1TkYichCy7r
nDpBjR3hk2M4y7RPGr9FHDIz5zpM0g6PVUi1S3XUysatq07iL2O1mi5UA8Rxdt1k5s7BH5qgpDGn
VsUTsgQmpIdqTO9b04C4xizMQ6Ld1LkXzgzEDUHIKcLerlIVyhEZlpM7+obY6aG38FUFC7oXaSx/
IpGEy5VKQYtYUB1Md7SV5JjiJIb/zZmC1j14Me0/YYlrkgwtE2nsl2Gui+WYBeUs7+rFNfMdapWN
e7TjmL9MiHm5n5zMFQhG5M17abXNOzyRlQ5Lo+sf8zi1X6YpM9BXH6rpH8+j1B9ZE0zgI25cZQEh
T3vuvSnj2IaaRIqJNT00/sPay9XEpMftYbFlkmmW/jiXd4aHnOoDsXZthz4OIi+uSAR6kUaim0O5
dC1iJ0Mb/zt4/lKcnDbW/zaxVX+ZXawaYLtPDsAYfsPNYUkW87809/LHxZgzriIvbcfQmf2Ofno/
cfywbrvgQ58ItmuztGBprHFxmtmLNFx6Q/k+ThSS1jMpwf2MYrB/xDGYTLJurPq/Pqe+AR181OgP
YDhbhGJo+zvfL2037Ai860MJHAVek5bVcJpKP94F0POdfZHK2LqDm9AU26EY/wUmtodwAq97CbDW
kLuxq6a7xJXTp24UsG4Xp4j/9ma2yq7GybW7G5M5/Um6vfztOq3X7sbKnngpF3dG0p8vbeyUDEQV
lXIIXrQ3TvXeStIiuRPpOs1IYgp0jKxatcnelpNh7mx3MNYQPoZjnAqbIvded0Xchk1DW3Q0LUhv
7zuzFjhxrsaKe3CsErnrjaY2wq5Oc9jxRjPkz2k6oPXeZ8My7pairsZTFudz/BDUzdTdZwbd/mHq
44sYJXoex7tGihJ3KN2D6C0zihUnscyqDf3UEPM/aZbM5UcyXOeHKacUkxGVds0TDAYLKL1Ym259
3/Nzpr20FwAxdOfn6tFsbX8+4mKeyAcWH4F6b4F5LqKgLXP9bpGznT3EqxjjfYtQXPPDs0ev+pqk
Zc2duCytSPDB9iSaD0fP7QL/u5clvfyemIu2MmDXsVtQ80Qe1/9iFS7SmuHkroP40DpuHvxcCBfV
ThZL3YmjkcazKUJ3iSmAhrNp9XRZCSULtdBn202LETVG4RVHJPT79BsSyUYZanuV6w9hjmPrYmzi
qfYUJy463Q+xDLizIjMLtPFRz4M5f4aWGCMdZjbm9IxuYqZ/FIOVWl+Ek/flg+BVsSO0GJP4v87G
UX44KLkxeI7kR0v+HuasNT3Nc7o4LXlBANE67CtTNPmuA3FsfmbBatU1eui6GT6gdJ41D8U8tT6l
Pbni391VOvmKaptrKLaPMSTP+dQqB3O/ZG4eExB7CDZD5fb2R2mhdwsQ7wwjJNLJVvmLKL2+SPaN
Vdg571WrY6nQZYB++oF1M+wddCSrfyepXyYiXHvULZGrWZ3EWSLSS7cZv5Q2jU/73KjloqIZQHrO
wiWRU3zSXqHTZ10Fo/pZZeumEjnZbP1np50W92ByNiDiGOjfonhjgNjkPymZ9Em3G20sue9SMuhk
Z8Ve9Txas9anDnu9hlK9M6oH2aAwm4RBhV6PHXmtauJ3SAEqJAZNf10cGdZqCpDyyVNnoE7nNKV+
ctZFBU9p6ftJuFRDH0P8sRcEo0LcSgPvY9VnfBS4aWIqilDPwaCOcxHk86moBsc6NdLtnbuimV06
xI0myA/Kgx4XOuUWzDbCLutorYbBSDAaCJL0h/TXMXlWcBytcHUrFOiSdlyc0BgGVKN6kVJftOxl
eddvMhy7NS4JTFVpN5hDWZPCxQKF2uowzI3tRO2E4lWLianOgh12ghX18SIzDTqsa/w9apydtldy
jdMd1mOIybvmUL6DAY5I8zqY+edUw/yOmlG74mjDaHwX1F5ih1YjgmE3jpb+YqymHsOSXkC8Ooxk
uqNGh5x03fkzNasM55ldVnj2u6Wc+69U86c1GhxhdiG5UDzf1yrwlh0tLQM8j6y1sj2aF0gbeb4u
4Z/FFn/emMrke+UisRKpYEzq0+Ku5SNWo1W+s2fVPGhhGulTTA/Asl/HOH03cu+xcFBqP7kbtS4N
V6vwJA8W9b9I121JNcLn/42qfCA48HMfltmYgqlGeYcgHwJA2FCEtdH3xj+q6CvKcTroVEioKNsw
iH1lH3DSG4OjRADDDae+VnLn64abuVMtOtStOfQYDxjDoj+qSk/tMcuqdfpO6Gg5IRW+Mv+ZiimH
MYJVwnSMe9rB5udkSu3isCbrtIpwCuqp/SrrUhv+YcU+20LrLXa7fdt7U7lvzSQQ382xM/5WHf37
FqL37XJnTN0kQw/+NecqyzN/b+BUL8KFdp6Kuo+09EPdu/nJiN2svh/xbZOhiTra8N40JsMg/nYX
tUuMuF73Hhld97DoeZmP89xamsDWHyq2eq6dHT55GOiaVQA461XzShONOU6IJbtyvcPfKV13QVO7
5n7MOuKykGy6S565jM3i2Zq8tHif6dqs3y0N+kD73G66hv4pOX9AsC8uTzD1/LusLVMVqThT69HJ
ANkeA77j0SlXl73hEPXuEROdi/eNt9j2PlWtvO9zsf70FTTHud3i0rrM6ufCrbovJdZcfei3BiFK
O1NwgKg7VV4o7Qwyqr/a5XdOjf7u0oNhhFa7Ku9RrVoN+8aovP88OST93vamtrq3i8b/bxydPt0l
XJ6PTYfE2y7xCmjbFQFuFZluU2a7uQ2qDxPXxIvTt5oGR6iDvNNVVsfP+BXYXdgPBUovaABb6Q51
E+tlVlnehITHzV9rxet216cWL62q8zW+5x3uUDJMa6JY3SWb+pi/8COkm7bzU4DB2FOhNhGprhNj
EXKltk2UirbG/CKr+n+kqor33OVypchdV5/nogDU4ySkH2Ll8pcOHi2Z0Qyjl8hsFEu3n/IMibAx
wWZw7+mF4XsUk0+0HEx+SGmZXruiCOp61/WCdAxttiDqW7ekFXqOjfdplrs5YZWJZ52WffOQzKNR
fQGe67/FcdvAOhxN1d1zJv2jGKAe/e2lZZJS767yPMQ7JP48jvnYhpDs1n4XJGVnhAR42T/aa/VB
tEGtQmuE8f5x9WS1PvaOElkECqz1fTkP6vtoBys/mKZBSK92KqeTdrgFqrwJhkPrd2N572X+eld0
fK2XJpbpozlyM+6XzlrNe45mXN+BdjRV6LR4ijxOw9r2R+lQQjgUbY3VgwgyryVw0KO91z5O9197
ayrqr+ZkeHWIFFudf54q4QWRWBsnD4u8bpEoqe0ghuLU6m+JKOF3kPnkmRNV06D8aA6I78CvLQJc
xCSs9TDm5STv084uiqhSqdF9RVRzkWHiZ/FXi7sVzY0yGT85uU7/Nop1+iJXp/3cLn79vFRq/UZ5
Ky/vJFfHHGYjO3lnVe5YHeMmrT/5qY6BQDMWr0bvR38Tg29Pod1B8Z68Vn5uUy8YT4nug+8y1mt/
dJN4dF6CLnfcfbtYzr+xMGdvF+S1K++4xrlS3YxItVuL0nx0/aZ5TD2CqpCHQsJybZXxMlYk7Cfk
b0z7OZ063Z8m7M+5ZPy4qZ/Kfh2K0+So3PxUrYPq/ipM4t1HNWbzMa/mXEEYGMU9X3L+11nbUR0d
0Uz1XxWBqf3oDM7wXwo1s9t1JS3BoSM3LbJCNn0TDU2OB552Ib48pVlJ07mJXKL5LrakKFCYc+UP
w5iDjyW+cvoOMCOzwikva+NpwDjqbsoKGe9c4cjxOPZ2TCim3fJY2fWUnLLGyP4SYzXND15t6enU
SzM+pEAy+rGecvfOG83GjZLJWo2HitXBbnxT20P63qzvKL56/8fRmS3HqWth+ImoAsR4S0MPnmfH
uaHi7QQQkxCT4OnP1+d271Rid4O01j/KS9EJ8SaKoWG4EFONol5H4tOxdwrVph7gNrEmkMSr66cB
IxiFW/OvI0RNcGWzVPQUmv6a13yQFNPwjEpl5242uI56QTcqugN3pnU76EHLdA0FpQnewD+cEOeh
/7qtlTO15VPloYduqpnRdvK+fGPq9uJqRVZRHmhxg8VDhoeF3Vc8mXGOjtoNo/zk763bJFrvcsoW
ShbXZGl5mFJOUA435j/zn+OVVZf2w2LZSVRE1d9e6q3I5iAwN9VKjptJGqcQYMdUtpq7ps97nXjz
BFQkqsrnQull1x/tDUnFiSVvInkysvZy7ROno3GI+p2of3B9qzZnelNA0mzi3jlMsGXpa7dyc+vu
0r/dZBvaiQ1W7TzLfhz2I6CX6x8XqPVPYWJ3OwyS2M6jDVJQ3Liym/YU7S1BJLlbyb9dTiR+QmCg
5Zx4rV3ntDCjtGfjkQR78Yp9q27lZq6NNfixvKSZCEtmB7TK6BDxHQ3nQZThad4EBkpOHQdrBclJ
/rHI53I4oOJ39nvCNZcp6+LenT8mizkx2/lxMmZW/OsFGor+sChRl+BvLDq8o3HhE2Zmg52M/NND
Ullh+Fo4eRcmVVm0ZVL0M0hLVBYDdqO6y62DSwz+Y2XRYZ/U2LX1o1du4bm2G6lTcCvniUO8+YXI
ofQS13jdd2l57U00u4hwrbay64tamRMJa/TXIJX17r1IPFO/+WmvbRI1/fQnCUbxRQSIeGt5+5ZT
4w5Dk5GL43928VYNiRCrvp88Lqd/62R77wRcO2OGEl8+zMUS7WwkAdgPENr2G6OPR2PoYtzysErX
ru4szYeVlEu/XlQvxp5oTNd5nmVtW+dSU8F258MGzCkJz8Fth/ukTvuuitURPZt4iVpLx+iOXamT
ILByzdL3/+92X2PrB5ROqdc9ctT4GHo0W2bD7BVr5nlj1KSzdsZXn0Pi774wqR4IFWv9i2jG5d3W
pJxnCuV7nEVcNw6nf7TcGbyJPPm8J6faxI313nf1/L274dqnU1OK4eh4a3O1a3n74zSosbksOB2n
hPtTfLSOvxdp1M5lfhablz/vbm94nWyLGXm17CHtl5IQJVJCcemUY4mrQEymMMm8T4Pgay342uZ8
Dx9RNIMd8vhMbtIMCFnSDXnleV0Iq0lchVw+M51t69SrMa0wjc0d6Q11v/1ZENyqg8ybtU6qsK+A
DdupfCGYPq8J4WKAPpNADI5T+2P9PClMbUfQWv2m/RppGWLESR/wMcFvVqWOfthtzCW02B8TsAR1
aisX7CGemn7+nmJ3GI/9aAt12/mFtv7sdAb+i3U15YexKb27XDfqJwIYrjO5rd77POfVZXfzoskY
Gfwq8deSntkICPGfqAHPsnLWhF/rYVxJp+hy2PiEb7+eX3Tvmv04YWBa0p2T4uIxTDcZzkLvLc57
A2FXWuNHLDrzYgKunmYDJzoMhXbe+q1cvJvWqObZbGtuvwQMBfPRslfIzQ2vgD7BeI6PDe6EJuFo
7R6tneUx8wbdXSJIQPdgdmbIe9+0+2klBJA9YXeaNnNLOX26aJ/HC/GszYNqxrxLwsKflpNjjc05
Mr1b3bRXAQlLjt/2gF1Nz+jEHYEzOl/bnw0wfQNy1q17WCbBOL/mK3arNtinPN3cyHxGlLU2SR2F
4skKqpJ90ET2/UAN5ZSFbmz+MJs28mBPrG5pyIzfHIg0Mr9UnPtPJBvK9lTUofeuIw+wbgkCudP9
sMXAwH0k/8xLdf2q3d3PAst0X1faozyovZMebsF5f+68lhWODAuid3c7L5dk3IvhCYsrraXtGs68
CKoNj9Hq5evDEgxxgZRin7JdzsH4MEcWE1MRDfU9Y81WpWNVuUtqwmB1khjo/K0vKDP7qIe65WOi
Fml8tVnAvgh+jfaDErQvP6itmu88AmF83gbM5ZIjT3kiqenL+Nf00GynbdPqAcdYsMMGUKvxKKqA
Bw6wWSXSlddhuliH/lR045gxyiG3c0VL8a1LcvfrhKKsu/WLKj+P3Civ/d65d717rS9zo7lHIdzG
+f5sxaWLJYdap8SAZxI8ZFvKvS9my/8GHPTVhT3ev9+HPijO6z5gs8T9JX4jk6+/c04sUGw8bneb
01R9wsA1fjSiaiw4HGu9D9be4tWnmIOk4W3wxMFro2pMo7ywJc6KlveTVzVes9DidwF4NeHdFhWh
lzmEjSNupjf50fF98IktnpsBncIY2QmIk2clbhntb0r7TBbDtqEjyC0BHzNaa064vbc7h8JRqkhA
PXh52LTAQJk5Cf0NBXUsjA8QGRdfbsoGQ91deQakXl65oy0nrTfkqllQ7kt1Fzgj945hbhseQCg3
ebf0MesPucOuurROUYrUl+72mMu9/S2HEKvM4lOjKiKqEB+8UfKxkU1XWYdaTc1+b1rRfi4+E9hH
0wbTn2apfP+lEWKkVHDyZ+cuohH2ZjNetWQrTTG8UbmoPLDULvhp6rhwEkizvrwvlb3eT+MIjzLq
eP7lFlUoQSAJ06MFfg8TjcHkVgXAtWnbluahz+Uyv+plqqKMAAndJZ4oFMwNdTQ3hanL5j3eYne+
fq0Bef3r2n+JcGjLy8ImbGWCBP+3wZiFJ5Z6n/hbaMA4+pXs4mNdm+gTMyo/dNWSG5iQKWjydO7N
3KeBEbk6D60JzW0T1d3zxgO63Qil8veInjvvrevbcDiUUNDmK1BS35A6iABmt0VrHVrtGvC5Rcd0
S3LmT8xL/CqcKA1R/DhHrPicAxNb5260hHXfVGgQ7q9Q4p9AisAQEREwlixqdPd062y9puviL1tm
WVL8FvM0Woljxd2Y5GYZquOwwqaluyf0B5BObJ2netPfTged8aBEq3+CyZaPU7MInHtIW93D5G4Y
O2vHrOoQVvHwDBGPUyssyviykRzmvtV+BZnkCCK1UuItwvjTwKLVZxBls9xFVTC+Ni2s2ffozbM8
KGfqOeiDdksbtoCN/Y8FPFl2E/i3bsz7dC4WKr/vql35CtgRY+FlI6G7eRvLUlcJQ8xQQvDswKkj
C158qMtFVHyK4QaYHdQPq7963XO8Tv0/2sM9WrEQeHGatoWlzxM8oTrTVsovxL0/8tEgI/PPyE/C
7dBrvzpvVu71aUy61ZVCyvNbKB+ffaDq4nsidIIKvVksiUKIh+Gf8Ng4UtGNtL4G+xzsVxdK/4wR
xzwOstHmoAg8zLlBFa0XARQV6DeH6pwWUe+er8ov8v9VOFdPUK7klUGa5//ZbOyEdLShBbs7BXo/
RIGjHyqqOnVSOtX+B/oXipDiUD9PSCNlUkFPysx6DaC87YOlF+dR1fIziGJOjlbuxX9j2+dtxs7N
H14R9hKEizdvT9QMen6UbZT/7EGr/3rVwLC91k7FnN75zx5pj8PDQGjKfByVsDLGSas8DtXQTc/+
sqqzw3y3gz42fp+UJRvTEezdVyd+l9AF+mq3V7GglH4Z2L+H02JW6yNupo2woWWInRNZ3oO61GTE
j0ltl+YpgnWR2eTuPUrrKt9Wskp2VhbQpMmm4MzhHNzH0dl+ic0MkIlxZ1hOowYzgKFa3Bz20Ngv
c2nCP/NQOvKw///56DCBNKlBWA0Hvq9OTT65G/+y9V46MBlj81/n5MRB91aPtbNs7eC0RKOsUv5K
+VoM1uC8xh1FI8nqjs14jPUgRsKEwg2EZxbQCDU9bMERusyTwPw2xogVmdae+H2uuhvoJ1IR6RIz
+hipyrPTuuiL7T4ndvNxFxtSHA4n+183hs1dg9h7PjW2pD2uDkyQSY6UKxTZDg2aFV7zMsZsdVB6
dSXZZAIIS81TdFf7kbIuQjm9zKgE6tQ9q2cxJ+z7LPKiDeoUNs+om7iOoJ9dVlO46shd+mzhEgBA
LiyAOXLl/mghaljfqJtUVnbuwKYyu6pNukWZL1IXRu49I5oTss9i53htveocV4Ucbzz4TT4H5/rA
NsoUaVAwel181LfVQYQr+NjY5yQWgaOQQkCmWOeRreYGPZkYZWySui9j+tS4oFCSiJ2X3upw/mTN
MKuHoa7gI9GWlFHCYqK+mJ/llrCoN0HihIxkaYce9aWr6Lq9lWvIFmSNPn0ORHCLIyacVqd7F67y
zvcH1WZxkUcAKL4pbuPYqrc7ixLIu35ccUTpyYXC80yJg38shrk/c03Z773b2n99d6OiorwqVEFy
+pYm8Maped6s3NSH/+drZWMhxmO+1F33ZbqGIX6pffthnIoW/bvpsNt6rnbAV61t1EmEb3tLQupk
LiSFwCx4q994CZrN8rWuvMY5TnMOl8V4M99CZa/laXQ8aLvdKfjTxYgO52IQ8VqI671JJTsJ0BqG
c1teCsio8dC0xcx/yBe4eLEThbi1oayOzMwr2bg2XXcJe9Z6ibfaDw/QbPVwzezYX5YaUX9a4AiK
zk2JA+NSkQn1McBP3qz7tPWHHq6+YGSa1+a4qc6ykoZl4lpq4aj3Flzlo9u3nQi19SpRWKKgmdK8
GokgwkUuhxsLgvp1YGzy3tkGR/XkCTOEf8HdS2QCYQV50wIImbRZSweMBy0iU2+x9t/1rEeFz3bE
s4afJb/krSQ5btxqr7oIx4xbio6TsxrWPN/+BdbOH1xYgl5RajTM62LcRYL4x2Y1GuL4WEWlH3Ke
tpt7bhpVv8piqH4XMzwyWS19gWDBiZcdZ2cn/8JpOBAMO1xcxXFuovG47WpyU7AChBDM48gW4aoC
cj3jKb7tNk0xXkgJCAqp1kdTtPRKfbMpMArsUdj818ObLYmpQKEyp3WW/Xara5Ft9LsvGF3cIfUR
vasLu8Y8Zk2BsyClizC4cb2r+mApOcsPyC82bji/NDDlyu/sQ9N7u37sN8IhwMbomUt6xdE2NGgO
zsvcc15HOuieUPMM3rPt8j39DtTe7OeZszxKRnspg1cZKTfEaSahsA1pLeUDvAdnHcwyIJw7em6M
1ZegtaQA5uJtDZoOmKV1VpC3RnzAHHH1t5Ms9Eewcux/Nl7VsIJe73zud7Ed5nga35D653V2jcQq
Uz5m9TmsczjfV53tygsoC6x/+/9fZbejxuMLZtZ5LiqB2MCoXX5uaiuHpG4NnrtYFZLM3aqSAhP2
ri7GMPJcpdZ1dHCHnGiXkeCVXx5QBk8W4pD2YKj96I5O63FVhfzPP8Pq+yuoemS/Bb2pfuytlEWC
6MT+7scwKG9zPdAzB3kXTEdnU+pt1Vv7N1KN3jNSneR6p+Z2juk1iwZyQkVJLO8+kwx84zhj8a+1
xqg8kB1NkCNmRvuFHQj9+QTeXfDZs2QtboQSS/rOxP09cqQfOopO1oxIuOK/GWnU24SSfuUXkE6Q
Rt4ADKk9z3JTHXfF+luFY/9KVX2MSGkfi+ZIP7WLrqCsgrTtiacnRWQYCCWyHY1+YB/iifI8by+r
u7EJXZPImqytVBQj4P0ANHm3IwRAWbQZ/98QLsT8Er0+vNPjpgkn0dH22gbKcRLuHgFzXROneLcr
jsQ03KeAklLg4fx+0CMQ/zgYK8wUiZbr73npbO+wSD3b99DvzpB5HdFtmWvlzWM0dq4BqWq4xfJx
3pfnYLWCINV6W4cbaSxGBl1r7z7IxbxlRF1NZbobGdsZx5uykzLy6aIZoGuyPlJ6T6cSidsVn93u
umh0guOyLY6HFWpQW9ZZMgjg+bbmw1qQBwIRzHzm9YoC8DmvwpgDe1bBbc6c8JoLD8GXiJGtLuA0
GE7yIViPcazDR8aQ/gvCS+iHaKzlebJds577gb+acIymfnC8fiHDbFDq0erq8F+wN0wJEK5Rd4SH
9x41o+8XZEHvJ/hjENgQBE5Q6KBMGCV+iQDiknsgTFZBpPXfWpT7lkjUIbCjqzJ1ypSJ9GXcoUBU
O3pVNgzdYpMYS5qXbxcygvCwWZkSdDfMoLZC+p1RdMt9TZPOxCTaQNZknd8WKMCg818GzEb+YVrF
+JNvHGO3ckKekeZO4yypum6SrLJyZrDOi+pxHk2r36oavd+dRQPf21VUuieRt+3nAFR5/GKdHb+h
alvxMDW5aVNUM7mfWUyud3sPj3pwVmu/q0ZjvAQ9ROwnJfj+fEcwlH4tfZ8uMZ5kjqBt8jn+qORV
D/0eUFWK/mJrkmXd2t9BO/v1DfeZ/73mc/WwEaDzFo9DQNr45qN2Ry5Rv5Pvv+QHzwZxRclkR09g
/N50XwZcPInSZUxW3xwsP3vlAcmT0FPs58Yt6/vNlhUqKbh8gA09IoeIhia6YUgXZVo6MCDpFhTt
27pQiH1EEa3tR1kunDzskvqn24x8bHVu8Uh2nPaHKW/qozPRyAKBCBL7uXXtNCaLRZczevh8e+jX
fdX/+f1uHmdXLNGJ4T53simflhgNoxX/3lXtsxCS9w+qhKrI+S8UaAWzehH96dqVgT+tFSWj3xrH
5YGjaB1vpSjMBHtAzN1hCSrxqCx//sO1u250xojeZO7k9J+F3Gv0RyP5nucutk1xo+p5hPEc2vjB
UXPgHbY8glomCKxxz0U8de/s3i2UtKmKRw6BIUxLNL7fagvll1gKwPgrOPbptUP5JvNehIcCzIjf
meweHsa6jo55RM9EFu528d7YZU9a5ITkCPVQkxeI5HoO1MKMwwvUR5zkK8XBKElHAfg0omplfIjK
X81cNWNWR7F6y6ucQwHFgP+EOBYhl8Pv99yOfuxzVBSyTWY9eOP93FrFFwArpbt2VfUEi8aKYzYo
6vFGeLvZDqavSHUkMM/8BdXDuElk/94cZgnBnRGJRnisMwSxvu4iof1Sz03vIlczTklwutU+7HEt
fs34K9ybJXLWG5Y2lzuNW2U5ud4u9uca8OuPjDZjHdQcslWwZhbBsZqX8GMnMVo+mGp3CzbYpvvy
NyucMxPwkXDGVjtbSTX2dhZu4QTwUzZyPss57rHQFqK4gEXL7tg5gbwNBMpjOPGGK7XZNlD+fW/c
P5bxYutUNE3BrxMP7r0EZLZ4Slet0r2MBP/O5rq/tlE0wQld/3p2WQKu674enqLVcsts9H2ezAgR
1hcpccCiayE6pONN+VLpsCgOwzz7/7VBiOKopZrv3Wk757WqrcVCJRcQ7rPGVMsehpDR42i1k/8V
LlPzX1U5ywcZGbjPg56PlznN2kGwZLwksx/u/xakJvPJDQaLra2bxV2DZvBXhYpvOK7QOCHqjivt
DCk342WkO1sh8GZqqzpPbQfEWQVjcaea2ykP1+6gR1e+e7lwtsNKmox12tsr5U/3z/Lcoo2CO8nD
5gMFj9ejRnD4oNwq8KGM2SOeKn8qqHKt4vXPYktOGxKcorvcRmF5XLc1WhOw2uIrr2cbFa3lO6RN
iabdEkvCvDM8EiulikrJDIy0/dUiZESaNTkNfUNeT+LMeM3VOQOQjpzyzuiCGsriOeexRlxeWQAV
o+4iJC1e0JFxPQv3XM6O3Z0HxzePAZSGPEyIfcKE7BQjE4JmtL7GiYRLUvgbpIvtAbw+hXVuvSCX
QpRRjJN8XxY4ui5Z2FpvSEqoO/RVa4XoGUM3KxOjIsSRpbwTUdbelk46jAf+wgI5HfqHfk96RMRT
UupcHQH/NYRhvJUeu8RSLL9jMqj+k14e/kUPFN4K7QMkOytzPTqdKojTKJ7LKSuEcd1TyGfwFsaV
62WI4ObLTFrO9EDTVv3fOlil/YAYw19uxt4082PpqOgZvrPvDmrR7pNcySC7WXqn/d0h+kZy5dl0
x7XWOj9QYBisST2L6g6RyTRQAN9aHzCEJbpjhOoHVwXcFO7aNs+9ssLvleTc+D/EhmI6SlTnHnzm
Ku8RzAM+qtmLf/olAlYSKMsyjaWU6g+37qtDtEyeda63Re7oV7e9u/Gn3JhTOzptm2rUhd4dZEj+
NEfw/0ejOwUML4rcPppRQu5bw1BTWyAq4CC21lcb/WtzZLEIjnorbXO8dpHgENlVtKBYmyEWa0i3
LjMRUpCXZZjNVzH2y+McRIU6zvk8QBAEeshxEtqw6bXveSABiyU0AYKuf1usSP8Se4x7wv4bTp+P
tfNq/U2sO/fc1g7SSndkbfW9iLZuePHbajWJrRgWEO4vtZPMtZnTYGDJvRbgVE4STDDapH+juzhi
rw1hYpTfPBTRtd0TUZx9pC3FxQcxT9tt0S0c9SRCIA3TfVv8VBijA4Zu4JlbnguRdWvHWQgBq1x0
xwNXOOHvzUbqtj98r26E5yjvV+0dAgzrgD7RMpfcGkM9vDuTC6zDogq7uF69BkjJh6k9UVnX1+ec
xuuXgu7d+k571dwxU8v1Fo2L+tgIUb/dmkI4AFYVx5o9YImEktpW46SeWCMns1QcevfRvNrdaXLm
tTurvrK3tJuYhEGaAIITh1YkLmzcc+fBR8aNwVjUCLN6p/5mKfIwF2lnHTOnQvuCFL+kZxWlZXnr
NxacUBmWkichEua+7chxyxCidZldBX3PuhspfpTG6C9v3ND7qKXtL7GrYJV5IuDDV76N8XlUBUJM
3XjqPlbcFklhbWWQIBzV+WO0OBWCoXzz4qcypuYmq2d6Ce7DhV3oQHlHLC5TU7Qd40bQLGlpArbR
GvHSHXRz35/YYOdnf/bQpxUehuvEySNXXzi2xolVre//RiHAFqL7aeIg3+OoO/iomfKjT6ERupPG
7p3LDDpB60PESbLQBPamq6b+CUN4soyyNF7ecBjnXxYwu+A0ZOFLUGEW27FHakYjnZJkWdXO0ry7
VbmWx7YWtkPOIpdrZpXKh5gelpWbpitohw+kij52lBMM5HFQgn5Ig7R/RTfAPtEjzK2Q5wKZ5TP8
fxnZdboteesfVn9bHkl5UCbDnV7pw77PGwTBMnXNfQd5pJIqdmWf1ju1sMnO5254r+vNpJCvaDEm
K7BOC6fachwpyimP5e5dNQZmzR88syjQaUuVeTLY6/JJxLV+Xns9sTZSdFodFNJ7H8oSo0zit3Vl
DqKe2/2y8jQD5rZb/svnn3wSIpxe25GuqKzjg4AxDBeExroJtboRICX3IFkzmaLeNWHB5ep41Ote
y2NUqpAY/60yWHBQP+pDYWxbplcfP7Qpp+Z3iGlAZIGa1pogZ1eyjs+Gvpyop3Q2qbwe8WzscSgg
MhxyVuwFUdSABmcmbqaVr9ZShfoy575917lzBLTm4GQc0T2CHfi9CG7tEBMW3oZVvtDZPsKwhd14
a+ol5KUGpfquc7sPjgDQ/L+85lI9AE5MrxNzR56IKa4eART8KKuML+rH0Ffz69oJ23xKURbuZaJ6
Mv7ulsBcmlFoC7I+L+2fDaZMP3SaSKwU9btH5L1TN9Mpd019chHry78O/VTBP1vZpk8QBhCQKt3R
oTE8GuwnKhEA6tQ++q+7Fm37EbAma+DYSl8f9f36yKitBXq3dHTipxTbGSfEfNOItgjOgWhcRLbh
3mYOiJjJcOm2DdwT+YyXApuT4ffRsO05oN2voug4WyyU9f+6wrN/yBxEfEQ+b/CY42ECat8KHIwS
qCk+zSuw9mEmg2aCpm1mZOS29D5BzxydKeLUDTTs4v/Ek8JOgmwS9bSDIPprUsr+nWsdB/e6Wfb5
c+Wi+8U1ssepFxBbd0DNUShInTb4xhkDTKtXX1cPCxtrkUlnaLYDld9WxNdSr2dPQRehiCrrIO2G
AdyjG5X9qks4zhM/DEpIFhb12SAJHlPQXHfMXNqYZMYi0PwdsSvKf1aQdz91h4LjJMdQTGlPYfCL
X8G2Sb2z/wtgE3+Cai63D5vHmsLgigrnQxzv+6NE5rvd8HYP6qMyISKuZF365TcwyTCdPAhyw4Lq
TVQRYuyZ3pu5cOXLpHwy9Wc/QFvv7XH7J289507oFYioDhlc0zYiGT4vVtBkZ7Od7RYJYrMf5N7M
L1PYYfTg7lxvOm/pCOe3WiSSMIa8qzr2OJHF3HD26HkKnsqgMUjZrSK6H0U/RdcHZoLpsYNd1odC
6Lj81cqtkAkjJG0MsDcO+UIV3wZZUMVthaRQX6YlHNCyjwELQR51zKGUZWnGZNVua2p5OFSSaHb0
xsQimC34IdwnA7s0nZbKNm+8XHo5SzlJ+1Rw8Z1hyhBSTcPk3hNz6mzfC/RBnvEhIxT1SKdG6zTP
6i6uCTZJnZB96GKwGnoofqi1TUxvXNRi0tn3P5NHCeGjS8VVflpg6bw7Zdro2MjFdY4uUak/K271
e6AmxNgGBCjz5ZXp4eO1IY3D9f9HsVxKsOZ+/jfZ0f5ea6SsiaPn6tUj72pN7WbUj9bmbf2pCxrg
v85aW9J4/QKMTuy86LR4oxdI6aLvzaF2PL/77sJxAIN0hvwfIEuNucQdlvo4jDhGDnXFQ8aEUxe/
ysaGRGNmXeND2+3gLTIEdz4UPYKVm3UDJ5rbEZTWONKGZlDg8uyFsm3OEi5LPGlr3R8xWeAuW6dg
u23Y0bmS7ank1h7tckp2XNZMa16LmbICTQwezILJA7cdB0I0uPYLwgjTpA63c3i/KN0Nl40GS6xl
Ho9kxn5lHplJZZ3ICtyYxRo3ItgvOcdouGIxp+hvbS8luS1003oqlrdIMjLfOHXJoiRWK79V3JcX
WwTzpxpzODlB6wg+ftkiQJsiTopjbrn256oZ0ZJWDvOrjyvvCSc8+Em35M2XNS35mw2EDA63TXV/
GAZd/IDtsU3VEzEk7zYzwX+2AF0FumOSh3Jttqdh3xYe+hpzzCmyOztIa+6mZ2AXH3h7xr57iqLc
f9+E7Kz3WIqccbgNo8++V/uvnrkRlcVeMXUtviG0w+4IWLYWG2mhdtrxoeFBbbKwwALJXrYG1V1R
jBucET8ToASFpTegJL599ObInt8bvw2Li91MxfX7aUssI6URDLBMdpAivqDEeQirV8DIvDqTKlF+
YY+xDThcp+EPfSxLR86IrnvsWtt/oDunQj9KVOFbW3fWL76abjsgk2vf+yune+hFEf5dqEn+12ub
8X4WSvjptEe6+Zm7SfrXE9Rde0hjZb9rlxK+G7TNe/cK/+4XnDxTBHYjiaf60byZMHV5MDD+ytJh
UKtt90Ac2YIga7NojF+iur7Nw0WYF6S34mbWpDUSHIey4Nx1yhrO7ggQz/Qazd4RFKFCMb6iGIJK
lTGMtPa+J1s03DOkZRHpVq7TEwFIuDwltvS3sbLt/8RYbDdj4dSAmg3cORLB3Txh/VXPyNWKHliD
fJlnr/SG96p3rY+5bbQ4zMwdj85oW/lZjZZ1j8Yzn97dDt9dSlDpcqb3HhDbahf5wpQoBr6+YnET
DN72bTT0IbLcmCcocUGfiAzwjX0O2znsT6IqtuHkbcNiskLOyEMjNfnyKaantPoSfazjR4ABs9xr
zXCZKhOcYos0j2l2f3u7dF+hdeyRmXvc/FOZ2251HjE29Feyy/1HqUYOhqrk9Aw8VpdnRI3VY73t
S/n0P87OZLluJcuyv5KW4wcrR+9Iq6wBbt+wFSmKnMBEkUQPBxw9vr7WjZyE+GSSvTSLUUakwIvG
/fjZe69D80EmYbp44zt8f5anhLT6ZIRg+tJ+66Smr+jTVemyaiOfHbqqSIetaid1/N080Wjau6Xr
15titp1d2TEsfZvEzNN4tkBHJkCyMo3mnOEdo79FK2Ddz5KUNw4HjojreVRJfijqvnln6Y4fFrsz
ho1ZZEhVtd2Sk8mYzvxhUIWfsM3P40n5nHpXTjoCeevNxd6MVu3m66aUmdwuICBJU0x07Iuc+8rE
FHZg153LAZm3NAm6mpFpH0iqp094SGROyFKiFVIARc2DMRvVK5kN5J+axihggLmvbYIimpxnqpQ6
FXFjQmnqGGi4G1uy2l+hdY8dUhg9bLR7lXoU8a5DoVzM2INKh+kpGO66HzHd84kje5XjLye0THvc
MjAnkjHAktuYFn+KnmS6ZTBB7eK8HoKYXpkgp0U52n9DWCxebDYBkxeMAzUm5Czeug1Y3ItDwH9A
hkiuJ0I5SVgVjaN20q0x3w7eYiN9y9o5m1TmH1blz+Z2kegLYQMo5kfL8T45IM7l71bq4kqMh2F4
ZRGpJzz2lKFbYnLqe2qmviTnwqITknGzdDgvBGLXBedCkjxuFSEsO4H/Qky2hAuSltJESSrVq++T
mdb0W/1VRsF3iuJOMhJNO/oHpQAeMjU6bgDlolLVwcYpcV8xpJ6Pspgmlz5lrj6GXshnpyfyABgJ
UdeKJ777wHDYGeu2reVOzwJLa+xV0yuydtbsMc951+TP0/lm6bCe7DnMIzACnV96UpSdeCN3RnOM
nEJ8LAVZEoyQZlGspsSezA0BVkKZfufJk0n3rdgWS0DUEAIBHj/HlNZ7vZj+U6/r/hqdlhZ5Javh
seM7LvnKvfJEGAazW9WTkspKG81CzHl6M7a2I7ZzGzssJbHGaZ9g7j4aLjvOmmlh+gZCeP0qU9P5
mOsmPy0zeQDkMkeh6BF6/GCwm/1gcy5FLWXskbFN/Y7hW/lAl9Gyq6VcDz38b/yKMeYb/kDOtlgm
llu+av0DxyP4/7ZCidrnZu3tKQAAKVTKII1ktBU+RGiR2TppbMt9DjhG9essditr5VRBMu/tbrGG
w1jk1bFyRZqsYqPynT3atypXMahB8BFKLO03l2kY5gE7Obo7dIMS8xKGuRYrCC9+OPrVdOaUlwZH
kyNSezVgQb5Tk1N6kAjKlP1cUttupADJF2bZMF/Z46UFY2Zj4K/H1nH4Rwy/yl/ShRzLjsY4r7nM
TUPfwyRy1MqJsuCUGMal4RZ52Y3LPMV3gYlE8P+e+ieRyPiFk0CwhP4YFd4BVFtVnOqCbva9mTZG
eqgWnS7rCEc/BteqMmkREXPxs6zOb3U+ZmZIm0a9lEGA7ORUFSriaDKBcNPF5pCsc9Lm14RAiSty
rHQIa3vjdCZjifbuU3hYYW2VPZbU3gdM2ealM60tc8pdNk2Gla7qth/OVtSmb5bsHPXsJ5P5fUIX
qrK1KJuo2pA9Sq4l7a1iN6o5wNXHAIRg1bFQ32DGsK0ffE9ldCoTZV2zTiYszsodu7NiQSDQWPD7
zHNBa80+5oCosoOLJngzJt3w3ceN9CY4S953sBWdzbRk7TfZpvGwSZyuGu8rDN/rhNgtqf2GqYuV
7P3gyLDMeC9UOaJ6xjrZpBas4LWPozre2pEjywM916ph6nbA6svfryfKrTF/7INWdDdFnmYnn3dn
Rrdq6DVEA2Mvdj1NYIBRRV6sTBz1ZPIAwn81x4vxESd68FhJcryhN/rNSzwkzkWDzhg6pjzG4K0C
VOQ0dNw8/q4qJBncE/Q+maeBXLFmU5m+qMzj+0oz4pihwbqmD1EWDd9c6tXb2CwU1YNjjW+uqceH
KWP4BkVmb28DIlovmU7bco15zNiLqs2/S91xIM/tqgtRsywY6liX7XWCiD1sIydN1JrhzeIbjif1
3XCz9sQb0bAjJpl/X9apiE4Wgw9OYE0m+xBLaNxbnLNEIsEE9ffQkOtlTXCPQEoNTyQ6cXrCcuOX
CP7hjPDQhtryeptzkHKfEeWCZG/y2rMF5n75lTZSO5xj7HnF1mPQ6ADuUVQfFO6uzaCCwBLsUhbU
edIO0tlrTkDE6NpGEQmxpthaZdnFrabSzCzP0OeGcZsHnY2CWxXqrkSFpDVkZhJb/xS5y1WVUUJT
z/SefagaK1BULVYebWeXRsVm9E1rC7NLci5Gg8AcF5XNKifuy9TOvJtJec6WcRhHCpTN2CFPhYL+
CI4CBlYAmhhGxWkLUpI+dcPFEG5Z7DaQpFsfO1VEDAx/ZnbDUFm0LDubNCiacWBSWsmEzi1c7oW9
toD7EoKc0y/j2BYPUVvN5bGYq/mmzaP+mjoYsdJ2rBnbZOs05wjfKBFrI2opwm2jv7FI+lvkqtzh
1FYqWL6S/l+ufdHVCUd/C+c0xaym4bZIguR8EveTDwhpa3gLLGDuivRBvLAKHTPJbr9zu7IYtwZS
I5stRrpsA8egvGHmLx8tW59zz1nZqfZRDdUEBldTfdNF5J8Wk+U+pLAtvzZ2Vl4NYJfVOi6ibssp
TBJko8lzoNDFwZQrBUmf6WVy61KGexxwlYds7fvN8lYrB9dEvbjNukuj6BqgSRefaRW6SbbSpQj4
Wc3w1chj91gT8uauIqHtpmJ2hk2LibAPFe1SGvOpb5Vv1siAgVOfEXgbQiN1JvVUgFj5UTY27jGj
MyeLTDvI+3Fw3CmslK38LSUdxU8GRCAPYRM2yGX5jC8Rgd6MN+UQiZMyvUtUiKBfhqHesLEhXFyP
q3zCdk4GznLo0naQBkNdT7O79i9tGBozTkR+jpz6EjY4kbprY8YrclPnvvdad7WNR58CQW8WZwrE
EztcLY8Tg/cWpHMW3zCZlCYeNnkGfgg3W45ejh5ThcY4dMa2bqgI151oWMErPJ0rQbY/XgXYF4kP
szeuplQO1/TLAz6shrpuq3NyqheC+WSfsFMxXJzmQIPlMM30W+T1XfyIczRpty7vUbTqVANdSKJu
Ee7Pe03ylgBhcttHVn2PjWggD8tZUK5gdQQ/nLGX+cFXyfBWTnNy1cvBA+pTl+6NYbuu9T2Hg4Q7
OsGpEtaoG/36UrRzKEhygod6mL0RYsB4SZHNsXfnCUYBsKkbNY1Qq2/buzInPc/FKmJj0pvSdiPT
xrmPLlFYKm7hlBvOsA7p5BZrBgmmRIk7zBVY4wYRq+tL7ugwlVg9aK2UdDhKnRBvaoK0aTl6V366
o2wi12B78xevho/6MsckwIYhkOXtrJykOiRRoqv30aDrHxKhQNxX6NTtHn+uf4WfvUMZayyyDQFt
NdpAUcCXX2IdvEP9p7DRVg/3xwPI86R90iOhPbvzA71w5073enpNUUGfvWip7Ws7zxZgNpyAac7U
VUkV4BcfZhzP7wINJwq7pW+/5PxBl64I6u86T0gnchZLxbdW+ZFlh4xokXyaGb92QDKrywChtFMu
pn3qJORbcMerDGQGigSdjI0ZMzwowbTbbUkOiWO8eGaqdqwZOjmylFwmwmFi9jYWPkJ2TWEvr3iK
hmXNAGYpj3lOC3LlOHo6NSX71ya38rgBTmUp+4tXNIk+yirqvyuUD7JQAFW+XhKtKSiFdLpmRaTe
8lM2561OStrOuuW0Dm0Dn8UGt1VSviRGzZrbi0wHh6wdzbtkBru4N/lu4jCe8+Ha6IO5XwWgFzhk
uC2Vf9voflhxric6iiYwEt00gQ/j9VfVu5mAHAzLIHe7jV0xqwqUd0wujF8S0f6yvPjcYfp69hE0
EAXSBPK40/lJsI5hpaSrLM+mW8XEgCejnJf2obN5Q3hL+eJxhdZl/8gBPuuffA9rOhHYpXs0wPQ8
0eq5ZPebRN1Gcc6vQSbtz5A5GoboMKqsDoOqc7/AJYRBMKbZwq7A4R4/JMEDuQoyIW8Cs9MEwCfc
vgO6Qaras+PbEqeGGXe3duR7emvCqHhiGKX3ndttu3snWgQH9pbc6lbofPL2WGyzo8n0UbWyW9ek
aUZzADBUh9t3tTBmHgGcY6+8CoqJ4/CgJP/s7HmzPDVqHs8qjpv2OKaRj4ImwcSsaCJJWiN0HojA
8n+hRYRGr7bkAEgJDcyeSldEQHpSXLlYxjUVLOiOZLb42uYhjpx13iYYdHsdYwGglUrJWoNNxisA
L83cTOSBdrgtGm9jEOWjKKDLJ9YELK0yXCqHMLmtLHHXtBFJbJZItSH7mhirvsejsErbZbHIEclM
78fRY33JChVnP0rOVh3MHUbOhsM81s/JvARqj7fP8ULRNfFD6g3x40AIHu3SDTp3E6eV/k6rivsl
k7x9bgshUIcIlfghOSJ9RpZHFej0DIjLsqdE7sgWNj/yHkw1MA85R2GfVuQ+IpKi87ZXw3i3MGM2
CkWFYxfmSZl/gSqzmDvw7ATSIo/HcCyiwRoL1jVxwRtDnyvwJRnuUZIOro9p4YMgqKjm2x2n9uzL
3LK8r2I8bB3/AK3kjU+Uf9wWFdCVUKbA4NZ2EkRf+lJk5o2pSu+AG6BPV3B24i0E5rzYz1XSpSdM
d2xoLU5WcQyA2qoQ5awjnxHAD8SU5O1QI7U+mwDWzJXUg3poRyd4MAlRO1vNh3MJvStj19dpE+94
PS+rfG9oVum+zreouj3uocnyn1qvxGbYTgYGpsHhmwx6y9mNTY9fo0itUu4G1fbeeiRSur3IteRc
iJ9eOpQOrVACjqLeTt0o7w2tMH2kTtUV6wCv/vMMuctfF3iF73GiozZFJI6xojO6UYd9bbklQJQE
D/OkNZkeA6UkwGRKLIvyK+WgNrk4CIkXTXDZLmbCpDGbLOzAsb0N7KmPk1pgDWBAspqbkWtdmwv5
iQ3wDCPmukW7n4lMGSdatLa3mkihj1hzc/cQEVDt10WV0DBl5RiDkPTav9bgRqa3ZWbR+GxQp0IT
rTE6jXNfiW1fWDAR4OPYznvrO/JaNp0ekeOh5+CZy9raDEkv+2KVRkF/x8MbCsSMSr0GzAH+VmPo
8Y++HWVibwZiDiibLas621O/eHxtrvVCvMv/yg6fm5sexyen3dQMXk1tmF+AA3D6bdVIn6PE2asJ
Lr4FTbtYqxKcTH9cotiMdzSxg/faq+vkYNoiBnxOE95YjXZfL5uGAUTTGeiEna4pqKiDSzXop0VH
ThJqQyoCzEZiYmCRLjV7jgdjOJhe2fH5BEU5bW1FiGBdx3T3N54L1QPeHoN3Uf8jw/8CqYHwhRfj
vt0utBZp6rmTczBpAdcIMQ7gNReW4rFn4re7gjcG52Ca2omhfsKRLCEYFu+yZsoc9OiePneCTfhk
S4Lt8GD5RNcZihHgPsuYvkNYiR5tz6jSPWky6xWxCDAn5dkIhrO3rM1M781cebJtFTqXS3g4H3J4
cwk5GfZyMTBwyh0uDGqMwxR8Pn7vKgQBXH04xLvU0XepzVZZyda/YdqXf6H4JeQ0+a4CDv3wR/pH
ii2ekmJg47J2Zt/MnkXjtROmtRogSpws5a0dMBJyN1EF84bTFyjvYXQqepWLQy8hZ1n4ZhR4zvfY
Y1t4kqVPQ5HpIxU+7MryIrLGvuChjya3+qbQSBMHChMmp3OamvIjph1xmRg95KBH3SKR5Hol4ARC
2ch/S9mwk7NYLMvJL/qKrEi5FPKa6GxXXdOA9p79BknuwYACIzczfTsuaGDrAmyx1ESj7CJbdh4J
VXplfRo3rwG2x2NJeGs+Y3MTy84eyQ3vBqn1cIOeGt30ystfRdW16T0mcHyLvIMzLUqSxpwiGpsx
JqIfXP/FpuWfHUnMpdm6LWMqipwHqAh4WljBmlZ1xjGxIvE1nxnfuc/7KXsQqgNxMCg1EiPIY3JC
UqbFiRsz3AatUumG7UeVr1lLzbNpjXRpdr2bzlf4yUGPz6b2viU59sKJ75vPNtZtggXWj6eb6uKu
pAMl7wV4KuK+lp1tG7r9I5ILAsJ9FXuYL8gR5P05D+zJ3wqjrHaL4ARERlc0ICl4GifTrIdmBQ8t
8DZD5gxyO8BSxa/vQusndpH11WG0pX6G/lkjUdjoV/tqggy5GVsONvsMKMRmzoJO3QRuV31z0yV/
kiADOQOZ0fwwL1mmztaEnW5DWSOtTWzhX17H0xJH607OuDATgEx8GzFeLTrLJkoRB0H0/Ula2AhL
hlUn4IOW0wRAqN+pIM6dFfcvH8j2xhMvq9LVfWFko/GIvZjpu0HGrLazz0zMaIP7OAnQzASHJHMc
q2LPGS7XV63RtLdisuthM3TjkOJSyBJ3Y4K//JbjzEq3fht0/Q5xJWG4bcCBa6otXB6IJCUb4WJk
w6YPmvps26p24Mj4S7Fro8niK3Zx8XLuMMr+exdMuK9qFwYgEfRA7hbsjEnIecLiPLmYpQ38Me/U
08SehN3DNLoyJCBUoZ7Rk59IWTlZCfbC7+sQS6s93VIPWvUKJiSNXJkr92hlGLwPg1Zjeqh5FrQJ
sL7WZ5yg47hZcDFd5XKI3Zuxy4P8apzSCTE6b6cd9tH0bTQMXzC0K+OhmdZiHeieAXuyvOrygbeG
+1ElQzNdo/36etsWZRscJ4MkIOLBSAgcaa2LNya4T0BYrSO+Gsrt6YQsXsf27880e+DmZMRGvVSS
VnDLS0bNYDSR7CoBL3BBjaTzZsXmTVsH8QinzPPdTQ3nmyWho+ramjU9I4hFgPkW2xjfcGu4H7nS
5K9lmRE7tpWar8i9JW9UIXV5ib1362Cc8P9d1vI1R58JVTaZ4nulM/q7mDfoCAot7AyRrdLv8MrS
Vw5ZCEgR9d7OpweQnEmLtQzfxn3WM5WjK/ov6ag413WJHd3ljanexo78MSQHgoWb3GwZ/ZqUC00N
U5ow4X26nQEsBwvMlmTRYCMi3vA1KRslj1Gs+q9LtSxfgGjAX6AafycspVh8fOYbA2Fog73d4t4C
1rPMDyJv3IuZYcYR6PF23bV2ku0ZqRXfcmxCgPI6gvPHwm05J12oY2oFHgyMgqNNIwtlN5j+oe5y
/dY3IxFJSxOrh0fbkF2SdB/mvSCNUH+tCyC028uAsO9uPnX9seLb3ZFWjrrT1FX5Bx3FVmAuY+6Z
i02jAz9KBuUjGEhL0cnD6cv3G1N4D7K0mw1QOhWE2o7KXZAFMWOiShohxynLChPRb7Ho27okFXDN
1Pk1rLK4uAZSw1Kshpwq17Np+a6bgiPj5RA7REcpEBY3wlp8tRE6gFnrVuToQgecLP5M0u3dteJL
e3F00L01vorOgH8Eruaxww/S1o154chzsqG29/Jls8jEvIMDjfVJB0V9hzsCibvlMe9bUGAI+JwR
XwT+93yNjRewM+RY8OtLVJv5xsht74OHpc1VBYM7OTjpZNGtqcEgriK3yN0TW10f7+AROcmOFCWP
gP/lsJdZVbAzubbfniMs0S2y/BzxCraVfEqoUfQ+FmCszaoy3l0R5ct+qfrU2k5Zv6hLmqa8w/FK
L9YZje67gBBkY9Polo+yBLN3Bb5F29tkEN0PQPbJO+eZ6TrF2njnjIrYX1WY9ddcmvYji15wnfZl
9y0gJ9lvYiOQRORLh7TWaD3FFJJf3WUZxzCGg9BxTFsyppvDwT7kuJpwxKXCYTsXc9euc84ZpNql
xPXf1T1Y5siJ3JsCm73BEpr1Pzgvo14WY2p+T/Fovgy97T+LemBehJkBO+KwHbtfCqvHGKWY4cs2
lXvjCT6WZ68KGhNKPCOJldFBqViOm5K2l7PKCC/rLV0u48sSpcuLJbTWawZUu8+0yXnNGUrESQnw
rL6d4RiAMADYgvSNHenGiWmEhxQxFqVSZabXRoMfMwy6WI2bwPAKOmdoQetWp7JHUEeBwK5qje/O
nBW3DPeNcDmzhUGqipwW41zExOWV649TdobFKR67gbrAGIqIQbLDROtSSHS20fUrYxUFduBdyyUw
oW62rnj2yDnc4d5JklWOHZUBpBVT5GFhRf0eRYQYf9UY8olJqr65NqgBtzQzYRH1xQBshCFPU7Kt
2PHwDeDFW5GO0tmGTBh9TLcExXaP3V6QlYMmQvqs7lGup4sUUSHyErUoyBeNi2V2uwRbwYUI0Bac
uVI04LB10QYhh2EeO4IvtHY2A1ybm9bPAD5gzzGsXWFOzFeKaEDauMNrr/zae6Cz8DRz7TvttRd0
bslfNDe6e4tTADoId6NZH6ml1DkbOxPAxjTW77NniLNFj4ZWPgL5lZ1bdb+Vc4CzOueDtc+0CZds
7dp1wKprs2NfmzOWic1Spka5rYtePnE2YCyb0OAWQ4Ql9tJ0XkD4NZnugMVQAY7bUi6U3ZEtlb5o
y3G6dkcSDWsnsy4yr+FGj7M3Fx9dRZX+4ZrUe1tIpGZ/KhsANyGQPxj5Q4OKGDrZorxNxdjIEY2B
1kmYpI77OCa1Qm+QFr39rEmJkKMH1W+zt5QTdMa8HdcpYdchhEbWuMyht7z3Eo/fSc+t+LgYi+LQ
HDgTsPrQfQh76IKXzBGWfZCwc/DFLOMhvx0N2SentK09gnyE+PkcNaHXRqmMWJSOu13J2FeAok5Q
cP40luU1paUD/E5pc6tir3No6UgHf2AHSPkqauDohExvb4v96Lt0tMijCR1GneF+ScEFv3UeTGQQ
LsF4kwc6ileu3bLCRinf79ZNsCpsC+3ObjjbtbqGtot+b8BngR87iSevtdvXDgw5jhqLMnQnvUG8
Z0wzKq7ZbdU1YSZGd7eRMPuNoSOBUbogoMgPiDP6n1C6j3LssgfwJ+hRIPP0Y+00DOgkDjT8gNDV
qHBgQOO7dpSI1mAnEDIgnsnbrvASqgNWW1h2jZN9BHyC0H+tIUN1ckbvPFIAk1FKev9HCcJ2gDcF
OycsOAr6IRQmFoGqEONI4l6TpwuQXY9LQ7nB0WuiMoDN4715LRbvNtM6WllFxO6hbO1f4T4n4IIT
KXjCU57sLZ1C49HlSBQ5cwFyb3geWEIAlncYdibpX2S2BLeFaTd5dSPK2vqh8ATUhwBgZAmjvBVv
TPYw7NUcVzaR0crrsp3ArX7tyKnsdoEVLcOq0Gibm5lJOmKH626+9uTUE1uZYnNal7lbfy/iOH2O
MDI+Ol4wAXqbNB/TG9MMRbmD/dS3oVeKWGC26fu7lHkR0T7TeZ4e8DpQU2Oy6w7SUSYQKezjT1OV
yicJWp/6ZRgmbC/lAGXaXIbvaWlTrS9di3uvcDhyYoh0Hxbp+DQzwXIRQ3QZtYIG0+XJjWGY7qMR
FGSBjdwpLtM86XH3EAw8vBKl9vAT03K6lAHMd1Zf3G5hUaxrknaone3Qbr2hcp/7uPaIl1uL/eAt
GAqZmBCLTYZOjVMDtoaF9uxwOuUbSlx4owQt1tiRfUKXNfnAUCCIphtz9mkzOQPI2zAuWVrXCT2w
zQifqWe1QalfDT6m72t8IB28MkQgyNaCEISVrrhW0GxEP+bFQwxpJAJzPSE+4p0Mhg28XXIHkZdP
yHGRnMs9G3Iar2mHOMXetnHTbWprsF9h/+p0X4sEM3bid/YZmv2Qr3sc/KzuDvMgeNkM+5upY+8h
4mwrN3ZpLgUWJeJta9vHy7HGtUOZSoJRnSfGpXwt8UO89kobFdKfdB7Ldh6gZJC9pj0R1+Y32PPF
vRz0zM/H5XUVgKLQzFE+5cV8bIR3GaJDE/6jYm2dcbypRAJTHGp67iCwmavhy+mxHPrpW7Ngdjdk
lmNBbpfhpNOJHrPtiBQWLv7uxwIfnnWamEFALowa64IVIGa1YyaTvjUHixdkxFL3MNe2Ylyh4i7h
GSK+DKRxxE8FW5wIhoeT09hiMIIr1TEE8Qv4udh6cb2WnvnI6K/rhFX8h2PG1rz1MuDUVwbpEnrF
cyAzllcI7zQDS1veOkVC/KAnwNFsFishVpklsz2vYyyYB3aUvgBIqnBOt4bj3vel27OTFWxONRnS
PkytxsipJz199IY0CNZZlfgUKRBi7I0/dcPL4s/2VzOZK2vdosoyo2toJK91zEC7NXd6pntcEaqx
sR2Vp9kVtqDJEkTdczIS3z5Tr8xH8stWt9U2Pf2YJYGIPfI9PHDivOoW7ydHVKTb5HFgViiO7z62
szVykKQxH9HzWHOkyr8Z8D6aFcjK2d/WaLzfqqT1JuAzxnT8q+FgwmkIlckvXHYZoQB1DLoBYv5X
kwTj2FQFk2ikXYqzZo7Iq20mGV3gUqCdDBHZBNDcjf0j7gidEkPDvganYIzvaxdFh6kuGe2+qoTR
QBtGdBhderiAL7TGe3nb6KTqr5CyLWp4pePowewnsaytdHEOZI3SkqRNk1ThX8Fo23NFbbfGW5Od
0BUCuOG86vn2L7OmY1HTIFwnfuS9odV1j5WdpZcCChuWIJn89NeyEGYUg03612utiLJWYFY0cLfS
C6lLb/sX4ckuEH5UbJRnJfZKsHkeRc4Qnn2Gh3n+w1ioX8wzsi5z1fhXfAGo4jJz6N8mY5kiBu5i
190KT9IMacrF5LKdxm6y91MfF+cFj93LHOXzQdI4WP/nf/yf//d/f0z/Fb+r2/8ZCfofVV/eqpTO
13//569GDDlo3xTzjiMC89Osw5Gaxmet4+hDugPrEkha2nnB6fdX+dXYJFB5DqZGHCaB/DQCMM5m
zcggTk+GhbgKhfHD6Dt9zTljOv7+SpcZWj8NPmWdwHXuCJuzj8sN/flmjlkSK5hajJTVRnoal97a
sZmOK8dgLoRb2t+1NwI4Z8DGqXX7H7+/+OVnfLr45RmavsOoVw9V+ueLN8kQ5+TwmR1R6exQi5R5
laA6tm3ckRB0hgQGT15sfn/Rv91bVD+UPy4nMNRZwacnuMz12CUurrel7euvwgaMXdWNcQMOP/2n
MxX5YYHr2NKG78P8sk+PEbFs6phvQMCsrttt5QfVmqhqt54ipir901/lmPRUTNd3IBN64tOQLyey
hhoGPrBJ3/uig6y4muzmwymH8vqfX4izpMMUepPbKD4NZStMz8XYBC0ATm4bTnQEbixW1S0aOOnM
31/rbwPg+DGOZAhkwJw9SVT35/eDhC0DV8rAWfnQRmFJz1aY2wrBApdwyECM4Z9+3JfrBZfHxbpi
kZX7+XpZ3cWAzriexo2/g/lobJx+Ke/+8a9irqcVIFIIWhvOp0dVNvHCbi4pOBlHtopUFmwJjELG
7QTwE3v0/jAX8e8vPGhtn2xvYPkoQp8/cdMgB1sKPHiF6NuV5XqIuQ14ImeUy9d//NNIV1ou77vP
PXQ+PbDh0hooU8ZNLFXhPWZ1j+Dg185HB6Bwh181+afrpO8w+RwvH+0BPjDr8tP/bSswmAfABomL
zgDGu19iRUWOhWrF7v2neYy/uIu8FoywA9HkkI759NRgHHSX4ALAGTigewa68AXQnVmRXev/MGDy
15eCRHv5T8Cb//OvsiKSKWSILt+y04SGlYpDhIFQG5nzhwXqFx+YzZrBWojVltX/0/OqLUyGU8JP
0fgYSOhywB7jKdsl7ghxbWmyf75Kcb1AOJ7nBtzKT2svsz7GYgh4FSumIO+m0Y7XDjPDdl2bffz+
TfzlPbQCG9SIFD4b9s/3kJA/s3N8guG5RpZf+jjaaMWA+myK9f/mR9nEKQW30HPtT5eKKekdM51Y
pUYLTh6kgIMbEbsA/OD/YWrk33dr5juD9URXw6DITNuffxVWckw3EUhhWDgVZuYRas42ph5HkGdc
6MeoNXa9zjJQQRZ8ycc5sDnw/i9urRQycEwpbfl5QLvi8F7pCc6DFRkNM5BIm9Os1Hshx+wPC/K/
/q2fKwTyy4IhFp5A/bXMT+WJiMtOIYjZq2qpkm+GRsEJu4nRRjUusxuRFPltqrVzQhxrzwzDEzds
ucsGqV0esOL473NeD+/YsivJ+R5vFup+vs9Sk+auQfzlDxvW5cv83Z/76fkYBjbV3JP2KkeviKsE
BTaaGH3AoIsNuHaxKucuhTUMKOT3z+Rfdefvrmz9/GZARiHiMnLlFngjhgfIcqW88WicrRrTG07B
xRJAk+Aj0rY+i7RM9k0f/eGv+NVHx+LP8/IuC5e8/Pf/thwTHnIyG3cPST/YklEKY7zF7n8AEt78
4VKXj+pvvxeAAl84NmDP+/TR0XLJeqJ7zirqXlw8mjtEmQpZF45sDUTo93f3VxezL4NFcXoQf7A+
1TxBnXfOhX+L7FjF5kqZTn02/Ezv3HEq6MU7pM7+8PvMX91LSaeAisTyfOvzNOOAjDVVBDM4Abi0
sH2ZRYADO6oPPuX6YWbaF2YUy9uCCxxva3YKFC5mAmxojWSPhhV4pxnXd7MmPyO2Dc3y3e/vyWVr
+PQACBWb4FMkvT62kJ+fdXW5/QqEFq44gpWywW/vIL1tfn+VX9wFtqWAgpYNyhLi02sdLRPqK9iD
VTsLkLoOgBTftUKy9/P291f6xdLK8m2ysVvccdv79O4Woz3gtqP2Qx3ShyWpokONurOijXKRILxq
N7RmAgsyMM5MDtH/fFGloGat8+h5s6p+esXKieRnOibuKjCUcdd5gmyFmGt1JnJdfPv9T/3F6+wy
4tjhpMCLZX4+QOOQJAPccC2MwpcpADZzaunT4aZeGoJljD77w739xVP02Bl5hAzodlHzfn5XGKID
zNOlpY9prT02Yw77r+7kWVsy+MOlLv/Up9eSSwWmRVnDyfnzCGem9LQMBorYjAsfCaho0x5EaZoA
AWeo2mZ0hHX1/zk7j165cWYN/yIBypS23epwkuc4jcNGGHs8yjnr19+HvhtLLbRwvlkNbMBsUmSx
WPUGnLGUnQixOUNHd2wLzI1lafK0/BH5AHHWMepMKKJBujhT5wRFUqKJDqujuL7569GZQI+cM+wI
5EaXQ9kKWvLQS0lyZ1/9aFZlTN8A3PEVVmXigsPrK30nGG3OzrV5VXLna8JZzc4yWo0YyIZRg6Ct
TgqiYi8om1ixF0Etf/tzhVXkE9qOrRtkwMv5tTycUINjKVFWsUEakecI/LpPdQm88/5Sbs2LyOW4
uokdrDBW80qQ0S7AH1tHCGcWBkOoDyspHrUd4MOdDbJ1QcsTwOOBkg5cz9W04OqrdtcxLUyeRHAs
naK3gAmI4oqwvoKGcYjkcDq4+cA7bRp+1XXVP+DlUz/OnUZy/vaZ29xlNM8Jqpa1CjdNiiuUGNDJ
xHRXXDsYUOfRbT53A6TY/2Ek10UPC3wPt4UMRn+cDF5vGJTyC8gWdQwFoIchdaSDe8URb2eNt86+
kO8zXNXo+zqry6IZayBaDXCKErjvA3qMdNlwr/JqejiPCEcrD1ATnf/hOPK+gH9L5KZGYSznFwh0
HieEs0EUpwFMW2AYWWhr3yYzu5az6++8eDfnSPtImKRY6FmuPlwBx8HRJ3Sb/Kjo3ovIjI948MxX
FDWSZ1iCWE6gVfj2ZyKx25DQKo20zl7NcUaCDnwd0u0pWFXtJEmj4ARbob9zGfuHFYXRt/u7Zmua
jnDYm+xQm2i3XFWU0Ex/RMfjaE9W83mcERqvC+CsMY6kfw+hkz53gzL9e3/QrXBAXRlFUZfnnGmt
woFa56IyB5QSoMKMXjEp09FOFQgCdIsvbx6Kuic1GaqCsgi0WlFctiXTjN4B9F/NC6lWPlNWTs5p
5fc7N+LGrCiTQ3NSBW9GcpzlUnbQlyBlNSjFuqp6TkBW0gtJbeSvnf/uT0r+S6u7F5ofm5L8iWqM
uvpoo+r7TVJqzdEAVvKuxrR6hOuZ49F5fxy5x2/GMXgEQ5VTmdIqlDqiypMYaVvwLrV75awUF3ts
bHzHDQSnZlt8NnowCyXXISYIIvlxf3gZsdbDC9UGWEKjzKYotFxQp847KxAGJ161ho/CV+cPoLqR
LHX6/FxNubJTcd04CwKvUyrk1LgMZx1BO7CJIkxoKTpzAPMoK8SvQm2CY0R7HwETaU8JBPLDmydJ
zEb+xTAMVeUhsZwk0seI9oPVPvYu4nQFKhF/2XSnz+hBomnCi3Lnm/5etdWqcimyPx3D4gyKVfB2
02GiTdogrNYlyQ8rzMRPGeJ/qAJKJ9ypGn12LRxDKEwzpA/QXMGnjAqk7d2f+O1qW8J2ySgMsiyc
xVfHBTIH8k0RhVLVVvT3mCam/9GSwAEVAsITUgmWOEwQbMzD/WFvN5UlOKbMH1oIog3yFP9xTdro
C0cOpkr4F+I4luRSygSbyQf4LL/YhNHOLDeH0xzZY3I1l0tzORyShRrUJUBOUgPwEzge86FO4cWP
yggpOyyQmXvz/OSK4vMFCV5jjssBHVuqEhdDA/1HoS0ZG1n7ce5M+yG2/AEDzaLdmeHGd8TQjTEF
9whp6+qiNKo+ynBZgvrpZs01MkrU67F28BTfT65hqPgPs6Lof92fpYw8y01MTZ94zhOHVxzPq+Us
KdAWtJE4qnh6gG6qR0wGEzIeoZXlv3ZYVf/GbYN/ACSjnfNzG+XlyDaZAe9xG/jVcmQTZaGpriwu
TPRLT7SexUNtOPozOj/FTstwY+9QwdUMqnKUcgmCy6EUX4/L0DSBOJRoNtbjNJ/gVgN2nsuPhY+T
9/013ZwZX5C6Eug601rdKkkmQmWOgJ5Acc7PBRkkMH9fOSOdk+4s4tbn0yjwuLZL20kVq00a6yMc
j0zqx8wQAPtaCU4mujsofBt/0/jVLwgaSZuEUdnJ6mRQWe4b8iuGdFzSSFZ0tVmTYcKZKKtbKCDU
lxRcis4RhY+dI3H74Xh/UD5mXxJqbs5gr6FJAvG7PTZNjKQOpAAPEZryjFInikM4w+wspyZ3wnpa
Qj7O6DzpZMer41CrJSLJrdHSdKrMd3HKCzKMc0zNTKOKcG3x64taNpAFbDW7VlWGVGnktqe2Dwxk
PYbqRUVU7fP97XT7jW30+3RKeXSeuUFW2wnkdQAFj2/cZCnqED1B9muQtOMFnSD7S9vCxLzGI+xC
Dxw3IMv7o298Apd3Jlkf/8HbWIV5V9gjvNyKxn4zfw+QP6bxgsn0BKWJEHi+P9htnkQU0mjTcm4s
Q1+3n6UpLoKIuFOoQLuvGHIhsiPm4epnWOZSWBMPRZAhJtm1bXyygCK8vR4sOESMz6+wEWRfnaeU
EqmKwFN3dJL4Xx5EzQsO7T5Cson5/v5Ubw8QI5GQQSHl7ma+y5jUVVjzJRZ4G33MYRxXYXuJaHfu
bOiNUcjAeGDK1ICexOrrVYqLjLbqs6CzC+0X859HRUcq9f5cbgOekCVIORvoLWyX5VwKNGtRkh6R
Z5VyXlNo9A+2Fn81hnm+/A8j2WR4Bi87qmarTLZHtAz2yoCxK2Bk/EwD8ZghPozeh5E+3B9qYy9S
O+cRoqFSTWd9/YFCB1saW2rH4PvYwJLorLM56sOLplOvP2RGk3zKJnh7jeirL81gv72SjPockCEd
gIJNp3N17hHopb6TAaPCvDB/ph0+n4oBXcpEHc3T/blufcDfoAX39+dbNwTRgOk70ekDcjwVNKkE
Mhnc9/gVtcO9zoRctmWExR2XGUkgi4qg9GpHOj4mVdoE27IyZuMjenfll1Kx9S+6Ar730LeO62VF
Xrz5umJUkGs8KDVqZ+uPiVzPOKaB2R9HoJRPGCuVnja41v9wDjC4ow4o8QQ0cpfnYJgwhlZNJNph
HKILOhtotRpzfcTL7+1FKqbCe5L4QWOViuByKE2HsQzIGtiTwLJEINJ6wgnPOgQGcixv3xyyliJB
BHTArdWZ0+sGU6De6I+V30yX2UUZO6RRfE778cf9kbaiFY04rhkJr6I5vZyU3RqZO6e4bVR12T20
NS/k3AHpf3+Urc3OhWpYcGtRxbRW0ao0fEp/MdzLysE2BFV+pKBrq7rObdHvXJ43QzEJsmpewph8
gTBZZUkzOkuN3eHtqlq9uGCPMl2roaPGAAvpdH9WN+dKDsXK2RRJyXTN1c2lYOQNrwi5oyTPgivw
5wAJojZ8xZOt+eb2JpTUGMeOYmeGG8PaZLnYC9FF4JpZR0la2eyDEi9MrgCy6vYrtonaJc0S/ReS
q06BCJRVvfWc8WD4c9DV5reQwsmCcJzRsisgp+kY7KDK0Z6naOiv95d14wvSyXOZoQGERr2BIkU8
gXQ0E44lwpuPIJZR5hT4uQEAN3fO2U2eJ2cFdJJ2LWsJYGK5+33AJZExJtKYMx2xZkPa1TQQ4AG+
oFzKXre/k4clH0fR7By7m5tuNfBq66DpAqzeDOdj22rDmXcg6kWRBVVTm+PyEbX10EPJCwY+5sPP
NJaznQO5uYe4DDj4dFCoTC8njsje3NYuVidqiAnVIVKRtfSCMM2ffSQCYigaFcogExIXO1f89sCG
he4UXTQyzuXAtdCQYMVpiy5f0v+N6kf1j44N0QUqjPAqVcyXBBPItx9U2SOnGsj1BxBstdpDqbha
7hdytoD4j5Ssmuy5a/N8+Dn3ufLah02sUMEt6p/3t/JNdAVWxCuY6i0FFAN43XK2djGb1YQCzhH5
BWWGTdKBisexWHx6+zgknQbppguYdN1747rQK6eGP21ThpKOOlPtP4UhvJWdz7c1IUIrlQuOHAaM
qwlF7SzM1E9UqYmMeWuB/8Lc9Hv92Y0IIP4cZXUswwSNdoQ/1CNyIO1F2D4q7qErVYjEm0sifCGS
dXokkDNp0KyuC3SkqqwPdUA3dqF/C5VJe693gm4XeCLv/kfa2PqCpBbXelv2ntc4OoxyHDdPffWI
4htqe2hWogo+TA91rzrXAGfdQ484+84H24hw5Cu2TftAQ3zTXmUSqgiFgsmWhsRcVv+k8vIPiojz
u4GY8AQFP/esWXrLuQJR+fvT3fqItqxwUU2g3r/eKpjdBW2WsEu6zJ4u0NIxYoxh+elo7excTlu7
kqwd2BuVEfsGLOvS66kDC4kQCuDFpVCLyhMUFXZipowSizSarUKxEAifgL3orDuHwkTys5pxcQNe
PaEeKaoH6Xd7rqTd5VBN+k5DbWsBZUVEgjsFr+NVjHZHLOOw+dKPtZVnpyLspjPOX9MFXuNeHXRz
KEEAUUnXLZ6TyzilVjChaDbpxwpS4oloiTAhBmXoToo9iOzmKnL7UVekNEirYjlUEoHWz0SqHxs8
MR8gMZgPJe4pjyPMxb8Gywgu97fh1qnjkxEZdTI12lvL8XBOiNvWZmqGUf9KoCteoxbWXIJDrtdi
GIF59VzsjLk1R548v8vm1FTWkIESwHuQj4T9yW3V46xVSexN1ZDlcOjxYUSEOn++P8vbzgib0+Vq
Az1DcIEvu5ymVdgYAkwugTl2u+iQRr8lr0dXOyfIJyNch2oYcc45R6GFGh18Q+3sFyo0s/s/ZCve
MG+e8MC+aNKs4mkiNHyiwgj8W+zorwqGLCoYDXu4UE4bfuZFa0FdQpa+b2pjDw53OzbnnwCLkR/l
fGpJyzUolcAe+8nHrquIK68zzTFBJ++gu2e4SY1XmeFwarNGOd2f8m30YVhLYy+bEpO1fuhC2Keu
JS92vNXNk5hi/yVB++56f5TbIyoHAO3NS5qbQl1PLnHmCSO5ESytbxF4Asy0kHs5j2X15c0jCZMo
IN/U5GjrZAJfdIp0o9BhJxr6yU3m8DI4bnXR5sHemdTt4aSRLoG7jg0Y4wZkFtiRpeRNBDTfRVbd
yAvUw1UFWarc8c8AYhWkBpo9oNLt6aTvDCiU9y6PUdogy23SCcjcnQWID+5mdDUrvG1rbOauYwvz
tonAEb91PWU5iec870R6Tev1zPskafCfQiYrnDu4vmNNZCh4eDxn4Gt2NuPtGVgOJrfRHy3CsvPD
YZAIIlG3CFE7DVoRQWd46mwNWPXC2xcFIT7D1Xun3rMRgnRgX4gpgD2Xic4q0haq1VoBvU867rF4
wcawPyqh+TVXLNyKSmRPESbFPnZEwrSqcTy2Mr3fCYO3n9bmwoRQJdklBAC53/6YfRG5Ttiq2uRN
teI+KsMUXKZU+Nckq2YUhqa9lO72UDIefWhoLAxIBWY5XoqEIxJA7oSTju6+UHEeMUMLDS8wu71i
w+2HFSpBRtd0m2cxRIzlUKjJjDNaGYNnlXWPqmHftJ8jF812rWuTDsrwaH3HeKV+CnBj39lUt8vK
2HxUkM0mlZU1xSqdNPRUx2LwHKzCXwYYNNecgiy6V3pzCVWt28mUb5dV5o00gkl/HDCMxnKuOOaM
ih2JAUPEiuDtxuMBOQ2MTtX66/2z+bvluUzqhAS4cnXSWpM9r+VQaVi7VOyDycM6FpnGIQNPdKhN
rFKB+hnd3z2aWa82Sjt/gcqd0PqPaY4cpEA0HgUY7B6GNLN3eqe3F4rQCcAqSbO8ytYoQMSjOhUY
MSoqvorpIHI+4dEY8um/+3OXV/Fq6vC4LJmoUAK4iYPwxHHd0kzUFYIGBSGo7uoR0E8VXTR8R8Gm
GQAcYEo5HnKdrXHIJnTz7v+EjQ9N0UWOTrEOMQi56f84r6brox2bOGxqS02eSRHaq1pb6iOAeWPn
IbQ5FP00KDjEfJC/y6Ga2CALabTB02elxQstDzXzGDYNis/CGLqdx89GMKRYzIPLAAkn33urmYU9
X0JFsgQlpEHJj52uwZdGU+fRgLJ67FsN3roxRRdYws67Zq6D12DW9vieW18YGisdIgcYN4yg9ZzR
ENS1YsRfSNOeJ93AJyaicpdnM3qFuMGidKkrXprC7yeL6T7d/7qbw3OuCB4W+3n94DXTxg8TAoen
aYmFBqVGQznpoUU7sTWilwg+HpB1h8pDiU2sIt6Mt3b4BjSWJSlIvg5X36C1gXZ0Yz16QZ+VP0oc
Cy+G31mHoau6nSO7ESG5eNjLcEKpiqxJLYHWOa0+DyMyKQlSGjgoX4cRkDdSNxGqN3p7ub+0W7sZ
4BGdWzqZGsnT8svGmGImpmB7Vb07frIZwIPh2D7FZbSH5NiKRrI4ItMlsF7rndx2KsaREVjHxCj1
4iHMHeSWMELDeOD+nGSoXcUjahTc23BeYdiuKa8infoyKLjhispwnjBHtU5+gQxR0bXzx9ZC9Bq5
Lfd0f9CNheTilvUYiazQf6MT/ohA6JyKIUgQ1LODcsBEDK8grzSkSVDdIP61ExZ+I+LWc6THDtwI
FonkHyy/2wTwOMvVCctm0MeDht557mL4N+eqOM9Vr82nwY/aAt3lbPqBKIOFtjxyqwj+VlKOZqBC
OhxaNUYONMHV4h347Ha60BPVgvPQISU/o7XxvVMFBrNIt/GNsI2x5/eKFij+waqD3jmh1D62j7Ee
FS9MPEhRZtbfzBllrxjkO6RHLkwHfVV2ysOiToXVIcqHKuZHtRgegwG5RTy0xGNqYqXw5q8IHY7X
JiBZi4KJ/Mp/fEWE/fomTVOTJ27nfnVaETwXCBR8M/R+3klzNzYMDHoHxihgAugjq6GaoUJnKexM
rzIy5yMyMdlTq1r51R4ROrw/q40DIRtZVGVskpObbLZrQvhkHUPRCB+fSK4dT2vn8DFOadDBu9Sf
dcyPdua3EclILulzspK00MzVlzNmvRY+kmReltv5+0hED9hYkITVA8j4tt3DGG7N8c/hVgciT+WT
mrqGN+N35V5bJ0BwTZ0xSzy4DVdVT4cUJxqzVE/3F3frOyKRiWYAr09KpKscM0I6FblBirzDNKrf
Eqo1Xys1qD6nSTa/3h9K3jOrQ0+HhReCCawKVM9qjo2G6klAi86rplk9UUTEzLsz/sNkBxOvUdGP
BQYw/1UNDYr7A28sLgMLoJt8TA1SzvJYWDE6Wr3faF7SCnR4Bl35BGrqv6JT+3djC67SnrR8Z103
9o9L4YeKL313YtxqsoNTIp0sGLP3a4eLAoGSlwwQYHxodFya8skR5/uz3PiS0MRVCRih20KBdjnL
Blkwt5sRMB3QQvqmqW3zbjJjLHxp5e28L7cWVJK4+ZoEccpcy6GUFHpYhuQDsqOtijpoWw9O+160
uaAP0ur6Ua8d53UoYQu9fY5QGw0DDSYyKUuu+h8BLqoo/RgkkV7t+1gItaikfqpSpUZezc3qnWRm
a0HZrBQUZbZMJFgOVgu9TSKa616e+84Xo5gKjCUiTCNsJ5p2csSts2HJ6xCEPmCRNeImwb6vxQJG
84Tr1w0+cFr/1KeOhVoXD1HKMTIS0PTST6gCdDug+Y0E1QXwQ65BdZjRVwkisXWOq9rE2sAqlf5h
EmlwFT5a88dqCsCJtalufsh8w/6U9Vb3X95Qn7r/XbemT6VSoujpTPJDlkuNL6iwhqYyPDvJkGlP
GyseL2aRWv+kSa0+WJiOn0KQf14z8UjbGXxr+tRrQDtJRukNfsHQx24s7MFALCzM09MkjKBC7FKv
PiYuUFqz8JMnDANsj+dqf4IKv4f32tpoPG9RYJCqQlymy9kndN1rBdUhEJ1GjhBuqx6i0jWvCvIc
/0OQgCEs0fPkBzcJeqglcSjQK/eyIUTPMXS6S4bH60NW4nRy/5tuRUCGAPTEA57McnV89CDXkDmL
DQ+/eiM4DpRPfuUDkOQD3i7DU49d89uHRGqB80ONEVwy2jTLhQysokQrrJ6JS0P/2sGZPOHbiXkN
fzr+U/rolt2f420gdNC1Ql1C6iRJiZ/lgAiM1zZCgbOXanr8FbwGKle+oh0SFTunDL/EAzLM4070
/X13LC9SyMYGXRwp9kBpZHVaRl3FAzrpJxRAA7Xwxn7UngbT8v8ZYJV/TP0pfG6DBkXsqczta5vF
w0uC4/Fl6l313/sLcLt1yQJJG+jpQ3e76av2qJwiEqFQ+cMM4JMKjfhHDl7wpcyr/Mv9oW6PKVmg
BDNxpfIqWqcPukFvOK7j2etQ2z6Nme6eQvxqT2XWWJ9cv8tO6hDVB25XcW2y0T/dH/52O8sklAhB
h5VcaQ07D2BK25TDUMVARDFHtSFBIi8G1UByptfVc9+79c6H3thdmiGRE5TBQKE7q9vOgSXdY1g4
eZqkZfSpXZ+MTnFP2LTMP/BAqi6JLt7fn+ZtJEbBmSq9wy1LprkuHWNSpo1dhURh3UTR5zTTXxvf
KT4QCZWrNoRojvL49xyS4Z1wsbWTCH5ghUFh8wZdTTbIMO10w0TFehX9o3bUgyclBduftEmwc7Hf
Yu0dh8wFaAV+P+ykdWG1abs6HSwMLgxAoQBqhxiF+QQjQaf2i3dsnuGQYjHrxfowPggtmD5E5F2f
kFvFC7VNkxe9EsH1/sJvfWyallTrgWGRAawONe5iMWYGhJJohmyAKagDGB3jpuDoY2+BuRJCww+5
a6H7dn/grS9OKkW1Br4cCGp9GcPiAjOveBxmrynL4RnDIP1v3FrTB6cxsn+nsVbPBYIHZy0xh539
vXWkCF8gxHXex5S4lyNrBfpYfoVuMvX+9t3YaAVz1ZQv6GK1j3UY+DsRZGuLcYg5UxZYXDpfy/Ey
gLqDiLCnhD7anUdUqY+kfhhFjE6xczHIr7UK0cQqVpOOO/FqXdEtMox4pUMmErlj+54GhYngfDt8
fvOno14j31TUpciHV2emQgRwcpp4wr0zG6sjfoXiocoRzNGUpDwjuUkVqYla3EVheSg7+2Zjw5Kp
wf4lR+ZptcYBU86t+oZqlTcHc4l7VlU9WOWgv+uwJnuiXN4dRm0s3h6FSSe42yVYib2z+oQWLX8r
inKpoNrg6WqaWG7gC31We+uzk0T65f4C/8YLrL8jaF3yF2QPLG7d5ZYxULPVE8wdPRqlyRHx5+SE
VeV0ngfLfl8aXfFdQ/nZm/BMOY0qroinulbtCx6ayaeoK9GtR1HSPLoVj6Kdn7axm2m3E22p4uPG
vi5IksrRx2zaybMLob8mrjI/iL6rPgJ9y38EuMKd1Ak51WSow68lr8afMZY/KqKRZnHG8TI6zfgH
PLfEoquaxMPO7tio/FM8oW8lX8Em1f9VPIMQXs7C6EdvsIoGaZ1yGFIvQmbnW6MaijgLBZ/URxuV
jJ8D2P/gWAS5+ow2M0oEOyu1EWc4gZpK446mLCCi5UfMYorDYUH93+pxqcRdLwnOHQrPT7LTPp9Q
czEeJ+zWrjYeyQieu/nPbprK6FSgVeZVQslfwMWal0iU2XNSD5jwdYli7WztjfyGKEgihSalbBbI
v//zbdtXAr6XOnqxX4yU6GczetKnInvirnS/I+2OvG6B2jtLmU/lQW0n/+/7C7VxoiV5gGYBaHuD
iLz8BRZifThGqhyuyMLaL8Au+xFfg/6znTo0b/oW4e0Tbn3O2+8BGFcMKWmLAFdW90DcVnpPxx6v
PqUrsRutsYn+FdaGAoVaB/6A0bvI9Ic3T5b+uGZCtwLFZqwfvZavYY4VDaqH41Bdfg+UKbzGdD2r
i4NXQHQIGtyiHnG6md5cWaSaSNimckIQ47gtVxkQooktUk5lqE7KCh8cF6cWI6lSWMy+Ml9xrDeK
vWAh4+IqjoEyk0qu9OhJe1aXPPRPHcp0gn59YaN6p/lDgsVgVz65/fTDAIN0jtXudXST/jKis3Kk
Adx9vL/gt/GK8gQEO+55UCfI4S3nbRrxPIRUaj2QZvoXikUWbDoLAacmR8v7/lgb0Qdci0oaK1EY
NHdXRz50ee+oM4dl1oemeMoIULlnpKH4ZnZ1U79k8zQ5Z9esJxNfeEiOx8ZHgxvPmqzYo3Pf5gKA
QcRvQhf5LbqYy4kPkYG0CWQMrNkJK4em0sLLjGXOzum9jXLLYeTf/xE/2qGEW+IYnQe8zQlwJnW6
p6bE2QBPj+YfN+7N8/1F3hqQA0vlCNwADbHVnmpju7PGLOnxooMy6RQ4BmFlCokKB8SDD9xmJ0Pe
WkcQ8/JzUlBAzW45QUw2NQAJTe8ZfR28FHOTf9Ktce/Kvw3DlCpQyzCQbiJL1FbLCGbOHfKs67ES
qJozZMzEPrhY0LzSqapfZ8v1X6tEMV6KMsg8u1fN1/urunFMGJvshgTVkniT5SwpbYTmEDN+mDW5
h/cWTuNt07xM81Sd7g91m/lT9TKAfBCIyJzW7AfErDt9hkTjYeuUYJFSxsqXONPFY6BpWHvTjscJ
JNf9X7wMkr2q261on6y5URpCf4h+1U07oFKwGgj0lolGmFsccQTxn8TQJE+52toVwkco1v62VPwa
4pV89M2y+7utup9Z2BqfmmhOT0kZjggM9uKZHlH74f7ibO0DyLhAZiW/FLb58jsU4WhiKZT1tLK7
koo2IkMfFLsIL5NSGga+0Y5A764fkDCKDfUjou7WTvK5td/JA1BJJYjxTFr9At/JTb92+QWDhQPr
IfQzALux0+xUf7eOMRxPoP/wTeHTr8JTgrVer+My5ymK2n+uCjXBaRIT1uniznN17mkbP9xf2s2J
UTizf3M0brv2UWPiJJBzkLmYv6ij7r8zbB4p90fZOkgIhKDBRNCA4bMKF9C586IIiYd52qqnVvGF
F2U95mCF8nb8DkULUPFUTNCa4/m+3Ct+FBJtQ4FgRu/El2IYXM8O1fDkB265kyttzQrhIGoklKIY
dLUpukIr0shwOw9EKUqvXdee9FDH2DwM9yoyWxtDENelyKJOAWq9gG1bO6VFfJ8wOHvS1Tb2MP7O
MXuObelyMbwZ6E9WANZL4lQA36/vSRobednhR+T5kIjQ+s7qSz1Wgadh43a+vzc2Ip+ukmSDseCB
QhK4/GAAoIyYelrvtcJBctaf3WOQKzHgkb656oHLI0ExgWsOib9zqDdelCgTEfLAIsn601qwOtTB
N9EG6jxTCZvPeTKJyMOUUxy0CGDetSpd7Rsy0zhgq3ioTcdwoJzKK9TMpcE6plTs5g63Mm6wa1BC
RvTuL83GBpP4VSqcVHWlbslyaYrJKRuaaYNn4nRwmav0W4k9EHrh9k6A3YgCi4FWcafxecIPIWjK
GdzA6KEigmWJ0VrNTrXv9lXDExRuI2kDOCg6EssJdRhwD53CNtbnWb24fV/z8tWUU22iJOioufpO
QU9wZ9Ct2w0upU1ngPcUlLvVDtNpC3RGg1FpF9thcZyVCSNgA83QozPk+g+lzFR0LNTW8GJemgNW
L4b5PjfK8kNZTShSEzm6hCzKD55inp0XTsz45f6X3loYUPSy60ZEMdcCPAl2hLZZopwSa4r9KcWU
9WREnXIKEpfSSjwKDzNteycqbw0qcYB0Vanf3ChyoqqP/6rwe89hM1/jsPieAnM6tdiTPmAeht+r
D/3z/kRlTFw+fuhMcAtYhBeNEL3aaX7czLBtFDINN8i/2UX/NUEg8xKVbf6stL3/EGkCqaypLp4S
P/l1f/CNbg3ZMccR/KP0QVmTa0tn8FvNlvcrlILGy5q6eBdNInAPUzFZl6ho02Pmq8N5jLRyuNYp
cKGhyQG70kTfYzhtxHT5BqNfA+RVYjKXhwGfyzToU41vnjXpAyF2fDcE+j+tqKdHe6yay/3Jb8VZ
tDmwfpEZHhCo1XAJzolKhffEPFvtfzj9wF9us9I6WUOFLzsOptFTgETcu9kq3Z3rZGuqDnUfWto0
jMhSlmPPhhoXWGq3nlZN7sUNVZyiLXRODq5bZ6e6GnY6J3Iu612GFjCXibxaYP4sx0uyMtTcjvFI
TcdTmuF5rNh1cU4s0e28EbaWFTItZV9g8PzPKt+I83lKMsxUvUjoQ3RqHAsfOoqh2Hc1zZWHSvsL
1Wc8TIFp61/uf9KNAyx5jBLUC0jx1qdFD4okCxi7yxX73CmtdCDDPvjF4U+ro5nH7eNoV87p/rAb
ZxjwDk1PgoesIKy+ZmhVKUe7hgEbRHZ+TVR1wLJMoYYQ+cr4YRTGUF16XTE+TmDZ0VVozL0Xy8aq
gwahCGzLphwy3ssPbGPm58yK33iK0yZnd0o/irLH3nrWu7NauuUD4vuh13B575yijZ0FLkJCXIny
aAStit5+JGp3aNPWU+LI+Y43rXlJJ72kSZXvSRnqm5OEJksKgKIwtKflJHN1dvxZxXdnGIX1o8bA
+JHOlH6p+7R/mNsu9MLADo9Ci/K/OywRbcgQwDRm1cQDKXH8PjhATxge+nE0vDwAjkhgzVF3Bnne
fK1KI8QzKbf/Gvw5MhBcn/vvGWzugfWch8cujaojYcJyDhSlcN2L7eoaTtGet8bmLNFNlMU/WKxr
XKbjhFjaNkOLH5VSfFLG4TFFlW2CYqrXB3rrk4Jv5Ti/UHOtdh4/G2EJ9BJPH0IT0OX1RtZxNwxr
0bRei13VNyLnx8ooggbwK+gEK9Q/3z83G1kWFTDJ7ZDx/kZypKtiJySPbD27KXlFw1fs9EOW7+mn
bG1RAETMCx4bammrLSqqxu/zUGk9teow2MiTLMJArmymx9LB3fP+nLZiAZBaeYuh8EmXerlHcX2N
rbSfedkp5vS5dsw6fz+3PpTybmiMl4F61ITlUdvjbcnr+jQkWPTd/wkbhBlwFwgp0LlEYJyi5vI3
KHgt9L2hwa/UrGpE2B/lWPQiysZ/tuccvEsdGPXfqISY2YsIJ11agvcBiiGt9jMpp+SXFmXDz/s/
aiM0k+PSDiJxB+u4DlBh46ZVauBiDNRyeM5i7Kv71mrPWZBPp6hu9PCAms6ecNnGqPCJJXrJJbei
H7VciVBPXLwnlcrry8b+4sIxw3Ow8s2Paqmb04GmifuUhF3x9snSNwaySgHL4M5dXbe1U/fgVtHF
7mNHbY4JbKHnpKCBc3RxQjmhLQ1Ug5tq5/huzVbKAQJ7pjzIlbScraFGWmj7M37lueV+sSp95CFh
+jG0gDooz2qbd2d7DMadYX+XHVfZBagTcijZa8WmcfWKUXOtThxdAZWfcLZeDK3Bk7433PTHRA39
Q+zWRnJIoXlfu8nM7YOW0FHw/CGudJDuIUazDtK4nobqN6qM0BbQMGuxJjvMhRL8ur8PN4LB77ej
bH7zadaZkGYl4VC6A0JXda7jQGymbjS92gbKHBm2jV29FxC2BiSM02bkYU1oXd3MINhKiuooa6mi
BOtPGp0+1WkZPWYtggjH+7Pb2AEcLuoUcguw5Vc7oBudxgm57j3fj60vTW1/Lso5e3FwFPbGqi/P
URXsZQAblwY6d2R6v6vfbPjlrptoVJpJKSpvKhTsYeK0EfiJqyn6s3Y1fKnc4X8og0NJhkYuHwqy
FLAcEXdkc27brKaQFQ4J/Il4bq+hM9LETSIXvbRZU8IXEZhD9jjMlanEh7zW9X/ur/XGh4XljUA2
fW6ZU6/WOqL74Gd1VXlaBsB4ErVxUAJBHAsxtDvfH2trjZHjoQmO/gkp3moTuSkFAY5z5YVx3X8I
tHT6nKh9dmBo55LPZbhTydvYR1An8YlAcYk0YK1CK0xKHWBQeBGmWvUeuT+cQkc1DkfkLdv4r6r0
yfCcvt8j32xkBFKxBqIhiTQ6ZKvb00i12NIbWmMR6JtTiCaEpzk8ju+v5saXQ1qS8jW9BQM501V4
jlQ3Em5SNl6adAUUc3N6jHF9P4ZuUr19Iel80UQgp5JjriY0F1Ob9UbXem5uVdUhSAB2JUXgfGAF
fsEpEmcYDsHpzfNzsXaEpkV/EdWz1fwATKuF7qDE7Of1/NpPuNwiFaqABdTindi/sTGRCJFKWf9/
ta+GcpIEOf+qJIXr2vC/Icvqkxar6jMUIPEhL/Q9MvDWeHQbeN7JLILK+fLod2le10het141mqI9
cbHG85U1dp9IqfSPY9NZe/HtlhBG8wHyGcRj2FK0SFdzhBgZpf3UU6TTU+QOBoHIw3mgDp7Fh6jX
itirGtX4rEViTh60nqLuOZiq9hL0KommWam+gVhXYek/amsU9SVQrfiX41v1dM7QsCQfGOo4ez9z
HqVghOG/Bk0e/Bu2ZYsdnOIW4Ddn50taOFl2dP1cDy5OSiNwJ228OfOcBG5wkETgzKk+r6IqT7ex
s6KaaYJ7eR9zRXmjUauHtDTna2z1P1mHz/c36u2QEPIpS0h1N7goa0WUcAYBmeSF5VVx4/RPgJJ4
vpkp3vUHagT1fFYS0pzHDijPXmZ4E2nontJ74enKDUIjbRW9mxiXu2kKLK+J0Zg4BdLpPvLZAG89
i3IcAinvARrteGAsN2zj+HgoVNjQoGwyTIcJKfHjoKTG8zQ62Y/7y3lzOBgLxguIREnmddfiKuh0
5KJDn92LDd+/OEYpvta18dopoX8qso5r8M3jyUwTDDDvRZVS7XJuushqTC1ZQwpKmdIdKtt3/wvD
qMd8O2ULf3SNHN2D+4PePI8lBpfWPt1nELI3lQ6MqmsNcygGVQO00dW48eYyzry6jjpvAq5ztPAa
+ksPjD2HGLklFmkuI8NEkXw0NhzKwcvpFjgMd00U214TVv/H3Hl0x42sd/+r3DNrY4wcznmvF0Cj
mYMocSRqg6NAIRRSFTI+/fuDNPadbtJsj1deTaCoAlDpCf+gPY4pQLXzAumMyEzbk2aUP0O149GY
S+RMCa1Yn0cftzOHUscPHtpJgC5r2PWZfS0xKJ9Coo7ine5DcgwTMzVJz6WJzLWTFdqd0Tj+A2Yy
1Q9TVkgfMGJl7eDIrBvIsx6yC1Eowt4A67AbXWQGMhVJNl8OBaSp0Ox14JJe0jdFqGsI8UXMX/HZ
bcTy9PYsvqw80/DQXeA+1M02aNlRjmpnDgEbHmm7Ns31a6gC5hQGs1M1PKYqVDjN/uDEpHbt1eAo
tDK9xVFFqM251+NLYnnV+dtP9LK6tD3RRoWnmkWqetxU1zs7U5QnG2TD7HyKmVTR7XMrXbUYFUaT
hse6kpPUHciEEH/48tkm30EeMsU+L1oL3e0ihVe7CnUw8HXoIsrd7NZZt/V9Dg1BRHlXFPe11Es0
0y13eaLe7bRhj1q9iBtMTj4spocKVils3DEwaO4v8nUKcmwGHANyD0T9b2+/88sVjXAHEurwV5Fk
oRJ9uKKXUsK4Wup2B/vPjZbGLM9V1YN3WKdTna6XZxMMJNo5pEK08l9wVqWCF5KiSLIzfTU8ZaPt
QuByDYx50PYLdZLBE+fEqyuMLhc5whYqIMhy+HJ40qXVhoLdmX0xxdzwYGRLJWICIzidY612mvT1
MCtWJ14BcJzXS5JEmdfkvwBf/37gNd/99J7/1rSLytF7P/rP/7hrn+v3vXp+7m++tP9v+9X/+qOH
v/gfN/k31XTNj/74Tx38En//n+PvvvRfDv4jrvu8X94Nz2p5eMZwuv85QPrcbH/yf/rDfzz//Fs+
LO3zP3/71gx1v/1tad7Uv/35o4vv//xtaxD/+1//+j9/dvul4tcu1HP5pf5+/AvPX7r+n79pzu/U
C8AIUK6gcL75Qvz2j+n5548M/Xekm7lSNo8DJCy3AlbdqD7752+O8zuqdAAxoTShEvITL9uhLrD9
yPgdc/ZNvBiuwCYC6Pz2n492/+tg/TUpfIk///sf9VDdN9D4O17l4LDH/5eOGHEm5SrKOAC6js4n
pE67jq5bS1XMfHINZ90HbWPGxVppZ07tVSdSkp88338d97/G48k3KRnQVUDeD1erMP3NIpPxgHGn
aaglyH+0nO77MTDrfe+O/VmQGE0IzkPtssx1PhWOtMOCA+sC64Xlsp/oNDituMzLwdhpgynwSeno
yf9lCl/5LodHxs/n/HXt0jQjdjqu4wVBs641wWFE4f+zbKbsMrNkgIeRlCfa1C9nwCM43I4L8kAy
taPr1hjoEq1duzkXZfJsmmf3zCx8L6am1nz25sA58WaHwej2ZpxNm3rkBq+D7Hg047lZ5pUyUU42
xWRGS7GiPSNqXHgzsdwMU63C3NL8E/P+ykuSXjMa6QLV4uN8pizQuS3tHJtfy9MirazasO2E2Klh
kedWo/14e/Z+yskcLjPW1gYFortASfxY8bPvKP2WuaAXhg9zDndXjI+g9a06bNCq+FRQDchCFpD2
3vJaI9glq3LfS8i+3z29KZFSstpiDNNFQUqndOd4cQYumhKMna/zDkdrmvXGaH3Lplr/LPF/nMLW
XP33uFAZ8vztl3nt27FAON3hZCFDvS3Vv4BKoTsbpZO1MppRZ70mMRRnFQpc11UqmrgeTDd+e7yX
Sx8vGcDg2wLZks+jLeoUTevp0PoiR8/llYbw5oVZFjrtWtDvbw+13U2H00QBD+4KFgcgjpBLPXw1
Ij4qeRh3RdNSWCHt6+Ic3OwpENXRFcmS54gFq4XxMnkfh+fR/Y/og2aWimHgmMxxsSkAGEXif53p
HmDxCGPREUDfa7o0sVM2/dnQgkCmOeSewPm92HtQhFhaVBLI+GilHn3a1HOVNjhVG2kjybI/skBb
rEOvypnAtgPitbPSwLh4+yNvG/rgIzMo0Q95C8UEPDiOmgPepEaZK3wB69IqIovdH4LyMCO7T0Fc
mG56Nuq9vyvz9qShzlYyOB6a6izBCVBheMFH72sQlDtazvtmtuWF1LoC/DQg5CRaZV5jV2REU2Ca
t4WrzKthhB3iI9Ub+ok5nzh/XvvwrDGgJ3x0gDbHtY0h0XrRFG1E4R67pLyhNYOTDKJbWZSmgXa5
6r46sW9ffnd0fGjGbaEgVI7jgrFbA4yvJcZ3nlO2EH9NGa3os1zWRRpEiYeZmd9Ya5SNaX1ixl9Z
8CTG220O+J5K6rGZGBwGT06YlGEATr0PWYb2qh+AvFt1mv8x90rsFlHiY6TB4s1dpeJ0sKvdoCi5
vL32XpwlJBog0wlXiHS2ssvhBp8LX1Sq8iEzBHQcVI1oqDPiWFlM/in9ghdnCUNRCtyKOxQ8yF4P
hyonSbvRgTchal+cy7JMYlC9y4nD8eUorCK2E5x6uvMvKreLkWX2ME+Qj3VdnZl5lT/MmnRPLNeX
n42OzVafogJIaHgclSHEP/sp4PqobT0/GrNKnGW2wGF7rM0TL/RyZ3CnYCAK/Bhk3gsgcFLALgIl
V0cg8PQhnlpb2/e578ZVgWlisA7JGJVpJ05U4V5uDi408s9NxJGz8JhqnEuldbU5NlHnaWK/OJp1
NZdJfT0a03Ld9aYeVoTDodufOg3BHh8fSgAC8eHcoh/wwkADDxfK6uA0IstWRJ3mdZdJisFP6Etz
uM9zvc0wi+zyM3RpkDvshjm9cK3S+jS6TXDVyHRgDuzKKm7txR+dsFgLEE22X2MUZKITeakVqUuf
13MJOmRQL89WJZ1PckAB4SK10+wm6yqABrMw7e6sxQD7UnRpYcUK9Zs/2H8/3VX8bD7LUJMro9R2
nJua2nMXe3Vv4kChKFkmweiFnedCgbd9vGXDxgSjGPpLUzzMyM/ctd2of0FM1iYqMdC1CJdA5XOY
L13w0K8Oa8jqa2zwzKZvymgE/e3jcdbLPwKSCBU3LeIQodHk415unk6hqzbnvLVIpHMOYUn7luSz
8wcRe9uEhFLyU9mu3b0YOqeJpJd7557U7XeUCqYiHqdUP++IM5zrfK7KJ0RWWjP0c11+TUrlP9oq
8NZdlaXBDpEx+i8VdRl7R412HnbTlOjfJkuaT3ZFNfFempnl7bIFpnY4Ua0BIlLPqPJWyYowDOZg
25nuKh3XatC1WagQ+pjiRhaGjI02k01YtxMts9ozH1XVekuo5SPlSuTVjDxyakss8bJMXRUtpePf
aGYxL+E6isyjwpT6+fkwthoYdkfkKraLpECuvvOGx8lsSQ5w+9TacOhz+6mbdPg/I0S+Llq6dnTi
pRvV50o3si7K06YjfZmDIs5Gr0n2OBnogKhMg9tozWR7i+hwx5cw6wJjeDlNepjWq23vO6vvpz2e
jOhqY06alrHZWk620ww3r/DNYRFNuKCk3KMFtUK3DYYEan1j8e+2Xn8M2hbxbRUo7alE7Q3y15xO
4HzqYaVn7wnruq+GYQAUW8wfVbtxshr0lofQWvTpaRpXVpFCA/WL1zpeG051L+8zp1vcNgz61l/D
YfN83du2XG+XjCZxrPcZyUQxzOVZNmDehY3Q0Gyqk0037FAxTc5dWDWA2IoJy98W/mMfITBr3Jtl
kOaxGPsC6ZAkW9IYLe/pJp9K8WNcW8iqljGWH0vXme7dVR+Q9B9Xy4+KRaS3JqgsES2s62mfgmKv
QqeX5V1bmdajPhHKxwsVt4ussioByxBAYjVOwbgP3HkqUJfw3K8Z0O8PorVRi0zV0FF9dOr8O+xe
Yw1To+ufhD+AQ8vKGR88gFL5GCEhnbuRrskAtSBfzhdDusqAfTk7dYyFCtKWaZHpP/jkhFp93zrr
DiVt48ciMhwmFFYTmAkOJfyt1VtVE1PhdYcocAztKut9o95NNojt3QxCbI0qXFroH4w1uzxzcvva
dQQlpnGo6WdqtjuXwDxLW0ZDqgMKqpZeT6Pa0aY0rrXSmSi1tsvXwnImK1SazO97MHWIbw5gsoDu
VTRpXL9xP5naCPGoEKWqd3S6ptgrpbSjfJTB98EYeFjQwtqHuhfLu2oidTgbWzfNoqnFUFzXk4dt
P9tnLsbKWB534/ik2W3wsVvZRKFBKcYIh6We8sjjXKvDpa2C58Dvs5XkUJ+u5Gw4aZj5oO/DLJM5
q24yKRp0adq8z/thHMN8aBqNJWp216LsnYWqgF664eIqF2LjxGngzrWgatllzaPZr/Cs6N05351+
7T/35MLN2TR2Tn+RsKV3Rqrj+9hbI1lC7y2zFRWiGR7cOq9bjH/qedhPY1GbYel7oImmadbHC9wR
kjth53bHpi8CI3K8TJehS/W3xAZ4Ks4yL7H6HaVQ66M5Kf9DuyQYijiLOXze/BvKC6ufpIiNSbM/
LVljumEmKkfFlWlQZE2zQd70i/LysF47mLleFtywE9vP2bg039zC7FCu7Rpz4MT3AAiUZjVezSOm
41dUBLI76uiliHUXgEDIkex8Xx1NYW2vtebnQSD0gABt0N7BA7aGcKyxZ48MFMZujMEvR1gPVSf2
o+t0FgVqe/Z/MJ1T/TD1yLnuEsRa+p2o7I1Z2afm9wLhqjVUrJsdpW7vsdO08vOaefq6yzRjFtFc
ToN+2VD96qMSzTQRbgo5n8j9RMINsjp3K+Bri9Paq5rzZEQCDGOgZSwj/i+GtBKr2usWtd4KoEni
fKMZWZRxsrAZQkF7xsQM0xz9aPJnMvNqrGih+FWjHC4xTaT0+BftQo7NMoeAoFc3lAhhNFjtaeAa
kmKtrwsUevWY8lhe8kCZzWHuYU8SdrLWtDPTbsSdFHOy7KTKcSAMqKk+AnRDq2quJW0F9JHKj1xa
PSfv5LRAz7ATjYo2Wb+6ou6ymBW6vK8GXfI1KsX1vRhoju5Xt7HmEAaYne7AdgaKn+K0GY6VkFYk
+soFgFIjhVhBZ11DrxLeV99LhMUdMLUU7220N1lxal1D5haLZBRZVdSV2ytQE1F/SFs22Q79GgFC
N0tmrFS1hU2Z4r4X9l2zfrLclf6vZZd6FdqLZ/2o8GjoIjNrhUb9ZOU4HbSyftJdUysimNr+NyNI
s+x6nbz282gMskKQYrEf7JVXCPvcKq6JrdQcmclofPOkpz+7Wm3tPJ0AKtS7MfmBGmjjhb1vDgO4
7Sb5qMiks5D+eOvspkok17k/WN+tdeoxrVibz9WwOHe0dAIZAvxT96XQzButmQvgMnb55LnafO/n
eDdHTp70MsxnvY85YMS+KhQXi25le+GlzUXeFCamM02xmRLWYx+mjTY8N22+PjlOZn/QGnu6Mj2Z
b8jBTmUxzcfuaeoWDCtkVg07VNkc98a2ars7p8g+fZxWg0yTD6ffNJgXLBGc4OHjSJD0ZR6CzrjI
5Co+JE29AV2R6cujCeWDOLHLXl5Lxys+ISRFtQKQbrenqQr8pK8F3ZR0k3IOhzRnY+miHC5V67Wo
NkCOXNED4s9EXLrLD4SYKoIiw8KHphhltQmwjsZ7UBqIacpqWT/KxqUn1c3Ocls0MnBDJWYy1YEl
RC++nwP1MNtT3YRj0ngfJDKCdWjiWe/koZc5TRZhktUF+6JOeoSG8zX5MpiW+t7BHf1AI09v6esM
JgoJRdM9VtlW2Ek65Xxi0XofsnZqL7nnUi8M4FNqO4Mecb0jHJTBztZz1wsl9H+cc5A0NELdRFZx
nxRtm8SFQS8JFWMkeS/10m8ugCTM+ZlWaFaOnY9pftIWjwvRrWCIRhLnR+zPWzO7NjPdwnDAEeZX
CgQt9Hsd7944D6riK5Yz9Fl9tVjEUK5jUPStZH4FmnouY1WWwYM+SDc4tzuzwcNDd7r3fcIvRmCw
pkdjdYrzQR8X8NU0JJ8WEBAPZDzBd/hFywfD65cVgGSOmGiNWAzhV+vBKes0PXlKynG0Qy4ChAes
UjPT8xzAw7sO4Zp8BxyaplihZ9adzDrbiBLgg3qoTynnuz+m02Neu1j6zdlCnIbEruThCASQqHAC
7V4VKSGaK836Ymzo3YWWponvttAJ+NZ+ad8tRmIi2miYONupdtFDbxh9gdW5kwdnswdzIxqrKZGx
wG0k2NVBu94XWqJKogOv/Q41MiP1MMwEw+m8w7kJAqtx4aeue+42ZXc2A5aMbW4S1LmMxT1vKEEw
M8Mw3s9LRnSOcUBLQXbubLHTzW6509xpHKMF8p/2DvyGtdKLzKaKm2Q1nm1CxOcu24QmsUZ1+9BO
JVXzuUqqOsztSXQ73Fyy6bwR04zmXJ/PsVuWtBq8QQ5PSnmLFekjoCg6y0I+Sx+bN/CrhgzbQqz1
zveqXANAYOTu3h2HzNuldUKPwhH1oqLeFDVrCXGqLyPBUBKqRJAaBxYnc1QrY1JRqTLvppCdsPYe
2HvOASLCUHn6vGCVomZBmXkrwWmLrr+z82RxQi+XjRUh1LORCpfNVXCSsr/xrGUdojRQXKMC9rmw
uO+JyvnTYaKcKaGCZo3PboqiA2mPY8AINSqmcFarOsceQZU7xDsQ/HZGoD7h6I7zh8KvpmtfNcIK
Z2L9C2GAgQ5HEmUY5mB42ICt/TCMIPFhihsfR0OXZAhsTXA9vZw/J6ZZoVbv63K/SuJBmgetue8c
2SsSOK7quIWx+S7xNC/BI1t4HxbX1cZwbnxkpXwc2pLYoJXSRU7FmYOntEZVUi/G+cFeak62NbeN
+7RZnefe6AnrZZIhfm1V1Y/A6rtvIkv9+RYmWfvk1MVAPOgVKUUtZKpV1Mimrd4NXWV9GtSSe5Fv
Z9jzQoDv6yjHYJCASu/YOVhGDCLOuHOzXW0VutwlXbt+7Hplz1emmulFdRhq3xpl7QDWtyiHR6Wn
4RCqFrK5mWXvhh380SSG0bYY3G9VtZ98ZQp8iVcMIrR5UX9oixmMOybfuENNja64M4I5KocO9bxW
75xL2n2uHZkFrp0oNwXZddClCPNmyGASVfocyOFkNPUH4WSuv6v6WXyDfxPczOjPXOO+NY2hlMrF
Gatoy6fJU/O7KU2058KXRR4umpOIS2sUk4eQyGg2YUPkerOm25kyJcVkxBuMhURF+HYZknT6Zyiq
YRbq1WV3ri81astWN38PgsVazvxFDQBCfC1PgaEYlBQA36df7cHSmTDM2yKX6MiKZlxV+wh2G8aJ
XrLyQaWheaTKUi+Q2e9rGfFMqbXnRgz0HYVDrdj3cE3OM1smDQGzLb6s7GIHPaehui5xuWXisjG/
RfjT/lEgFvLc5aa68nPPG88J3sjgZtADf5ir5zyadcp54QIDTKI2q4u7hWAhiJg4lFTRQ8wuVJ8j
f+kWrv1DYoYDB9jr5/RpqSF37nwTpSgcVJR+SW0CBoxq0lWFg1EROs6iWC4aOQublBGg4H4sZIv4
AXCH8oybtSx3/STGJsxWP/dj4SntaraRUA9JhwrOnnwkT9Z8rktCuPZbb2Z4QzlNOt0KSDif577v
r7t80T7LudI+l1SWfSx6QCtE2RKgj5RKaREVcHPixz61Sl4K1EzQUSqX9guYjsTb9v9iRm3foKU+
wEz2b22j1t/XeeEt8ehPLWWGSunf+9m30QwOtjS5sbLkoey6Jo1KeNFDKEAePTr9ZH9C9hofmaqX
9jPuquuDRAktjYLSzgqyqdRtWXyG04eNg0BhmEoykLCkLHMlOIT536LxH8E4VcFZbttGs7MalMnI
JoZOhLQLS9amvYwC95bRvw5qpH4567PswlIAPiOUxSQhaT1YXz0XP5nQbFD/uoBO5Iw7r1XFZSfq
oeX0bZIurJvSo42dzLq3q3uMyfbI6RP0AkahoVMGbhXBAx5AUFW6vKX5lWm08yron7Jfuz+wl1N3
MrcoTuuIWiRUgPBF3FeSCg0uFab6ni8EmuFKsFeE1awP76o11TLU+oX4RMeHzDSf+sC6UGxm7hjM
oCl/DK2Ql1nREUqGtiK/xNwEtgrRYZVPO37q93dT0Thfcyj23ET9Av9Wr4fio5n1dUAjHi3NnVsl
5RSm6aIhf9xojThDIXL9QdfMv14J7eHKB3n1lStuvu6Mys12W0kyI+CYsGSvZZE4OzpeTgwmExEe
u28QZOVYSrwod23UVFRJZJMWpi8vqZ8UVyQUSxdqAwllJDvbXa81MDpweUZqCiHOGZg5oaSdE97P
I5CT9zPvVu8heduRMXr41vQgf3bQigfEfawRuzN3Mcev3L9DvwehlN3MIkmdC4yLvfqiQGaYCMhz
GyfOIKOKqHDL9K5sivnTv2FTYOh1rzG5VBHv21GuD5Of9rf/VidiWd1qos1b1ma507m0Ie9SI9m/
3cZ4USTHJgEEJq1zB6Ud85g/7ErVJevUSDrlEP8maizXmoasBdxOcSsrLXmfFG53olH/sovDqGja
wjSBowbfcWsM/6XxO7p52qUDbLxynKwmdBajiKaiRJLBlkWsa2VyYZgy35eUgnFxmM29VToJ+Ytj
/91+BE9Cy1Knj2XTKziW4dYcv2ssQFzROg/mZS4H42zJ/fm9q/friRbpiwbLNpRPZwAvK7rQxx0j
c1CupmzOOZtq3pUtsiaU2dCe6JC9Ogqe5jQhNtiFtU34Xz5t52SdIT0ifSvF6KLsG+193YhT6uUv
RyEQhTpBg2Mz6jwWvaN2SBV267wOckVHDXoauBeaDubfnh56X9sXs1DA2fD3h29TZ2ViTRleHTN/
6FxuL9KkeGZW/fL3TBJ+okcIWeDxUyCj33ZM+Vog58+J3PrWupterms3RVpaFleGV1FPxfI8Hjzl
nYAJvNaxgf+iozmy9dzso/ezEMpuDS4DKtwkccNIgA6pyj3DjfSrTPBY62ixRonwyhPNsde2IB8V
xAwMN6bxeOPrWrKVFYstajHxSEnLqaQd4rfOldHq1rU2m5TI3KINVauGq4amjB7J1W93q5a2J77C
Twmbg246D7Kx29mBDojQ48aV01W0axSfQfdE+yC6udyZKKxBE16fh3EaryvN6qJuLUSIsdR4Mdqq
PA/sbo5EtiVwY97u27Q1keb25D0YHPMiSQ26H/hRnTgwX6x8lOR/7isP2CWYpqMem1FOeuL3sE48
c54/lGg/7hZLF+dvH8uvjQLinN2FT49OK/Fw3TvJ3LVuWzWRXZn+Td14n+ZCa9/9LwZBEZ63AKhl
HkvwjPgzGvqATbJvCft8MmR5j03rKW79kVjJhlEBzwdWiX9CLwSlcvgugzWrsaqTmoboYN9a00i9
lcPlmhBbCzs6AaERoAPsAt99N+ioDa3dICQJf2HClirqc0xL8iu/m7XHxhn9L29/hCPJnF+Ph3jE
Tw0ipBOPcczmOKOnSi4UtZXzA76HfBpa+eBOa3NlBURiZbegsOIMVEEQ+B1ufN+uY8Mbpls3XbKw
sWeqpkYxfXz7uV6cDHw1KFRINqMGAHH6CNuiApiWlNqbqGqNap82OUWt0Uh3QeWKy1WOz2lZV3tj
Cb6/Pe4rDXo0QrdDwYGlxpF7OFskID6SMywKgdQrRTKf2BHcdDjp1SkswJGO4s9Pv1mmgdhDINp+
waykuDtqq8xprYqKfmpb6tDVFiuuShrH/YID+pjmwW3T1d6ts9E7y2DVTuxn0+KFDs4eliXS6wh2
Ax3kGDoC0JTBQqTd0xUYbTPBQw6BshJ4T+jpnSKrXYoLY5mDS0o6iPxrvfnZCuYfqncNYD5UjKSp
ZXfC7+o4k9K7B3O6zqFZSfd9tlDCSlulYSgytDO+z0vhUMLIdZ/ilX4KgPrKgtl4VUj1+hsz9nji
qKUuemsM4DcMe3h20tx/SAidYwxD64fVS7SPBv2Vm9kit3l7yWzR2tEX3DTQft4irJpjTE5m632r
U0yJKkb+OvmJfqYDfH0ArKM/yCU4tTVeORxdoFebBRW4QQBgh0u0ptlq6plZReg5GA9g2Ya7BR+a
E2/1ykaAHWpCwkauHqzy0UEPjiMvkFypopqJfa/XluTESvM7H2mju7c/4JFk/M+NgF4EOomgVTAJ
OSaozb1jc8KoKlK9kUWGVZXkIMtwZYwa7as+pV836QYFfZ29kpvtmZqqP4w8uSZKSa7M8ZQ78csv
DIcCJIlp/Ay6jn2b2lKmYhghq9maUZzZHWCuFnjHia33ct2AzAGsQvzIMQAo6HAeAzNdSos9FKXl
nH+sFanciBbJeQ1M97apKZq8/ZlfzijjwcHloNmEmo91OWxNIK1jMp6NTsa+s+lBUIVP9lnT6X97
8TDU5oi+/YOlevRqOeXQUs5tGXnDoC6cDYW0Cn++cHL/lKPfK3O1AdGA029QSCBxR19R0M3ySlbM
iB/53qlc+ywbDe3EC706VziIskyBUtH2PBzFNzJdzBMvlNBcZJocdVVTC4r6Gd88FBrGEwHQq3P1
l/GOriFvRn7eh6ITjWpY30sX3x7Q5MU+m6tTUN3XhrK46zaSCco07tFxooIumTSDV+Os9kOYlUbU
9aW60obUPpGcvTYUFx1aKYDsKMxuX/kvyRmEs3Y2RppZRdvbF2MvktCaK+O20ftTvpxHmg7bmQIG
nowCAVZKShhNHY5VOTVd4x48QY1pwVcJmelstAv/vkWZp9g3jXKjobKHR2Gi3yI6uKxbuI8Nr0yi
wmllFdYy8Xc9AHP6Iv0mJg1o/MSWfLl4t4dkURkA16DIWYcPqffEjRjvVeAYRLubjSSBeYuX/N/d
+P5GDHOhqRFUo3NxOAoFewDao1dGJhiMM6ROywsp3XVnC0eeGOpFPQVBUC4NuCuglEhZjxZTkw9u
Cf2gpDe71mJHO8X7Y/ZpPS5GP9cbscxIo9FfTkWxL/enb9Of417kn+Aqj8ZNEDhabILpaFwmNwnr
NO2o7Rv9+WgkV3z45oHJ7y5Z6uutOdrj1SK85izLujRuPYDhUYENx+NsiHudxsoHA3nyE1P9cu0D
eHaJtXRqE1Sbj54QrbS51XtAB/C6hveanjY3g04FIUtRf397vl9+jE2SjzUF1p9J8I7mW1ZCJ5nP
RVRief/ZNIUfjjSt553ql+ZeLtmye3vAl8sYfRpoBY6xWelQTTpcYEVLh0a2AJIbaXeP/mQtD75a
3VNKsNtzHwZaBHYWAnvoHsBsOuaatE7iNL6YgbpTar1c5wr42kDFE1yZP284NTqI4+RPFxoV2jAo
aY//7fekGkOkDBka0XHz6BYQ3WoEZkWxjjA6iINmKGKRzen7t0d5ZaVQj8Boa8tBUF3Zfv6XU5Iz
UoFH6AtK3tb40C/jO/gP1Sen5Kp5e6RX5g0ODZwFeDtc0u7RGbnIVMsnbQTqoQfJPmmr8aunB+2H
t0d5JQMGHw5NAZQ+VR7TO1oea9NCyCmHIpo1NcSF2dM5QRl53nkoGO5yEaSx2+F1Yps9jaZyGeLZ
nb6h4OGftaCb9rTHgQoWSx8ZsElObJbXFhXLakvAoESTPBx+bYAs6EBPHc3bPOvuOhBTcIbpaKzd
TGuN3Uwq7ib1vnVLEHcQIk6M/2IO+C6sGk5leE3MxNG5wOGo8ItGOKpAGu0x0wJx43VJdWKUl2k+
ofVmBARREb4GAefhawptKjsu5CzSQTEswK+z7KyYEjB6dUlV3xXCPw8KH5CMATwtrrL1i21k45kA
iRdrOUrISiu9x4z+y+7n8vhb7NL/ljN6wDN9k4P6f5Bd6rGf/nt26T6vj9ml2y/8Ypdaxu/Ir7HZ
AvgVm3M9y/YXudTUf0fThoANWiGUCKQi/4tb6um/c/OR/XIF/qSQ8kv/yS0NfqdOzRkNcRkqMeSv
v8MtPTyhCFWomNGzYbtw2lvBscKzZUGxQQ8mi905H+BYYVN32dMLfQwaq7/4y0e5/3W8/5XHepjX
b2Mh5UF9Ag3drQR+7HRYOGkpsATOYx1Q4Vdipc4NS6J8sGMgcCI0IyhPgaoFEVFjHva/GBxVTKIK
NGYx0DzcNWD1+qJmR8RoMOVXNcZPZ2ozeLRBT9FuZOjeT6pLdwIc8PbIRxp4f743WRoZFIh27oPD
oa1u1KRGBzdurXyJCs3I40Ut2hmohemWVMQbQ3e266sulcjmV2ADU+GZF2YjtsB2WuSpB9pOiH/d
vn8+ECx7hE74HDzZ4QOBc9GFkfpZDDZsvC7tJrtcC6c/Z0mu+2SVzY8qoHoGmAWYcpMLsTcdEbxD
esc4oUl0dJj9fBTqto4JB4rlR5Z++ChrYqgKXkBOkUwrboq6diHwZjK4cPVsKMEwZtW9NqEkttfA
RD4FJS3V3spTN0QeDXktT1/UtZsRR+6KQPj1qU+13RlHn4p6Pm0NOD7bjju6U2ZK/UDnlyKW/pQ/
2Po4xyumKJEL9CBWddadUVVVV4A2630nNWyQIA6caLcddTh+fSTQPBvZiFuNw+LwI/kaChVJ4kNF
sNVMA7y1d9aqytt86LQLoN4eJhwpAMElVeJaZALmwezW4xcPQ6JfR/yBfsBf9/DL8wKpe0i7RL7I
rZDTHD4KQtVDUHepiOuuML8rApn9XHj9WZ+qUxLwh7Hvn2/9r6GOOZFtkiWgFXIRm7oEX7V42nAp
tST57FTLcj+Uxiln6O0IOJrr7etyVMO4D6jlHr5bbgSFVrZdEVsIMEcdCoBXtl1bJ07Bbbe/GIVG
GYri1G7c42pc7VSmpvc6K2pqk10vaKOuK9ZGNnAlCCPOl//P2Xntum20bfuIBmAvuxIpaRV72Y7j
kh0izmuz986j/65x8ONfoggRKxsxghjIaIZTnnIXOzXsna+2itt+ryWnE6aaLK+gw7XaQYmYRYza
YuJbeZaf+jydPyQtl2Geie4vo+6jk1lNxYkD4B7hh0B9GEMO05gq9oc0L7Wzio0N0MXeNf9chgkI
yf078nZbcQFQtCa3JRm4UfvnnspqKAKZ35addi5AOgHDj8ezXht7aku32wqVIBht0jsSwvG6coEm
ajc2pSG/sjkcRRWDA+GHfQ5rHF4W2w53SqJbU6P/RVyKIiUlNPn3r3KAfMKBh3I3+YUBRBaChXkO
emV6sCrF9d++ipBnMUxgZ7GQqw0MR4BbFFiR7wwugK6myjw9ibLThEjxXhR6u40dqj9U5wlQdPVG
ois1WjtWItgQ6JpO5jE3xPxYDuME8hcbecijVH0PTh8C0iub+blPjepdKLoIJB/KTHWu9l/j3nA/
1PE8fstarfJL0U2Wb+S9vqPesPVT4WpSUiAEQdZ+9dzZo4ZkZBCkflCp5WnswC6rfZiduN50T7E6
5dQV2rizQNuDskDIvVIQWmfuEFiQyChmfBDbsg0PkJicjyaH6tKIpfhVzXYEokwXP96+A6DX/r9R
1ylQ7WgL1XCJnXQ74yl2ho9ZlFkXsUzOzom9vSy5UOhdsMto+f/WRXm9rR1rTtWAP3y9TNDZbl3j
XWIszp5B2dbpeT3M6r0ZzSpuVICWfhrU2SNiVwgX6mF8gQGk+o6e9LDV7LI/zk4vvsqywgKLQJYT
bGApj0qU1h/FVAReOfbVsznO9of7C751m1AJ4k2kSkmfcZWMDXaMLVBUpj5WsOlFh6vnV51j/dFH
bvkVFlSwU03eCJhYd9j6KI4CPHLW8gSlUnUIJ6upv5i1/aNTXOXnPNg4Lw30Xqzj2Lrjt26Iig/F
aDofnQ4m9EOkxigM41++VCiCBsrfsAQt5WDFhtnuvDRb60FaiuCwvBqIV65vuzF02WrRQLOu78Y/
0CoX4mCWtfjCZYtllTWXb35OoQiTWND1hkgP9ul6wH7sdJrZU+4noZrkNO54P2LNTr92Nv8GMxGR
u2Qo3I/3v7vcd9evOIbeYJ+QKZA9tbVCF2plkKDzLsdcCziXI+bAryetPCmNU76YeNQcFk3NaICF
06EMbXVnG2wcC4Ynl/h9rQEyvZ61Vs91jihH7mtOAbzRVUB3Yz52zPR52rnItoZC0YQdJw2veVmu
hzJL4uKsG3ma7VJ4bTm0T0nX2oe8Grs9geKNSxONUJvnBFQZeJHVx7T7wAJxnWa+GzTouxaqc0oz
w/QWMgePLuF07vtxr2yzMUEEhHiiAUwZvMSrQQe9XYKhikM/avroUxvYgQeOdn7qU6U53d818rOs
dg36TKwlxVwAETelG8cM1VELQz/oE/1hUmHBBLinoZcXdYeMLMeLcVZ8WKL019sHlgbSMu6RAIHV
Ncp2HQOucuEhJTJ9y2A4fysiDVw+QRAU+h41KcdJ/5TR714KtXEjEClgKgsSQ5bmVsubGUBqy7gK
fWG40Qv92F9LCzgMUHSBOZY++vdnujUco1HU4DYglF9dyKTZ5CiBKrwwc6N3QKfsr+myVF/qqMg+
0ZXRdlZ2czwcO9GCIMO/UW6pLVHrmhiFV01di/KP6kAxIroMhwUCYd7t5IK3O0gagSNMzGDye8qf
8yqaTGwzRAtiiHx8oDKZ/XaPXdpm/oJjy1lEzYc0AkqODcjOsq4kCWUGwcAIh9r0PujSrh2e4zyF
m+Bi1taqiTZ4aOX1L+lUWdPZTib3I4zIAmvnkFN9cKAggLpp0Rl8qmwLa3h0TWFTmUr0pClT2B+a
SGn+l5VBU3qjnrhf7ER3X2BiV/MB498RakTYQVSNMOmWmH5T+TCPLhg5A8KH8OJQV/6CU5o4kPtm
x1crNzR2wpuNjAl8KxpLXLEorVJUv17oxuhNrVhwjak7JTtm1VQBlTIqL5smROwdNTgOSzf4haJk
Hrwynf8m8gNExOykZbV6FGk+P8GktXyh7RrpbVQE+G3scZSOqQLTCbz+dVo8JvEIhN2vlkg7duai
fSrVHmcRLC4uCBggbK8BgYecCn1lHPvz3E+Cari15x50e3lizkEnBewsfSOcUK5/SK6rswHJnbK/
CoslnMDOdOUSPuRDZey8eVufhI6uTJkJOJE5Xx3t1sXbRQU55rfzINqDOuvN44CyLH0HVCkPLuKK
f5rtpLiQbsLhHyEivTuM0+h4lrU4j4BtgGkvuXIaoCecEiQx9xy0bt8v2ehHBR5YAUCiGxziUmVR
1YWRn6GgRAtNS70hipvnyqwcX4Mnc0BqZy8W2BxUrgrRuE0VTb/+BCFyxYoxBogvTJxNSmZVhO+P
G6eHhsbtt9HhMC65vffl5b19/ZbJYvb/H3Z1r1tCGScRIU6kJGPykDkS9dsU8+n+db41OVTDie0A
aONesXq4QkMro6rl2olL3Xowl7Q59uk4+E6AAECTFKY/TTBZ7w+6gvP9vuzYzrLnCuSFE7Y+XvCk
MhWXIl8twA9mRZgCQu8zzzLF8skdYnJHGdqnhcFdUNJdoqJh7213+d3WC8y9Q5kIFjK6u6sf4VYB
iYv8EWWc6y+GMYUX1ESa91bWdR/5tMNXu0Hz0OSmeejiMH+AoFE+j2khHiXU7J1pzsUe3+E27AWQ
r8JqIuBGLXf9uqoWGWZjUzgiEK/8dmqKJ+Ha4ymeHCifYEGeuyTPz108On5PWdbb+TDaxpqgIIXA
M6gQeBfyeXz1/PXqFA4iYPzWwnV4IME+IS1sPrtNNB4XoU1P5YzYwxFbguRHC+TuHVIMdoNrYmRQ
YKj0ned46/oD5EacoaNYRkX9+veocC6HuoFw3oXxfFGHHnu60PnihJCw7099c+WBe/2uTOq8S9cj
keHlCLxMHIQ0NS9zYxjfBypp58pFaUeqhAVHpR/1i1qo0ftgmLTv98ffCDzoEoEMwMgHcMCaVKDq
MYLoGYFHZlD9m+vgp46G8+epGfuLXUXJg2bFUF+aJvz7/sBb9wzOU/ROJL+FlOd64vkSTfa4sMRo
UI/nonCzJzugAn5/FLl868NGLw4ErezSAdy/HsWC/kqhA82HvioUP1aKEbEN5E3d0g4/602R7xQ2
tu41lDYJiC12Dm/59XhiadV4yBlvibX50VwaBSWNAAbmoapd8SexTXZScohEO9toa1zppqVDfjQp
P69WE37kgneGiCH5zvF50OwfEVTnF2uMf+kihphi6b/ur+zWxuGVkFqKlJ4RuL+eaQTRWOqkxX6D
bACC1nVHjDpj7IoFhPUVUaSBJlfmfmjhb+4dmq3jKS2hAUWBv8C/+3rsGNfaFHuN2HeSAu28vNQ9
4GLRBV6EsXMTbG2g10OtnsOiyKZ86PPYF04+YE3SoG8FwBh9n6I7YTS1Bznf/JCkMigXE3Gg0Hk9
NYosInbVOvaDjDi4WRznXRVo+rGfEHCKgQ0d8jkbz/e/5dZ6MhS9EUJPttDq+jXAhI+BxiQXNAOO
SSNiiIOOfiJHH3c26tax51qVACGk5+FOXc8PrffUJWyiMUiJ7QQIeznNVZj49ye04uv8+9ID8aE2
DBWGAt5qd6ZdWncGS+jD9WweZ60JTnSuaaCJuK4umRM+D0rSfAdUXX2yjVI9uXXV/erqpT9rmN5d
CAJHTx8q3U+FSn8KpQXPgAzl25pZ7VzBW58crCWdelCG1LFXu9mGRp2iQpH4CyoDR1EXplc1+LY1
AEyPA3KoZyO39D92VkhG8KubEWgAqBaLihfnaBXhz5Ndom6HHEuuucWzpvVf9S5evsyBWFBJYIej
JYNWO1iTo7N0D4OljTtN4o1506oGNGDoQB5ohF5vBQGGFU0n+udaXPS+oeBbY0xNfHF1YXioZsdn
ZSmnncXeSrEo0mhU2AArYDskf9WrUKPVSzOMGrKNanCaM7o6KOgPdmTDoscUaMog/+AZkr9Tu254
L9QCiToYIMkJvR50Y+9/hI1zx28BU09Vlbtsnfn0gMamHKK0X1ihcoKlPb+ga4USrT4PO+0queHX
nxvWICVmlzYhCsPX0w7DTHMz+MW+2qWq8ZgHXfRdz61cahEo6rkIo/RngjHaGTVAN0fbr2ke7k92
63NTAuTDEeLhBLy+2Ywq7Ka+jHzJ9nsq+lJ/GK0+fshC9VctTP0wREN/uj/mxu1NVYxpE3BL7vDq
Y8PUnkQSpXRr1Dg960k4PICUch5sPBIvMMCjL/fH23gUkdWUvAT5MiIye73K9mQEVWEWjAd+wYcT
VZysDqg7vqj/9JUxPaeLUuyEOBubiLeCA0RZzAJssZqja4opmQpaKTzG87E2RvOc4dN30icz/Xh/
ejfLScKCeicoaJYSrNpqqJo+20IWj+y7MIAATkp7Vkpuy8IQwhMBeh73x7s9rGxVHibwj9RvUVBe
hW+qgpYa4mnCi4y+faAWYfqBcJHPrZS0/iNO1fmhw2rbD61BPaV9UX6OEjf36zzPds7PxtRpZANg
hgyL7+X6qLajWQ+4GwoPES4I0gp0KnCPSHk4ZbNHeb95I+WswbBiZilLQWuiVFJza4UKY+VKMCgH
1cpnrDMqzGN37p/NSYFf+j0QkHD596/uwrBLKfRIZH+SCofiXFAfRYHqYqAO7iGarfS48z1vzgcZ
DluVTQqoFaLG6tEpFbXrZ3q2ntE31dlsYOs2YxO/AxkX/axbOriJlhhPkzJN38GNdS9GNBnfc6Uy
T2E7aCe7cCe0juLwUtdO8b0u7AbXS1H+HGBh7Gz2zd9KQEQ7nE4QQr3Xi+OGU+YGVSw8FFeLR6yV
ox/LoPTfVcwTYBuZTfO9REvEd5p8j8tyc6TlMukKnUdua5Kk1bZHomcYC6TlPKXr5ge0TrTPrXDN
k9T/3HkPN/YaaEMiMurADv291RaYFje1RkPITuocYkCcTEeq7PGX+x9+axS6Wb97eQgrmKvXZwnG
EsRNIjz0xcsHkoX+qa+qvd78xig0mWjA4D3AAVqzKBI1wEq4mwNvyg39qa4LqdFp7hVwtkb5XbUi
a0dce12riF0QNI49Bp4bds6lqFHRcbB62ck7NrYAqRX5McBsmtBrwrnoRU8Nq5M9qxj94qjTT4Pp
ZCiY9XsUl5uhKIeDX5RdDjwEycavN7pV2Q5a8a7phfPU+JOhx1/TaCkow+XhP/f3wc2ZAsNOzY9r
lFSDltlqqNFAfikLURgKm0R9bFSEnBpElgjIVevYRm30MgfmZ6Qb3ybTQD4g82KHBId0H2SLsXq5
mq5PO5jaAZ64TvySIS7mGVXvoPGiOTtxzsZyWrKrQvbPySKuv17OKlRCJ2wxtjCVCcBMN5TSOGu2
n3o3QeP4zQtKf4/GH9A9OMpr2MBgWXVoRqProbaJEhd219NTE4DhOYi2tf/ui7b6aoYYmPZGhi7R
/cG3ZkrZCLMy8PEEIKuZpoFeVLmaBrBWnL/igKJlHuYzZxx8yv2RNvYNFSIqxVxVeDis72K8wY2R
Cwow6KRZ/aHtptmjSBd9MvoldI75FBmPRu4WX8OgSnZuyK1Zgv0HBEIxkGRF/v2rRzI2B5G4g+Vi
QUcCkDe27etDZ3q6ikzd/WneXC1YcQAmcy06+5KmvAofA4CnepEFrteOWFFMyjI89sJqdyZ08+rL
FhOwU+gG5B1Yf1xPyJlUhLoAe3gE+sUjZuHhccJi9z1oLe0SojT59m0CHYepQf0EJ75G5uG5ATAP
TpWXx2hg2RFITLrl4uKWlbnzzmxNDcQ9KDm6xLdIuXSMEZsUvYMiq+I+4jGXX3CdQykJmoijecbY
DfHl/jdbUaN/Xy1k77J5Sp0I4oZ7vZx9QXFMggQ9u6McBI+rhNWUzZnql3M4fMpVRGixLEaJcq51
BwOQXDiPwl3UI9Jjhu+iOgu5RtkzvtzYtvwsSV0hKaDZuTqcg2j0lvk7POxR8ZfCEz94YTjM59mZ
lg/312BjLDAAct2pJUsa0fUSmKURzFOBjHycluAOsM7z8iIPDpGea6f7Q23cBAClCB7JQPhksCSu
TiMyj0hMddA+m3bIT1Gi9jgBaFLjUEHsMtKb4YvTLx9bNy9/3h95c5J8S7AW4J+4a69HRo8rqZyZ
SS4Jyqj1ENSXCtAvGpXDnu3QbaOKGpwiXcGoC9AgW88yTZCm0kK0B/EPmZ9rA+HaBkXjczoa6oPl
1Plp1ofgXBuAMTU7mU+ha+w5mWzNl7RZYiC4lXBRvJ5vsuC3UXWq483oTR2GZTQes0JVPbMYjG/3
l3browKfoU5Hnicdg66HCkd3RC6pdjwclcXLEM/OEcV5E+PiJPSUJME9r9WKg5Gk6ZsRyqw0tqnQ
d1R5TNZEmQaqG1XjxvGCvPqZL/Z4DnVGptGy7JS7ttaTWJ4qK0AhoKPy8n/1jtSGW89hj9sPEuzZ
YbFoNA5p+cMaR3cnArm9BUEBwN8m1pE2XGvrnxFg3kSjDO1/dIYQSbQL5Fkb4+BkpfUMWzHbGe92
ZoxnIFfAVUPAs0at9dK8ExURGw3G9mcTONll6OOXqTam8/19sjUQhRVQ9mA4oJWsrtqSfM/sKtPy
VJAwFyXkTi1Aani1vfeQbI5E7vX7sMNalkv86mMVs6vj9a5aAGJU7cBeNC9hnU+yLib+w6SkJR/E
XMJF5F2vh0rUKplxCrG8CIGUB3oNKfDGIT/Gndu/+SWmzUeCxE7nPaaIcz0UpCxZF60sTw8S3FbQ
M4LwKVrADG90MpOvIn1TSbbQCIZph62en0rUlJ2XzPLMmn7Coe8D9VJpRfmCdvj44/622NjvsuhG
R19OC0ja9bR6JTCRUi0srxrsb0Bnp5chVHt0wIaChrZuXu4PdxulgQ4F68e8ZOty7U+Y2UVYF+po
eS40UD9RBqQi7Sx+a8GJBeRT/YvM4mStJuWSws6UoC3KDzQt8zaQmJOmfQiSrrwAB6SXcX9aMgW6
qhCvBlxteSgxLd+RfaimqEaphnB8ihz1QXSL8T4e9dhv3aLaWUt5YteDAoH4bQskT/QqclimIJgg
91peX+TWO9edhN8Zc3ZxpghxRYqpSLpN9gMsJOMhL+bxy/05b+0ciJrUPQgl8JZa3cmkgT2KvYbl
iWkJjqOK8EVpdDk69cpwAfOr7rAVN64V8NPwdSgckAWvlTzGcuDk6TMHUGnM70nQCesg6tF8dDDq
2qvubQ4GbxkIl2y0r8uINQlqqiMgimlJRk9nDKeHzC7nCzDK5K1tb/YOZ8KmhwZ9+cblD1n+ET4y
XlyjEnewj3ScLpax9dCJbz7xgCcfsrr8D8+cpN/Ih4d3h3Lp9bHvQjG0TsIJqec2vdAr6jx3Clv+
aFRcbpK3Seb8e6UB/wI/SNtSEtKvxzMc7mYtZpJVl1enwbJrsI+GeHCVMtrJd28L33JBJXGKAjDV
mfUdg5ZTRl2UjWIZwp0Qce8z44gWe/BoAGl+b9vYg08NgZECbOMyqQ3sb+RkzzMZxs6jsXXdsXn4
OYDfHIKK62mTryK2PuhMu5oTOrbm6JV2pO9ER1u3j1RWlLhH0pa1PIioWxwgmwHPdTt0PDKq9JBG
+oBV9zycrADV4TYu7J2n9zbulBhHusO0agg+1xgGo3YaYP4WuXw15Wcj0UCoj5N1WhJ6Nuj0j16Y
DsODG2GX8/aLR2YS0shOiiavFnXOeRubWjc904nylzQpMNodkE7H0UzPB8zXqDK+TUvi3/1LikrT
l1wNS9jVZVcas8hbfTY9EEfhadZKcbSzTtlhZW3dOq9HWb1bSILacRMvlPgKPO1m0Q6HbnAXnLeG
PXDP1lCU5wESEGho9PeudybmZIqzxKpJmVwHC6YEODrSG/CLyoz9+99rIyOjcclbzxeDa4l73fVY
y5RhQtYpptdYUa94EzZyziFEe/tbqsdF8pCkkXbOe9VFgAp7+feBNYLcQCt5z05z6zhKZU9auLwi
hAjXPyQu8BtXVUqopg5lYug6+12UO8vX+/PdepdliEjzFJg0oen1KA0i7qGrhJYnLeOMQzZYwRM0
uzE6jN0ooqOBMPAP7Hay4pgsQfs4uRWx3f3fIMdYxwawdiWpH4o9TsLXv4F3EafAJbW8zBX4X3XT
crLsYWw8gFfVudXU+BeK2vqemeVWTABO6F9JA/DIqwXWE7PsQlSS+cYLzmA0lo5q5KKdbg/6dKq0
AC+x+xPdGhFoGrhihfcTCMj1RHH2mmILXSY8vhTrQ6sIBYc97vHQ6AO/i6F+7gy4tYckrBgWGfaw
pL/XAwoscPsm7iyPNDc5zkZYvh/dKfjr/rS2jieCLfiwIkXA87G6b+osNOxZ570E1Kij9x46/pAh
2eeUqfv5/lBbK0jFEvEUhFpAbK5yKF0rc30YucitKICRawoNHq7ACqoCwd9M+bzzJt5qP3B9vh5Q
u17BUotUHK/YJB0eQU+qg3uO3huohOHZdaxrHAkNd0xPito67+oq/csZG8u33CA8Wl0fn+/PfuvX
8D5LeRwaOUD2V6cVZ2OE7y2SraUu6r9iULINnqKVGDEZM/Of5agvmR+hlg/lKlVzwS6O82dkKwSF
iEJU02VeuvbN6BYaPKB7iOplDKquZXXLVu9VZyK2n6E2+lNHLbRrrOd5Ku2d23ljP1+NtDpAdYIw
qtUwkirUr1WTFudpEdZOqrKxnRmEEEW2g5nQ6rVR52BR9GwiIWvM7GI0M+FmFoxeG+Ktfv+Dbg4F
vhHRJ/gQpAvXuwub0HLoe4XvWSTdIaXL8oiXwedFn6qdsGvj4HDB01qRrvQ8KqubYEzcEuY8FQG7
MbpTNmr2SQH2dnGcwvB1M0l2xtu404Hj0OLgnqO1vtbt7BPhVHrOzTPakG4wM8LXAJeMS4R1SnTM
yjT9EwN0kPf3F3RzmjDHHEosUA7WtVt1dDt7KginzXJxnoG3zB8oT5Bcpkvw3mjMZedEbjyftBtp
3cuKDsy81QdM6rkpjHAh9UJ3mRpLibl5g9AmdiZOcXSKPj834ey8G2OjPUaon+yMv7nMr8aXG+xV
+SoZ+q5auBBxrTSWi5aK1G8zzXnsGkD9OljyozkneySCjWiati6sCqIT2g7rmMFRwqkwpsz2MB6r
LhGaise0VMAT1G50aYMWn0U1xbakf6OR8u/IVuKRiOO5angA5HK8mi5eSE1mc62gl4hoFi8RqpV9
rB/juWzeL2lfX/q8fjPuiuuN8ISCGf1PPvbqCQDAgcVKwyFNHAqDJAu512VF8sxFuqdgsnUfUCKB
MMIW1kjnr+eXz02mDzN1z8UKYSAPZnec0e85DXQR/LeflNdDrW65ebDUwcTVwisXlhI/I/WSqYGK
k5uhH0wCodP98W7ZXxIGwGL9fk6pgq5uIDuMREvtjvQywEGpHi3j0U0b17frgGoMJmRY2CsNyuzH
ZB6Gp1LH09ZKZ8yQhmRsED4zmq9piOib3ifLH/oo7G/3f+HG48K2ksqrsmADT/F68R19rjPkF7Ak
y4P+mcj4nzGs64f7g2x8YZ4VnvDfVShq9teDGErdV/bY214wwu8LTJHg4VYNhyq298jKt1IDFEpf
j7Wqm8QzHoN9gLqQNTcY7LjNYquesIr5Hy1y259xPXXqC6QBTMXA2KffseM0wmMV1qnAzcACKWbT
XrD9fOqxCKqE1bz5pZU6RDSDqFPzAK4vEtsVSh+AivGsRHSPo8C9Mmti1Y/G2tnJVm8/LtkFLxKU
J6o6xPzX6y76JVWcJEPXWZja+zGxlofKXbqd5+f2ZqTKTNQgs30ZqKzCU2F1erSIhESVIO3kTFX5
QDRGXSfNphnaY1V8bsdR9zQ6Dm/FEZE+kcERftGapZW4Ol7IwOsqnTzTwwl4ubSqVqFNVE+nuctS
7617mKFolnH9k7WRXFyvZVAHOOxltenZbpG9S6NEuSzYYR7JYL78h5HIKCRlyZGDXo8k8dgT+it8
NRfbZpwYpeBSS1g7qXvik7cvKf9/4iNiBiKWGyKBUpbAyLPA8OygSC5hG3/nPutO9pQkRPzpeMjq
dI+9cButXI1prL5ZPQs0PVrGHE0xeLiZx0fg9/UxnqroFKc4795fzq1D8GqO6+25TG430suRBoii
9Bdbq09hpLs7p3pzVrzSstJO3rlWp1sae9GLAH8kdRjT4+jWDvTrwcKpbJkuwnLCnRhoczxqNVL1
lpt77TM0jpk1IMtkeJGSIBEwt87J0dAxqnMqmCGOLv/lkNOWpCZDjAka+3pT9rhzxdRJ2Smpk58U
s0WAKpqnFzjm0VHTeucohJWdtUZPdh6PrZlK+iYxFx2wm8zEatoEeVTX8My0Cy9NMpGHiq64NJPS
4A0hvt/fLhu1MLirtMx5srlRSIauZ1o3g1YDMTc9LRLBA3Cb8jHA0Bt9VDwedTPr/QDNQ2kgKn44
evFNTZW90t/WlAGtSsKMJdXPVvc2LylS3/ZE/l3ZqV+biR0eYkeYDy0CFA8Yue3BfG4faOasAgDD
BYFvvM7++sodIzrapoeLZOItDpzvzqpmX5qS3l/ezakxGNUgKT+0TpHqLLb6uqKWgbBY5StDXBwG
G6GvHlv5Jzxfw53ds9FrYDTydIfKJu4D6+hZ15ppLJFR4d6W0KxwUE55biXUUnvtoLlx9YAVpHVU
59F4QfCsPedupBx1K3V3HpCtu5aXio4xXCgAWvKeehXGa4BDO7qNJhG1HZCChvzRKao31BLgU8Pq
vsDeEd3OsNv7WRZ3HRBTBKOrzZSlfZaGWs+3bTqXQnLTap9GTMQfOsok/+i9EP8zZ3QWMjs2Pmh2
0J8nNJn3inKbOwx0g6TGobiwZuJacatPS4jl9uSm/SUv0wiP4v4P7NzV0/0dtjmSLC8ApEKMfU2B
gqFKNSAgHMk7R/8UzL373BuifVgocOys7dZQBPXyhFJupFt+/UlrnMpmoTCUNhvzJUZOAMOJpDnN
cbb3Um8OJW9fQKIE6mtefYgBbjvG3EoJWdgxgln9bUnTxAusIf7n/gLKjXhdmYbCQLua2APgC1K/
17PKsg7xdFM1PLhSzd9aH/O+GNEeFXTjIkBWB7QrcFCJUVqtXbOondrTk/eSMWp8q2/s7w5OVc/C
0j51fTjvTGpj/ZCDkkheCGlUbFfDadk44cphGB6WphDCUsv2OIbO36LsUW65v4CbY0ECAdDLkDeC
UBBORyMvYrZF3yDAUmr2Y2caP3R3Sf+8P9JG6M17TPpGgi6RiatP1RX0D22bWCrrK904oeMdfrTU
MAWi2S+Njkaxg4Fj6opHuL3jzu7fulmk64msyvIZaeZebxTsDrSqnYkJRsVOMM4zmndt3BmecET3
OUszJBXspMVHmnvpsUiGCsl6NM7uL8HWYstDwS5CN4n+6vWPmMpgdpqJaLkTRodHnhZXj4kDyQQU
QtXu3C1bm1Zqrf5b3aNOej0YjWkN/7mcVCd1CbMSeguH0Ry7U9MPQ+qZSy3m/7CZXg8pt8CrZwMP
9sHpZmzkXWPoHvBgnfxOjZyXQMWK+v5Sbu4mGH7SBZDcdI3L1KdSibKadHEqC8RUSbfq8wRPyTdT
xxYHCt3pn8FkN1+wU1d3wq6tsVEycGSDSD7Yq2nS4cAFlQvDK/NYfXZd1FJCTc2PrtXoPrXN0e/D
/O84rLKdT7q1f9g8PE30Wamuuav1XbploD5reEVjK2c7xnp+yHTjXE7z4t9f362hIJZDDftNSbZW
d1BhoHqyWJSjrbL7X2Gn5ofcws4e4ou5M6mtfWpIiBqhuvQvXOVYgto2Cnil5WFw2XhDOxgfhqmB
xTgrUnHH/nF/YltBFggZGv3wvGndrgs8E9DhJJMIGQdn9b8zrr2HqE7MpynQih8uxdrPMyw9T5QQ
zmIxmh/zmdZxisP1Tld1o/wD+5brUJb85eRX10HsDlpvNcSXDtnCQTRifq5K4OtLo36vqqWiNG/F
T7XRhA9FAKjTVXKFTYYp21ylKISFGQ1RU9/DJm4Ef1yRsBEgIQGuWxPRgtI0+2Dk+U4FaiuARGxP
UUL90IbEDMMEOQ0Jyj0J7o2H/GrQ1W1VZcgeBtR4JVdnOJa21p4DkOc7z8DWXpMoHh0fI0LMdQUx
D9wgHsfY8uJK+9LbsXleOnACppI8q4FSfLy/1eRxXAUnssQkK+EMSHnn+rjOQhuhyKmWp0jvCPwi
tUOTW+P7WB3yS6hUkx8mo3LQI2p/Y5DHH+4Pv3WETZMNAGYIrscaDGy6yWCDnwGVFSNhGbRxe+gb
nMvNOCrO/2UoYBBAxolb1vnCgtJXa0iQblVG0wUx9cIn469fEhXv8ftDbX5CWCVUnNzfvMzrRTWD
tMrRHKWXPcY0dIpQe6n7UfUQ6kM+qir3sDqbq/hqvNXGRL6xakcU6j23EtlpgX1yJIVbfFc4e22b
zanROZeyS3Qc19mP48zx1FLQ88LfVn00sKdDUldZeMiKenhnGvGbpUfROqCYBhOPawjKjJz8qwfb
yinYRR0lf7jd9jHvY+1QB9ZycJPgzVTq1VBy8q+Gqls37im9gHRYRusQqz3G4XUx7FSRt44cBSa6
71SRqYrIa+bVKG07qE3CgfJ04bZSZt7pD2mguo+ZFipnMyIAzCo3eCrjpfpbc6d2z/Zo8wdIMKSs
86JEunrN2iCYW8TtLQ8hEWc8JCmAC30Y3J95aQjsIDjvlj6Ik8Aw2lOdeE8YYGu7YsFBM4ynFE2e
1ZtSGugiE+DJG64v5oNbVfl4cCJH/2Na4iTYicI2ZyuZRqw2ahZrcCTU0awwA0bTWnU62MHYvyxI
a3pRh2iVFcc5Uo0ifLYr1Xq3mNNer2YrEKNTQKmbvhUFodWeoh2oFr3Jda66UZ4clLH43iuJ+EM1
g+6kjXzcdKi6Y5O37c6Ft5lPSLl/Kl8kT+DPrzfaZLe90kwghVy1X/4ZjKk7UYgvL045uJcaFbVn
W5TNQZY6wKZC+aCaUu11M7YeTWlywJfmm+OndP0jdNFCjMfEzaOG9VJnAfqYYbBvZ7J1L9HyRPNV
ilpAL70eJkvQCkkU8Oim0v4y8EY6RVWVHKbM6HwqFXuc+81Z/X5IgEfSq1lv4SJz4qADHdkaDQ7P
E50na5n3Si9bW1dGANTaIHYTDF5PSoStm049iW+thZN+FF0zv2sydC5PM2Jo8aFttbDyOejorZIi
Y6fc23iP+vdfs819RFkGqSekQ6jLrCaLKDC2JyqVtkBdwm8KLw22bGPxKEo788pwsjEa6auT4pT6
wciz8qJXfbCDhd/6vq9/w/rSVJI6TlvQm/FMp1ksUfOstrl2SXs1PeDW61zuT3rrA3ND2VDa4Cnd
sJWtfsJeLaRkbJTleCnNTru4mBT8cX+UrZuQUgNavtBsGGd1QseIqiUNR9Mbcdv4J+hqIz84eTbE
B3cIhj1cy9ZVhGEktXhYNqgardZQ7W18oRfiV6EnDSxTrPEeq3jMoqMT6dgwdWoMraCwuiQ8dAhI
71VsN2dL3IA8KZcBGobX29loxiETbUNpwRydU5W382UBswSdYRp38ha5cOuwlm0p6UToYoAoux4q
HWerWOjdeIup5OFBTTv3aIu58DqwnH6MMquXzvkeh2Jz1N+dYTwrbynudYFoUS47t6mVlQ+llX4u
YZ2dFUQZnsSIfGARclLfvoUowlEI/g0wWbe/S4Nk9HdxLCqn/l0TKsuf6hBjlBkgD78z1tahkAEt
ZXddmrGuP6AGzS20URzLmqQ8lcjqvBvVMtw5elvbVGZsYKGkuOx6RkPWGD2CwqYXlZr+yyzaYvQa
xOfPc1wYHrzC+LFDew24UDbuMFO2dihXLSB7/uHgrR5rDLG1yIT45k19NDy0UaYdAlbjMWzCPfmR
7aGgMBABobG1Fpty1RrcXkgZGC253J/t7u92CgYfYYRuJwDaGIl8EtsotPt5ideXTDNOeEql4D3t
PjaOaMUEj8PomNnBsHr9/H+cndmO1EjXta/Ikufh1E5n1kRRRQPdcGK9NLRnOzwPV/89gfT/Il1W
WoBanCD1zghH7NjDWmv/9mlEd53uN0xgiodbF9PF2jgzC8Q+9UucnnpTUxBpdZd3SU52edvUzouA
KTBOHBH6bFsurm1CiDIyaiRxPSg/MqY9+IauJ1+HtnEA1ZZHANWdx5h2l/SfaN4SVslj+0vY7mhT
nqo2LkWr3Up5P5WK+lFEyKT5xdSJ6SFLReGeZ7c1YS2uTuEr87T8c3vNOxfw52gkKuGgQ8jArn+D
W8QGwTKVn8G0s0+jN6xhB03zx20reweGwj70TgortBQ27327kr2igUhwo0VMyeun9N9mUGo/Igw5
yIX2TMETou5ArowP22xqUXsdwwdn8+R6SXtnuI39UsVENrZ6qO62a4oXwUU9ly7WtpK1qFSXZwhi
J2cUaxh7UXKfD1C5BydOD4KVnc8k+xQekvFcBNBT15/JthnyrYzMFRqNdD4naeFcUoeqxu3PtHMB
CMZw/XSwpOrPJo0zBxdIiXxtSJH7UNMH8bc7TuW/ntJ9c/W0/3bb3M7+SU0O/D5a+Cxq86la1ymi
mtIqyiadeM+sJHR4vWEKdW06ClT29g/JEdnKYmaWtoUh8fj0lrbSXEpbXbtzm3EImzg3D/Zv3woD
c0HcgmbeWomavBe0cE0igbq6IyTRn1yYc3d/sG10/YB4QDkgDbw+C7nXM22toZ8SM2XtrKTjSnY/
qu9GJ/vf71uC+IKT53lGHH9zHiq1rXtUZ6i8d6b5rFaLfjcvSRrkNh3O26Z2fCHTx4HS0heGdrid
RVhWFb2cjkiy0grNN2Jh+FqkJHdK4vxjKEVi+sxTUe/aYUZe2OqIZ2/b3zuLqAsir4Mvlq3p600l
xoJ4VRGdwwNWL1A4P9VmTekyMdbl821Te6cEG4xghShE9XBTIFWjKi9LJANOZtN2Umx+QVqi8fTi
YEl7W/qrHf16SbnQpwYiHLd56YYvDuMt79fFbWA4ZsW5cdb+MpbCChOljvx56o5Ge+zuqMx1QChT
d946kz4T9tR3+Px1qoonRowrfznquvhWpH28vaF7lhihKcNIuCdv5OrmdaVrkuo04IY8v6vq1vuQ
dGTpiObaB3u6E4+zHmRCiCUl9E9+21+e7Nmb3bro6PWhOFF89wZTfbB6Nf9fDKDhAXWz8tmajfEP
LjxNCfq3Hg0Ka9sA64BJFBlymqclyw0/6WmKjFXUM425OAKVS5e7yXLk+yIrKwg/ckQ36zM00a4G
TMmmn0lm8mjoL2ldF4+J4UTntrfEC4rxyn+emh+VdfYeH143GkOAqqAeb0y3ui5GJUnobeY6VMaa
hk/lrLnPG2GEnVq1B4Hl3lIJ86hlSBIa7OLrpSqp3S82wTmgfd26H1H28fU5ak+VEXeyt6j7dV+1
YZow3vr2ed1zAJAb6YJInTb0d68tj/ARmpWrd8JeE3jznJS+6lXNgffeM0MsK2t1FNzeqHk1pZml
pZB997w0/1czX+EiCm05iEz2bgQhg9RkpTvBiq4X0yYQSeIIPbLVbF7qMrcuoiuViyOUCrS2JYIs
UuqDC7G7Mp4jziliPW9Ga/XC6HQzZWV0BYvTpMM+H1fv++2vtLcwHiP03tB4px63/Uq1knh0klCV
0VVaLvXU+4h0dgHxeeenRSn8oU6HA/+yszL5+Em0L8T7NwK+CF+rtboo0B+sYRh9J1PFYzun8wEq
e9+MhBMT8oMo3KwtTWJGRxfU65lNoPwQi1V80oRz1E3ftULXGNw37gTMwvXRSEqDpkQOc98RtnJn
x8qS+c0wmAcncOedQ8dbTuujqiZH2F+bMcuxVrOBNpzlZOZzpSnfIrR8ka03HgoQWe/7dvyqzsx3
0Ef3qD6z8/Sg6UgvScrWI0W4WaImAEWUUSzF12LvseoaFGXN3J79VptN5+Bw7BpDjlfyuniDtp3V
BrXq1kxlm6dcvBc16p1Qt0raxeog6jm8ffx3jbGbfD2YukSA17s6dnG8gLF0TnUjfuAcm7+YPcqw
gzU9YhftHRPYrKyHgBag0MaS2SkV0ggR/Yyyac9okkyrvzCz66inuaOUB4SWIpMk6uI4tmSLYlKp
3TV8LLVFsVIsevI0iqoL08UZ74oa/t6pmFbj1NgpMxbnMdZfRgT6zym1+Thop6KBDGmj4n26vdW7
BxgsMYUURr1QUrjeag3Ff2UdYPjoPK1f8zYZHkiRxeA38xCd2Q/XQ5oGLTq/MdQ8Dey8FM1B/L33
uSkxgrKRlVzo7te/oc4a6O55C9yCROAd1P7hKWvt+dxO+mGsveNZweGjmwIuk7rYNtbWUisaDAoa
VG0T977ua+WyWEMb2By5v1ELnAM9Trs/OM/k6BKERiT/RmtDzezOUUpAhXlnL5/1icm1nlYMX0sS
mj+4p9SjqcC5zG4DKnW9ly0g5wL1aJyCjjq3H+mR81+uF2V1GZpWNc+3T8/e9UGgF0KrHKADGOHa
2sjIjCyOOT0J4Oz8pXAFatVm4yx/QNMg4USLAQARB2TrEQbkXxQyKDhiq3jvtJr7b4O8z3+3VyN/
7SYAZcoZPCW0B2X9ebOauLe9NorwcSq14Eek7LWXCDpgkKT6wODwOT3KkvYOvkldUdYfqNVsda6Y
3xx7gAYRP/Ba+2yUwOiyvB/OQxUdyY/vmqKEQ2BNA5T6wPWXojU9akzSgMGtMHSs6438rh2bMazd
5AjNtOdSaFD/f1Ob62y0plO3jYeomwE/obfpU9hz/6VnmiaKzrPnT6u2honZ9n6ZOeKgV7J3JAHr
oYUGHhCHu0mm6z6zdIt218nsTOs1h3FyLqeyP4gC97aTXIxQidIln1C6mV9zsYIcesrAVuRL3N4t
0cLYdSCKT8iJT+fbp3L36YBULEl0P1PazafL4hrMfBODKmq0yLpvC7LYQFfH1vMVRDmRXW1i/PMc
Uz5+tteYySmM1qgb315s7QuI/vmiV830fepNpT74cXu7DacdMAC8JjKozbfuIDEVmiHr/mYpPi01
GA9Avn8AmmHIPCU0oE4yPzSudztOROTmGsz5odWi0DG7/9Vqo9zF2von7lNSIgkcQSBRHr+2REQ+
W5MONBL9YUZZ2GWLwEGhagwmzakhHSgC7J4iSnWahrAWWZn8919OkT5Ws9ByKTtnNclXjzLhXVao
+sc8KuyD0vTeuyflTqgcIECAtOq1KRVeRdKXEiUDkzTUyXhPlTtRn9aX2J+caX5Q7ET5dPvoyv/p
1qFKmScmgshhf9uapLZUiQmRhrvY9snTbAnHx7WKym+8Tj2JbjxCxe0aJBohcfoJEdlsaMSABbes
ZzTtGKaOAIjmfWsciD1jZyR/J7Vx1CDa3dWfysecDGn3elcRyFG8RaXDFjPA8LkweuuTppTDeVyN
As2TJlWDHtG7o2hy99b9YnbjESyYrT0zm/Cwk6oHbVoIGmHiiNS3v5m8TcBdaGps6/6lYSt6IoUc
KhINMk5LY36thcZ0ALWFEWfkhuif3z4xezdCqmVrP3M2PMr1huZt3o2gfGhZJqb93C2lEcaT6bzL
XTc9iDr3NhEsKLQAAiV6sxtTscqAkZn208ka0jzxSxUcl49WwmGetndIqGsxdIn4FTLQxtBCt6nS
Svjt3Vgz5aO2+/UcaVMjwlmvGLReeG7oDU3/z+2t3HuGHTCwhDQApshQr7dyANMT5+RWpwQqyyVz
+/5/a5uBxUhS49EyFPtsg5sI0JRv4b2a3oHD2UN903XGt8HLpF7yJgOvC21aQeDQYWyQtYNgU79Y
CaP6fKasa+2pXcfpqTcFU9HNYQJ4OQGNn3wxuCYyIW5TH/Wo974DIHTckQzyGDN3vSEoZfNxCxlt
1YXxBJ47PpMy5yevV6vMX51GO6EKVB/sw65VsBv8wQMCMr22Cst+nIaeoDIzVFlRrI0fWT5njwg4
rs91SvkNeuWRtOju5vOuSKk7VRIbNx+fThRTpdDUOyUgvs6otHVBV7XJC+ovTpCAHf7igdF7qnjs
mAOh2sQKUfq32yG/dfsU7t0yST/iJAC5MrcBgu4k9siUHTZ9TKILuQISdapxlEHuW4F6j4Yw5dQt
00mZC6C7A2m8Pa3ZvaFPxZOdWcqBc5JudfucSUEbzhANczAd159yzhTDaGV+4E1FR9XFti/ZnM+X
KdPX+35war+OkL63M6Febu/ijsqVbJFDoiI3AaK3TVudQUOJVuQuVvPhRXcVNYiKcvmMHvw0hAps
7+GS54Yu/NFypycmm+ZouMkPXs7Wi9lo2RHsdncz6HggcqYijbkVIKyjBlmHznGIXaLlmzGregrY
y2VCiy6Qtn0wtRgNnNYwn5AkPdIY2nuayAMpjVLFpre/ucpMCtaMeJWzDqJyyJ4V0RWnpNKV97GZ
N+MXNYnNo/Xu3WOZVegqFRw5LvL64xNbpVY3sd4pijzrnd47zqvOvEL1VZ8b/SVf+jbsrMY4SGd2
VgrAH4cF6FYSdOXJ/yVExD0uGZwylNMdLXtf6FxfbS3L712r/L1aY3VgbufRYJoB6SjzMTSpDHxt
bsnrvKEAxTkbDPulWFoGCkEs/WpHlbEEy+iZjyjWaB+9Ss6IX5Ujfem95VKa+Uk04JhvdTqXoo0V
vTBd2YqNhK+MyBb4OQXUr2s7eDKkctfvB3dLZoSba032jcSFlDez3tyttlwQXGl75zR3IvncNaN+
caY8foF9Y39P86H0F7sXtZ9ayjdjMfoT0vz6gZvcuU38BsA4iPmC7t52uzs7Y7rCvFDxdKr10toC
bQH4aHfR6pS+bUO9g43ulOe8LbMDr7YTcpG+0dOHN0OStVXAGErLBiiN6aVMlw9NL9zPMFfde231
3P8Otlqe1jdbDXaajobs12wBMqVBySNB3OQ0eiJ7JgzwfjjMXp0DL9EZMRtlml4TDeTtszPFivAX
tVL1cxrz+/xKzbo6TGkqIajYlQmurtXF0YfY/4WcBEoHPJzbzrGtDEk55CkyvJGzFIy86csnqsfG
3e2d2DNDuUwiQviPWQXX96yx6lKtU86cFiVJfVrSGrRcU6zFX7ft7N0ndhuEF+gC0sxN9GENddZ7
BrpkwL3yONCGrPmodnrk9yQr6LrEH27b210X1BYUHBhahL+8Xpdm5NXiugTVqbtU/4A2UL879nCE
ddldlQQ+ATZmTVv1605Upro4qDiV6zo9m3VGzwMJ7lOjOP0rchVHV2TH96NNYHIvKXMAm9j4/tql
55dls3MS06AUgYrmRnU2rKSPg2QdyvhSa4DXQ4ZBJ3/f3s9dy9SpyWcd+dfmobOFay1eR+7gKnn2
cTGj+CNvBQdTFzbvfqlRMayV5XTb6t4rQJ9HSsfQB3xTLBwbgnAlI2gXo2cMAKPW7p3I9fg9BD5Y
t1pmKM05TY3kR9KmXhLQel3+oBKDLDWwAynDC75ts+f2qlUIfVMzNzutodmkVvEXr8q9xTfn5ohV
s3egKGMBAQIpyxCFzTXpPGsgiCO86oskPzNvM/cje2meqjj6tpLQH+zv3ldF3YtCM6ET3afNK+sa
06TT1HXhuBpPa2S0d9WgvreWqrl4C6D1dmiO8J77Jsl1kQMgH9gSV6JCsUsKhMwOQl4MfNPUwIbv
3QWVxtX7WttZ+ciEJOsAgbxnVaoCAalgW7mr1+5AL1zGviUq3SWD8kSpJEqoWHF/H6+Z981mmknA
XKhDUZe9r/mL1W2wbCMpjJgZXQll6dQXDwWw81yqy9elMoUaEPpMuj8MOnUMO7WfFX0wzw26jSet
n1YbYSZQjnaiGp/Yxu6vOKuXZ4YI9C+379iep0RbS046Yhwgb/711hjKEnc1TYhTMsfrpfaq6Lkb
ZnG5bWXvcUe3W15ml6dmmxi1S6TmFj2gExMQQDCXlRmoua2eiOH68++bgo1BhZH2GnVx+VV+iVQ1
lSlNXk+kqnkjw6SVzPQzKmAXxKfSg/uzt3dAFCTSEUHTN5MzSpsgrcpdIL1ZkZ8ZR6WcC90ZDw7v
3t5JAtZP4CYIAvkrflnQnOUMxDZkla1cfgDIi+/0dv1KLfgIUrJniHSSqEqXI4a3U/aEqg2iaECr
KS2Nsyg3psCs0HPKY6L93/5IDCmCjUDLjrRp2+Kq1jwrRgl1rCGFPqKIn4c6uPMAqmJ7ENLurIoY
j/CGLSRz2eoZmHpuwmEHPL+maYQu/ZCfa0rr31b04//AFBk5mDiaELQJNl8qHlENmCDyEuU44kJh
PwmdFFWDLtOOKr573RjyP8nDkdgVhHCuTwV5UKLlmXBORabWF01vlCBlvGS4jPHgV9SYgzl3mrBz
x8WPlhg6Xak1l2SdKz9Rh+W+q6ziAFGz4+9oeDHFVEqA0/zdPCeLWxWtXrF8dUibU2+PMLBqjfhY
t9PAmgY9vH2Idu2hAUKP1IYcvQ1eebIZkNYAz0gmRQE/qllruLSz8XkxIuMuSlr9IIrdO0oeNQaT
aeawtLcDMobOQPZwJApSJjH9yLI6vp+IBMKp9JoDQM/PDs8mRaGIZMqisCYz4c1m5lMRAdrjyVK0
erSDumdrnxWt7VDhorf+yrho+79U79rhpOBOI38lskbtBc2qBr5gNo/+YpEwnpiXAvV46hzxgVhY
c8JkbUvV7yxvfRETGMdArPr4KYMFUflrXMBwh6+TtH5BLJ8EpalUz1khFUdUdeh1P44ZE/K91mbV
8ploP9jnhKA+hnDbjNT0mqZ9LVYx/NDntlD8XtjImC1LpTaB2vb1EhhJk79Oaz2IC1J6hhpmotOV
k92W7V9Zplv/rk1tf0jK2PvQJlG7njrkxo56Cm8jS9nDYxIXcxXoe2/ZUOaA+IiljcATXF380zUL
E3NSq780llVdPAddTuER3fZZpPEcqh9/9+BK67xOhEBSaGXzRA2MPIpELu9uF8XvmNvQdz7pqPXO
tsbODKZEd7//gUWQRQwBQ72YF/jaW+QL50ZzIC27OORnGxRIsNhG/aI5iQg70bsHnvBtwEWdlUQF
9VhWSlHj2l7tWYm+jLT5eua7oWGS9GdDd/ugZjYAGbS2nDN4Uwfb+vZ6YpQOEQrj0HuBaVwb9fIs
Lg283snu7OJzv6Y6tcjReo5ADh+8ydKTX99OTKH/Q+GRYjLIz2tTcTYo0xKRXyZcxqBMleh9nKnW
Qc3+rYO7tiJ/xS8vf7oYc1rZVM/FqjgPRVMNT05uFEEyqlbmG+gf/clnowcFnA+iDc/mtcHI1Qpl
wsOTwfZ9WOtrEQAsny9F1oL3hOV6nzGJ8rdjAVYpQZgS/CZ7RNdGYW8aFpQe+lJ90n2wzTTyh2gs
X6bmkJyyd0KQAoNjgSQp1YhNMlc3Q98pFtd+MCvUSsyxCdCStH3UYY5UjfduAJOSpTAKSko81der
IrOQwhcAvOKemcnVaHkBTbnoExLt4p29TpZvu+URtX3vwCD6QqsFkB/Vj833S9fGaFedrUwBD06X
WUvb17Fw9RCtgKYPGqNCj+C2Z9ldp1QR4VVEkcuV//7LGVXR8+g7F0Bh06T6PRNgxxNcxeapXCD9
GAzguKBLUF/+xCgpuSToUivdXD+zd1M0kIC9dIVaQ97vvw4ecXeiKH2gLPkU5JV2tNDt3sJ6lsQY
QjuY3rjtzdlBZAaGYp6vIZXY6tTlMePLoyoJRCnmk15660FpbvtE/bRH0AoVAP9J7Hq9sVHeeeoy
pms45X37KntOlyyfhq95tDQPYAfdi8hi9dVr6ijQtQaNn9t7vLdelszrKBV33nhTRwx0MuyZ9TrJ
Vydr59cUWrlvm9N9aSTTj9vW9lZLkYd5mPhvwMSb3RWkpmtCcymMI51ZR0uTPGSiUquz6JbmL1UR
cPG0pf0SDXPx1M+u/vW2/d3V0iOGXws1jgj+ercZ/aeMbTeuIQUKF+kJKz+ZSV+8swdN85VlOKJo
vpF/kJ8XQUD0yCjk0ZbfXNWJMYtjZMKZzPtKu1un1fkuk7JLN/RaaC7ldFKEoofD0qiPppYnfyVg
1g6igq075DdwdxwAAcjcAkPdPJgzXY2Oj7yGZuEtpwkYRZBZWRFkcJTC2/u7a4qTRH4AQou6/fX+
rlNc6jVNkxBtlOHZTAr13Feq+DTO1RHPcccU14VLSn5Jx3mLZlz71HK7jnEfwBrtD7ZRkhpMefZY
5srB/m19H/tHxQRFKt4ScEXbsbFjnCnAN2I11As7OSnqiv7fvCjfYsL65wypScOvzLI7iAr21meT
pBOa8odn83orDSqgesW4sdDpVCeIUKHxI7qg9012OHdw75SCKOJegJ6Ak7hdYdSzREtT1nD0JNtj
duaFwkBm35U0Pr4sRl78u7qLgxivpZ+1VbgqYjgoMh74op2NlnqokpYLRuYNV4PJH4Pb9ooa9vn0
WYlN5cGihoYoa7Wck3WkQdPD2TowurPPxK+yiIQQInwU+e+/vGxraRW6WsRaSHqiXbQ4Vs6JNacf
ZjLfg/dsx/uRTNFHADJA7XdLqSsrKu+anWthpDVu6PLXxdUQnU5LfQkbQwxPnotEIoM4qlM9zPlB
4v52pVJYA9YgE82lH9hcTkOpZ1WxKi1smW1ymss4+Sf2iva0xOt6f9sPvPWzku1M0iWnSlC32Li9
tGyzlhkiWlgCRwqcshgeBlVfH4TwhG+0Xf/ptr23O6upDCgAE44/kByV64/oui1sQoTSwxkemN+q
03jXOf2/xiDyF0urxaPSedqDypf2V1EVp9vWdzZWylsSbcLFp9y9edX0qIji2hynEGX46lFJk/9K
q4lfnC5Xz7ct7ayT6AQ1KqocjPzaqlIt9rC4i4srmlt9DmtPzz8gvr/cx1ZFwXvpu8c6ZrKlomf1
ycwm76Bc8ZOf8WtCRAMMX4uiDycVzOoWkzI0dOa7alxCO9cT42LYUa76ZHw6ouV2nLzrKEZ4AWO6
9H9doXXTWbYEsyBV++y1IHUq37dM48z8RI89EfRWyjwfyTZZHntidfE42GVPDQuxqvS+6LKo9ZvG
pdKVO0N0KcqpEgef7q3LoTlBh5g2FmujW3F9cOiON1rc19z+yK0vZuvOoSZUuXnUTYpYpHjDqLZ/
3P6M+1a5gbqUU3wz0KhsCzStVaym5aBfYNlNl34Z5mdvqfr/2pm0vRyr5H+3je6cUrDGrtT8REmb
wsT1Uu1JqbyFaQqhVUS9z0AN496xqjmcO9c+OKa7phxaaS6ygyqVy2tT4PuM1u4dNUw7YV4ECOgA
H6wE6EiWBx9QOq3tiSR6JifBDticjSmElsuqTnI1LG03D4w0Wy525Ka+qrj2ey/ylNBO20fq9234
+9tJPEd0B84OdMEmqpqYorYIcH+hOkMntHW+ppY4DHXTrPjg2u28z9w2Hmj5RNG/2c5gEHh0wDMZ
EQikmnvgdV+W1WvPZUWvI1fn5q5v+/ZhNkDF+1WbNQF4y/5gvTsunRtP9g4mnrxo62JTJ7ahUbYc
H5UZ19lQDg/pmCX/tkDCnuoGcZeDh3nHoFRRkUK+AIQAyV8fIsONY91omiUczLn+GNcZFe44ru5T
JsGFCinogb23l1IyG2koEbnQK93O2sht6nF03tXQtdP4UancATibESHHkNjduS7m8ePSOfrH28fo
7fkl2JHD8hziHjqX0uP/En6YQ2+4Sc22DgCOAlnYYgK9Un1OqrZ6hFTyraol8MxSDhqCb68ovoAu
E5vL5yT9vLZr5AR1S8uLqVud95r3OQ3aPC0e0rxIDq7ozsZemdpc0XgezCyv8Qaem5UA2lCpLGLL
fa+2xnReIyECzVj7gwhkd33AjFTY2lJQbAMNUWvmoSaCr6nVZvYPyOvyu2PxnkxJ6R3cjLemyCdx
clIXDi7zNnqehB1bfbe04UDcFywUit6tevLBFI7y236Vog/HBWQ31xBlw+uPhoBGanftCvQvaoug
RJnzXHeu6Tupony4fS7fRhoSioGv4c5LWYvNayFSJBHhrWHK0Yd7MY29rzhtedbmjGII59FfKobj
oZkD+X35/UGraA2pJpq1VH6AwcDGu17qNJRrzUjrLlTXtLnvq9n+nIyO4VMs0p5rva8CgqTurirE
8Mojup57iJSnEbhBEcQzHY8D77D3kcG2azKulbDujTdyEXZuIxTSw1KsE4ItpfqJ5ghdL809Gsr2
9r64Gu8mKS1OgZLp5ujaTIAujTWqwtgyqgAhy++TLbyHbOy7sB6N9UOy9Edo9bduSNokspTxq4wv
r7dbLZyoKQjuwlyJYjkGWvdtZVzeLXkxnFI5CbBZFv3sdcnRRNm3bh4dDGT2+dpQ22jgXltewTjG
ZaXXYV0kFpGrpt2LzJ0vysAsxJVA6fX2wd7bXdJLfD0hg8S5Xtsrsiqqe82sQ6uc3DBVnTxACiwN
3bUz77I2/5tq5lHLfW+NFBUhl0tJTBzvtc2coJ2QT63DqJ71IHOaBJxRwmVS5yyIa9f+befHzfnF
3sZPTJbTeXWq1eFsitTXG+G8q5e+uqiusA9ik92lUeRiRgMPJ7nB9dJqJe9E1E11aDbm6CP6SRGh
Esr7HLEM1Im936/gsTTSH0R5CUSgC13bW+quSMhR2Mo5j+/cvP4x5jVTiFukKdvB8g52cu9e/EQV
MAqCuHnrcTvdbo3cHaoQoTPrc0zHP/CcND3VzP46dY3mvLO6Ng/yzCgPXhW5kOvAliYdGv0sBoE3
WgvXCzXhORcFlJ0wiZLuPdz05ckux/ygyvQGYICf/cUMiJBrM7EQxqItVhXS1k9Rc+7jk2G23ZMb
xa8Ro4kfEqdMwgSQdNDG8LKSjN02p2F6Yo5cT1g/mwc0xb0TRX+I0I/eG9L6my/cuoJcu3dQmF+X
KWyyvgnXjmHmarNOZzfpj2qWu/Y8QgSI0bJUujnB3WAzyhRSTtjqbv69VEfnH6HrkxqMS1fmfpLW
47+3XdC+RZIWXnBZWNy4IDvretJ0Pu3cdKbfUtsLhzRqzpq5xEDR3SM6+87bhciQJctqyIaQ5l5/
434xwf/aZhVqpaufGILsBu7qVfdCNP3BedrzrrJMymNCswi+1bUpd6hnhEhcPp6beO/MaZlOTVU7
f0VdOT0h/4XPWwbAb7c3dMcqulu0pVBWlWJOmw0dKUY682jUISq53X09j8pdOQKXrQn4g6G2tSCj
W3VgVF7AzQWVOhboFP7sUG2VHjPQudnqFU3Ya85IRcOM3uWV+d0ajeHEGJXpIbH0+Oegmsdu0oqD
W7KzZIScKDjxmpDRb9UsO9SI1slAykyboiGoGngDkxcjiK6P+UfHbrUgNfWjQY9viF680qgQUQQy
pIbtm42uKiprtiHcE0BhYYd0UlZkgZvR+kZsbN7HvREtYcnouPflDG74ccn66B+vjlNxmm1FOXh7
tnsgf430jshLAQFkkNv1YVtM2p1lrrtyxuRyn3XDEK5tk4VW33b001AxjeryiJa19csYJfZmIiqV
GyABW/kQ1GAVK8mL6OQkSfWZ3a7+XtpDZvj2cP20AgAJxC4l1DcgPS3yqIGNZYQATmk86Ypifik9
rztFRjzcz+1YnDtDWH6fpvVjNboHDmrrMKR1KpqyRmxK3QG58b8kpcYwWIyGN71TPIj1KamMByNW
xwcxUay+fXP3LBERUbcBiCAJMdeW5rY2JkQpwH6T9Uy+VVGS8qFjNl/Uaq0O4By7xsDiSPL0T5LT
xljjWdO66sDbrTXvAjOy22CiM5oFhr4uH2+vbO+cSPrt/zO2eb87bx0WZQBR3vZCAHl224sDTOby
B1ZkNkhzhLBo21Ko7MXQolEibmHWnPW0s+4St3c+3Layu3EAQuhQ805w/q83zpkE81XBzZ+QOSxf
oyn+BB5uOC9M5D1Yz5tSlzx6UhwTbA8J6JtWFEoXjp4JAwIrKFUKokbxtTErL+ARGR5Fm2hBE6Ga
jQxtdzHa0X0hUPpd9PrP3/ATzwG2iZrpJiKYRFOmbgc+H73I9GHWc81Xtca+R9h6OWmxsj4ovTkd
vJzboACjRF8QPgCwS2zH5s71dmYmaprhzGwxnEq17aYgq/CkUaS3F4WU9uCj7hkkhJbNRQqnqDRc
f1RoLVGao/pEBzqC79RALWW79ZO72sqDlh3OHN05RFgDRoUQKKHWVp5hjAuRDaaHaHCv1XeOKMeH
xFzss0PUfrCXu6Z4oaj+4FqYvHm9tCoaC6+aXPcU6VN10gyh+g3l6HNjwvL77atBPVQKdkueGVDN
a1PdbJMFFCOryprpPhHxNwEZ4FXrSIRuW9p5EgD8oHSDmhRqQdsgp8+UUWP2CwoCbWG/LqPe/k0/
OIXMZlUfSWPtxypa40CNp4ia9xQfmN/bU0Y88x4BaQTNvfEBUbs0wLZBqpZU1s5a1zaXyc27U7vM
324vdMdzUkyjBEvdCQ37LUgkYTaRM8/4NK+E39yYivdFzz1x8BjsHX+gaNw5KL0SXXT94YRd2VaL
JMupb6fyr74tk/s0zsbA7Ab3TqN1F9xe1d7nAwUquxTwqlHvuLY3MGDUWS0ar0U3DpdFxMr3crGL
V1WrzIwJPkl3sUe3ehfZQ/N35XTx0diVN6me9DBSH1PyXbmAb0rN6eTZFHq9ExR8NT5PVhsFUTMU
34CWq5/aRFTnTIun7tQL25wZaNP1IcMOvb9o55ZM//FS53PqxeMfHCyH1JrBATIfeiOUENHg66vV
Q/N1Nc7wZxbfNVAeaugIHlxW6UN/Ddl/7gBgK+ZGUVR8A3YyY9XNUKXwTmuD9gCeTnivSzK4mm/F
1vAsss4Ih8Y6OtC7Ow/cCZyzbP2D6Lj+9vhZw+0gXZ+KOkk/ZY2e3CFaJd43SWxfyIzqyTdmXc5K
F2rsx6pVfUp7prWD+h9XyrvqUH9TrTI6wtDs7AcXjaIm+CBen211o4jNYhiixju5rVb7Pft2t3YY
TBYKnULr69Rvmep6vn0TdjwJvpkJI7LAKas417thiSaPc7r5J1iVK9mC0YeTZY0MEp7X021TO5eO
4gnoDps5MXx9+VN+CWQnC7S6VvLGTanShozZBvdgdwJydd4HPWnCvV1Un8ymLMJyRcvytvUdR8Yx
g0aJHyMx3Xaw6rjrM9tLvBOAReOuZYY7ueKUHDiWve1kiCdiH1Jdhrzgeo3maK9GlPOuQp3/X2VV
8aeYM/jImNQjItSOywRwJWGCUgOXQO3aUpM28VyV7OEIci2oGxRsatRVA2ft5CzvJru7vX979iDK
84CTakJH3bytatqUrWp0HliVvoSrnn/smHZ/UZq6CkRRHLWSf3b4Nu6Bca+yA4hMP4Wnzfq6Mc75
SK13GqqkOqdJOiLJ7HRBo+viYemU9S5p3NFvGSfpyzG/fopo7rvC4Nh6U2ffDZb9HYE9PZhtiujM
3psONmTvU+M+HO4OX4C+zPUH0AewqZ5XeNAqU4PjHNuvbWkWPsDFKLy990emNntR8Gp2ZYWpqVDL
+0xzSpp2RvpiIUVxcEl3rgmxPiEvtEH6vVsvlMTJkE0of5waM48v5lrR8l2V+uCa7BwmciSUI5Ef
QK1rq6gRA/ntBQNCUXlV+K7V6sa+E3daKMwJ3lLv2v/d3sFt6Vi6G/APPwtuKlCITQJI53WNbBvN
qohJu580l3qUExXvFJH+H2df1iMnj7b9i5DYl1Moauk1nc5+gtJJxwbbGGMbDL/+u3hefVK6utSt
jEaaOUgmLsC+fS/Xsnxb0P67g9iCKfu15e886YVPhywNbb7/EDqgFZ3tEpmKsJgTPOnmYJBD66As
MEy/i4kS73ShLj7jpreEBTeDwO2l/xVf6bKgdRqSZjdBdOcZBAyorVHP7xVUpFX3bUlIeJeNXnMa
lRn3b7/fi48JQ+GNGgeUyTnZZTO3iTJohCDJ78IvagHOaMmThpeFnN4jEl1aC3FvA19A+xhY3pfP
KbssWlKXIjLkIizhhJpfdYxd5SvoTf/+VGi8bJUgZspI1V6uBGMGh1pzaCCD1iqvRrsH0EQ7CWkr
yqZ2eeeKulRvA/Sw+YRA8WdTcHq5np+0MCLOabObJ4l2ZSES8z0NOwvHr9wvvZWB0tOkX1ajOMxY
RFz1vR7e2bAXAgB+wwa5AEV9a8S//A20ITGIYD2eGZ45X6H8rD4r1BfvPOqFZAfdfYyH0bz7j9v3
chVcnJ5MZYbG3ST8rs4FlWDWgWGjbLCLIS6U7L1AB//qi4owgKYJ9ihaGsg4z1UX/VAy1sZ+s1uD
Mfme+HP6qZvJp3/eNS8WOfuKRUf7dQiwiIt0A8oJDlsoKdkLNc9/3l7qUjKLtTaOLZTbIXx4Fl6Y
Fg3LIttAhHwRV4y4YixtZvjnMGTrz8BL26vFc+yg5qj7QsLOVYDYDfRK56MUpfEBhp+mRb63ibZH
PLu8kSige4JGMDDh50MOb6aRjdeg2VkadAe0cN0eJnmb8VKjSq7ek1S5tJs2hTHUqNuk/rxqyZdg
SmAxgOVCQhtWjqAc2RJtsnU6YWKWf3ATulV3gFDo9/KUC8EIAD4k7jgv6Ny8mib3sSvA1PB2eRMD
mATp+8dWcQXTLLbE/55x/Dcnh4T4hjs57/x5XsbnOTJwa+eBrDRTPtrBrarnQLSntzfWpQ+4jeT/
/1JnUSAAuT6XevYgrSWiHXeF3UOedNoXnjVVjyLtnfUuvcYECmfAmUAcA/jDl/EgKFQzq2TxIIej
MClvgvh32LqvIrDpl7ef7OKR2VrpENXFtf8KYz5llJggxBdbCrn8XCPog5aRP/60CtLELkzDx61s
h6YvpyWEM7ITNE/iUvlAx2p0ktCHjNXu7d906W1vgFf04iLQVM/Nw6PGeDzzfG+nswIULjAPp3sF
d7ayh77DCbRd+6/e7FsgzDZMD6pN1PvnQI+FD8rzF+mhIc4MMulMP8V2Gmq4Yd2tRSL+h5CIbgdU
iNDERTfp7PO2tsFAIejwzvNeHDth4SeTg//Sbv7Xb7/LSzspA8sHZxIo4ldDT6TkjM0dIiJI481n
3slvALAU+yAj/8ueBQYT5AhM4ZBvncXeoOhW0abO260uzL4tE30Y43HetW34Hnl5+5fOwynQFQDT
AxUE7On2zH9ldktG2bAU2B/MhXo3sFiXjefee3OXdiFawaAm4cXlr/TjUWKu6PLgDMbpMh5yPc9f
AQ9sSo8bticMhOm3v9TFp0JPGBQMgIaz84rc8zO7zJtUo2XS37msUw926QBIf3uZ1xsChQzQBIA0
gcz1qq/ir1Ar7CFpVCc0lV/5CABxNfSLfGB0HfQ72dOFxZA1gQiFywj/c74nnAkdbDclqddArFVk
iuLgJ01WTVk4v5Pub8nny00BiTK4LwCcsemtn4NFBsgNgIER40zNUfYE9ho59MPs6xK+kfZEgeM9
BiqxSbkmceHKJlrmd0716w+IX7CRZ8Bh+Y/V9nJbwvIkpLMqvF3gZn7tjAiuuh6i+W9/v9fbcltl
o9hu3PZXvPZoMovuRk6AvSEQoPJa8R2yoryrqRq8T17Qt+Hu7RUvfkTkpZA/3jAh542qZhlgy8QM
QRtqLE7d2jbQglBxTTHj+OcrHQ/311Lbw/91su1CZlnEI6lHyfjOJL25GRqUTSFJm49vP9XFr5VC
sh6bJkQecdZEgMVAmHfUklq7HMbTgdaPPinE//BAmCxtsX5ripzzmqyKiz6lkHqV7VgcaDL8IoJM
+zaDIfTbz3PpK2H+gjHrlvu+Al2MTbRGkWsI+JotOaVB43/sh1bI0m/Rwv33tYD03yi5uDVxh738
TEHedr4znrdTqW93FKC6o160q1Mg+/55XAZlla3oxDeCHMC5HGQsooEunqFbK0QcVxKR4xgo2E0l
7j3QzKUdgQsZoN7/GhTnBjB+OpNA2pDWoKSa2mgXbGp2av/v726TN9j6/ABMn9NQY9JncdMqWs8j
y0D7T02ZwtPgFCnyXvS9ECo2GClazOgxb0zRl59pcgWdMeFva4z7yY2Bq84+8uasVkLwA1BJ6Ye3
H+3CCwQRBJ0sDAHBxTgH6gKAzoJUJRQgl3i+h40OuYOXc/ROAHxd3WzcJFhagEq3AbnOGo2x5xEV
jUVby6CJKjtGU5UCNAzCfed9CDvS1i3S53dulwuv8sWiZ9GCMKHIRLO2TkcpAS7opw/MsfE6E+v8
lA/OvMOHvPAqoa8M3gWuM4yjz7077BzqMCSI6kLrqMKXLE4Qd3zP8uhCh2VT3dusO6BKh21/tkM6
uclOQIO7Xv3Vq5si15XLxqaWiCZV2nnhaep7cjBgh17hg8M1O2Rz/fauuRC4QP5G7ZFBd3XzN325
S4v/s8cjrF6Sge74KqdDbrwGE8e++PbvS6G6RizG/Qw4w9lX5BrjN/ADurrxxXganNeWazCslR7z
/J1dmuNXn6Ujm2UXep1gmWJyuP35XzcZSH2hkJTDOGPKlytsk/EBRiTsYHCb3it/az1MkrfI8wTU
E95+zAubFWsDHIT/wPjo/KtCPDcLSCJY7REvraPVyRKy8kEVKVzi4TC/Jwp66Qv+vd52Yv96VkUa
sSQx1gNhWFd5N8sqJ/F4HdqIv1MYXzj86O5sMBRAG5HOhS+XymdhfB4VXR2u1P/pBIb8Lubdg2rj
rC85OoE/UN2Jw9sv9OIDokDEWBBB5xWJ1uLMJx2kN2qVADuJv8ePAIwEV4Wy9J0HvLQUwuemWYSJ
M8qolw/o660YUQW+3dzOu4Z07ZfQA55hhPzyO0tdepfIfcC6RnMcOK0tBv312eQo+Kgxbaxh9NCD
KavknviwRKHLFN+vM5OHFGSFd9KuS3vz70W35/9r0cwkkQdHEJyLzB+uUkOCami5vJLWtlf5ZP5V
BAcnfcPzbPUUCPSg7r9cL6aQ9GEN5TWIerdCzLjTLT0g/UoPDTjKlSzy9/KIS+8V1xPG6duVgWru
5ZJTuPipKua2XoA2hp0GqjEYuSbNDjzshJYSIejQjvm/z1oh1AwOEIAUm2fP+alPmU+8Ilza2vTa
1tMIUwevyMyNscnvfz8OAGFu3MBNs/ncJdrrJHCJjd/WoM0nxw5C1lXrIlsN0tP/w8mDuj2AYICG
vMZghrYZp0zptuZjS+4T0vMTsOTLcZmi90b/r69c1I+AlSIn2zBM6dlns12OmfiadTUAaf0HQF/l
TWzUe9a+r/c/3lqErh7AdPGGt3i5OaAvMTV2I1BF8LyFGIDdp7kFLV36T2ppo93bX2pLxF/eQhgY
Q0kdJQhaz9DxfrmaDta+aAcgsbOeioNaeb4HuOc+sUyVGZ3moy4Mh4aeaQ5R7N4b4Lw+CECEoQkP
lcCNZHnejad2FjZwYIaxpkkg5jctV/CikI9xYQ1UhZUGcrIYH95+5NcBFJqUIVpewCdD+ep8UJ6z
Lov7vNA1SqCpYkzrA2ySvQpucv9qAY95G8ggKIKwHvD95wJbrino5BWTqEGKhE1sZwnkxInuC1mG
ada9gyh/nVFgtf+4IJsiAOL12bcsEMjSkUFfs4nU1QzY2W6FtkMVZgANibz/KJooOgGocnz7hV5a
F+DnzRUAJDj4c71ctx/B5TQhUChRJ7Lbyefd/ZzCC4nM3iMVoTn0HaTqwwVb+e2FL3xJIK827gtE
tjDMOVu49eGLgxfLazKO8ymY2HoKM2sBSMu5/547y8WnzNFYAZESeu3nEnAmciq12vFagzeBaYUN
dJlp4e+ZXe6ZmtWnvhBLxab0PezbpcfEpOT/nFRwUZ1919hNIdrvHquHxEc+KKbooJrVnfrRF+9s
oYtLgZgBYgjiF47Iy08JQ0BE0VZvbzSPMAkDdyzxRnIfq6F/5xheep8AF4EIDJgkcAbnkUd1Be88
yWuWgysJGqE+DN4kwQ4Ogy9TNISHJUzsDpSQ93zat2oTz/Ey7OHS3wix6JQhlzrXK9bTrAlrHKwL
4C00RSVqjwDebgPc5EpNAwGxtsZvaNVEbkEQwm5QO0uUjHee68IdgReWKyOzurRUnaceA8wjGmg4
R0qW8zzHJwH0vKp68FKHMgOT58/o4f6t+yUmT0sGjlGVFa4QpZaFUqCswqOkHOLMwIYUjpZztbQL
bpZQ0BbrtNTNR5AZ+gH5pYl+TJwpcXJTk8+70NjIVHbA38RCDBqzVACpXM7jwI5+woSuxEDCby1k
u8edMXS5g6YE6Q6WWO9HsiTFsU8J02Xg2jY/EDx1HdoWjDkjnQ0rdKOoruMttuwKOG7uBq/TIEfq
MQBkCK/w5GtJRAmlE4gizgU0U0oN1bBb3dL4TwfV1bEyHawbQL6bBoVNGwa0zJXndSVv/fV6aqkX
QWWn6/yTBywN8B4TKr5ykWhdHpol548TCaCC2BKSHVhs4Pep86H4HYee/gWQFduagYZf2c5k8fWg
8paWc5hOc9XE3nRiQ6SCu3xJ/RuW+nN0Td1KvqAaCB+mtZ1/9qLl3yFZPf4ElGaYSk/nfoFpS8Ru
ComZVt3oBJCtJvHSn0GGoqIas3wme39EfaEDf7nHNTMOB1zO7YOvwUCuWDOpYwwdKohTmzbl1RRO
Qu0mBaXq0ockAi1XMXq/lNd3tqRmaEJg/Ob1pIaIj2UBaYOh8qwffjARsEXHdW34XBluo6x2UdZj
AgBDTdgZxA6wPw3toLyEko75ElDd3AULM+1uHGLzraOe27CvLCNV7iZ+q1CnPIcdssCyHcASOE6A
dz75dqasUtJF0W1oSQfrLcIh3JnkrLe7oJXiKxw0G1ktxTpdjZqYYQdNAnmaoj6NS89vQNQdVtt/
5hOBsJZWjTNVYxS+BOEKTmUATsTP6GxxYIbAJR7L1BL3NW0Ua64EFvsFHk0kKvhDAGiEWhnZAJA3
y9MMeadr1qv0N+S1cIuxolmHWgioDNYMqkmsjjIrP+gi8rJS+8XolyQ1dK/R5s7KrknsnxBdz9/U
L+arOWkYP/jeGn4ymYDlkif7VOOdND4yU1ip7bGJoS7TxaRdqmzgBYH2vdfqPaGTG3ezEEG7X/yp
l5AcDpmoIHEml4e17da05jNJBeS+ZHoz8tnmJfpQ/k8y+z3m64DXnuYoZLgGB8Z+TQoeneUihHdN
o4k8QelleUxMiJ5K3LklqDha+zdaAwJQgcHbxr/8rC2yDwuD+t+AHvy0izNlQOWPB6eqtVmjrt85
Jge6XzooI+NroOSuejIBAmNtCq9oAGWK7/HgBfFDE7oINiDaACVYmmye+WkKgwH6fZ5W1JRgqyQ/
hYVt037IUi7/ADIEaO8IoQu/HpDb39ugs35fxZw2cYUf0cgrAuFnVraZofMdYcE6lUDFzDfZyLwY
EssSEMPZG8fuW+LFAFi4oO9nHCUvO0FXZ5xKG/haVxlvGv1pcnG0HORILCtnb02e4fdJbqHIl9II
4s7B8oEwpECVmrVHynyYHUG6ygX7WYBUNpbQk7bdvYERRj6WUmU0+MhytAKqNe3az4MNvKLM4nZi
cPgLJiAfoCwEPaPBmwGQ1M7IHSU8isp8oUt7KKLJfk0S0qRlxkgeHt3qIYPDnZ/RvVhaF+zXFeoa
+wV69+HNAh0f8TytAWkeo5H2+qNsZPy4Ap4OY4ciNvIu6cKwvTU5tDJ/c68J+msIHBT0LvMdD79B
0C7Mb/NpYMEOHTbv4zDQgSMgkDgFsFNDXTdKXRhV8cK69qD9lD0XPLM3ycxmc1QBws0+G6Aheywy
qZDWt5YqSFUpuVZ92qX4iK2n4WyRzuYQ0Wbu9gkboEAhmsw+06D1o9s5FeKPa2WygmKTGoWg1tvw
thMr/zx4zjRXKQHXeTekbf4xs34gaszSxLhfYiv/pDbrUwCw6PLZM3bilUUy2N5Q07p0X+D3RLvV
FvCfi5dgIFd+2kx56bjy2iP3Ysjt2xyKPZBc0vo6ituE/FzMJLvd2Cfruos5H4bSN5qFH7Vqe/oB
G1CxKjUR91QlfGy3uwyZGETn2wxUE77wsDikA0tV2Y1xZMBbJln2EbgGz1dVqq1o9tK0nttNUIKF
CJlm46L3HA+jbgdNgIj1W8uMqKBjMUdlO9r0Gu3SSRyLac2KfeuLBWHTcxZdtAYOe3GdE9Wa3220
ku8mSjpdkV7lWS1tEn3mmT+PNx0J8xaQPxg4PQLinXa7Pk5hFQMZYxuBv5CH1K4OckWFXpGd5BS3
6e2UDcID1QCe2wWBGB91xZ8g4tS/5zzwp69B4xFad3wFJ9th3JhE+7QXa74fdTrzDZyajjWkWSGS
oQ0BuGI/i2BR33wCgU+vpIAisb2nvQmSXn0Mu/mD6To2lDHw9t0zkkZon+J+RldbwVBPHTCMns2n
1PPHpdKDooiKkAwNdnPWS6Dk6cpw50WLLXDkAxntu9xmClC9cRxKCTzWXGZrNvg/ijbvZLnpVUVQ
F3dDgT4haOYVolc/lySP3FA5+CGgAQ2/qazyQ4YIYHx4cm0tFLPcgAYDiZ5laui9nVKx1NQ2C70N
3SCvR4/zbteOit8EBfPEUUDb26+CmZOnqcM3hMxbzjiw9QBEVV2rQrRJuLFFCQBosuyoFYW7MjGC
XLmGZF4rx53+tkDS5H7qlwKI6TFzTWX71vplAx7TyREyxxDhbQ2C2xSar3aihYWdSEqisnNmue8n
k3goPv2QVAtC6pdiHuHPBF8dfg/Vc4RcAXwU3QUIBaxMbBy2H1rfoLQJYiZEyYhpix0oEjZRiGEm
jKsxDlexN9qXbGe8uQ/3S8NRTDNoiPFdFC3LvXb9GFUB2mltKWnqYoidGz5V6DmnITbjOpE7AqoM
/a1FZxyv5NQwYNbRleurhOdIiIMO2polDkTe7bl0yXIz5ImOTzqmUXjkvWvdMdGBGQ7Eawx+O6Al
YoF1xiiK9JMallQxpEBWNwVA6iojZdwlfXGrYsnN7dDR2OK3DaC3lmG2LnFeLnHmqW9IV9XwNVOD
bO4bURDEQB95/ExKL2F2uJ7mcEUrO3TGHIMmFXcE0A2yyxSj5hQ3uSbjDv/ltc8jJSJB57vX026C
pGRfpx4cGMuuy5GdITiIuCRjgAE6REF0Wy6FgJKfm2wuj2jMDN4O2vvR/BEWyvHnAP/aeliBzSCl
88JxrAXOwbAP/SX/KdN1aEo4csvsqDSBRwFKyVbXUdE00/UcF/pTtqLNWcfZnIFF0xM4H3SJNuP9
YLjnly7N/kPrG3jRZAgQtOx4ohGJPKh23zqkz5AkxNUy7YKxaX8lLssXnJcu+RHOTaKqOSvIg0ZO
Eu6AwoiPXupDjWzhBQZvKG+ogetI0ISwOYv1DfZf4x2iDizWssCA4l5HhXSHXuPP+pzGbMeAmf4D
bxR4WA6YlX5s49l9N7Po7hSP0CZuGbjzN2zgMfIP1ZAE/czZqiP1NQGZRIKZGja0mXZpwCJaQ5Us
5nUxTMHnhNFsLE28ANEGknh/D6sO8Eg9Ho9FBQJD+EE5MBxKMK0Kc0AJpn6vqxHXhc3z4egEn79B
JbC47ZYChjp2AoYd2UOA/0c6FYs+tizbaxZ5933cW4RgGuUnCz/S3wyOrv1DPtvwHhszGlE4EO8R
eIeMIsXj7AqQh+ZzLDyhS4Zq4mPDGuLv4naUn/BYMb3OaE+wTJv7985biqDqvcDcFqnzQyS8em2u
U+nir9pHFotHaRZz7JZURjsdJRDrQPW2foVjBk58VNglPugRdpInlSuelU7g++xy2Yz33aLGrGS2
I1BNkBPeto+77tqfQ/9XHxOGexZ6jE/w5Ap/e5JAFHIxRXfrjMLNltvJb0s+IfzUOArxt44r09cK
5Pi8EiZJeNWi4knKpe3A8Ytzs5YBaYNTPoZbF2nOCQTPIq6rwvlTWEWxsVnNoim4kS32KGS3k0aU
nearqNCUbfpjMcdxD60BKGfXSdh5V6gnPLJP5Zj+otYDzmedRtGinl45ww0z4A5Zo77Qd8jEbF+S
XifBXuMGAMceQ4hns0gHp8EJQkgHlrDmyay2Q61guyipgddP01KGgCpFqHMJmD403MopL10eI50H
yDchtnE9hBr/NlBvPof2cd+nFVsXflhtM7uyb0XUfbRT4P+CKWNqK6Iy1u9F4nD+R5TSHc4vhMxw
L6TBL5YVnOxkEiDJZ03aByjoE6ApJPqWrjIpD/mug6M2KwOQ5+aSun6KKy6BM0bzaEKTNZ1nANS9
PgYNR+n050Tt6Gpc20TjYuYqKIPCV/FBdknI6t6pbqptkkH/pJWmqLx+ahZ8YLRZjrRLZVcG42jz
Ko0JHe9cw4c7AX0sU0Irp8hvGxS7x4mL6CtAWY0t5aylhqNKET12FOhmdHvadUf5djdENoSPqe+P
SOvDDn2xytnMfkxjHdLSpjTurnqFAWMJ8nf8Ca6MejnqoSu+gmgb3XQjCX74mvf8Zm2hPoY7dVVD
Nfc8egh7+KV/6Pp0+NnFHu/3K7LaZ7fiMq44fuIfCUINIsmyZrezwMSpRJZo2uMSSov3GXmtLAFq
Dg3UO2RblDrfpArCNkbG0q/pj6F3E7niuoeNYzrn8VSBZ5dgWBYnIoOuk9PYpjD9xhWWal7c2X5e
MrRz0G65h3wrsyWoBvohJKJZ97Pv5LNgbpmqPHEFsinXJOgJBTF92ioSXG6I2PMe5e70GxdB0ELw
sG8hMcctXkiau3afKAdHcfQD1p0g0iuuY0PDe4Cfg8d+KHxa+dNiT5hoUlRNWdY99HGyTOUQQsas
TKEbHZd5wvXnoInbpzAa42fjTIHZdDPIgzPQIKtQsqEUj1H9JjiChbpi+Trp0vQ5FDVbOfAG8TxY
nhH7cwmzYTv/iKTvcbx7SzD0NSy/F5u2JKBUVPyS8WzmQywKrXZ4p3BESUkafmxWGQalc2skSk9C
9/0QceQCJd7x+HPwu96W3ZRaVwKWIT9luTQ3CQgDsuyxE+5H2fGvLaTYnluaNEdkst4MhVrRIffQ
6YnNq/o2TyCKlIMq0CToIyXQL4cTKia3mfEEEkYWXJmWt+0hEiFBb21Ei7uEuaODjFZBEOa6eZzb
Uwr38qHCXAg4Gml8VAK+kOGdEdkCwx9qpxEPHgdHvIyewL4nioca/8b0CDc7jOA6ESm2I8sssesL
OjqkAWZ4QsMl85GLEPexQ/Lew1YI6kRlN6f+7wSjbVLSoeM5GEtcPwkwwtJyGEfUrG50+d04jhJa
sqILHiPPD34UnM5B5cwY/jK8kA8dNvxaJSqcrvKFDFnlGWQgp9RCkRi9yURewaOuyCuvM/GeLqhr
YfrqZ3PJgtyldTY0s4cEbRYLgtPQfoOCD/+qioB9052P1oP2F5LsTTPMT3qi8mPRSfQvdZHqcJcM
Sfq9oY7jpaHZtGKwHPlPbcyimxkwuLnyqQebrDWbyO98lsgHLWonxIEw8b+nER3Q0iITQeo0K32T
Qr7NQ6HO1hu4MK+0mooVuKywkOmnQHfxKWQT+9YnEOWqqU7SZ6RbC06jp9JHnUGZcEf9hX1FC7d7
CniyWLDB5PQzAMs1RFthRQ6Uwo+egpBhgfKCk7l8WgIgtEtjCvcFAE5hKmizpNil8BEKazLIANlT
I1C7DdpNB9HASxeqfUl8VFlL/JIzuaAnkluP7lgzbhEbXrr3igeOoFeW5L8cVfp5AjNMl32ew/cl
MmiWVxmUij6CxJrxatFK/fI1om6NbZU8LwjLXwATl1/aRIfoPrQJMojGkwignKthrLKWeXO9RgHc
o2TW4VezUfs5mhCY1kFPsJi8nStStV2F+XAaphmhYLZRe194BFqWaWbmHZugHFlNcYtLaEZB9BwY
JFFgdfbJSVgB31+UOfEX0wG4c5cwFIYVLmyT4XgYAQV1Q7mDeCsUKk9+27rwQx9n2EPrBMPJis5z
co+xJ7SoIkvb/Dii24vqTqYxvYrQZOS1oR2/GiI3TXvhe6YoA+EnrrLpNARVDl8MTC5cnE5lqNPs
J8AXIz7L0tgQLZseMngBWsyHogvmqCKYa0BIh1F2zWGQ5t1GHar83RQV3lDmJkLfpiBJDLQDiwJk
5VMu0RPXnXqcJ5+1OytjZ0ojCkvv0bsnP0wItW4waJj5YEQSAEq39um96AdOThy3/Ecp6QS2AkXy
X4PaLm2pwWLTYLM7pKt9IOOxgn1AcDDadrxWyyQeR5OhVLUuQzLfIOsYgdRJi1sJBWzoiRoz34HQ
hz5RAb7xWoY2xb2W8CRTSJ6jlZVCz2ooA3QbH8N+9uix0F33HfkQ6kCvGTIIihdoyoDhKTQCEmbS
D6SP5Pc2j5vPdnFzunWRIQxvMJfIq7lDRVOtWidXWc+GqRJEYShWQDFblg4Jmjg4keTuJNGp+w6f
pPiBeBlrK4XbvigJzj7f+XMQWPhJN/aWRC6D+hWaL0EJzRF02Po88b47lBf3dE3MJzUt7INkA5Kr
Ppf5JxwrfKQhb9i1nBtU92BI5eFHv/C89gQv3Aj4XDP0W12RTvg73nStCeYtS8Ah1aBNjJowRhHR
TcjilgRV5a7JJyD24BI8dBXmRMkhJlMIk6eexRJXZCofED36D7LnrsOtAALVbmySoI4S1UfoY03B
LdK3CUcJhKokvxkH9EhvRtRs0ASEpNcxmd30kMzB8sP21rRXhdEIg8Tq8KhFSrNq3qxPKtkk+bOn
kuCeINTgCA/EsJpnrvgMoZ0Afdi2z74vjQLIcC5Mjg3W2OyR6bHv4EKRgqHXi3HIyraAXk2ZsyGj
h3YObbD3c/QDcLspAsBlz0WDfl5CWBmNmdVbGpsfuET7buc6FXyyccw/J8TGd7CjXeCsNfro/Eri
lgNwCTHmUFHfDVAD9QooaxWUfhuNbfQReFgCV5yC/1pakCJKtWYoiMAl8MU+Hxvu12lfJPe9sTgc
1HUY4qQkdmhsItf0d1NKh4cMY7E/caimDgrESIQQ2dFnLXMiAEzgK0meeGy6JxjZKQKLgs4eCTwc
2Y3sLSrNEFcASpc0c1dovUFpeySZbh/6aCO4Jf0o3wGZvgZQFIAqbrQoJL0Yg58BpBpfjQqS3hhH
2xipV0H9/eDrAOaSNPnUEe0+vz2FvoCRxIIxDBzyTWYT2mMvh6aaG4gOwIYDRpr9chc12lVMI3QS
DVetJmBop6GoOAmu5x31pmJvRfeeuPIFcTv8CGAjN8D6Jrx2Bk7BZjfg91MBdHczXq/YI4+2MOx3
uw6ZqaGrjkySEqhkl9NKcf+A76XILoEA3xUUVdChffulvMbKYMAKQBV8zNARBD/35TsxYSAFVfD6
BL+6v0EJLz+pSLTvgG5fj3ExFgJsPt84JNCVPn/zS6wxF1lF7RNIyWFqOSMApMk16Vd6+NcHAvIH
LP8Y4Bxkwee7imI4qjgp+rrgU1FaOszXmHL478zfLwBiNlYq9AkAxoH14ra3/wK/SWHWKHcCD6RH
xACR8We5qvFT0qRgoq7wtRs95R7ffrRLbxEDjiQAyHfzItj+/K9F0Y+egZvKRb1SNVcyd9ExLmSz
11T27yAKL56V/8fZeSxXjqRn9FUmeo8RvFFoZgFcXEPvq1gbBF3BAwmfwNProDSSmpeMolqbmaim
AS+QyPzddz7G7VYhOpMbH0QICoZoCxP0VWgm8YMYGOU1xrEL6ORVZxhxRHsdYOIW6GX3UBtLGxSF
Xn9FFP24NlmUf/objtZmrCuxMfUen1cCDyKcKqqzRCn0vz7gsHqxQ2tm0ACIytE+pDpYIs/UQkKu
RVmiU7Nn6sSYzi6j+UwzhnAgy8fkkZmarxDKn22B3OCV4IfxMyDa908UUeTCfpRVYVWYw1nqNMxQ
zknLVAE0v16hgfz7FfTp9cDw2MxNg1fR11mPP62gVKDNV4oWCq1azCGV+imwlNzejhbNuGHF8v7+
ep9oUnmEMGlWb1SHrXd9xH+6IArNWJ2togqjshDJIZ+5UlDrVnQ2T3Z20Uqjv+k62nMV3jb4Nk90
jY1cWWxfN0c3jOvSOimHXP/2+7/r05UF3QysJzBy+xiDN1SWkUZwJkMMlvMfyoCkXAH17P/+Kp/e
bUy2md5mcIac/P2HTwbZkwHqTJUt1ABST6kvc22iM02Wd94SVXyxl3+yKeH0wkYL5IkC8fFQfGI3
jTWSEoSYonoHfRj6LW1Ni6oZM19q1FvXi9PW41/9lKvvAXQ/eD1wlPVjVOnS5JpJ1FqFXSWiN8fK
8gdEUfOF0ORymE0EuV98zI97068roqnGDYnBwGPVaFICA0jnpA4dq88A8VrmnVl4lM7cxQlSZryD
qmB5z3NP2U5zGKEomYf5/bP9MBW1/g0QU22mZ5mLPB657tvRzLJZYWGrjg3KanFPcnNVuo3U26si
1reuKtwga4rhryLluDIKDW45nAf+gKNVRRvN6KOsg02O6/Z+6Js4ZBCl88U84Q01ml8hwj+s4vV6
CLawpWef+hA1cYLO8byUNd43evbkJrYoNg5p1PMCb7UJ9KX9ylXjwzrmiqv0eLVIYZ7rGLIgS48m
IFPeyFhG/Ogcu7scE4ZTUmx4ThltcC6Yn3C+2BI+HK7rRRmDd+AyMWd77MedDmPlAoOrw0G4le95
C9pIOpfMCRZfhSiffb71+OYq67zCR+i6opt0SaowddSi8S2lbMo92DDN9Y1F7XckDvmPipu7+/2a
/fVivJum4zOCFGaEnhcVbNDR0qlHBkkYBxKhgmTspieNpSbm4QheZJMBJA1e7QO1vixsROx+Yx65
ots0RvFZwiwWLQkGu8KEeY7bJNEi1y90Gp7/j90EqdQaI9KG+CD+JfY0xsSO6tAVdbVXKKaFzB2L
netR+0mWebz8/T35bHVTT2XWnnBuPYbf79Gx1/SlSZYfiqmZA2sukq1UEvMUZl0O+yr7Shf7a/Ee
PwNOw1XwhqCB/3t/QWGXdELLXoTRZFJ2VqPliuAilqcRBlaXzmwvfdjOifHYK7pzkalVeWXrYxv5
ZbuY16Jj6P2v33JIm2zfnFQe4Jp1uf7pjB570YxdFYkQF9wy9Lpa7Km7JCFgLm3rMO3wxf79yZum
gd/ApAJDIFRNR/EW1QqjitWJW54Z6X5o+2drtuPQhZiz/f3D/XDME86hiyfNAuyGFODoSosZJWas
0y3JCJY731ZT4w1S3leAw49nwbp+oHDxSNfx5qPsJp7wbcH7qwnzSqhbJnyASxuGcuIuBchFi/mM
JnKMAxnDV3Sqj9nkKhNhOJedBHkY2M/3zw4HdK92JqMJDTqRpM85MxmOk2x6eFZjKAbTPvT1NIR6
Qpxj9p64TJqh+06G9JXp7senijmiwUC7Zmm8SceM7XwijVSZxwAQ4EZ7RU7yp4di52rqrWb4YsV+
ei3iSpJ4Cv4QHt9/anqOLvPPXMtt1N4vpAF0V8sWX85zHv5+CX12KUSVHmbiGiPIx3y1arBEvbhW
E6pzZ25YYsVBj8r7XGuyL3bnj4t1fQuRXsISBlh5vBPRKjGYc/V4lDJfOp+qMCOhSReL+Iu790FK
wpqBKa9x+3AD4zx4f/dQizWTOWQ4SbXzQ9fbdwrqh80yZl1o2fhPLwblJ2edPWiUJv/ilfzsfvIR
KX2sDB4O3PcX72rVmJOFTzkphbdt6dAcGEZK93m7iC8u9fGY/eUKiHM57z+xxNHnRHWgCaZj2tDJ
rH5bCNW+momcQtWJBHM15EgWrTav/aLW8ek76dA3++/rHskAdLtJ1ByLVSbI2BOmZowPZelqW70S
3bbCjXID6LA9lJnnccL07e1itu5ThWf1Vzv7JzebRI8KETEhxZBjBc1ixgCH86rFAmSwAybS1ROn
RJrbtN5XUrlPVi9LluULt9nm0R7d7BJzhIT8vA1nmqobqk39aU15+8dffhtX+sIqHOVC1F3erx4Y
pBrnY9OGeHZVOzHOSYhzne7LSpNfnFIfAwPExWQ0ZG8oyNhi31+qhpwXu43OW9IUbegWeHTGnVG9
SV4q35UQcr54LT+9IBbQKp9BR3B8dAwnrtSYB3FaukzgHCfU1Jsit16ZJkB9YOXFF2/HZ2uDzROq
GPgYxpqPzkbcmBM8YOoORkJsBGllqT5YQzWYualfvBGfrQ0LG1eUhpwOMIDf30rGpR1ZeLhltNzt
a23CAWzj2Rmirt+vjs+uQ1RN3gC1xYYl9v46+MOJJM9jELy964Ze1F8gBPnKN+2z+/bLJZPXykFg
eHSRgYRWiaOpDafEAxdLs2AbO8OysSre899/nk82MKy8Vs8KQgs+2NFG0mlWP7ZS4AZnGqvtL6i9
KO2YcRlTeQ573g6GdPzLaEiWPboi6otrBdY5di7DaisRYzZ1oVaSuXvt1O6RqVyJudO+OPA+uZPs
A6q7WikTPx3jAjRUhdXkVV3oZth+TDkWdxmy4WByabr9/k5+sjK4jZCBnJVNgKDw/croVsk38VMX
Fpi5XNGFcnyzt8Yv1vknbzDHmkZgQtXUs469Pe0K6JdcTNZ5kc9hltTJvqL3htcCbT9Kyf+PMAhB
KOVgqLJshscKVD3qDK2Yhz6sExTfAxaxflMRBmZlIv+r6PBvL/Lf47f66r8SlO6f/8G/X2ox0w9P
+qN//vNSvFW3ffv21p8/if9Yf/R/vvX9D/7zPH1p667+2R9/17sf4vf/6/qbp/7p3T/Cqk/7+Xp4
a+ebt47C468L8Jeu3/l//eLf3n79lrtZvP3jj5d6qPr1t9FgqP7415cOr//4Y3X++rc///p/fe3i
qeTHdm9t+VTNxz/w9tT1//hDs/6O7pcHt4b+bDhrPj29rV+x/k5QauOqSA+CjpO10nGruu0TvsQP
EVogiqf1pa007T/+1tXD+iXT+Tuv+aoq5t0jPCOG/u8/7N0T+t8n9rdqKK/qtOq7f/xxvHtolDNg
nnGRFSLEtvt+zS8MUQiUb2kQzYzJxn7HeHbM1GakMl9tSqs9pxAiXxim6b7Yt47zIa7MXaGZtAYe
aBOP9nuHJnPGbHsadDiqRciTVSTRdh85YUxoOTDwYHv9YXD7/K1j7uGrdOxDfXAN1Cke8FagHvbU
Y9JQb3aiE3ZWY6Ln1HixZ4VpBOgW613d0Q/uaWe/mfpc6RuYyVhY9UKrGRtQzb+4wfF3QGRANkkI
Rk322F10VOuiaWYlC7JssU5VI0++m8YwnQzJyiv507L819P/89M+3nu4FqEDFSX4bCZ00qN7LiYx
LaPSZUFeRuZ456LH2zB3mSnnvaFzz8fakle/v+THBcbHwwmV6Z6VtHQMCepI8fpBzfKgJ89lFKyT
Vn4o+hG15KrQ2LUyVcUF2Hb1+fcXPj441vvKKU9uTx2L7tv69T8VLLrKdmZdaDlDlVFrX9gyi7IT
Q9LY8PEx/aqK/3E1s6mv/Rm6l7/Uve+vNs7YpwMIKoK8KKzTruxeM/yUhy2dc5+ZWprG88KsczFV
XzXhPrnB7CC8ufSm+KDHyDEx9IY758jtckmvdMxkHsbMu27wuH8tW0r8+bqufn9vj09K7u3adMN1
lwqB+YEIIReVKRjG+QKBWvIZC0xWasZO9cVlPj5Ck0YFjUXwDGydx1JpZgpo0gs0C5PF9oBKO2He
qhqW1wW8QfvFu/Gh5ka+S6OWcIaCIuL34w3BUTSkibpeB2NmZg/Umew4KDV12GlaOnShFDbz8n2R
JDnjpoYyM53VE4jMjlRCbAAIjcukYrr197f64z2giM8uCcVodQk5biHkSPXqPkI5iOjLmE/VX0LA
3sun8zRNvL+8F3HgENmtqfevSPz9Kl5m1UxkXLAnisk67Rs13VmxgQCxMyfx+PsP9nENrYcbnQKX
nWH1bH1/LZsdKOMdqYMpRU1kZCjK/FKI+CsY88c3E2Io3S6AwTxVkvz31+kjTXI2MvLeTtWImkBh
NnyaLMhTDeJmco34RVVkeVdGyvhVEfPjfksoySUxjWBvJxc4ujYzpL2kL46fiM7pNqQLAzQLnu4B
XRI9Px+EztHzl+8rTHHaxOwK4KiOX5pGQ2tHjFkGib7IK2Upigd2Xnfz+6t82HXgNrpsAZRNVRAq
xwMqg5MtyGRNy69aTblyzSw6jxrXPMmB3QbSdMWtxsv7RRn+Q6N4dcMAvbFmO3DSqOm9v591q4yK
McohcAsqtKc4ELr7osT6Ou+Sxd0rxTLHuzHH8XLN+FlQc2HHr2lVVtTQxwWaJeZUxh7JhbZ8kVb+
ehH/XLJfHzSsKdtYAXwf4xmjzlGtjQqSB4qBO5LPbNxlNgI0X9ORQzqVk532EnVjVMZegMFQdeiy
MeY1XvK3lNG/MbCkhVjGNYb0q/f6w0tABkW5BS7wusfR9X1/40aZLm5mwGTttcz91vZj+WPB1dgO
7blIr5esUtTztFBYmMSJhIHa0ko9nBfdYeBNGN8sZ6r2+uCMOGHFo37iOBF9RLMdHMati1bOG7EI
tuScWokM22wYG39AL5L5PEZbbmZR5a91y2IKRqaFl+0s3X7aTlXJXLegYxf5Jslj56uxVFGrSvdt
LLVK7rvIzrItDg7FtBW6y/fpMxOUoa7mxUk8e0NKYs271aoZWg6RSP4IcDM3stXSK9WIqi2TwXni
q5MsXhwSoUCdEGKgny+TGHm2wW9MlVEyALkATU+k4Z7qscmI7kjhaGC8o3Tzx8zO5AU6CNmHv3+N
jp8LuzpxPEYjVFc8gCtHKacscpmUI0AC5aJg3rYKDMhVm9r+KglcTwse8Z/W50r7dikQEO4zxgKc
52gfzCQ9FK9NXGYmUjt5QokMLF+TuFgHupqOtb+0XeKPlQY/Us1Ev8l64yoCLoH+MUJ70PWtcWbL
2Lqwq1hU5KtecoVF07bIkzMsoxSf7hn6iWnKzIAzLbpZ8nJpNgYvHq7N5dIHC/KrnT5hW+FE0dJu
pz79seijovgl2ocAt147rAWy1lQK9WlCgVKjkPmuAoVofeZRp9vUHCtUVe5MdY272QWJ0Ee/m7Ul
2zDYcL1uiekWBoC5jyJHXDWL7o5naZpngXBru91lvRrhJ+Ym7P3xEBkn7AcOmHezhRHsONUSFGk+
qfTdXOd6Eq11nhdJoOeKam8H7ETaDer+RuyUXNi7JJnllj5qW/vaoC3fjDg9CFMYyxMPXcO+Ddep
TcMYfrdTVsad33HytFulKMe7tULgR8vQBZ0ADDr0c3ZNoxS5MH7Tyxxqja3Ye29xlRO1XOpNhmLk
OlJncdOYTn6r60n5ZnYD2hePSXbHZ7CeqcgYLvIuGuLLwRONsWsLF10uSnzvZys0Rh6Eoljfo7GS
c1BrC7YzKdPBQW90BnIoRw5XKubP15o1FgeUwekZkj8Lh0lkMq2H5tiQxik3X72AfNIGwlSyXeoO
ECsVqlBtiCTa7Pcw59+SaP6hZKi2/H6YvO8tK+omUSw0wsOAWLROp9ovJo3+pdpo+8lzF8Yhoger
mvSrVtU6xhr1Vy1DyJmlrjv57qKg96opO269tvDgQkD8OJ9LOzstS8u6EZ42IeUdEMz4Y2Zgla1Y
7U/IiLUb1Aqh6W50By2/KCLx4iT2bZp1LqRofZp3I4o8wzeXYiloyGkPYspBYEaxrm9FJtRrHYCE
nzECv1FiAa8gXV5aDEqCwcrioBvTxRe5Mdw4hejDIveaXeTRIt+QvtU7GJ6It1iI/YZdq2PIZuAO
ZgqYxg4jrhN6ZD2DOAgQowDSgXOnxdldolN2PSFpKQ55qxrJpqzSbqd7ApDl0s/Ft072y6q2tgp2
jDjmGFHMAgVzPVyVi6LuCjmpm0Ezl/N4sOUJabbNy50+jqugs87aW2R/jNXTdmwGY5uoy0ObWQ8Z
maPPXWWiV6kOs4zQrXGO+xMblw/pWmxspcy3RTNoVgipyXqFPLKgz697rUD5WMlLsBBj5C9JPK+D
6mkQ43EbpoVs/CWXbTgiOr8epaZc6m1CNtuLgOECcKdWcl/Rijogbb0VTb+C0Jv0NUH1fajq4gzR
wJ2HlHuDmRDL1HoScnmiBl5kTPfn4w+inVfP5HCTyvjcygYtJFoz1rNpHuSi58E4ljfIiS6Vua5O
kd8p37JouURaOwV5nD5qy2tbpfdu7L0i4ZGrQOBkVuNzNil8mYYxdPoOmJrWUI9u1mkw85GR6TEo
LP1SU7o06C2xzarl3nB6pBeqPI1teV7FUcFpWt+D0jB21pz/HGZrI1z90bPEs4r5HiI2y7ft2g7K
gcH/LpZPqof40c/F/EJ8dyON5c5VcxUBP/UPXVOQjQtRBXVVQj7o4jPBGgPa4Y+tdoM41w2QQjVn
NW7TdLV6Xx+lHSDTijeJrV0i4eUJLaMMkiw+I/xE7lBAYUiFDbCmnpWLEo6vP5RT4VMkRT3dqdaJ
REK10V2UNsyEYMdXKUETG/VFhQGA7+BbgYCSgfgJVzmlyhVUXtldPNk7Qp2FAIGeqOQ9GdICUY5A
IWHwDrkVM26zGngIjYmE0zcsJ80D0ZvlbtpGh++fadZrTuAh/KxU5GtfWP13q9eqE4Q54sysFxGY
Vb7VBPTzSSoeMyDjZd5pCjpqXd6aStsHWlndq/N4yjhbG7bemmTE6RDoqOulWA5EE+cLok3fayjX
wYXdFJNnhoVeno5a972CZYPMOtqlsqp8xRzC3qRYRNHBCyxLGpu4TaFUj253UTjFvUNFsQxMTeXB
lM5dsyzKBi7jfdZrW8WKrwviL58qBTwAa7rOM/clttEgssfGZwgS+lAoyUunx+lm1NkRq4qBNKdF
CVgpmG54eh6fZ0K8IJg+Qd3iInAwUIMU1U9XGZBa1cgsSQ8TGC6RGrpznbz2EabVbWEhDDC94ta0
sMVBLMRD0REqjEJZQlWABeoHDY1UnG+XXN0RNe/EBE+INfGmlx56F42ixtDN6XlaVu6hFfMNcP29
No23zH9AmxQ3VSez71I218DGrEBJnDnQhfuizVDrYeIy0zC2OvWsOcMMFn8ajdZcVMjWByBysbA7
37TNeKNadUI/W+5sew7MWp4bTZOw3s37Oie5YLQHzlR8leXJSaNYZwuCD51hgs0wjBe6mV/kjriL
6E/7KCfdfT6NP+ulr+EOzGfIONk3qups1DEEmOKkBuej/rQ7jx42lo3GaWpUqBf06TSHbMOkNsZ5
ejGdQRfYNWVd+UQZzgEpwLVRsfq32Klh5LM+8LJ/dOKx2zjS3ClsOI2vVEl+ATGi9Gm2+rpXVfde
X76Q2TCm32Iq4+cIXzcthT/W4mIOfuzMF003n/Stt4TG4D2ygVtgUpcf0ZimsLxiDnHDzohTlPhM
w2Dj3ETa5+uFxXz3MlxPJYuS0gWYrbyY/STFnRMlMfSbBbucpJ4j2GXZdgSizdDYLoFFapjINaiM
3+T0tgOxytZbUT5NIESZBK1e1VTpfaoB3taFNwFNCSqHidQEvNplRRwdTFN0Z1fNmV1kFGV0Gx2P
JwAkaadj7MnLPMqHvRWbMG8MRKfKrHwbgcucF+XswDeLLuq6jEKNAgOcn4Na3EVOvI+mGeCHCM1G
O03V5NxJ6MO7LadxVQ3BFKEIbPKm3vSREY5F85qOyYvtpId4vbeJvdyB7qr8eTGdw2S1gMXwbPTh
mgzbVi+0DT0rF8WMvRNJulOmAk5Oq1+5AMws9baxzGgrG5xvDeUhImvDRSXQdPOKSGOrQsryzVxs
qGi86sV40iFQWFRl16qIL5gMRrVsKbiEzNvRca+oKt+rZfSaVebW6q2QylEIAyOsa+d2ssrLpbMK
gBn5I3rXTWNM97WbsnVzwna1FpqjaW57vc23hltcUT8tthLVYaiXxhQ0wHSpgaHr0QYeB/2lTV1l
3UWWTQTsNmLGhP3diKa9J1kFaWXgQjBCkJja26ah6aQoYutST/OtcQ14lPpB7V1QSFI9A09xo8fO
hVlSbsLZ5VSr+yws1Lw/wdsddT0KfL8u4lMFmdQOlhA3iPFz5H+294MpRUAE+dyuR4GFzHG+mufs
dHErQG1yvACz9eLMFg6dU5ad1XA7A6Lpb27ZXAFgqy4HZKB7i7FYPEw4usvFb3X4QcYcKfcpWcld
7HrP9oDmPHUOo9rcuLaCkEIJAPcT/Njmz9RxR9JQg9TNcX6oXtYiCIfRNDEw7w/Gcp66AGh0DgFC
7PGR8vrT0Lsw+VtHIJty7+xJ0xGY6Vt0aMtOoic4cUvjDkgUo4wK0mGzuaZ/c+3Esr4AKouUsF5+
mJNy0vZCDxJ7gGduODcSbho8gCgKy1hcKTmuil0E6ADR1IEgbTfDA9l6soV0kKDVo2h+mUajE3S1
3Wxpt1yjSn1G0237s5JcIvYm3oLcIn23a36aWnFddljkSupIvmqLh07Vy6CZxWttTNcMs5gH4c7G
PciK0tcZrEKEH8/BoHXyZJyWy5556I2i40phxVmZ+82Mit5NmqesHM70QpzDu3JOmkWJwCmq9obz
KkWJy8ZxzrpbTmU6PvZVYcPSmNnnCEcWttAzLJnraFNqdrWPkvpF6XMAO73XB06SXjZ9dFl16QkY
iMEXzLTsRN1z6syOEirmlAdaK8Cf4Q8Z1LmW+YCG2zAz7GiTtaDVvKx8aJZu77jYDeFwNvhq44Rz
qVRnhcVEF3WPzcqrq0vlbbEa90qNu+RcdZv5pHYafVumPGYJgTAsMH04N8Zmq+bRIZn0HY0h5XGs
uLBdAO8pnVUOPEW7qgBp4FZbt5sf4rF/qL20C+DXHRyn3bGbbdRVsd9J46zuu2umSxBFiubMWKLQ
s2aEv3NlcXgR5ORlcjN4zl2dSTOwlvaqUa3vc+VdeoOxH0pVO7Qut0lxXbkpBjr4cXdvLsq9ljbq
aePW15A6brDDuilx+vDzJX1Ux2ZnVLx3KKPPRog9Qd3pJy3W9csimXYT5xKWKmeWvuWo3ia9ZI+q
na05tLtJypA6xqFYelgUwGsvXAsIQGC71Xymt9YYNqN3SMvoWjOrOBgdmVMxiQ6eKLdGOT2URelu
YrzQpUZSK3OXTFn72QsIQTrCET9h0D10CkeAAtJorIHmYrTypoGs5JKjwszbNBmQjK0yQbYIcmvy
7kkY+1sPVGURNKqSl1A5RcKukmWRKHxMzJYL9LZzfgPqkmMaCErR7S3mYc+bTsmvZVw3P7t6ZPNT
2o6QsTFS40IvkDYHWgrk6SSS1HxgLlv6K5Uc60EZS7lXVNB2vWHH/U6TjnwQUSYuBcyXKFC1FJRC
ag36FYLZiMNaGyP7UBsF8mhGbTDPJthuNmrH0KQYtDvgLYN2Nli9c2cLxhmxQ40hjM6Xix7dee58
jVmS+gzvytw07hP7nQiy+dlol8vJAVMEnyoDwIbTta8lWVZsURX0j5IbxAqD7Aas0SbjTcZrSy+H
rUM9S+lIFrLkHDzYnTQ1f6n4u6UsbiKS52IZrvTYu6YQXAVzOw1BiShUJgWlj7nOYGgpeYQ6u4ue
rSTLL5NMhPiK5kFWq0G0ZO5mbsznpoVvVurRdIDiwSQyZDBzlXRbgaqwdgM826d9O8Un4ArjsLJl
fVlX7ek4jN/ytANQ0KjDXevoj2jdHxwHeqRawFoELuA8ZxLjq6kGFUubajlNvZ5I30m+JTk6Rl9r
1XEPntH2i856KFZoKKiW73rJC8vagJ8Eai8wFYg7TtEbaNuzBglAXfUuhQONxDNuEgOjGvzIwBbu
YbMcFKO5AVR32S91ukmkHp3SXn+u86zewYeUt4lQyvFskEP1RF4WPzMj4V4VIge7lrrFTSx0Krup
DNK5Vyx6CdMNBcrNHLsnyWQvWCx2daC0MZzDwWY/Q//uD1mSnalVbN3ygj91rbxKieYvK69Fb+56
dR5mlVTuSYSpuEY0dm7nvl0OHIut33Kw3omSHK9YluzKwSzsxFmgsagVI8OacxUb2TeT53BamxXY
BcdbHhS7ZCEQtHVhB/b0vqjJ6Ickx3sm6ct7b6GAYKeldavFMR/B1pLFh1N8ACiEr7VlT1di8ZIX
l5nFF2u0xoehsAxMFsyHhgHqUyxXi0vE6cThlszOCzcaCSXoovvYA/lZwyCqN+unbjsOgRSW5bvM
B6mJRhO/ky+Z053zWOigTe0Tne1i01riGojh9CSwy/R5Y7ZIdpCK5BCYaI8gP2tEiSFJPxzcuij3
6RiJfS2s8R7OVZQFrWd/17VeDxuC6IBQStuaXqkxSqAPYe7hT4HREBhIyhdmM+t76KYu1iqzPQYD
fW91Xm5tcLUIOIz8ZFG7EZ8X+sKp5Y2+YxHItG73fZqnn5lRbWfXiMKCWDEoBl0P08TAF7LGmms3
j41d38bQm5VNqdvteS8WKlaGMar3IJQ4F3SxjgV62SNFkpmCiq3KYDVQO8XjUd0xJk39TJkx1e2H
q9kgki4sG4YniMZNzxBR4TetHLejKrr9LCwHZvQEt07ohXKo51UfV9riJI1N8Cs1IBH0lgYEOmyW
bx01t86h0p5BzSg3tmEVjwXqjseqyyzpa90003Jz1CcdYMIWGYrxtkpRaBKAfwCEk7ZPHn6u5lnW
RWZIHx1PyKzttBexVprJl5psU0cDgQrvTmwG8LwyFiQUYhBvxIKEi3IWtrGFJjtSQHKdvobILE3F
ua7VtKqQ3posyP3ctlQqFKrWvN+TBaapz7wnhMyzTXKyJB4RtxuL6ERLoHQdxqhHc7qo1HZPtF5L
Aej008jb2w9IIOxyqdofGb9z+m6gATMutByozrOnV6k8U5feTg8TtLo4VGkrPHRYjKxdCdjk4dDx
evnwOoUacEjQi5yJ+ntibVXbNU1kWAfOCrsmBbLj9FYtTfsZpLJ91ZDwx3vnVzuhbfIuOxCeQv7y
yqrbD3AP3OtiJMg7Mb3RMaALdfm0r/uy/1bbBYuqym3+gxwlhAx/lnT5KYQ4SnaS6HJug2QeDCMJ
Ol2a8mSCe1BeGDAWrpjrytqtMajGPhlH2wtaKwHDhUApo57dlrMKt6ZUg7JU3fqtB7FsXs6jjfor
s0rTolVmqfGmgeYpt7jIw3WjLF+OgUxsVQlpXpYeRiEqSDpnFF5+gh6yd8OMquqmVfQN6fZOW5Tr
2ZRUZN3mGdrRztCnnTeJGwm+9HudUX72tBdlyigUdpdtLrZj29nUhQXbjac1+5ES8/VCuRWWX6Kd
8rQfUY89JOPw5vbqEubOtDx2WOeYcOH8uXNhtS7U7si4qDdgukHm0wPR2MwZBZc1iU+2Zi0cUs0f
bTK1caDaCm0jFCVbsniYZiPUjiBuX1PP3Y/K9EOLe/uitkfVzz25hXvTXPIj5i0l8/wOgpv1oGoi
g48tn90eikSWLMD/iLZDUqhkgEeiOydgiRY/yx2XR0yZMuxao6Jel4+eV+xMta/t66koXGeDlIrd
QLb2vOtQryZ+JWbJK2I3pXE2OGr1HJtTDKE1S0fzpOkm4EV+sbZbt9qkZ9M+61ISetPKW3dTJT15
QY2ftBOQNw4D1Z3C29W1O5tnQMLnGpUWKpsgaQVCVmNqbOcUnFVXADXTq3LLgnG7rTGOUsXcqlOs
y2gYHXuv16nihKbCiEFULVZ+rsGCtk8noRr1gcebLntt1HXIQrLn73achrExZkbowjLNEU/buun1
/JqIWcZ3PcRW4yyXSAG39qjwvzO7kAvurvb6jSE6SHlLFZ21JuO4WwkxLtkmlilUdhc3dv26zWvj
rNSW2bjNjanVTiEId8VeTYtl2rsluNsGRvK6TYxuNpQ/Rttu0iuzw8LgPG9o6wBEGaCZ+YaIuwUe
WKkq8PyEjqSgBvFADpgUpxp6GKqZbXOJmxEZlu7k84kF+eDFNfPukjW8oJUdsSAODQYVpocBKEto
MHyb+p6SdPtSIQ0sCsobV7kq2j1zZNPa83lo+g7ZXiQ6b9PCxg5j4s6LJa7SA724n0A6v3GkkmQR
gJ82rTFfsnn3p6lpn1Yj5kNl4tk7xhVAMPYTtRzD6nelXi9hsiQ4ISst1ObGIzaqzOmQdICc2rX5
Pkv6WoFlD8br4MKooGcefY8qvdPWslryvQTqPm27iaEksnxgzntK0MSWY9vPZ1WLuKuyU9aC1f0n
e+e1ZLeRZt1XmRcAI2ES5hbHn1PesFi8QVTRwHuTSDz9v0B1T5OcX63R3Vy0oqVohUjWMUAic397
r223l8KzEYIgpAU35azno5X6PYeuAF7fIqtoF9W5hnhLML2EiFP1T+tYZT8GPKTnLg+4zG2/+tLS
C70bO3kVR3n+PsN+vjcIlN5PfarSg/JzIErGEp8WIR5Hq8LzQ0nCHnuGi5BTQPK1ij7a6Dbo90Y8
WueUJaI9A2k0DtZYfCtiI1up4u2j1VmcahDkHN6JXgCT1d3ngC/tMWF88jlPK7UVgPq3A8zATeFR
oA2Fx+AzJVXPblYjby2dgNbe2+mZMvj5zuOkeudx3W3APbw41WIRUndH671ARWBw5g3WlgmHfs4Z
tH5McpuOVdP7ZCuEHTqq/V0J4/8+isZm3kHVvCu7SLAy1MUGMG5z7Xedh1g/+Ld5MKoIKY/vSegi
ZzrZ59Opo7rl4Lt58A7iAGDmpOorU1U9iBIxhh4KJadvCb8vWVe7NvlIB7t98ZrxvcutYofV7+Sl
0Xylab7Y8sQYboLBs8/YixomTF3zBr0qjbZma+ld3lWrRprZU71nmmjvCtlG6Rpsct5BasGrNIKq
NXd9XnKF5crVb3AVMwWj3bA49mfpHckE/1Pi6OGTKnweE7a4B3ltX4PxdG9HOJkLG4xqOQsmx8FW
MzK7UWxFYL1X01dHtv091I/+zujGM0EYdCPw1t4RQQHVSnY2QhEkICfZ5PVivybt4oeD9olF1bq6
6Z1YHDu4CSiXmCsX8LhZfigzoC4uRp2YhWdJPieR6++NpBZRODDXZgTbNKyrPsTfspnRiRNrwHNm
XZYEzRAmgoVMUlpqA7yNMmJ8sia3ig8AlZTPoy0qjgM4Kg8MJKFRVElkHZKCgqbQM0hMxKpa9osj
2uvYmLp3T2f2DcCIb4DXg5WxvwDMG+GP1RG4f7s0xKkq6/nUUkYMQSuQFzNFy4oWIQ9OqwASDkvk
3M+Wp16bvrFA00ytvqajXT5UsWLn0TXFblkq/wYBxw/zGkKfXI6c39J9LyCxN2J+wBNiPGm3Gu47
pmJsX1PKDlPo5GwDs31bpPYL+YL15BZJ+xRLrkRwgbX3EKU4AHwAgKegm4IjkKDoOGYeCh0I48wX
9Zlb9pRXyfKKmw5VO0Z7FJnb3RtO1G9xokO9ivssfxxtZX5SwO1gmaUTz2YrQcdxrVtrDj5S8YC+
atIQcBglKEZR4y3AjpdsAjb4nO3gO+XpYh+iJB/vlmYs2GbAnGdeGXyzVdR/LfPqG+gMWKHtOL5N
GWlZ4h4tQfgRB6rXj/wcZnoMu+eNYCS+8ZWVsLGBgaa9fu8XJh0Sptw7rXGco2o6wapYUEvl2bJU
u7G9FEpTrV97K8t2GEmeyzL/IgdsJjWAQ1M3DlAkcVXLgAbdacEvGFnAz0Tr5sA9rXLYG+W6vzGM
YlvpCig2Ot1VzmkckOecPCCFV5dZFA+0B4aTT+P2tu45Thgj40gb2+25ngUXq9QcmePS0Mml79p0
H0xTfMHnMfBFsCYGKuABXKJhFdPyuAhVb3MW0d3ERbwpVI+VSgQ7eFRPRPreYe/6e+mb8ZaB4I69
l/k8mPkRqT07l4H+3PQmeQw+m28GhLBNaqvU2bi2fl78Rplhkyosg2W/6DJMads9G0sZvEQlLNBQ
eJo+4dSkdsWZyj7b+hEHg1HxJAtbWRmXAvrjtp6U8TT3zXC2RqUvMY/nsEvG/BigpiHCz/1t3/oI
Sl4Brc0tk4ufe9UG1v144xcNGjqyswa2cUBT5BDCsWtT+TbOv2AS4BbK5ikVBnYlFlWoKqXc0w2i
9s5iZUTTSm/boL1cx6aLFiyA/FWpCSa794LLUHU8BWUsH0Tk6atFj+2zjDjEliiVnwzXOGltnGs9
Cms7ZXV9hYq9EUP3OR1leTeOMri4WZme1wrhY9sZ/XPkO+ala4V/Vcdt+xXxWFxAJ8YX06wmeqvT
Eb9yJm5xeBnRjvWMqQNjMoY+MQDvISuPjcZEGACoXxfDlBvUplyzqIK9ZRlyYG4hhzugu8aNnzK2
iDn4PzVG499FOE53hYkWZkH4WjaTLuoHYTVvvt1XVz1c23rf66k+ek3t7lIH5Pcw6+E9IO0P6LtD
n25clufSurgzR69rjcz9EBN5yphuxGBqJqTeszEhNa5bRiZA9bSLWjPfwsOYD2gm5tlTBZj6iHdQ
dRiwQAxU1T4v+v7sznPQhJ3W/rmmA2UdctefNSvNfOSuDh47OqPjTdaU8zbxKNdgkmnURz2brAFp
Mew0djXA8HrY4U3gbktl171ENJ8MaB9+0G0nMdGUg3InLnNnOOcYTQUQ8th6z2sg/Hvi6+A4dOzJ
SLs54rmRbn+vHMd4BgtvXXeV152XYXnJWr+8njli3duZ7M5l5NYPRqlhqjcxpDDXa8cOGd0CpKwY
jm3tauJkL2Z9jbRf7CQHQxFOyPj1qXArVnmXihz067ibaCgaqNxxXdCYm1o21RdtV8m4C6wlek7a
If9ODDBgpmLwLPCpH9gMg+Cy6Wnd4ZJPCSiGTZ1mT1ajpRPiirP8bVq3ZFpds78MfZ8fWNDYsxVy
wQPGuVFh+fXANNONh56wYOQEdo2eTTGLkXBaeCoVq5+rccZtIsP2b1sEvQwDjdmZHyGqYr3UmRuf
/aoCoD+Mrn0Ei6hD0ZTpEM5JzciDEixZh8nUmHpjOmP8TUALZC7qYdMinXe27Mp8t3vVnodgYX2Q
9swUw16umoAZYFxM1XWtjOjFWpb3ZK58JvLMvnPJOqbS9CrPvfnGnkW+92DSNowG11OyU391fHWC
ixyFLRxtelFeqaKkxCefUwuqLrjeOpX+rp2dnINN05TlBtdVdStxTMU7TGiseuy2gdEbbZhaKcrS
aAPkpQeOboq4bNPQ1WXNe3INDwuS74ST631Bxkv3XVsdeikVNQZVf11kU7chACYYXxFRWMN2IVA0
rv9OBtBgu/JkcWjY2LP/JfBiTA6YKQ9law4vmQFFFqBX3G/pP+2OyFEtNxBGCA67cIrbOb7j88ZH
hB/vQtkvlUGVqqf9QhBnnyca8XjhSzJoKtouTDGMSyCW8mmqOXtu3VL5Jv+xul4cc7nzAzqMGC7F
xnJmXWVG6zE9ZgeF6MV81GEYFJZcfP5uTqHs9LRdc6O2dJL0LNIMkMtWoJhhUeFAEh8n17a7rRRq
2sUYS/bIfwbsc+U8KMaMeyIUzIc8BxPWLD+Dj5QGD//16iMIe+SENXxaqlQdTbsp2Dj4NElUvdF8
skdw51znjvepkwZeQa/T5fUQyeyiBPjPkE1fxMyL83I8imlrTP19YiNp9gUx83Cs6uWUIsD+hRPb
WqOXv1oucem4ZNg90sje/2i0qwl0QVKu/2GnX/xOzxtVui74ZRY5xBi2CKxZ66lz8KKTVv7wxrDe
YxA89GBVh4BT8FFFEbjndq4wuLIazncBE0l2YxlQxnAZ7NHaNsWQGN/KQTOcyce6VH/4h/9WsO+p
Lvnf71m9X/J9f5ro++VXHb7Va2yu//2P+j8Y+/sRt/jz3N/jW/Vf129dWtU/R/9+/KZ/ZP+sD9L0
TeAitrAId5n4rv/I/pnWB1IPkKlg7RAB/FEm+Y/sn2N/gLCyuoEtnOREwzAN/zP7Z39AhEXXtAic
e5y2nL+T/ftRhvvT9ckLpXIYOBU+fWjk4Cu4fn+KSA20dFiuwsTveRoDpjunqNFwk2XV+zCa++Bg
JQz1zWy6NSZ5MFv0imxo9pS1PBWZtYO0/ggoewolNOUrcNgfgULK0C71uDN8egeTAColikl3cguc
YoUT4RRsOVQmOKA46UffCks5+NRsFn4XIvUsvO8eckpKPuzoB9WLFxfNdpr9mY4x83FyxdHwYkZ8
9HKEU8mvkf1rE4+nqv081jEz5IHaLs4YT+Vk/ZE++M9N8BfZV1gNP5na12ztL+FXZmLfyvd67OKf
b4Ifv+mPm8D9QJOvwzLIIs1KyFjtnzeB/MAlzBmFv0j3Cwgc/wrAig8mvjRnTbFIOFvrtfnPmyD4
QD8ofxZLKrHC9f74GwFY8uq/rtKC9Ktco5e2BcPSB371613ASCWJbdq4AFoPAz0Js94N7K3DoC66
L21DddHcKNBbWWne6wCfumwNe5cJ2onolsw2FJWW9Fx2XLWdbx1cTL0fA6t4l/0yHBZTKRROOoKC
eHhLS/et8aKPJCFel5mITmt7exzr34mqPgnN88xNiooh8Gre7KgNHOBoJgz2PR0/eIb/1XE4DvQO
zYvzAjC+SRJvSyeBu7GYBl1ARHfAr6P3FuHxdTDp35iXJH2cFQ14dF2MUN2Fdz2YkY3vVFc8DgVy
+CpXV0Od8z57FPYKT78fkyBM6tK5FZEIjpGr5itS/rReJZzZ+qE6eBz3/Cr6HJfTcM6RehNcxSgr
vMpNIHEoZEzsz/CL4zBHRMTian4mT4RnD4f6VLXYsOcCGyMm3hJM3WxGFz/BEwip3t9XdfkuU2Uf
0iGgnKGL231mBRRS9u6yFwsVmXw5bdg2wEaXGjkKAqTgLflvakCmmVRKfOHH4Xcu40s/+BxZGQTM
Xme91yKbyy2mH3mEuthdkgyOTiFqC4+U91yJYgordu/XBYPeTUOMZ5PZeIhNg6ksANBT6RtXKmWY
ULRde4Nv1twOPhZXmhAURs3qIXE4j/cL2mJTgay3Uusab37GC+3MENMocOeZwh/ZdB9tzRgtakkz
RO0wAn9sn+1MFxQ/aBQEBg/uWD8JmkHXsoplWyTTx6YZhn1u6mup8PurZh5vrChtGRhrf8Mn3VA4
pU0yLfqYRjFVTMSNMDVNL4NiauNY7WNvtqiL/XQ9kFBlDMD4WFDbAhYfNlRl7+X6CjK/eIvYKBOf
u5LtQEmYWYIYb5ObZVoX8ch6p3/AhXuC/a9o6n3jiFf2+gu7+HXTlpSoE/alGPIFvrSmKDIw37sp
hd5eLbdGXKEVuPu8hv2PG2FgmPPCyTaiz8Cd91qi5MFI7Dd1M7NPtiprV9pj98T44ejbCd7uyPka
Kzpu6kq9uL3jrNYFA+2bIXThwygKuvG1s+MnEkHRozTa6ZjGmU0Ld3IAMs2wyLHOVu+zlYTjB6Ud
d0frWcxEy9Tc08WykoEd7I7N3J9Q9oLQT7vX3ivg9YNADHXnRRAvdLwhS3UWtKsdp8E+CfqmjoG2
D42sssPE9fXC2f99cEW+NfHWbuv1S4gTW+1do9X7dPI/izH+4k/t80QFBu1Qsd5Sd1zhGGtcLJVL
cDBHHOKJx+sspuKmCeZkszh80HXvXegtDmh7bJarmdKoc18xkalgqhEXqYPQntcjjZl+Zk1INhxn
CwJOltiabv7S+R0WF4dSQq9XjzTavaap2hEsWLY+z2MCKzSMRUmThxNG3hNro3Vwego0aukv1F60
0KDYWfh73xhuZIduTs6TkDeZEr9q7KNMiWa1TVFibxU2n1ruPKCoySevov4nj1WxHZdVXVtY/bem
qS+lPRBlAL9v0qdD5R07cyvvq904pffsri6cIllVjJQ6pjdHLfMDQOpTZDNyoa6XXE5Jq16wCLzo
Ftp2rN/xp+QHg7IDzodR9DWJU5slg79T75m59loGpLj81pLQdFyex8p7n6LyCtAvt2gd4wPOWma1
UfuCMzxH8IXUsbb0caZ5X2K+5cKjFbgvsmgfZdyd3cAozhj1JfMMuVUKsvSA0MGeZMbbmnrf8PQJ
TDB5S9Bkup6t+Suu+5n+PVxOVPecsCZ6O5J1/h8Hkf/sXP5y58KJ7M+371cp1TBvVfr268aF3/PH
xsVyP/hIqOyLf2wOoC39c+NiiQ8BuGILkQQ0MPuWnzYuLrsTAIkQSaHdgmiz/nvjItfdOwk0UMdi
/Q9/C9zx++GSvCA16TAcQKAKXoK5Rgt/2rw7kSyKuJHNlixmQ3MnFUZ1KCrHejN8Wg22dTnpF3DK
01M3z58LwdxMLKmHzz/lvttpE9FsizRI3KHP8HctfcnDw64N39hZU8wKOKZ4Ae84dur+MhPb0Vsm
9/PHnz5yQjw6rqufkRT2DwLET6cQoua8BUAgAPRI+UP5//WN+D3QwsXoWE4UI9zjgndrPPhL4izn
VrGGU9NapF9TqwuYUIv2G44e313v3Z6HbpPGBXbh1HbCRi5tQnyiiZ8pQknv3MgpbZ66Y3GZLdPO
cAnEw4OIB44ophPgApml9vN9y8KbrP7LIuZw4c7tsbcG3YZKCLxO9B1hBqfErvgUjUqcVTmx0/N7
lSWh3WXk1QK8/h8dnWJJCHqBIJ3AeG9DYvsFRhninTsVe3NBD5cm5qXE+szrqJEkKTJbxGyWGE/i
rlJ+SWGlnvJkQyOoSe2GC4584+QGORFimM1dYg+K4WMDqy3svclv9lSZAhzI+ZKvZm/w710IZDEL
ro3AkplpoDZT3TPrH0rUvqNLo5Lajz5dpdXIpuMsGdw2B4LaC2NDgjVffeDiWH+ZNmWdD1Eiy6ru
VMipe828rHMwesUU/xhG25LHTChl3nCyXdCxx/hVLmq4mxL0iH0xWynTSN+fboAtj2YoOCkmW8ug
rXRn0pYaYwKO5oXemHiM6dgws9syXR2iU1AtXyM01wGYgrK/tyj0PW+iUE8mBS/GhlJC61uM8Yjn
Wd7R6gk55cZMhowCrrmyrlrFgTYsi5o7QPGKSxtn1qbxMja66E7LU27HFD1iUaAPL+1LbWP6l/2t
KPEg0qxDn0ZY25Nlb+02lQRApGlukKf9eutDoYn3ZufIj1Vt+V9SFWl34xoJDJuMIJq55rJEi5e5
AtqdxAHmVTc36fVIO5KQNLh08y3kCoX9uhJZu12yyXeuDIND+mFeFUFm/9nynT0dV3MQge3ZiDyo
aY5DRSjwQo5MOZ1JJW+KikFvB1UoeNUuvXScrBeqMquJMd8uNhsVb6mvdB6tYTpYrnDZ4uQah42H
EXYM7ahwF4yCq1dMUHZikD3kEc/1p/tQdbk8EHcSOUlYo85oBInUC3HiTu260h/vgtZcrY7TMLxE
mek/4BVb1JNt9RkVhDWY69Sf1WennTCmJKQN5rCpOqrnJdV8yYnnnQBbWTfNd4Mk4RemycQAl6TS
x5LWbirrF7/4XmGhvi69vH5yrYn6jZEsC/Yma3UjzjEQjE69k992z7J0suVANWKEbdt/HQha90d6
iqMnsN582QlzslDVzfAFsmMTnKhj7BfubxTAs9VkdHD2yMHAHz0EZ8xUk3mgNNv/FJAqGo4AjTF5
BwjBCtbzRKIRg4S3w7yFVyjD5u5tTElf6WYtP7R3+WTa+qS7xjbDtm85lcWm4X2HXGVmp4nPewsX
u073o+ENzM7lyOwY20WtmTA6ZMATQtMNlYNrnHcJ4j7adQ7NY5bM+xdZ0RkU2oWIzjGnJ6bZnLTI
2NsUUG8nmMuUbfOsehqAFVmhdtU4bqsFZZ/KJ2rjQ0t5+j2PrBoW+VyAibOc+L62zT7fmfw8KDmq
Minpm1VWE9TsHB0SU831FtVyeMlZWgNU2NQZGIvbqsKoHUu5G9JJ2RfhUXHRp3Nwjvn3CLk9yimG
U4beu4yz6EubW4pimM7GD0mA0s88Pp0xZ/fMCBCfNe6dRALdxKcZRAyw0GJJNtkom2HnzqTSKcVN
zbs4Mp14n5Qp6XxhIgzv3bxh41WNExmdIWfvvg/kEN+k3dIOR2wxpLRGelj9qzIghRESHVZvltUl
T0y4HLJ1Re5+tcbAwRM/FRgIXRb08qubJssm4R53yR1Hg8UPs8kA018aLGcD6yo8lMwtnW1jVQwn
FViCbTs6/iv+Be8ZH5JDEVCknC8SMBvNtz49QlS9sWRR1NVjyQ0G6zGgs+ui2kI/J2Rr4AbBqrwH
l+bfeknOMTma+++dX1vvirR2t89zjlNk62mt3kR0IWCjDIhucYfZ3P5DNFADXbBwrxO0JL4lwsGj
gvrPygldri7qzaPYvPKboX/TACe8XUUNNS5kW6c2ya+GiXU6eMNz6nhZEM79QgNDP2GDPUaGsQj+
qHRs976eBg4TAiVBY2LOmLPn6UwEQOZfEsYL8xa/EgHWtu4jRrttQZNkxMguLMph8s/DqHGmEpA3
71y7xPAkYwNiQKu0rzeGNYzEq/H3JiTzZ4pGleoHhgcpjq0JBScnn1AHd6obBsxFgqbb1Q11pzuo
vhS54rXYmKtre/djg/K3Ns//O2H736Lv/g+q2z82tH++PT7/ULf1t19AeD9+zx/bY8P7wK4Ncc6j
3IbpBo1J/9wfG8EH4a2MfMo8ABswA4Hu8w952zM/mC4StkS8434QNvvtfyh7nviAb9i1gdb43t/a
Hf+Adv9rUykdQRIPvd3EGgQBzBa/Sdsp7bN9y5W7LdeKOKJVRHdY3Z1973r5kSSE54fxlDKP7rAY
3bSxHNOLWMQWPSzO4oJNDg9FbmMQs4SfVtNQQlqZLQspSCzmxJ1eJmnQal+nnvqMhzf19smwbmqo
oWGtmU2BHJZZDJxCW05DONaLwLTd2HcQxufv5oXIAsNqMh92U8MsofvosLDbb2mxbao3vIb0VIgo
Gx8HGssHmi5T9J1ePCPYx+VhSoPyogyxdFs7YaXtl5Y5IBFsZe9KSB5n5crsC1UpJyBByE2ZNcdn
ivvmaaPdZvy4diogYGI5OOC9m/fSEmZxqILhKaA0t9j7KAnt3CZHJ3LzPQXINWdy04v2C9WRbxZg
Mbzjo5+zNe6tt7nJhs+VP2HQV2RgOVWUx//choNe2ZI+JJY/vwv33Vv15dvPJ9T11/9xBwYfVvGc
28uR+CjpC/vXDSg/mKA+uTchXgFMgv753zegND+s6GWJFQyTCTfbv06ojvnBpmzMRa4HA+aAXfs7
0vqvwjoHZwcuFMRBeEOCf/v9YJe3MuqiBhOnm7RzfsSYsXzEjBKcq67sGdKP+O5/+mj+P4fJ//ET
pWNzlJN0ecOnCn4faBHB4AEHhAKRsYOlk0gCaItSJs8v0lQNF3m63P/7H/kb94n3xaOHrTjUOA7k
qAJ80D+fw/FSEHwUZBJndwE+lE0apBCtoRknO4tbeI4bb+d6LkzxIi3iT5jzDSfUsfN9RmJ7Vxg3
601s2/MLmX58V//+5a3r3M/roCfhngXr7AWxgDE0i+3Pr84mjQRNxMbqVGt07qnqXY29rXdv/6D2
/UCDVRLD0l8Awn5jdfG54JnjGlpVkABsxe8M93R0vSzpDPJ6rJP1pha+fYgLWsAY1CejOOFNoRgx
da3udowbPN0tHLh2Q229YW5Q/NkY6BZuxIMkvmH8xWj+t5KTH6+OBxCoafpxAu4O7oGfPxdndpiS
u3UdNlE9WyEHbveuc3oEvA7jfdi1ZYrjoDP8aivdTrsHy0vq7zVerTXRafSfCful9+UI8uI66dPY
2GrXwK707789k/v4ly8QdBVzKWExJOaZKCEG/DadKv3UDchmwRyUkTylWOF2vJvskueFOHqi+1qT
DdihZ3QfE3yf5NYyDBAOBcu3nU9dt85i+eoOiYNhtsL3YMyeTfiwyK1w9LvWPUGel59sHGfJtkkT
U2/7SZpvYxeQYs0UVYJBrvPk0MYUHG9n1N7lTumgmO+dIDXfF6KJzrGhfZykUzN2VX63ZBaMJiNg
A3+fwcKxsMhTsl6FZe1nFvOQpMbxiq2JUFNhQm66S1yVzocYZThj/pM7uLJZ3GIZToPrDY8eSTFc
hdHsv3vGKEiOpa3Rn8bCGPaTlmV1GKYGwmg0GB7GJtNbC8syrjkDAER36samt4i9VJE+LS5qGUbv
wWBq0RFj27jeZHSMv9T8FkMGIlTLFG3cuiRn0yudompQt5OTJSMRU1MYqgWEITE5DXb+0rrveprp
mXJInrBen147i+d01wB7MLRZdI3jYJ+LtQg2JxRBBDXP81BwrKN8owYicWiDeYixWVl1F0LsZjam
DSHeY1dyEMLlxS+MZTmSKmhIgxJMbM8NO3kAASgJxdPUD/0FMco2QpUnmb7F2E1JqbkGm0zPYYwf
xIH/tYCHQxFvR4aoNMcZSE2weAxwOrQhr2HWQ7q0mO9cZ2CdXiIhL5zvZ0xhRgIPSPg9Sxqnc/HF
72Cn7+kkiK4JZjh7V9P7FJbxZJMPkwj7fR0sm2VUw7SbEXdOzgKyQmfWKDZqRcKEbGiS+8W3/a9p
rYBh6NQFUwGtNexL07zH9zB05yjLFWpMJoP5aXSmOg47u4ZFUSY+jCus53cynlHBWmuoXgxWlukY
2Yn72IDem0/SwCgLhiVW90wd2MVNM+WOodkBEaI7c6pPLRgdEF6DebYL/60sjRJ/gVHnbwtxYetL
40bdvhd59pWovmRX5eYsVeQyZnMnx6rdgUIZqdRd8zDD8hVlinTCCCTITq3pC3nq7Fp0mXjyqG9e
NuA2K17DMg9Hso/2Db6k8hS7I4f6bkRnGqAMYbEFEz/jZ8fkVAONmHj/eiZzSmYo3hFnb8swN3Bx
BXlS0kIrHa5dp4EuM5dDxIHUJ7VbMRL8ssQ+AuWQRtaLiQkdrTOvlL2pp6w7dlKOI5wzRqym8L65
A7gpI3OC73R4SL0Z+P0BPOYCJ1DDxh3QmpeezW42NjonuuRUdrOTS988Zo7BMKkdquwlrxluMfme
YlosLOxfJl+3FTY6jwVNnoFkvtuzfi1KL8yxR/noLJl8T2dNhTwzkA3cNmrhmb6c2nSor+radY2w
AQdzaaTFqlK3LnW8CHrZsHczioL3xeg0e92axrcaH+d1683LbjSbZt5UdcTOl/ZxIEMUa3yve9DW
S2RDm9BrWSvBYSO/mztgEofZq+W2Ryt4EHmTEtn1nUuOJ30zZ0Rorhn/jsGFoSSz32kdVI0Dik5v
iY4WqLQPNpXgyUWSgLyG4fFUI4P4qbGpIw4jl6CD1Sfevh9B1vgw9Q5ZnoucSeOA6VoO1n0eL8OW
T8Y+er1PN/KIe6YN8GoySKZdOExqY4F1Zk3McoHS7hm0+scsiZFqRuWkZ4zH+iBawEj4hgvnZFeC
7uCkthrG14zF8RFwcojt4t13U/s6Mzv4guUcRfeDuSDG2gFBXWgoVvtQCmKSR2MZx3vip4nYAIFz
L3IK/PwyDVWym/S83BkV3cxIqADPfFGwliV9u+EqXj7bcQ/Fpqodd79gVuTpQ02jf78a0Yx70pFj
c0oVk8wjD2QjOk3cCuVW9bQSt1yx3Nu5c9N7zNhBfpOpswQoEzcxSAJn4xb8UX+eC3k34d0krfxE
JMy6yiet98oYDlZuHVrP/FIWy0Mjgm+92TyYdbBzc+tdx/Ftt6y27vQOnI1zkl3f3jp2B/Gl6H2E
0DFmTU3Mx6JxcUWQNOrxM8q5ULjmW/7filVuPYQ3B8rBzuRufo4UGcHWku6+aoLsONF4sF0jvCee
dB6IuDT7FjVmQnQubg9cg94ud9XwPjntfJn4ER5PH9zUnc/n6Ph2+xHLbSSwAxtH+gHnfi86H0VH
2kOVnjupCX0BvGsuY2ZOeUgjZ0NIiKwTtu7xjdj73pwrkV67ZT6qrWlQj+ylquNUyQcaxW+GxFK5
8SPfeGRUEu9Zn5P4lGYupXyFXRYSTmIs/GvmszhfA5n0T7VgUbUyvLl7ldN3SvAseqhaeyHdBFgm
5CJsNoQ6o/hMutVirzvIK1Kcy94b0rk/sNVQVELMEsoQJ8ubXGXE4HxCTd2VrQk/pZOA3+XaEFK3
YE/XZIjpTEfT7+RN67Zs37XtNEyayYEkGz17mqnpsCwPWcRnzjIobeCKSSlf29FLgp1VJozEW7GY
ALZja9rD23efuWfbq0wLrWBo+d4cdlPlbjNdNnck6uU+A+Fc7aY+Lr4yLwP9HhEA1j8M0vDnMUu3
q2+aPA4Wak7+vbPRNrmUg796rT2DFEORBfn3xoyN53ZsUjLnRQrTNYnjeLc4JNlyz+s3QZxbz7Nr
E4aynHI8t3UAMiUbUqc+DSnZrbCdtDokZJGPzmoMn1eLeJW23W1dllVy5GlS3PpGML+OVtk8OKvF
XK9mc+xv1bUtzRcyjz0cS8e6hlARf7Q07KmR8JL5Gf+hvARM38j9FOb3rLe953hcO1aIbX/hk5W4
hCKSn0O66hAlz71t2VnGsEkL2b24bW3moTsvNqmIsdjqqnufrXreLavJHuphg5Sed5oJFCZ87n12
AYVj2Oo4ggj53KyufZ/w39lsa2aLPuVRZ/SJ1eDvoIiQ6gQeUydAKex5PrtlPx3GVjG4+ZETWBMD
mcfOb2lc/yx+BAq8BlQHAqqt944hSUbMZq6umJRdsHdMWO8JJUSLyz+E8t61GLMNFYHYVKIRq0AW
Hxx/0XLH2qVuatO+qDXyAOZALRsd29MJPEq8a9dwhJKDyfxAVpdyMNsb7TUAjZoSAXxZoxW5WpV0
rPHMUeYTIzqK04gubfqAaEawhjR8seY1vNJZbhO7AqbVZAAXpc2JiDNj+7WynIhM60T4Y42B2Gsg
JNNOS8JmSK4tVcd3MHcucdbfegut23QikCnhAHCOPeNUrXETGhDVm4zG+pnJlDoUhXsv8vTw/6g7
s93IkWzL/lAzYRyN9urzIHfNUiheCEmh4Dwbx6+/i5m3u6ICqOyqfroNJBKJjJDkcidpZ9h7bYo4
5PZR2e6hnKE1kH1203Ruu65Ejt9hcbWYtdld5sXp4i6eF5irOHYXH0y2OGKSP70xi0vGZvUEYwzn
zLR4aKzFTQNN1dwPU3XDxtDcImvrrmpx3wyLD8daHDm6Xrw5i0vHTuHsDICReNZi5JkWSw/OReOJ
ksuEAIHhh30W3h8VIPMfKhZgAFMRtU2NY71MYY3l0a7mM9j8gTm/+wE9JKcO6YjMUmxWczxj+zSw
v2qH2fCOiN58GwdOcK6NOVlFUasAYk3WLYKu8smM2uKSF8IbOaFQWoyRTTW9KDDmLh12voz0earQ
quEnnQ7pIuKoFjlH7mBnjeb0pxp8HGWLFiTsRwICIysE7BxbhI7i2NyjsMv2mdAG5X5UqI1XlDcI
oX5MAfHb1N7F2fHY0klLp9iMa/t7agcTyFb8plTi7RVXmQFfq8T5JTyAYDYEK6+g8ghmUNa9l/AR
xymu8XS+JxfDepJOlBzGui922VBHlCBFrS5dwry86Jp53SY11wFL6p3gufupqAy/oGYieO9Nzpkg
sI55GxgXONvpnuA6/1k5Ab2TBg16NrKq20Z99uLPIc9c18V8mBXxuldW8woYDGMKeQq6VH6/GmyP
1gqHeIMXnk0qbh+ohk3vLlWx2Mb1ON8gZzJ3gw7x3yoWgyB6UBcFLQ7h4cUPXDg105gdx0nctRgP
trbBIW2WxbTLcrmPpsW8Huu8WtcVl0jvldMGZD6Pl3zqd8UQ8zgC+70yOVue4ji2AUKW8RGHAG9m
UdifmSdy/AXDg60rd+IsUNErjLu7DJ7rDmfAFyIP68SnbW59jpajitFCV90EhERfJ4B8Z54FtG6D
kT9Sr82H1NEZiHWLs3SMb6zOnaZVkTtszQMYnlvFZmffG5j2hOJ4D7m9D4y+AmKdrTeWM9EelZb9
muOZvNTTQi0sEQa6xQzeZ+h4juDzbZX/aPUVad9BAgajMuGtmRlbL2s6GNxAK4wT9g0MpuQHUcbD
68DGncFzOI5Hdvwre5qLuyzJcLEMMpWPwVQBX9Ay70BkCIoaWBEHd56/xW4071oHCAv9bsfQOwxz
MFDYQAmj9KCvjN7IJr3rwCmmuucjrPGdw4qla3JqWoSVH1J8QPf5CHT5mo2j/6OedHLmC/NbPJaR
dwzqzr0wlE+KVdQ0zrewK52T15f91QDt9J4aZnM3mKjtVkAA6wOKm3enEp4GTNVUF/z8znvmiAq0
nkhOeFWdC6pA+85pc5bkJe3FYMbinobSPQV+Supb0VUngigr9GdGZB6LJutOBmivi46b8R4sZXOt
EUhcdA6KuOsM+1Hno8Fowxm+N05vfuSDzjfCwNe2B0sMojlt0wkDIhlR7N6EwgkqW/5FJ9Da9UAE
ROk9V3IWPwIDx6vq/OmHzRW+H1wfuoYscUa2kZmd86Bo167RVSz9aYKIIINpiOvFMfVGEDKHP2cc
F0Vnm9vPRAjCmApKl6ITs85riXYnXqODcb96o+30ugvq+r6tsuTFnvlJm6Tqu/tAGtNpbCSD0DRt
PgP0wIfUNO1vJQLEU1i4P9hiFidnQlwBjkE+UbY/ZqSu39QJHe0KHSfYMVu8RkCCthEi04MQIvpI
HT/9qqqK55vlUWY1el+iLDr1+axudIMXfNJp9YSc0b8XkgT5hIvmoBIh0COk4Yo1Qb8uOqSE7GOM
B2so7gHERBvH7e47MGSfWcte2M7L4ZL2w5sJ/MbmwBJarMrRqD5IXukF2iAscWVahhqJsuHiTo7H
4JB3OIFGgLNwpVIDBG+SIiuNMBV0sHxzs0UpnRkFxq0k8U5YAkHajnnOIIcq1tkFPkvYWY94sJUN
QFRPzRQ8VNmUpofeVtrYzeio9pU1eV8S4tO2NofkUoXlY24HY/kJZc3psehabmHeh7mEuVgy1rjt
08wNtoNbD+Z6bIR5MrsG+zFhcJZPBNg4OAg2oMC/1Eyf8C94lfgwVeVNuyAbuu+KwisFmVLD4dAI
B1apnLFbMpC+79OG8ZI/5czOJlyJCgVzBW0fwdSUpPHBbmSIxYpkaqY+BCH4Z7fug2FtNemESrUI
iFcC7aGsm8oKGaWVRtBbwFldKwF4ZhqbRPt0WeaQhQBdfIzs5aBwWRdFkb7XeoBB2aZeDK2Pi9b9
NkS0QteIJGzvJxO4tMKGxbp40SInmofnysicLtjZOSX3KvWAq9w6uELgCncI0HYJVcsPBBT5k0VD
oFyVdQ+kP4/BWTpD9oKiK3uhe6qBFovc+T43qdft48J356voSyvexy7ACtcdnGvHXUZ7nlguIZYj
2CogMTEw7HJCzJszSySzVAftXWMFQXGCFkUCPDSUGN9Ikd8URPdN2Gkj/KuyzMZiX/jRYsLtw/vI
hT+Mz5QZMZdWPGKxLKrsp+qYuaJhJVvm2VQSTkMZNzzTI9OCGBdaFZNDyzd1vW0HuKkrbTh2eTXF
WGR8ng0cx5nBZHqwa48NAuQK/n4xQxvbt7lifzIjJrnr557b2ws9p3+IYktbt2Pb8tclZWexThnl
PWFZtPjAetBWq2poiR9MwfzB3Q8jp1/LoGGMBxSNYqKYDJbqBovaXRku05HEMsaLl7RyRrQiu1cW
HsMBLVrmPnilAcwvQES9tt3AA0cQcVs9ugA9LlTlEVgvFhBrjBN4s0sAemKNU9oV65jqU66TMAXw
KDuEOhAe0wgO9JAwRcfhUwALN9O522SjxkcPRiPaKNjw8n62ESIQkBzE3tHuY6B+aIqHuxDBAO9M
USMP8+a0WHvw/EESULQxcYKm9gStSlIlE02Crgx8lF73Tjx6x7kYAr0JMNwDfyurHxGEl3zd0XC/
DU0Q3bW2XfzQMmMxag2KGXjV3jqtAKZnlTKLV+48BqukyMdh39mEcB9cVGvtER7K6B/LpmFOGzVO
OeA9cNubtgYnElFW3VmWPblrYuOzF5v6/XWyxvmqSqnITqorZXOglu6zKyaRATQbJWdzF8n3uR7U
zmBSzimNvxUhSkUg0WusCyQtfs6u+Gevekb2qDixxbeDQ8nP/BmiD2OYVt2EnLd75TZRhR4rIKaA
V26/92DbsbgYgc8VP7nxtoNmBXI1tYZTQ3j7NwuTwpMfAgcxCV1YmCpcMsJH1LrBiRuGB63dOT3P
UyrA8VdhjE/MDvOMrLicWzmZc9vao+ygsDIM07pza5nbZ8zopG5pz7Wyo2HFsHyNvpYc3EE4BhvJ
NH5aY6VRZ1LmGNX7k8GDTaeQVjBhuKcu1nZ+Eh5V4pZejYt7SKj3N57bie+xu5SdsciHRwcqmL2O
yo67QtC4c891OYb8FpHSaoDx8u5MAW9lSXASV4smbaKNvJZyNRib/AD5Kr22vlbWLd5QYTGQMCmt
qskjL8SQDr9Cw13Zrz0CS/Dn/Hm9Cz+MvnCXW97Woc27EhWLdrDq2XL6UFrxnHRN+b11B7tF5+JB
FQpanT0yz/XfY/zb3yeLgIh9gs32xaLoRAsXpvYLFD9sdV2BRiYPJZTWSo/9rc/tt3hH5fhqTmk7
bNAADclRxGBgTmm7RJvJ3Eq9bQRT0F0lYZDgP7FDcXWawv0IegbPOSRXse5QwfrYl0YR7eXgolQE
NmUuVlgFxs52goJJ92RXu9QvqV6T2shv2GFO1UaB1Lk6Cn38usuE2A+6ARTlBSg7yfIK7U1cV0bE
FW8G+igsqx32hVna4164MzbWFikkOXOghLMtzIWpXed9NZQkJ/BoBHczZ1DYcqu+LZTimcch3G2Y
c4zBjgYnL266ZBhuWgea+qaWWs7fgJmVn5OUbgtvnby+s0t/NN63URFSnkKMrNdI/rDmIKaqnwcN
y2AN0ps9B8pRv3/4c4s15TBGjsijHRvWQ2R+lO2grn2CY3fXjhbWC8EZydYWgtBjmgC+Ahy2pOdw
s8mVEXWgSpxJxvSjvn5QMXOTo0/eVLmNVfjVKkhBdhlS05Wxo46gzbA4wgLRL64bzOOm6ZrFz5Hm
LnPumqNuRZDGcBPUlqp2VVuovWv4DPk1U/7i0LcWJ0PkZSERJkDNA9MqgnPqq9z70ck2mu4Spevw
2niam9fNx1nfiLFHsqsZlFjnNiW86VD2mlUi/TNZ5a7SAWqPxqiIeWny5mdTGiFI2tlIXyq7FtN5
GFMreCO6Ch0ghp0gO9qt2eh3EYt0frGCpTrwTZR2W7isSm59ZhT1oxMkuM0jM91Wplbd2iv9yNkw
AYo3hdcy9+mDmjODJUocHfEIxrSXQ7VI3HLJSfHhYF6bEdQMTd7dMZVP2ns89tbz3M2l3La1ssed
KFtgln7tdu5tB0WFag6Ivg9EIy1M6wHGULprGA2+yiydP8NYBBd3Lk3aX9c9k3A6vzou0pYAnfSD
DOcSmoYPTiX02OZoD5A85dJtbcXNxqpMUW2KYJaojE1+klWJbsNWVj6i09efaS5DLh8Vy72IovqO
PXb2ZVZN/7OdwzHmrpqCzZz19UOcVIk6D13un72q9hoSJochRgGn1HoIg+lVijE+tFBZtaXAAaUA
576PwNHeWpLanw1K343UXAqQYOsNKZruVx7n0AbQaVmXfkr0UfaFuI0cG998hHbBOiFWNtEJl1UD
/yHRBx4G7oG2CrQ8o5Lyo4oqjwd4t6AAJwFE2+vq6N2enYRYrZEJgD+ALrGd8eSi3lh7pqFOsL7Y
HI6pvEaqsrYwIeDbwP0K0g0eOMdgERKY+xwnz2MUG0AB4A0LZxU2DLj82RkPGRPCd0u30Zo0nPSW
O6gyNjLKKCpl1Hafg60y5oasolh698mNBmlgrVPGKIQOw/BCZ0mnC9i+Vum2lHl0i26WPiNG/LWv
3XAqVo5ZQeO26iB/nN0s+skum4ed2dOxRbnA3cdImaD3JgcBHSFfH1aTkzpwUpPiNOjKbjd1CgCp
zrqSjxVWQwKu4zgpQjIwe3Vv3kz6SVd3zQ0wivBolhnLMTN4JWy14OyBUJ6gzC1LGN7J0LxO0JL9
2EmuVdc/Sxf+hdEDgp2YaN2wP51uR/gX49pwmvih1MTUycYnqoipJ8DToHVPemGkwqjvniIAN+9T
tmDAkFjcMUzlwp+HutgJtxEbssS4NlQYI6IN0L2seWlQiVVpBUck+ISdBsAPd9KrvHKjEK5HH7nd
kjbklmu/b6pmbSRxs49mVJjoI4xuAz0j8Vao6pFkj+6jGP38BiVJuWJj7Utg5YlzADhesa2m0b9z
OhyRuDKG8kK6kzrSIGfwo918o1P04CNBCezpAx8BqjModU6KrvwOUIJTbJii8nmofHmN52R6U1Vt
bZXPkgmqp/lamMbARFdzpMZlw8DCTkUc7bqBQRbQy+zsElRzJbnVC3ehIFp5MFCbS6s/uEWls80i
EVr/L6JeJj5qVMezoZiLdg4oWd520ivcuKFmC4PylMQMpWA7hesMSP1fylJgB/9W9q7FXtrCDSxR
JFiL/3hRM/3i4Gl4XoqiinjmQiQK0OLa7nkGv/gJDot9m8jlLf4SKsu/F5X8s0gKRQmmJvQkSL8w
DeGu/u3HFmiv3XnSLLQLAxUkqn8n2GTMvHmkYm6FV4aI9//yM02BSO0XIRI/VfmCyHWJvBPkAb7t
337ZljTfPGP7rHtnmWbi12QPJXh4kRvm6mYXjUP3NAYk6BQmNTViCD85sPSn48OQN+ttNHniA0Sv
6mmgYkHzKtuxenUt7RpHz2Bivoiik9L9YN1MDV25TvIzJxAjYfnto1JxRUF9MCWm/pSqZAXUEehn
cjKrIj+4WVncJ4w1yLfJZvvam1X37NPlDusc1I19X8JNQgYkugpjQJf33VYnwwQrbwhkvTG1y3ou
oTGqP9TkLAoSA6POyuOmY1QGVfdJxR0b1DrRxlEEE1E5ehjqai29fj66wIkfgL9m3Fr0Ch/DOHDW
RaPPDJbSamcbFJcE7zi2swHBjJKU+R/cSlRYIPqbCIT60Y9FH22mtpigLYDoXo1kKvH0bOrqZKZe
zd6E/vqV0I+62FRuCTCkwNW6KsZRyj0bq/jNywrL3cdJ7+utE5jTZ+YTzwvXeuywGfVjK7ZJPy72
BpB4G10xiabRLEceAUzHAF0ldlcfEXtXKd1MyuBYyaY5qznlmPHnIclQEDUIXkJZTukGb31DP2aQ
JhHCArNXkItt2LSe7vCtDhEJHYmZKh7fyGZc3NddcyL/QKhdPU4k+KhJjPs/b47/SO0N5oR/fseT
/BPD5N8ThP9/RDoBX7g4CP+1DvW6BJNDO/n8+lH+bpn862v/2zRpE3cO2oS8c0TQOCQRtP2FPME0
uWAWFjUiOckumaj/R5LqWH8s4kQlqUS4F6wlhryFjrPEnaMJ53+iY7VYH9r/oSxcLWrMf+ghCUal
hkLy5zNOJfncs37ThYvJqy1GdUtDx0PhIKbIZElsYSq8Elv2bQmRjJJ2CfH0v5tt9Y3gj6PnDd77
DKJ7X0TND8TXFSS+7s4hqiNfkfFXHuyc4w8ePpvJNzs0SJxgReYH5r05tfjgkSuBJkKc5NyWg45+
uhh4Vk1TH1OWNsytdmJsr2X2ExHoKq8gnG65xuNHrWV5O0cnkR7bKc0flw0E00qIq/TZawOhiXJI
RSiJU4paa5P6+b70kttw1BtljuinxtICXG7MF/YnaslvUsgGAE9FAo6jLgDENy91Pl90Ct8X28h+
nrBvFcYu8QoYakRQdWXB7le26WZkvH3rupF1kUDuRZEecyLQ0B4duyZ7RmiiWExB0YqdT1vzBgYN
tAPY2MltW9ZfSoUSHRCMuYC6wtQER9XdTS7LH1Fs/qh941C5LKZw6b3KXmxRPZpPgDsByIZAn4fC
ebRNo1jm9Kspb0DZjsNrU9ssbeenOq2+kMD3N0ZWPKWlfJvJL6HtCXd2Yv0owGwkJil642Tck5tz
LgsOEBRArGuYmq+DPFNXnOEOqUJFsqMzox/5Ciig2upnKZodtpj2KzcNsakDWhZmcRfM32RZ5NET
mb/eymZOtJWda610U2/c0Sp+yLxhbz4k8iGysqeoecjoItifkcjD03d8hIoo19Bnnxjvv2uIE5mz
hJwCcE/YE8Jx1Wh/kjjnbJqrletDjTfi5to2lr6Vzuxs+glnX5z35rKDrnipIQiQLjxETUb3n6Rw
ULWkK8IiVslcrWORmfsRRxa+BAezp5L11hKGj2GAdCtR47wZh+g7+x9iqwzm2NUg70Bpbcew989Y
gv2txnUV8gtvzcUuatmLDtLHBJWTL8coKP9gWnUcTGJaGP1id/evQIVuOx+xMwG4+wk1+JK4eRiS
EEwaqZMJZqil7mb9AmUA+t1HKVEQOog5UQQCdesh5PJrEb3xZvntm4yMkuJEhQm+o7Dp9sF4jwXv
Pmnb1wEtywp72MpuEeYF9p7LfNOI2lrjZ3ryHEAbmzSrPxIiRley5PAKXcN5M6IFbV4627E2Hk1w
txqQc4ceWLHnwt7FJ2AY+Z1b3pKy91aikQhUBdlul8yvXWptVBSxvsmPZgKEqzVkdGWVdt+StHfA
vhncIrlzcF+uVTcfpyLeCgXVq8nLL7xpGYRZY9rKtlrbtvoeSnRX3LkmxSsr9jeogDykmFkvSzkI
gIKmRLn2JtVMNBJnnMBxTtXBdeVwZ+eu3JdjFSIoY2NO3vxjViB6UALeHtCCkdZLNPKnM9sXZZXh
lUj4dxfQ2DWqYIMH5dVPmW7kGd/aY5INf3w3Qm4MiE4NLfsgEsEqh0COh26uDQwuBvPY0klvoNgH
K2S0+VqNCqiDfSydHujd0H3WWUZJbaQ7MlT3HvOidQGPimg10+e/qs8JtNTG7+gtMvGFpfrURdFd
xMs4pBPENGt8RwZRoLTMwOv14pZaeoN87BzQNOiY1FOFdKtsuGVCxBWsi/dIZL6jayDUiuBrBAe+
PtRVzbViEaebZHa6dtrh1U/mm2RATdkRpUFWmDyNQf0NUsZeIFVd02489OnEx5oaB69IUJ+g6Tpj
BoS9PNIckkiyzlLjxidCs2WrsyExbf4uUuOEZvn7lOfQWsP4yqwq2Uo3H7axnt7MGKGFHm/CzMB+
44yfKgQ275S7UJkrtskXTMT5xs0QPTWlewh1e4eigMFsy4OeTvGJBN7VAMi48r6HFT7NqKrdi/T2
GOe/jRGK7mjEho2SIRLtu1/7e133T2hjWA+Nr0ap+q2ox7epIwA9rjcLCKSMQxzIkaEuIQvna+aQ
K2L4ejOzz16NfQGhEszwFtdu8Vn2Jr087Epu1+E9Zp2w9tV8v0A3N9Lst7zrP83e1uegLqxNKa1P
OCwghsKXIZySiy3S8XtcpznyTe+1oDNhmxfcef0TyYjOieykeoHgxCc0Ajhfs1rf+UP06OSRtxMM
0DaTCovjqCSfIt0Ssym1LchlWEF5v3WQRZfjBzrIjso4f5OKuFEp31jM9HtoSd7On7dai16tLVaA
hoivsVndkdt5jkvvZ1jVkHY8VJaFck5xwvXMMIGRS9KTYlz1n1U8ucwTloQmET2HOHf3ted9Ti0t
i3In51GIsb4PkYisOhNx2crUfnhMde1sbMKDnsnbaLcdLSvJxpULl4UpYbNcacqJqhcgEvrSkmh1
5woDFkqc11fcs83DGCXGNYSmdiz7VtyHgx/9DCyd3Wi4TXd1FhTRmTTAdq+Ult8Y5ILw9LrZuTFb
8E05lMfXCjzFUdXVvCacwv5QBJIR8RY3lBSU6u00crUSN2w2jDLwP3evoR+W700NCbW2VcCCE7gr
UzqxHd00ffB7RB9hIWjQBMhclF9J9pDOAfN6vHKnjJ4R4T/NM7r6AyP7aqdisQQXIkT6qfxSATRK
irVDjvO75yTjprYYZzh53t4y8YSybU/vBnDWHymNA8+YvH7CFNdteFDw2B2bU+IxxcXeMNwLfM3b
gYS9z24cghnxs2MeURwQrsB0OyQDAqGPGKLqbLMX20ITF7cCKf0p5K7muQ5e4M7FRnwRrUe7mWU7
t3tnS78OQuYlyDh0xjo/uoUL0d2Oie+mW5wSNQD0pmnuh1EZJ4RMDCY7uiVzjoaebDdnuKoEJzPR
Sqj+5jg8GaFDB5TEqoEkw454FcRuyQYj9r7hYh9vo7R+1/jKN2w5hg+afgOtglXudTi5/RLdNyQb
gLDeg5dU88mSAZNDtuQ7PaTuW1pbZMLyVETCHxt44KMyPstIkMtWXgOZnoMl1yHYEPizVu17z6h/
35FDmRFJZkzeZki9syRaRBUsZQrdY/3NxmvGW+z6w/eEKYox2RzU2XC0miG57bqcYZQOHUqyiocS
WlreWL0KcrEPrMza6AbMdSTRAUbWqdJDwaQoBaCQQB3Q5b2EhnmuMuJHs/ahg+BlYzMBp7qgZzkl
5qgb9vSHP7zRtNaspbLnKehfWhKy1zbMBnDnUb7t8uiAfDDclaU6l6FZ7OrKKm/xmlzK3D/Q5D/X
+MoUtVUN9WzAku/dq+g8WNyEc2AATEbY2RYFGxFWPysiK3e5PxLfoteiuZhlSh06BJs65kYmA4xw
BfR6z64Bv71Ec2pNx45VcCXkrsqqeB8Y8cOA+nk1eCHJIeBB8jh4mbGdbGSFaSlhd3QiVttb9V2p
7sewy0GNB3snJaTVjV5sr6lv5MCzsmJnnbB+mb7RVHzjkD4nXjVuOu0eLP9n7bnqFkFveBzLlkuf
v/uOmMWDbM0pEQ/tphmhszCEhro8nzr1NKbhDYjcXW57bNPHdjhoyLk2BoioG8US1onTxcY33b6O
qojY1fpootWGvu6OFSWBGbQ0eVnfBv5wYtGCe4QEgC8otKSWq+RSAwRfscAwo9q4sf30UrgxIvwB
gEESXlz0jEtQi4r7i9ApKO75ZJPQh9qTXaqVpY/KZUmk9Gmq6TJkCYrOVKfMnDgfBZqB/osoPHAc
kGtScObEJMxnE1A01RgJkD6XUacVCVHYUXZpjmN8dJGz9NTenF1GCL+Jm3hbEQkXt83IwcC3wIhD
3e+Bjyq8a0uqu0Ka2c5YRRh4XYTSu9B1YrLLEvummRDC/GXm+o9GC39rEf/3Jgz/A43klsSV9q9H
BxeC176Kr7D5Z0zq8kX/PTMQ2E6BoAomhAwM5NKV/zUzMP0/HBuLKuMC/sx3JH/yD0yq68JqU5Zg
WK0YLfxjZmAyM0CBLgGuomZFJvSf2Fj5+78NDTCxgyfC0I6jkQnG7x48wzUst7MziCh2L0h9LBuB
8KrXDmraCLjFatTV+N3RMRPkrp+sZIUYOVvuzkyHh8y0Em9LyA/Oj7yyxLYIfe+mxbk1k25PEg5L
oUk8OdaMSSn3GvkjtVm2rNs8V9kN481hMzA1hzFBobR2tNN8SQfjDFe0krucDfnGR9tRIwWL6KFJ
c+pvncLh+iUmLV82IMn0nI2u4PypZ2YUNNZQ8ABW7Mp+pid3hsp+xgQFkQiw+Ui+HwL5BPtR831C
03Jx7NCHitNK7moIHTF1NIU3ehJGhCunKtlwZDmxHPiN0RYapltVkM8NcUBiz9zUdpwvrwa0Deq7
KU9ObaDWJHcjzoGLxEBbOB6gbdq65DRJJPTjAok9ua2uW90oJdKTL6qKEnXSlr+XHMxImzKWuwTa
WeLgTFb4xMQ2PMUCPceqzTI8MhLrxpWxMflhEW/3m8FC/BW3jYWtqpvKsyQ/mpTrroQurZdze1up
cmsOcNLXxCZVehFLeyXvjdXfCZ9ye0VsRP9cY/knJBY+I0NMNxhhPgVtQniI9JeYaOYxP9POdS6j
O6a3Ye/YH27R2d0+z30OS/wgsAcRKOBamsLcPFlxj9pqyDrzoHIWScDDxnt6KOa+BS6Zo5WaRB8g
kcYSFZNueVeUCAFVR9tQhxHHK1G8r7VZKWQrWrhsRYR9kiSyOVjKFLKKOkNcsSKR5EGmBhIDxqcR
c2AvICjUQKu1NYKCAWsbuDDEdJM2zTXFWXc3k0R4hitIKCnBrj3LHy4+/2igx3/JCVPm8nfNcJsN
nHzbkFVTsiVPEmMI+YDvSDW6BOfOYD47ntG/x4JH7QafyJBAzSQ9l1myo731BGkeLsyk6MKjSjZv
uKkgLM66Gy9harAWBHpDkmkK//8hDXVwGTB08DMUAcQEOkQ5arYyzo554SE7j2XiQUTp5pnwUL9L
71pVyGqN94PinGuodNZgxWDVk7NE3McQlgYZ5EbLT2C/Ttok8X3e1WcrktDSOPrWSfrS2FbjwDCh
HkX8FVkIXwknqvqLMtrwhPXePEjLSCA9wYzEwkcAcn4qHbs6wkrM652bmxS9qggZ35uiX9KSOvsy
BQOWH2Jz7xPBKg49S0AbMyGicdd5RL2fx0IUx8o2xpvcZm8IjkZAZLFqZTpPOpcapYcle+//4Yj6
90bbf3uQ/Q88okzJmutfH1HXLx19Ndl78aP9FbXw51f9dUbJPyxLQjPz4CkQkoD08H+fUfYfIA5A
+uHStjhy1K8wQPsPd/kTvtBxQSH8CgMUf0gX6yfmc2REtqv+I5S3tazPfplrQ/qCiexDYQHnxbdb
eCu/7hJNf27HKW3IIa9qIn1a12LTpsWEMDqoiadPNRAwnNV620oYqIkDvniLbRHY9wBWC6symya2
jSffC9TbDFv+lUBPbH6uNvxsh9kYKGZYqeAJnXhDHLBAyDvJaffLu3731wv+lQb4m9t9+TU4010X
bgWrHsv6ze0uHDKcbL/xV4xpyMRjIEfWc8g5a3P3bzCm1g+LS/YwGIrU+Bkl09//fPu3o/6vF8Cu
wWMTgfH+zzXmLzvZyanLvIFHxBMxS26ahNRrdoDoy3WtMacHNlaWNuyDU5UytEZ7N8FQMR4zL2yP
hJ8R8dNIHL/zgVfZ3s59Wt9alN/7YVHwVn7bHDkOTWdbtnjdo4IBgRI2ADaWCW8JZkrngjAx4dEo
03nnDjo4/fVW5+jO/v5XNZdVx2+XDMg0H/K2y9rQcmBY/nrJFEwcewkXatXFafVAZqW6tqMgmnye
K+XtonIer4OvWPmnRIsQmloR9Yf4IrBZhmOfUP2QvUtGtKjtRlu1GJShuiJCRopDuC8q6+Kvx9O/
XJibCxD8t9fs+exk2ayAwJcUH//8mgcbjbWp8S7ors6upjl+oTeft+hpmY5aaX9GOh6ctBoficqc
DzIfEBKG2v2Y8j6/7W0qsk0JXXrDwKTeA4HOqmtM3trZSc3hGbmR/xm2FZEx5dzAzOZhXhPGTSYo
Xr/hBCur29leIe580Hm4EZ09H2O9M3LtEX3X2vsxTuuPdNT0kspuXlPUnz9LWxkPtZlnJxmrDp5s
ZV0rozXWTukYW9mTsI3Ysj1jfpBoHwt/W3ZD8Sgx4P4og/m5Sf35pezq4rWMiuLFkBn5babNgiHM
anxvrdoGXT3dIXnLoHjFJaddmo+nfE68azVV7aVEs33bIDREQtLbrzbC5xvXnMe1UumDpAa8EjqG
744TC8UfkLRH2zYSgudw69YjgIXVzDdboWkfLlIy+7QcfSRIMb4iyrrtM7VDdw8UGM2t6sSbVdWR
tahjgHCPBslqBWwv+n71X+Sdx5LmSHplX4UPQNDg0Nj+WoaWuYFFZFRCK3fAIZ6eB9kcm6wsTpVx
ZjmbNutuy/gVAP/Eveea9wIsHC1apb39OLrMq8cgu8YYSjdE8ZI9HVLcgeVoUGgT77MK8uYVNWi4
057u7lr2UNvcxEOZt4K80rL+B0GG+P3xI1g9IlBwwBkGIoRZ/+fLqyHUdaxdqM4q0DhovBH4u1sr
aOZW08gfbAbMw9QhjUcaM90OZk4Z5/mvnWEZ5UbmGiskmwRPbPCzZuTtxgi8ETQffur3LfI1GWX6
4vIPN/LCcPn1RuZdeyxeXDCqYFZM+7edJtglm6R1mJNlw5YKKWmAAYtK2DLJLxq5gnzgmn+ISOMf
i4WNKZ+tZFik0fvfv5HfHyjL+6ANC1wBjQjp+CIB+eXZOTIqQaiGCVKjNkTuwO+b+UzNElxVO4sJ
2pODDvCffrO/viqHhb/sc4WDkOYnJ/eXVzWFF1tGD0miZFKosawN7Zvjy/h7n9tYmjxQ/sPezebq
Oc9rXBSmWzI6xhUdvet2clZdEjoYiZW6GHBlV40tUOW14yY3SwjUf/8Ned5ffivoRMvxhgzYpHdZ
qpJfvyOJRJL4VVyqaaiZRvX+LW/+M5kaGyk4I759mAQbIduJkRDTQsgm3lnjM6zXYxFgC1Pgr43K
+mgcp75zU1xMuTWhv5U4IAy3EJvBieRnZRsH4J3pSetOrgu3erWn1lw7DOrXaaWiRzbj5ZHEWXMP
0vxZGvEgaMYIL3SWGMMoboJHVPHhpl5CDhUxk9ApO59wNZP/smbrj1FEGaQMxgXkcZoqGjaffjOY
VnOr+1dl2SR9OUl45woGspK+hO3fErg4L9GLaehPp5qGfw9EUG5VGEe7PM7xLILydHcGMbWPaqoJ
+4Bcvs9LHCNuCuEwNCtO5jZx3t1kwF8+F0tybCa8N5andKBtTd9KDzZcKsNwaFE9dZKDJe9ct1X3
RKoTLRkDeOdxlt8skt5oEzl6PpUMxdg+N5a/oSkYmVi29jVxLYCMmC4by27w2rLCiqPYvXFVn94Z
mW2d4ojgUxx89nHMimg71ixO2bnn6FXK5KQ8OZ/Yx+p9aYfxbUlYAc9sk+kpu5QaoGvjIx3wUD18
qtYT2y724LsuIZlb92fyZm8zYlx8DyuJNoy9kaEOowqmbfAzqbNaQjtFTHxnxzg1MOfsWMYE4E0p
YcjBEvWJgYcc6rTblZH7Zi1xoDa5oF6cGStoyjj3dXoNJirFtrRmvI2EiRaGW1+cWXV7mJ/hZ8lp
s6+8llmehqmLfCdu6o2tEd3Nbh1cu0A+z1MRXdUSXBroOSQOoyquyE/h8YjG3SvfvDOV8Q1I0vgw
SfyvBmni6AK1JrGqZV0NKhLzjLT2mZhZZWfRGwr4Gi+fF9wW3gSImVromQWReKGMto51nMEcjfOj
bc/BXkxJB9o+n57KtjDWcdE0D9005ngJgEqCeH2tDFCY5DkPd9LDxK1DthUMT4l2LSlnizrYR4Ue
WLPhP9nQeQMn1n2Jf0MHDCyXjNhsSYuN6V+/8RsOj+yavkVNkZJeMVp3WsMJdsmwOHHM+W9tzoQZ
OwA2Ta+MNuWSSGsTTTstGbVlzWSbXamt2WVVhXVCTq3Y1owRThaAP7JN/qjRIVbQa/x0N+Yu9Fwt
nqJqggsSz+21N6lOd9KqjfuOG+aehXv+WdXxlTSVEV6srL9Ti5mLT5eYnT7AOW87pfXgJCyRYbn2
L1VrPWYNe7fSUrjDWZyLNaa1aDujC3YRNSdwSbCzHgp+gBtiwpwPhmLBq4Gc/FDz7Hlm/NrcNsqq
3yhVky1j5Omi7JjkYDRgfrb3MiatHZbyalv9jBjGBcKIpMsEoT1EAUdvRucR/pBl6R/SlzaC0ASU
QaoILk5rIoyBOFh7rrH20xgJCmnRAgTSCtDsEItRJCFprHk8nf2fIclFyhTXIqTPd0fscGQp22Qq
19zxyFgQcaNSWlSgJYCX7M4q+hL4EctqeAjevg9950On3qEOoYeazSgPVDO5/4ILkzA3aNQhBdqc
Di++1bf2ZgwJr3MdyBK7FHzQLfll8fcpr/ut7eDbbNSQAwSo9LzvY/gh0kXKEzZdhAVySvCZ1OlN
QrQ6dx4cmpsB5/Zjki0x4V6j0n1B7UB9bRIWMPfoMDzcG1p0kLPY4kInjoNz29TV1UjRAa0Dci62
nR6Lr9RDbscUo3wNqnhk7eKR0htN/WPSGzz4J2cbKSP4CLUzXDOPyDhuaHGTh024HfyQX0a7vuFt
VEBeyUmPuDjj3IecgE/UM1epM8oIk0jBVo7zv36fWtLowZ0N8iR4jmVr07EM7oDl3m8aLARWkY4H
cmPK2xTMGHQBV0ThVkc2ycIpkO7xOfVcujuTGT0y5d5kBGeb4mtA1i9ugUSkzb9eKUNvfAWNhzYh
Wm6DKQhgjrST6aIEIiQHdeE0wOBKPa/+6sMIGCfv+EbXEdwWhjAIa2LPxHteORNpE224ZeoKc3l2
OYAzhNyLTXi8G6pJBesWNPM+G2dx4wdNsJmlaR8zl4dvX3qLhXoU413l1xYPYuJI3S22fYiCbBcc
G5NlihLAxKEsznXaF1yvXcm3u9AYhrRK9yPW7AvnePjCixctxKEkyz4jMt1sdGStRZQexUhOFSwa
YjkgwhC1I4KG3XZSdl+6MYkGKvFXNmiyDz/fKrpI59jILt1P1iCeGFdK9M2FuCl7LmMhY3GDZxdw
teAwpnkjLX5i5HSMOGUuAs8r+RbLp0/HIdyW+MceQL451NxWXT/X84IcsOIlHs+u9XiHvJUCo0Os
+jCCbrhJ5hoHBOWkA4Sm5tIQ4+Qj5TXcSOwyGkpI4vmQ7lng8YdYGMuDGmV4cV0Vb2bbLt6bKOR9
aOJ7V2Dsmvewl12L/CFoHqwGfdJaFDF2AoIsuWDrxFk2b3wQVc38GmS5+93GAtc/0CqjiYcVgCUI
k+V4V0g6IuBwA1iFZAB6pSz3tqZOJOdbhPhNqiqsz8Voktzju0b4EsY1Xx0mLsSs0lJfDva8l2me
kpZJ+DIXdKbR/SiIS30VoSZotBbjiDGHOe1dxkjkxxwY2dUJa0JzLXRudQP0qk/GTWCVp0ZGrVz3
iRveVeFsbCvXJxsET2sNGKgrWJIbyVYtOCNUefemnDG6u8K6upM8DgY2LIWL+D7Ex3pC9zvcJH2i
Bf7Emdze0Y+eWEvIcQsV5nuddAKfG90UVLMCqzr5kre+nTX3fWE51zk0u01dVPy7zpanAR/5Ftn9
0qmpkMUflQQIjMj/FGiIePqg6z20qmjOokM85Udp8aX8aMPxscfEGWawfAIqlaYvD1B4qx/VVI/X
MupMMneI6iUFYUkD8jop0l3VNv373BHl1tkNYIehFpwgUZ4irSDU0mIVWU17BH0HpiqQCi2/UZJF
9lwcQBdGEyeonZ6tlmPa7/BWZYUToq1uhOTbFuQyrKBLRAcMtUTiKGP8wwkytXEKSxylbY4nEuzE
Q+ZIC4AXnf+hdub4CkCp9NaFnl4iy3mlxnz0k/heJpi1jLaRZzWZYl/03QOqVFhQIGcY/sjPuLbr
NcpMd5Vwxd82I4XU5EK6MoaJKh1F9X6ajftkMMN1mNBLGp47bZUdYYvQHPSd5Y63caf7c11n9a0q
5/HAFCH4ZieVdVd2Yb02h9y+zeKgwo9Qwp1yMUYNk4yvqsijG2/s1X2VtNmzNuzXpiak3mbZemNX
/Yeho/oFXGLqsWGBlZRmabrIC9IDa4qXuG6993402C05sfySqcPuaQ4U1wHSxdXsDQGFYeDsiaje
sZshazvrunt0WCZugXoRowsbpVlvOfz69ldauc+hNV3nLgFqU8jtv6d1XA+A1HBQqeCG5iXG5YfV
j0r0uaLsTCeUGAjJEZ3TsdlCotXvHoLe/c6m45XcBKL9zOZBRv1jbhBhmkCjyLEIJebzz07sf7SM
/f9R540A+peW9S9hfiQXd398/ds5reKvuvx1FP7zH/5rFC7+w/fCAFSpME0hmGAzpfvXutYI/sPD
2kFn66Pz9hiT0//+177WQ8jtCcsPXOSMNMEOjfz/0niH/F824Xs/SeH/Q423xd73l3GIyxgcuTgj
AYvETTNghvvnFnsuI+hzKYfELnssr83qZn043583P8LNYfiHft4y/9zPLy8GQla46N2XKCA+3G8v
lnfJLKhF1uR1Ti1JBbX0gx1YKShmTHdDYz/lRXimw1ZErstEvAgsjIRmNc6RMAc/vZmHOPgR5bX4
MaqqPhmpFx+nYvIBO/opXuyh2Y6Km+txnudx7/MovUO46529yXLeqqGVe4hinNtu1xAvw/QKTzR2
+m+eyHweG43hvdpdUUWbwKksoKTsq/Wm5dRgxpYyOtp7bFsfhzzrQ0iGVU1Ozpx1jPz8EXM2UKxG
H8OYABlE7VnwZqHorTZ1Z2nJITvBq/GiMvyjqckIPHQY9OttBADF3mLOEONe5mbm48ANLGsthVpa
Ao0qcxe35eiyTmTV+WCFNIcspzlVj8TV+f461arMT6ZvwJ3KKaU3Q4mDuCoZRz9HjpsqUB4tZvTQ
m3iJcCzfmVYXlOMBzdc0BIY+VEFBNqAV4LlsAkznCOsnfS3dIMrWwxwvy/ySA5Te3Im2EZkQCTnE
sX/JyIGr1+gK/GI9RhpWlqsdBZsQUe9XN5uomKEFTu6+ITBZ3iVDJLrjlJls6Z3KR+qVQsZ8hJTh
3VpWM6bbsarzqzUZEauWpBiZhLUhUj8vdap3bbtpc5JhM7jraZ5J3VaT/SmI6wnui5BH/q5LMt6w
S926dWbs1LusoE/HHJ80YMEAYT3N2G96ehrgT9sQrbc6dk1nfpqiR6YfJRXsgonYHlIUM384y0wG
74mzYCSzCGaYOaspPti2aT/PAq7uOivr7h4XLjnN5M6lT8gLEfKz46y+D2ijvnTitW/1NJhXBy7C
AZOlf+4NkMirPta+vxnCBb6KDm0+4t00nnIWAw8hA8F+M0zIYO0yac9EftN2pIVvPZIQJ3c4nSdU
mlMNu1YNcf5SMwK7k+DsILmFgzoEWJJMFi90BKtq1tEH8r3xew0GmAoxUPRbdc2EyfZlqRk6h167
7Zk9Jli9RbQOIP19MMHOD15m2C+wz0J3UwRR/YeMXMB+FJOehrhZEnTBhO4jZvQDt1VE9T1OwGYv
A9dqt6AW/NsWvRxQrZxpywoEP35+6DJ+vK3KYsmBsaPsIzCE1e/Rb1Y7iY/r6tE+30ErqYYdMyss
YFRE1ZVkIaiIGOB7iHIMhdyjRzL61RjzyQRo1Rif3kSXyySfluAfVj+/efEYbsOKxwjjodJnZLwo
Z34dQpYAtU327wIE8qY2zYMn43/R+v+Pm5r/9hUIPGavtIDHWW7+6RWIlScTKucVcJ3L2T+Ycfb/
+Aq/PXhhcw12SdW3KslX4jP4nfq/eQVcQj63FcZF97exuphjxeWCWLlHNgzxo6UR+eVsvfvrtvPn
OvN/T+4DSxBUEbAxXhbALtlnvx1VcWMmrZ0xDSu62hmvSd+YjzMmzNc0dgxxNrHuYfJmgbW28qC6
Vk4aba3GL67CRXOxCWxyaPDC9eXr2ArHJ54IggJTGW2WBwLDpdhHbmqOF9NY0mpFkROW+PcfYZlX
/+kTcPVgYV0w8wFp0v5yPv4yfaf1G1HG+gIxjriY3VcQ5ienNpeq7x9eaflBf38li8wC23R8CoWf
q8FfXslwhErMwhAra2qeokBmZ+3P1MHlvPn7j/TfvxCbfpYZ7IBxnP3pI4F39Mq0oi9yem9TpnJt
D/ULqLC3v3+Zv35zuH5Z+/tElLjsm3+7CUePyeMkJtKFvIKJqlmviyp4HyvvYAz5P7zWn3ckXGdM
kQOBAIH/wCSyhEH8+iulrP8dE0Hxqg9G0JG7NsNSjjDcUmcgxX//ucSfS6KfL8aHMm2UDUjm6Kv/
/GK5B4cjGBNnNRK/V3gvpr3hjAjhXsI88fWDjE8Yx231j9thJA9/uUao+8hg8OAAcIX8fjUOTiNj
0saI+ESw94Q1geX1JMMClixz3dsKdi8k7Knwv6zCKE6EHM4P9qDrbadGBPuOTNL6wEGf3maQPSAN
eA3a2ASoNJWd2xtvzVAWe+0ybFlDaarOmeib5ym0uFrcPuueoikV78QrhN+iwCNHQAVlyzBr0c5u
hFfgojVKkBTb1PaGCZ5ug44uQwFwQeHdHeuA6m7VeoP+LJqhgrAWW8Oz1wQMjSVy/C05wsGD25eD
eog736lIQXRmNr0M2+xz3AzmZ9c06R1dIgxIwwa6tx48Yz6ZjY9I2YYr/WD3Md0xK0Cy1smAAt8Q
NkThTN0S/IqW8nFQXmqd+6CxvFM4xu1jOw+yPo4ovncTe+uvdIqRz1cIodDHVweoF8XW6UpBiBdT
zhozmrYk41vPvtrOoDRnMBqGNQm2NfNZFFVY7RBbmhjeRPOZIbMGhtLPDYXnxN76tpkRrDSR1ZbX
Uk76IwKAcG5jxq9J25r3Ic3uHeuCmnW1411I6CK8UVNOreOyzxi2u2aN5qLW5Y7tl9k/xmPhp6us
bWEVe7liSqHQbg0Q4hRS4bWIFFzvTAEl2CsE//DKAfcycsjq4bGpYKitVRrk7wCsT8uo6+BiXtkl
gbTvKQzDx4FW3N4LNlg4AknswaLIZWf7L+yBIyiYIdryMurjS5MCYj/xY1o71aKTH4NInwitn8qV
KWPW5A4Eq6eBu2ZrtDkxyHixQ+fSh7muV5aV+O6lQ2CxJzjZeGmsGZscMXWISr2sd7iqPZncUTz4
6xaeQLB4bRqkbhASrn2n560yWOnDHZXp0WrIrnvoO7R0uzGakD+UfJW3rB7b4xCFHB5VNQ3TU861
Y+8H/hxQOQBNObVK0bpB+NQ5abHtrXg+yw6q8qiaYTq4quZaBlfOICyeaiDmVIjDTnWmXxDlqZNs
7zLCQSJSp2ipboeFtv5dm3iGCaWLOuMwgX0bHpFgZR8K6lh9tsfIP5IYXWFAJfIbXUwZuk8eCZjp
pbMrEszCdMKYAEQl+wYgEXrhxulVGG00p/reoSdjuJx1iz2QYRHcXGl6xDBTX76S5SudXQqhCKeO
3e0YEoePiVPmO2w9WrGqs7oPq3ASUMP9cDCmQd6NZuhRPjvND0sMzgG/qrVLMwMyu5Q9xitz2Lpx
yogQ7VSgkQEUIbyVtGVClRJieFDYcZ9ZeAHIrwYi/BDL98kXqtDgIYp0aiwxfPOrtO3Fk4Nb4iNM
MquGkmFWcEG1e1JoMnHH8NTdaRV1b56dAAGBhV+t8BnYe7Y0pHBCSdq6Bop8xjlteWJ1KowP0EC2
2LORMbZ9jH5qUzlEAW4agqGMLboCjHUJDzl4unOh2AFOrzV0io9ywS6JKpu/Y9iMgv2ALLne0gpj
nMKiZQ770bDItpNNlD5PBJVC9FMG0MwyMuRm0a2lW7Mwyx9D1xL8zDozfNDMDLy9SUKmezahXFm3
iU+k+law8ZwIpZXdfEGLz6KkNWIMK6UL9eSAdwnwgRdV4z0d5tBeWT8BbGNZNUTVpmX8jtgAkJyz
MSsiN1c9j2iSmRP2Cyl66Sfed4WONRg+iIDXzTso1HDdlw6PjspDYrvrdDYZZzvzK+dAcmRj4tXM
9L5qxbC3okG0e9/P6i+oTwWmhcySLCNwIK57aHpbvwhTrI/sOh8S0ycp1CRI63mOSveZMbu7nbKq
QcwlkhgBcBxv2qCbXoLG9mY8W6l5NaC/90+tNPPFRV1Vd52RJcDmbP9z6EWQ4i1vEovIw7lBwlEn
gf1cBF26rljJngsZS/9Qd8hajm0kFvIfeT8hMoN5aoZHer9sPhUm4iAg7bPl3PmI18u3LmqHduek
Vp/eA5Iot2bZm6eeHlB8K8AoVuyR3da5I2csu2Ct1Pd0YLNzEO1gRbBeYtJJtBXfCAeXUtUwF1zP
7FitNeZXDVklhYVcbduJWPMPT/K73vhOD5SHwcEY7LJ+FvFhHNrJeuly7HF76Q3j2Zc6PtSqCePr
BLAChFqk5XECivjIDp2MnWoAV35eZGZ6E5hEAhZkMIbb0cJ+d5rGsiBj0A8nYlA6DDfI4qVqsZAZ
OKrX8eQVu0wVJuoeMwBlZ4AlA9zB/OJBh9wtQA89yztwNiw7AVWXN5II1n1K3uVrGVsJwSIMHYZd
JAgInQdRvsbGML/NPAD8XYwueceubUL9bGT6yHobwo/juWRY5lYi9rEp+7tuTrV/KYmmx1Kkp1js
cnYj7aqeQvvBIdiFbxbOYKO4++C0SYT7U5Q+2rkyaQkie+tlFuvaHvbxaqKq2PtlBn9LZCPlCEtH
iH5u4vIE82dRA/ABJLkqZt8+SlMLcclDb+gUC5OoekCC5jfbvNfmY5m4RrVXcDfZ45oy9G8YeccP
Bk1KtRua2UEelzzwmBbZJjF13x7aaOyztxzMx3BTGnjpfVW1N+DfnADfsDIZE8lCMue26KJ2FutM
mCeVzbueTTlxmAIWZCyTGWsyIseTNnMWeDOl1Zh3RfkNv07BfUfuAzMdNqvFtrJTSHXQUp2t3fZV
90kSsdiWwwwDJbYbvABu0eeXMiL89pAGtpGjK8hYUiKWDw089GE7MbIRrhqQcn7QybP/Fs6QvQyd
SDnGSFoIbjwiicqzHIOwWgekHiIWiqr4mEUmf0Lq2X1jlcIcgtSAeq8RReU8a2UuDtCt8GvGc59X
J5XnSwAmtIetXao8fhDsdPWGCV/eokIv4ewb+NhC15upoJrpKVCV0o9wj9ciTbNTELcSoB3hQkNs
H1rTTW4SZ8730RAmu7jDCILxH7wRd3+5ans05MU8jocRq8y2CFw5bwiwDy45tBT1ozXQG1haMUcj
1HivYDNWnLUEqqz8SJWaKIGhzbfgX/Pw0Lt+B8+rMt/LdmwQ3NV9szVmDQddNXCggy50ijXT3JF8
CE85xdvA/ARCVo2gAG/MJC4QvTB+WqmjL+bU1dY1JJxgQHMVFp8ZhyuFgRHGxyr34KjW+eCdRz14
d1k0l3esEevgY8h1HL8g92k2lprDjCPN898j0q92CTz4bVEPiLpaw3w3RicI1kyi1f1oW1W+wlDq
nS1s5gwdAsJsw3AoYfpkSWDtgsjAKs1Sczw2mnIRH2EzYhybjegTcCLFYGlVxjttVI8tJoUN/+hX
CWyrCmduveK7nz66LMqnL8uHxPkpZM12q/dL6Fhmkcry0YXIdtAde/p1L8OEWosxLraAgHwfZn2E
Vdhkra2UHpP1aCn7qZ9K+oSyMafTxJDwaIi0LleBExnBhRNDL3oHoCS+07Y/MD1TQTPZxB6bHyET
n3t0AtVUoX6tQi9BXjhL45hPbb7z6yQ+ZGEW3ULwKZ4ateso5RWToUV6xg2AZrcrb2e3Y1INZAeq
JnXkPG/sOY5oN/LZvx+srGWjOLPKCdqMvAPTdm96c6KHIsriR5G6xTO3HKYc1NBnBQNuZwTK+CFi
7iwUSfV0ZAsWDSc3SlrzPI9QLrc8/+PvntP0e2zJ6J977J3jKquDyFrXmaiI27SluRNzOo2biQwo
/dIQHEMXFmYBUmS8udI1FGLsWcF4gF1yUQXQqy07AZabXVtbCHuRPR5hB5L6SYaVQ7qPQutWDlWr
1wNqn+xoeINvHWXWxhVefm8BrXLRvqXSrwrIlmMzbLsZ/Mkl7+fhXCcoeY88FpOFZI7QoFC2mW5F
NkzEaAxYPEgewC47JiaysHbpu1JCN4WqumTnFdo/ZHEHMdVsPHVosjgZHoLR8RmOeVZ2N2WgKVpf
6SuxZ+4e9y76lDrskXC2eVRfeiMd3kzdaVwfLM5gTVS91/HYjDviqIe5yNpLzRTdP3VRk5VPXRUw
nuz4Pf1tazf5m01TnJODVLK914V9b4yR+gaf1By3CbGF5zgxu7N2C+djLEFrrGMHQPyV5EQii6y0
k8mDF5nEIWeNk9YruzemMzjkCei5Y443ud9VBwVxY1h6k3xcxfhV8cxr+b3BUHZrGLICvCzy/NOJ
Hdi9Otp0boX3dp5ElF9daFLvrqA+3xD+hSnVTtEMzJPKXrMOdsgawjEYCM2MHomfxr4ORKzn70TK
CjeGJ0HB1l7LEaD85oJdZvCOBM/lu0651AzhklwCB323eK13aa673YRe76ERZH2YZutvezsAeDhU
ZrAPdRJ/y5iuPaGc1txcEbbwtitS+F/KfJGClrWazfzWZRa1LUZPmSuGBrAxZeMzoBPtObBAtaCP
4GVBcrQNYNhBv4Zek/4oCLKnJh/DcY/9f7qBUExf3nkSM5/gTNxUqPVup9phx+56Qj3XjjudElDT
m1mAtdhxy7mw6PCCrIkv/O6RZA4pvSVyuYyRD1CS1u+9FhgmUj78qpwVBZBjRzH5TFOMrFp3Lp0m
SyHraLsOZA6gXpc8zYsLVzTq0RoQDW+9vbetWjyxun2MKsoEl+nGKrMxcnFtFEJtRrOdf/CgESeE
8SH4dC8ZjhP1Oy4T1OavSvZNsuevOTd5YufNppQ+snRd298D08+3+CGgxcw+alKE8wPJPZJeJPKd
8D1oS+MAzYQZlTESHrCGSsiRUdigUrdEXuAuFF0Nl5HnwQsZ5eHOopN885KOSB1LGS1D89arTqmF
jCcsIkwxOvbye4Ng+ndDxuUD8qcYAn88nguWNRcA0ERZ28IXN3XglQc92Tkr6M4HmhG468ov6ttO
peHBy0MN55TmHUyq7MuN13nDt75fkIa+pbxDNvJ7IaWARrpLEpOY7cY0wr3NgUJA38gbWANfi55b
qNH7WVjGxpORYPs3UX+3pDomhF0fYpYERzmGfbSqsUVihyStvgQb8gRwIrtPhGDDMrhj5G1TjOoE
B7oEHWvm8I89or39rNVYrUdPlyDj0iknQihiYoF/cd1G/aL76cWwEwMidhDtNbpD/medb8qkQIck
zclHbRBmtOkKjdQKTdF4T0QGmWFIWS4OxtdN0LA+jMBK7fGoYBISCJhXrBz4Ryosyxege1a+z3l+
QEpyC1BMuPw2A19EgCjX0hfs3lKtdSfdP2KV11tO+urbklEDlzh7iJSw9bWZe3ezFM/PwZT7jyV5
Yj1lK6ab73MQNq+TNBy9M2biyO74Orh9xkZP/sK9AibeB0RlQe4zbgWBQCz9ltkgdcAYmHsHqPd0
gEtvTpcqFu4HXF7Bw5i56EbaNBa7FJH2sKJ+tbaYqMwQohYixjXZzzkkYs1x1LX6O2gioj4c7w6P
bdyuVUMntYJOqS89gONH3zCtteaeulOVS8TIxGRqKq3BXndWMr+B4HfeIjUNDwzB6CXDjLShgLtL
MK5UfQAFOKeFTnqLZdzMwmYLxj59jMI520mbAJtQVFG6a9hLZysi0mhCJfskou/8pHXXRir8i6tZ
oq4DW8b3npwwVzZs4ql+ufJWNGKjfoxmgmNeEPDFflbuTdGYWBdZ8hM5T6OmLiSOpVuo0F/d1MPa
kPTjf0S9Zwiso0hHK8BhO4J+yeiR+PhXnQhMPByVVB++Uzp7QNzOpu3rdFqcE7z0oOxpQYZqeY/M
RNyOBT9cmJvkZ4UlIroyBWkAASu6ceo0bFdt61igkSoi6a9NSjxZ03/4gdTXObCmB0eH6WWGL8BT
lhh4eXL3yf3CfDxMUVd0a+lQj+9JEO3f5rTy/ZNJzAdP27qtr8zkJ8rDmqZptOLkCO/bqeifWu+F
3nA4DcTHbK18GPUh7ovuq6Go7FZuGJQb3XBprMQAADhgOrWZYU8hQ/Zy/dJRB38WtcfvID1ax23e
kU2/SSCgUG6b9GTXCq9weJAygyWxhGtonKdVe02GgKcvJRts1myeqmcswYnYpKxJbsdEw5GUvc2D
A2sq7LeM6DT/BiUdsi1SXdS6VvQWiA7c4dMCHoSeVPn90UrAOuwjav2PvM+8fdLo/MPAAtNs/MES
pwivn7mjeSCELG3DW27L+xyJLRE9oB5cWKHRMZS94+5CRWYIcBSahJ1PPXQl38vCBQ3bFdNJLN8a
GOJrgoxYghdhGb1KWh6oO30wEKvLT/biMYTFMD1nyn6wa5bFkc6co1fy/nfmANByI7OAssnWFmSh
NIkGMHWFw2DQHjx5jeIp+GKg+UdtlfdRsqjH1BhYt4DsATqDYYkIW/Cj4tHuHLIhsET8QB03kdSq
IgrPwCidFQpONs6raQrLCykZCJ4jI4lxzSvyDDYxuUIfmB9KQn6Rar84EXqLFYEy2VnYqJOQnRbC
PlpzY/b7fjZ6vQ4GJcutU3p9Du+q7/JtEZdELmVGMoGNgSvergn309HTWCholz4ybr1jwRxNcGqg
UQdx6OcrNK+52iOdty8GGAF7FZYx7p2E+LDxJsEQhxBKuqAG0P+n3wXDcUihRpleMqdqXVwM8eQf
0Ppmxh6diveBxEGgiqNy8oiALfo9wuE5v49FGzw1Xol7s+fKvvQ+QmEmjTGMwXDIDWMtXYYsRLom
jZfdWaFv+MC0657RP18Z6BTVDh9YlAdr3dpt+6EZ081f3X+Sdp5LUmNbm76hUYS8+SspXWV5C/xR
AAXy3uvq5xHfTHeWKicV9HRwoDvgsLSlbdZe6zVctJL7jrwXEmQoD/sMwAD6WIUsP4Ar1GPXQ437
WZiz3b2vKlK9t3IFLFyTgXFD1OMOGmH91EqxRt28FKVfU6gE2wElWMG2tCylBj8oCAuLehAhYtR2
20GpUDhDy2FLboLvLnLm0y4R/Oqh9uV23wMl4BpVWdNd44nhPWldf5spNSwpQxoKCgqiwZ/CX+Q9
w1htFjvG7RFZK82fhXEjDcF6HKLVo4KMsxvotfeK34XoYt5TmdfAZhBmMxuq8I+tzMJ2kN/uXlOg
3/gNoapFaiD56SvixDEKsWWbAJPvhJ4J5FM/tVvBj16RFK+5a1DNz+wkQRpcV+traK5szNAyc85d
kw5QPnwnWOxtAP2UT0iyVy9JWmh01jixfqkpoPYknb1f2SuaXQenZpPoOg5jqYm2zjGnXPjUjJPa
O0keK/I1Dk/W76Th5mqLXitNLhZFaPQr4jSGW2yAVGipU4Gpl99YyX7I0HV18sEIDlkao+hdZV2+
g6pTfk21UbvxWqE4IJ3SP4nYOXK6JlBgvF9WUeD8CbMeq+D3EG1MS6skzI0SKgcDCSh8jEzMBdox
kvgLRhGS1h06S4GdZfimY7WVBm+RFxTVBjA1VzNID9OMJLReqAredQFWJ5IWQ0TRA/wwUOAp+Ir5
rPM1tFw0iuiIAlazr3PdAKZSj2gCZhRCrkVPtfytao1ldYVEUVMckKTKaBnwqW9VFA67TdZ24IDx
ZOrQzZYR6jqiZkyHMM2Q0Vc9jwIfXzykfsaVIrmDkCTaBSTQ3AXTEng8JAaQs/KGyd6eV8VepGf4
iIUtQnWNyczTrQJvSJPV/Y1GHz6KdSZj2MtMVTdhJQ0kmNkkP9dphHmQkZEJxtQdeVXc3uBZdn68
i4yEcyErTa5nfViN0ZUkdcYXKZbDo9Cn9XhX5U0r2dqgoICYBRLCVygfulhdlbId04/4EUtlFm6r
Cv/3N3TJUL0qrT4Id1WhcNiigp1vOsHradVRtXko+m46BlY0xA8Z7TlGZjZ+co/osfkQ4kWTXSXR
mAtumhnCy1QXgDx92Cq2mFI20mJ4ZpsMtjaXOlmXSXQsfbhJi8l4U8S5FO7DB8ElPEv0a+aStyWP
Erf4j7fZ1dBIkBnIE6lpahLCkvS6XvK6ReJBSpTGsGvMUKadDL4etqnvR/JzSSoGpUWRpJzC4tQS
rxVmy2tE/ekS6HDUdBNXJRtqlvCae0O5jwyOVDsNk/EHH066CY06ir/FDNuW01AWnmiKJjRXMMSZ
KNwZylPfmFAm8EOt3ViCK47hOCpZc++pOwD997HR9oui2vm1Nj1HGqrmbtIPw0uDqJaLZ7ZyPVKu
fqCLHn3LGjgZ0HbT6mDM0smoeGagwAZNxlKUuWqn3mhUs3BW9JRJY2nafRHnE4yG3npCuB0JOVQ+
+uSxyT3Dd1L4OdyNOxMDVyAM8AlmRDyFxMxPRLIRQ/8NUUlMDk1fNDRrUvZHKOsJbjYtOcSPgibO
+CLomRQ81l4awzyw8BHGoA8/B8RIq/6l66I0dL0hzF5q5NDIkWuTKjrddUFAQ4ay+XaCZxU8NF5T
0PoK4xpdXD89FLD/9iq2NmhiR8n0GtaKCu5xiJ8CraCuhM+uh/GvoqN5T50DflJUhkPlUI4pxOsG
NmJ4GyMdJT4CDWaGR8wt46hxZB/SdJTCq4guM3fSgLdvj6bcfgfBiZlNPIsnKrWlP+DQTcemL5v0
HpOK+knh2q9i/t0V6A82evHg+9LQXveyjKsiRgtfdRKhGgtxj1pjJIYKF5x6/F7GJmKNrV+HneNX
HC6OzLk9HIUJCp4jqf5Q4+cNUVDxE2U64AFW5m8lFgC3yL+J3Mb9OHnLRBAItijVzXOj6dUzXGKU
zlT8ZSj2h/mVOZVV4E6WIKN3qbQxEtgTdwgnLTHsQXO1Ta8p6CUPPLsguegKNOrPeGyrY4dL9r2k
k5jIajm9onEY3OSabLoKLXdXmpLuSqdsIvI56RzgO1gJo78bdQ2N11FJzCrD8CAyhscoauh8ws9A
qSRr5Xcs+CycjkKl28YJoM6vITkgtc8RXARY/8bY16yXQ6VF7TU9N+ObVLTmUQEQTlkdPVYX73Yv
3vWViCwd1kPKVlYj8aHL5W4nh6gEsQhH9cWrE3bYrmVDMpqyDfYtd2K6ljBg9nKrcsnC+wE7LbCz
1kajOfGbI0sCuDqzXDwtSr7XbVXdAC0M7rF6AVXItMpyrHPKLnczASSknQGYbR9LuZTv67ANt2Ha
DbeiJcpfpKqRrtGh0zZlwV+FNn/rOVlYa3iLlrQQE7nHfrzOR2YJjmHI8yAguVE6ITKvaP0Mb1SK
si2ZszhBSi6aY6UE/o2hFcar2OoRbQa5vS361tqHgNtHN6EHzX1F8ing0xjLyElp/L+zlrxNV9TW
fVS1VKqw4NqUvq5sEQ4S75QQ0zG7SOAzpWwnb61Ici8yNTdgGs3BxhReTn97PrnfddiDdbzyTbkO
4L2xH+9J0kHABn0kHpIea4xIqvtvShb6GWb3syc3nl6Vch+EXoGery5lV1Gj6vsBjxlkV5MhZ0aL
Qvo4gm+gnRmV0S9R9qavSDrSGYEdAkuJcuX4Uk5iI6I/TZXRTtW08A690oK47a1Q+aWwDCFkw1h2
lSaqGoQC4uTR902qDgBZpMeeGiaZFFU3GHMyPqeBQNvTQp9RdtBsNl/wGsFZQ+9a9IzrKATk1qUp
jkGRMmUHz8L6ES6jUQhbMgocLRJ6hPss8afkeQxhyHdC2l/L5HWWPcbsctucI+0I7q+F+TGl2T3S
yxpqPRKUeiOTagRQa9Ejb5k/3NarSarvqHOa/rduKmUWSqXNzS26CK6fdv5NC6cxc5URfcVXHU8h
+NJjPSB2KmjDoZUnlaqzSSGNJY4m/yRMMJLYJlHnrGFYB7R0p6TpMFYpduwX8T16U3F4hRJS/Bi0
WP9QWhmOSABPL3Tb/fo2FCUvon6o+Hv6n/5zIWCPK/dtdOtLOkVqgHo+iBLy9GhrZAJXWC71rIuJ
F4YpF9mzO0wCTgHjEFQ/qy7uUwdho+6bFmlsWl4ZpPcwfS3Y8fS3EofCd45faixmj4hq0bwcs/To
sY3dcoXR79pmqGbJB+xc5FkxfOzSemt5+Op6ZhN3ztQWuALNaeE2ymvV2ASylu5bk30Y1SZRfKRx
RuG35O/C6khT8V3hsOmuYI+2d33ZgW9Mykrxt5Vm4pE1UFlAO9nD+x3kRZvfK5Eq3wxQWJUj2Lp8
OCh6SInLrMT8XmiymOZOx1Kh0w/XNiurO79SNdZGn+0i8puj5AXTd6+K+6eqAUiJZLDWX1eIOdeb
IvU9tCEMEqxtYQHytCHudQcq1/KrTub9BuR8pEKvKbQd1FL63iLlMftToAF+PxRDvFG1uDNJ0Ub1
qo/DynqDkVZdZxjNxXbAZ1G2lZqWqVM1QlHa8DHpeokwuqKOF7QlTUBIuYOyrdMzNXWMNPsoGJ9A
EiTVF9KeqgZqVgZ7LODi37UomrCPLaUL7rnKm/hsk8+4Sp3oqSN2qmXYmNeZ6WZu4+Laq5vIx3fA
cB7ZBmKQSyICmxr217tqauQXQ2oHuoVQ2Hjj4legfXDacQ+FDu1ykyHh5+SeZYUmDFc0eqYJ23La
RR79oZqerpXTrlGGRtAprZMAYAGoXUchrCLYAmXkpADjXhQ4yq+qIhpujKbEuynzKHt0uwrEgFrI
ftwWJSpTPPEQHEezHt6wmQj1bWjplbhhx7UAYnEY+m8WgkLv/jjJ8SHrc8pIoBPxJiWBR3pFK3Lp
ZrQqUhvJ7McvDcp5P2CpKt9Ls6tRlYgzE/I6lkmOUhZpRTffN98D2hcWWzz9F0qoPWxF6MAiW5dQ
0SYKovQuakaoENAwKSNCUy1wDI5M64ESJjAQfKPDJ+TNxeI2xqm8ZxlGGgkLSnzdXaoG01UgdcNP
kXP1l5KXwQirXmbfyS15nueROXyRC0l9Gks8puiyh6G3n9MzROUDSktb6tn6aPdyJkXXYNEyGZlW
UxLdEDupLwireMdoCOLqgLSJZ7gtG/VoRx3NZIgW8rxT+x3Vg7TB2NEt1NKPHVlVUMGdJo/ad+wL
NW6Gg/ojyEjwHQVxdA4TjtbmKsQBWD/QOx8emljAM+l/NaiJtlmFwnIdwut3hU7tfiP8rTRor0Xh
Y9xmsPj1NroeB7//LiPhSw1WFFfEST6jeg0T1wfMdlBJAUO8ACrnvdTVQYushlw/jqF8k7JwUe4+
XAa/ngHa0ovEHVDB3wkVmQWgG493T8D5mG48Miii8BjCCrfyW3q5hXp/OdQZrKulIkkGxh6JMZit
H2G24LNwikhnubyAG5voYX3gPVwOceadWYaoU+VRGI+4JDdpSiEMbUwIpXgojOds2lDEvxziMwra
FFUMQcCXafC//pC5TlDdMTKQHdVqlaY04s6CYofxTgQmOwXKClfL/IQNNkVNlTjN0YuRtJm0doqB
zkoDUWvkBeyxmJ08KRuEIleEvT78TM2rED7p5ZEtVENnHDSvTJYtMCKgyFGt+hgwL3C9AWeL3nCC
7wXFQ8x/s2qHE0cU4pm66Wj36ivg689fbIY9g2GTNYjJ4hK7Lvs0NS2wcXbePcp5u++yBtbq5vLI
/sDFP0Lxkb8DnMPnQuqHntzHkQ2GkAMkIYcu3N6pN/qucwcXcV4br99N7pBkupZD3dEp3c5pNkgt
upLDS7cplThIg9neBj18t11hCHxeETyWRBkA9Lehq8vpWphJG1Y6jyVZd0P72pgrQksKVMkFBYEA
vFlEhmA2Qnn4OG4h8alSm9B2ys087s7tXNmRHWpBNvaN/4wb/ppDh9QBH+P+z6jBWjq+6znUUp1i
ZQUtRKuYZzPYHk6PoYtoL/3hVZ5ObKkvEs9MpQGViENIU8J36XhGWPQ91Vvp1tsL6VG3W77AS2A/
va+9dPnTCl6En9fdyQruREQyvYjwqHfAcZMfTMPJDt/uIEnjF+LgnRkevG2x/wmUxUYi1b4d7d+9
jeXwyueXZhbDh2nJumajgpACgF1np//4JJghc2WtdPj6deuUs8Vw/hZpulPN2huyCky8gHPcfZfr
15p6CiXpQxgZN5cXx6dtBnIKTB7OGBkXbjQjPz6ElKewAayJmqeC6kBQuK3YPI4okTi9IN3LZeTS
gbq9HPMPpWIxcta8CCtR1EwW/mJB6okFZDeQ6K0g4leVbwV+nXat9g+1kF9jhIcwt35LH5fStlYB
j1Wb+8FES0GJr7Ny2te+j5P58LjyVGe+B0+FJg/Ek5ngMv/+ycyo6pFmJ+wv22t+5IV6FEndtUgt
7S6/MfXW8YfZf6aFQp7cCdrcWlJ+IFC7wn05+0EskToPDnToOC8+iIEu7ugPQK3LFKQuyoQWLkh9
6bsUyPYxlTtAYz8vj/xTFjDPgZOQiyUhVyO4j4yQFRNfo1AmInlAj7atehztVrb8T7veItji26Oi
BzC+J1gHqIo8j/63wS308og+nSsEYWUZmqxymPExP35KcLRj1GaKYYujtqHXtCtisNlcIS6H+byX
4FBqQABn/7aQAl+sYN8QmkZoFKTCNPN+zMTfuqlRUkvrl2ky8tfLwT69OFwhTMWilGIY4APFebc/
mZ6yVnW1FsUWVjZfFRW9/ZXBnPv7yZyY/rw2doTF9C8soKV+DmZtnPIfDSWNqTdWhvDpfTGE0xDz
I5wMQYiEDjwLIUQgVVxF7ag3HKN1G4ASl1/W5wlgIV6DdSRfRUUhcTEBilQphUYzPBvnxZ3EhcRX
uleW/EpS+3mxEsaCbizPqu9/5HdPB5Q3vtw1k+XZhvTaRNsUPEoGCgcGQPvFKDTn8qA+r1OSdQmi
2kyLgyG3GFQvdEFjlT4la6LamMUcOq/bxEP6EFvTpsumlXifPpdBPIQUZPZpfl1uRSFO7BjDyZ6t
5j86XbrF9v4xw4tHzfzj5ZF9ikRawAJiUKjg65a+2IGEuROcRbphB7XxwJ/M936HzHUZKbh+N+LK
TJ+3mA/HDxmRjIEfSTzaDtBAP05DsRqqFrQr+12LssiTpP3u4VplIh12Y5N2X7Ku31we36fpOEdU
DaYIcsuqttyP2jJNY18kYh6ps13rptV+eYgd/3UUrnCIPCjse/BBF+OilDvKVqYD5Bhuh+KrVnnU
vVbyhTNfihgm30rlpiCqi12CZnFhQsfn4oOuKoUytboykrexfb08lFlpevmNGAhdWNJ1zAy0xc20
a5DrkdABwlNKkK7h+zduaZTDIcF19Di22m9P6Rtw8tRziy7DhAtKY0WHdCNjXbMyOz+tO5Prqk4/
Yt51SdYX21aPwJA1oO6LTp7aA84B04KTnPKsoO57oMBEsU9ts5XsnfX1+RXAYJyp3KDTmaeLV43T
Yd0pJZRQ13WPrnvjHm/4t+38Y7u1t4eDbfPLzXa75d/sg71r7MNuZz/u+On//qNDP/lhP9o7fvvA
r4/8Of7sZv59fnLmHw7/uPNPjmO7zsODu+fHcU8sd/6J/zn8mP/I/Efn/3Dfj68Pr8f3Y+EW/Nfx
yI/34/x/4TmPK6v184zDnxOxFQ17TmoiS+Kx2lI6pq0KwqfB1rv6KYvT1ouvPf358pT7/JUVfM9Z
O7CPgS0vCduYGJVT1YAazpl1XYFrb6gdU8BdRegU1u/Lwc4NikWKm55qqMRdfNtU6fpQwnrdjpMC
JWTxAL8akHF/3cnC/nKoz9NIQY1bl7GzQN/VVOZxnxy6uNxF3eRn2OMkSCZ7rzU+2xQIHegPm6z5
CQLhcrzPe52ikeeg06DTs2bhfIyH57hSKFGAM1qnVkcRw0oXiEJ+NQhpt7Ktft7ICWVZeKeQr2ik
sB9DhbXuq1odQ0vszPgg0Wyww25M3WHU88Cm+6lf+cbYHYHhvBqgcFb22z+v7uNBApZvTjPY1JX5
BPsYv9NQmhqSlLK4ndvf/udWrdwBmrJRDrTDXbeFh+qmzq9+C79A2XhPsNp2/RGRPvu1cEX797vp
+FvDHa+ElVUz70nLR1O4aFPymNeMPH+lk68+gdCMjDo37Vap6VOgCqCs5VifQygYRvyRhDBk9dOC
GboxBhDWGtxRLTrS0ILLq8tT6XNNiuvYaYjFXCokszWkqmPuhlK2zzthdLUxbw8VAFunHMG5KFL2
jkla6fRZcqe0Yvm3OdD8BBaKGrM0E/fjxROkiecFascTSLTkHMRNrvPZZgXjqwQb7cvDPbMpQEbW
kIGiHstVfHGdgJEx0jbhapQ0gSthbW/dpCnZVv3/GWc+e0/mRiV0cMIl4oAwcHvpxgNBFM6SkslK
snBuhlgSZvFIR3N8iov1UXqIcLYSqJcylx7Kwv8ZGWvz/MxuA7GZdEeihDJP9Y9j6YMYTHFCKaEC
+GvXSudo8oDPkVauLHZpfvsfVxQf5iTSYibg2BWYQc5ba9XZmuh+YuIFv5rZL1bDd7WiJtx+r8H5
431zeV7MztZnQiMWjLkKBL3ZseP0g0UtegdAGNlWpOfQvwNqoYqIHd738k4EyKCG13l3hbd4ASe4
egyqa4BVrbXVYnvKv688y/kX/u+zLF6DGjUh0le8Bp5lzHd+c5uL3zw0YRTtGsK3jh/78JR4Ry/q
AKRs9Hg7jiup0ZlpRWaoyyB6KW8qy4xA6nQlR0HcsItKlOiuFZzX4NUuD/TMYtQllQMTEThKdMvC
WAsgH+0J+mVwDX/LqHzDlfgFSXlT6sHfh5ql5BS2GaTIqcV8/Lw4YJVqESu6TUP+rQvHh6LWjmBr
f3pxsbZpf/583BCQnKPZw6lgLPtKQi+XJRpKzGJF2JWl+VOJZVQdrK9/+/YIw4VYRkzXkKQ/6f3J
FjN2gDJHjTBG010HQwraB/ZHPm6oPaxUE8+dwvNNn/YFkCCurPN0OYllqUJdFl1AcY5ygvlQ0GE9
YAMs9G9JU5QRttr0qzd0Is03VWmGCHDFxGklhHGPl6o/hgdI8fprggiGceNVRf8LpTtruobmBffI
AAiBUVKqcdlpJpq3W5ALyW8skVAA0adQe5Uhpd+LVWJdMWWGhvtI3yEqWkEZHHDfoL5bZMlOVaIB
EGAQVi+GPvnPddhEX2kcN4coG9pfnhE1B/hhQ/TXm/3c9vg3EVis12bq+h4iIRY1vpC4aTz4TpSL
/X5CPmJT5+LwfPnL/2lMfdwn6XLLEokZdSqDLtnHz5FnALdbM7NsYJO2rhRYz8SobfaonoBoQiYK
XNUzIhuPmKo6ZgA3Kc8wxwxcA9YL3nMPl5/nc1qv03BESMCAqGUZ2uJQtaopSkJD8GwpUx9V1Yel
XKFHUO+jKfhiTtJK9vt5b2LckHxoanFvY0p+HL0fF7ogt6IAKCH0rqPa+N1PzbQy5T8tYvo680XF
tBR0I/XlmMqhydpIQROPK5ErtVdTwzw1x7+dOYsoi21pRCJr6iKidCNcI/oRLdokI10zQ/zLDZBy
I50Qbl0iVS2VCufHl9YAac8hytJsm3SoM44hu0A9N+qaYcpyLizjLD7OGFWCUhdYcgJrujUwbCmz
nQLOSjARzM73lyfe8nIyB6MEjagclzwRH42PgwqaqZKTgUG19SwqpKDpyHVweMV9UrNFNXtHbXzc
5VUXvYiQ81amyPL4+hPdUCkgUJ6k6LqI3gxxiIyHgAfEBOMu4mZ7D3W6dEMtQ2cS6Y6VeOdeLRqq
4IM0jDGp4X0c7dR4na9ymUU9CdZm+2rVV623l/ybsFnJyD9dCuahnYSafTlP9/spT5HUVJGUVyH7
kHx1zpgHXzRAWIBO3mLsvkQBx+tCPowgRi9/1IULFWU8glskBHNXgX3FXFzcJyqtvq9A2NPu0tvk
rtnCT9/cZ1sASAjdwIyJ7+sf3Q3yGNrfIgKWoRerBBMi9hR1Dj3eYzosdw9N/SijHzHuUV2+PM5l
xrmMtZg+SYcvL7BoVsqAOUmr2xUdWlSGNl0U3EedtSvgOf99yNPPutios1rzOxE/DCdK0U9AqdLX
pDshrxxsH23A93SMNGGlfn9ulbBCaBPQhdfM5Y3LRHiq6Lk4OC0/dJymvRcpjN3R//EfxnYSZ7GV
elpZd5FCHNPr3RuERjIM1ct7jKRN+T98udmLDochDGg5+j+uDsoccQsJqABvnQA6TXcovJeNi675
XlOha67k4ucmCjUskcISpSVjaeTnaUWq/SGwoiuKvOqEX7EArcYe03y8tVJLAi7s3RSoja6sxHkG
nqYZf3YBAIs0qua8789CPcn66B55VTiWhVOkd2yB0Cv2Yrn7D5/tJMYilYniTAHuRowhMmiJYVKO
sjlwxifEpA9GUNkKdLO/DznbIlJroGhjiYv9ZVY2Mac2wDUa/pngWP5XQF91/5z2Mgp5K8HOHVGn
wRY7CsLoHv6iYYH9LFxhzIawI4KXZYvKd2QosP05htrd5fGd+2xkRRz0EGv5dovpWQQhCIw5pCBN
20FqyF1QJOnXgEWf+gfz9ABVRBed3hy3nUWcqS3HusSI3gFOTBb65GMxY24DKCaaK/vceuwi/SWY
rpYOK/vYuZdK01nT6edQmDTmk/JkYkZiZGhawVoXh4HMAshn+CIar+1ci3xEEoge0PPld3puF5tx
C3hRqyAGl/gmHU5SVAu8UymQn1r4JG0qbwJtcKpstRQxH67LZXcSa9mXAYraqVnMe1Xj92DMkAr0
Zpd6/aXyw02YoWjQwPqEdnGHaOPr5XGeyzHogFNqpQWqU9r8+GYzrCTqVuTgtxKIrN6jRUqVYUxl
IYuYFSsb21qwxdqYpk5Dn4pgnfLT8ncyZlJJ9FaWG0hqK1vZ/Fd9fqf/jmtx2FYT6kuVMYeSXuXk
u1+uHAln/36gLZApLVkFafTxvfli45uFxd+P1sGTFHQ/5HStDHc+BDcfQJGzsd0iRCFWipWXTHps
GROMNMUiWFlW8tmZB7T7/4T48/sn6ypDxBQ8Ocm7cZfTkbkeDvFuvC+/qFv9Sbe/F79RZdwA8d6Y
O4Fq1OHy3Du7b2k0UOhBgdtaQj0mr0GFp+FYNfBSB/wzUjrNupUrw7nD1DwJskgTAJ5jJtsTRLFe
SuNA50SeTORkFAed0fTn5RGd/WQnwRarCVXQsdQygsmQlqU8wW5vZd6dfWfAYyyuqLRplgA3IctC
A52ZwkEzTqeZ74X4nb1IUf2f4mCgwKYwF4IWez3ysizWlmTVNAMk4rnhbOIuyFxJqtfKZ2e/EIBc
lY2WpHF5zUFXEB6ZxvZnidWm0a+i0NWaX1oR4xn0rHiPf/+J2OrmPjjoXMNarCoLBTslM5jyxfjW
1AnMj5UC/bkv9G8AU1xcpcZyMtPEJIDef0cUyy6Nq2DtyFiLsfg6AR5c+MUQY9QRi3hAkotE+/J7
OncAng5jsW5QNxCLtiYESiZB5Kj1ocABvl7ZptcGslgwWsZlu1WIUimY4KFZhj8VpINqZTafO3hO
bpjLm7shQHro501ALreNaQfWS9wXdqz/zNaa0GcH9O9ddmnuGVntSGpNpMJrbL30nFRHhGMl4ZPO
7TOn41nkQ1gloGnR89q6cHrQTISFsKqD5O3qavyCX5wboEfQw8sIkTRUpwYjkjzcJkkEMnRYe5i1
l7vI6GEk1Zk6X9/bK+HOehofEL21Y1o4YFF34gFaipttohfzzVyZomerFqevYbGWRxrV8qyp6kA2
ee0rzOamfJuUFLvy4GpQESo0g93UYzKZRrvLy+PcpnUS2lys8oA7LiTU+TIf3gzDjxI5xH6DoN/Y
IdP1dDnW/2OcoLtNqAuUJxfjrMomH0uPYGB2vEMyKimsbv8LCrOHqMRoEcFOzYHi+pRb1pVYjsX2
8gOcGSyXJ25PM7qYi+kifmd6gZJXDYMFApA2P/vcZHY5Wr9Tu6tobXM7N1zCqZB04M9w+sxr7CQr
Sco+shCu4+wJhFsV6wtVa6h5hQ7ureiH9e9joG9GsQaJmuwvj/TM8v0Qet4VT0OrFbqVtDicVLqJ
ik1SvmbeSogzy4UQUK0A06ImtIRRZjoiyYNQU5MpH6LWFdRNBFurOzbKSqf/7Fiol4JvpVppLvEw
QAlwDTN4jZ2+l5GQy1+j/vny6zo7lpMQ8z51+roE3Y+9kBBZuInamxJgtzBscDOzusPlSGeOI/TA
/x3MYk5MFbr9ccGHaeJtGl6NxbfBf+iiH5ejzBN5cWsA00M+z3WIFsDyJp2kQlfLyKUgEGlLnW05
2Xdl017DnVvbuubjcxlJAgEBV0MWaVIulhQsRcwfgnlu34xX/uN4i4fjT+HgH1KitStgu3PnhXwS
TVnsVgb2UGIgiIWTXAe76Lq4DrbhjXktbv3dtNN21a75evlFnjmgaD9IeHRwf8YZZDE8A3V2fMAZ
ngXxvsPDBg2ByxHOze5/IwDv+Dj10DmxBqklgijcd8O1ibqk514Oca7gcTIK/Y/z18n0NoXJ6L3Z
e2d8mNzxFukr/b3ajFvvLfgmbP/DfY9mNZgYAs1O7ot3RuNX7iYIppgYiIMbpVaCwGOdrmRc5xbS
SZRlpd8oWgU5Gi4QrfqlUUGsHbPorZn+/ng8HcuyCIyFVysEIWOJLDvJVDtHZzHaCtGbpdxm08Pl
73RuKgAiAVINfBaUz+LFgWeqUsyGCmR9K5mam47x6FQEG2MytZW3dy7UH9s7A4KRBAj+46wrFGlC
CIBtCBOIRN+N0bfWWBnNuQ8EP9Fgvc6IjOU0KIa+U+usK5wweK8UtOW2Yb0TgmZlJJ+wN1TzoDz8
E2c5EfwmQsQiYe8Ox4209dFOsCmq3WveJtkI10W2suOdfXMn4RZXliIOU62KGZaIBfqENvLQo8ez
smLXgsy77smCtRqrQ3l1Po/6p7LfJ/Vj5B/+frKdvjblYwghTyBuR4xD0hhAvh1h+QKyvxzk3PY5
a07MVC6AysuNR2i52JP1kdj6vVtPzXEUrf+wQmkOU74CDW6xU38ch2YGXSp7VJeCUuGyMjg5yCOZ
ym2UWw9q8MNU0pU3dy5ZgKAGqBGkE132xQxouOj1/lxSwJbKbrrSloVHdEHxpsMUVFu5ha8FW8yE
EnF4dPrmG1+2ydvWGYerGs3MUdq0a25H85taHuWn41rMiFwoTDP2CDWLxyA1iCu67UWbNHVx50Au
FJ0Jc2V+nJ3nJ69ysQ1VaKOPXcP9L8MuMs6sL4hn4bSDRdHleXgu8WeO0IQCkqpLyxJkN3EV9wUO
C8Dithy/lsarpcJjO0jh3gtWLpLn3+M/wZbFyLxJx9yQCVb4qIcm2TXyTnu0wA7YJALjmn7J2N7a
piD+LSztz0747yjlxcQMxKjXUZFiU9fA9pYvg48bcXiTeWv9tU+gw2WkxaxsPTbdbh5iLxffA0mt
bLHWOEvGa6MYNik2WZEY3A3mV1H33Nx8IWXbRfBo0Bi+k4tnf1BpqeKljY3A5Q99dkLNyHIQMNTh
lmSaTBESpUAXE8lgH/UT8oKw+Q12f2XTObsq6TOAcMZHSlpWL6VaDBpF4KTWxefae2qUuyrbTQhz
vP2H4UDRliUoixgoLL4oYoKdgBVQ4cRwg0bKHxbCvfX443KUs6Mht4V9/ScZWEQp0V5AtoAoItLS
PIsTJ+gWD6goJ/lVA7flcrjzJ/ZJvMXsmXBkZyvjdKOIAzNHfJ+Cb/mAekurbul63kzS+OyJLwa+
2XijrpzfZ9OSk+CLXS4ehA7kMeeeLCZHU3vCcOwJKbwtdjgrkc7NRbDN3P3ZeuCzL04mH48pD8N5
lmN5nRqbqrwOjM3Kq5xvB8s9m9YeMxEcn4XR38fTLyxoexiDyOln/mzHZx9qxaDRr1Vv8dFCGt6W
oyd821a+4Llj/TTqPKFO0hMuuKNlBEQFRpA3oqOjT3N5YGe+0gxMBHUx+yTCPP0YoQS+wEdigamD
/BIrXL5Cxf/RDvCsJuQNLwc7M/9ho6gQJ1lpZBKL+d+P+qQ3NfNfkN5BL7v6GB+EbHRNDX2e6Ofl
YGdmxYdgi8lvDL4kBz3B0uSqHSoOIbvvV/qTZ9/eyYAWczwppklBI6ZwJkBek/wiJ49x3aNR8355
LGdOug9jWRzffS2ICGQSB53cl7bUMGQCb2QhemNaN8g+vfiYJKOUvPK91l7hYnLok2x1PeqSzuyF
rAMoSdEiX2vqnZnjH8a2WFkmJotodDI2X8Ad0ERjpVnDxa2NY7GMWgBbQ+IzjmhQjl0zoPplMZBk
ZR86k/x8GMn8+yerNcgs8pGBMJOx05trs0F6VZ7XEz7bqZOvzInz781AvETigikvr32YJ6aaVbO5
FyOitvWxDNdqTn96+YtNjwH9E2J548OKuc4GlM4cbavse2fcqM5gZ0fh5Va867/614ojP4O/uSl2
3iau7PhH+jtee4hzh9iHh1hsGjis4HA5F3eRRcISz5KuB80xc8dAFwTFinaWbXX0tbDnt6p/h77Y
PQKrExoJFyMH70IYLQ9p+rUYrjuQ0v6wsomsfEhjsYkoA0qn5Vx21SGK9uPORAX7v2wf/w5mfoKT
iZkD+kYSco7ATcPEVMnf9NEujYH3FW4k7fpspda29vYWG0dIG3OYUgJOJTL37jTdh33stKHbK98u
D+380v53aIvdo88svAZFItXibmyp6kl2Jq1VQ88c/h+m4GL/KGF/NW1IgiGOoKNdPXyrsm+NBONF
/JZF7igj9bq7PK61SbHYSxBSklVRZVyK9Np631ZLlWvvbZEzSWWn69rA399YwXdsKvdimr01hba9
PIxzrZnTV7dsezV6EXTTPLlR5rMFc2tGKMc4iSLSfbzRMzeTr7RsLejKy1vmGQg6DSlmR3M1ZGMe
sJLE/WWfHcMD+4eKCP2d8Mwegob35cHOc+3TdikjpyOh83Suhk3m48mENXvfDVPxoFCoMISfKG+v
nDRnB/hPpE+1bMzgMV1siTRWsa1XuV3U/2VdnURY7LoYLbStOJ9llRnbxv8m7Tp75MaV7S8SQJGi
wleFTtMTPcn+ItgeWzln/fp3OPfhbjdbaGH2YgOwWMDVpIrFYtWpc/rfHLpxzcoqFu/LExtyjDUh
Oltjcszh6Xfd+jYHd4AmjClGdxkQ5CvGFkMShr2R6YLvyZJ7hBBYMSq9GnCG6SNT0a0xoUB77KL7
Ulk5uotH68SSFJJAZNt1iSaiRfNEuMuJZ5VrEWnZAf5ZjRSRWECjYh6wmkFBwtR7Cms9UDapJegY
oARTg4gRAs0McMvXJPteQMCsWzlka79AClBTCZ3CssUqG4ibst95t3KYFlPek12UAtQMeio/G8UK
89dgeLJUiBE/+B0Orps1sYfW3v/mIPIcO5+hrJOHWFAQ79DSdvzZGYLfAUZu+rVW1IovylUNfYBI
AOSU4CEoHCnie71H03ufHPhaW23NknTEWFK0g9EISwNozJSbSAkhMGeDv3BcA1csRj+GehCYawHQ
kyEz1Ty1mDXGaSbmm9JSO9B/tfyhWYODL56uEzPy6aJR2gSiUjMbP3UL3+ao+yt1xUXXPjEhHa7W
7NXOEC/HwfwWtn8nbX/9nlhbgnR0eFzpLPCxUzQHvWESuBCGYf7f/82IdH4mrTIhwIBF0F53IaAK
kawtC97/JyPy7Z5BjqhFnQDvUtxDMfVmhdtG9FVKHRRB8TX+61nydV734GRuRBlLNV5C7UcUbNNx
BfpAxUG4uLtPbEgHBYOLVZqIlRiqbe2GzOb3P+hDfA/Z+LvKjd8gcOWm4Htym+NLANJxaEzdKCsh
dfGwnvwGdp6mVyYQyKbI+UYFNNH9awRGhbqA0t5RtUb7+pdbDK8ntsQZOHkSKBENE6OCraD86dPJ
nav0lcTM7QbiQfPQrapsw/Xs+3Wrq9ssjsaJ2dAvQC8sPmW7UY8qKGTseUO94W/mxIOr7+dtcfRv
ai9/JZvH4FdzeL1ufzHjOFm1FDxaMNiks3gzB8MPrXxR2Lzra32TqpBCb3WIpyVgL7luUvyR1xxL
CiZF2PsDhtix4hLC5GD2BT8/ToiyNrm1ElRMKagYel6ro1ganfbmCNmWN0VbuZLXTEghpa1njeDO
h39CzGt8ytNfq6MNnxP9V7ZLvoUnZpSFBY53Jz5CnWyrPkU2YHIPSEIhTxzc8i3kWss3uvGf4jf9
jdjDjt51juW+sG0GoaWVnGBlxfJFXeWmMnXB58d7TrsHq3nSopXLZtkEJkZEmxNvB8k/2pQNFREn
YpohkRODXfIFyh3XfXA5sPxjQ/KNTqf+CBYXhOl0eomy1o5GbZOMvl2WxfdcW8OlLJ4yAFIISKAB
1r+YjAZfKM0Ykg4DY0wVaPitbtPXkVuVhzCG8tOKWy5XiND4Bl0nuN10ecwo0/MmGyGa4WRPYGkF
YazqREcM9kHL9EG7gzDF9d1cPNEn5uh5DINCHZSPDSwvIt+16WBW+xBETub+uhV1zYx0G4BPKDeH
AqtSdubj5JHb6AAm9PSt/FHb6j7exofkgTu+d93sojueLE66F3iSAmWSw2rLjsAzkvEtVFZWJsLE
xRHHcD6IYvC1LhkUoY+pQ3kWpTWMJ5OdmngQnIXArdsEWw1U8XPy9i/WdGJQivp1R5WEKVhTak70
CG2KwfE7DjAOmdbYqBa378SUdJpns0ziERLVTmclj3MeOlFg3KTjypz3omucWJHOM8XRbYIOVvR0
a7LDoD1k5I6vDcJckEh85l0nZuR4r/tFMloC3DgLxgYnJbWth3dQJx6L175wzOgGY3WRf9ODHj92
GOQe/9Vb2hAzmOBtRKNK2s9Bi0Nt0EUDDJ0pNh759ENfi46L/nhiQ9pNsIUAXYcehHivh8zNsl9G
+7OdPdX/qDSvWqMkWPx4J+akXW2UoCW1jyVp2jufIMv4rFs3q4U3cU4vDhnYvUEqraHlpksbZ04p
L3Lx7ZppdPrqV+iv+OCip58YkHZt0KCQXhowULfbJDtk7A90gK6f26V7BOUhBtJ4XI/ozJ8HWhAd
KKEZINBC/DV/KsP2AC1j1Zu7mB9ajNHdBURLtlRrst11w0ufCDhOEA2AnwcAB7H2kyyVjvnIrXxE
wNCfDOMRKMSR3iRrFZSlHWQU7KfgnQeeV8bKDFSItIRMHC/q+hHZB3x2lZxtry9mwROAc8RwtiB1
BSWgtIsNN6AyZvLUIZh+d0joEzstq7XcUP5WGJASMgnUsgQghBMpxmLWdmJVBJm5rPoVWSBqNz+q
CCQX1V0c7w36RbDWpzXwahCQ2wB4/Vl1PvlAYKhkUGADSkox5x1j/iOUgGy16281cLWxeS0NlP1B
mDMEmBz4e7DxmtKlSHQOda/GwhwQ2gth53E2bIzZUTF1e/1byS6hIoGBv3MCTldBzS6dWigv+EUA
ETxb639GBYGorrFRWPF83Yr4U05jw6cVHTVQODgMfnLin+xeUmIAeozCwCkb9Xdb5lu/nJ5HxYDm
OQYfUR8yV1xwaVkMRFQgrAU0EWRe5+dp7vKpV9QkwJjNc162d2FkOKq+tnkXGZMQWMBkKoC94MQF
s7B0bFM61lmhoNh+857ZiR3YoFz9/eZ4zuNXy6+wJAIraGExzstg63xBIeYnfKj5hA7d1i7IX7fb
I8oDNnhZr3+pz505/1TnhiTPGxgdofPuhw60WT+VM2qoZ8SO7jH8F8MixT8Z/rp5f3dvLe/2fmPv
R7Hw7cNvzT5qduVyr/S499t+0GwUMOzUftt635zd48fHzVql5vKgnP9c6QtA7z0J6gD7ohh97ERd
HuG9VhYeDZIngw/qSuf00pGFOeDfgXoG0wCT7qBRBf/AAMEtJ+7GAwQINwSzk+ZQYcCq3YBwa+Wz
X7oxiN9BMYoJI0ydgtDg/KuXHcUwLfQFHeibHpqKYLZoGm5KukaIIick//Guf5YlRYHUV4zWrLCs
0PRt5r9DuNQDrGQ3d+OOgXte56mKRIy7153tYnkAAAmmdigDIZRzmWxvDrSGmWOVYGhrdnQQtfJE
t032xfeuCisWPpsObk3M8DIp/QHZhQWKaIhoDc2R16VN5wSq8yvnRhyLs2ODMRIVgzK49BAOwGd+
/qUqYDMJy9FyRhdrx6EvilC4kiMs7BaWIGadEa11DD2fm+jmoGNpjXXMfv8ahmTTgJydpMbXfQ7X
G1gJBYkFAo20Es3nTaUK3q8YJRDOakiDHJP0/fqXF457tl1CNuHEiPSizUpoeaWgVHRG0aZXA0gc
NxhFH3B/g6Aw9f+GY/3tusmLRzucHNJa4GdDGNVQ25X2r4/KAbKjYwSq0OgxHOhGAy5wrMlvVQ0e
x6SHLjB5gxwv6MVBmKUlKx5yETosODkKFPASjsEJ2Q27zkrTHimsMxAAy9Ek+W3lBv9ZMeBJVAiL
uJgKnV6ur3nBZXCwIF1FoSklfP/cZcYBUu+xDt6EOqaVp3OMhIADL/KCAYf6uqlP7PPZJ8X6kIbB
mompSCSx57bCGGRLfaNGGPvfzCoYkHPIKc+vftrvmuS1SzEvFBx7Q7kJU7HVAMk9T+NWz+JNmZC9
0t3V/h/D2PNhv/LDFo4mwK+Y1cRAPZ51cvIx19OQVJoeOXMO7hiwUsfIoqy8gbovCAqy22QqIh1Q
mBqC15Gid+2uKCh/CFOqeASjGv4ui8wgPNS4GSYbuR9zIU5KHwcoofZu3U8l2ajKqNyYJMo1R00g
c+wUwwAWySqr2HtnRNDshKIMRimvL+3SpRHaBAeuSghoYHCgzve85j5JJpSQnRiS00x11dCZ9T2o
9HqgXmnuotxuW7UHUoTrhhf8CnYFChuMPuBEkGLEXIW5r5TQZg1whFjC3aJR3MBYY5L4hLVLPiXu
hk/SIAz3ys8ivRktntU5uAhTgRwKwd75aJkvWu0ls1eD6LaNvMo/sGDbF68KVNvNbzXBeNXPsrwB
jaCpeWN3DxrS66tfcCjk5QTyIjhUEACRdl1P+opHQ5k4SbGFVLutImxdt3ABYhF31qkJ8RNOEuZu
rECw3MBE+RvwcC13osLuD9P78Gv8vkbXvBCYOAAd8B/ImjPcS+e2rLkaq7SALRNFMSCahua+pZiH
a9xmTUZiyW/AXkmwPMG9xqWrOEDxNogsXPgQvt61PurrCd+bxVeJIcQfj5wJ5LpwT9zJF+kM7UeF
1LFTglz7CLrb2S0HH+WWuUf1Lwr0lZv5IgkV9kBQgwsNlPQXl39Sz73a6JAEtcL0QNvvQUQ3AXJD
beURurB9sIO6FLgycZHI+RKYI3saRA3WNVV3uLF+t361DRTz+br3LS1HSF/g9QTiQ1RCzh0CcXAO
kTrHThr/UPlH32909lGGKynAshUgl6DEgpqsPGQeQQU47CIaOwHZt/PHDOcLxoeo/7i+mKU9Q6gC
IwDDGxdJzfli4rRFcutbkRMjk94qEUflqNKiyLaiuFipUC3FK6ARwGgqnPvyDowhJlGgGx07wIGT
1zEzLNBahLH6OE4EAsYT9JOpTRRKfjX5YGxyCOi+pFEwHzNoXBsPNXhDM8RuvJS3gBURCOqSxv9o
/Hp8nsMg/W0YDd8ZZg5A29SbxnctLtSfX98vcFITpCqY3kK57Xy/qg731EDA2dNpk+uHEHq3ip3l
r7VQlr7+qRnpBsmpD+i/ATOQgt1M4w4lSocnCbCbr9fXs2hIQ1lNh6AYCpNSLLC0ipazhny/ywwI
nOXg3HhTzaR6QtGG/Z71EInBdYsLHoeRWNRSEH8gYSMneiCsUiezjFIox2PYACrUGqb6fIAhrpu5
SKEFTy+uH0RuLA8R6PxDsZr6WtuGqeNrNbObDg18Sg+T1VkAf0MeB+yPXff339iELA10QvEcle/9
1q/9KTBg08JEbtTDbfel+lgXeDRmD8kaP/DCxfQ5/MKgEcUF5/v5CiFkwfWCJeAtMfUbgiQx6zHB
0f2NWojzGf3m+tqWPhsqK8jOTXA5X9BWVb4JVWEOIe9gNg9EUMya3KPNSohYcEdQvauo4IC7Eq8r
aU0dHxLFUnLURgt9K4oIoEiyhyxs7HxYuS0Wtg/+jmcvmN8RY2UHaayYIaCMsQNm7t7LSa/cIoj8
GgEttmOIoXsDGOhX6iMLy/uPTp0KcTwD83Pnn0zxTaWimglx7AHdvArjx0SBfG2284fs4fr3WjMl
pS3mzGKUDlD4TYrX0gxt6KFDBf49XKszL/jF2ZKkcxYR0qIxCjuQFneDpvGMNtp1s/b1qIFHCv5C
QVsQYUhxikSk1mrVFztnup1a3wkynTyqV7x8IXfFLDVUwjC7hsAh01Syvi7iuGsSp4jfBr3GA//b
9c+ysF1CmMcUvTMMysqo19Ivk1AvusTRwwEnNdsULLahqf515xZCYUCl46UJhnfJ0QhvwLwDahfH
SIsj6PihZEIOXf4BXSA7iqavf5yzUyt88SQdjzQlRv6MU8tq6zmtSwZqYj5Pbq1P9QoMeuEDwRTC
Awj08PCRmeSjvogQP2CKV8renIz7SV1jlF4zIa1m4mEflD5M1OVoPc1BHaOsGARP1x1h4XyeLURy
6HCC8OxswYoJIOiM2KOhg/HElLW30kKYgx2hJAjtKfQdpWx1qA0yAz6QOlGlfROSPb3l72YaetWU
3DLFXKvjLN27J/bkEaXJZGEa+CBOtMoGKgY1oBhFHxh2QKvvvm9uAqAFwyJZObeLVtFVE4VnPGzk
N+eQBrwJInB4zUV6QF+oTP9QqBlDrz1jKsiJV8wtPUCRvPxjT/jQicfTITcapYK9oKfA/E+20nAb
byBw6H8bQIKOOjGfPCv2rjvNBZ8Nnm5ndqX7EVRaASEh7Kr+vGXhRqseJ/Y8aNsWqwX9Q9FMzhzl
m67Z62vlhkVPOlmzdC50X8m6IINtdJXgOTr4+kflYUqDWxBp2DPPvl6YPlurdEK00cLFD/pUyF8c
AzWzqybc6MMad/3iOTxZlfCsky85l3HQ1cJzJsvyRt7+GJoOwutBDIW72V35fIvGUGGFpjvqFxDw
OzeWtmnQNxpKuS1XSjQua7usjN+5qPVF/nO8Kzpbm455HdmM7AnfhvFPX9edPnjvi5X4s+BKmJyG
Hg1Ub5iBHoMUGIhZdHHqD9weaos95bNKRPeE34x8riHtZ7V2V8ypk/gUt0iehV7X+Z0dd/HgNSwy
Vz72Z5nxtJb12RoAcwHmJjGqc/Fziph2aZZVhZNPm1G7x+/qrc6u5t7pQSPa3Vocx/ivWdc29tdV
V5Ws5Iv50z7eI6YYccDstbQdPvr8ytACRJPRwxD9xsEKg4+Vzy9yros1/tcGHtznn38yuM/1GjYa
S3uktLMzzKqP5HfMk6MV0x2LMMUWTN/jTrFpp+7LZG2mQo6T56tEpen8FyC8tHpq4hcUIkIDcNg0
d8Bx3Ojt6HKcrSlaDVkiAZQXDSosQQeARzPq7ecmoS+ddLOqFRBuD2Z9q/ChRgMt8AX539A+hbwv
Hyui8GxDOfhKbZ8bQXBUoZuxA/S0Z5su1cghtsxhbTxMvujFZjBo3QL7o2vIxaRfpo99MRYM1UMe
860ym5syqlcyo0UTeKUxtBkgPiB3wHs9SyZjMnKB2NpX1AT4/6u6dZ+rECrLovkN6Q1pFaSbKuBz
eQ7K/2xHqwD8fcc6orYVrkER5eglLKGkKzCdAkp6sV9FnCY0AEwgitHzxkhdYR148RisiTUs2oFv
goRflLYtKUqaqak1IJbAd8nIjUp+k6raNSMozWOufPVC/VyTJdSBGR6dRH5XUIWVWmgkAi965w8v
CH42CXcqavcYrVeKF7276fgh619CfeWpu3QUtRPL0sXT57SOwjotMMN6a1S3ar6nquJwdmeEL+q8
Wwk94mDLpxCdPRRCIA5xyacSa2GQTaQoENm1o1bQp6l/tvrSC4JiU8at3bLhlpDkaCrmoVH979fN
L60V7VIBDiBgWv+8i04u2ahreQfOKMyIU+sVCbZNCwbaYxPcSuQdznrTBmvv0ovmj/iygAdBEQ8a
aFAMls6FMk4s9AOseEz480jJQZlUF9oK6EvowVFXB3tKwLVaMof7HxmE2K4v+ZKxEfYFCyUBpkdI
k0sXCvND1ehbnJaiOZql3TZ7E42Qypyg774zLc+0tpa/SYFvRJuVb5I1WONFjio2AE09/A0kBtAD
UqyvrchvOvB+O0O8V6El33JoLSl/Q8QGXdml017zb0Hhdn3ZS18a2DbwsaCFgetcOrtzVAdVKC4Y
qE/Ex6StM9CytOUtRE++zV10Z8T+zz6x2pVxoaWQgd6CeBiiI4Zr5vySUVmdpxFtoUFaMRuy0xCo
m+6jcbCJGqzUcMQKpJOE0q+BBzwqsKhjSim4X2o1MQpSOD3/DbqHLapvbls0ttXWewOTv9f3c+kr
UrivEAuFUbQdzlfWpT6GV60M4N66/vbJiExBXUESTzWr7dA89BZx+s7fBOpXM2P4z5ll6VMqBfhL
BgWWG/9hQOWlzWtbSYMNXuZrefFCYgRTuLwEkR3cVdpTZZq5amWID+3MDho0BXHzH0MlcKFD5iWZ
ZmdluCnMJ9Sjb+ZB3zbkq0Cpz8UCvAi2U4HtkKuB+RxVNMyx2Fn50fLbRmnssn1q4jVM3ML5oIBO
q6JBxdCiklbamZnf4EwizYVCXW32Hgrzjl6pv5W83SkZpNz9NeaCzxr+hcdCcA2tJB1dOLnDr5WG
gbkZ2EyiPS92ET+owbZOdxoQCOYunN3MeOPKMbc2NH4B/Q/QFztu3HdfHkMRDgWUCTibIIgB0kLJ
lZk1hsqE3xFD/jmB9uOzwW/N2neS8MZK15gOFkLCqTVZk6UfpyqKK8T/HNPWLXnD89EdR80u10Le
UkCAID32V0iWA217viw/pdPQdXMB9YPWKdFKAYX8E1B2NyFLnkarflyJCEuHBcEHvUfA7wEmkew1
ZCQRdIULR7UmQDRKcA1sko7YWnmbY2yv9Pzoyc9fIzNySPR83fhCPitGP/9rW/y2k4sc1N0qqTMK
29Dqmv34qIbt9roJcQJkb8WzFEVYoZlyQdkL8qYSMDvwyaSK6Zlx53AyIQuM9tfNLN3PlONyFgyt
4NCUKdF5p/FeayeEt9oqtlEQavasZcFjZgaWC5mbdBt2xW1s6DDOAreZtNgOgwmJYcBfMK7Z7vsi
m1Yi4YIvYXOhS4p/4ePKRzUtGy2bDDyWiqTpdAePIP8IDOecuxZNkdsbNUtuuOLH5YphcfakXUdt
ECkaitMEuADpaapHiQ6NJBDv14FH67tBr6CyojsGaKBS82fWuO0aH/hFAQIh98yk5McAo1pDPwqu
f4xHVuWLBWwKGTNPU5IHg9V2EbahjcxmtFNKtqllOYNPV9B8Fy1pEfeBN/tkCAEQTK4nZxOStLjD
YaqhQdUDxjmA6rpCV5+1NxrJHD/Bhaf9tCIdJe16q3W1g9nUXZQ91Ka+S3gL0evCjvXoxjf1bUgV
eyzXxi6WXZWjSoOeoo4SiZTKQt8pDiYLpy7vQdsfH7rkPfZtg7mYOnqJtXKvRe9qw2yqD880Szdx
DGlSQldSu6WDieMIqJiAVHH56sIBgArgjMQnYkrrRJo67moOpBpr6pWn0bIlvDMBFMCzXG6TqUZT
pZ0oGcQa3ZlquGv61NNTYyXSLN0QINDlovNt4WUi3UcjYUrMa3CwmiFFEN1FyUdUFBttbZ5pydMp
KME4nl+Ai8DcedTMp4hjLF/Qk1a+DxEykMVsOKlbJG5K/9KjjfGmdqq6y0KjPDZGox5NvVZvtLyE
RKpqBSs3yMK68dRVAZa1kDFf5Oh4i/U1tE9zJwXJRZRGnqXUt61C9maj/5v01QLoFwAW6A2jzni+
dFDrAtksqBWa2u6jo198dMpf2nqG9s7pFkqz6VoIvUBaiiN9alLKmKO4K3ojEQO8jurWbyiIPP1K
KhtvW9DyA+JgPxzCP8pD5xhuthJOFnb2zLQI7yfX4xSWNfrKoCyJ8+8VcVKa2vV0P7A1/rCFa+LM
jsgyT+z4mQ+cagc7Ck03SqU4iQVVvbHZg5wZrCLhyuWwlLSe7qh0UAYWYjxlwI6m7ftcYyC0/DZE
T0RxC7+wC2uzcjPzpQxHIMVUcGphWlm+BWdonRo5Q+qGyprROVk9jvW2qRqz8RAZ9EPd0op5AWAK
mwn8xq+krCmmi62JHVoj6zGhXqrjRk8YSDA61N+CjTZP0yOdCmI4bGYsfUCQrbblkGvGLvKT8WcC
uU4dGrIB88I5QLQPzCC5aSqoDrm0DrUac9N9EaJDoNSHlBQKZP1wOhmQOoqTdUT9sFrS7GgDELVL
MkuJ3D6Mc8NpRt+841D/RH9INcsHFmjkuaJq+s5JZhIwb5ozHo8NCYijRapP7bBo430HhACeQ5OV
uCo0NfEbzO6uN3zG7ZQowU+1jkoXxfT6G6sw2e1OXTV4XdySH5igQ0jTSKQXbpsFob7hYUUPwQCi
WbsthxaiBM3Aw22TKRnwKVYw25qaam7SzGRnVXQgdpt2dLYt9D9RdBvzChEYo7mHIQmtzqkCzJIV
IG5wps6w/iZBqe4zZkVbFJ8m10r9UD8QSy1ccGL22LcCm2wHTTzFLlj1OockLdgBO6Jlf6py6m71
2Soa4IJjv9tEfhd2NlhM+N/M8tufatROppMETf27a9T8WwGWJbTWqsl0W1Ox/qYc2/tkFEZwV6sj
AVpuSgtmD9p81Nq58vo6wYC7imwyHyxz2+c+HZ0Q8vJZ28UHEDble9RP6Z60o/mzGsshsmkeghS+
buBhSj2y/MA55Hpuc16YHlX6KHDrtMtvwG/r3xJaKvVuylUjcBNKlNusg++iEUeLd1pPfm77YJPV
nHqaq8odAFwsHssxDm/0emKaU5VzNQNzVVWC0qtouDcmIbDQ4dDcKRwqRFo9RrNdVaDxtikrqPpQ
8j4vvW5Qu+BWaWt2HAfaeKxj1q/emqotoA05R98TE90r1//iLYZaOQZuRDRnMlSsrlt4Twbe/5jo
jk+3YXVLh+9JdMcSO493rPgLRoiJHXVzXrtFFgICHssoHQqkE7rYUlwt+taqmgQJUBvxY9P3dzz4
SCg4YZJyS2FuGvpNQYebKovsBljoVitWgtJCCGQIRZjfNQTPn9wtyxUyZyFSZKdTwKPubPmxGzSc
SsCp0W69HgAXojtjAEwgxQI4CXpR59FdVVLeqC0IbEGWrut3ZaY7UbOb/GefrYHxlpaFmpmAMwJx
jGB7bqqcBoTNKigdv9FQJa204qCSsUvtaK54Bmn2qHPnQE1ye+704cu07XgBnCYi0jWWKj1FHxmJ
CCDWO7PiroINFqNIAVtBQy2sEzB8AANAhYVrQU7z2ThZtTkBAhX3uednvHSpUnxTxsGLjcwzU8Ub
xzW468Jb+cymSBZOLmkjiPWwj2EzBcthDhCi8VUwkXhBAUUGQWuAnlHple5lv7QirZkatH6Ax9Py
1E5Aq+ybK5Cbxb37x4r8NARAt+vnocudubNwqSqvUWLdRbmOmcJ0YwTatg++zDIg6vYY5DJx2DSG
asD51rVsaqJ5gFtqoPRuSIdEA6pp0RqPqPgC0qOXGcCjcw2VAIyXy2bQgTDLsES6praYl9iB2wAZ
1bOxViFaemUCwo1nE44YEjc5ekz6WLIyiIBYwyF6r8bEQA1+mnPutH0KJMCgB/gVYZxMs60Pmq/b
E5KQH37fYRYqDYLkmAeqcRM2vbULAz30fL8MbsJoUDxVS3vUKhs98d2kHYqHMdXB2UzrPlyD9izV
CE7cTS48FW2p6sBKAkcYvunpg+n/peM+arw5fQizb3r/53oYXPg6p95tiEvh5PzEbURJJMyF/q0J
QbLCm+tXbW2UfPGUnni3FGwjjhI3E95dGyinDTGqPEnIVt4FS1V8+BlqKxTj6ghA4lecrMXqo5yT
DqzupY7yajjbYZp76fwDSqa2Gv4YMoembqapK4m7cGDZwU/NSg6eNHlG6xhmAaz1yuyZTdM2XRuz
WtpBTPsAREswTI678XxtIExqpp7gddujsRew8D4JupXwvWZCCqVqUeOuDGAiyzACO/nhI22jrxcd
EGgw4oaaKjpYF6R2FTH6tAGZlknKp7xRfgZ+usn8cuXxvXSITs1IXt1Faa23JswAklem99BMQQZx
K0S2LI/1bxAbvX6KFpIJAfIBqga9IwwxSV8nq9BuyTjKeO0UukXR3sez4bWjhkEc3zWyafMvzAEZ
Z2I0QsARJHPxrFd6p+Jl6qM9pc6pxyvdpWWNBnN4W64xFy1dTcC4/tea5BdVP45KPMFardzPQ2NT
+oGhrJZvQrS087UwvvTpoDisA8CLSekL+SMtiegcDoJhRf+jGZ5lbMfhbxo/W4OPUcKPEdqJX99M
gMXADCGk3VHTPz9ZGhvRaAySCiKwo8cLv7TnVBvtDhM0U2hMTqd3v65bFJ9HChgo7+F1Bl4IkelL
ny8Lx8IqDEiHFUVgq6N+HwR8S/Hu+xcrw8OHofCG1EWXx47MaTIinLXcgSp1P99ghMe2Ri+s8exR
/5Wp/1a25SSJ+YAJzCmSTKN+Lwixi+hl0kO7hKrtWoNL3r1PdKZpgWkNf4vi5fn36qnaGl2JB/YY
NX8yMzoASh7YqRmsoLvlm1G2I7k9M8U72gKMUKGqC7IaB/SuGGP4Ef2ruX3AOfEwxaAgYoh0OwYV
xhVKvAcc8O5ZNiusys6sYuVlubRtYkQQKqdASDF58hyjimNGwiF1Omium0F55Kl/7Frz9bpvL+0a
usuivwvKGDTszr+OUfZKCEoaQBpjPX/WIT27r/2gO4Y4CK88S96um/usUp+eJfGVLDyrVLiCdYlo
DPsIc/zRlKKRlbh9u8csX9F/R9nEnw6dktqVcZsOUBjbXLcrR6lPswwwYfTpIDgpo6eKIdf7LiAA
fCsRJC9KbZs0E7FJwZsHsz2E6evYFUBRFj+v271oMwMZhtcVJq0p5uLQExM30UmOAxTa1Eas46j1
WJirnlvjqITju9Iw6iUYFwfaEUTEcT+/tUM5uW08aU6TRE8BYz8GNXhlZp3cKUiLt0lPYjsIMAx/
/SfKaQR+IUbBAYcHSQSyFXlANIVoC3TECThY2HNbvg35+/U/X76O5D9f/P+THcizJtSyUMVwsLrF
O8mgz2P6mGZbbrplsMaffnlqzhcj/ODEmBbn2lxiptP2U5cEoZ0ylDl1ugKsuaj6iDWJGiwG9dDC
uOAto03b46bAwDNearZmvPLkB2NACYzokh0T+lINN02/If4tTdawEhd9L9iGEwvgpHgzATJxvsQc
NbG0Yi23qfpdTdzUx6Hp0Tr4a3AHrE91Mzgcia01vPhJs/Gt21VylE9MwvkhFj8BXEmfOotIDs9/
gqIXujn2cGpjKsHm7iY+iIajQ6t5IY3Q7b/vwsTuYxxj3RnB9J4XmxG0y50HWQrQAFI0PsJdhTGS
ybcTOjhtvO2N53z8NtQuIyG0bxOn4uFmMKFa5ft2EaPoh4piZI9mbefNTy1HaVG5bcsfmfanqb9Z
5r1mbeOJbAPQN2FKNs2+dcYhz9eKCxdvlv/s/j9Ll7w5igx/zqFLDsKPxA311B4xRxRMdqjdj50L
Bl13ip94t/YgWzhEZzsuffQYKZ2SDjDbT5tuAAMJ9vEbkjI4W3DEnOhKenAZLs8+sCysjBJwYoK7
kdvFBMrhabJJekjGEfKWDgVbqj59EHOt2b5wdE+XKHPIRKDp15W85zYf0eMvZ+hoZqi4rfGiXpA7
/+cLou6FpJUhS5ZuPH+afD3pYGeaRye1Mrv2v+XpHwsAoO7RMBQ7sdw5ccvpbagTV1c3lH1g9s4e
uG7TbLAVsDeU7HYYPwFXilJ61+Pl55V7ebr++YEiYJ/EMD8LNF6o2HwOrsLWPKAraedaBnM48wb4
lf6kk2qDn9Qzgoc5+lGUN0mOLgaBTsloOVOU28R67Biw5NW92Qd2bdzRRl+72Ra/l3hF/f+ohBQE
MExLpqnBPgYgBlQMx0peonBfgW0MpFqxFbia8WSCRyQMbKt6A6lIN35oaBdc3621XyGdR1r5o5H4
+BWkNWwNXJhCWqdbLfNfpkk4EEIpVMC00LGVF0tAUpmr0JtLq8eMbsJ6z7TUDqPMBu6vs96N4jvB
hmO8C//85GPhEev7UIME6fn6ej9j64V3nPwSacEFppsZa/BLmn6242rXgVMwT6obkx4sH0lv7aqQ
DFPoPWmeCJTQ57txetEU34VgRAcWjTieMEZxqIVypOllvHXiiNmj1tpZ+m5AhXMqyu3137yQ9Ind
A5wcmawG5AI992glSYf/I+1Km9vGle0vYhX35Ss3SZZlW96TL6wkjrmB+85f/w4098YUxCfU5GYy
mUylZg4baDSARvc5hjVMGpgJ3/FGYhjfBCWy60bdjCC/CfoZGT+3NuxO4r0Jr7oHpgz3ReSFL9jC
QrPXiz6eNbsjQ2F3bVO4mdB/qC2IX64bue4hX0jMvIRmEKhKDSTkPHExyBwh8ltt3Okdr3yAh8Ts
BXKGSQtSIIWK6AbYKqEJYtPXWx7154kq7tLX/tjEbgNqXpnGFCHsxFXgmigFk/FbclN2qI6Mj52Q
eDJiUyihPvROEjeychPGe9XCMeSVWO9K+WqYM/7l+zAd0Dtu1909hLCcpPIK+RVHzcnipJFOeZuL
D6ZtsHi2waMeWxesKyQA3QU+WBeCuzGCRk9tHJEkRm/ZqPiprPqjOOM5FEUOlvU9DX7VtQCCySDe
zFbvFm3PiU7rnr/4ICZuzJEKTVNU29i5PvuUJlsSWzuybptIdiwB8iDxvhEfhlaHIIV73SFXXB9V
33iTpPEZWq6Mm2RyJgxxhkCRtxGaLoVDgHqhlpScyu81E4FjgLcCZ2Lxoi5BaFK82RmIwKgCSBwh
jAY7Qc2Hm00tiB+DRvDx3wabIKA0CTW2NHT/gOGkN8nfGExZu9BISBVQ6YAs981KaawcdCp2jFIB
Ygx+PEMku+UxOa0dwMGB/4XDHCCIEkxJlAEnqZsfY6ig40d6VVpk9EaUuxbaUxAOOxNtI5bYO5ka
HfVBukdxqq/1KSc9uz74i29hzgoogidg7MckdzTZoW36eifqh2I2bCu8VwanFrMbA8+yGWel0f8v
s9A0DQWCKJ5G7TTyIOdjTdCvL8UUN01udCl0rJbzvrZu2QKBiadSr06xmGOUM+suNN5GZQcC5XR4
U8ZjVtyAgk2Vb4eC40Jrx/szu5hFA4IZlLyasEsz0G/0FgjBhqBJJn+o40/SggoIBE285+bVhYr6
AdpXQNPszFhqLW6t+gRLVR3rIlC3GaQVi9ziXFrpgF1M2QKGGdBarCNU/QBmDDOnHDZR6gW5p4yP
hYLXg46TVbhoXcVRCWxGX1YxI4lTNmWOxi6VFg9S5gvJAcyncfibRBYyDV6WY2d0ivwDzXV2NnBO
HNeH1GB7SkmSEaklCLtKE3mDJd73SnHoiclZBTwY6XwVzCRFjovAxlJ7bPCIoL/PweP1KL660P4M
I+idzyGKWIzEbsSspbNgi0Pl9AIHgWcEE86gvSVqoOhBCImijYLep3EMb1B85F03hHox63709QMV
K+AUQjvyuSFhNQqo7MKUNLXixVWCJ/mDVLVg59sLOo/Mbe2UjDMApctBkgSE39ToxV4QqmapNQlm
ppJu+ulTi+QtWkmqYnT0BBXr1r04o2ZrxJnEILZgbESj2Zjjk9VtO+3DUu9E5aMwPgQF1WQPVpu7
TVG46rAXjB8oQnXSVravj85auDv7YHroW3xwkYC+o6SulKRycy8nKKmvivaXYpUdiNAJRFBRxvMa
hkm+j6Y5doRBvDcj1KRwvoPONjNNiEE4N9DbMfgEmWkyUO8eqJGk2e1YZl5kQr1ZVmrxVgqKyO61
EE9y+TA4qpU8RWhNd/RhBu1zrMnY6sHGBmlJjnuuhWRwo+H5BV0dePI5jdxiZARMWm20KPGbyTeL
iLaWv4cpsY3qRTd31dg4hvEkqLwe2BV3PZsPZhyQYsP9tsB8RBVSILLeirhsdf0uzcB8Al6k0g7b
hNe1TGPixeAvvJYJ0WEmm3ErADSbvRwptAFtR3WceyA5c7pEtUXlxYSgMGfKaZS6QMVZ+ZTNk9GU
ee56UJ1Wcn3EykQTut3cJMREkAEtoWveEeM+n+pPVc8ea533TrmWRYWv/QFmddnCXiEEo0wv1c/d
8E2SP0NLdEvzuah3bQLC5flYGvuqw+OextkMV4LemZszIx3JXYMEJqB1LXOy/tsAfuc+57juRYUL
9sAzFHZkdb3qgwkoCbbYPm028fRaoJplQqbQ/FGbqHJAMSQaSgo8zIrOnEbuDLG9YnpC97Gbxn7R
vssWMqXEnuf3v5p2ykpjKjoINpnNq8nzMisnrPSiexmnPVF2CvF7cDeP8zacQCC4z1QnzXfXYdfS
bxiTL1j53NtSaNELVo6L5GAhmZh6KeIKLbdvwX9dN64pmU6BbthkI0XodiF4DTIcUCDaE/T0hMdM
dmXDCQiKkyLkxvYN7/voxF8sBvCm4yhGO35YbYMiUYwqEjAqujq4yRTbadtDGeohMHZN+m2aOS4i
8fAYRxSKkBRxg+FI4nGLHI4UD3Yk+WW5I8JNXKIP4knTDug9jMYOqcfDZEDCMPydjG4sHfWS97i+
viYX9jMuq896JvUJnR7tPe/mXU1mX0LI6+IXGRX13eukykimPFcTvohzRPh/Qv2fwWeL6qA/oo3o
s9NsASfgUrslQenrwSHAw1eG61P5YUW/EsO/7pFspEfPNZKYCPZ4lEQjJstuVigBmF9LCAfpaBgu
um/Vqbou3uVdeCMnKcf/2flm0Zj5BtFKoncV0PpqJ0gvSX2jDdFxrgeUoUA7yOQxPvKsY+Yzz+Y+
iWsqi9SMfmYoD6Xe2KpJPFyS78YCvRjXR5NNTjH2sTHdbGViGDFK13updYLxuW4+K+Nj5B1aL85L
LA4TvVoziJMyB05ryd+bNEE6McmFvRQOt0iQ9SjTGHU08uJGLoICxGvl/lNoy5RzX+RZywSzJjYn
SaLW1oIv4z3TkJ0OldYjtxl8dRpBEQH/RJMw3knOoyY4JDLZmjCNUXnIKn9Mj1JJNbXfomB7fQJX
HXSBRC8ki+PWAIGVfAbfo2MhRydiHP28s2d0uXcptJqH6W/8BQ1geB5HXZTBVmKpwkBa8NdhHisg
xRJY3kO7neWDTnjCGKuTtYCif76wLKnTUiwVQJWG9GSiSj/RJnRA6Lta4xHbs8eLk3cuoJjTY5MI
eS63GEQ1tI7IVFb22P1UzYZ3yWaPbiwOE00SNcyDISobJw89ZXZz1FXLSL3l8I2KPLemk7UPs+lo
PJIg3lAyUSU1sBsVNYayUiDXIluFTerOTpGPGXKNF1Iusrr/WIlKPQk0LQjWDFqVFSVtnWlASTT+
JqUEcfTw3hzDXZvF70GehbbcdJ8JiqRSK7+NTBEKlY2bIGed6eRNxYXt+hKheMszAvM9LN1xLxh5
icYvOuooVBVrx1R7m0Q6qtF8QXdRs1g2w19EGvSZUqJopIlAzHTuvEJBNGXMa2CKBQg8csNTC+jh
lrWLLYVTSXWxD1MDl2CMW5FeKEw0ITdOVu2Vfo/OFjW+HTK3MF7QBEastwh9VtfH9JSOZgd1iclM
clahNEYQgalKN3l8nyGfSkrUwzyliq13rlocQnGbJl6DYv72MJlbabiJ2kcj9mp9H4clJy6treDF
56hM67cggChHIficRgu/D2nzocvpphwDzj2ERtNLq6GAgSM4iEk1+hmLmATmwkKJC8AkRrcZ9fwb
Gt+O10d2beuAiMUfCCbsWaGiB51MBzZp7EbdN9j8Z+FBSl8D8cf/BsU4qW61ptFKWBg1VSDLjmCD
9HGD04TcaQrOyK1P0JdZjI+2TYQHBRNmIRA54uiGgmxPKudxYx2ENndTTu4LpTPoSppxI2DVpY2K
VHcEmoNgXyo5Z4rW9lx0dvyBYWypY1IE1dxAyCY/jPWzLjTvTX5XkNbXxRGlJZbK8e7V49MSkVlt
MwjexKQFYpej9Q9k7b9hnHI3lfZNLDgzqmj7f9/AhaBCSeVOTaxo4Tp39Rbn0LYbMZZi2N4mHTqQ
jcEj7Z0lPbcK711kdV0twOifL9ZVScI81GLYF5eKN6KBMcoEpyprBzeKPpRsqfdU6bWwjlW9FbvX
TrKJ5F9fDOtjvPgGZm2H+UxAdAKDdR162t9H9RHNJ1kLKgfsYCAkQbbFVO8b49v/iMsseBDbRMbQ
ALeeU5tQRcUjShsr2S/RUSkQKLTppd2rroSTwXXo1eWysJhZ/3nWCwnyRThhdR4R+5tZHzc970az
PrUWgiUOTtZFwbkwgG1BCLvGkWfRbVqquNp279cNuXi9OO2AqHr8LwhzsB+sujWssUUHrnWPCvNW
frOsTS3cZuodulac6s2SN017Zxa/WosziKvBYAHNrBOhSlWhtwCtkBYtKqI9x89CpJQ22ip1a1sK
hsaJBmvnGZCyQYYOjYfg8GKCgVbmiRjOQBTK56k/tBYeo/2gHFA9WeFhcWsWHmd46e55se19IbK7
a2/KpJlyIPbGppU9vXiY0tkO+sLNo9ZWcNtoStSc/dtiodOsKqh1Vqg8JsLteVRIajPNtVGrnUK4
bcZjGhzycHfdtFXv/IJgUxhhl1dF1wECwlw2mCvcgfByNKurbAFBLwWL2JZJwSAQaoWWiHadFm44
7aPo93U71s+A0KhEnTcUXVAdfI4ihhKJBRMoeOv9ht9vpNrc1kbpJcGMvm9lM+jHXJZwHIx4PaKr
K2ABzQTvuc6yOe5xbCfSazlGtkV6e4i7XRd8U4bvTcXjgVz1/wUeHfDFgFZ47kiGng6oBf7oeURv
h+iVBWqzrf4+rPSN2FXIUfL60HhmMnE6G/tRESmsbAmvQvCzJxVymsoE9vvvUp95g1zy7ourroN6
Z5xmUB2Dd/tzSztUYlvtjJGN5cmX5RFv3OUhlsqNac53ifQSS9N2BFchCnvjEufsFrV7wpuYWrbZ
BJtCHzh75OpqoQ3IqCaGDBJLB6mO8QSZZLOGAu+4IXL3OEYKZ0GuHn//QID9/9zkvsSFdI4AoXTI
ad7h8pKkG1P1lZFzIKXTdRHTFkDMshQ6zcis0cARA0QOcYBHCzA1lem8xUuOd31xrk/jf4cN7ffn
NskmcsYinca+3fb60RzeWmSsr2P8PwHgC4TxlVxvZ3FqYY+RhcjmgT8CbTspuYkDlAzmXmtALxXX
3+YvyB1xUFwMJLP8oRLXlaAJhXVii57e0J4Vr1S3fVI5oFmZ9K1S3VUG5wjOG1L654sYAHLO1EwE
gOayawjoHwg3RtNzxnQVBCQR6K/G32h/OQdRcpKNJp23PDW3Y1xu1En3DElxrk/dqssvYJjAUsn6
ZCbQJgT3nm535c+6gMxwYToiJIWCkQO26vYLMObMJ1mtUdQTwOg76UTuyh41++GPpuDxxPOAaDhd
zJAeSjXuSACK84dk2EgwyjBR7czhXOfNEXNG0EpsAGkCR0BJAK572VMkTn5WNU/X52gdBpVxKM8z
wLPMRIuqLKKsmRGWJFCsDcqEPPbTKPPa/HgoTKDI07IO8fRRO2OrbSUregb94ybJLc41eXUn076M
YUJFFxsk7EwLMRb3/jnaqCgs0uJti+tkFboz7/bKs4oJECDHHNSuAFxY3KGOspR7vJ7xuE95NtGP
WLgbkjWRpaPdxMnQC+TWshUl6EbIfsTEnL1WTJFMqUBH5Clk7p6v+8bq+kWxtAq2Jw2cJ4x9ddWQ
VrcCQGt7nI5HCV0xraugL0b6m1SmvoBirGwIBBnyElCS0t0q4QRyuccxQ6ON2IU/+5rslHD2hhIE
TNdNXJ3CBS4TolQxHfskFXD2gXd0qTfq4Us48tSsVudwgcLEJqhQD4FCrTNVtyWPJUr3JHBbohW6
rC0vjPzrRq1GqAUcE6Hmru8sKYNRJPR6JIL7cqM031W94wweD4cJURIZerMSYZaM+qmRnhqrGMnn
9KkrEt6Jkcahi1PNH5vQKHi+DECRmwWxCSwreomHXVTYClraos6Zh8Am6dNsfY7ic6G22+tjedE4
ebqrLYCZADkKOtHnDMBxY7pi8tkEEMQ1R9BwIZRVqbDJyqe+n2yrN90Bh9WyD3wZLGcyOgvk3nhE
4/nDlIm8l53rLgXGf2Y8WkMF7yLmuE1e2n6vmce2iFAz86rr39OaV+q/ejOhTKyomoMItMgEVkWa
yrImCEI1Cp/AlAJtBjtWoPsm7cb8x0SgSBn9zX5uoPEYRJPok2Wb0EdIm8hxjeCKC7ptRF7TfmuU
35XOOS2vZ1gWOEwEELopSZoAphnVrsx3Wew0wi9Sb7P+OEkbSd6N5UfdvVTkOKmBy3Guda8GMwce
TpH0YGvj1U6I2mGAc9Wtp9V7dCa2EYpFi7uyuLFaN0ErSoXGhpG3qdDIfbma/uCeWBoXm0oeztXU
pzB6lmSbQFokGHkLdjW1gmvOf0w71SQtIKZeaAmRAGHmsSvAitLY6jjJotE6BYnU1Pn65BMo+Vwf
Up5lzLowUE0kkh5uowkGpq57nWuyuQ6xvmd8WcYsBk2PuwbSpghFxaEGxWpcPBvY/q+DrK+4LxBm
7zXQJC1M4MWCuk8JYYBdg2NmLUMrExOmj49tejMLnFDHGzpmDyaDmOWdDMg8CPDERm6CIv9+3ar1
HePLKmax6QraYmITh9qqJmDdOuRBsen0Q9zxGkfXgb6OLswcgdxrQBsUwqNqDCj7TkJHzk2vR6Ft
Yapv141aDcWLCMLs7qpZya1OXU6ptgSNa0H62uAFGrpmXeiK6JK9Drdq2gKOfs5iYellI4ERC3Ah
KBrjO7V0KvM+19zrKKvOsEBh9nYQpeqkVIDSp/NO07oPqZM5p/XrhuDZ8dwQIiZWmceAiKsaLcwo
K1PsWngglX/dlNX1SlVGQMkOkl+2Btu0erlNshCJ+rE4CKpy0DPxVa+Nx+sw6+8sCxxq72Ji2qhM
u0BBXFCGNzxlSYqXxL4iQdoj9MQa9HlbPYCsGE9pdn0HW+Ay/idPQtN0M91EUFJV99VNMCs2Lo9u
AB6APEXrq/WjyaNfVEkGimZoS21uDfTTcSLv6nQuPoPxSwX96MrQ0hMJ6W5Ktdw3KOrK0KwtCzzK
SWrRxfa1gGKcM7O0csDtq4Yu8ocGx6kTXO5KvxnewFjNiYocs9jew7RJg1yhd8qw9sModoBlTY6o
ciLjahCh5Q5UNoDexc+dR1VHPTEGOGk1bdTmNyp1yiJzY9HV2pda/LcF3qdD7QKNmSurM9LWGDFX
4vBdrl/0fg/pnyGInNzY56U/tbwWztXtbAHIzFjaBIIK1iKYh7riUHdy4SDVsl0Xd5kClQ20/3Ci
5Gr8+gK0mOCiRRFq+OUIix79ohMyDXPSPnMWPMcoVsc1aFDuk48wSiTi0YoHi9Kb9naRyb0rkfGu
GpJ7sW1+1cowO4Y6vzTBvBPMAPnD+D6upcipa5J4BTr5QB6Pdv5hKjI7sUBazPlSeuphFwxl16SF
e9ol9xEJhFbMQOrkEAXP+k24EfGmp5Gi3MqJiOqa9Cbq241apk6JWCwkw25sLV4S6KLkmnodpSiE
vDJIPiEkfe7jYQnm5Y7OyeRU6JawVcd4xz9QKGbcaY3det/En60jPkLtZNO+qIlDjsLttLk+Fmu7
wfIjqOMsozTE4MALjKGoJBRIDpJfqI6uGJxguIaC4vL/LmeLTsgCJaCKe1EF10jE+UbAuxEp1buw
Sv/qDW6BwwwpyGOTMjGwkJHF3SpB4VVGA6lTXhJ+PTqhiclA0xR4dpnlS3S1QFkbzDH0l16f7SZz
O9SjG5MnjUdR/9etIKf4hFYbMO3KeI1h34fCwRiDVIWnQOqNGBNaA24zvAGP0fMYHYYcdJOJLbSF
DY7O696xGjYWwIx3hLElkAIFG85kVBsw0G4GHg3Z6n6yQGBP2VGm4SiFoRxNHIFnv9RBDWpsC9Bw
XzdldZMEixt6KkAveEHcZSSJNRYDXCOPHrXKi1FwIeJUqnpxz9v6V719AcWMWjDKvZjnFKo6qtBu
0xvRzsLEv24QD4UZObClg72T5upAnWWhMADSHgR8I9dBVmM6iptF+LoC+R4GBOTeAvq3MT2ShMeK
+HYCL5gYon/z3iJegn6vSuHs/NKaR1Ci5ZOmOeROmMVVkj7NUgOQbW6nB+1xetCfmzv5IfBFFwJ8
Nnqv+l34iUPddVPXFvUClz3ZyHWaJ9LpjjTvTMPTUDibPMjhvpPAHXS8jnXRgnSK/V9Gsu8MYCRO
exyEsVduLDsEY4wdIv6DUPchu8k25d6a7TfRJi+VD0alFgwqjsC5bqyth6W5bEhuWyXWVbjPPPpd
sqdkQt2zWYNZ58d1W1dfLJdITFDWMvQVDSGQ5GSPkNzRNitxr0G9MlC2te5X4AyveEnfiw4edoSZ
RWiCYUfuBYxwYxcHNN7nT2hXGUMbjx/RW/sSPO5bxQbxnPsj8ELe67bCcyZm3chzGot9goht2ZEf
POsPyVvjGl7s4RVuE2JCj4lruiDb32mPlQsZN1vfbZr3Et4NFq4tjk2WazrJbqt8q33xKOxj3j1p
LbQb6CcFoaUMMTCWOoeAuy4F/z/2sPEuiEdn4m5bawFqecpi5r3OM/R6T9g8wIOiTahxyzYBt1Fh
9bq3RGHmuSZarM50i8oQ0M3RNsihzBw1+lA61FIQwbckrxJfZnEzWL42id517+YZSaPZ4mSj4lUX
hYuAl4rjIFRovK3tLOc9sq5eppdWsvehNhOULIU/If1Qm37T3M7Dqy6AbJ+8N8mLWGy1alfNj9eN
Ww/FX+dk5l4klCPqvTMYp1bCTTob+4F8ChJ5aybh4zoSbxiZoF+jqTfPTdhnTA+a9DL1T23w+T9B
sFegpIMShhHCGDmdHTmWnUCZ/Znk7nUY3lSx16DZtCKtG+igqZC7uQlw0OjMXS3f95o3SB+JtC8k
V9Sz3XVczgiyR+wwGntJjAAbau81Uti9dNTkt+sY61Htjz+w51DNTBo0p2KW4gHFpH2F1I7wbprD
vtbkn4n51Jjx9jriepT6QmRWNyRlaqIGQKwr9BviiJvpUGn9CwyQRqoQe4RwKWtVDqkeaaARRO6i
uwKEWChtU4vu13WU1bGTVAsttqhpA0fteaAQUe00EJmigGR6EuxJPATQk4Kos1uBuhiJ8/8Njxm5
LJynNBkQ39PqsVbvg9RPp9vE/JYFx1GvOUO46nwL4+ifL6KgIcZJKuoAm8B+Fqm7Om3siMeqsxqN
FiBMqE3DfsDzPkCCofKgkQbFSAu5BvMeRS0ct+NNFhNu9TBP5FQEVIHyewvlOV47/5zGJ0XeCy2n
rWd17L7SAOxjotE2U0kCHFSgy6NNw41kunHFE1heP3AuUBh3yFXc8lEy2jjmIbqvt/MW7+277AD9
Pzmx8YZS2LGr7HIHskC+mNnkAAEhTvX/BYMik/C4UMroVEGtUyyB/te9ghPvK+oXP96fZc0x3crt
HW1jOLMzvZle5yg3MwQnfJXzDacLy0XqZzEOjBMhDzxmTYhx6CY7dzOQsj6O+2bTb5Of1a/oqHhp
6eHhXvKur8b14+gCl/EoksuT3lTATQrbFGzkWvbtVv4IPjoFtJC26Mt29RN1HfclCucNjyf2tn6r
WuBTj1+s0EBV09SKga89Qd8aR+DgdgBPXALkyTYfu33wKN8Fsx3+vG746qJd4DIbe6I3pabnmPNk
sGPkR9TDLHgN79mag3K6giysM1L0I4wKrIvrn0mw1yhvdm/PFeduSj/2ivOctv4FjKw1gZJYdBDB
1UQi47eCO4QlRWAA+ZwjEdcaETlqXnnwajD6GsITN8ACVc3nOuonoHblhxCoLkm3QUTsyXzWkSON
G//6jF3AQc4GVEAq+jggu3jRENSLgzlUggkZNHGnJZMzyLehdqtIr3X/WPDaxS5Y22TJgnosUjJQ
0JVRUcHsHCokpftZQJh993/6u98Pv7y7p9Dl8U9fLj/AYHsHozpqPEFEx5SthEKpdNGMaoZXzT74
vm3f2puN7Xhbzju/deGJAIJaNorukBnE3YqJs3Igk0IOy9hxD+7Bfz/888P3D/7BBix+4of3n7/x
m429s/HTP/39zx96tpfbt7eOuz0et5/Hrbs/vh5fP1631+f5srUTRx0RzXPI6yArdiEpmlWtpgZF
FzuD0zi+78fO6ceWlw47lU+cLRsKhEpySdfRvwq/Oo894lBkaTZh8N296/quD6M9m3PcWZthEMmj
GEdVsPcjXXUOUitWllVxFTupvd+/7t3Dd3/z9ku13zzOFF8e8Kk5CyQmlIqQNwqsCEj7wwHT5ng8
Uy7CDABAJS7JimkoKtrvz02JIWuRQFOKArju+8H/bW/gDs7Wve4AJ7Ebdl6WOIwhaGYoorQAzuH7
95/Pz88o6bafR/txtiEtj9/j3wDt3XrO9umzdJ4+nwab/vU5IU0R0X/w0mLrliuahmMySnDZt+ka
sgt51EjwFLpcdvc7DK/tuLB96zgc80//s0vzv8DoUl7E1cHIxVGrKJgL77f9xw1WJpDcrcuB0ml4
uYBSFVBlGYhxaHM6hxLHJpxaq6FQB7oC/B1d9jQQwDzY59Kf12f3lCe9himfY4ZWOnZN1QIzsxUb
v6Q22D/tV1ibOrHze/O2ebh9uL31OJN4ecSi7rswlrnpdFUvR9DNhFu5h8L2/efNN+eOF1RW1/sS
RT03zwglKPXE1Dz3AFpNRNCHDTz1hecmF9Q72KHOzGF2KB0iSFB0p0Dvrr/b2Hc8BIUOyMVMQTIH
hE+Q34Dy8LkpSlLkQgo9CjpTe8N+7/3Oc/3Nw6/S+3UKlc6WroGb6w6yvvwXsMzyT5UADV0SYKl/
pPZ757y/Nt6A7QBl7y60blzXwKqwsVOCTQJ/Efz2DdT6TuuBot3WIU+cY3W6nI3plIm5Nh7MfmHm
EC6S1X+mlm6j7uH0CxYOXTx0R8U2Shcr/QW/4sct/nlaTFhO+OHSZXx9uHS6Xq58lcY8oQtVUEEH
dvlVp2/z3X92b/oV9FvwEzsC/cH7AoW6NPsFtOAUjyJgDoYGzbmfFAVYZdUaUg4UGCeK0w+EyEf7
DdbfOTc0TLpHn3eouTjTgC5Us2QUnZo4qyksg69SN5GC3tDY6bsJhDM6mMqtzrZSDVX24eP1YT4J
850ZyYAxUbkFXVASmRAP3Rf2PX0WARGc09u/8bvZHvFrSE9uHuy1Yfbm9sF53D1udp4H8z8/jx8Y
lp1PF9Lrcb89usfX1/1x29mfoTvYH7zCUboymY/V6KDgQKDhjYwtU9HSIYOerpSinI4WfhdTWlTe
LCmgmKnGoDM2szHHu7DOCSfIrkyJLikabtSQt0VvMBOUzECoplkdUmdER60N6q7O7Yr5XZu05CbN
a16twioc2BbQ+2CqknrKLiy2yrorjLrH3RkMhN9VFLYLlidbgS3xOoEvr6lg24Vri+De1gx0cDB2
hUMsonIKQFINDWrd6SCBHOeRPUNOQ/Ej4T0MXprcH/M3GYpmujPJT9BDNXlCdJfXEuY7WC8ExYTY
BfgOPQlsUw58YvlG9gDyObU8VKYd5LcGAieeFvLeNvEAK3ASFTT4Mp51NhDMntDMQkkmGR+gSlHo
DGZoQxUUD/x45c3F1APhhVfLmsdZfBxQZkdAU0aHlluAtmPkJeVNDRVuEvlCvxXGb38BBcJBKPFo
ClrOmYlG2wDITyysHAvawUK4KWWP1LGLUqGAR+ZC/1cXQ2nhdilCexYy7czhy0wLQw1rGWvFup+R
9Orf5paTGFiHUOgKgaoklCXxCYv1kYhqn1d49HOiqXKm0Z2kTxK+Xx+xy4MI9UnrC4Q50EV1FMy1
DgZasTFEsMUFYuMJSti9Zz0e43UzUbdhOotP+UgSn5TlcNuivrH3xk6IdymJNd5F6GI/Yj6IOehV
kTyXMXqGnAjNmaID5XmwB7tasDf6J8heWvGusvy4s1zdOMSaU/MkcS/f/k4fgE5MWTFwemKfWuQ2
VWcjwwcYSNW2kpMJnqLudPGgIXOrxXYhuKhUhETuWP1StR1nPi5K+hl0Zj6ESZ20qYILF+Imau9m
I7Dl+Kc5ucPwJpo+qf2m5gz5up99GcyMuDWkVZ/XMFgJvpP0cQLrnPp53ayVLQ1e9gXBnKuLSpyl
kkJAwkasf0EYMDPv+xlKULwXaJ4x9M8Xi0bNChEd0xg/JZnuiu67YCELGvHe41YD6cIeJpJbqaKk
dU9RWjRLQVpU3QymY4Bf1qg9w+KEbXoEu4w1X6PHhO3CylNNo6M3zg+QIFetO12/HfMNiLnS9gaS
HNcn67Idi/FBJmJXgq4lnQC83LLn9+CzsZXt/JP8DHfFLnkEOckmfYZD/uTVw6/NHbKZMp7NUE+F
Up3zudOVitRBYaFAsjzGw48wgZTFv25GhG0LDDap28mplA09MKo0gI5QCn2c7QDtiOtDuHa0WaIw
oVuGGMygV0DJiPIso3O0a10RL022xBNWXvNEUMZDl01VZEtnNR0hW6XWVgRhGChDoXo6g/rE9N7F
HWiU90OwuW7W6gQtwJhlLBFNx4MwwIZg8PTwmKiTW/c/r4Osjt0ChFnBASIgToUAMbDtyf0h030C
5T0x4IXaVWugUISyPQ2lKuzNx2zRojU12MLxmGAXv8Z+sCctczXJqyvZM6MnAs0dqcAVIXe62p2U
+2j8UXecz1g19+srTnnORcCC9F0fCyW+Ik9us+HHqN0o5Cn41xWRcHskZHGfkHVU5p6yBQsUy8Ie
rqcFtHHmOzV1LfNOGF2TR8W/NqI4XlMuZYg/XVB86GUfNUMGWdYmHO3e+tZA5BP12df94zLFBltM
vCVASkZCSpO9pkyDlIgWRZFEiNB0pCIqJJEKc5vKFYSfEP9R3FZA8dYLU7M7gO6k9MQEdd+HUTca
tI6Y4JL7PQjIlUK4sAgt2ZmTqHPNkMi/RbRJJ5CJCyFiWGi5WPnNBJUsTzWztr3te2UUNyTTRpxM
arVUXVXJQ9G9buGaS4CiGC2gClJ7+inHspgsPOtJQhdDRbeSZDcPvEyCZpdpdxOnWm/tqIVCcZxx
FE3CSZ/ZV8pSUirBwEBWddj5qHH+JKXGa+BfBYEuKtj8qU4PW6IQdGokgKEJl56iAXcjBNLziHOA
WR0vaK9Co1IxqOgYs2/0UVfNc4y6u1ZO3XH8Xks1Gvi0yR2riTM3a+aAKgyqU6CwwTsWM2YB3h2q
aUJ0SqfMNotjTx6uT/4qADJ2qElAiwpKR86NQSeVJhACY7QWEoDdLml//Q0ABH1EUIIYuLycA1hh
MoaWGhF0dRsfEFlwTIjF2NcxLp8zsEapZDf+wq0bFETnIEUtZ1WdJBCCBpeQFHsWeBvMzEWjvKK9
hsngVmhAAHmrJXCQ14fvC5j++WLt9GXYTzVJCVqN8x99b4CV91/31DG2MRuU1BATas2wLZS/gdXB
VUYP5Fn+pHF227VjH/RmoWuCGmlcNJmJgjSHYSYzlLRqQwqcqPo11ri0D291nzxYIxp81Jzciinv
FLa2mizQ7Ukg5oGPsK+aGZ4f26AH7NTrkSNViguKlJ+kUF5zXoHeuptgn6D9KnjHYx+lRCSLc72o
iNOXiqMHt0ZxP+l3UbyTld9FtdW0o/B/pF3Zctu6sv0iVnEG8cpJki07HhI7zgsrzkCC8wROX38X
fe/JliAeobJv+dEPLYCNRqN79Vr6ZzLsr3vnekbFfJqChwVXFDp7eL+f+4jJqhlJAVZot8mDDh2v
8icoqTon25ky0qvNG9GwdZB7gPMTGjXnpprE1Ku5QyhXGno/Ah+ojcaxj2UkUVvfDIX+P2aEjD3v
wJHS24jkc2QMrjFOXkEAvoEuGBCKkt2T2RKydBOwCF0ZYGso35z8tszu8vqey5SkLwHe6y2Pritk
j6FUrolKJXHB5s7AbezhMfKLd6nXqBw43ASlYtMtkvYhK3O/at5BeC95/2yGEPtjfgpVSUienX+z
yhwS0uhwj6bH867T2n0UpzKia5kR4Z2fqqSEZ8AIGzNMBaqfSSEzsenmuKtMHZRD2iV55gxWy0XB
TTIr/FcTs0M9zh4UbffO+K1ph/D6odp6iNATa8KCDBWP/LFCVOTagkRa5QFKriCR/+4kyms00HvN
er1ucbOeSkGSja8E1SAgMM4/FPiWlIIpMFkl9eO4FJ5Wsy/EqV5KdXZHqIJbpeb3ZQ12O+OrQYGL
5CZGxuuAtDIis+29/uenCAcwGtI5zxtcO9QavUbB0bvvm4BbfZBPkhtuY6Mx+ID5slXxCi9lwT27
Vl+a4kNgcYIKQbdLiZ9Ye5sUfux8U2ST8DJrwmdl3OmHpShxDPFetpcvTfx1inX0afBkojd2ub/+
TTeCC2hJAbUAhARzcCJrZ1e31qKPHNe3RXao+3Hlp9U/OUvjX7ezcbcC+Y7WKIImQAEiPtKcWoW1
xQBIF6RPMK457i3lpjT3Wo7xbh2v51rSGN3aR4zG6/qqIE9wr577qlNwyApHuOny5WFqvKScbvXg
wNNg6DsJ9nPDF8nqH2Cec1bOEyH3UhW7jdUad07HndsJeQUECaBfboE7P8rIg23+raghAF0wSICC
MlBboY6wtiWuMEmoIFSno77jiuP2aGmMOGfXv9mWb5yYEbH2bafXVr+aifAsSrs7cI9HtR5OuiSS
bWUlGEoDhAzSaGDi+fj/SQ7ZUIv39TIiQ65bSLfGwLi6fak3t3NuPipTxx4dNhs/osbuw7mssjCB
zkvimoldNpK7aOsaRFuWoh2Ib7niqs79RkkcvegdDb8lPdZOB92u3luiNXd3DSNUVAQ09FNo8/36
Xm+664lZIY2G2BwoSxMd+fukPDYVDmJiv1SJs1Po8tCQFHJlUj3OdSlCWna2VCGvtqIpMrrSyEHy
9muqg2nY6eYhpkdCD8T8RPsvvAgbKE5Y6WGMJE/IrXhwus1CUFWVQiPziPWy6RtTv416mC+riPGN
pXox7VwmK7LKNliIq0sXNayyYbACbJ/nr83ypYggblGl3lh80xJJXN2MCY6NsSzkVMAKCVclH/ul
iiu4UY9BS6Xb98QIB7BEQjF+7CTl6q0OCqppBujfiYNQJ95QWTxFg8KwNsOuVdTGGQAg4wzZr8LE
2IoW/TDjtA6yZNRvdFV7ViLN8EfS2x4KwBSXeCIbY9laPUAGmNNFUxtPayFA0bFuUqs04VmRExCr
vjXTXdqFjpLtmmLZXT86lyP4CIcn1sSKHmTF4r5mgAtr5SeulS6ImVZq7UcEL9Dvm/5YpH7Z6ncY
T6w1X/fIwWaf6/SIIK0UTypx04fJV3wtlfywjZQTv2vtg6N8tgq2CqHE6KD3Y2MXJvRFs6b+hKvh
cH3tWyEagp8UQF8dOlu2cIRpFiWt0q/RKmMk88F/BWG3mYwHvV0aFrKJ9s9/bxHgW4AaIZeEkoxw
cIcGHTOnhEjcwtr0E4871MnUJbtrBo35Udx3kuxr40EHkAwkjAAmtEBZJ2wiHh+WAiQzHuWd4kf8
sMBjpXzc648WI+GpESH6mtPSqWMCI4NCqTvVqTfFSgBVGGikjG41TLsFlZQypY9Qn2Igjf95fVM3
b53T77h+55Mb0OR9piOfRzJPMZvdfB/4FxvckBrAEq+TflckeEi8Xbe56Z0ITPBAHFIIR5ybLFQl
ztIWrpOD4yMquuMYyYQgN70T0FcUVlGWAqD33IQWadkCYE3ujd1RzW/J9KToOzo+Xl/IZrBB8csC
KECjGhEW4lRG29jVGmzi8iEzlJsmaZ5nhwUx5/dJ3PrXzW3uG0FWCa4PYx0CO1+U2sdjD7IeBFve
dLedXdGjvTgv141seT2O9R8jgj/UKZ7oyQAjljX5FAwbSpr5jf79upVttwMTIbAOCKFwhPO15Ehm
yzSz4fdm8diOmgf2qgMbk70S1Qgp5p7X9Ha0fhH6r/KsVXENERLOZzjCubYBEaYRo3h4cJwy9qYp
tpu0ejgkkTfxYldY38Zq2gGlLYnKl5hTE5xZq03Uk1cyBAECqE1cQ918WVMPuq/K3AWxuB+zF2PW
94pi33T15zZObtFa8SlG9iPdpN4MiZoUCUpPQOGS7E1uAtLz4/rXuBw3//hhKHWDzAbIKRE21cbp
UAHOnHtOpXSg1orBYGNVqu7llKUveqQubw7N6YEZfNyjFZj5LQfTolsDQuHF/RK5DVROX8u2Vh/K
SE8jXx17K99HXcZNtxqn/qacjAmIitk2fAIxs588HeIR44vF9DMvU/NXErUs7MxpnjCTYuvvZGit
QznO2e0cO3zyorhdnjhttc81aHrfoq5ZgXFJh/F/1hVHpeT0LlOHSlKjv0jesDMY7QSYDISSG4Ay
QDaHooOfkllhO8VeIGvR0AP4O9uDYYBTanacyJ1RSZK8Ii8OuwkUO2ApgPNi8gSAtvMDMjkJSZcF
c0J9/TkqUWYwZODDi5MuWBDu05HY5pwWSYGCZY2s92jzmyjyrnvWRYRcbZjoV6PIZpvwrfNVFDPw
7HRMsQrtCDUnPrwNJDSywzxKwtaHi55dpB+W0ESDCoJqYHbm3BI3UhLPEbID7k0/en+FqpMQ4cvV
n9lh8erHyZPq9G1+I/Mfm6vznNydDsQABxtvRm8Kzd/Z7Rg4/rKrjvl9c+i9OLQOsk928XYRFilk
t7nVtzYZYFDdxU/FF3bMDlNQe+rT9a+24fT4an/WJaa1Vs0S8BCsSUlIQO7hdqGF5QySNEBmRfC/
tExQm1/zq+nH4seP0VGvXAVDpNfXItmyjxT+9BvFetTnUFbx0iOkLrwEPBpDwEIiabBeXmjnn0ZE
Z3DN7NFugx3zUQuHfX/bBogLX/OdLOnYPLYnH2d1ypMFLTopkB/AkK3ul8iP20Okf7m+Z5dlESS8
6BqC32xN03CEz22gwwCRhoWhzJq/1coNYq9fDcFsP0UkdOgu038TNayIpJp1kbR9WF0fk+v5vWCW
tBIe2dAOL7xo1ZBmvcuifYNLoJJUAP7L8giAljpFZi+W/bWc552OmTKvs3lQgQkrcl4r9StufZdE
WuAMUeJ2Ct8B4eDHS/Yu2d2NL7jSEkJFnKBZBIzG+e7WZpSCIAApVsq9MajDcl8djdSrb6P9Wm/d
WbVb7rTn+PW63Y3tPTMr1CHytNfMpF4fq93NMniK8RM4CWgxS55Nl5iy9cqEzjbGGLE4R+w6o+g7
9OiGoUA+tJA/T5JkuEN6MP5mHOUI1eQAI9tZPb07pcnvy2msMcI8YG4aRMbdDbjK2qc8qzroxSpL
8aVlZvbQ5Ap/r6mySG73y/oFfivqmAAsgovNvmicsKK2VvRJ7umPHOPkRWDobuKrh+WmCkGio37u
9tc/wsaVcWZQ+AhWZa1lYxik3aPRpC6xg+sGtr7y6YqE7LY3495RkKyB+j+AkFSloCXCVAgA+Nft
bDkxisA2xgtRd74YJlGaoeFMQ37i2Oh+8Oy+NFBLH1oJBGhjv/A8RsqMYVhgo8WxTGjPNemIMQmP
O6PPFCSeMmrLrRQFk70OusTr7Kf4iBsTzRyHFgvRZ0CMA70MBq67HXD5rVTCZePjoFayoqY0dLNQ
tz8/+YNqgp4sQuwG4f5QfmunT30FGjSZV28u6cSMcEUM49hM6YxcaN7R5zh3da96Irf5p+iBef1v
KDFnINQPwfnnN5LQelkRwzXogI8S0By87R0RUmAaWR9lGVaoPVvP5o0ZKEH6bj6+W/eoPw5ednBK
l+8BqPHYwfDmfbobY0kA2nCZs58gHLHMokx35nWTyzfbuUtldLlb18eZAeErpiobrJXZ0LN+GMzt
I5e5g2v6THfVJODvtqzIupUone6p8DkTlifgAoOHJgd+V2Fszo+Oy86EfvcNlJoeld38yt3UezE+
95IU7bLvKnzONQqcJBuKkhu5qWOp7df0UB6Y4w+vpttUrrY6ktc/ZeHfB8izzV2P0InFBIjQIWdr
XAG7uKoE8fTXTX9hTcJLIVVTuy/WNZV6drCHdA/e1uuxcfuY/3MI1g96soamTvJmmbGGpoxDaoCR
bXq1MQEp0yLdtAMuoHWiT0MVVnBEa0ABfYCYEQaJHhcLLXjnOzRXKTRfr69nI9ZboFb4Y0dwQJtm
3QyaisKLlQcoSYIYWuEyT1uTHvH9dmpD8LTMjvQOfajCW+KnNEIXrghKNJ/icd8vd3r7yMqDSr9D
WOv60mRbKLgbyudUYc4aLEyocoIjo1G9uro1ZJ9KtoWi0yUVBrg5lhc5z1b9qQVq1sj862uR2RDc
bq6WqNB72Gjjp8XZV6MHRKYkuG5HBAxzgvABT/eLIiTHHGdsAu3rNTTGjvmU7SNQaualR9QvYIE0
2UubP3dR6UZgBOb5Z0WWeWw+tTA1ALwQ6Ccgkye4fdU1RTdUcHvehAZ5HIqw1OIQrfaoABMOhY76
dMyr8PrmbhcYMFyKSSEL6HsRwNZbid3Oa9mw9Sc/OtTvC0biG5dikjn+ZHn1nfo0KRiRl5hdFyOe
C/Sn/5gVPmqqGCl2wcFzb0fwrpzC2HXb28njX5vn5lb2jN06DqfWhIcfsbNlbjWCCmWxr807zKQ6
HXD/kkO3/uYra7KF2lZLCyfpVytW+7WsfXO5c4bazcC1OYVR8fX6Dm6mJCdr+iBXOInGmtJMS6PD
WufGOyiK45Oln8g9UqDUBaVk7epfY9SLkqdn4wYiT6k/QqZBJqSyVftdcQb/+Y4f4+Env6KaeN1H
Cdxn+fSNgZh22Xde8kyDX/qhCyMM2tToHN7eyuYkt2ICTqtmQoieQPhHiDtLrWWVoyIVzFu/bVuU
kT2iPF3f4a1X1Drf/ceI4KPjAtB3O2NtfTj41p7fo6b4vTiOfuQOu3HPZRneZgZ2alBwUw6iD73T
YFDfaXkY7abP8WP1dVo8zXZVV1bE3NxDYPQ1pO4fApbn1znGCUzarPkeK5E8H/t0P8qeOdsm/lR7
RQhkNbbpyCaENLNIXQC2pyx2u0Fyja/XtHDs1rj1p+whJMZDlqmKw1D2qBiULJx7TZb9b0QPlF/X
5rsO6LAtogFyMnT96KCA0yEIZ8rvCW235C6RXQAbm3VmRlhHnxg9pKxgxoiPcXockr0VSaL95lad
rES4YhZdcZo4Kwpv0hd/BP92HX++fmhki1h/wUk8UNq4RT0Ci0DfBfi631AMcK1aMle8dTJtHYVc
DW90x75o7CxAOmPiCFbS2HTrVfwXzF+l4ZblPUozsDdZ/tJBFfnLxL9EsgnN9RheONyJ9dVfTtaY
KcaQYrgQ+emQ7jpKntUByCpSurFhB22X+ykATaXT7a5v7RrTrpkVYh7L0xivbyx6MZ666Jhbd5P2
ZrTfjEVyoC6/IQoHBMRjqw6OjbLN+fqKbmzAzU5SaFapiZvx5r6wFTdXE0lh9HIfgeMAJswEfz+K
Bhd5fs+bvpxtzBiWmNvmd/X0PDZgVjMOao/B2odylDSfthaGifd1KMDEKRBhflNdQK6oJlALAJxd
+5IlT0r3dv0jSUyIED+L2yWNKpioLb5rza8Gt/1ONsKzka2unKwYr0HD1yAXhFARdGzxRMJI0qK5
xW+n9orf1IWWjuH2rUu+KXf2c+bLyDIvg8e5UcHtZ6Um4zjBaEMwO5l2/iiL5Bs5DUw4K2TRAMgJ
5fJzz2sg4Z2wJoKJoPw8hLlXhOmuPNBjfugA1/XKvVG+kF3tPY4uPaY7epSNr1/G+vNfIAThwlTs
UmX4BWRwa+Vg6cFgDLizXq67yYYZgHDWAiNkfNZQdr5QHC+wE3CGBfIvFr01ppCon7kMovcBCzsP
GaBKg4dQS1cxH/qRvZ1EKrXTaVPkBTJSt3jKXrQBpPqp5qGs47Ibtov83DViL70bgjgsnqk0O9w4
DWf2hUjS5IveUfQ+PH6zhJqfh+abdg/+cVD4O3c/ye77z+vbunExnC1YbPEBONUWqQOD0TdLc0fV
y16GW82lgXXHp1D7DdinKzF5GZbR8KAAjAHSvtY+hTs1VWeltQAfxgNKeU4fmvvhGYB2+2jXKJ8t
O/pN84A0iTzDkjY0t7zIWSke0MpfK73r9p98XkuZbS2LYnhRHuXg9YyecpXfj4vSHTQ1kin/bS30
1Nr6a06sZcRKF8XA4GDJmsw16+9TmX/W4zdn0fdz//v6tm54jgNyT8CB0DDDRKS4q2mdRE2DD0mr
2JvU79PMXbt+vm5kI6I56xGEVg2gTuCmPF/RpE19RShHXrqioVw0B8kjUkBH4pVbZiAOhDv1A19+
8ZmYU0B9Z8QTG4V+hoTF+ftU3kHhArAjkCNiVFFECTDKlALMzHiFlZ2vkxcMF7uJbKxu65OAIhQo
1NUWRsHOd8skOatHB402xXkcujDnPuB81z/IRkbgmKAAcMAkudGgnRNaaM3QA5YShdnyNWlHaGUf
arRptRCzY2guyFjOAbTEzxZiJG4cdEkwrIVViX29ZFEKmsSYDzGATl9c1Yxmr4jU6GEyCPycJKik
YTNr6FA5A/fpmIwgQnaAXUHpSwGQDEVXsNqPCir+bOnGwzgq5ksRdXiNQO2i3qe1kS3+YCChUgu7
T3Z8zA3NH5BcHbt25Ee0G9v7RptjflsTZj7Yi42bZ5mXUO/n5NbWC/WbPlcYhWBOd+A4iFCG1jDB
6ZqLqUFcAZ2JFtrl1P5dqNUULqYzvzNlth6rLoIkvNJlrzUGyW9NkB+GFmw81k5s39ZlqSd+MdHh
xsxt++sAnN9Oz+ZknbcY+9nXYqW8r5gz+Iuad7E3t+rwHXk3kMd6rFUHbsPf3HYEBdRYtv1yC2za
GD1QRTU+pRN1Bm+kBoXqc5lUB2Il80vN2yQkbKCxW2k9hiDGzN4lzFggiOlU9ezHUNod3UVPlE85
2MO+Zs0SPVZ9x4AbIxBzKAYl9Uk9j+3NYIJPDOXopIQaXVbd4DMacWDQbP6lNzo00pYxKz4zrtco
n1mqGpZdx353fZProULaEkUgQniGchvIgnRz7N+qJYbq0ZA46bsWt0aAoXJzcoFoM46QmUJVvbcj
2bjvZdEI5WHABVF5xKAeJkjPTxVDrpooTYU3f7F45oSyjdLvllTdsb72MMX6K1VkdQZ9KyBhuAat
OiT4CBiCzaFomiTuEfeUZxSoyuPXyiOLW9yZIDu9H26ZZz9b91nQ+PyheE8CB2mYDnUjyc25+StW
pTnwpHwM0J6v3IpiYq5iKJ6RhXZsuHyS5h8bF6QDJpY/JoQryxijqXJ6mKBRCOUi/W723lFHJq7+
QEvfeGwO7Ni69CBDGsmWJqR3dZmTqh9hNzYA/skxy1cerkdKmQWhNtXPGgfLyBopcb46dj/pj9cN
bKVSSCmQVwAA/AFMP/88Pd4fVdnPyB0rXflGBkLeyiRGEbFxSnR96NLlYQGZc0Shwoa+QZ9ETPcB
uy5+trGRwn9Zd1uzcZBNvm0t/fQ6FVKDPI6mMTZxnY78i4KU1k4kzfktrzk1sP6Ak0THafus0psJ
vYBRf8n0ctdQcJvP9U2p/wtLp1eq8NqgRYmIAg1dVIi/ZZbtp7z223IEiEVGVSi7vIVNUyte1aOC
y7ub91p70+GpLROj3sgPMTBhIh/F2IR1MXbPhlkfEM2QjWZlWFhVWOzsZ7CLB2ak7a47p8yUsG9T
pRbZrKD2HdVsP8aHMgcssfd79S7567kj6J+crkrYuEkj8ZBFaFRgRNDvbebPoJqvXky18UsIDV1f
19ZlQECcgqILZlw0EUjRxNXAO4otHGuPdcytobNh7mlruNZ0GFOZU2w5+qk5wdE7LTPnUoG5uUC3
f/Bn9Xc0uEP+cn1VG00Cx3EAYEV/CYUXCHueH6iBWm0y1gOegQEPyJ4+/0IP+QeuHIjWALNh7NT9
eEv39deR+jJs6ZbjI8lH2Vb/GCMXnqA2n7iVW7CdKL0LbLcDnIi2VMH1JUqsiO/OGRQ6Nptxo6ZJ
6ToJRlSfbB5et7H1tU5WIhZHigUTSNmMlVi1Ze9G8LehQajdgVcV6tFFlD7//8wJZ4zNZpN3OcwZ
xo+c/CiRIdfR5Cbp63U7Gx1IeMc/X0jse6ZN4WjK+gpj3+lnFbVGdzmiaIbL80gCNLTAu3LvhOxd
Ynbtxol5Pzh9gEDBnwVe1XOnbBFC2ohjlmbADVpYmHt/4vqzNqOMy/ykCvtZjmzYOt8rQNJaKwWY
pBaCCU20ZIzXyRqjKmuvXozbivNnPtZFoLX3A5rMCpWgprZCJbQXbCxRpQQQrfNlIhMeDbLOhSqj
yUGM+WBBfxzcrKV6qJ3mKxQQZL30TYsrth+tdAg72cIibd6bXZPhqqnmnAAPoLFln41M+6ZnkZJ4
jdlE+a7ASIqkK7CRF2D+BBOSoCnBs0JE9+ITl5kN0gRImVqHit+RqNld95mNU041DN2D0gaJM/jq
zvdSAeDaMTnww2qWFYG1qIlvt90EJCL59ZeWBBHk9ZecpCAVZieGZFVuaVogDuzGs4zXPvtrEkjB
yhpxTqzkbQma0glW1PRHpwUd95vkh5UFMwAAaepfX9Jld1OwJniipUxtQVadI3CvYKQS9FAPKvEZ
3tS8w4HzuVWHpH9hsWzs/uKzCYaFXFkH+EWxCiyz5zuIbU75rymRPWYuTrZgQ7hmemOutGIVMqK6
Oy5fx+KAsVwnKoOW6OFiS2D5F3WSc2vidWPNLePD+uEKJ1B4wLivlhDBSQ+LPngzvZ0Uied/XC5n
0VKwKBR/agdq2KzFx8sPuAT0G3C91Mf+lga5y+46gC47w3uawy/5brgZXcslEu+5ONyCfeE2skA9
kdSrUJeS9UFMCGRwJdfrRdj6sACcso50Dwhg4XAPXAGhnQ7GXNCv8ORA6G3fvCR5QGRFLpmhdakn
p86a8NzHdQ2pwDlskp+LiiEyzIz63Obu9SN3kTEISxKiiD2MRTKZsKRWPyoILhMvb4grVSva/jbO
CooHc5IqNjPmFKMIuQ2cS9qhHYUGkWNKXrvbp+sfC8IJnlVwKjs2vG/RUndmDWbpKtSDzONQoTEZ
W343Eslt8pFrX3r8PzaFE+1YSUIbFTZZ2bxmOtioirxsAjxwij3pahMSV3GhWy40/uY3xs3Cy7qi
ubVzlHrdkinGu86X7gefKuXYms50VMep/mb2Sf6EGpZ5xxg4ZFyw5bF9sXS9n9Z26ze8d37noxq9
8Fmd35HRJl7dTKY/Yw4XU5O9Ak0KO473cY8SadFbqC84Nc3uyBAPd2Se4wNT7ekl7fu7rmeWvs7w
TX5DDfZjcOb64GTU2i+kw2Si2qSejhIZCoiKFaTG9KzWpNhljfVsTArdmxWY1MEy81ChvCz5oJtn
wKAYY8arACOjws2jlDppuY76Xay9mY2LIUSXGK6ZHScSXD8Dl7C69RCcmFp/yslxs9uROopSIDKn
+sFWgENx9jV9U8zU08htltQo+Qa57CW3FaEBqMMgDopsGMgRPLbhY6qUJs7EDCwAMAGgWQHpbMUP
rVXukjgFVrzzu159vb7arX110E9ECwAVRYyJny+2BF8gn50cvDIdDjtAhFaawUE6yL/ROxVi5dfN
bd2sp+aEUBYlxFLUCeYy9XHMu6BzvqS9rLmxdfhPjQhRjLQOXaoBRuLqVwlOuMwf8sem1dy8utUj
27++pEs+eWzbx4sfGmvoDYnFUZYvYz1RUPPYWeLm0ffRceuW+kbkZuNnjvPXofhVzi6de2BBJa+S
zQ1dH0PrmAP8R/h+uWJiUh3lbo/oP4En99jy2svk+jb388SG8NGawjLabGrx0RIdHQtMKoCnPkUG
8abzn6ZsmnR7RUjKQVIMKIkIAXOMrIqtESe9NDAPlZDAfJ+sSpIPbd1A0LH7jxFxqjgbwZKoYLjK
a6ruJSmtsGxpcN0vJOsQu192vWAWW8E6upoFCbQqm7n37OHndSv/JUn+c+uIK5mjhbR2h1unjAOl
3oFIwy0wT2cZX5uVa/S4VF/IHNBBdsi2lrde4P93h4vLK9H00Tn01aBKvrgaEL8RQmJG/kW8OLWi
n4cnVOzKpcoQFZs5sCyO/kaYRL/+zRZi3FJFRw9nROSTiBtqZuUMIzx9jpedOn5ZrF0GOcoo3hUs
VLr3NvnCZDiArVOF0aA/VoUbzVT0qmsx6YfI+501L0xLfXO4VYaDkT1nlqxtufm5TqwJl1pO2Noz
hzVFeWPGDzMDz7305lxz+osM6MSIcIfNU5XGEYYkvLR+jPgnnd5PKrDv1c2c+F3cu2XljbGf1Yp3
/QtuXWKnN/a6+JMbuwacOF963NikjXbLBCpQltzzMb5vyfyddMW/SPxBUwxBMzA9gUldMEeNnjKW
Ih4O2gt4H3QbwLcl9Z0ar5ghl1wvW25yakxwE6M3Fr3KYIxCDMR+0JzaH613CD74FjkkvaS/sOUm
SLJAFYtUAEU24dUW8bLG5C/vPEOvdzFp3XSygjKTXFrrbxb95NSKcKoxeYT5zw6XVkXvIzCX2wSj
1A9pLjGzlVKdmhHuRj5Oy2wuMBMv5T6HYEU3cLc1nLDOdJcDfllOn1Stl3ww2RauV8+JM4IQKqYj
X63qb5T/1vsbnX6+7u+y/RMckBFqdLoGE7yfIGBLobReO/rbVJq3nfZ03dbmclZoBThpV54aIXCU
wI/2gzl03ghPADT8ZjStt5Yx97qZzSWh6Phx5YMOSTBT91WKDiXMWHi6eZNDH3ht/jbiCoW/aXfd
1ka4QFFOX30cMQ8sNOdfqE2Z2ZRZ23qWs/+kt7U3DvcGk3HRrt9ZcPIzK8LBLWezSjQL5Pt5u6+X
3m1ladmGe8MACrQrGEC/IPSc7ZnNWQQDVtb5AAy5i2aGFf+8QPILYK4fSVe4nRNJMLgb8UhT8Uwx
NdBWrfQ955tHo8Q24rZHV5cga1Ijd7LNR1Inbloe+2NtpZK28oZjnNkT75QY7HaRAnvKEGKyOu2q
fV4cli6TrOsSIgtFttOFrdt9cm7LxLbzLoEhrTnUJoCcXm/vsi7I6AsZQ70pXQhGT+nOWrjbcweP
wEVyBjaO2ukvIMI4EB5G1ggmodab57scI2Q69B1kbLNbr9szI0KEL2KO19H6/TJlDqIJkxYpddnU
HTuKggRJA45okmjjc4Wql2SB/8U46IOgMYU5TVU4Exlk/EA5ySFIgaTRqjJXgb4Tey3N506p3Igc
gC1wUxliZvOg0H+sCi4LBTh9BBkDFKx4qMV+qXt4HIZqs4srty6yMEsl+cj2h/zHoOCzY2SUhbJg
mW0HkbtPdIKKoeQBs7mVGtAWq8QJ0OmmsKjZJFEd10BXrKKq9xNNJl9t5igAs2ThT7SsXUynQF0y
wXSXZS62O5iV8S/WCbJYdaV8Qff5gsDO7iELMS6tF+N5G8W6py/3SfX976P1qRHBZ5QcbJsLFA68
sgGwM/ua6zs18inxxnZ33dIlYwdCwKkpYU97lbZtlGM99hRAbGCCJpP1mtTPU7+jU+aOdZBnd0n+
bqi7BRpKQE8aLoPYHnm7/kO2Yt7p7xD8p2foleUtfodSxF4NFQIVuh5V6qZUxqy95amYmsZTG4Bv
7aK/mKFtZCWNjhUDbTxX4awrGPsNry/nUo1y3dcTK0JKlFAMgps5rKQQG9I6f5rfHfVmUG8BH4ys
24EUYaQfWXanETDPvVnZ72h57xLJz9i6uU5/hXDtz7UKMjauIfiwgMz4nBWQfBZgSMS1W9Qt+39z
OjBxhN4fuL1BTH1+oaBRGuUKgb1lobWfdxb6O0T/bvWW7JV8qWi7bjAer4YBMwa+47mpPG2SrE6w
wZa7+E0w+ZaLjhkk3LP7zEWTx22CMWA3oLDKf7f7OWTH9PVXHRSf9HvmaztcZq/AOxzVvWxsd9O/
/vlhhnCloZba8GnED2ucZzClusZyyAzJm2U9lWKiBelYYIhUsr7GhO+6GCOI6Euj9Yr2pVERI9J9
P99YS6DpjeQC28rpTk0JsYhh+n9aDCyn7wIVfYtMl7UFZRaEEFQ0IOnKFlioitnttMbNZN2kzZvj
dBFCdEmnqWDmABMsPVjtbWIGY/E9UcFnGHBwXHVHbfrbMSq4JxjT18FbCn0c8a7ibVnMqbZ6gRmq
TtBA51Vm4qODeeEFH5ojYDAC3FzwAkjH4OWQwgsqt7npwm5Hqd/9YLvX2YfQk1v4wAO76EQWxO32
VaBI7uOtkP2/WiT/a17wDKUqrHxel8jq1lMRp5EZE/OGLf/GDnJ9B2RN4KkUAV+OPappx7DMefrE
bN9M3+3qk6U/X4/YW8d2fVH8x4oQsFVdGTEhBCspqJNsZW/H4O6QwZMuAaNwC8AujFU7TcdAinEe
tYAx4WSoUKenTnGvqLt2mlznJYpf+OIaVnWb0YcC9k0nhC4rlZ20LfM61LNWajc8oSC4cm4+n+04
0SBV4+nTpw70/RN5JMmrNf3Qy8+A6SeL39k3Dg6F8QmMfNc3eOOYr+UjUPJCBQjjqMIx7wjenxo1
O69VlZ9O3fhxZw3/wgaGjABU0vHWxYPtfH08wxTyTG3UTmuAtrXZCi2SPV5fx8adCtJklOqROqD7
INJSqaNmZ+2Q9J6VOCBlDpbFdFvnN2dBN7UucyRX+MYpOzMnhC47mQuVLTCnjGkYKc6doUxuOyCn
t6b99ZV9XE1CQAHUHcmlDbLtlf/kfPsSxxzaiOa9N95UbhKOXuRXroXxVp/fVLsh9Ra3Ct4dv3Gt
p8FLXOKBpcX/UfjZ0fBUl7y1ksVv7fXJDxLvUsAuzXEx8YMWDlbAXzNJfITspM3d4X9Iu7LetpVm
+YsIcJnh8jokRcmy5d2O/ULETsx93/nrb9EPX6QRoYHPDZDzcAKoOVtPT3d1VXBT1tN/eBBjAogK
3BmIv8FufzoBfUALYuSwp6Afjkl2RhyM+rP5FW6thL0NGSsMlkyCqOm7Uet83v+Z5XyPWvdITzYw
+5K5o8wC0EGArxIE2TtyF13PW2vT71Mo2Fuu9Y4UfcZ+W7vfDQSLmMaCTfNxKGYHIhW2717eEGtR
LOYDRK3mQjF0pkITtJGMWiU+zH+WNuV14LSfXcVMkFAFAOOxkoH+xc52op6ENVdxbFY9XQZ060nK
rMFs0GgQUwW48fXywL7xkucz/m9g3EJr8kD7yoCF8bN3tC1xo0NxiH81z5HtP1LkgFnwSH6VCCcB
R3CuQjdhX//PT+AWPSsTGqRB1tqT3bDObT+Ua+IUz3fZzedbeUO94dW3sdKSYzLqTHtTsOnW0Eon
a8tFD5YaBKitYgqk7c14iw5pu9hSfWvuPn8VnhxDp55J7+TRfLQ8435ify4Pf+3heWJ+8XtHuaex
Bo6IRBg+vb01wXDTfygO+ohYcP+p2NBadjW7HpmAo+4cR7voZKHJd8E54zbiPZyVgAghm5PW7ny3
KTdUjZAdX3obHRRG5fZGCq5QOpRj22xt+T0K3VFUCFi9gxdyZ7AXyfjLZxCm0ih1Y8C8zy0e11rL
EpkwOGWbVJ6m7QrrFgIwQQeUUH6YzUMpev+uXShgu1yIVtHfJPN3pARai4J0sD/QvRk7AcjdQOc0
/Lh7e5npIzPcGR7AvaqigxuuQ4ILq4pr6N58SnX4oLS+INb+lvI7O81AtIJ2RAVPC0/qGuagFKLL
XrJufbt1Qs+/N910Nz6ZT4qnbfs9yEhu8q9H+gdRxwZXyaZxJgZW6FfRqVr3mEefwg27jhtjAC10
C+VQHNseb2A8TeMNsPwxDI61jQZNT97MV8ZOcKDOsNqYcMQ8oBiFHgE5a3QeJ0UOFRJjEtrJno3R
k1TLbhcxyTGbWRhNt0iw/m5bzVUbkX7YmsNGapxgwfESPytlpFKtVdWEY6UGN778t/cfLg9uJThH
a8QSleDI4DHFxY7yRK0hWC5INZwmkN2VhQHWLyVIY7vJgkpw7S2/xm2nBX+uAscMZYczZV7Q6IS5
IaOmC/lhMNFaj1Vt2pB6ASL8vS9FWfglqLpkjXOEta/UehAt2Ks8sPP0Jqtt3zecQn9IhgbMWDfk
x7zY6OVFzR+qsDImVebbKYHZIXnSwOEZUeo2Nd6J5DXOINqTaY9D95X6gd0noqLaWrHBQhyB2BLF
VuC9uCs3JnHfQoChsRXILdKDCpZfVc0ZqV0ZyjGpK0EcgUgomv+mXcHqZFdpgvh2ZV1PdhEXSsdB
1UxoWWvttG13ea1v2kZzJ3TgJmg4n8K3y3t29UxgywLtCTg8IJ+nF1xjKMHQDUWLqwQNUUlzPcqp
4GW8NqcqWrLRnAG61SUzfmojiItJlrWytYtiQnNSwWYfkMvadBO/2Pd5fuWj4Voi0daoCZubzl7E
oYZas8EnIHLCa/cKsK3o38fVci62p4KNUuu7urVzyXTLsbWJ5e+zKfVGf4TinrpBd8zGGB6VQrcz
WfPSbtpBA5tVZslqGl+D/Ab9R2iY7kBe6L/H+e8ExUralXaepDdTZA5MalMUzg1BJLSWHUKjAlQt
kRQmiAy4SCgh6KQOZHy5Uv0yhmvFYmr7VppeF96Bj3vM97rcssubYw1Bd2KTO/W6T2tZbmAzaBIW
AXWQa5IdDG6mSRu5uB2tGyWFSEgHdOKm+w9p4RPj3LYJU18FSTCMd4P03DbxlW4+NUrrxmnGRr9i
ZPoQDHft6B1PMX/0cpM2Y7sMtwTWEjk+EPQmSEjrxNEDnQ2Vo9VbOYiZRpB2aUGk5EUSvOHfYdob
1l/B1yyuhnO5J+Pn3rmoi6WBPOJrDDD0WOP1N2KYOurozn7iGv5dlf+CWBzLk9cq/SuZjwL7a1c1
uLEgfIk8OYrxnCukiVJXodph/tWnGlEuCV+QfVHVHdVZbWysBFhDUW1+7Sl9bJN7bpBIUcqR9PC9
6WPYb8zoaoL4jQWBuLFkRSDwTCvO78TZc9bCadCkAAwbtmYUv/KmLHdWq9YCl7OyqU6McOeWRIMU
FAtsMuqDXRCgJZ/e13pko5K0gTil4MiuTCCsoewHBhE4OMJvmrg1snHGrWlFsmuos21Gr0oUPbWF
uZliBAhKubu8T5bv57bpsUVeMwhhmxL33YLYBJ4XlBLQ1AnsJP0PGX6YAWpoiQoUEPScXiISxFsg
6Qswr4QnGQid5ndZFhQ01+funwnu+PuqVg7qgj2V43yLxCjTx80CO8gDZwwjW5V+XZ651Z0BuiEo
EeioFPN5HMgNAUBWVBhSznpJ2zT+bR15aFDW8p/zjC3R1JEtbqv3uTXVzQBbxlzId1Nb3liRft/N
lldCGI9pqvSoQhyRKcgos7FJpzsf+R63ouEV9Dfj29bMsufLw197Y558E3cyrL4ceivCN/lZ/KIV
zXsml4c0TT794SVDATDxfWeQfI8mMZtJjsd+8KnqoIu//B0rIYFlIR2L1y56msHXe7qzykADTLwC
tK5QvKH63bVQFXvNZBHC/pzCC0twbIdL+yKPUflyM6B5zQFVZ+CClxidQjYcK6Peb+lmcprb2YWg
x6N0LWKRXjukx7bV0zH2FkShjWKxrSYeTeMNKkK7TPsvU3m8y7h4oShoF5sL4r7JD+gVv1KgDeaP
L0a3/fmSIUMPlJOFIsFZY+rc5AVKfrATBbYpe0aQ7Aq0sAkBpd9e5cy5HRnijg2h/RhpELOze/NT
DjtPn1pkl33jOQjBYJe+gWJqq5hojZ1aJ2teG7W/66j1WmKzKnlyiCfZiSyRhOiqnzr6KO7cFMBC
jHKIj5IpU41rgtCsMb3MAFQZTT/jJDgfa3vneLK5RZUkqZNqFZPdTSgjtM7YOwWgSf9lRbGaQDKi
RYSvRA7ymNdjDORkVdqhUW78ImcUOLZEEVzH65P3z9Dy70cZvSLW/X6KG/RM5H8Ine9AodSZG5o7
3fSp+YPgclzzLWAC/9+wuOu4HsImAmoXB0LTkARgstV4EhrELdm5PH/LD51v1P8Z4m/hIoOCOc2A
Rg6jtwYFiFR2shaqZvS1Ch3DTPbj4F22uJalRJQBxsOFEgKN1NyNnPgAgX73UczZuB2rkSlAhuSg
cE1JcUi00Zb0cmPSP133RfO/KjqR8fhicm45OkQML3/M2h49/hZuVWeqVkme4epuhhhayYBiOEOl
hQ6JwmR72dTakh6b4pa0pEVqxgSmEtCVpL0CkoFuF88gcx1FPCyCUfHNwVNXjuqIbgSbKtJNUaF4
oqlb3RCUCtfe58cLeUZHgaa2wvBhBsIvXheRV6kAeJ62rgQup7RV7UQBKHDQvdFAebuPXSNCCZaA
eXIw3cuTu3Y64dXBJGtC4OuMecaUh06qKLZxEwx2WtRMBx94Y9Hrof2IFFDd5LPozlqLwsCABJAK
uOoWHs9ThzAg4KtDE95Um7Rnq+4i1hQx2HWsvHIqTQWRWaAIDut5bxASLWjs+59y77Lwx04IiRgp
zZYoQMo2JPeM+S3wD2Ty2iZwu/pelZ9M7cuSN5dnd7mtTpwEZ5bz5HjIa2amgVeBxsVG0jxTHwUj
O1u/xQLK2kuKAlgPvnJRB0qgNQ2oprQhtzXFVfrnWPKItO2A5UwjEVTg7CzCHAQoccuCtxPKpdza
0RkKpGaIbJGiICEy2HFL7CZ+L6RIsC/XZu7YEBc/NSXNg8YALSMp88duzp+0/Mcg42Us0DdFOLMU
tfnMY0T8VDN70HuE7S8THqUCa7Igh7S2OscmllEebTsqt2mVfSvLD88QUDYiqPMQaneB3VZ3lfL7
8m5bXZyjAXGb3EosuYp8LM6UXCk19NyMkg0mCgwiMXGRIW5bj1Ksdn2CmYv9K8V87tObunkwQsFV
vnwuf3gArQGNGqo3Syfy6eSN8WzO+kIfFaQmxLGkt7KswFiVC7zx2k7DaxDeAV4QTKPclvZDmc7E
gGswk5jsZfT8sKBV4ufLa3Pu87HbUIpBP9FSkDmrw8htbOTdACYgaN69d5XmqeiHlaDDNlEAMMfw
emg+tAEgiqneWF3gBjhSZhnYKQD2gk9ZRsRPLLhCtQUIDi/MswZppT6gtTwDqercEvTb9yNLQCBY
kwJqvGhMQ7d8AaIAq4Rnjme7AGT68hecxU7fc/HvA7hjoVtVmhkLK5IOJem82yTGPgdlNdJcQSa7
XVEwPJwum1zbssdj5s4G9Yc4KANwRVr1uInajybyikFz5vbjsp3zDC43Nu5sULz7I0PB2CYKdeMc
klXlAE5jo74KIAfKkEByjPZDmxNvGHI3RqU51XLB/K5ed8ej5Y4OSXrVHJYJbsBOBpg4AUSFmH9n
+lnpH1N4046dnaALrPtprP89eAuYEAi+aQDlnR5ZU5vChGiwGyrxNjAsZhUQcY0fW9OJ9Y+4dy5P
9lkkwZnj5roqINQtEZgLwvk1nyq3J/pV2YFXlSLwVayvy+ZW9xBFkm+p/oHakcvPgpUxtsymTO2k
M52pcoryMMtePImgwqvDQh89uKmB3jxDA4bRXHQkgp0qe1wORV95KGo6ZnVjNgIluVVTFlj9NfxF
5Z9zfmWdhXodV3AFsmLLwVaTnAzYd/93pN1dnry1qxBATYCSVR2wVL6tLZrMse2mGpFD67bU0ZX7
PrmV9cE2lOvmx4BzbIxjY8vHHN27SpSUQWjAWN43ORBqioz+GtLu1E77cZMjZ4p7nSTJXJFMgSlt
OBjTZyrdybNIxmtt44HLGxEe4nSQRHKrpDQmyIljbIgSMKukK+yF0LlUJWb9p9EcWVJPJy6GDP1s
FbAUtC2TtIwp/qHv3y5vhTX3fzwc7hzFVU9kkLghKiYRq6DIUUVMoZ6iPGVTxZrxthKV7lcnELhP
ZBtRW0E8cTosXDZBl0+gfB3DAyk2pbyLwL8uanYSWeF23bToEoyArdtgh7YYGKDf53S+ihT1Ng19
kYtfVoK7xE2cWLRuYjxwSJyrDTXVVGITnTcZgoUa6a/BKplepawjX0Yq7aC7qeL6oVdB10MPWkGL
Zy34hpUjjU9ArwHannS85LhZHctqmsrlEwzypRpuXzsl3fV4Q8rGJzRNf+7sTagVo7MD7bd4PnIH
TW3GopmXF0FGQdQVSRtUL56IPm4tqdhngS5i+FyJC5eJJUsSGawmPGPdrNRjp2lYzVnW3UE3XeAq
L5+DZYn4JVRVApqABTIMHanTXQlO7XSqtW9+zfcyOGSAsMSpANomssHtSZJGspFVsDEPKCab74kh
XSN/urk8kpWdbx6PhFubIUqohhY8XCNxwTQwnYEdWntUWlF7z2U74P4+nTFwjKsKWuCgdk96Vsi3
YbTr4hJMSIJo8btThl8a5AQgPI7/AEbBuSgVnX6VVuNZPddAlrGunlCgDtEJ7PjKGIWOZRZh4WZd
Zbk+WP934TAOu7EBPXAQafmWRJ0FqJduQGVtCBNnNqvBm8Mw3sBa9zeXExkIw7DK78zW8jM3qWM5
3UfjHBgsQyvz4LY4dca2y7VUBqsaAClJWqqMSvP46g+z/BYHTXBtReX0Pgap4d8nnaq9kW4CQiiU
wpqhzTNAZUvR//hRgqRrqmaqI5l97pVlmYPQbAwGALfHuvO92m+N/tqqEwnqiQ3oPjwlCMLXmvaQ
9awrJFLzogjfyslUIiYFfpYDvKL2W79U880Q17ElOOprjgVaDAubL7B70LThlrnENZgp4Pr0czAT
U69G+FoSpDyvS+Jm5sPlzbt2RI6tLZ72KFgI4i6aYhXWjGpgHfq3pTYEuZgoF7C2d4/NcFuqSSA4
YE0wo2h/lOw+8R/67rMqBFO3FvpD1stQTTSlK9YZB1Pt09DSQh2hf/VZao6aeRq5TcIYGg17KfaM
4taq7nT9/vIcCs0uoz+axKENgxTvAVDCan/6nrIie0gBYdF7kNVANZ3cNpLbRrbU7QSGV1bPUnQU
WkHJ/y0+fmrYrGZA8Qgy750RfZLife6h00Dvg/65g3a8HkyuiQdBkNDd2B7mhN7jKt3NIZhYNMO7
/C2Lv+acxsmncHPQ1mYqtQo+haAZhGkFdSQKLUuthSxqkeygqyBY7JVACgPHDbW0PII8kHO7vu7n
EcmGDIlb/bFIC9c0y8SmmX/opOIr6LptMzWPJRGpsnxDn/iRHhnmqZZopiQD+OMzuy/mnS+nCHbM
DMSSEmlvZL0fB4RASbyP58YorpJQ8vcyJFAiuy+b8MufNFmy20RX0Iae9XeyOsXbGEzGBQMTVQre
vc5v38KEji99gCZ5FpOwugqHnl4B1pbeyTEu5DwoBA+UtS2MqBTsb1CXgqDNd/nlaAvHwdy0YQ8e
AEXqe6jydjey2VB4BfIGlfjErevkCRmZO5p6YJNGB8LYfV3eQOds3yry4UBfg8sCywlG3tPNbATU
aEary2x9eqalvAmV7MUaAFaI00erCSHnLNup1NtKUzMlHO+AcGEtjR5b9ZF08Y2vPI1GCQp8kbTX
ytwsndFg9sc5g4ANPzdm7muklivoPQMVjpgdNYrImG+RW2J+EbrlLLN4+hghvJs2n35FHy9PzNoh
B0aTAGOrAH3LX8ckNCCfFMnQO5eyV00LPasxXnRFVJlYcdHA/i9ZMaRh8Fbg750hHnVaYVtPw8x0
ddMv8s+hl3WhIPJbWegl44g+c4LHMDRYOUuNMgCtbU7Af4OsBi9v8qsvnFpxshnN4M+k2/gdAx+/
hiJfCmFoiMKk0S4MtjIwmvh/P53dJZOPtAYFWhRlIC5GlFOIU+FgIR1HoQQabrspt9PRvmxkxWdg
5eBcDdxKSOnqS7x9dLyk1EKAGwLN62xubp+WPw8eY/aV/Tixbci2W0Hke76YwLyjWWvhhMG55uGb
Xdgb2ljhRgLnEVMiZ6Tvqvoytu+Xx7V89qkrPDXDOX2Ej1rVFDADWm42kMOEjrDLFs6vlcUC3j2L
qoEMSYXTiUM3LWAGdCEF1zp3kp/z2Uny1Etn1/+xNMq3/8GzkgBQL2t8NUnXZx9bAf4nseL2rs2j
BnVAQMAvD+gcWQszx96Em7M4kGivtzWq5RV62KoehIDSBLbz8DD7X3UTbSaJBNAgwntdlMNbm0zU
r3Bd4tKEk+euzKIAKwiUl+Bh8WSO+hsVXYoIjvxxPyeiAtPaDjyyxVeTowH9PmEEW9oMTKeCTqpx
r0V7U/RaWR3T0u+PKqAFnDJ3ayShjty2jrgjQ9JGAc+ckW666ZC277mIzHr9IjiyxZ3isScNVLRg
C49XxOR/ZQUx+Vb3C5sYHzMS3BGYlxb06NPlPbMyRjzFLFPFMYBoJ89UpVpm1BikyO0h+wogIKbm
uJkJk+Mrw4rd/2ALaYZFa8AC8pFzztJQZznkZHIQkgOfRzwVPCsltcMGdEc/L6gqS+sZQg4FnSUo
wp8e7rKdKjWYKthqPB2KFGAjbEaFzZ1g/lbqT6eGuDNXalOtpyMMdRmYe2/m0hu1P6rpQqsnNzrI
w+1Rc5HVl6LYmY3bidqjz0NVmAf7B4j00KyDEZ+OM6dWGiAYzW2fDs5CKdxGuj0s9VDjEUBgW9X+
JNS7vI4r5+/EJnevafBmakZgE73CGyveKJm/NbQr2ooqaqLBcU6lrFoal2ONArwWM4ikYlAT65JP
hUL3hvR2JG8i8+3y4M7fyCcTSrhUCO7yCSghDC43kHO7ahtnJu9zQ/DIB+9Hvfu5NYSlaNFBeABZ
MG75plHua6TR8fAvIlebKjupryVk+pJq3ICwmY2liIB97cAfW+QWDxSnUT4Ycg614dJrxt9SBhJo
U99EYQZZMFF0smpNxcMZ5RZFR2B2uj3BhRqH4CHI7XYsnCk3GIVsczQVjhq85JLokX62dks/Hjqn
F4VoXOrfON2jUMgf1KHvOkVCudWW0PkE4ZtQV+1YvjHje7zYLq/dWYSyWAO1AtSBEd6dXQ9hhO6q
1Ic1yfqNtjh7IIIQ6PsiO4mBOAvcpeCHpK2KGPUI3Zs/o22628zbv5onXZUvkf3Rs8TWmexgcjc/
1sGGZd2AS0EzFYIjVT1dt75ojKgCbTzLZbyEkH1oD03xEk8xKtpgOGm25fBjCXPOJHfbphlULHsV
2yOY3lNUOeWcgZAKTUyl8rs3IYbjC87e2eOHM8jNLqjw2z5H3paN48FUNxooOJTop66Ss8FdQ/4c
zJkRwkYIl+wHG/B2Mgnk9yI1grW9iMcVMjVIdGI3cn4EPXFNqEawU5dPqQY9QZG+/fpk/TPAuQ09
aac5KxYD4yMyEopyH47uz8/T8Rg4b9/SSYuTFibMENJpUASaiWiPCaaJl0IvlBhZnWWamlBnJHiR
rf+0p5ZmzyXKNwgXDfijqvdgKMIY4oaB1LGuH1T94fI8nbcbLJvKRMFSs0BweBbbDHqoS3qPUejP
qverd5KXFAqvnuIlu9xrttVWYO/svufscYOqctrJagl7/UZ5VH71v1T7IQGptKPeXQ/X6rXhALnu
CIwuHob3fceD5HY0aeckBMAMMxkkTlBRu66d2dr3nR0T0KkZt+EiMAuQI6hJQbR42frqPjFBBWlZ
FHlAnoJUCRI9MWqM2PBvqgwMAT99Q3/P6L/f505T0Pd93GX4fchl20Tr0RbL5PkmFekji8bBHakK
RKp0WlxcAQ6XTNn6sggRcN6BfzoUnlK0Jp0UDwFMIM9hBM57dD9f99tPaKWFXzloVPRNtimfK8EE
Cs1ygUXkW9E8DjBrqfb0cJ99yXbEMkSE++ENhFzZ7tlyMip6YC/zdbYpcfgUyGggzOBfMJ3cSTJq
SRKbLXCA0U/VmzzzpvpqnSeQS7PpNsRZCBwQmjzLe1Hry/nzfpnqI+vcpVxZDTARPo7EBBK+0C1e
WtbW6CB1JU99DQVH4Lxj5Nsa/U71rCiRF1mkFPMSAsTX1Vf1otpIh+/1neKND8Wv8apmwNHsExm0
C5fP3uowF0Qx9CbwBz2Ap7GHGc/jPIwY5pgUTKdOiTJDfKg14Jp3JXVi/1CJ6p+rgzVQ2icAKuIS
5Z/BTeL3XSlhsFkGPUjZzTtWefmePqRsuJ424Ae7H7ajF7s/xjZglo8Nc75Vb6q26mUYTqxDK7NJ
eSLALVZU4MPXHMGxGc6bYi1RJ1BhRlbfjGGpH/29vGqrseqxBc6lSYbvqz7wngyZSDTXXpUbctcy
Flw3gaMzkz0329y713b0TnQuVq4nDeVMGQy1BhIZPFuFOpYhnesJ8hfNs4JaTQU91N1ovVwe4EoA
BCu4DBaoxMKodrortTizKBhT4eeIm6N4EtYJytehIJu7sk5IWixcNchKAoXCOWzZrw2ty6F1EVvP
lnEvhwJc2jfdzIkHQwaS4j2Grk9Qe5+1avZKRZuwyEJ7PzqmHWytW42ZXuz4m4q1m2ifuO0+uyfo
6httcOa83A0ePeh4aeQsu2tu4Wv2vksOh9nL7WKngo/sORXMwdlMc5+4zNHRKy40o1YCoDcEPcUh
GfaJ7mr+T48DTGAN8eBGw8TSsXpqog8UxaqHHEJW8bWcPpAfU18sv4+ajg5gHvi8+IZYqZdBMTIU
od1qX0r9OLRXAzqKBieMBAM52/ucIW6uAsvHuQigyasWMxv8q8h4J6kr14Il+daG4rfNdywENnsD
eDnOf6Qz0pJa0WFAjv4yMsMtrxNXO7yXDoAVduC119FVD2oykLQf6H36gJ5MBxGAJz0VrqhodnZG
AFn/ZlOEeg82Md+upWW5nEGROrQV9QtcHx06ly4f9ZVJPTHAubKsjRUw38MANW5nfxNmuxKIVBFu
YZkybkpRdcPeoygLqKA2PN2DiZ8pPm0XK9VN6jcsV7dtX9hmioqKc3lAKyfq2BTfGKyMVqEpI0yN
8x0pvK656k1BQLY2GmRDwL+ioecR1a7T0aRFSCBJAWk4hXySEpLGe7+p2FJSFbWtrS3/saVl9Y7c
Q67qM/BFsFRQ1G9zVLGFJPJnbw/ssGMT3G63clOWi5JgvtBejJ5Uprq+U7pN4E0qA0OcPf+5vEDn
TzrOIrflAgsYp3SExVraLIq7jNiVne+D6wqhFvmkpi0CQ58nrjmT3P5rpRlXBIHJ7iqXbkqUTO2/
lj3a8i+oydKJKZkjOZN3eaArOxGZaux3oBoBLuGLh+0w9AlpaGhnyNAlz0R341qAN/gupnEHCzbQ
eaRhK4I/gtuKmqTPfT7qod071SFgBjOvjNvsYWSRPWziL90JWGGDB+46P3xp7sAOgL1BzxnkfwML
Pi6P97xXHsptxx/D7VazzhraFkYI2sEY3NkWOjkh4uzM18QOP1rX3+RsrOwC3MEq0yFQILjvV1zZ
iXluJ6M/yzdbH3ORan9NAiYvyqr4oQAZ1OVxnlehuXFyGzhOCrVqZhiaXI1BFeRQb1Q3fSrs7KHd
KtvZe+5tskmZ5hKnPVieddVtUZwR8KCsDhcE5SASw7WLwPrUN5jmYBVGaYXQoHJizY4Repq3cyMY
7IoHQrV46ewE/ZqGHsFTK12kqZE+d5FNwWEkPUVCPokVZ3piYPmAIxdXB8jnRS0MtJ8NnJzF0l20
D1xzF37MB/mWeoGdha5r7ZTd5WU8b4XGMh4P7ezsRJVa9bDcuAVYX3+Rr86bbxvIddj0RnqvrpsI
97ooghdNKHdIerXLw0yB1TLZNNldW35dHtb5tgD2CFUWDA7J7LNwLwoHS2vqAKjTWG23lt8eTDI3
u7YAkLYaQxF87PwthILAUhNYKGYXbA03HkiFlUnXIyESavbgAu2PLrjWGX7P4HJtM7dmE9SJX5In
pAwC+4+MKo9ghy6++9QF4gPQQAH/jR5WQrhlhLSrlAA0iLx9BGezeDtyG9wNTJgkOF+5U0PcSCsS
p6kawRB9TK+ByoUOAMrX+2iX2a/qp7oxwaoriEVX9uipTc6nJVk+00aHTYBXn+Qr2SZvHebzr3kb
2QDosuwjF5hcm05EmjKwkBaOHs/g1xsqxI+W3jMKMhcSu3kI/ZM7QCDl2CnagfkioO7qDsI1CQ0b
hBq4KbkFlKdej6U5RCfotebEuwziCpaLmwPVEaZ58VfwZNz0pj1B1Hr87KDSJdhAK5foAtf79wHc
wkaWjv5qAx+QMW0jbWd0klybX+31rz+gX7oanWA/7tGd4ALDXbB8nzwR4Alt+erQznblM+AyBF+0
eoaPPohbdTy2xtmKIyQXJldvCgjxbSKEysGPlf5wcAHHQ63SRBQL7clT39ukc+d3nZ/Y0XirQNy7
qTZDedepzaYcfl92S2vbCkzToKbHU1Q7I3+BqjEQmASmzKKz7pNcHhfF2v08JfW26BsQNU3Dh9ZM
4z6Jxs/LtlcPLlhnwKYBWmaQBpwOcwigp1ybmE4K3+QbuduIuqaXG//MB+H1iXwDWlkAvzy1EMSV
nuY6CAjApeMaEmIfo92DEPi1NSa7B3LHyEUSb6uDOvK73KBirYvCsoVniKq7GDyHrQiJvPzAyZi+
m1b+USyop2PySx/ykykoFgyzMsB5MJtuHQ0jC3sq4kZf8klnptBGDDZ6EJOcQVYzZZAiQwOBRNbq
N1Hwx0q7K1XuPDlM3Dj5MmgMAjGLGWq3K+ReEAecTeQyTpR9sTcBoQFv8ek40QGlaUMF4+UUb6KY
PiT9LHgwrk7lkQkuYFTjMZYLpBXsTk82UITcAiiJHovSvbzPz7PJ3FCWQ3gUS2k5VintYCdOr7Xw
eQhD6MndN6qTVFc6EGqp/EuCcOhlq2fO6tsoAMcLEgE5Ji5ZmFdWZjUNSIB0BDV6hig/7tAigMej
GQq0aUSmuC3ZUR0K6wSmUC1zR3AmxdMAwQLrFuhYwcvq7ER/jwovY/AaQd2Qf+Mn6WiBsh9TCZcB
orM236ANFJpqz3X2QU3Rk2J9YP+sLf9+tHB1kDQkXYiUfOVGR49dGe+sEOU+EZPqspfPDpr2zw63
1/FIBYZ+wqimIPPGcGBRCcKS5moMX3tJBCkUDYrb9WhuqtR0EdOWWjdKrZvE+Gj94bYRbfuzq4Vb
Km7Xq3nUJmoEKrh+iiynCvwEOgbtfWsMvwJ1OHTTENkBpEv3qR4T0cqtGv/HQ8dntnq8mGQlg3Ea
dY5UOuP4KTU7K4tY0Tym5VcQby4ft/OQcBnuP4s8vn+m6JkACwSojH4TV79CWGK69KF0p03+UJUs
hIf25L0orXZehOTMLm70aIsGA9jGzHIx+1K4aehIW+TGb4YX8jfz8i263KbOrr+ABKCCk7jqPOFa
4F4WfCNP9QMyjKjwfRg21RtLgeg7ah5G7QhmdXEdZyfjyArnWiS1jTRl4fmLa482tzSYbEA/hhkF
d7SkBoUbTF4FAjV4Uat/umx89aAc2eaihzwz+qiUYDtoyX5KYURGl5oUeXWkby+bWnUAR6a4VczS
XI7LAKZyafCkbPbQN8OqDLBiPQWvBH2+bE60dsu/H22asfTLLs1hTrHeSuW+AC0vWKMv2xDN3vLv
RzZoCpJMkMJi9uoI/uw+a8EacWWKgNirQ0ETpyFr0K8BFfSpmabV2tBMZLhOVPolpy4/QyJIYK3f
3wjECZKFIC7idYyqti8zU0UoQttXxeyuhqGsnWF+m6XmBlV6t5/LX7nylOTF4+U5XL3tjgxzrjpq
cvzmcttFIDS1kKOb4UhaH1WWgOlx6cY6FWSvVjfikUXOaWfUjCbdXO5XwKLZqBqb2Hwb/f5eqRZt
HFkwtcu+Pjve/8zxVYEwl8OwXy7YuIUkYxf87icIz16eRJENPhCqa7SnLCSFBKuGcNZn8iSLeB1X
d/vRQDg/NaUtJV0DI11XOlEvU9sHAHs2FMQMhegGP0/VL07fxG5HZza2Ph8FVU2lTOqEaavibTF7
UXEX+2/QtCPBU6uBJXR6VSm6p+/KcNeISO7P2wQ449zBHoa2yKNF+htVvoTuiXoT6K803qLFPQXR
dHWtUGb2gttm9T63gHZBSklFOMR5rLkqjaaIYDRHl9gYQs0xjpxBVd0SLdxNo7PSwNM/kzaX9876
YI/scoMdm9Ac9SVYmiFpMkVALegB883JHYsXA+0fyvSShyDZN19oIqKhFBrnfFuHeqeBxkUA6pMe
nP43RX4w6OcUx05kXHWGV/lOUG99EYfh6l4+GjPndaRgDqywh1lJdZvYvK86nVG/2ijGy+XZXfXd
R4Y4ZyNTeajbEIZCEIxNeAGZUr4haJO4bEYwnm/3fnQTxUDwjyVdzPwfad+1JDeubPtFjCAB2le6
Ml3tfb8w1GoJJOi9+fqzqHv3FgvNU4yZEzF6kWIqCSCRSLvWYAV22Q+vIZ1sCaj3Sts6l2Vtndmf
f18IA0YS8O5LCOPkt1J4A3UCdggwPFMCemvsfbn1h9rucEc2BK+vEhg8qEajA/dP18VCcJ6mrDEY
PN6mQg2pC5x4YGBOlHYmkr+0yvckGfH31UGVuadio6XJeExA+JtYLyP9VaSb49ur6QPr7xcJNhEA
RNI0VmC774r70PD67hboDlkZHrWxsA30kNdgQWo8i204U2ukdhZqbv/dCsFxq5NC1TKMhjtT+V4x
umt0ggZr/VYfVTCOonFAAoIUv2/SEUVoVBu5fNBQYafyI03Co6UFT4DS6s33rCaO3BKoSXjsDABn
9yTcNbnyq04qjzH0SOWKbAOGCOTTJrzS0ni4fKirr/FiIYJbSHQr1kYNC0m6u645MP6zBH2GKrts
GA+XRa0b2L97JhjYKig6oFVAVEmuGvJYBwMGo+6V5lZFTCEZwEZ+uixw/fL/FTjr80JfWSUnutpD
Owo1sHHp9zVgqvRhq6P7f7mQf+WIRjQDI3jXzfcCTbSGV6LjKE9tJoMU5RDHTtq2boe+FWUT0nfW
snPfBiAmsoaRGszGzs1O5wssLLAXERkOcBGd6iDaBepRh8YjfGn5Z4xczMCdLjsNqVu1nQ2Y9sv7
uxKQQj76RAHCjklZwGGey0d7Nq0Bwg8HvGxsq0ZSxo/lKzUiblCaaEwdHSO/q2SnSjBFVT9oEnWT
8FYeM//yh3xX4vPvEJ4TIjVVG5b4jrCZCh8Zgd7mQyi7albdBjkHkB4xxg2Z35ULMjUDjUJILsNp
ECxAP5EYsBAU7ph1k6h7Vj7F+YaVmT/72/GC9mtG98ERi0n6bqqBtTOCeDTQCwD5sp2s5V5rovFE
CYlrBacaPJ4bRn5tWXO9d25yBLqjWFOTACIm9yqWNYw3eoV2uNFnw6/Lx/XdXcYLspAh3MtBtxh4
AlUEVKFjSlCbTV6SrVUIihmNZRIM8+GgBbBDYnm8KZO3y4uYP1I8nOUiBJ1rkRmwJAkijOxWwghk
Eng6OzX1P058nu+V4MD0M6jbfM2cobymw1cOAsf03qQbefj1EwEayB/EVFTizi9yOuo9GxOcSEt6
u2F+3Gwc+fpu/VeA2D8fAMBvlNETg1T7Y1XN4Pdh8Ei6LVyz708MdgtVLcBwACUAuITn62BGBEK5
ebeCjlFgSZkqDO9UBNqXztvslWlS/DWpRfM0BTwEt3sSBxtRBFndSsDEYU4VfdaoCZ1/wsR1Yo4T
a5zKz2/KXXBgHxqzgQSSHrzkRXMyR7+5mr7oo+H2bya4TrlTndAKe1k7v/c9YfVouzPnJl68DyLo
Hy3pBGqQCIRZiUtQyYw+dNSPi31gpyc0nGee9SRt1ePXl/5XpuCNmVIHqBUrbObnSO+eyD/HVz9f
k3C6VSNxhQf4/ZCeqmKvo3mYu5f3bdVwLLZtXuLCZUgjq5cAUd04unkjaQdmxrb6j8di/hwNWrjB
rDgnfITL1pkRMOE4ZKRlBUSUHwgvB8wA1ubGC7V25whc9RkPBjlUMU6Q43aAls+0pJ2e7Mwp7h6T
wAxBhGa25HOIQyDlXt69tXcYqVpw8ckK/mjC7iGdENOmwkyqlWDKsP3NdAC75NB6o7M1dXi9LG1N
3dB7IqP2hFbIb2AMKO2VPW1hU9Qh36UY7h3qLSjc1QVhXgJlIANaYQpHZUwyp6mOF1ghg5vp3oy2
XIFElf5Um8fLq/neiwC1QGfpDPmB6d7vx1UX6DKpG2j3wdo3b+SaukNuD2/9DabQQpv8NA+9P6FL
/Tm71m/Hu/H2HfD+e2tv2BSdCLl3+XvWdnf5OcJlLgETN6HMDHI1HOIQ5EhpvVyWsEIWfL5i4T5H
eUpJ0EAE9bWb4BoEwXeNa+yNm/TYvktudyyudTvZAa9xn54yr9nqj1+7IMslCurakLpEDQfy1Rwx
anIyo5sgl9wcgdblla4JQqctlBXXAnMPghplXO3lXIWmEoZG1PKQynZtxHa6NR+7ar0wtzG38CCP
LOICDUaZjkC5RBY5/DA7MFwHmNbaAmtbuxMolv9XiKAYOuZ8y2YWosKoRHdT/5h0L4hE7BZIaZf3
bU0Hl6IEBckZ4OiBro4CUHDSrQTzSunGyaw6DIvFCCoAykK9kDpI6NW3NNoP0S18RaV4rvW9yt/y
fqMdYM2jh0EGlDum6cHZJCyoGeoq55qFaDt/ymhsS4QCyPErLH6qxkf0j/F45odmIU1cXGAlPXJC
qM+P+zL5lIqNTP7q5oHSHsYRxRFDLFrENGY962Dute61YScq38QF8i3Wu6G+8dEp+5+X1WFVvReu
1fzvi8c56+QxNWfXineqVyLxDZMJbsutaHJLzHybF2IqI7XSvoCYRDuowCuDubbrrThrTbWXj7Nw
i6aSMomlIFbO+teuOMrW8+W9WjM5y98XNG2KlSLtCH5fAYpB97unkW2Nuy7dKn2sWQOC8B+yMFP4
rbtrVBTg6cnQAXlwlT60NbLv5IPZ1wiI9peXtHYuS1GCOkthlqhBiXMpKNKbgMmm4WtpRu7/TYqg
ZBKgpRhvIMWUj6nSOSCX06UtR2l9KcBc0mcoKzQ/navY1ILpobHmpZCvoAQUEXGakG9Yz1UVwJDn
f4QIEWrF0FnFQgiJwHA70cjVQRcQx4odbsEDrUoyQM8L1C+MhIn4LqRAtpsr8DQNFT24wS0fMIPt
dVsNqitVUoR0iOvAtjHjdvwpWi1u5hCPEeAfJqR7DUyOaMbLPCSv0qmyLb3GSGbmjKm2Q+nS1+st
9se1C7uULWifOTY070EI6JBsclqtupssZSMKX7OnFNYUJm5uJhS9TdAQhBn0Ze7RYTA5bda5as2I
y1sLbXC5ZhyaKohdYlavGeaQNgqlazqJaBEKQ+FTIzY510m0/wbGFOG1MDg8BwYmj8I8Ya5iI0Be
05V5Kmbmc1YssEyfi2kT4K3i1cWjFHgEbMQM0IWAOC2s0v/nF3khSEQZLce8D4vZd6cyABNtBTjF
j1kKRBckOVLciMvS1nXz77rEgBsp+nwEdAjWFYEQJZLthMt7c8AjnxilzSPg12Asxhhu22JzVGPN
rUAiEjSyczMzkpLne0ozZcaVNpH2QB5WtR6KIvRpW57CmLiq8tUEW5iPa1Z/GegJAg0g1atNNlt9
rQdgO+B7HaZF2Z6U5I53qJ6WbxvbO7+HYroN5DfANUU5eo6QzpfIE/Qf1j2YhmGB3iTc9HjMXH1Q
j5Ee7JIU7lrbcJuARRfkyugJceV8s1189YzngRtj5hVCXkUw24BBAjRBjaQKj9tjoKH/XzdtXrV+
S0Z7SJjdjXccgxZK+HV5+Wt3cylYMOUoxpdI8UDwwDK7jfYZmJ2b4XBZyNrNNKBEygywhty2sMVy
AQxvXYfLIBm7KdjJHIRjn9q0dZKzbognia4Cig8GyYwhNv3Hba+qrTx7JuxOj0EQNALUIk72nVIf
urjZR9r4qBfvoLN2JpaBPl05kizcoJpZXauF1xctnpiyFROekkSIhI7ZxukB+4SWUp4zO628YusN
XruZxl85Yt5zyOTaRIcNNCbjDzTiXqkUH1Mgux1hdlF+jdFWu97aIwKkNYxxgOsRXbmCfVWnFCSH
Q9E4QUQ54KOndF/liAP5ENxRml8PfTfPUUsYxVNIvrGta3ZhButB9lOeG6oFuzAOac2rMUdEr33y
/q5Lf2GgeKj9od8wt2v7amJKG23jaF3FtNO5OQC3oMRigtBdN1+L+sD5ex39jIv3Vv4ZPFy+Fivl
PXANqsBZBPgshSsmLIr3WTvCzGFHkVJuO39ETav3lfBW0XxT8U2CAXvySrZC09UU7lKu4HEMcUwl
uQO7jaz6X4NzL+3ryjc/HqQXs/Ki2qteNqzM6umBewkKO+MFiKlrfUpQjSFgkDcTEJFrJwBTUeWH
zJ/DYUNP1q6fuZAk2LNE63MzmiXBzwO2jV3IP/rYUYMNh2qliwlHt5AjqAkbDDqYs5ysQaessu/s
xM6O9L5BRt4Fh17gaE+XtWVjZX+ekIWLCqKw/7+HETIiDRjC89cc8DFWuqWVq4eFkAtQjRgCBl3L
+Q2YsdE7NR+QvNrpjrJXnnyAqALl4lb5YI+Tw3flXYHg0p7eLy9w7SlCdvK/cueHerHAJgkkkNP3
0Mr6k3WHjl0zy78s4g/unvhELGUIN66TgcIQS5ABWjdik5fyGLjDwTzUbvCYPyk9wAApppk1l/1I
nCs0zW/OYW3trnD3Em5IFDiRwAYh5C6eZL9IJ/DN3TeTedeVW/iY3/YU01h4dtGnhHoywOGEs+xS
XllmCUqjILubgM9c3rdbmHArI9pzqInoDKgBf8i6zs/NaEqp6GQAVukfwy14Vspd5wMNpduznWE5
wP/0vN6dq1Gpu5UjWJeNchje23lSU3xtTb0alMjESxvveWsPj5lvOSFmRueCvSM5pWv9mnRnumb+
MNn11WbH1Or+/pUvvsIyjwqqDpDfOsG9cdArAA+YLlyPXe8dJqcPXcV5vKzD37GW5jNdyBTONBqA
fRaqM0BYbvMDAu+j8YY8wmfslD8HLN4NvcELXovrLayl7xyCM4gzZsNNaqEAaYiwbgXJ28IcWQwa
xlcjcOToUHb7ge3m4ZVcuuva2EWYkCGtH9e7y6v+Zv0E0YJdL5pBQTc9RBNjOAyKByYLb+gewEJ+
Wc53wy4IEgx7ExElyCYIKk70q/Knt/SoHuh1BfQBT/WBQrlFYb8yq3q2q6IOoYMYU8AyJMqjo37k
+8Hlt+M1e+j2wJy7HhyMjjvZPaB6nxXMqx6LjZ1d0adz+YI+ZVwJ5EiH/PAg3VqPDGiI5Qt345P5
NDJv2qOekDnlE7kBeNPlzf5+e84lCxZfSZp+aJQwdiYTQHfxa5gVfrMFDT4f2JnJPz9Q0XOsgqjn
dY/lTQqIx9rarknxUFuDnTfyC1MaeOe9XfeWc3lt34dbBLmCoR+wrpkZHce6604y3wPxzol+jZaN
HiJy27vDkVwBF82lG37C6qbOuDgKEJ0xZiY8cUVfx/KkYlMDhI2E76r8JfjHCNbz2oDPaeE/AKaK
ZpeUSM6jJA+LY+ndvtesX/Gk3DbSWOwxVL/xaK8u6K8w8X50Fo1RpYWwkP7SZG/C2CtTty6BvKYl
CyHCJTBCJDsBigNXUToFqtvpJ250XpZSvyLHWvGm4ifZSvyt2rSFTEH9Qz5ZoxJAphWRzK0Sfq11
owoku1zyckq2WEm39lFQjFQOssHIORSS3ofBXdmB/WfD+94SIeh8aPFwMliEozI/AZcCRgPb2OqQ
Xb9YKvoAQE8yE57NH7HwE8GKrKm9hnVo1jUGDKfyOlftBq8/3QfJQYueDAlJI0QYzC+1W3SpcN0m
zUZO83vsNl+BxVfMh7v4CiujxWj0+IqhOsjUJpiRI5VnxD/C4TZtNYy5uHroWd2Wu7WqNAu5s3+5
kBtWcG+LGnJH/kh0h8T7qUACPtqwIt8zUlgfxKCBF7Q6SEkJu1xPLdeyAHIkFSCxKtah6OjXDwA9
HmBaAv2BTikrrlTTY1htZHJnNRFNNsB50eNkISEH6K3zNZaURzqVc6gRG2+oVIJkbgsFY96mbyKA
1YJUsWnCnxGeefCRa6NCsLy4NI+AXXQTQLv2A/3Qc+PAtt74VW2ZoWH+nzgkMc5XNGDePR8JWnYT
QCIYv4pBcRk6h+uHwgTBdVa5Ye6nWX+Aw3j5GVpTl6VgYSv1SK5HwiA444hLqX5gUQVQLpC8sU3y
oNlefdtTBV44RaIP+EGCamJKfGizCLJMwLnbHeYUzHayMy1xRx1tOsXgzX9f1fQmVpI9lA/8g1tx
+byeS98g+InA/G+ypMc3SAYPngBB3F+legY0oynvnEwuFLfHjMiODeZ4LCJS3aZDtWsAfLRRwV71
lRHKIk+G/gywGAn3RwmTFHksfAg6spygcbt2z42fUuPHms9UO9cHF2OLHVAwhy0LuXrmcw8xoIjQ
WiTOG5HRQplZL7EH0YcZ72L6ZUleom04OGu2HvyqgDnAIBf4CYTnhEsDlfKimv0M7djq+T5sMWQw
fl7W3++5KtihuQo8dzXMyWNBgY2kiBSTw40iHUzsEJgvmSGlttYUshO0CXkOKPV5kwZgRus/hyJ/
q2vjHji/lqOk9DloVLphnVZNI8pMMtrR/rRaCHreJRIepgq8D3GdegENHlA53DdT6SCx4MZBdK+2
qacNqce2WoNXfXVUQQGjCr2a6ZfO7QiJ075D+gCii7tKH3ZRpX4mmIBNm4dJaVyFhb9MNGEC/bQD
Un5XvDccr1BfkUOtxXDUAJJmbaRtviVMcUA4FxOTdWiBBb7y+SeNRl2WzQhjHQ38GHf3KR13iQb+
tWC4ybPOD+JyQ/PW9HspUfCbis5KxnGCxIJPpU3hrtVy8h5pDcBYtigx1rR8KUvQckVqpoH0kBXD
m7b6yDaKl6LfX1bytcdoKURwmypNCmvFgpAR9pHz0o7YTrKOAQL5zrssai0aWooSFChPmjYESkjs
1KDKq9GsixHt6COImUsQ542stYt2wyavi0RVFtRysEZUeGp5X0Rxp2N1clBCErqSY3IYLdludesm
QHldS29jadpob/8+SDXr5TxhSlB5mulMzvUyCVpdIgnsk7qLXlVAPSGMPeXXFLjbV5I3OsHBOg2u
CmCx9LpwJzt4eisdAB8fo6fgrfxSN854zafBsPtMM0/QoyWSYUlppY2hAqOMfBGIqM2biG36bKvK
CkiiuXBB5vmR8yXnWTqBj62GSb5XHxQ/PzKvs9zBIT4g7/zYLXrb2UIbXtPd+VCBpDBDbYmdE3mB
3EFeN3AwdGMs7tKx60FdhgY1zY2SogeGYKM91HVubLF8ry3WxFzBXGWbk1LCYisM/fWN3GEKaryN
qd9kIXzuf2FpTIo3FD26KlClBdWVm6HPIq2PMRn9Q5puWPgcWc/6Vjv16koogF+BZW7C7xUs6GQM
Y4LnFBfEjB7btnvhFYh++8m7fPVXXZK5O1CzTGjIN3JHMDoHTB5GOKHWtRZ6enzVZ/5Y7ar2Tta8
XPEoAiX9pGxhUayubyFXsNfhgBnEPpxmG4r8bMwPtHzIN8ed196h5eoES81ZNLG0xy6Ghlo4FTV+
zUL3VqRmDikyw4+KVnHLLPu4vK3rctEkjtZq9FaL5k3rs5LWYNvAlDX4E1LzqjN0d5yk20DK7EyR
fF3/fVnimimBBfmPRFUIJoImjToKrm6H5swx+Y3VbrG/rbo4SxGCSiLCU0udQYRpBsA2wM3yQnbH
+tdCdwC0TDJ0hGyBPq29E39YMWfURbRjCZct0AqtnrgGNemAQq+991nuDHHvUpAnRdVwbNT0JPf/
eHYUz8RCqriZ4EkZYhBDY6XD7VTc8vaOhC+VdFer+6p0yi1OqrW7sBQnbKxFrTYGDy44wziYka9C
CgDA0L+sH2sauZQh3Ld8qHKdEchQ4xqj9xiQQJM/MKeq0R0bb/o3+bmlOOHioXM2HksZ4ozwR4Jx
4mzwqs157PlHhLhOh8LPxAFwf5GKO3/a0BDclDUcCacdkyTyFdKxd6At6D8jUBP6Vq5kj0NuxjfG
0FSTM1ZMugXOOfB0e7QSn8IySa4azexH5/JWrxwnnnNMLoLXAC3RIgGwmYHqvkF8jSwUBuWPtTEA
PmJr9mztNmIEF3jTugH3wfpTBVvkfKpkqjAHjERh35faSTLRC8VS7SoZegSVlbUbO9K78OGuURoa
ASeUT/9imah3g3sSHMRoUxIsTmUYdZEmCGYD89FU73Jzr2zBuX+nHkZn4FKGcDNoV0yZhZw5GBi5
E8eTpza5jVkR1wgqULRLJwK02bDT7UgBzR+1nDgFgXum2DGaQscMWJaU2I38Yfxz0DHhy4T7ZBpx
GdRz4rRinkVf+hZ36Mi2KlwrVh3KbQJICfDvyBfMqrY4ZL1LaqQREFWS6ndcPYXV82VVXft9YBFi
UhIlfeMbxoKeI4bXDfz+hH0ae9BPKN5lCat6StF6CU8Jju43l4xNZdBogJAA8tOV1eyH2jNzJzHe
1VAGh/Nu6JFy2Zh7WMsPIN/0V+ZsDBfbVoVoUu6sDI/ho6XY406zATLwnu+smwk155f6ZLlbmEpr
l35urbbA+IqWUhHBJtFp2qj5HK5Jp0QH5BWzs6065MpjiBm+vzLmGHi5LEUG11QzL6t0FYxJMXdK
r4PoWTbsmNjtlgu6evtQ0QFfEJoQQQoh2FcMPxpKPSA8aQH7Lj8Pkd3ZKIM44NXyo5N5K6OCL101
frLbarha3U0KfGlky+YIUfDj63pkeksRp0XKUQ2PxfBhRhux4FpRV6cLGYKS5FmsthlDYASiNTva
M4+8B6fWt3ahrT8wV9nIEK0vCbzwc97KAGf7+eGlpRqF4YQlmQpehZ99ej02GyLQmI4fEV/EOZ5G
VxUih29tOg0fqjGOJCBwSlH5jGZE7VOT4+5FNdNi3xYB+UjqzDoEEZdujIw3R54qqceppu6DXA4B
yFE17+oQyD9Kngd7WWGTzyWNIfug53SXdyzwB0baoww+ANWejGx6j8dGdXQ2JFCPQZULWyrNyk1H
3l43UQIdqYEnENUtua5HQ7qtymBobBlTyzv0mbIfhCvJtZ62xX1Q1MNJ5VFzl0hVi6xUWFjoZEit
wQfqInOZTD4xV9oCK1qtA4L2W4xWt20U4VXoohvNqLTajbSIT5jZQBeInYVGbdpTPtYvjR6rO2xc
/4AnhR0UrVQ8K0AsgDkyU92HxZAXKE2V1SmidP6ygB86IBG6pGyzzB7VkLuZlfd+qWuVL2e9le5a
VrZ7lAr6gx6kEXMwwUifWTKZx16vBzQqDxmNvEBNgA6jprJ6IoUc7FlvDdwuarmu7Rab6PdpQl0N
LEjvg6Kn0r5rk8hpDa2zfK530S6dLP0tbUL0HMiy9MTxxKGn0wwAcNmrnqSEtAVFm0oTOwIKsOrS
hKkgv5Nj5ZVOBKE+G/SrJG2VH21SkV9qHsl3vZFwL6+UCDEleIcTV8ry5DWN9b50mJUnX1mgDUdO
pfSFK113yDNlcqp+TK/xv7fXoWmiwTwx6HUgjQoKsDQ8mAPh1yTSSrfKp6iwS5SFXq2S6Pd9xixu
W21FC7Bwm0nvByljya4tQnLISd3cx5yWPgaLLXSuUjoeQVXUfxhdKAPjuEJRyZRytusxBY9WmkhL
7kzwM98kQckLO7dmN8ca2CMDiPlDnk167vIiLA5tXpbvTNVDFNmVqv+hdhzshokyTtqRhEnzxkHi
5/MpKY5BK9OnrC1ocFD7ONq3MZnulR6zXmk8ao4USMa9ZpTBoVFqDaV7FTV8r2zLQLH1DMUTR+Xx
2O2Suh7uk6IbO7RnAzCj16QUdONSuw+Au6jYxlDmn0CtDZ8o9iW0y7CSHpmi1ZmbGR2IHbg6PBLW
KB9WgRkMllhyY/OCZ5je68ofWoLMI8jEdXBCh3FYvuZ9Yt0HFgNaWFZQumslNb0y+wENGm03+Ele
90+kHEllM6nKfw9dP3gKOh6eiB6lmAo0UVS2U5IPhYdR9PCRxgE/pZEGvFaG+PWJjETy86CloS3n
cgLi32DoX2jF+kOQpJVlZ72uX/UFCW4YbXCBc1kbcItAFRamRXfV97H8PoImxyZxiVkdoplB6o5d
jpnbCokvG2Q9w6EMIgmmQ6/icRcVU3VUKym+G/kEEHQLI/6HEoPefqYB5D/QprBCllIbQOjM4y+Q
APXPBeYDDqmZWGhoQ7HgNkMaIwNNeegWVV79YGYQ3sAaAjW1SsdPIyWlP6lUQgiZDSEmY4FnZ0/A
+72KugjRnTWixR8Y/OnjAHPty7wmnQ1B7JBbRekD4Dy+VoucP0jBGO71kGq4DnGBi6SHjcdoNlwl
49T5+aTH70Aslmx1DFsvBWXkvpeNbrB1pnVuVY0GigMKpoJ9o0VZWh0N87ZTy96LeKZ6eRdr/Q4T
JZXlmKmqTbZFldqy+zwqG5eENaBRy6xC+4pWYILA7lSaea0RNRSMkUbs6UqcPJmcIpWa1YM0wYRp
1QhcHHUqHAw3xL9DPcO44ZCXzUuZW4E30qrALGXQ7Lswif1RTep3jA02e4w+GeDQaRuvMqrCpfOm
h5k0vapKK//u1di0DSPO79EmZpxYY9VXhmlOBwWK+NymEjrSLruUK6l+HZ0m1MIA+9zhJzoHmlwH
Y42XNLW8EpMJFcaOS9fMtlDr115sDU3fCLNMIMKK8B494YgtY3iuNDgS6VfZ7cxkIw2+JWL2zxce
nayNJe8HiGjNRwu8Em3lyuNG1XFLxvzvCxl5XHUYEIZnaua/y9iL89uhePg3J/J3p745psAmK3os
o4CpKLVXM/8IUuBRbaV318KV5YkIJx8pJGS6BjlZe9ToM+820nZbWyW4hFKJxznAeL5Tpl4JnoZa
e1HMl8t7tSVD8AN5TGiXFFhDUx95+1pZj3Fwf1nExjb9CckWJ24FGaZ7Kogg6luYlNCqf97SA0cW
o1/IbyBAF2sKo9zGo5wiMEiVYzR4ElCo5WAriJujC9GXXQoRDqOjSW/IDYTo9+kPkE7dTHvJ0d3W
7zu7dYof8v7yrq1GjUuBwsnECVpWybyq3lHwtt1N+7vuCq1Xd3QH4lv5tBXkrDnr4KgAdA8YUlWM
KJ5fTNmUSGk1sGNjin6P/s6U7lvtmoFcSd9I1ZA1k7mMC4RsBVWToepjxAWajRZWv3prDre9x0xH
3/E73TWcEJysb80R4xG74nfm4Il4VhV7D+D2zYTAnLMRz3X5LcKyw0gaY2oGwIqjD1ME/MjJVox3
Yr3K6BrE0gEUFI++2vmXj3ftUqBF2ULnO6pD34LZCnRIuTJ3DEr1rhxSO6m2CB1Xw/OFBMGYs7Yg
zJrbBa12/CiUrwSdbpYc2DpFxSv6aSXJndpszUau5leA0o6ENToiAA0n2MSa17RW+J+jJYBVtAH/
lO3NFhgt7Db6vLyHm8KEO1nWBm8HCcLimVIxOmid3+Lym5ofhYCzeA3UL17+3hA6K6eoMMsVCvcy
rziS/ymEgqmA7quv9Ii0sqP+lF3uDbvseUPcvIbv4hBsaBpYaVUx96DKJaD9Me/lkPsKREHJ4ROw
/teNbaQguyN3gV8fUIQwb9jtFjjvmgKhL+u/koXdtaopZOCVQ04x8YtD8pud5J/VC98ZGx7Bdygc
JC+XgoQdzaw4CqoQglQwyDzmLz4gl0Ewx2zgaXyl19oDONGc6gbTn/pN9WxuWKPVLAUqLCYSjqDR
Qgrm3PDVCOqIWuBAr/OH5ta8U8FtuSvhZjmWwxz+kd+NVwiqQTb++m/OdiFZsIOaFeZWOKtS82Zq
9i3cYmWnu9Sw859mCAaxyo7c+ir65DvACWwSwa0q8kK6YPkiDPlkcJy5U75gjpntbxXDTl56tzhK
u8jfmkNZe17msXcwh858GyL6S1SHCdHnTuI8uIkiu9f9ptj19XWwVVpa82iWggS7143VCA4TlGGk
6qmt3ig7tPKGyqwZ76WI+RMWHg0voa7RbFon4zAAdIEp9F+4NCizo56EOU/zGxpCDtYwlcx9ilZ/
1Y8YUvIsbaM9eO0RXhQzxAZ5pU6BCNuhZACKo1NvJscmil0ljxzKiXtZ0dfOfulaCEdSIgwNM7Bp
O6O8U8M9q0xb1e+neJdbG5JWnwT00mBiVUWI9G02lieppncpRAX3/NZQPLw/3REoIMSjX1vDsWua
tpAlOrZEKYIy45DVKa6p3kyq3/X/xncGWzi6ZVBaBL7BuaZVg04SJUAzXVOACiG3m61RylUt+CtA
E8pmSdbkuhnOJZ3uOet9PbzKg52+RZa9ulNoYQYZlKrgj3BhDDnKSkB6IHY1dj3zpTK2+VZ1bm0l
gF/BPCi6HKxv3Ut5MZkh69E6EoZAbkUvkT7aSe4p3LuszGs9KvpSkKDNssQrNW1mQXUDjuzUio8Z
EpKe0dT1nVFh6qzqWgwX6hg2lJXa1SfNT/SIOq0KdIzLH7N2s1CMm9nldHRk/XlaF5YoaeiUTwRB
ghH7MsEgVvjA5KsGk3eDslGhmJclOiJLUcJjlRWkhLMAUfPQTkTv+3CrlWldgo5mejg64FWfF7tY
DE2S1OBzmaWpd0V+Q7uNy7SqIShQ/+f3RYcms0ylGvD7ZfbFW+6yDJlOy/BotMW8vDYwhzoV3Hp0
iaBJRZzogiKiZaOCKLPTXQzuwBuVfI2BzhL5ZgDIodcamN8s8licnzCUdDMibz/V4BJCOAnYRaQt
ZTvqrX2r3LSBhaT1xl6sOXfLDxSUGDTk7dTOe9FKr6Z+F+pH0M2GuVM2x7LY060Gy9WtX+yHYABQ
L4CzE6G6FaPfAyAitl6MAGLYMyR3L9+INVOzXNj8JQslyiwOusMRC+OYWKDPjXQjyxsWYFVPAcRi
wB1HeVXU017KAJYgo5+QE6DMKKi5bzY3re/XXxGCqo56rqKAgf1qMf3hhKnT3mQ+84Cv7uq37UFy
s9/RU/tobvgEq0kHfbE04b3pJiOUivmcMMEW3TR3RLJReLG/5BMBVbiCSDzeOK9VC/ZXoiU8QFGW
WDm6M9HxF8lOUj/Vhp8lb0l9ktJ/Pl0GdCkgTMGrgguK0PhcNabC0mNZQmKe57Xbk3tQfMCobSjH
Ck02CnEEs+ZIpaDXXBxu1NuBhSmdgKzSuSO4wkKXHKibXY1+4s5z16YLalnHzjOnz91s5/44Oqa3
4T6uDJ2ff4RwvSOj0CpVnunJdrwFx73yaV0Fbn0dHfKDdW3a5Vf860Ts+LZwzYfLF/D77TgXLVx1
Bc9wFVdYv4YHeMDcGd3qRf+zhedP0bkI4Y7TsjI7U8Hq5qn6xFY/Privv//UjkhW7Wtbv29O0Ud6
nz81N9OnPs9iOooX/Li8zu+Ke/4RwmtlTCzE6vARFcbM+B2XfYXu0/SUg1rssqSVW3kuSrAG7H9I
O68duZWkWz8RAXpzy3Jd7Y3UaumGaGmP6L3n05+PAv6tqmyiiN5nBoO5aECrMhkZGRlmrUTOCBGB
4oH2ndjJHNziZ/r1tnuVfttX+nMT76yV4v3iV9QVldqIwUSY2JoeZ0M2s5Yzwa/4rtU6myL4dXlV
fwojH77iCYT4FcNQpmwDRJ5slQdq+umh2Uqu9fAlstxfshv8Nr98q1x0Xapdeii3Pe/ywG334U/z
vr2J1ia9P7pcPAPzO5BS0xHh6Mq5d4j7yCq0Qks2OpxL/TVFr9H+nRtr3JcLy0YsdO4HQgbA4r+C
FzKofY+h7GC8UZjvndbvrrKOZItrZYbpby0nsO9COQ3uUQlqc8rXaXnf90g/hdAYXiepmuYHr1Ik
JG/KVt/xqE5eVBrubtFbRRsUEeXyyqTLP/xR933twUEdSeHODMNR3WhFiIq3QwSLq1XNI7JdJTtM
JTfbXv66H+ML1scF6dB4b5sfRry9Mfa9qmKVWsxANL1c3kava+nYNzMg0zg7Ve31gzG2/aHqUA25
DP8xCgDeRjGaBzRcUCIpY2r1fRgXPt3OKgXWxor9N3vU4ITxqk8zpupAUfyDjIkI/EPb5+DAy55B
fLZJ2g7yAyULj1Dv2Qi0Dp+PbRxmiZl2JSFAJ5Q4ERoVjLMhH51ugrGob3LbLJ5gOWWOudBWXxYf
eWiYlKLbkdk5VBbI6Ar+bQgb1DaLkmtqk31xHmbSB0PZtvR1uHXkxrfNztvHt/7B3hq7ZIcj+pYd
1uKghc949hsEx6fEbdP7Pb+hi24N4zWwvsew+nzaVM4whPM4xrLf5jYYU/bgtQ9VsI/Cl8sQH53p
2Vb+mQM6iUmrAZUxaQJCn8a9wmDpGNQr520JgoEV6jZzzQg+4nPvZfV6xkAhEFLEGIFpPfZZvLKK
hRY14pkTDMFhd5S2s0YCo0QJdRc9pl/tW/mo+jvlem5TUwp3Wvs4a8sSjLAOYT1wDCDpL4ZHisaM
lRrrQvb3fFGCifkw7OfSjFDdWi+Qw830OMazvjXddN9v67m/8MG6zjZr0owL7YznwILdSYkVOkNQ
ZRv7KXnstgoB43fjRn0MN/bR2sGrsndeldfuDpquFVuZl3R+8YIMlZtJmY8bSGwONY2uacISZDNn
bD77Atc3g3XGQKaCLrGfl21/4SIwuVfJy8xUBMiGnRsm7gVZ86qZe3kfxq5zFfpEZX8zmFvbO4ye
eZDXCl9LToMFIhwENzfs3No5YhuRVS9yMuYZoZ88XKfRO/JUl1f1MVgA4QRjttvTE61VEvR8YDBA
E/7u6m+yv42CtQM3v32ED2XJjHbR0Q5lgip2vNZGY9NzP2Qb76t8XbyYs1mo+9JmPnBcqW8vfKYz
KGFBQa96Q0Wj24amfcmM3DR4MWnQoVtNMW8qY1NOK1WfhR3kaNGDTTeLbtPOe76DCQ2FZt3BaV8U
D6XWu7EewSB6oBDz+U8lM6wDOzdpznnC8xzIV83SyuIuhWGvcMdQcZ0pvA8sCLj08tNPH+7nv1Bi
Qtgr9FyeGqBGs3QR5HgY2+L7ZcNbMG4sQrVmei0oIcQ3bKmnxHQFEH3nb1NPe4w1n/a78XAZZsnX
I6Sg0aiJ2CGUyILjbUNH6v2EZsep37fTc5jcSNGrrx4NfWuHERHczTQwIHRfJI9l8uUy+EJBEFYg
jW/FvAqpQJEm2WwMKw48PaXm2Y8uOiC39nEHS8ChhtSDupjzJPGOhd6vdb9Kh8+nIUGneRUCUd7w
qvj0kZHj68LYQHw09dGv40iE+8sLXPqITFEyK8FQAAJFgk80WiP3GHYgOi1ejfx6Up9WQ8WFN+O8
Cvw8OQ+ZGq5wvvSwG82UDl6owm+YUKODZE8f6FN4Nz3B/1xK+3f1qry6vK6Fxg5AiRnp4Jrnh8VS
6lQYeWOULCx1aSe+fqt38BLTid3Onyp1H7qtytQD+cV776oad/Yx3ZC6NlzIcPZrP2bpgj37Mer5
wY+ntCoYWEk3RuvSQQOxt7fxt7HbPEZ7npPym/VMKZ0HUri5/2dlI+Z/W/DcZ9jiHWRnoRJnYHdv
8e/xGtaDXenqj+33X/Y/02G4Qi7xqr81LTd6sg5IEZFZ217+CX/M9NJPEDx6S9NoUc3fIt85L9pb
B7eXdmccMLoNPVJ3T+pTsdI+uFB8Y/CLJ58zs4nQXim42pbLvverPNkozQF5u3FX35H3eqjrXfw4
rIAtnKH5lQ5fDawOBDHCDkPxl1cTE9ZMz10hTOxO01Work2Oz3sk7KExF6tnL0hoLV7AtpGXYWEr
mNCobNp4p+lrFCVLnwlKf83iEiRkQbDg3Eo9LwtgT7fSTX1fH4Jveu96t2rryi+P8Vuw86MrEhJr
0jJLR+MMVIjkVSlIMzsFtN/UB/9KcWmgr67q78U3647R2QeDDrB9cJfeKHi/lUhjITcJZRK+nbSA
bkJBLViJ5UxD4aV2Cq0Brc130dG+hm1m+MnE4GZ4yl7DrXEMv8ffwpfo0KxcnwtRh4nMHwNEpo2r
ErPNKa33WuAFxIYZnQf3YXlnOb97dcUPLpgNqqBUofG8JHnEqpwdh1kTw3yNZO2ror+Zn+/T5T2J
d1VJzjGOJ06aZnVL+VHPaIyjztgjipA9aO1KfDZ/BcH0eR9oWD7aFrOUwLldqomnm303P/aUg5J+
6e1Dbn3TzaNsPHtG4koMtKw4rMVolwsLUi0VFQiRjihMuxFR1ZFRjgZqUt+V3p1um7lM666+gJZO
ncWt+C+WcACkKY7UoAKLOkd6n97Z/wT7uZlT3asPm8AN7uSf8tpLc8EqzjCFkErJmX3oFTDzXfBF
PuRckcGWmTLccnDfuNcwlK7s6IKPPEMU3raSrMxErFO2QaJz+iW/xv6mccfjCP+zs/NelE1y3R6t
7WXUeRmC4ZyBCobT12qu5+O8TOdlkm4gOujNjdakbjausr3OTv4ClphYydPOMJsBLJ5h9U5mYXMr
3kt2E20fraf6xV9Z2+KGWqaG5eBA4IE+PxS23mV4NRln2TK8wHUT6V/KYe27fUAx0NYl02IzMgfV
htjPLDNXOfFISdCuiV1l3BYKHIXhSoS/BiLYRlkoDtIYgBiwJDRI3GnZoV5zVB9MnpVAeGEwMqnp
c570fL9khi6QnI7ZJxVj16ATKz77uvuDAAaKo6qCxz1HaNqiCDukVJCIdbYZcxfOs5I4G/nnZaNe
2C0iAGjEDGiqPzaweHlV8I6EpLqGPTgpB1jEvvmffhagCAiRIfE6X50HiLAWqc4Do2LyapMF2pPW
dlsjUw6qv+KHlpZyijKHriepizHpvTbyZhQtPpqyfFDC9kGz1mbFF2E09ouaik4aXnAD3UBS3pyG
ZNMlxm0zaHeWxeBS2n7ejCH15k6HP5yuXPE9DImJalYwCm3qSqMndmOVmivFK8d+PgtnboYPg3It
t6Clawo37vmWqXmZkdE3oQ83jH3vhLt8GuljMrd1Ej0PEnTWwVrm+8P1K0AKl0VkFyU8EVbC41Pf
5PIuLN59KPpipp71ZK9XByNcics++G2yxhQwCEMZwWe+f/6gJ3ZhTblZGM2sCIKWTh/zNOmLnREX
B3OynzsvXYmRPvJNznhEvCS2TBRlxCAp8LTWa9M+2fReeWiTXUELinPIo01ufY3jV0V5CoI3x1+p
jC+tEjpNRDoootB8L5wxoqo+TCuSrVp1jR4lGgK0o9zUg+Pm3UozxYdYkwXStEeYRn+zwqPofEPV
LE6mMgeKIPiYakxzJ3FL5uR36zRPl93TEpQ6D4/bCrcGl9M5lJ4xW2l0WAvNj8hrKhCk2cHY3BZ1
KSFpPf4HTwXVoUNxj5avufR1jterdq14KgeiUs0dE+aubVGOXEvELH0rlZEeBqFngUXxiec48Yj1
UEPMldjaxgwSzjJnT6GSQE6Z5fsxy94u7+MyInxsNN1yu4uBdWlVXVKV9ty7YfwvGYeDqpfu5FfI
tNvxvjY/LbGLicDR+y/efH+enLl6qJvcCsAr0vC3jB5AnQ3Xg4c3k8onE0L3y8tb8MlncMIRH3ln
lknMhtq0ehbSFzh193m4+w8gvH4ceDzmJ5bwMEcJzLHzeQ0DHHolciOdMY9/rixl0eJPUISd89O2
iqO5l2cI1L1ceW9tg0b89Ivx55VOiKVNo9iKU+R+gc1NsHXmh6NoikY8cfecwMHuS5IbrDnfhRuG
7DR9FvyHirl49euRPlYeXICbCMrZQP4mM7xClTXz6qcyfE+tFX+xCEcjvq3JzMvJmrCmcQiQUCrm
W3Mqrq34NkFHoC935v+K3j922stli1iIAtFIRdnDIbCZGSfOrbyS+1auOyKO2HF+SYm907JwJRu0
ZA6EZxolH8I0S8zZcohQ9avxtaRxjnKbbdt+/EFNw4W+eeWeXLIH4ieL0tJc8hcLWlD78IazaFuJ
rCu6991EvqrVVUW9pT07RREuD1MP08wpWVCT6Ok/0mSY196gVY+52o1fFWmyrqiuFAe6VhKS81Z9
ExXUyt2sipwH1em7FzPdqX13/PyXZIvnDmt95nAUHEibQICUBDoJPgdBrbB4HMqvlxEWPyQS4PDG
zm8skYNS9Y3MGasZISzj8LqTUyU6DJpSBlAPGN57E3RrmdIlSBJvDKbYpPkwoXPz9BpN82oDJxwm
6Vsvf5ti7QkuC7IrXbq/vLqPGVIc/ulnFQ6eE46GF5gYj1TCBN8fzHZnTsgHQvISbfNS2+jBoV67
R5dOO11NXNVQPevqn0js5JZRJL+yJoPOpqJqjtCWH6ewvfUSKKlwZV7VXsd6tb280DVIYU+73By9
zAeyqhiJ1013sH813jbxPVgBDln4H/wZ70sD1mEemZRVzj9hN46d7kv4syYLD60lv0GjfZ0X1GQt
9a4Zw62UWrvLK1yyGn1OwkGxACuV6NSCchqMyCHkQmfW1RFJGtPsRs+psyAedhlqMVTmvM3+E0D+
d7481YpiI2+xUI/SjRb3yMyC6++j+NdguZJ2X3ovlrpHD/Yy8KKrw2KwGZ1uI7FVLaBddoqhciED
bblKlj5WTbz34Nq/DLMUdZFd/z+YP830J/ZZo9ejtrN9yrCX+c2rRNGizPfBOLldtOK9lz4bKrN8
r5lT3xCfpb4hKZE6k3MQonRu7dn/OGVvbaRmYODOiQ+XV7Z43k99i3D1+U5n07DF14I/CobI59y2
cjfOe+in/b06Jd+HyXir0gcosFduxKVvRwcEFQkCZxJygs1YZZd5foTNxKURu4Wh/3aa9JrK8hrV
9dJNNVMGE8bSJaaIlPpQfGT5NMDdSF/j97x0AlcbrRW/ufjVmHDhETWruXwQQG2HtKf1iJyFNbo9
smh5FHHVq25qrrwPF78Yb31mlHAjaATM+3pijHYujVM/0c5nNo2tXDeO5id3BJvF4Op675iHoIug
cTJ7Nb7XGyN4VgO1vbHbKljJ03xcM885PAu/hBSKLYY0htYb0FKndOnYzq433RFdC4iK3Sx7vmyk
H48fQDbVJ52OdcsQgbSuN1rNIdPv1bcZM0twxSXZFU9VOspWTvpHozyHmtd8srkQZxYatK0Ms46V
WzPUmBNGrYUQayDCHdsZRg1hFiCpt/Prn47UubGxEggtYdDLhFckX4KGkXC6Qrur5MGnXSYuqq2Z
dFeplezhp7q6/GkWYGaqF94EZBGYiRLutVEhXCgU8s1Zbb3Te3KwPPyHX/grXnEFRyTP1CTSYT1S
OBszhZyzkPa1hD6boay4w0UYxCbmy4RrU5RtlBwqPHVpzvrFXreR7dxGuzzPUMbxPn+MUYQhUCVv
R6aHtu5zS/NLptfTxMk2oVm4qb2zrU0c3dl5uLWrHyYS0TYUnatqYR/Dnrncx0uOJC6jH+JkkMmU
c+SFoNpJ8qWoqle14JaW6VGRM0jkJShKfGd32UYW/IQyU546rJKZM9FGOs2PknYK841nyftOQ2uh
P0zEWsi27i8jzdZ2ngbFEP8iiVbihblfDwNIjf3VsB2u0J3kGbtp+GGohCaIT6/cYQt1apUl/TsG
JdKOe73XxAHKzJvkON1qN9oWQqx7ZhF24bH+Jf9SXet2vDKYC3ieVl79H241cnanyOq5/XiOyYNY
ZcYrCIurPApvTT357OEWIAQfUmvqOEQek0+O2R5yrYcqLEMvPVmxjw/uXYCZV3ric8surnTFYw/H
QYKMljEDWkHird698HZcCfs/HHABa/77CdZYyOrYmeya2tBBm39NTYZV7JV9Wyjenn8b4RZBKk+v
ZQjaNvGrc6s/DVtn76F/2H9vbrx9ct09j+6aOXwwfWFhgjvxZCW0nJpvRUOGjCBOVd+N/V1Jo2Rl
bqnSONpnz9ofQGQwaOgmQy56EqU1w8FIWigG3vp7yIRv48fpWtuE3y4f6eVhZm4O2sYZKKB+cf7F
imiMZ0lyurDC2zAlx/CQIPekKt/M/qqFV1V3dYUZDt8lQvlsMDAvcdbboHCDuL0uQGcDRfgiAjqo
r7M22MjQMgbRYWWBi+Z/giIYSxdZsRHMKPUOUuQXw5324XXxLSt2vrmpbsZj+RJ9lXhSPa8RbCwe
hhNkwWY6PaOfYR4TdexDZB2qtHbV5r+4qROM+UI6OXBlFk7GZIBB1Ea/M9Oa7cqRXnSEJwhCCOL3
FFglCQQ+o+tJ+aZba4FaGOebDcGiK4csIRVQwRBSz1GnrBmgvt30h/A52Rp77uYr8xVVZ2fT3Zlv
4T5gCtXe17dfqfFfbVZsZLaBs4vtjyX+/QGCjQxGaENHzw8Ytnfe1vkV3lTH/8W3zEfdU03ckva/
zneXMRcdysmaBePIKZubeYpsR2ZHXyKGlt2Uzt7bKchNMgojSZNkfIZX9B35kONl6CV1wrP9FoxG
U8OhMUuwzbugQ/1w6zwwP3kIn7Jvxp0VbKSDTtv3LtyvtYYsehsmDkiLko4yP7y+y7ivI3v+0qHh
P6W2hjjnl74u4Zgsbrva2mSD/FQNP6fmFdG5nS6tpVWXPjSCOyopOHIaJL7Pj0svpb1aKaw8jZQ4
2svWKF/pnWT84yQFYrJ2rny9vNdLPgC7okJGOIozF0x7CHuFjCUL5lmsxAX8rA+TP6440iUXdwoi
mC/YQ1jogATar9CCaPUqISZqqy91+3p5OYv7d7IcwWqHoRz9roX6okAdvO2hYIXdWIW8VVtr1Fvb
OMFGCYfMBIJUuCCcd99H4PfFWsvgfUyrcexppJ9Fyv68fgXXpsN8WkvzsS+t7XSr78xteiv9z7ju
v7Q3weHyzi2ddxLMvBhJxcyt++eWxxRiWYc9EiyZ926F+9iChLqAllh2e+ddk/al//My4PIG/gso
iobYSYv0WA2gmms7c4Cf3Wz2KUzIl2GWj/TfhYkNODQkqMpYzjjXVbf5Ukdb9Z/K3nSQsPuNq0Tb
an8ZcdkG/y5MPd/JIjeUSs1mG4z3ZrbT9W2WvGj6f7j2Tr6XyIZoZGqetiUoWvWWwr9VrDQHLF2r
p//+/PeTi9sK6Y3xUxk2lWETNb7bR2vh1aLFzWEdszWosYvMPmSpEkYPKLzW1kvVjJtoeK1kHQ5j
6JeP4Qi/4afzuPN5oiMbxUVaK2jIOV+TTy0bulIQHeU25IGfRfvM792+VeixWLGCxf07wRKsQLUT
yTAq9i9AGluCk1N7vWxmCwMU56sR7orMHjO9GkAo0UqKrovqJfefK32T0a0CLzW0H9G14u97mLQV
FIeytaBkXoEYlCALx3XFrK/9ITL3+tRUWuaoN1Kg9AxkWRT+9FCC57qK7HybNx5jsdpQPieWmT4g
jh7nG0YzgjsF+eHKhSJ67eQtuhRrLurbMv3bYpxmqYzi1p7GL+peInVX92RHd5d3fQ1iPvwnx0JL
nbEME51QMLLu4zZzvSy6z6q1IfzFs3GyEuEe43Lp7HACpu6S5saw+pzQVrmOhpCeLiO6ZmYxcPXI
v9HLfG2kdTH8ggP7320Urra+KpSRHFK8eU4c13hQd9732m2yK/lGe0q31U59xnlerb1gF4OEE1Th
AuqbNjS6Yl6ylruyuq/ilzw45MEGUdDL33DxaP5FEss5UVR3tl+BFJCthoXEbdSVw79iJaKjsbTc
sqochITRCLXYq8gb6OlK8mltGYKHcQalgKyfz9Qpr5YNxsvlbVr8ILT4EhyquGcxNMyiKBuMEv69
ED4t2dikwzZK7iTvEa2gy0gLw3zqn25lmt44unDgnJ+qOFGiRJvlLQt7dD3tput+Jx41lHupomSa
73rtykq/j95dYTySFl1BX1oovbmz0AiZPFMMfTI9DkhPQhzWPzl7/ZA/T1d57OrHZnc7bhn+Ktzb
asOErrRSNl3GhdOTYT7YaOX57ye+xDOlLJI8eKe5Ct+rAJW74QcaHg+D8UWL6xXHteRRKJ7RWUgX
gQ7t1zlYnpPfsGc9FVWXN8N0k0Y/B812jXwTZDddvK2b/13e1kVAnWE7GTVr/m0BUCoIUQrSo3Df
5jdj/b22SYMO94HdbybP/zKl49ZHyPQy6PyPincSQYNNnyHDV+TXz1dpka+xMgVBy1hHdSc+qt3N
2K0FLosgNPXS9Uf+nhLmOYhjDy0scOTaKr3e1950LAP5UPvm7vJaFsN/SF8dlgMNC32a5zgVFTwz
tubHYJjcjdXDNMK0VdX3ZNl3qCftgzJ41C3leYzqjZO8X0Zf8i7z7BpvYJN5XrHMaDpTZpbO/PYY
Mlcabrv8n8sAi7tozxkGzvs8R3u+upjOxZmeiMSeNx1mkvpCkvc+HNuXYeYL+YNFnMAIF7asJTa6
qURJqoVaroruU7pvoxf9P4jEm9Qo/12OcJiVXOm7FrmdjUcMG0KYHcPCriCnvEZOvniuToCE2zm0
PbMtJvYtV2VEqt911HKSl0Z/aK1tlodXtb1Sqlr8ULQXmjgP+knE+k3Rt45clbhHP74epzfZvFKq
lVLyEsQ8VYDQ06zuK96XkhaRqZbIgTqUza1hl8Eg06x1rC9Z9CmIcMmY8RTpQQZIatqPstk+OWuF
6jUEwTFoWpbmY4r3KY2ZR+LBSFY+xeJjllFpY9bSVfA9gn+L5TH0+4pTWdvf5BzV0ptRfZHar1Hw
pGSb4E66Iws+rb2hl87QCar4UguItRNoHrgg4wn5wtemstzC3mbS4fJZnU1XPKunOILD82nEHDIZ
HIUa7CFUx6du+FZNzqM5/UohUXKt+OdlxEXD+7ufhmgTWazlcc5hggRqY0JcpLXP8Rrj3tr2CWaR
qrXqVx7L6pzDFAfuZLql5WrByot9DWa2zpNwIrfqXhssYApenAlMW6n5s+mvCnmlFv+xA4Vn9Oln
Ejy3PiqJpfYAGeT0/fF98vhgd17xXA2t68fFhqEbIrm1LsGF00W5ifEWqkEO+VFhG53Ij2p1vg6T
Tr5uMuu+a79ctoal4zVXtBy6ZmnkQbL6fAs9I+8HZM6AsMr7ck4LFJMbBlADRBp6jyXpsGtLy7a9
8Tb4b9TOVwLhhU9IFx01csgfEcsW21fNrlXSUOUSkRn77PNDhCCJ/MP49GidzmV3AjP/jBNLocLh
67EFTNOgtdUMD41e/m4yeXt5OxeO8xmMsJtNO5VdOKs6J3V0p7cRM4Ju/DRYzl2Vey6yKytX/cLN
yOgbfgBGCViWxa8XKZJcRjVXfWSWr7rKFGv7O/D8g9S/YFJIN/10wv7zLusMU7iNJV3qjbJRZ5e1
raaXKn5yXUjs3KhZYTde8FTw3/A2oulYIWYSNrOoq9QPZ6B+zA+tHey7Kb0uJ3/lTbIGI6xHGyrf
6mVghuZQmo9RvU+CFSOff6ng5ee5qnlUgVZfIqZz62u8sshiNMo2XU8zarhzKrJWbkfI1KwVVxdX
g1qrwZQ4p1lsLKYtiiM1Qw1Bv23NK21oN8lavmQZhH6SuTWbCTXhy9SphhqdYZN1ot0qUb+OGiJj
a2NhS2dpHtaHpooXB+1W55vm+4Mq+S39OXqkHLyAykakx9tSH7dO59CDP5A4DfOVL7W0MhpqIPNj
9+g5nP9+4iei3uRhXPhwbDa2vHGqtNxaTtfvQ21aCWyWHN8pkuCRpolRTDNmeYGjQxqg38I4efSz
YMtNc7zslZYWpc7zg0yyaEyWCIvqEslLnJgkcDGYu16ODlVk7sbKWbmNl6xcpSGUIh4T1yijnO9d
CSVpkoekgJwYBi54o9hF+wZClTHaX17Q0t6dIgn3fiClE1rzLCiT9tOADqj1s3N2nx+SwbhPYYR9
UyRV9lkuMMb0YPVMQuafnpX+A/GH+YK24A9SMkmaWJREyWil2e8RsXrnm9Xu+k+3RgoogosLY0Ur
Ge6Eurp4zNvjGOyG4XD5kyzwDJEgZdrX1hFa5+MLm1UMXRrLkcFK0N5K/iluw+fx+ou0SW6GK2Nf
3YRH65p67oPqZvfIDdw8zdrAa/ItS5Z++iOEQxWmqdP2849oxvvBeJXacCOv8cytYQjOrxr6ihsX
DFvf6/5brwyQfbmXd3PJ91GQp3+QFm4d/rLzozQkajwgLUAiMpp+Fmlw22npTaxF+4SxegO2OVsJ
1hholmKJWdlkzs7RaC1GYgYqSn3js66QcR5Fvo+4NsoUSozK35jFrlUpiK2EL0se4xRS+FxdoSZ+
IeMxytS6pyNuo/bpr65Qdqlj7ztrrXV3bYXCl9MrpAw8k10d84KOSX149wqpPiZd/ZZ38nfZ8fMd
raL3KQICKx90qXRFDyoDYDKVI4X/O/+iURdEZTGyu7SQ7bUwPCqmulG6bNdZzRWXDdnIaIsS+nPX
aXsI33e2/y5L/mMSrFwGH30nc1UGHfvMzxNZifnCPkF4NRxIMietgyboMSx+RPabuTYesGzBf61J
cDkSAoBDUrDeyVKGg1yQLzRsudumlvQ+5N53OVfuAmOtovJxcTghZIDm1rV5JE58Tk+pOhbSfAX1
N7zWtCF2p3BTeb8vH8+lPCU4DIdCx4PautgnB59zPsAWh7NTzTs5NjdjYm6ZvT2UUnSTxt8bOz0a
qOwa/njlG+2vy/CLx2bOH5K4nkmHhIvW7Lqugo2IN1P+q4lTTkq4V/2OSOId5aoVy13c0hMw4a7V
DDn06toiF6Z6z4X5Gk/x0an9vSH9l8cM/9y/yxKcHsReTWRWLGsMkAuX7RsrswjHrat2yB+iRt5W
QePa06p4zNoK57+fxHwZP8m2e3CDqLhSk2oTwU5noBvbOcndMMK4GSuPPsSiaiRfeW3zkhbmgxX2
jSs1yaFkKkNhwv8/fOK/7kLsAUUrOqn6dj4+FAySYO/4W1PfelTvxp+XkRYP6gmSsPreqpxcYaxs
ow8/dM1Nk6uE4hdNIt4s7tatmO7i5XmCJrjgfJRhdJvXFWq6K49vHulpxV+z2TUUwfkEfWwweThb
koFiy043KpcgeOUTLd4mJ0uZ/35iNlpjtAHDIHyitnnTnOY2aM1t570iRLbTzXAXBu8ZajaXv9bK
ykSujKaUTA95sznnrm71QN3YdXgopGblYp4PtfhghZmVVxBz744lNvlbSV0YTswDz7dgV4nMK0TQ
D/9lJX8h1PPtQ4knHHwJv1J3/nVkBXTzB6/eNK3ALB7uk5UIvjLXmtxuRlaij/6xqos7pXtWMpse
H3PFHpZKunTL6gy3IA32kVlJd5pa0gKH4NNv3WFwJ+M5YcJEe7X0t2Hat96DwTS4jjZtu6vXJPZW
0YX9DAjLa71ioSqJtFx/MoPrwN70xY1a7ZL2p8kvqZA62nQqLYL97vLHXHQiJ0sXdrm2+rKt5oRA
Hla8LjeTefDDduunXzPH1dfog5fSsWc7LdxJvh8U8yQRHnu6NzpoaiLX6A5TWBG+PWvSc6Juh2il
92DRkOZe6PlAQKI0n8yT4w6vRS87OZiFFxyzqnNNCtaZLR1alnh5Nxfvd8haIeBheJoh33OobjTS
0VNJDRhBR0uispNa/ZDwkJn0N2LLTweEKkwus8EykipDxHiONua+bkg6U388RWq3ipN/mtLpNqoP
VfekGl8vr20x4Uz4ieQX4qmqLObC/Nyxa9kAjsZH/VDHxW1Tl/nWaPzh2EWjeWhN7Rdc6DXz6Wht
aAMcfIU3vaRQIa34ho/7TCjMMCdD+Bq1ZtGZ9nmltXQUMktt9zt1SI6mE2+DWncT7bs/6Cs+9aPr
PkcTDujUqV0UVaA1k7ItVXWXWI/l8Olk5gyCIgAtAXNWWLBSNYgH33JCOFjS/tfM9PZoW93XPGry
lWTPwmowFir1EEXN+heC1Ri6FAyEwcnGkX7Uju+26JmsaXp+vGG1uY2CIXfmBUluz9/v5Mgp7dAn
zJpxzM2fiXecEsjqjpWFrnB8k+ffhtfLprm0JPp+mB4l40LGUbjQ5UYmDefDKhOPO8m+MuyX6fNd
UjDK/IUQ+7AKtYeMogCiKu8S/3tp7qTPa5+oFlGJjuvgiJEGPt80NW20gYCdId7EudbbcqOX1l2y
mqFY8MHUruetmvuH4OQWdquJ/A56to4yQPhsZ+9F95QP237sNnReBtmuhseCkt/lL/TRB8/M4/D9
zGMpkEEJ1i3ZahDmHpgRTOD1S2hXbm4e8977/8SZf8eJ4VlqG/lyRlFstDZN+zJme2t6qPRv/3+r
Ecy7iHrDDGxWYyDKHdgoZCovukxvy5fLOAt2za7hc5k6kB2oY89XU4ZB3sjNvJrkpe+eMvmh1A+X
Ieafeh4vzh/mL4RwIQdGMTnODDFYP33rqFRbP6ch6fe0Vsf7GJhyPmUVlh8TwhsOy/lamroxpHEe
3hiKJ79ynmW7Xak6LSIgsMXkPXTZZKfOETQlCrzQo6TWVshBfdO1T8cRrIDaAqQJJCkonpz/+21Q
jPXwp3xmfa21vQbNZ+w9ZOgvXv4kS2flFEd4A6lDRrtrT/LaTLd+kri+9dVPKOfqK+tZ2i+Kx5Rv
yfwaVKmF9TS8RgqT3HIFy1H+v6RXV+7NP5ljwbhokuamUaAm5MEg2K8pWYU8dLzmiltmoo4/VNTP
tuXO+1Efxl3qyu7rnXqt7Y0dE6eT+y1l2qG79rfkClyyIfRpv0M6QKfIeFh7wywo1ZCw4CPqjJjP
FRbBIVXMR2ZjxnOsNQq3Hr7IrecGyMAzxuJW+Z3j/NbN6KnR2n0cPcldfUX19EuraltZqTamn+O+
yrXH78JZJLcHXSlXDbSo4nGv2sSrGYjniWgmN97U3lShctBKYz9yLMdprTViCQ6GeU6lOd87Ylyc
50kc9xZ2VkFc9n20vNh20wkBKzTkkjpxo1HR+03UlsZVJqVMrep6B2ngYPXXful3O6edEttFGfgP
6YBN27AcdfVXj9zwo5F3+prSzoI35AqGCYA2TdLrYllxzLWp0aQeaqnpatS/ydFttdYUtQiB+zBl
KAtpmBSOeNCpSjVZ3PLdAAfQcYxviacvn+6l65dBqb8YwvEeDaX06xoMp3qbfuh8Xbp1jf+p4Y+2
e0r8yjXadAVzeVkarndm2dBEYy+LpoVFGs44ozr6/u/Q2Ona++VlfXxHYrRQm/8fhHDxelCVpHx0
SPC8XS9dxb9rYxtl95OzU+v/EMCeQgkfyRl9WNNaoBwb56hc9eEPqnyXl7NwNs6WI3ykuB37WpHB
KMPRDVHFtF5HO3Ud5UZb85IL7v4MSri2FKusPKUAqs9/KdJ1Uv8uEIPxD59eEKE+fBMU+mhaFJ8X
3tR5VHjxLSOlC9eL5a00Df+Ps+/alRtnun0iAcrhlpI67ZzDjWB7z1YOpKj49GfJP75xN1unCc9g
MBf2oEski0WyatVaBzetr0eFf1VpJ3G5NTeHQcR93VyoK88ep07ijLG7ZDUUBprdVg0G0OqDCSJw
5ilg1EOmv4R4ORQLzVwW2pajSzx4QDsKGQg4O66dwtGGZvhW6Wa8w8feC9ig7hTV2zgqenrAOax0
xsucDnifo7FHf+6b+K/7yA1QKIOFF18AjK1Yj6twh5jRh43rYfxzSFyit7KM1YrP4Nn7GxIA8kDE
qtOju+jjkRp9hEpmFJrJnmpXYxV2MgLX1TU8NiM8fEGloagKwzSqr40exi/GT/VjClA4MWMiE0la
iVEnQxLuCmOVaNyKYat39gws8Cm989zw8iZYSbUt6QKcrKDLXujflo84eh60bE5n1gIkUlnjJkdX
J4ljT/Mdrk1b7uU5qSwoQBR1HiMNxcdbAM5RTNAG69CW3UPP50n2RcsUCp6K0xecFMjygZpKhK7P
2QDFzw6nwUTzEKUhgqobibr+yqG2H+ls53jNLUjJtiAvukmc+CGhEjzzSqhDzR/lapA24r/isWqk
0QBxm2yhH/4GpgH8PreRqtx33gDUxBhIVmBtZ2JLglYU6VYdW+R0BYy+BcBuyTc2WmSAwry99iLD
CRNa048+tbMNXjx3PJ6dW2ji3GSu4gTZnEs26O91Fmbdgg/oCEuIT0CLn35FZLnJ2EcJki2NPXAQ
FJeG6sd2aT4rXqYHPO9YTNBQUCVXQJNjk6VZDsCUVmnz3nEy9jwaeTcTrjjmD7ePjSBXDIgyQVAs
P6h0qpIwn/FLpOV2+1x7qRY0UZMwMBJDqzWe7fJFtzlOYV5rzyo3lW9atXTrZYr+akUR3RV8KiGB
Z87XSWqWQENEUULi0i3uu5iNMsj0+dYDETsUpjATSAlBpex0NtTUUftJS7H19DlQ8CYfx89oljW0
yqwsz5GjvRd5VWk1BaykxlWSPXUDAJaT5NQ5j4sYCY4ddCi5yFCK9MINK+to9mCDgtptBskFUpBA
xiYot1z24/NNc2pIvB94FY80B4ZGHb2Nyq+Y3nhGODNC+81lS8vxf+qqpq0hTWdA+QY5IfFRoERd
4c0OQhbKYVZ116cBd576+hZbJa8Dp5SkIVfucRb0H0AXu7zVIfN3ukr5iAqJ3ldgtdZBKqE795X1
iwNWkmuMdK6xGWWtNSsVeUQeeN/yClnQooLFrLfNoXOQVu6m0HMfjDiourfKeU76H533kKJYhvOm
jSWP7HNvhFV4CoiHwfKOdNvpOEF7OFlOgarKkPDdqEW4oeR3NjMl07k+OtfzgAUCIA19e6d2MqCW
2bDk6OsIsozlz3YCmPhq9kg8AoYU6s6hB5VNo/2112B4HpQA8PwGlEPsg3FN7kR2iSSvzV/m7mls
DnF2zRWSKy8q22my5M5KbQBdl6AegkAFKI2BITwdZld3TYnGASTk+UvZB6Phq3kQpSE0V5zsHWyk
Mazat26zvbw7VnIYJ3aFfQjdoUoZXIzTbfk2dcbdMMk66JZPP92AGBqSSphMYEbOKqqMD1wvKqwg
2Kqadk+H3UShYWb7NRReL49mzSmPTQn3rbyOAfTHu9x3Y44ngL1zIQ6lloXEOWQjEuJ9nIFigiUw
E4GFqBnvx/zdK0F5N31BI10ypLV4Avg0ChseAgo0Sk8dY6m0t9UAIYwRbbHeo5d5xLMeWPTUQarW
lhXZ9TV/WDQUIHuFCoQtBhONKj1lIBmF6guZOeRJmycdlNBZCAmANnoFeZRi3nTxj6n2S3dn4Jna
QL60AWpi6/ZXqvnFFErK5qmYd5UdpFX5eHmF16b++PsEf7VpCwn3GBePFA3yKumnDXMejPYnTyVX
nN9lHNFtEU7BTYT0HkKcEHgMBlWJxMJMMJxQIHIuJiDSCE0Y4fkDtacg0QyS8yosakT24rMxrurI
L+gvyzjk42vljsQefdV+GGPJ2bl6Cz/+NMHNO70xALHCJNDyalJLTH6IXDrLAsN7zsoNyLv7fFcr
ILgug+o/FHJAqQHzgIjb+hlYklJkiZG6L/w5UX1UUElk+oMMBHR+aBsnRpZ7ytFdJ28brwKHBE4X
7YNzYvGtU26M5HmwdmV0p8vQmMvPna310ZgWrzsyR+lkxekEc7aV+a5NTON2BDGBJ3t2rnkvEpAQ
4wMRqAN01amdblJAr1cj2ho5GEezPZsfEzxbTO1HISM/XIkbOC5/t04B0I8KxakpcJ9kEOuBqTR7
spEUKx1G4vou1khu+Gi+v7wtV9brxJqwXkOmx4Wy1ETzbA+ZGdAIJWilMokNUmTz0wAxCVhlLptc
ifUnJoU1y8A1U1k9TOrMCFXeBUN9o8ocY2XBTowI4WYesiwCaTzOrqEktDjgHoxpJS4Leiq56eir
K4b9hIw/aiOAWpyuWFllZmFOyxwWT+m4H9JbXhkgRAisOIQuepqZftJ/tdVXal9H884xWDCAy95Q
N27nA1bL4w2LikDrQjST+2PRkaTf4EaRQ58muRu8vz8EUQb/87nC1CA+dpWe4vcZ8IEekNIa2zr0
56C4ofN1ealXmFeRUT6yJaT4mIu25Hm5pUT0Z20FrfKWon7kcZIne3UKWbppjGtPC/X6nkO4CRJ8
VH/0rPeiTLaN7AhaC79HX6OrAqC5VYtoUFV8jYdpBrwqvrF638ohddTv7Som0fDesXFrWfdVGQzj
fyjRHuMPxGK9gpxAOy5X04jej94z2ArBqnUYE8kBuLq/jmAOwiiVOVK8NoWZqn1P2RDEza6iMsmh
tbhxnL0R4kYDoDT4WZC9Mdx9P/1j98+6gdLzAQRktbtJ1a3EkVayJ+j5xGMQ9UEo24gFtd6bk3HQ
IM3QsdTvEqhBvzh1WESH0ZzJ6L1BQUXnuOJIYtXvNREOGLQGQRIGCRN96TI43dtOqUBRp7YB/SHt
a/ejDI2fRpB81UCpkXQPCtf4KyH1G79xr2R8fCvrCNPopQEzB1hPRLhKzjiNHEBHlqqP6wYl3/Zj
eHlaV1YR7XaaAzUdKEWC0+V0dE3pNCNNQYhv0xR0zBtb3UKCDmUzYqUBYlEmg+CsnNfHBn/nXY/O
a1uvmNYsqk6GCUXvrAHUfT9315khyYOvzd3RwMQKb6+CosIsPbwnlNh3HSSTRtLK9oDMiHCbc5rO
qipEbj9Bi6QX+Yb3NjBJy93KOQZSEcCiFsgKPEE4W3JbmUsjh/+hnnnd1p1v0OyKD9AOXLq6pboW
K0fZiTnhbAAvmBErKnyu0L9ymhKw8pFCCal7gASEtFdcZk1wP2Z1AB5VsKbbAct+oOGEmGw35oGl
P+Td92VfXzmmF9VFZIwB/1qkLISpdKzCo5zHuX+Fovy23xTP9XY6sH0LAXnPV15S37yLr9Gyeat8
AqQTNtvsOkDAgSTs3wvAnn6KMM2QZrWrzlHAotFSPDYO3OwJlOguD/h8r8EIiulICKKwDnaa081t
zSUqQSPGq6OkbXYBVSBS7Dw6yv6ynfMgAjsGsJ8oeqFMLV5/sjmu1SaFHU37zp0QaayZvulVRnrw
6TmDn1iSA85YNtZpUD61KEwf3tWZFkWwaNx9Qvf4vQ2fsj0Ue8LnXx6Z39PHX2Ubpn7rg5uw4cQM
0uuGFIf6Kd7MoREitbeVFVjO9+npJwmuXKhDrU3lMtlRyKpd7x1a/uFZQcWDy7O9Upo6tgStjdNl
BUangYgJLM3QFUKSN4rAsMuj+EYzsmyTeqWFmxOrv8zEjh8TzU2gDuXlz5KvWHWufxf9TGlOnbR4
GMAWCOl3hldDmPheyH8WKrmH0DChQYptc6XsZNS/q9NsLqI74MG1ztkMmceMUkX2GTJ9LToVCv3B
dT5GK6BMcoKsevWRpWUCjk6q0spUVi157nxoAg9ABWoTFQj52twlw1tvPphcUt1fndIji0J8cs0I
nB0GLBrOth7CWXdQjriLmv9QiYIH/al6iHAxc0yqcVrqEaoDXQvf0lrS9+AOVQnrviPzUU2fR+8W
7TSXfWZ97f4UWwTHjWI1i+1qGZ8GijrwTyr3thdWXqgOkhfZ+cF8MkCxCK7FDCQxNSwpZmgVN8N8
r03vlwezvg3/TKIo96YpSuN0SYJekIVFqA5LJLP53IZelALY/9JnRJn2vYzVZWVkNuQ0kcBHggv5
LcFHssSIezdPcbfPrh3tvrDey7+/cSB7eGRCCK4QdrOzYUKOKq/uuX7P+hda+/N0p3eSML6Ssjy1
JMTMkQKJhBIhHqLv+Q/TZ5CtIP1r7A+b+Nq4JXTwTZL8OODOc9cejIx8f6ufhST/8Rt/K5wlSJai
AIhzEsB6sTA+gVptYYrDBUsjRkfMrXtQf9CC5K/1triqQGx5GL/HdqNLXhYru+HErhBfaIckpdPD
rhvdF+pTRn3X9U0E9Gza/b2rnpgSnAbYNddpbMyzW3xz5d3+Jxn8ugEDfnej0Vctu4mjTjK6lVh2
YlJwokIxTTDSY3RIJw3a+6xumXddyWo9y69cWjvBgfopb+fJxcA87WvqfxhKEHmPNHks0l2kS2LK
6ohAzbhg8JYcqlA6ULuhTYYBmUYTiYIeVbm09ePi2ugkq7W6w4/smKfnTj70upFz2InnO90Koua5
l91Vlp8Qpw0OjwiCpCUgCYI/VNxNaj0C3D7SgeZUvw1ZpnndAIgXwSsJAJT4rDRcZAecGW3/sQbS
8Fx/mq1a8i5aNQEk5FKZArBLBFnliQZZM6A1EaW+6ubRRvva5V2ztt4L1PJ/BpY76NH5n3BNH+eq
BHKwfFBRTNfzO6d4TGTXubXlPjYjuBXLaI+TCuNI2v1cvTqUZJHEo9YizbEJwaOSuI2TMcdI3PpV
ST+8OnQVJOCmnBQyktbVVbEt3M8MUD2cCV+7uTlorYr6mpVem7zx25JKlkVmQRhMjstKXS9VZY4j
AXmgxpLcwlYX5GgIy98frTvjDXJ4HmAASvKSms/GBGL1QbIiqzbQ7bR0XSLpJ5YG42iuaD6iBF+P
d4oSuPW1UX5fdt+V6+tCBfSvicW9j4ZRsLjNzQYmmumWu6TzAkiQ980NVXZdQ4PKkTUArsVicIyj
vR9i9WhCEOYN6AaIfxrIOibThtptoNd4ck2BYl8jPlMg2i+Pb9Wpj8wJ4+OWl4ABC+Zcdj1ou9R5
dYxgYrtGhqhcX6s/4xKC5dC7oEebYagbP+1sSwG5NSUutzoWFLGW3smlUiwcYy71SjTCICFvNM9D
85ImezMGFO8pyyQ3LokhUXmNdkNXlhSBX512ffmMW2vR+D1wWbakwWJ10v6MyBFSDzGEqLgGwJtv
J29KURM0ToeejCl0NUIv6ongiEJnjehxKtD2GXhf4OIGMdHOx9xA7dDKLrkhrkacIzOCp2k8y7Qk
hhldfVCUd6oElz157SWxEGJgiRc1ClzsT7dqndlZFS1AATqXIVWSKzfLAyPVd1oyXKnD7VhVwJLo
FSWV10rQ3islEWQJLGDUQSWPYrmI+88qI3VcPiMU3WpX5RYp30BVCAq3W2MkUQgk2Sgx+bthULx+
HJtcIslRaEKk6EAACJP6ttqnj8/VPm6J9ub5NGi+kT3YJrfag/Zp+ErAFKJ8XZ7uNa+BsCIU5NGn
iX+F2ebQBoBCJTbb6N7VeUGsbDcowHztL5tZ2wHAYSz3B2RmXZECNuG9MbcudkCtbfXon366mxxZ
/nkFYoXF+2NEZHyFsE0HFiIY6RofEJpAd28i58N0tp7la6jnVo+Zt21lcoprG+LYqri5JwNF28Vq
W12lvCbN3zcZYlhQkMUagUoR+JlTB2F6Pzdzgw3BR8XufNPJ2q2B7nIKhZ3cBllzp3qlZBeunZcG
kJNgLAVIHc3VpzZHY9ZQIoHNiENwjaC7OoOuc6NQKNpxd2sNuh40bZPeKDxCbm8q/1rU1DwZtClk
R1BAbnN3GTStf5TOnrofXbe57JPrkebPxIp5ETr0YHWcYUOz90mrkYFZAJ/cF/x+Roq4jYJaCVU9
vGx17dBZhH0WjjU8nkRcZVEortEVMGriKlUYIcWmi7yCKMWrXkkuVqube6kQIsOPLL+67Mqj0KKW
Rtd7XoeSGUuDOavCWOGUJFB6biCRIrmCrG7xI2PCwTDXVRGNFO0ranM/mQEfXnJXsmKrc+eB3wA9
FWCXF4mvlDhxiqoYsGC0AmuPQhz3Bx7WwOChAzOxJANa3QN/rHmCC1KbcmBgMKApNZ8S92Nm77E3
P5SVeqVWLu4K6BIwZSDDc6d00Se59GTj/gNgvBgpUzVBx0rdMBBjFCM6jjgyBpNy7abpP3kCRn0n
Qf5VVasQ3c1xQJ2BfV920LN1xAfgB6AjBwA4ujUFp6mnUW8Kjg/QKLKg+J/BqDYNPyOl7cPLls7u
yL8tAaCHqIbLnojRWyi4Mm5S5ntm9FYVfe97NGtCboD2FurqJgjcCbOcSRLbzrxIMCscuBmY4yJD
g1kKRnCzD1MnMLEJkyoisQy0fXY4CLaE2F0xBuEbBZOZtg70v7GgjWSPry/Xv5N4xkfAwH+XwY6f
urc22LWG4YrlPy8v1FkcOR2FWHp3ccDMEceMxdV3iktImkArXo3vOO0ld/+zPbdYWoqSoIxAckns
mKp1gNc6E6PJIeDgdCO49dBN6r3OxuS3aX5fsoZMLZVkT2RWhdCl2mliRWYLj8gOQ6EGjX0NCRky
aQCrlmBG3iS8/NtQJgx0cdLj0JwMjgrWQuabPU7SWiOp1j3lFQ1USwFWStbmvLqCR/Mq+HzasR46
EDBXWBMxor3dP9B28g1Z3+yqHTziF8GyJWkuDAs0z5U2TR0QvV59lUSOb/VlqCBS2pUsubK6jY9M
CUOCCLLXWz1HnGoh9/nDHndpPoICrfKZLaNmWrcF0grQ4gJtIzJldLo7NGWFDWAZnUum+oeTFAeq
60kACpwdM6XaQmf4nsU9FpaM/zNoCGeP5Shd1auIG1AA2quNeYAI+lUbq/uqe+cJvUMqk4Dy7ZqW
KrZJsb+831djysLj5zoumFvEwEzHoo4KilUslCbIqEGi+WdkRZI4vOorR1aEBaxLve54BitqkgZK
1+/VJNt0eU0KaXp09VSF3C74eR3cbM5oR9y2GVhcwpbCQ70vglwH23kR6HHQgMbbRZdfjFezTI52
dR4tC1cvdENgOYXor3c2LYthQFyZos1oAyOFonRgK1ySjF+NX3/siA+fKUGvVqn0DHhYD3fKz7YK
h6ojPRSSIRhosV/ow/svZ/eRSeHVM7oArSoGTBZYMC8JcF73pd/Sz0yriGpLAvTiCidv5GU7HFnT
T6Pl7DYQRnQxkeZA9OgpVh5t7ybBrQxXWhkbhmwyhafPYFe2WamwZfc0nJUA1DF8xmXktep9OmpB
Lk3eySwul4ijsyBvlIVlHBY10Gxzqw8yLw4HUEzF2NngCnwp0vEO+jlfl3f56t3kaFIX7z0yix7G
tHdrmF3adYDDDBJTdoU+B7wuC4erpKmD0wqtM8Jk6hW0Fpx0wu1EuU76V0bfeXsFSIym7zLkwapd
aW7mGS+g7MFVEwL+qdG6crq90fgsTv3LA17djkcfI8wzS8u2nwoMuLcfSzSZITkKwh2JkdVZPTIi
zGphgLx6oBhxnh8MNoZ0ktVIVuMmBCwXZjm8g8R0uYOlKng/I5ZhCjUgqc2IqBVxgcj4D/N1ZGj5
kCMHyU0jajJ0CAHcyUndZ35svGq2JHadL4qp4p8FzOcuvEBCIGGFphfg50cgAceI0qfbujM3NXqx
L4/lfFlOzQgRRHHS2MgNrL2r6z1I/9QonFIua1Y4X5pTK4K7K9Ad5T3HYNxZD8rslRUpodHPwfq8
PJp1O+DQgo4bbglio647NlZW2Lj7mNzeaq65Y57TEGPg28HWZUQl5+EJg0Lf29IOisyyyGWou/nc
gCgOaoJwg2R6MtBa4gQJwMVWFuLtgV0rcbzVxTqyKCxWmRh2HhcqzjN7vnVadCp58cPlGVx1u4Uc
9f8YbzzBt3tnhMDahEEpRvGzqgbzLTedaBvl3l+3XkAoEVsVOVaQYKCdVrgSFw34NbTJBCdxXh/0
ZNdz49ZsdUI/wIJ0eVDnIqiLLbRfgv0dmmdnGOmurfXcLW1cGydfe9+oTyPRH2q/uQK1dQ4Y2vAe
+91PTdY3/jsFeXo+n9oVFkzD08ydbIv5Dnl2D8X1fN+G812/edD8An/WkWrb4Y8d9NKTZysc/f6t
3SqhG1ghC/kue9V8wMkCz6+v64CHw5vxdXlm9OULLn2hsDPRTMk6dJvhC++SbfLcvIFqwHcDL8QX
XDXhAK6p+QCGjseKHJKtQXpLEoDOrzCnU7T4/FEwnVXadt2ID0DDH2Nvmv2MlLRZ3k8GTgqJc69c
d0+NCYdQqupxrcwwpqOPxrwxLGT+UqKCkZ9touaJoZLRSELS+RPp1KSwoaahz6o0hestVHhGB+JR
B1iHmvTRzpGdgGtziaKFim4w7F9Up0/nMlbdqK8VB1uqJqNioOEhIlNP/Tnug45dySQpzgsL2FbH
9gT3rlLHhEQn7FX5Cwe3qHpbNp94/flefaNMgCUunUutF1z22bW4i1wgZFjwckDjrBA4xmZUkrxA
AQ+3vyjbK6lHijjUEo/kIDlXX1wZjexaTETnNlDh6O1HX8LyQUcu6qUQtp8oDPJ8M7BPp34dI8k+
PC+wYSqPbIjpKmrpjc6ZgpOLsae5moOu+9Hn6adZomI5afdaY141VhGo7gAppxj0GW9QV5HsxfMu
deErBAfKijTBZ2Ckw9D4jfWTRtVDOdYbDfJeqf46DzGeMteKkm5Z34HprJAU/dY2y/EsCA6V15pV
ehVmwYboDW3Q92G+zdq1ld07o6TIveZFx6aEwFdXfUOdFkNVke1kDZonncDovowW3S1+3u6c/r8E
n2OLQqSrLSNz2hkW8+k5o9ux9OO6JKAADHj/0jpxiH5bpv59pvXUsYSQN0KK2JwXq6PzUpugrJbd
uWQTKQQ4t9Sstm1goK1mcLBAI1sZUBOrUii71KFhRK+VUpG5sh4vh4G1YHc8nUIYUNqoadAXizBg
9MQan8ycE4c7fpP8kwHm//dZmWUekSNZOjdRphL8ZeYoRhcge/Lj8nvgPZIxqLMHpfZyeVTrseaP
GcFJdBr1mrPsAD5nu6idbkxuotgma0Zduygfj0bwCivlsdoaMKO2jxWIZmbH2FSN74AP//J4/j8h
5c+ABPcwaDRlsQJLLGnQtMpDK32z50B3tga0o63N8oS30GseAIFIJLaXcCVebhaVPZTXf5OYCOHM
HVutns249YfCGv4pc3PcLsKx+6px3A7awVH/qDRm+zb3Jg161tUH02qGkGWlsrn8KauBTdNR5Aei
HvWrxZmPjhCjsLvUYUnrl70ZJNlzA+1VvBJMM3RSSangdy3gbNRHtoTjKhqtPs1bjNphXZAOM2zC
2Jy9UKi5MO+jNKYAw7ziVr6luv3hNAlRQcHej8O12n8rbrmB++8L9ZenJUDhe8B4KNssjR4pQ1NZ
W/uFJ8NByOZH2F1K0uTQZMA3K+o/Y7Uf2KZRrmokcVXZW0BmSdhgnmcaWVLCkuvFfu2EVfNcq+8x
TcIastWXV301NB6thLDLYiSwzK7BqlfFhjNI+/rQ+PMruyGllfpK96alr5ctrt5wQaz3r6MJ2w23
F8WZbWw3y9lm1l7pQtUEVyyo0tDS3j14E/JLMgzs+uXlyKgQij0apR13MKdG84BuB6JaV0X7Vsxa
2GrxpmKcdEvK8GFyCfMO+STZXOfg/OXasnT6oDgM+Sex+5YC9eG0HEhrS7vGgecPNhD6yW7ObrHN
G/bpAjnUj4/a6NvD8+AdbPXNkRK56Oue9ecrhKk386lrBh1f4dzd2R/Q1tmyINtDd0Alps9xeyND
oO5r/1dDEvKNcqG6yQNlU4ReMH9cdoPVs/FoQoQF0ejcM0Sc1gcyJif68IkkRkqMago6le4tsw3G
Tgp0WH1LHi+DEOQKUAUCLgKroLAk1SZJyD+f3m1Koq8Ez0hoc2ACOLEJuAQgsrRXdn9P1CY4ghD6
Ur3M6yLBF+SMQBcQ3FVB3YySY+W8r/DUigiAqJEAzwoLVtRtW4bdTt+mxN7/ZEH50yLG1+THYfMW
KcQN0n116ENOwFf6YTz+0vx0U+9BehLkgXwTSvxPzEd1LTfcfvmseNRArcca29pEQMCDxIWNL0rv
ao+AClaD74DS69B2KXT2QHbR/WNqmWmCqnvyfkKsObvqW827UXnpchJXnjk9zGPEP+o+p9dAa0YA
CDtW+whqgW4zJRn0XvQh94IaLGwhT0elI7xpPLBTJDSKQ3DyUXBrWXxXOj0odByKrCxVtIdR7ewn
ZB9SJGsdx9xFSeO+le0QHXIWTzEB930XYEsh420M8y2gyMU2U0Yg1aq2BgBSgWofKCquS+hoBUgu
gwG6ZPylqKfhENleAuY5Wi8YIre6KYC8u6uhkvfDQ7r1puzmBo2HwKYDxlj3jr2JLLM6GMC/b6zI
UYMKlPBkTBUw3zSt8ZGC7/C+hmuXgTfGDerQcxXMvEyeFbCzEejOufe86CfogJusa4k9z9qON64F
5gY+2b9UTOBVQuMKTIpOp6J1yWtUg1AvGXcgBY/2llI4A8I05YfO89irO/fTs+W69N4dx+SuVeP8
AE4ebU9BLBIWQ69+p1SHLkHN1I+e696+rxL8YuSyctNMDp3QiqXxPUMx6hDnpvqgRgNYGFGdcl96
tec3CZ3sJqBUrb6i2VE2UWJ30aKJZOw0t2zAPR4XzDx04Li2iZ5wr9oglWV2hEWRVaLYlHcjQTlI
n4ib6drjNLbxgxnp4HCsmyK6bT1bv8dDHTwBNnXLT4fFUUvqLIaccuswBbzY1PF2qlmZ92qU80NS
GsqNB2gd9xvVzUJmR9O33dqmXwOhxbeXA+Tv9Pn5JenfYO0JL01zRqYwV7FZ9Jv0EXfBzyy4zw9R
8Av6rlv9rt6nwdtw5eynTUIUWV7wHNsqRBDhulMmbe31S6R0tz87JNV2yRPYM+eHiugfc+iG2QM4
V5xr5y66BRw0ITIRztWLiYeeFRs9MQAUCvanAtvajHOMntcm4RO9sc3ZDaNu+FFm7q+cdddOhUWz
6ml/eeJXc0ZI26D5Y9F9B+Lv9CacUsMpm7Fs/UJrN5HRQljJ9X7kCTU3zOhxMtgKLp0K0rJqAWYB
RUMiqa4rSaJhOYvPlv/oK4Sz2uGsdlXUvXzUpG4jZdyayn4utzQbgsvjXQ3KR4aEk7gHp6OC4lrr
d7RDurfLe9Jk0bWlKh9d6hJAWCWn0+oNEMz9AIqbYEE5I1RUityzRjNrfT5cGThxJjdgzpOG2Mxj
PG2CfrzJnPDvRwnl0EXOGtdAPJFPF9Xkk94VE2yq7Gfl4Jy33mxmEbd7s2RImvXxIROHJkxQO7vi
QxxYR5W3DDNqq8/giDTGK/Tu4tQJXIDVHHOToqtc0yQDXLxS9BcLjzcARkFzaInFit5L46bnVYtg
VIF/PrtKeBo2eJ5fnsdVM4CkosHjt1CPsC/jbippH+EiXc87lnvEVm50/n3ZxvLAORvKkQ3hAYS3
L2hzdNiInYZuNMb7Pc3jSDJhaxsMDIP/jmQZ6dGDN5omo6MarPQDtNlySgYw2A16AOZqySNr3SFA
VgxcDmRgzpjQUrtqMkWBKWtg4Tzgmo0zxKWzT9t6b1FugzOjJAn6PszGkG23tRVDZwSUECAujN4c
YZx4HceQSeCt7wEIAZW2FKQ4aL6WZFHW4vXCx/y/IQrhata8vKMDHpK5goa5KTCm/B0Y6pdMKT61
CJu8AE8ll1Xo1mfWBJcd4GRL7Uy4Tls5XgtQoGv9hu1ARp1r297bmLo/6749j4RqxClLSfxam1CA
LzwwVixdC79fWUeOY4JDD/IuGKpnPFrwl3IitiE5hFZtALAGsn9AiVFkP3VOkGvNXt1gXIUdX1F9
q/fNrmn+ubzPVk8668iKsNEy7rKCD7CSog9Rm8D/VOePNBrvWtP1tYj1fslYYPZDAID9s8cqWcvQ
2tlz/AGCb0YNmk7qErcMnk/v9oj025z+Uoxmp3YAEKMl4/KAV7f80XgFJ7VKrUfnAMZbJVvev6bj
G09fe1nj8wp0BolLyF6igRAs6eCbPV28qExKre5wd5m7/GtW3S8II4eWkxOjja978xf4TUkKqXTS
GenB1EvilnlKKtoO4HtMMvC5fjWudpOmEF3gsnvF2sP76ONcAZ9YoTckjSNM+TATml7N7rarfc9q
/UzNAiaTFV73Y5AfQVUEzfliN4oOWc4oXqaicifSVBoaoeq9WVUSKMpq9AFlz//MCI48muD3d02Y
yfo33tx1cxZM5sYtXKiNQz4VWeM2vOxKsoEJnjtxLaJJD4tqOfvcjQviAnRc81HWJywzJPhsnNiN
qbXLDDovuXU7xgOuZ7IOxNX5A7hygfMD+ys2bkJUpEm1FpfNCLCXNn8bstt4yoI2+gERMRxQpMVT
7PIEru5FELW54FoykG8WLmRF03U22vYRe6yNS93t0G5N72bqZNQKq/MHNCxkEQDJxQF1uhlzXPzm
OocdC6jp2dwnyPl1Sh5eHs1qIDuyIqxS6S769jMmkFrNdQVpoE3MlQ+HuzPR9e6hjjNbYvFc1B4v
tONzXTA5QuxisOseLzTlF4dwAbjhUDxzI+orGspNBsGdGlItahbqyWdMR2LVjgTcubaGx58gPB1G
IymKLMEnOLQM1MTa5ObjZI73rHu4PL3nz9Glqeyoo0fwFla51Cxm9A/Nd2rix48LohPUJrdeON+m
frqPn70tMBI4qIIkjG7rvSx5tUSQkzup8AHCa7yIqaLHGj6gBC310hLey1iFVhgaT8conPmOopbK
mKFradxoG+speU6SoA/MA902VxAqmxPfOfjxh/rOCBRxNpdn+MyBf48PqrDYJ4CDiB11ZYmgYicw
bmbfxqyQeSCGRbzqxZLdR2WWhJkELd+YtEu3WadCkgWpKM830oe+B2/jx38ZExRMl3bghcHjdOtz
cGcb3B7BqgJmVIffMur37jPI8/uISW4WZ1EG04dSLy6DBhplAfw4NWUj85T+P9KubDdyXEt+kQCJ
2qhXSbmnnd7t8ovgcpW177u+foLGTJeSKSRRNcDF7QYacCSpw8PDs0SoKbNPSCLHqNCVLZg2yMv1
BV2WKjkY7syHARpHSQUYaevd5B8SdHoftGoVH3tXRyLOTkUB9sUJ/wYE3TlURnWmYHG+rlzW0VOt
jODBMD8i9WsA6XrpnWpRl/iSTeBdDulcyNcoF2JIbd32fhXgS/nSsfV3MrlN+gPJ71tD0Ot0GfKy
Bc2QOOuToXDWBg2zCaXYTJV1iBqQ+KqZ6lqkaF2lQ5NQXm4IxIiHuv5V6G/XP+HihmKFkL8Dqwym
EM83tK3oNDUW29AK0Z6kuX65ajAH6X9dx1k0yBkOV+mgkpSAmVTGjtJDpB+0aC3Vghv8e5iE94na
DIM7X6kyTn2tYP5dvjfulV3QoWWx/g2mlGZrPDamKz17vj05GBFxRcw/FwHL92f8bxv5KZt4MAo1
CLGNQ/c6WtBsGbbRMNq++jWCRZCMt7IqeOAufjjMVIJiAIlhtPWffziTjqRXPGxoCkZC1EgN5SsY
XZ+IWt0XjwIo0SgYuGVWLzzHScewJZEOA42RYIk+ivBJ6ld1cdJFgdHighjBCdaD8XTe4yetXyMs
ITgJibQzqi9qdZ9WEiJBJhrSEyFxZ65KvHD0KiD15N6iay19VWvTAbu+KCRatIrZkrgbFCwqoDb3
FCyppDdTl9squhq7LHouau2hittjKOOJGTyRApmQ4A5t07YUTque/tDA7TEWSM4YIYIZtHd2we76
gRRtAvdEaRO9NLQSv00p3dpaFdqNHOA19HAd5eJ1x84F+isZu7SBe4+zHr+0eqJ0YJemw3vSfmEw
F80kcrkfC6f/dR3qsqbNYXGfNUhxD4KXAvQJq+wNFBgnkL0jGnX9xkU4hsDT8SIn/ymSJVyKxDTI
gyCaVyFQzqspaWOk9DRmB2Q45cqpbkSjL4tfagbAfalYlYoxxiSdUxqJG6lHjIEkpbruRL2wiy56
hsPFDCbJu9RogaOH72E62bpyr4jmfxe9yQyDrXWWq4LiLTTVGcbYpnYUvw2F78TomYnaByoiGl3c
N3QxaQZoxjUMN5xj9X4HDo8RWJj0DQBVo2fHGUTEkYsWPkPhLragqnuMpMDzBziyRrRqPBv86a18
R721Rp+u2/iiQ5mBsf8+2z5UGHtVYdJ+oXzjQVWghrDB2lKeAnSZVtsy/HEdTrCD/DRghicA0cfv
4OCtzTcDGGTUJ192r6Ms39sIi5lWIZtv4FalFaM6BSq7t9ODue7e5JUP3V+UPu3xLrPrO31jPLbu
B+qmgkT4osX/AeZpm5Qij9ssB3At0c2kxG5pNDdeY+6uL3DRQ8xgOCeoh2Dt8yLABMgihgFKlq/X
AS7Tzsz1zRA411eqKlr1oJ2MPPOX1sp2WW1760XTHkj5GoBpXFL2VDSSKvpsvOMbgk42tBigeoHb
DCxKiMbdOAxsPH5c1fzVIpMSZA+tgReI9WMIA9a/lcvZU4culhIN95HWP1/fiEWDne0D5yoldAro
hY+f1EU9KD0eiwJyHw+VtLkOs/RBUaoBbzw63DE2xRlsWjRplzcGeHSIG47ISk+TwDIXX1YziIuj
p4c+zUFS4vi38WpAgcT21uHztIF4+C9UumPRw0oIyBmpkfuyLzPK+OjYfmU7b98dIFADBe7pS7Yx
XyTq71z6VPMFciZr+bFRpSHFHnavg+wO5r1ivum9ff1LiVC4CMyLYA5qiVWNye8BQzl+bDfDe2N9
XYdZciToC9AxeqhDmY/3YEaf1xFYd9nwq4OpSlvHLOrfJ0VxyGcgvLeipJADUgGkhN5O6j9apWth
2LWy6+hQ55FbIPF1fVlLd9sckbMJzP5YUDUEolGuNcx7EZxxYo/Zsf8FggkBmGAPTc4gqNV2ZOwB
JuVPcesO3bMquM4uh9rYDqKJAw2PFkFjJ2cNTSNp1diCMUmv6icTymnbYSRrs5zerFyJ7bjHqMhQ
V6Mb+h3ZUyN56/MS5FjRygrZ5PtRT/u1OkyNgBJ9KSoyIO+MoUi0i6Hz+vxat0irBeiqQpTcSWAC
CtHS4YHG6SMy7EbUeLC0zXMsbpsraApImF4GuV/Zo40MpcnqUxPxhC8duzkIt9EIiXw6Mj31DEW8
3lfcPOluUym2p3+ixP2uejJJRTANsfXOQiKEfTSo/QFXn+LqQwzynY/rh2Dx47Cy6v8CsLXOAOSI
+paZAsBXwMcPMR42kuZ1L7m2UjJRLXfpZsEorolZLTRNQHj2HKyl2iiHg8YITN+L/rPs19cXs/T1
53+fW0wZtJrpeypepEjf+mrtBuZTg7ma6yhLWzZHYf99tmUZpve9FNpdTh7tOn3jyStN6ZyE4oX7
eB1pcT2M9okxy2HahLuJkz7NKWUqQqMWoXthrbbempgCv7H4Uf6AfEdf8+XoXkdqGSAe1J6ouQkw
wH59GUvnxYTqgkpgymCM5JaRVVC5GCJcU2q5nVDIz+xseIj+hT16hnJZatVRMSBYB/HXqfI1QAD6
+jIua0BwsCYUzA3KZioVnVtH2+rwLyMQDNDeZdoOuQWjPYXDJpZd6u2K6hUnNG42hR/aPc4rXpnX
f8HyRv73AwyumoyulqgCdwtLpwZORW3PeM7rt6HbXYdZNrs/MJzD9uVQyZUa61SUwKa4G5JHSxS6
LB4izFYQpBUsEH5zrsAb1Zp0ERI0GXnRq0c93MnZLq9XkSh3uXTLmzMg3ieQfPSjAOkwZBFJf9P3
z6O01Zq3Kt1qIh7By453ZiEzMM41aLnVVlYJMJQIp7X5aNmhPUa2Edh3R/v1dXLs1XG1MuytsO9o
8RTPkLmHep9HWTKaQI7AkThBnLYIBdf4ou7CfHGc+UdpD76VARDqqU3d+kFypFvJKTf+jbkq3XJX
OCt7WPmPvZs9a0ffFb1nF59ksx/Am39GQVg1SbAZ+q48+rf5C1TiGzt6/C2913fK/b51K7u6EZV+
BQZkcKchJ4NWjxSoJA1QrQef4pG2x7IBGd57YgimUJfAKNODRlLH1NCydX63TL6lJS1zxkOcr0NC
nNbUd+1UbdGCj4n4wW6qQtD6uujWqMpauqBQQECCeY6pNl4YeglC0zx0PFVGd56tqqHdSCcPsyHU
Dr3fiJXtqLyNydGM3WbYXPc3iw/8+S9gxj27giRaofm5wy/w81syuJPv6v26SG4C/6aCfUUPHh68
/4KJvBkrgBHIH3OrBhF404SthUcNlJd6DZXmu7C4k6pDYKAxw4D6Zx6zyRQBLPuzfBUHlM24PdBA
B1ldzkMklGZpZgDWylTpF8b+apRSrP7QDlK6y2qm5wEJhE0JhT300UQqHiSkxyOVTjJ+GShlu7b/
F65yVgyUVYKeIVBJn29/G6FloyJ+ipmwh1p9TSoV3/yvu8HgGucgXGROsmlsUi9IHQ18FsHeoCeE
S1Ev2N8lNzhH4b5qMk5mJ8lYCt4ZtlmqtimSRVi6g+cInK16spLKmQIEPb7vU2QNgYFOkEDUoLB0
QYIOCqrBhB1MPtiIqZyXBSZPHcmvXiLTuqsU6VY1hgM12k1Nmu11w1y689ksKrwO4leTDzVLpF0z
a2KSjnJuZ81bSb8KtEFcB1n8On9A+FBzQAlR6y0oH9K6dSpNRvuD4PtfdgMyM1PAjwQaXxR9+cdm
7veen3lYRwBGodROv6RTeBgOxTo74HETHs1Vj6tiWhm3wV4XxE2L5W7Q11HQbeB4gxLw/CApSJTQ
soZt5IHTWTYuqGN8U/aP8S52ow16FK5v56KJ/Dm3fKJOj9Ga7jdhivQPmkn9z1Yq7dj6lRV3Qlmz
RfP4A8Un7BRtpH0YYmWDn7hhNB3DIXDJ0AtanBYN5I/R8zd8nIaRPnlYUae3m0EZ7idcf9c3bXEl
GpsMxdy+dcGjZSie3vkpIOriUwU3Uxysev/HdYylBiqTIkWgoHYN5il+PCA1kqqTyzKFzN20to6a
4+/939U2ePXvi59IPKoPtLDJL+ias5p95uTZLn69/hsW1nn2E7iAsDVqXy+lIsVE/+hp9ujJ8h3I
DCKQ+GZZEq6uoy0lWKmCrk/0NKI9HHxr56Yvq4mnYmoe7j2NbIzlOaZ+9NC81Zpo0HGKKcbwR7BV
kju1atZRIwuOwkLcdAbP3S5yR6LYiCt8VW0toTQ1INnkWhCqUeWTLAki4aV45QyNu2VqqMTFcQg0
VX1okG6YmlUFaSczeGlVXOxIwB295h+utjNQ7uLRR4xoNQQ7HBSnAn2pk/B5ufR8OYNgNjWLw3yV
5qmUYF2SdO/p65qu1MB3NflG995iaRVmkl39UkGGEAWrIHwNopbJgCCr45hQRAgPPUYb/R9j+UQ7
0fzI8p4bOuj8LGZjvOIEBA7TMhzw29riJY2/6u5Dn9Z9QTdp9aRNLowPgjhCzcOFU0RBQY9KCCuu
U34wTg11zA9TbPq4l39rP0rMum5LV3fiJ91pD5i/XPUy9C4Eh2nBseMZj3kH00R/IOGzfkEkNZlE
cHaH9bgiH947WU2QKE3ztf87uzXW6cmCZe+ie9H1ubhcNioGWiMk+/nbUx41r1Qgguh4gx2pL0Z+
EzXr64tbXBueNpD7QUrT5BW5E0lWB9VscVKJujGHT5KsR8zqDNlmiDbXoRZCNQrSv/+guBNTgsCf
GjmgAsVNJKi8bK1sM5qCBS3cWWco3KGBEnZjgbMsdWi8GcippiK9jsWPMlsGW+bsVGKUOSdFCIAI
Yzb+c9itAxFHyFLkAtUMVoBhfb8X2m5BAKqpsIOemBnKKwjk2VRZpfHP2MPs3BHELHm8TkIMWGOm
+Po3WjrXZ8jcPQVaQdDNqUzJrLxvURZHa3P0E8nBCXWKwq1QpBOltxYhDahjQ+nKgDPh32AYhvcS
tUOhBFmapH7KoYHbSkjcYfC1xQR8CwlOvB/c6wtd+IpQNvoDyq8TM8xjzIQ6sukuN+5k5csYPq9D
LFyCZxBc+Fl5/qSWAyB8CqkmdKSDhcA/goebCj7aJbUFKFVni+GLdXXX6L0iA0kt+ie9LfeRN9oR
Zmxq6EPGjeo26leVvBnKI14TpXFMh2ClUPTdUFuOI5vqwS7sjDUG9F3feCae7KTkMySQGYhkUApm
d0OvnyJQ8V3foAWHcPaz+SAl7AKQU+Fnd8hnkHzdKy8W+iWz1XWYxe9AwJ8N4j2ZjZSfH1hfCzyM
gkLpZjQm7SW0rPQdQ4FGZaeaGuAZosOzN5kBAWQ5DsDMcB390h9h2pfNCWCcm8oXQ3p9UqbQeQ7R
sZU85vIhSwSruzRk/H2TDeOxKUcs83x1aVeElRfh79co1Fqlj1GmeG3Jb9dXsdCfDxg07iJTgjod
sM5hWMOHnusQtEzCh6px+ngtq5vBdw3fh+TMSZ/csrNN69g45ZOOmXXHIbZerCeRa1xarqExAh0s
mVw0SzdBoUQjwXLL/HceG8dmlDZjS0Sd0pfXoi6jymNAThZDshDYPF9uk2RKmTQlknCjrT/Jm86V
X9K9dzRvwE4JIrOb9FfmpIdkL5LG/lYgPc9IARn00rIBiXuQ6bNfNrteJllupUKGA+4NA4RtEp7X
XwraDQ9jTjo2dd+gl78BgwzmFtX6Ph8SKJlOqVKprhKG+Z2C1NQJvVt1CKYHqzZctffIqq+rDh3y
RptmtkQSP7ebMg6ePLOtn/opx7dT5ZhuiReJ7mNmGBfrQa83ROWRzzR57162aWJoUYVKu+YjN1OY
7SqxEsUxJUrtkqTHsUoQoicQzEScJWpnvCSSQOAGiWW8hVDwuhyDULwEfeYVDn+0I+/eh2oXRwk5
asvRdhBKeuuQot72Pdhv9ulJuw1+/33nyRn+9+U3+5ySMliVbAE/T7584+CFm8571VNBaLV4Kv6s
8juemKHocdFFOlPqo/VDHLtKldiaiPpu6UiYUANF85cGQQK+w7GtMUdYqB0bAiruSKvfBJa6MbwJ
V3RuU0lE6LfkN5lML4WgHXRV+PaJulQlX2mxJIw/OVZFwHLycd2nLSIg34woC5PGCH/PT1rq5QRk
qCwEAMMMtHzcshLwBSxu2QyBCxXHEh0mRQyEIb/vvMPUP8rRwYpr21Ifr6/l8o5D57fFpm6R7VLw
f+draT0QSsWkh5lPtxgHkEvw9ayy3tapEwg7zdl7mj/SMzCeYKlEZFNlbBysKt2U3PTjJi1XNF4p
/tbQ1oPq5vUpDd3c21JVRI1CBCvlaZQ8KQXthAbw8ra+lwdberaccdVvfiU3unsD2anANTevytb2
d9CtwEBL4Yx25lCnX4FlQPRzlg7efCvI+b7LGqasSrbvcnmsUNG0tr5IxGXJgc4huOxGEViep7Dp
vzZx22FH0PI4uX2DyuJaok6db69b0kL9iZkSGydG3QuHg7v6hiyOtQxdpI5frOvmTp7eSLSl9WnE
CF7zm4J5UHsvpB6dWeCGkT9q/a+Tjjj0SLDrJjrc8SDgjqUH+tyoVbHe1MJsJUr7HRF4y6WDj+58
NAATjE1jzoT7aFNRxMRgLbIqJCvTGznUBEHfQv4Ni8AuyijjsYEE7jxWpSSXXoyBGfBdeMYhHR8U
ayvFN36zyg3XZ6zmYEgp8T9B+XDpeMyA+bMZm53fdB2AMaxmSRtF/Rk1t8r4XBd75e97+M8WyR/F
aIQrKtgiCz9f1+NHMZG9BFGc6wYpWhF/xMosMUY2zBWoIKuaTkl2wEvEM37KzRaNzgK0pQM93z/u
tLVo26tjma0JvVfme93so/7H9QUt3QrQwwQfj2qaaELnbKMo9KoqG8gbUg+8pkYV/g47Itl9Po2r
YPAncGvVxLmOubSJLE2HAivj2edpncD0pYYWa8RL48emcVIKJs9nyHeN1r6Pn65jLWyhIkNK61vR
l9FAnB8vre2UXDKA1VhI/BLNeCoaY1onEFQRHDP2l7iLSIFsPOp/eNgxZepzJF/28PCFTL0TZqGt
jOGtn99hmOlWUop9od6Ccm0NkjdRnediffCPeG1B+A/PIWLx69PDoqWWhNJpDD67wUsK2wNRXYa3
t8AWLzMjQGJtBwaCIBn/yjmqSFeChLKGYpVYe5VGvh1jYtKrg3ev639NFnkBLZtD8uxOgS749a94
sbcsjFAM8LdD2hxtYtw1kDS553tVmEPSvrTNfq2Zt1G/NshraNJVLb2ZhsBEL7IBDBAvS1YvhJXy
29qaWqsPdZxD1nS0x+B+IKMreyAzFNBlXByFMxxD5rq2qryQC8/AwiJFdePhVbMmNqsl6W+p9Uol
UaFd421Ux/PRwvNfwVgj8nncPppT0Ad+JWcYqDqQEWoneDBf/1KX9ojXjclCPwwIQIOQ+ZtZ8D+U
SW4GrZE5BZRx7VHuo1XcpBZIEQpRKmVpMaimGjIaNPAE/+Y2nkHhhZVICTEzJ/ELW9fvhNnby1Id
tstCYzJMD1E/RBLOF9NWchxXHoo2g15nduFBVinVm7U0RqdAlk5prel7j/RHRZL2lFY7ieTPZTnd
FMT3kTqS110d3GVqrG0SvdvnKMx7kkZsX1ZFzO2Xdzz7qbgr8LzEIcWenP/UvuqoTuMgdyrJWBdK
upUDlmOCDmOH5qAhQCu358jDpz/pbqT4DlML+usvD30WUGKiQIAcEJ+lAK07gg8QMkGeeu93pu1X
DyiACqKlBfNiQtvIlaoErQj8uUyTtEyL0YcjgBPyanljIFsn7NX7Hlo+8+U66I6gtwWWOrgchc8T
1Ik2RcTCsRzW+lq6/Tm46QfIedG2Vtb2ZvysXh86h56ywzE+VXby8ig9Bfvi3XRHwXoXvC77JeCe
Qms0rheVN8GozEA+iQXnQ7zK2mdzrCYwKAzbqazcCqTdmOd9UAo0fOq1yOUvbjb0sRg6Ghf40BR6
fCWKXMDWIutjHBpnKJRDEkwCH7hwjrHEPzDcw1TPKgQLLWDCHPQ2iXHbBKJxvoX7Awl9xl6Jhhk0
y3NeiUKiOk4lfE+jetC82y57w1uwGR5o/aZp29YTFYGZH+XtZ47H3P7MNTVjQ70xjHJnKt28uo1H
iBA70L3rp70mvVuq3fQg2d1eP4CXjyVYLUF9DuEAjNbixU7irrDQFpQg1t5KzYbey6vcIT+QxjJc
zU133Sb+/HUdcslC5ojcOtUpzNPCxzVZpPJpVPP94OunUHr7exQVw/4Y+MfBvyAoMkortKQEfat6
Mq6qZtyVVe0qEI24DrPkQ2EgChtkUg1M43NnrbH6eKBDjq92Co7DutuBQ89R3vOj9hnZsoB6X4jG
mT2Srp4yZkBr1o0rbY1NuFEO1WG6TUA7Brmn64tbOmQqutPRNgrmQczbnFtkH9GgpEqJQzZmYD/7
HYsALofQYX1zBHKOYJqF3sopEFTFTnbNG+ZrbFmyQeINvcdjt5+cD8TGf12VBipjdoPaDt4wCl+E
J5Ey0c6AzoAmPyn6XkV2ORHZBbNi/jSjFxQyseguYFHw+co8vSJeNfS5k+2iE715Mn6RnXU77eXH
2HWoXbsO2nQk0VNz6Wwxwl24X1DZwHVxqPEYQGMblHAGKmFZZYBSw7CFMc7lZBjbwBkMM5yZqxoz
3wyqooPTOKG80LmICHOHPpHWjjfmTX6sXoxtebB2k8B1fOv9Xu7qn/Vxp01H2iYrUqyPbN4HAE8n
TNfBa63VRyjR/y6OJbJnnQ8KE3KK7PJV2q/a1kk+RhdVkF0pcp5LV8R8H7jjaED3wJcN/JymXulb
8xFspFB8K1bkscjdej2AeV/blsfwFL86KAdfP52L4KgLsOZEODme0sQ3aG7FOSwsNA5tsklrSI71
93HgZt7vqnfTXJDWWrBoJLQwqoLnBxhc+agi6apKs+KmAN+T7EAiHLT/901+F9LQTiI0R4q6ohZs
GWrWKJSBZg6PKj4DJY2dXlbykDtx1k12Qz87H6GqSkSd2wteDrEnorbvZwEo9M6NOVOVwgtCGR+R
VtJ+6gmyC50+CCLdy/ojLljGxARWD5weTFacw0SB6RspdLod45m+m8cGEgboC7+zQnttuIPTutOe
jZ7f0LUvavhYcrNn2Nx5LaNqLNsS2MSpv9KX6oi2uQMGbymM1CqcCYNUdvEsv1430KWNna+YO6w0
LmEwCVDr9DBgAlCUElo4AKaBBz6s31TJBQUOac04pwH+vlStCtnOaGxH9EmpjygYEH8ziuZ7l2Kl
M0DutoKEjAXlAQZ4MDbNUTmah+lgraTftYvmEsWWD7XAwywuERcVCqkI0y5IOZLe0/tGhm2a+QDm
/mHjIRlkWF+q+RPvTNtTzA26lgUZ2MXvhhZxlDwtGW8y7rv1XVb2MZ6lCOGbren3GEUVNa8sWiSW
pWBSFN8PnDfnp0Fr1SBHOT6H2hWG5bWXJNyBpAMMw9Cwqbpnxvo/3aF/ww8/knbTIbgSRb5Lq5z/
Au5jxvrQDWWm4Ux4k7RHBxk5aaX+ef0IXPpMtIxj9gakB3hDwH2eLzOVdM8HEVnhtPEjpIKNaN8M
h0Y7SfJe035fx2IRxfndeI7FfTbIY0t5yvzz2H6Y2ibz7Gg4KuGNJZokYH/oHAg82LNvx3mySo0V
WAe+XRTLKwn/RPvOzgxF99tCOg2cs8gZIkePxhM+OzFa8hgOFvPLeEU2BSiNBxSGw1OZ5+vrO7e0
oBkSX+LWqykMGekvJNwnCGN7a4jRgujbeLgOs7QgyH9ohKWWMdbH7VsSK2XUjh5svkpPpuX/HKrw
RkbqRdNV0WNyAYtiOB58kMjQI9hljmUWoRlUSRPVBxaJikPb+nfTaGzMKkU9la7juNnK6p0CTuOk
JLY13BLl0TCqo1/rdqn+rOJYsPTv+j1nM/Pfw29xAwWnvG7xeybde807ZaVVyl4vsn0UB3d1SleJ
Mrom0hXgQQ/sIfvrc4goQkfbDRqMEJXzpf8eXAlx30BZJavR9qrsBgUcSk4C+jc2Zi9irlywJ4qb
Hmkg5PQtykcUk+FXY1qEQAOJeaNvxuRj6gROWoTBuS/dy+PEgqSNU4UQP/Q22ei7JUZD/9pkz1bC
maxfFoMMkeHC0eINbX5I4W0Aufpo9f9D4bxkADGfRmuxFgN9kv4xUXfIPxIRG9TyjuGNrrLOa3jk
8yNBlSmCNhDWkmAKWdG2YMtD9UjgShbPHbqu/heEn2sJhraXp4p9eukm006puY1GZ2gFbRmX1wrM
GQls9HxYGHfmQ/8yM71oMLFhUq0iYm12hVoeW61AqTkhDogON6QXVR2Wto9VADDRiUwxRlHOty+J
zLiy0DnjUBpBYdQ6ymm2sRpRk87CtUwRKBvM5QPoux1q5rjKuIyUsShhCwa5wfTdJvd+Xre2y3uS
pblYaxqyNhiu4l7mQV+3pFLxrjAp9Jb6DgxTcdCnK6XO3vsxauEX/VTg/y4/2PndzMxmtqpqCtJW
y3E3N76b0tvIe7Y8p48e8uw4EME7bSH9C/1HGeOXEJFCWl1jP2YGZsmelsYlvlQQ0l0evMqq7kQp
OC9NjFhlcEcDpiqSR88SRXWXOwu1A+Aq0FYwQOPGeYsJ4Q4qpoiPm9DtrB+aCsGffa+9t7Lzt58Q
QEizI+Nmwq3zt1voKSqTXEcKsX0bjB9etfPbl4rsp0xwnC+t8QyIv7bqPDb1pEdkoFRvZoyLSTSq
fBngY0oW09kswYb2Wr4eVWvdlDeNgVhqOEzNnZFtpOC18rdlfyjIwa8FCcSlLzSH4+ww97OorVrA
JcXojPJuGquNF75Lw7aJEsHdsYhl4RrE+AdkU/gp4G7CvDL8Ca58+aWh0VbTp/tcrVZSBc1EqOpc
N4lL90TQ7wqKeLSqEPyTO9W61ER+zu7Dvk9t01z39Nkr/vqeYhjgmIAqOFq0+BbiPOromPcYP2vz
3/r4UEZHcMhGIke7ZHOGidydifDXuujcVRT0W6ug9Hda5d7wMDff31/fqkVnhKsDL7tv/8dtFdNc
yTCLW2BK0DUKdMt/+tpJjXYpxjSETGlLVoAz+h8Y54yQ2w3aNsGFSCfNDuOdbt7remGb8q4Wvc+X
TMBEvghDTgh80QJ27vca8FFleoCNKzFonFQb1qeoQ5Dj+u4tooBPG00biCRxV52jBFWuo0qLpjwL
eqMWpi6tB8kUjR9ehhG4L2Yg3K7RsmdckgCZcDjzXR1+TspeBunW9bUsfhyU9BEVI2WMQZ3ztWRF
UZtxCBga64dUlqQtsgq1rfnDu9kaN8T3UsERWkTEHJgMdwddHL4WG+hBBo5f3E1e+osFEmASLqWd
1EOjPN9cX9ziHv4HhfaT88V1WtbUUZ7DHMZtHe/KvrAtHcGrAGbRHmYwXFxkeHrZtj1gvGRldD/a
4KEQie4ubhrqJCYKWphf+M6Kzy/0KNCqMEkLh5D7Llo3+l62PBB+OkYocA2Li4HzkUGhw6RE2H+f
IQWaV/RqisX0dQidR9WJkvRtwDzmP3yaGQx3DSVpTw00XRdODF7bJHKGcDUqYG/LBVWYJVeKN9h/
y2EbO1tOaJgJUWLgVBgQUlv6kk3+v3z+GQR3UpE89jMUXAqn8x/08BRap2kQBHTLn//PKji/VmtW
W+rMkGslXgf+oQVnDCbnAy23IXh6/cssPNThef6sh3/AVFbS16UGsDZDr7HeQ8KVThtJfzda6jZm
uuomDcSvbeREebeNJ+v/t5981GCYkdeVPvDhXlvy1GkbrxZl/AVWrpNzsyAJ9MtpAYykslwzOMmN
Bc4NgW9ddD+zjeR8a2nkmGiD1Iij+K7VrDq61sneFKWuFm0DMz7osWPaH3zTiSqPQaAMQOmLTy+z
y3HVJfeJ5zsmxAoFprG4bTMsztQDpQ8HswMW2Sjrdh/e5rf5M6pcW3OyNZtRld21W/PpOuoyqIYx
bZngguKvqEAzazxyINLryU9quUrS36bIg7PffZ6bgsmDgO//IJgXmXmJyE8gbOxhXUb2QrOfg/IR
W5AaeaQ9sWVNYN/LB2yGxrlYD/MaSlJiQQV0iUOb/MgOFcaxpE3oWhv11/XdWzaPP0vjHC24a5K8
1/CariTVVsPWDYbBQfzd6z9z/eU61uWkEp5+831kP2a2j3Ez1HodAEwet+lKdsIX8FSszNtuX23j
nfUs2dYKYtV7aaNuqofQLUShmehDcgZa+z5IMnJsbVDpWzQVdMOrPvZoIf9BipuOCFylyDI5t4z2
P+hIa0AjmfYzMUdodBNtPVbK7vq+iizmu/Fstq+m6hdoKMS+Mn1V70nPXBOdSFO0HVo3N7Z5iDs0
2HqyKTjwbAFXzgXf+DkpQ6AXBnC9Kn7prGhnDU86NLNzAxPNVuQoKNeUlSACEXzDb2302WJzb6oD
PwZo21frlNyDdxVzFBtS/wB5pZ32n9c3V/AR+VYQeYrLWGbuJWsDNEqkTtUUD4lkClYl2krOxRDM
BU5dChg5/9Qjp2j2Zush+7gNeme07Fr0fhAti3MyflIE0qACzxtvIJ2U50+kfLy+c+wnX7MOzrV0
ZVKUFoPAUNgw/lRHQdSzmMaauZOLrmDq+UbUAYAOzcs0Sg9MdL5QgnsfHV2joR/C7FQkvhulhujE
safBtbVxjqSipJSjENCGlr+oaXuMEv9gmuM+0cJ9ZcnOVGR2rhgrfZAF98Oy/SPKh3yMiuIr95zI
vDZt1QaXUQRx+ET+lKNgE6TTWpk8N62imyk3BDmhRVtBAEExK4VHJz8upU6xNiQRO3F6vzLKfpVh
6KyHou51e1m8imYw5Px20FpaWdGIPW1AOJFS6lR9eOpC4qbq78CqBdu40KKEy2hWeeX20cDLL9RS
ZFy9dymww/f03tiVN9XWh8zRDjfQPhps5Ue0E1XsF7/fDJdbplE1aicHwFUaxW7S2LHaTZO7lQwp
wfwV6tz/sqt/CsxclKnp0VQTCQVmL3+B5r1OX+vcncDsK7pbl8JZlpEHCxrjrOWnunWj1tsJzVdO
GMq7QbIOOPz3UWXcdEEgMpUlbznH4o6fImUZhA9wBgYSb0AY1ENKbNoiq7OyJNsPEGvWIgaKJeuc
Q7KfNLt2tNQvyiTE8urkK6UHqf0amuc48JxAUt3rn2zJQtjjWkFzNpvf4yyzajsImLXMccZr07OD
8J3Qozfma0Jc6usCtEU3OofjDDLNTbVoa8CViIhMbZcExJboPUWX0WQdoXNRpL9bwxDALprLbJG8
XQZJYxYq+4ToaBo2HbgvYzSsGGR7fTOXnNd8deyWmn03NTejuEEey8n791h25OAuHgVxHvsT/GXA
8vMEpMKgUuUnz1Akan2jhH/MaX7bFd4D4gXBhSOC4O7SLJcKmoOJ1cFgzxGVnRWUxdf/sFEaCjMy
XoqY5uEMHEmlMswoHIWqx7YS/KgxeRzpznWQxYP7H8jFZBISYSGtBzg/cxzfp+YptMDLgoTv8LOW
HqP/Ie3KduTWkeUXCdBKia9aauvqvd3d9ovg9kJJlKh9/fob6nvvuIollGAPBgcDHB84i2QqmcyM
jIi1R4evSRQvbh0AoWjqYloVA4LnDiAAqXDCGqfDx28VfTD/WugWjxrn5O+XjmZQxdgpc4IYE7Jz
aHwfcSAGWK4E4fgvtQ8H7VxgFIBFBHPS+Vog4Bn3sYa1oPObusxWMghNN4cyWuufLX41fwyZUmm0
tYdU5xYMqQWeFMUbhYB4shbFF0PAiREpzqnIm+wYL10g8DuMaLhO4mIWJY5WPs8FYCVOyEKxHMxm
IByUUeroeOtOBziyNz5akRs++sOP/EASKMCAAPeNbYcDSLp8vg/d9LCGAF6M5Se2peAqlLoZHQNr
hPqc47I08qIsxmDZEHsTHcB8nO56vJauf2ULdxW4JufBcgekk+hDnLtJKqwkwnwbENdpEENitnsE
9rDKfYW+Xje09PIEgt3E9kIUDDSu0sfFRyFIRiiQgFYbmGO2VdJpE3KG7sq0a8xfAAXcWSigJSM5
JtYaymFpnYBLAWtMAG/G/5+vk0xqL/oEmCGzLVvfSHURaD2nbsvzBqzGuoBoMYSRr695IZ5gIA3T
AUAgYBpRBj/qohVjqKE5loZt6tLpox/p3xP/WzqmDuYiOwidbCTF5yvrJqsmWYtOFRnNh6wDLAvW
mhuIbYuDMoI0TBmUB9Sl7BsN+YenT8l3SD0CwEVAoBMzC2JwbOW5tbTZmBgwQIuCVhC4+s5/UjHq
ajYYWHdn/bDKZ864zwuGXR8xqU5X7omF+IP1/zEmBdUWbWC1IDA2sAHQJcUC8QSpLFeJxo/rx7lw
I8ESOql42WCf5W9FlChW0Bp5XTV23EsjpP9pHCu+Nir7coTkVpVSza2H+lcz5C/XbS+tEhOmBubH
gDjCx3q+pSIKnQaQdQRAO9oL1oK/FAW4dm0+d82MFIOIJsYpt7FEoHUrPXPNlrn92qDmgnvM47II
ODZ69gDhna+lo6U9tARKETirhwJ8Y1GZbgCgea7R4Cf2GmJ9YU2ABRsI6HPehYbuuTnUSFPTGTA3
brdRkFf1D6MZPKKoK/2hRTMgdoYn4nwucFRzmxJeD574LineBdSEeq16oKs31EJMQelvbudjyg53
+/wzTpJUOyaZZUbgkA4dYQVOyZMnlUTvE2dJEBvtMQuLO56Qtxw3idtN5DZkmeGqzQQBqbCke15b
a5na0nl+TsNic6GkYklfYGYVWjyVoADoDEgOoUnOpzur8TR+yOjKZ7CQByCXmfk/8dZR0bY+X71A
ISWqOYjHi77VbpOWhV4owGarjTzsvbBWmjXk8NJ+Y/76fxvbAHtKF4cWZkplaGAdbbuhgzYiqbdN
kdcrEfOz0y89DGaCy/mjAEsKDvZ8YepUh1UOEnqviLa6euiqIKK3QoGq2Rak1k6Zbiv1QAoojpk/
ID8ZmV+jah+2D/FatW8pBTr7JdIW84TFLBnA6MlfMXE8+dUH9DMw1vGr3XK89vbR0XqIAidod+Ru
7Xm05En6TPUJTCCgrnKE7Tq9rLvZk6iVuD3NJ7C9E821RaV5mF6I3Hn7rwfWRZPzawwFMny5co0s
GmyGCecMdLbDhrYHzNrhn2+jpXvFWm9o6fmMKeA/tqToasakS4gJWyOaalm0Ex1IKSGzPN01IAk2
HsdZ1UEJri9QX/pmTq1K8Y+ELMnrIQXfd8bn7Hmwk1tdy+tvYeiMt04TG/daSKxfYT84xYY1LagG
UqKGe6Zq3WMP7n1/mnQN03DKoO6p1lUdJE9BJg/kVauB/UCh2g8IgZGgj5mBmhykWAY31Y1iF/KY
fYmEOaZ+qTTRJg4769v15S2tDh4z1zhtsBLLFRCrnDAj5cBdFaQAmrXDsFzMXum0Ymb2evn7xPQY
MkFMb+P2mt3oJOxCjK8cNXRHMAypbatB2zh1FIyhsXJYiy4C6JmmmjpQLRfzMswiXd1XuBORKqZd
kPWR9VvpqpaDJF1Pwg2N2xCcJ2XzlCIE2pC01jDuyngWrfEZfSbk8pINUNdgpPtTHEuKfNOYdJbR
AhxgbFA+DveQkvNQLgt+aD4L0LR9ZIFxsEeo5bm64yaHZI8pySDbISvaDzdjILat2wbP+rF8Ft7a
u2XhsQTVsf/8OJnk1dDyXlFm5MJkYVzQeG7pHj8yMre9fSu6FYj00uGfGpOSr54hYCnzToDiSgfR
sFKpv7S+dJ5aJU6/Xvfni/sGlUM8xBADATrTL/l/0XKMM5bDAVTjzR7rxxqZy9+b0MG0BNG2WVRF
hjeqQ98OlI8zWXtLMK6HIUWF1Stvn4UBNyiqnZyQFOyKbLJJNp8QeaxAsHujB47feRDwyzfjRtyF
ger/vr6utWOSAt0YKzwv+eyw7Kkx94W2DfnK1i0wspyvSrqnTSsnRd3Dhv38HgfTvvP5N92L7o+a
9zDtHkIXOkzmMd4YAdtcX93qhs7LPwlB1kSrupyVcNrf9sv03t1/oOuwRZ3+8ACpF48XKye4vJ2I
dZjcQ0FMvhn1AmzcVovLOLV+DwIklzerY1mLJjS4OjidbKTMUlRtaZ7EfYVkVrXGLQdbPd7QkGRY
0zddoDrAqQGpD/ACXv+gBjrfOj1tud5+ekacu+NofjDxI2vTo14jRI3pz0qzPQ16L1bGdxMmHxiP
H1ZObzZxEU1nypj/S5Kl0+Op2miVMTsnsKUB5h/eVKr0G4v2nVemibINITmkQmMWUukQhbFi5aud
pE+Z1pIAD0xlxZGXrk08mrEluNUIXkbnO6I6oufGnEgnxq9GC3qoHJfTjrT/pRkpCIRtUvZaATM8
vwuhkxvetlCfHq2VAablA8ZsHyiSoEZpytdz26c8rkueeYzbyaYDHCahyTEZxxfavkUiva3S1ivV
+K0lykak097S31cOePFGOvkJ85+ffJ6alkQsM/ETbOZHL5BQSSI3/T0GZXAPPru33mfP2ujWe7rv
ejdZuaGWstgZ9j/zzIGpUp6W6FiddaaFzLIxAYV9hbO5Q76t4p/Zmr7s4jJPLEkBECPzGOGac9iq
sXzK36MIRA2D6kZlvovbfl+E/crhXtyIaGzhyYeBBmAvof4kfbwKGzuM2CB/xTAkWJv5MPpVa4Yr
nroUisz51QEKEdR2Lj6IMTYxHC2wg6Wf8C8DiszqGp3iYnZnmiqmWpxZplNuMJRTY5v/q3vDvB5k
NeNr62yq6eiggQIIrmb7dvj0D355anOOBCd+yaCWZikUGaWOmZMcU68INcX3zrgzwk2p+xO5j0pv
RCRS3kvdS/vWzVW/yfYk39N8rRazeH/OmiWooM2lNPlDpaKee8JzfpvfMAq17l/h8AjwlhJC4PcZ
2ssTckuMElT3Fr8xcj904FmHtg2K/iuEgfJk5VZdioMm5sNASodTv6ie0iFHHSXF88FSf031e0Fs
lN8dz9TWAFDmoiUoTJtzlZ1cVPBsGrKoAuW4Vwepn+/MLdKHDbQ/jp0O3RZr8w5N6I19D9r6O8Wt
t20HGu7c+xoFhgf5Dne40QK+F3cOOtjurnkfkWR0r9M2dB8LP7yNgtfrfrP0PUBUHaMJMy3IRZLY
8roeLLNH+oY3Hzxnih+cf2gd4e7HjM08uo+Oi3QJ1bGTt3EJZxAjGE+s8tbOtZ2i1SvBcaFuO5Pb
zoUVUDsgmJx/AT1Pc5ZS1Fb6WoAiY+o19b5DN+BQqWXmG1WjPnat3h6ysVGJN2aReLu+l4vfPcbL
sEYM08HJpMsfF61SoUyGR+oOEJLWHT4G4lvVRtkoIENaSTWWTg4jP4D8QOUBXWbpztWSprVD3uFp
1G+o8Q1C2eoqj+PSLXBqQ9pSrrZFGU3zZ8P8yXa5vtNTNBLyTSk8Yuyvb9+l9NMMbThZkXTnYMJT
RAnDiuIKL0yYAwen2319z7eZCwqLn/nWxugH1Bg85Th5B+vnuFsDTi5dQlA7dGYGgbkCIJ1gi9YR
aoT4CdWEj6HVoSPWJitusnhwJzbmCHIaqTNlwCUOG6EzVVsMLWp7vY4+7KxeK3pdWAINDpgDQPf8
Sez3+dQ4sQTuSJN0cSe8KbS3MdgYdTvzeT1trh/chRmcGwSb4PDApxj43/mCMHoWT6TFh6eUe9Z9
VcNtthZWlxzx1ISUdZWFMaJIDhMlHl5KeJxIEE8+sLsYgnTQyAz+YUUnZVopYhklN2qnms11OtTk
6G00WMEYTyuX9uKqTsxIn3BblqRsIBbhoVkHDJZdVa5Q3kj9QpV9Ya+saTF5Pq09Sx+zzmJ9MntY
Q6WhSd8nZrtR9gW5c1S8NU6Q56rr/FLLPTq07vXtXEpbT78qyUHAO2ArTOCSSV/q/I4098N0qyb3
8fN1M0vbeWpGcpLM6cu6ULHAkD+zGiz4oBkxfUyoTeYWWfPKopauG/QIAbrQgY2BFtG515vdIHTW
DQgV76AMdCLA8pND+DSyVS22pe9rVvFBPwR5xcXocmU1BAMAsKRaN06yTfVHstarm3+s/Gw9MfF5
s51ECn00qrIv5xPq36b+pw7ew8rLqu31A1qMrn8WclFqiHVutD0W0oCiRW9rd+z86xaWtgqil6AA
Ax3AXPY6P5RZE0QvLQ2phnG0BuFmk0+MlVUsHfxnW1NFMRo1U+k7ogPgD7VOkOGNaCBsJwzZZXgd
6QV0woptI6Cz2q99uwvoYsxafnaNPm1KVyMRXCMoGiPEMgzOiGPDKrfpbtRs049eze7QvK36FQef
90ryifn+AGbEUDF5KZfclYYlVSQoXhQ6psaALqLZr2Qc3Kn6MNYUjT87epfG8KbHFQKdFXlOOk45
a6HphJ6JZ3rdc2+6WeaOpdu/xjfN3thk4HUUT9CVH1K3fKB7um2FS33iJoFZe2vv7KUiHNb+n58j
i8CSPOSiUrB2cXS2xBMvLOC34Q5ca9GNcYif1afrfrtqULpxWD+WRZ5g/TFxnX0MmjX2CCYtmBpe
Qy/dF9ufKxZnN72y40Q//1SmPoNaKofFHvBqF9pz3nBINg8Tqv0C41p85ctcehKeban02URt3ztZ
CXuN3xyNI7ScqMtdCD3fm576Pb9j7hup/DsccQSaO4TTlSxldYulb0hgDBsEnp8/oL6t9Q18jGx+
sMMb2hqhjd45yFDXCAkX/NoCOgaFDWgCICTJTwKLpa2wO6C9WmvGA4Y+cTp35EEH+Z3G+ukkaIBa
7wVKRpRFeI9uULCHgPJvI5luM1Qx23pnDkdqPzfqnjhPrBUgQ0h9u95ka7Pwl9/7/FMpyHsQ18B/
K8VONaZjMWX4qWkdxP2Tln1VmdepeKUPv6773rzTZ64HaM1MioAMG+QIF1XJmioTqSMCdZccxFzl
ZDYuT6c16oWLu2C2QqHvSYCaBrJf+qQsnRZExEBqgMNqOtR5/WWgOuZSBfny98vBNDxEVfAWmyse
519SZzQhpxOahmrEvmeo6E46866buEhtsJYZUIzGNaA0mkwsLRpoVKLuh9ZU8XU0npsJYDa0BUCi
KuJXi6xcN0s7h6I/yiVgCtUh93C+IEMUI58s6NxGcfVqadBvjKpXyooVKM1F0uHgnT63WgFdhSl5
SI3XgzJxOwPfd7pJFHCQPvDa7+kK2HPNiuQGjjWYEfTiGtSMd9b4u6EPiYAYzbRyW66ZkcKpU9hi
1LS08Qod1HYq6BcUkCK+CZ780gCYWTmhNWuSy2Vp41DE7gap7m8yBjR+IfUhXetFXX6nOCDka0gB
AFXBo/jcDyy7dmg0Jg2UDyIjMAsCIeYxXvO2xbWcWJn//CT3BGFf1BUpb0AZ7fhZ62x1qAyGytyl
2fztVzSvBykGaHOQtstfUZ5msaF1sITSJMrMM3FkmH2HNAyj9/+g4TO794k16TkygZ4MOE54xFA1
N0bY1W5Z1LFbdFqzAUxldElPYjejdA3dt7yhf5Ypfb4tN8F2wrDManwuMg2AcOqKCe8GYyUqXWTC
WOEnWTVwr+gx2dKNYdpd24gYn5ZwQpc0Nt6Q4EfTlYDjPgPWCbxV1OuNdPf3xwjkxIwF/YyKkvOX
scm4VsH5m+EOKVpUPTNtz7KPCMKvVWKvLPKyqve5yj/mpLwhF43eqR3M2ZEacOvOFpAIVneh8WD1
X+J4k7Uecv7/bonSl9cV6F6kKWyy5nMCR0DccLDuCAtU+9FZe5ddgrY/l4ieJVS7oEIh4+2GAdRC
jgWINI2/WCp6l9ta2XPwxibGUdNx6wAQ4vg2rpvry7xEoUmG5W+/L0OiFDDcheKoVt8S53tefCmV
2gNsHHg4fB+Gsh8b7rak2EK/1s8tcLtmxraOcpfSdhMWia8KY0OAC7n+4y5vwdm7/2yK5N1NWYOm
Q4F3T3ha6eGTIO/JGsXzRc41rx/c2AClQYsRCPzz2FdVFQmrETaUqKkw3At1+zrqO7cjaRuMrbjD
83OttaddJhPnRqXA1GX2pA6saLzRzr8kQ7+Fko5fQDgRUqobiO16HdpuSfm1QIc6sX4bfLo1tS+p
qriG3fnCGn3TmI5VKLbXN3zZDU92QwpcKmHtgISz8YwBCEjlTW93XbdNxx8m0D+iD1hxa2eHrt1f
t7t40MB8mugbgKFJZvoUSTlEiTbvxyB2lg0ieIftAABfW97FI/7zsAF/QHQHDZQlxS2KQjran/io
O6gmhtAKmyxwG6CmDQo8sEvqL2aU+53NH8cpWrG9dJPP0lb/b1qKYWYP1jA6x7CWdIe4LPfQO/+X
z+XEhBSyRK/ztuA4PNoMm6EyEUK4W5jaP4WMEztSyOiJUPVkxFJKlEB8vkMP7Xe8A4T2WO3EDrqp
D/qz49LexfNiNz79i6v82Ufpey2gat2ngCJ7MR/8GpS/KamDfsxWctbFi/VkjdIXaod1a9fzxerE
e2vaOPkTxdXDj0mLqeBdyx//u1XJ311DDaCSsaWp5tf9LSFHMvy8bmLFAeWCSpKEPS3m9FjJXwbj
fjWJXPz78ZxELxOtxgtdW6MG6YszzUsQ9031XNJ/yTkgeAXQJugCQTF9HqhJ1uV2WiNGNCo/9py4
hpY8W8ULMYtdRdKbbqg/ru/Y/DeeP5IRpU8sSj5QZkQtqQ6LZEST3huVh1LZWfnPsFlxtsXwd2JI
Ov2eqlDWGWEocu7b2sLolBsPazjBxdXgvQ+1XjSaL5A7vJ+UxDRKBKAe11uWDnt1THM3Ut/VsfSa
SV05r6UcGACwGfaE5heoTc/Py2zzMMwziLZHzq423xzNJ3TTdCs3x3wGF2c0K8bCIcANe6E3gWoS
cwi2jpHUrxoAftISd3cNAqcd6k2usjaSu7iNfwzKSqcRWB7irIfBMt86+l1VBU3+S4WCwRqfxZoh
6dXMFKdkQzmvTCmR2vtj5XL+oWsenVZwP598KfImou4L9AG6lKifSP6X2SNjY9Qg5RNu5GH84UCg
hwY9xHgXu50L/sfbfnOXHL4+hD712vfn+qb10xtrW26Eiy33UH9f+SQuW9G4qk9+kzztWqh9VRkE
dJPT/bsSsIOxa27yx/TNuC2gnJS8xfspeOSqaz2UN8xHz2dYm7a5LFfOP2Ees3FMDdIfMpUOrwph
ZLStPWgQmwdjO/iRDz7CzmsCjN48GK6+jVYQFJc1Wsmmfv7VjOksqe3A5gebPO04vKkP44P6Xvpf
hQfROQ8zo350MG+w6ztr5Vu6pN+QjEvpUU+NhFLRYcGHGTeTY1ra41vF6zf9g7XFM/aY3jkbZyVt
WXyCnO6zlBoxaDGFBYdZ9An9MrDc/MC5S736x7F8Me8dV/HJre2rvr5dGwX+HPe5cP2TM5aiVAOx
dHUEL7GH2YzN5L7a98Pm44m4LfRdQN75oN5Tz9iaUCLib8/tBhn6mq7V4mPgdPlSOtWJpupJiJ+g
3xoaXKwJniZ32Cje56cnNtl7sbUPBmSJrl9vy/uOsfV5bhZDXnI2DAzEWLMO+267CVyrDoC3cLt3
Aypl9ib2ipsEEuZuUnrZJkSLayWNXMoXIJLyH+vyqdcpxhMdWA910zW7QKdrOr1LFqBEiW8YCH8M
7kruXChpDHceai8FWyXQxl6y2tGYI6PsPiZAVQB4WAYUUST30UTaJ7EKE3Xlan65Q5BuPuA5Nz/E
a+H+Ynv2MrrRHqoFr87aBi5dsKe2Jb8xa82YtBC2Ke881ntM+BFKB9BI/wc/AQ5PwyWuozsh020R
aEjxcoIho3WnHyC+8qz77DtUgT3rMXWtyou9zsu/okACefbtalRayo5OzUuO0pdxnJFh3mPIgf0Y
3vltUrkYf2KYEnQdj3838NDI7n+urHrprQiJKawYNBVoZ8/380lRNGm6JCx7A9urvdogQuC/iH3s
+AvXXxMw0vJDt0Y+uXjnnZqUEk47NvqoS2Cyil3+2O0wkHcvfHFT7PkOiu7EcLU7EIF0XuLOXckk
AB1M9AW9m+tLX3BqC29jjMegRov3qpR5hFWdRQPUV72BfMkhF5fdF+YWNUUHEIu2vHfWMtOFA0Zl
+5MKBCN7tixSoOujI4hWVh5Qgt12oAC4mWHS4SGUrqFQF0KCAxVtA7JeM2pPBkqB0jruTLWuPDTd
N04xfp9MdSWbWlzNiQnpEEXcIdW2YEKrS5DjTn7T33drarEL3z7o5+eWGrJrKD5JR0TKNjHiAkYm
cEbljActlsM3Wfj1uisslV5haCbmxpsB0gtSgGNaZtRK21TQpzgMSA9BqwB2VyN0meIKbe+kt0X0
fN3m0hk5IIQHkwNmVTBOcv7hMfAZJLxrK692so0Ii31qV5vrJpbqXFjWHxtSmjVZEREphw1eAGWj
Bnh+g1i9cBtjUzX+NLps8qMGvL0r48dLzgH8LfSMAZLFg0W+kqgoYuoAK2KMd2H4Kx6e8/b39bUt
ugaI4TScmUUAjjrfPmjvjWC/gehzU7yUoElgxg87TXDDvl63s7yUP3aksByJGO3QBnbAlcCNO7O9
0xrvuolLwBzOyAG2EWVxTPRAF/Z8LQqoaIZQnb0vyx+nJJwHXfPXajJawMhNthvZNGFeuxDHXIv2
FTW+UozR+iCMXtMC+WT3kG56/BQQG+hos+Cml7ZVM4URanyovC4dWOrW1K5f+zxiD3Y6FD9GUwy6
l/SFnbmgO+J+VwvnLuIRxv5ahZceAprY4S/Pt4KDyMctkZccB6fubbeihOVuPE0PjGI6MFaKYQuB
5PJYRKz5YkGsD8LTfYGhLZVZ8YMYTOsnczh9a0Ydfc5htF9jiuEfPzLj9jEOuQYHrtxBHxIvavTk
Pm/nklVYjI6rl128yfmY/+4jBY8mCCyqAQOO/kETJV7OpdbqB71tIQ95/SgveWadWcwbAwCYADBt
R4YX9UozjU41Vp4giufkX7DFQT5km4lOu9rRXGM0DsilPpj1Wy2bZ2fU3UhP3nBh+JkFRApQp6L6
xmcR8LrH8LGGblq30g5fcGlA5MF2gPLwPEEmuVsKAIlaWjhjvYlveqBTcgj4Dfbb9a1YuF7PrMwf
8EliEU+OaC0VVmhd9HcmaOIjN3KAd3VVEk97VdT8iat0y2wgZYqh/1vU+uc3Ba0F1EzUy2wOgwg5
Ux18twCGHFMN+GdFHEPG/uEaxFFjUAxjB3AgKX2yBpaRIpkqL2rt+0LtfIxZRxhDWeXpWMjTKOax
ULdQAWXAM/18O6dS6zsbdDxeQ0cS0HZWHhwJqBQA+nmuGJLGiUHFUk+13iVOLQK9Fezl+pEuxFwU
n5Aq4SYGWkOeryi7MSmbYo5TyJe69ncFfgHTCobw939nR7q2qlxkhQGQsqfp6YaSErRz4WuSOoee
TtFK8F2oP2ExuPPBMErm/Pt8X6NwKNJkdtMqR7nQeE4KKHXSTdd/Gdi4+ft1ndqS1mWGEd6iI2wp
9ECrrRU1tyokxWxl/w920F9CQo9yIUBJ52uCFIxFJgZfiSPdeQSgvXEtpdZ+Q5UegzfEEl+u21tI
ZaiGNxoEqzHKoMq8VGLg8YQ5OnzqGebQjP4p69cKZUsx69SEFE26xizpSBFXezBFJoa2odDka7r6
H0IjhuUx9oisBeOs0s6x2NHycf6czeqjyoQ3hM+J8uv6bmnzpyrdsdiuP0YkN8hYZNXAt1ZeaX/2
XcA9OfB3oe417YuRbi0H5Gyd1zd3Ld0CoH/d+kIlGcbx5gEdOmDLMqPuBKofAQwcUmpSQ1hg14OK
pmd3HMXQyK+7NTqxpVsAVJuA+aF2gBtx/vOTWyDrwNMxVrPLF/0+TMytNgzfgKm4yVl3NE0BshJz
bxn96/VVLnnkzNEEVUWg/hAuz80WIVM4qbHKZAC/jp7fGdY/PIDmQbP/mJASw7RLMoPMrmKp8WOn
Zk8J+LIbDItcX8mS4+O0NEQn5GOWzCCI2hWf7FYgFkIPYsqnjV5Me5qNK2bsJb/ACwjZgAV5XYxy
n+9YaaMiq5t55bWRVuZuSnFgbgWSHF/NeGVtusgiG6crh2enLbq7Ik25n+pliP9IwY90YzVuRkgn
RbUObdemtN1mAO+falXK6FVRwh8sJTVuFRRAg3TSi+1Me1C4oaoOx7Czp4MJUPLbMOkJJsdpWL41
Ic0CJ9KyxsVYQnzs62p6pGZfvNQJnQ4dsG5+1xST46JuYmMUdYLKFgomRZKAo9LILJehuPHDsFLW
BdBjy3eK0KjPhih8gHpCibtSt/tNag7Cswqz2xrlABJvHfM4aKlED1VnxBtVK8O9IsI9zxV9bytW
oBWTsRGFPW6mvoCEOoLSPdXVCYMfinm0Sry23Cht8ywwBFcfjYGI3MsG09iNUz29jhXRMre3k+LB
mNAfd9MhasC2nog0cKyoexnSQdu2Zca/KizWoJcbE2COlBDAp+uOtfTmxSgVkgoEOoyqyg9QnSq1
SG08DFUwVx7jsCzuwGvf7E1UM18BbQsTtxLt4BfK4NxpTpsId0jGNa3QOXDLwRA8g6jDzJqHeBqc
+52JOXdVKPgVTaK6+dh5Zv9sOMFYr+SDS/f8qR3Jv7GBxjhkqL44FXQfpg306UFD5Jf9c9c5K1u7
tiYpNAigDLuGI39Rs9iFMrYL6bc0A3HuSvdo0Y6G8QGCxxZwatJt1TLaGHqNNRlN5EMwrbJuC9Nx
bW133VXm3yuf0amnSGeUoqdW9BbOCPnXceD2Exft9rqJpXtinqdBRQnC26CXOneDHs846A1iy4Sj
eVML0rccYy4RCKSgEvKRY4wnTJx9Qdbat0tuAT4SVMrgepDCnv/85H6itFc6Y95CoR2huJsrzNVR
bkzSHVpz/+AWp7akklnWJkNmd9jGwi7BE9Km2UYh6kuTltUToOrGytNk2Tv+ZOuSx7OsHOvURvHM
ouEHwevXZYB+1VXquH1uP10/vzVjksuPYEspQTQ1p7bch2x6RXhQ6C9htLaJlweGgecZd4EW7tzP
kXy+iu28gPJs5mkpyuL9iwHwCrOeFNNAkXBFfeByUUB4YAN1FAVnFTrJOeIw6+iYmkiQHFAJ/FY0
P5se2uH1b7cOPCPaTIGhY7wPgwTnLjhaPSgwcguofjY8JsaHmQ+3hXAgZLUGHV/IPGEKpR28VVHp
vHhEliYjmbBhCsw//tAeOgOVph3F1WjeaJY3TAEBZULSf03sG9y7f79OFAXxdrTA/4UL53ydtEX/
ueiQVIM+34vsre3sMWGPQtCacuBluMJDBGiMmavaxLctuYhjQDWQjjA0Tq0H0dy7gZmP19eybAK5
EkgF8SSXOUD1XK0i0xIC+n1sj0wGnYqu+HHdxpL3zVJ3oKFDZfoC9MwiEJZD8w5D1daHA1IL+2sF
7Uj1r1VmwCCAI1HhefB08N6dHwtrE94D74rdMm/ykt5mpu1r9RoN5GUae25Fin1gJeoNLYYVoA22
U1yBktn8mYls5ZZf3DNM1c/sxfioZCb5JrYSmncww8h7DLmsNHTL2q/XmHsXCuszzcT/28FAzvmm
FaTJraSHnVTUvlJup+GbkR8myBdEBMp09C7HhHXppX+PAzq3K7m2XlJks+Fs12wCRwEgvqO4rJyg
G9BdNp6QSnl/7YUUStcWwUgwKj7yEKoYwrgZGlDjI3Z5bEAFF+ij0HgNh5Wn98LRnRmSbhASK5Fm
jDBUG2n2jCahvgeTYH4zVsU3bkdrg8iX7x0VzQnQlFNU1DAGKkWjVsl4qxkIEnXBX9USxQTWti50
w13ko7cGiAVCU/+HvcRjGGwPACE5F9yS3NYUJ05aAdgx8foO6OvIpwIk1uVf918wT4sC7yf/K24u
aXFx11elYyN0gKnn4GQicokGRiADz6S/945T4gfJEB3Vous5VjSCxSKGJCJ9NED8Xq1hfpdurjOG
CemSHMIIALwMhsJJ+JxPntFvajsgo1eQA7RnhyKCWKtfc0wyTjexseKcC+ELAn9giyMWpvwsuYwh
aD7zgoLggiZ6oCk80Ecz0PR8JYtaSG5OzThSWAnNVkuVFGZYBCxW+K03ymdTzf1G13Z5seYli9bm
G3KmOQXHl1SbiYdyUHpnwqJwXmqR36jmRxz/Yl3tRxjNvO4pCzcmCuRAVczi1HiqSJ6iKbUKLl4s
zYjFg5IZR7v8ft3C4hmdWJACSKmOFcsoLNhJ5wnAJiateTJ5urluZnEhEKdW0emBR5jSrjWxGLMO
7P/o27JH1R6ejXjlWbfs7BRaGwR1M3RPpb3KY/zrLLfg7EP4FM6sxfmLDYYBs3CdZ4HSfvdom7f2
LxXvSpE12+sLXArE6EKiADrnHiiNn99twqzL0BpH4SXOfULwMup/xG0QqpN33c5SBDZm1Ros09Ex
pnBup7KyXtNjEP4mhn07OYU/5MQNofNNabrt0CuLs7U7ZgH6B3wUpqPRF9IhWaxKh5dCJUr0c9kR
k6JvkJLeEyjofLNT46ZorFvR1sSbzOiFVPZT3A+9a/FI21dmrx7CrNxbZmVsiqYES5BmfLm+G5cP
YHSpEF7mwSgQOsn1t6qwIGE6ohVW9egS1h6qs6zcQP8oxEjKSF/aaMWPl455fm4DiYMnAU7hfPsx
L27FpGLCA7uIG7Yf0KUXxYR5g5VjXlzYiR0p83NKO1KcXAFZSvelGR46sVetAc3OXUFvtWJT9P9w
9wH0gGrS/PWg8ny+rhjOq4R9hNQcEt4z4ZgCqFhdaSvLWoo2p2bm7T0pHJhNk9QahKo8Qh96O3eb
ifkOfbnuFEufCCoGOKbZX4GnODfixHUGZG4sPG24C6PbrDJdx94B09OIIFoTNVxc0Ykx6aAitcrr
LE0QdUzVLcsbPd7WkF+/vqJLYnpwMwBthWfZzOJkyvVscKeBPcdAbCvL2rUiw+0J6BFQ+XH7Idnr
ebixehOAdlRIrIR7GohVLXHLB7TkRgiAlL37P6RdWVPcsNL9Ra6y5f3VyyzAAAOBQF5cBBLLu7wv
v/474tZ3MyNU40ruA09TRVtSS2p1nz6nNn+bdb1y6Mm8FOEkWtCB/0HHruA1OOajMaV40JWdHYCQ
Hzv8d8babaU9lQt6SQ6sCC7PhGy6kfY0QCeFUhP2/fnaMlvpwN+YY23rIt3Vam4AX0KnQ6Xn1r+Y
wrwjendVVJ6EU8+AH0Wli8FVzXJwZ1AjTuo3yx4fL49IgiRHYyGsELy5wcIrTiKAXFYBQDterKW5
tTP6NHTJoR1+zdGHPo57h3YojfeqDx7ARy2ZQpM0LFCI6g1mv9a+xbfGec4S5+mJNwtjztq4hXoD
ts4MWjwbnbMaQITVTZc8keFfTtI/pkQMP0TH1TGPYSrWXpmzm7JjQ77Vazps0vP6xIpwLVvumEHD
GFZcZ++y7zO7gybIMP7DPuBdJhwLp4K2VPBKI0ZdKynwCot1SIP3v1QkRWHNbiuPKckGNWDfmdcC
UdlWgGYUlstFHvYLI2uSVqRobJw8iOJDF/icFDl6xz5eds/PnhXRJU7N8Mju5MjuNOixQRu4hE4M
sZ/6zBwAtGqTLg0H054fjWjSog060EvTA/yhLwKmucMbzqoRqA4thnKcM+SKj5BAqx4c6OY+T72W
cK5RwKQgSADYz2amICJ1m8r+WcyL+zBYTc6QCdCcxzRK3eNkoTd+KKL2tcZ/Aekf8HMveQ0Vwo4C
37iJFWPowPCkFr1HO5BMHZsRma4Am7ad/DStK8cnupptRjrpZTgCvdNu7Da3vHFZ9KBtbHbPonqB
OFuaA6ncs8727clkmxokc0XcQW+0NaoSTd60Zy6Ij8b61m06bfEsayo/FMiivcxqBqKexAa/scdi
A6+qyQCLTtnWce8bKSPWVTbYekDsWH0c62FKD70xW/caLdwp7AY2osIykfwuI1D1Bu93bHnUsPKt
kYMY1KsVNXqmzJ3sAy1AFAg8mW7foSbc7Gnc2JspHRAdzAZL1a1Rup3lu3NqP41pHYM5px/yrdZ0
1aYwHFZuUrdrQfGVGOM1SIunt0ilae+Pk8JCahKWr5yksk146kLCNdEs49IMKbZHAaqqNrrtowcb
SR8n+3bZVyXFOdTDQC7ucokIMIwJhtpUNajGE4zzdFdWO2qHqbqZ6yfHQa9reh3Ze13ZXbYp3YUn
JoWIZkKTgl0qyIg04GhnpAYElrJjzJbXy3akcwimD/DMgbQCe/58G7ptvQxlDjsoEO9GSCxUdfqU
6tYD68eV5ZJP4x9bn7+fbPlpLiFayFPBi7XTnJ/qfOyMxJ+dN4OFyxK2GWRi16QkJI8MDq4D8weo
ZhBJOMJJDTLTuAF7OJJ07iGu76vx0EzvMX2bgVwxNzM2bPIN+9zTkEZgnVeRIMleuvzn5Wnm03h+
2p1/BTmfZqhFOVFH8RUDhH3V6LGZs6BUJz/i3V3faeIna+XIrw4Eixxzzl/4SL8L4y7NLJ0S2pV+
htZ+VisbI3H2Y7RmRpJ8hR1EaqC6skC5JLIGReNgsXypcBOO1qPhQmIQEou7jrpXlp5Ah51ko091
PPK6pNknVV2HDjB1K671Nb7QQPuHliLAKKHhIpJYLUCmsoRnYpO2PSCWpduocPqgm5UOynwzsrEm
JX9/KvCRW5hcCB9C2Um4nSMNtOVaBqNFDTDsr4zOnt5gJZVXpXgb5tuZ3MzLWt1GuqwnRo1zR1KL
KI8bA440mcsu1ayXjvabCn33l/1VslcxOF6CQEECemRi1kOFcEhUGS3yAaBmK4rbxv1WINoo0IkB
OFZYtIciWuMP/3oWcZscWYMpxd0ruGwBuIbbN3DZtvjVtJmfQlYgQjvYGuZLOocndoTNGIF7Z0Yt
Fmdre1XlP7si1MaV8IYvw5f9fmJC8I0mdXvwUWIoXXNc1Mqb5jUBj7XJEhzBIa1t0hKDyECwjpti
nyXO0c6vHWhheJedQXp4nQyGz+fJuV0wJ0WJBYMpnTvF/lBay1umvY6nS6TdjFrktR1ZMSkbHXYU
J+wHkBFcVOcmXb3up9FBhpl0RkCLuzm5LYEi16e/zk8gpvtjR1QaGmmrzyqFHaqV1xBIDDu0dC95
HFyeQZnHnZoRPXvKB6NXYaZXQIAIiRBaNAErVoXmuOeKboeTyAYDPUimED6cT9tYjywBzrr0WTKi
CSgeI2NDuj6ZgWns9OIAoRTkzJxauQVCbAh1kND8cMZiuCYt6Jy9sQHR59+PHLyCaJLXcS7jLjr/
Ija4zE1UcPLGFjoQmiJv/bgeo7Bn2q+/t3Q6dj43J15q642BZwLG7kTDYxVpH61tBHa18qyW7YVT
K8LG1sp2YXOElbTH727HPK2CeF19BNqBqgtCzxeU7f9hXA4STsiE8OBJsBizJGOUIMWdJE60SWvV
vKpA4YnaZm6uLJbs1OL9d2jHx0WKYPd8Crs27wBbh6m+18H0U90npeVfHo30YkE1DNsO4TS67YXh
0ChLwfuAOkc99V7Mm5J2RN11w0bvQs29Jxb1uv6vwTfoyNW4rCvSXQgBBZuK4qozm5DcRocAAFmg
C1nmfWEYoVV2K6v1NUkIU0jTA0KHMj7g3udTaGdu3SwJKVFRLLxFCZYh9jTrtSGHcrwqm6fLsyk7
Jk+tCVlCuxi7pShgjSJt7JRbXe2QV2m9KlmZQUlXFG9qxh8or4HiFVtplKXJ25KPazbVwDG7je4W
QQIy565V/NTWgnH+Dh09f66nQ5TbmyidVzxHNlZ8ANLIYMTk3nM+s0UBDNoEkQfowLWbqHjvHRoU
IC5X3WRlDWV7nHOHovHK5S0W5rklBag3y1VA7+2m+gCmkmVsvGjUbDTLtAaoyqy5vTOTeAStDcqT
eA4iRvyHT0A3HSIhVKe5755/Apj1nRKcohzScjc444bzMHf3pnOjp/txSjzbblb2vsxxUf5xHJQD
EUiLBSDHiietzZPKn5y3RUMUe1+ATL3VqGdPQdz+facHTlEV7xLuUyjfCatJ6opBkQPtA6R36ut6
NpwryGgAoDYZaRLqyIJsu85pV3G2/AYUb0g040JAA/jTrxrwZjJgoJmN7GsZebo+QiDhsXa9qfxh
zndJhq7jO8vaLnW3ubxTuc98tYtsmuXg/PkiDqQ5dm/EYLHyO+VNMch1iexIGa/VKmUHOAJ25CgA
UNfRAXXuNhaotIkJAmHfJtRr5m1V3U/p0SqQU9tSa6e2N4RslsTwR8RS2muhrsQ5kncYsHlAU+CI
AGe9KP5cDdOsjS5uR1RkPDLttP6jMY5m8m6ZKxtEchqAzxJQGLgQUqRiarRP+87WKtz2w4yHgtoF
erKDmKwbPV9eN8m2OLPDZ/wkqkhbt7d1DSPSbchY99m7w1T0JaebLHdfzci4Ylm2AptaMykcP3Y5
mumywGTRIWKKAkof2hmczBWe8u90+HveUJDgIcOMDAkgvwgez0c4x62TA3uPlx7aq3M0EwA/NyRH
M1sD3EidA8lcnokBGExshFqiYYZ0PAy1+XezOCj5Bmlmv3TDelzr/JRO4YkpIRYs2eTakw5Ts3Kj
ZsQjRR/m+VVMMIfZjVmuXE2SbWegOP/fkQnbTk90qroNn0K13mQ0uo7HcXfZDyWMLVimExuCIxaJ
WyRGz2dv/lFaD7PmV3TynPmqg9TRskGWBWDRnO26dAfldd9Knkb3weruZ0DgWuXbytfwCRSOs7Ov
EXw0JeDwVg18DeSC++Yawjae7YLIBYwtzLp2o8Yj6gYQe1qGq7VyWcoJGum6jvARcEyAdc89VrGg
A+q0M2qjDnnNoJBL6vFWQTedo2Xb2a28pWyCqflRujly5lGxthSSOwTdxIA8Q8QFR614yg6mOo+J
ghC2BwGXrg9ousm9sn9SrcEzCh34XWRri+jNsJoXQ105HSR1Pd4xhsoMz8wABCiMvtJ70IQ6GP0w
fh9LK4hIE8wOF2uqnyMXfTGVHbIpg2tMYWxmL+NYhpHV3TTFquCb7BA+/RRhm5mRCem+DhNRuqhN
0FB1f+n0oNbxv8z4qSFhg3VOofIXLcIhG80b2bMOumiVeW31zRr6QCm39dB6vIuHruXbZO8VrhDP
c3wIO4H8PXc2V+2yAd2OvAZXoaEpNK0PXT0WWphCHChL7+h8W5B/uNxObfLj7eTSWQzsrL6GzTqp
ljokyazngZUW47bJk+kVb+rx4fKGlp3Nfyyia/Tc4rA0PRpLYHGeer+KatzckFpOHgsXj6Zlrb9N
9pr47HpEWVM3wIghRH850ayqhyCjb1JIAC6+qh5NI/eY/c2xfqajn1fggTNequiuL1d8Se6zqOH8
x7QpoPrAPm9mzgzTXT1tRgIe5z4oIJCa/EPViMta4g/BpoMgQfAcuwHRfUNgqaieabQB+yuJDwSN
LJp+laeBvfjLsDI46dF4alPwHHtZ8lKrYNMCBDSzN7lq+BDOctKNYl5bgEZHoaUEifZ22X0kILnz
sQoLmgyO0uca7JbF4DfuvuluTQsHIfTib1A9VZUuiPINrTY98aLVVgrpmiJHDY4dLjv5KXZ+sl80
NPBmboEaQ141T/2YHpNx9Ef6nCtrOC1+r4n3HoBG/7XEv+TEUjcNORS2YamK8oBRGujISjKl/IcD
AIBorCRAw6DgF6az0oZJSQgSFrlSQckiRS+lE+PMKQ3jR6b1f91ZA0QN8u2c5NQCUafgqE7dFJoC
RgZfwft+inQ8NalfKPURENiVSEk2f6emBP/UGcmBZYApqiADmumd6eXILgfMMrcrLrlmSphD2yzp
MBQwVZXXLflB3HsLPZX1DWXv2RLoyw9Ve9aiHRm+V9kDIF1uuvIFfNpEXzkZ6yft4omvlFNttZ2D
D+irj6K4Up0brkLtkPsiWevD4tN2yZR4fNeR0bpxDOWzxf6d0eeshBK7NaBbFI7D6GYw8pXBySz+
uTAAmjrfCHRJWDHwCwOdI6lynTEAL0DsOvm6ekjztV4p2Vr+sYbz9NxapNVzilZrZF3L6iqp2h1D
ZsB2f112GZkVAHyx40DrYX7pZlNSS8laUNL7tDT3bts/9YwG9RCFl83ITqtTM0LUpDs0TzQDZhBF
XneVsVlgIpnMXVOQFWpPySohYQxsH4j8LaSzBL9QEhBVf7qg7Y7o9I4MNxjVAvQasX2fdooamM2E
BM/QNivxhORFBLAnshDg8kFXvthGV7LeokVBK9+sEuVB7wvbLwDYWXFC7mSC25uQdcZ7Esc+sECC
Ey61DrZfHQ9jVGCtPlATFFwBBPnhgNYROgqe1qykQSXUnWgZQf6RJ1gsiARwFzrZ03U1KFZTowE2
gQa4jtxu3g/ocYCucG+isGPuoDUUJsTwMlPZ68DR2XYcml2y7RY0cMfjbQL8UmSN4WLZ39RKAxlS
vs3dDNCZDGT8rp+RvxeV4O0EBrLfeDPBBYSH45Ihn5ArWuUrNsJksEA5oRWFdf8a67U/RsFl55bF
y4D6ojeDczHoUBg+n6HGQUKBcHN2cdfEP9E0Ae3nZ8s82stOG8Ox3yprpLmSgxbhOciYOX4FqQzh
dWBWSGrmi1H5udkFCXBJLjRJ4tvGuamNZGV8ks0LBwAn0yeqAvmn8+HN05jXE8PwyraF4j3i1dTL
04+iO16eR9nO5Uxq+DORpxSfHfZQKkk2YExTtzWhjB7RfTx+I0CPGBCIw0n/v5njn3Pi15XWLKrN
p3CKnyrw7WnubTrc0eipHEHE8y+PKjRegQoKjFeaDnTqubmC1eAaV8FvHo8BOqAbt/NSUIi15Dlx
vNbcL9WhWkv9ylaON5dhD2ArIAt7bjMmvTnRfARXUhN0eu6X+a9y/jaqa71sEm/8bGL7fzvC8Y6u
l9GqNRxKprMbgIKxQPdjeNri52xNjFQWdvN7CmS66C7DG1WYxzmemsZIYMvW7ifjXpmARxw8oET7
bkDj4wZ1mYptgD1CW8fWGX5ddhrZXodzwrTlAoeHFpnzKQXTR2oV8/TppJ36ntU/bHNDBjQTQLQU
5a9+m08r+0J2sZyaFBwV9BxT2VpYRYsTUS7uI5RiVu4u6QKejEo4wailz6M5wIRS05uaC3mj92No
koOZ5d+HVaS/7M12OosiuzuxoDDgdJhFux4/Gnpno5c+p/EdMopXTO8fldjZuEj7dsYLxA68lTXk
7ijeoScTKpIsuZXbzczFaGm7z+qwTidvZA9K/xHFzw69qdij5oSN/o0ZK68OufP+mWdX2CiJQkg5
O7CMTupAaQAq6eiNaaV3jVU9tSzfzOPDrNOtEg9Blj7O+rM2rEFIVydfuDsy3ZqrkWHys/ojj459
PQad6xfp3fDZMFwueK1/b6OV41Z6FqHDAQ34BmrhYuAyz7E6lQasUi0ou0e7vY/GTVquOLLsDkE7
0f9bEaHwWRr1lWLCimkgQuoRq2wWbUfMH6T1mvHbZUeSxGJIG6k6QApoT7bEez+x5xKFRRxFrvOk
lNnWYs+zqzw2agk9BAsd5sTLzTUivhWjYjIH8haaMnYwOlRBNTyZ0XWKlAM1kX2+sePEs8qV658f
qMJuAcbQRrMMcIaIq4VLBDBLNyYN4r9COzKgnkizn1dpuiTecWZE2BhmYRVRp8PIMt13yOPkLsrA
iGjX4qa1wQi+nyjgV7MZt+P8pM2IykLkrRItS05ThJ9gG0MWA036oquXNTgY0WsNJ8x9I392q9BZ
wtkE2p6tLY503k4iXWE8LgEPaaXCFIvuluFXPT7a8aPZrbypZD5nY9+iOI8gAg1K55eeAwkyEjkI
lSrQg1bZ3tWeaPXiTJNndu+LHjY4My5vLdm4ELoDj4MrHoAE4UKaayuP0xEWwRzuKV3kK0Z8oy1R
AH7J/82UmLNAzSEDaxY3pYx+NmU7hXzXzcVbKmetjiEfFZ5QrsFJk0RZxjYmEZtiExo3XZN/lFFc
/XSYpryMpGWPrU0iM5yrPL4eTZrf5Mti31gzQX8tkCF0n/V2VXnOlBgdmhgLrQ+ThdZDoOrFsBJx
SE5RFLIJON+g8YpykzD7zAQNfA/NNMRUIJsnG6u9N8FOCelqT68oMHOvl1dbtmE4l4kO8BAeLuK1
GFs9G1gLe7SrvawCFuJ1QgBpqfdOQleOM+nYUPZF0Z6DxcVXhmI0Va/zsS11o32fCJ1DYrNDgz6D
YFzYLRoEkx0G/+PyEGXPaFvTUcJDBY8Xn4WdSnO9TpDUZL4JJbxnp1TnBzs2tMclmYjm60PevY6W
nu2IUZi/a7N339yJDmE79KAen1Dz2Rtla77gwRJDULMrnAcnzUzIhlTGOAZWPVAaNoOVfTepgvZW
S28DoEu03/GiI9+haaAYX9k4sliYo+bAGgR6dHTxC6F4xADJHLOO+ax6JcaBuHlgWkdGjoRAw2W6
ao0QJcnL8yhZvjObfIudvNoMG/0vhtMyyCai6AnpxGJ+43lVM8+9Lp/xN6wFbZL4+8ykEPJP8xhP
tsFNNqFabSpjWyxbXoPV7B3TOi9hezc+IM/UQaeHHZn7/C9DdvFoBFUwwmZhN+KyBZ1b3jOUjA6s
CtruwelQl1tC1KJLOMNla7IYFcP9rzkxwMiSOmORhlVNVerrZFe5t/Ow72tfKSA0NxUoZjwzdYfM
ZGF9QP5uzT5PbArxxpl94bKpAJwqnBjDjZc9GnCN5DtL/Vj15+SJ6rvJfGFxumJTEhWcmSTnTjUm
iFcJn2FCjnT4pS6gWf99eVr5Il0albD92TDky6RiVikF3zXwGaq2MVFedYsdiBUavrLhZYuSQxUC
2qAagKApoH0i9kQZNXdc9IX5i3sFvWEVLINu8zOJtvbqmslMIc8AgRYDpL9fKCncpjCiOR6hZKH8
AA2guQClkYU6KTzwafqXhyW5Qx28/3mnBsKCLzkNozNBAtxOzO8KVDHLG8SmYZq+D2uSRbLTDW0g
eEvgbEPYIwrhaYNqQbpSg35yb9rIndhGn3tGbqB9qYXehDe3KhBnk6uWN5bidGNQpP2YB1ATK1ZS
sDL31KDkTAD8QPJX/JIhppFTzil8py5vq7i6yUvdi5w1/V/JKoJ9CzhPACxw1nweDCdHq2qoDvow
M4ZCqpcvkaeSRxRO3eynvtYqItsM4C3jHB+fVP/CZhjKklZGAuUTp/YiKPjMoBVrr5oJFbhpW1R0
j4vvstfIHr3IlQLZ6qLzH3IXwiHqKE3Dag0aCqb6W822CGk9rU+8vPCHKdtk7mtVPcf6c1quEPdI
+AYwp38Mi+0WE+sztdNh2EAfRN0HS6sEqXtvRm8kH7x63CTRlVtv0dqUQIrLuG/slyR+Xarblq1E
PjIYzdmnCCfr1IE4prfwKYoCUkY476gBSFQEpvqW2pAdanakuIEiBxihYqiSMz8q/6E3Au2kBnQd
gC1BjUT4BFuP9BjqiPjXjhum5h2llqdWryuLLbtCgOuzAFayeVuIsNjE7kgRWbAyoBoBil3yFhVb
hztys0nnqwb8PJa91nYp2T5n5wWPXE62DxoJDHXQVQbS8+nYLu9V8tIB7TBnqPcua2spPQUh4YsN
C6Q18KfnxiArFDdpj8MpX9AZH9mKEaCV56Vy7RcFnLp/f+Zit6JLjaA9SYXa5Lk1NbERt1dQKJuc
4rvDumFHEqcJ6cIgnxTNzf7y+knOOxfxucppHIB9F3OsNB4Sp3ah5qGmYFfu6wxoLo2AY6sz1jDZ
knnELAIGCjQozgbxRZaAzc4F8Ujtazrb0qYMy2HYT4m96/o1andJGAmYhsVVTfAK+AKH7scRRccW
ppy02xX2tKV2u7LDZRMHyVEUPnE9Qt5c8IqIKmpt6eD9Szs8k9GP/gHuG3TAL/avyyskuxxdCz0R
IEtAIyg4Nc89okaaiLFmrIHnAfJZ7a8BEgndIdoz1d5CSeY2IzVo0dhGi5yPy7b5vz6PpPAwdTBM
0BQhJSGW4WtXhxxNhQBA7fVbBdSDWvXqTg82eSbQnQa/B2Kceq1PU3Z/oN8XncVozYO/iG8dFDf6
lNpL7ZNoDrtoCasu32vFsLHq5jBaFE+A1isUPSgKc1vONF1ZWsnpwj0HFRYgYnXg3M8nvOnLTq91
tfbZaE0g7Z5tMNANt6iG0NBIlcJT7V5buTRl7nRiU3wJoHEPO2HQasSsoOKwf6gIDMocbTeXF1S2
BzlyH6TLSDiYhnBwgpI4V+yI1Oj2crfqOL3Xmrkzl2YHzarNZVPSZXTQkYBGQa4HIOJ+ksbNjcVE
FbgaiV8Cw2kMRhADUqolkNhWgaft66AYnjM8OIYh3v6P5oWhOhNgd3EN820/2SH6eyLPSCD7yQyA
dBIQ1eMGuZtiZfbqNP5pm+lN5DQ/Vz5CcjuCWU0HBRkgGUhgC6dEkjcLsBFm7Zc0vbdAI4qEzrQB
5f2bNpOrNNK3PRDjPXVjD2fWyvtdttjoXgCfsQEJCHCHn/txCW0ip3FtKDUZ1mFspwcWLw9KDOnV
xX29PFCZ+56Y+jzDTi7keWYOQEEOTHWsDyDXVdylg0V9qzHWIACys91BNRB1cswruI3PR0XmztHR
VIAbC3V4hDevo2G+Xx7NJ9Hp+bmHMBIgDBswUk4BKSxb0ZnJMmeEcf6d2gjU+nqZP/psl+e6V7Yv
tLOurfhpZvtoeqy1j9Rlfp0fFLYplp1dbo0ZqNaQxVtwsYz6/vLHfV1VsLMi0kKoCx0xtJCdj7+d
zNiohoSBSyog4HLpocMyk/fUffgHOyB2AmEw7wwV2+Und9AHlM6YX4FY10TuPh1R49GvjNWmTemI
MCQc+p9skdy5TpyHQhEgGsHjDA7nEtxqD7bxMkd3U/F2eUBfHYcTD/K0Oq/PExHG6U6gonIivLm6
MbdAIAqymSiK1ijwZIPBTkAGXwPE8ssDsu0Vs20okg8Dm/JrvFiVQ9UQKyAAjMbz2K6UC75uPJ46
RiXKtj5TuoKnapCSmxbIOfiNHSFo67dmb/tWZa+cprK5c1GX4qohEDsT2/co6/QM9MfIOti7Ivog
+cvlteGH8fmGwzA+WZxNtAghpD53AfCHQeCqGCC6bQY6lEIK6GXSa4g3eqmxN/pfl63JR8M5o/9j
jf9+4nCaFiV6nsFaMprhAlkmK7eDyyb4LvwyoP9GTl8ghXru1JbZIU0zKru231BzO0PHdiq2iQX4
BF7DbK1LSOIJnPIN14zOu0vF096ZaOoOE0RkWVuDlWSjLGqQrRJ3SKwAnoT2EOhn8XKR4G/RNFZz
3HO6a7MIrGoCT5aC7GHqkzn9PqfWt6F6hvhLkEVHdLi8gzP4Gs0ikDEMapKvBDMa+TrJZx/Dfz9Z
x3ZEsibiMbjrHhVQ/LAujOMkyHAbeZ3zveyr6wGgA3dRwnw8TNO8cqJIJgMPQqQ5cA+hU1Ds1IEa
oUHTaoKadOx8w7stRrsp1J+zNl8Lpr6GpMQA2g0QOxtt7QgpzkdaMS1JUJaDMuUMTqMBZHceW9T7
2o7fTau/y+rMXmn2lCj34l0IRgUgHw3U0MQtr7lN6Yw2BODKG/ID3ANBEr6/pgFy8GHm000TEg/d
V7snEKd6xzWuaUk/GlrB0SANTRiUx+Bv5wM2HAWUXiNXTJ1B6OnFt+X9ArOBGcaHwdefdbCabelt
8W2Xecrm8t6V+RW6otH2yROAzle5VoT9il4BAUQO7Eb3nCtnn/nfq5dqn23W4LpyYyhVgUaKP/FE
0vVJj3oj6TDPymPrLzugQ7ZIzu2XENDyXbpyXaxaE44+mtvxYrkYWh1aV/GV4tG7PEgAZbh7Na7L
tZeU5O2KjXEyOL6DTnaoDYI/TRswuPkIRhLk4LzJs/PA3qbeGuhFUkw5t8Vv5hNblpZiq/ZcsfCq
D39O19m2f6lfkPOCg0x3a2HYJ/hNOOHPhiZ4qGb0KCDxoXUvfTi/2degeL8CUZXhMS9+7LbN03FN
GO+zPn7JpvCmKQHDHbUKNp1jsYOEm4fePJ/euN5GL7w66EJjM21f0Sm3KbfPK5uCX8FfbANOhAQY
3jJfZNZGqIS1cwPb2rv7kb1togPxwdG3QXZguar2q8spOfIgVPHHnuCpZtKrGePLaRzw5L5D15af
Yq5rP94uEO65A5LKzw+OX24vD1Ryc5/ZFVy2G2cXzSmw2/ts46Tezwdzq6rr7iofH0r+YN5Gp7l4
wuUaYRSckzjhrsi2/1Uc9IAGilf4rt+Ew1uyf6NX/fW8Wknm8/Z1Hf/YFXzILXU9NVLoNTcv2Ruy
DCCEvoEAYqj5UwiuyKfjWlOO1CDQDcCJQxTwC9mE2YFVk3DHGZXlBqjd666sw8trpksiATQE/LEh
OMuwgLSgTHBdzL7huzdteKftZ//u4SUKog0IJjz7luwPydMvy5tfx4B68WZLr5PAuHW/PTn+5a+R
hAXgZkFjFfqHkTQTE3ZjYiZOSgh2SvWNzQ95uZ3XdofklYG0H6I9F6gKjto5P+sW08nqKDMbaINM
wVSCw7SAhsAhXqO7lfAb4lYC7AA5W6SnwFl+bkipUq3KSgOK4tSfr5Ld4pFXwzOP4NGpQLUdQK/V
swMoJakrkyi9OhBi4qULwWwUOgXL1Kj7up2Bn542g7Nj9zHCjtC6U7aJunLfSyfzxBL//eTiSKDc
phUTLNXhYPiV73jolLjsElITAKpx1LaOVhl+uJ6a6PMhHnOsVz08UbCtRPquTvbOWuQiNWND0hGK
IAgmxFiiKZGwBg1C48fKjVU+kHq3gAFzrcdVeg0ho4TdDGlA9OAIE5Y5hdFGNuQCuvcpGH3by7Z2
GHvW3rmhubeE3RX1bkev2kUHe7/WdCTbXXh3gGxTRXbGFRkh3ZmyqbbhkbbTg37A2fWdu0lGY2XF
5IP8Y0fnqb2TJSsWDaDWCXbmK9TtBt1nQMf52hZn5MO4dcPF9KgSYpQhhQomeGtDEgxraAmJxjj2
H1cKQy4BmnXiE6MvE6plFRzHOrRvzkOMR9dNEjrB/G5vmh190xdP/9GE8Td1l/vsPQGUe2UipD6F
FwdH4YPFQ5S/ymKjAHALX1As4AY62lHtgW7FAeDgH7bIiR3hCJ+L2pkrCjtRoW8oqJ/gYU99CpGe
al4pFMuueNQ1/jsk4WhJMlNPnR6mZqU5WCCCHk03qGqwBWnDc2O95w20CrSVB5U0Pj21KuwapSv1
ZWhgdQGcuIH0Bfk1a15d471YQZ13X9EQZYWuI2ji3JO/12QhwHeC7hDdI7xGLrwgG8T8ZVpGcCSw
ogAAjEa2v19A8GXYQDMgNQBdeeGMK1B+wrsJ5e4SrE4z8Pb2a5o/rorkyuYRmSjc9vxi4O2H5xuT
EQhyAE/Q+kXuaRt2Z+yhI3BQP7pwCIHbADYuuOyZsqvozKKwcjaZexf0ZK2PJscAXnI/3rut12MO
d42+MouSaOnMlvCsGEjWs4rbSuoOLfb+iLze5eFIDtAzC0IASIZ26YoYFpi7N9vcU1o0CaxNGXcn
Ico8MyIEKAWbrL5xaeurW+tIgz5ED0YejsHjvLU/Lo9HvjxcsAl4T+4XguMtRZtDzyJt8TLBqige
GNFxEU1es7UOy+uKMSIbGFceginQ1YnFySkB1iE2wTNJtu6dGi7X0cb1WeOlb8Ccb1fbvaTucGJO
cL1aZ/poFmULeTlQvgNMoa2RG8tSLYhT/4xI8LgsMsoF+LEWDULBeDS2tPJScCd52tYJetfrQv3I
nyTMq26S3+a3lflcG6DgjVM8QvuyhHUQg/DU0u3PYaP6kG0O1Mfqo/Hpr8sGJc+us9EKjqlMvTrV
DBM6uvdJHiqlR3R0B0ZeuaYoKrME2gPAKyCshI4VPvKTAEKfJpz2atX6c3HddChkIwX6USVBF+0u
D+kTIy5utlNLwolIFFIvCoEl65Aq3nhlbc3w7v5OZR7bTV68zb0rgCB7D7yoawVlSZUXxFQnoxQc
dGkam3QubFdHsJx7rh/dZdsh/N3b3hpMkLvCpWEKjgpaJpKPlIEh+kd5Q++6nXJQju3KZK6tmuCP
XV/QpKkwHhe3GOSZCoh71wACA7C+BtCSBXeYO5uzYvDnooiI6YCdSrSs5gNaNq3fxchVobc7nPbN
7pVuqhf3QL7Rh/k6RZIg+5mtcV7KclhnHyAMFhjHtnFHfIADbfe4eamrW0vx5urdnIOyQKHs3TDe
l/YWRVzdhJ4wee6dlduIyFf1zyQIG7Iplh7ATj4Jh3Q/H62tdu1sp2trr34Ue5BfheCX8KYw2mhX
jZds7C0IFLbTnes923srvLyTZIfRyYJYQsxfF02vzjO+ZUHL8GAdjWoFXvqZ1fniwxyMCYVh3tkq
+HDWJPWSqE3rD0hLIITZFl5/SxHDxBRZUWOXBP1uuVe3a3tHlvgFjeEfw8JSl4pm2u0Ew0vuL3sV
b131/0j7zuXGdSbKJ2IVc/jLqCxbjuM/LI9nDOacn34PZ2u/oSCuUPdePYCa3Wg0gA7nWBO2aznH
+LAwA+++Ked9f09Ralk5Ps9i0HzAqwXR7FG5qHxTFMCUajDWbP6jO4Lopk+dG+s21rFm/Ig5Zav2
93K4m2vVqFMrsisFX/cVW2ntRMT7a0m6OQCtXlHU5dDsg+zq0vyNEwS7drJw6bV5s8XYEGOLsDSc
rySLgyTPOaEjKjRso01W2JWMuo+bKpbAmUX6rbHEzafFPYNS1yldwZCW0sye0poND6S7n6R5YNjw
ti/m2obU2agMZdoqAmREB95qf/vPyZ77iEz1JP2LsujValFnY91ItQw2IPhhC3zm11Q4JcyGZ4av
a9QZmKhyQ/6vxVz0U1viLrNTDy09DTwi3tYu+M424pt8uW/EP9mc24WaR5zRwCModKuoUiZxo2pQ
zXhSd9peejOQPa7Nhw65GNnk3cJ6Q+S0EqR2+Q1vCz/+RboJtv37AdQq9mUUh1mIVRRmkMRDS5xA
8oaIscFXgzJKgDwQWDAj9ydFuXB/DABo3IRcoDVEPIa4U9NgzsHMLn1jyRkGA9oA85VuPwiMIeFb
HYqoHupiVvQrQMv6KXzg7MRJvH7LAuxfvzUtBFKWayM98gMDAhVcMMyxN99+iGb9NG7yDQu8ad1N
FrLoHQBCKr7yISt3eOCzOa0Tm7w1mPK2QcXeVE0Mmj74D1/FhTgNilfxAQyxrHviyiKC+xP4r8jR
YxjhT7ZtsYhxXPlJKY6lpaJ4baLsanfKUFv3d8TKVQLDIwDfk9GrgqOOilyyFk9NZMgoEZWVzale
Fb+jJXcCVHrRngPWPPCaSmiOQkFeR2fuTadPmcjqVAVoRFMTfnpSm/JlxJKyCrYrD2l0D6KUgOKl
DAhY6hztQesz4UEzgyrZ/mAndWoT1az5V7EBj5CjDwfMwU3G931LrpwBS6n0oZpOcSfWrYRCY/6r
SJQ3sRIdvc7e/7EUtEr9tSB1JwGKSJbnCRoU+7AyBVncNeCHjGJ1c1/MilvME5PC3Ko991BTJiwj
X4gy0AZZQMAK3LLTMBwCRh8zy/JzWRn6xZfL8jlMSoUheOXgRuMcLnno2vhDs3d9cDdd4Lc6Jiat
kN8S3WmNhwrX2+hYxh91A6jgx/t6rjxdrsRRx5BMoL4mz/hbI3Y578QgRovKCvlFW4Cb3he24v1g
XQVKlQrPRMcRFVWIbBQtGJiRzSy3XRpbCYZC70tYOVWvJFDqaEmiFEEzQJ0C859ZbNXRRU6PeT3Y
9wWt2W2pCnUnD3qcCaCzQmqUf6z73MwICMPKvZCnGHH9F2nuK60ony9UkKDkIM602okrz2kQD07L
leSxmIxHPmtEhm5rGxn1ZeR3NHRH3GCYjWkrF6MCcWBrz9JtFf5iFgjWzIfMMkIgMJvRd0aZryvj
IR3FCYVsMHooZt9u+hijwk8dC3BkrRg5l0L+J4myHYjhBYz3QNLo+V76PbnN/ueEoozmKBf5iTwU
nkyQ9bvvHWvRYymUih6+6GPGPIZQPdqkCE/8g9bZcmuPwSXoGM/DtU31VxYSjNcBQ2+7CON6kNUM
T2G/01l18rUHP+L6fMWZUQgxfXgtgGTa5Asx4vp0Brsk76TH3htwUVXwWsLB3+MBY9h4wJSM4sea
Gy7lUk+YkQQDEsKQG5IK4xNvEfBNee5fCfnfUUk/zPo8MYq0x1GJ56YXA/8jTfKdpHOMLbXmEEAe
nNvD0RyOwZxrG/pGBhxyGbpo/HeebPr0MuWx2VXmhII4//O+9636/FIaFQXFQBaaOIQ0DHWoH3o0
xFvVmGQBnbL+BMgOSXIGeOdDIxDFUrI6P2gYPtxiVqh2eC4JLZBD1dsgSlW7rxrdAdHor/ufuFYp
RbM8Jncx6cEDuJByqjCXsjFVRzhVLDpd89bi8d0Goh1FhtuXX6JmmGXXgvAVo198d2ykUTb7Ehmv
9sekPyRBteUEeYeq0VnhfbswWNwjqzZcfiDlfQMoWlESwweqx8GNHnqPbBK80OTG8jfyU7rNdhgU
jzxMNN23zNp2Xsql7qN9oImlH6EmkMdvjXxMWUmdNU9c/v8sf3GpzuVIjmUZ4ULErpLQM9h0thbs
oujB7zDtzqiaru3hpTTK77Oi4yIRs0JAC/oYqzlv/qqw8BfWzvylDMrb1Vaf+rKAxUDfEMXPEvI3
sS2Ol/vrslYxwrABEEsxXmZgyINaGFL06ZAmUGUSX3uiASJsWwFdIkdGUfHUeiejnaBkJT3WdFsK
pVarBuuc7ivwwr57SeJnJcFr+ciEkFoN8QjtispjJnee2rt2Chm9LOE4Cbg22dh4k32uvVBzsFpO
cfSBjmQavSlfWGXLNefAtLE2MwrhKUQfLKHWdqmow6J9ETthiQpc3b1OmcoACFnz+KUYaifrqe7z
cQn/CBpvykGVXJndNAG3fzR5PjZliXEgr3vKQi/KU4AbV/f8H4ccG2uIMcSGQTE8Jg6pFNl9zmtW
IgXnHAApRsnCn2XZlHIYMcAAt8TDpj7/GLY/4tarWASFa3e3pT0pZ+FELZ/4GM4SDsml00VzBM1X
rVXPFWAB0EnEWL613KmxlEftbzQINLqfQJ70ZMs7UN68S4btP9XuZI1b1BfderTv7/XZSFRqB6Ct
/DywAIzim1FgFMaUsPYhUU2432PU/8wSmSFibZ3QJj9P+M1AwXROXwoTuekNtEPJ6UMfnxJA7/Ks
iLW2UEsZ88ZYhHoJl+y6yyBDE61hj3nfC2eFjroFm8702G67Xeom3vBD+OUzlmxVOZCQgG9OQbMV
rVynJ0SPU9w/lAm8aF0M5O+6MFPfZyQ6xFtBaIUF0C7kzHSE9LzBqGjNqA5gPdOeVC93hC/u7GNH
W+QUhMiQ2YKNRnWP3+qtOY2m/I424J3+xX8Fr7obMlZ0Zfhh/hgQlmlg2ptnN6/N3YQaUacgb9C+
oLg5Xhvb1AL/k+YKJwyURiZxZLs+SL+FLQE3ixd56gsr1K3b4+8nzI69WHFMdY1VqGQNsv47Q3RE
dNexnja3JxK0xCAhZuF4gMnQawsGNgFg07OWxa+2+jbkzgyRyeq+72/BW9+9FkP5box6e8CXEJMY
Zt395PutDwBeoA6PPBP6d10WXjhIlukorc5WXVgtnuJhCnzIIkPkJe2vSVb3jfiJ/Lyl9uDTVHsL
ze05+Lh/N2poa2N3NJTanip0mUe6yyUPA/kXVB2zAf5+FBX15BrbpePLxsLbxWnj2uHQ5T1ux9CW
1Pep3Oj8SWqf7xt9do/ruAeZMzw68mYwBr2d+MoYc0lEminV+cc4VZ+SSGNcb28P42sRlFpSEHPD
WFaNJWbAJYzAW+bxsc0VZDtyuyBjgX6sboiFRvPSL5a2bo2GC2qIk0Le7DG9FyS1OcklQ6tVD1qI
oby1VwthaH0YTo2FDandPELpRJqH9zDAsr2/SKsqAQkDUUbEsBPduUT6Loi6Ao4hoJColCrQtx0M
q98XsnKHQTs6r85820CEBSTPteHUrEqaIYVGgKgL0EWETB0u1iGAHsGrlUZWoJqiuLkvdM39Zswo
YGEh438DY6lNg1rqCharAPRQU0mnpK8YJ9Na9FqKoO6CXAmglDKEWlwYWRzmmEBUjdS4VLzcV2XN
IZZyqLMAGG2wagE5mQbaq/qMh/WElvsgdxqO4Q8sUVTML8VciGsZomIxs8FdVFQiWrmtqjkk4dd9
rVZAEuEVixWafXOxnaosVseUb2A+QDCajWjqx2YrO4YlnjGzaaV2YsaW4EzeTj8Hl5fIeiG2Yt//
iLUIsvwGKoKg3aJv+Wb2zDZz0szpp9zt0Y+gCHuO2Bz36764te22FEdthBIYG2OuQxyGnJ45cUJK
D9OUZYF8xX1Bq645t3egKxEmplF1BGQ3JK5tG0su3Uk6FPJRJ58Ty1tWrbeQQkUqwwiTFAOnjRWm
Xq93G45TzNDfD3XqFPoDad37Sq20mcFjFvKoTGhWloXmd9AK9Fn6t0bM9F2y+UcJdIsm6UDRZnGv
aIHYiKfSbTAfRp7uf8Dq8oGECS3GMyoLfaR1ksINwQh9uagzYxJaYBpVa0YScTVwLYRQLklGNeD+
GNVHqx4vvoUt64BZacWZx4PmuVaUT0SQp1zvvCkGKsjgw44Zdy7zh4z8qIinDV+h/Kvqzmq0U4sj
4byYf/4X9lvInVVf7HgfaBFxMO/4eiK2AFQ2RcONKL3clzJ7AX3xWGpHxRWu6tJu8iEFAHpy/lse
DyISayjskSIzMRrt5Oo/xjm5tie1ZENelAayU/CLemdEP8LuSOofCuusXtnTc8fvTJKOWYwbUNkO
WYCpESGl8GdKaskF2YMZ6+dOCBmnwEoKByIWoqiFInEi9uBpRcIBDZVPQmcCsO44edwRkHWVmW4B
+LE3fgiMppyVcIIqGBKhSIihyELPKBU110qkjxqrKY66P5hqZU9gvZSBeN0Tp8139/1kZTdfiaOU
bKQ+AaItxBXiIeUuQrQRWFQLK63N4CZaqET54qAWvV7ykFEpl74GqCzwho5tYgMV0fJDR+i+G9mt
9D2vP1bdXske6vBcE7tFYAsY1l17UuJbdJhWxsyCplDfItS8wk2A8LUKm5ykc4uVzT9l6xIeukOz
CS6tm3Kmv4kP2Uk1d8FLHVn3Db5yubj6AGqbZD6HSn6MDxh81x9ckE8FBsgeT0XAQrdk6kodtKAw
CpNQgSiJ2GW04RVMmcq/Avd3fPiK3OgtF+xwSx56Mzu0ZvhceJ+srheWstTZqOv5oJUGVr5N7V62
ZSCGVakTkg8pev1vZqVOxUTLxyZToStQfzp/Xya7MbnU45Mfsg6OeUdQkXW5gHR3qgxEJDmqIKkS
D5X80cSMC/VKVxKGBgEri6cC0HiQhbk+IGq5EH1ZThrQdJ4V/4wZlyFxS8mdsv042FBOIoE1yQrj
tvQHdYxSDEPl2BRA18eUsEwVkAJSg49jQDnGaCS7QnwbBuARelFjmGLvJDqwh2KLGOomLfakO3LB
vkTyAIyT0qlX3tX+EV1opggS6554sW9HeedMtdnz+3hy+3ymwqwEyRzlbaT7+9YH+ac+OF2tWE3G
WfXwCtRnzF19iiCUSVVLS0eziPdjddYa3h0Cy8CDiYhmyIqAKz4Kgl30pQCKXQbMFHUPQEIGrZ2T
gnsAIiA6ZHPjGMeWwTtghbHvO+lKbL8SRQXbvJenJhFnUeEhVO0aaNPIHIacrRNbLRiRfVUYphVR
X8EPU4PXbkSmvk1SCcKSzjCHdHJ5TjUb4Z3rD3l7iorGva/cysk8C/qfPCqwteBqDvEGxauJe+Ux
xCKJz6RW3al17sth6UVFNQFYM0WtznopvpnWqauLX7niSVPgFZq+1SdWB8yKQFCZgwcOvV/YH3QW
khMD3QdDdGsJQEMnxTacPsbmyGXlORScfz5SjiSEiIk6JGCRK6eP/zTTAAtHjNYSFd8ai5cR5eVA
dfuM4R3z6lOb/UoO5YqFIAVyDQRFsDqfh/iYCM9hxwjJK4HySgTlgNIkGSGKba3V+DIoq8BdLjOu
aKtKAGEUCUaEK3QBXLu4OEkqyQIYSw7atyab7K4ILlnEuDOs6rGQMvvH4sLeCTqnhjykzISbEjpf
83xz36VZelARP+ICA8SXkFCmv4vSkUbkupAm/U9C6ElqWcklgg2CDgAlRqvJttfBosMCf2bYioar
01P09ck5NOFbQB13oo35Pfu+HivDG9gif9fjDwrFYj2qKi4bBRgzGKmfjqF6UMbY6kF73oySXYTZ
IQWFRxb0eIzzwLHTnBIUuwM4mIIuM5We9/z+qYlZdYJ5iW720+KjqFMkQ8tQY3Cwbtq+6PlTOZ4I
2Sf1viNHIXa6ltFkuBJsr2wwr8PCBpHPd1kkzj4Z9l4XGiYXviWi58eMyitrPak93HYGmCeMeQ/H
0UNblfs0e76/nCwJ1LGRl8TQBx4SevndzzyxERh+v5Z4vbIVFSXUMJkwBANbJQr/rEdRZKK9ASjL
xvgwdJxjxLo7hGBeqy8Gif+rcCp4BGTCyEDvY0Pwz6lfmQE2eXtOp4da3Q2RATSWfcaJDKmrzois
F45+1Bxuqg51patE5oLOShGx/MwJ5QitPpY2ADryU73wze/7a7jmjZKE2gryzOh/kikL6wO4QgYD
8lqj+06r/HlALqwVMjD1MA0qrmy0pSzKoH0DzIMyDjGCe0ATdkXQL1d8akf/6UW8VF85Iw+10rSE
SeaFalRo1n05iYQM4rov/hS+ak/xafxdGmax10ZLcmxl+6o8MgcT5g5DOpospNI4xIUGBu06gVS8
Tp3+G63zylHeAtUjMAsWOhhj8WiAel0oQCU/QBYKnXYGyHPwnMTRRWeBFq4dckud5oVdhKxAiTAo
E0FOKhlbNZH3QR9aPYhW7vsiSwwViFshqKS0mcUovKX3uwjZNVbWfgX84MorFCr8jvqoje0shAPw
ne5V79FzdgDL3z5/l58i1QwZYXj1zFsaj4rDQLPhu3hepDp7JZ+aqX40wB3jnNDrLLSNcr+LvfiM
5kfjMXn9b/ak4jPiZlKFFSRL0levv4pSbZb8y30ZTPWoANKNMbjpZ99QjxLaAT8Es9mHOyWz2x4q
5e/TbniIbaUwRU9nPbcZAUWhAgpObTUYSshGXRwdU8JZRiHeVDFoT5wfPNoKNEYH30r7DfgggDM4
Q+D+Aae63gn+mIZG0QiYtS1CvO3PabKLIyeRbIz/22H0NJbHzN+0rVeONleeothjmHt+yV+Hl/kD
0MSNHm4UpukXzTRMxEgyGSNrfWXG4NtMC8UaeRNrC4ysCAPAgepMvpMWDkOyNlvznmhq5+Q60UM0
DACeU92j5a+pUiAIbeJ+G8ZHzjin+aEq33PJq7RXQzE7MQSxpCPxvwXhU8UbRTH5IX40ZtwWwjtS
44T9US/9zdTFllY8I0sicu9pXtlGEZk1oA6b6mMIeKtpzgSwxnKxkcACkpFtJ2MgEOmL+lBPMQo1
HzrgSblGtobRFcRNBBjTdKuUu5zLnLLfZpznR1sVrH8NGjx1Tx29qnuKh6MvnRWSmSQioOb5RcI9
SQHjiFtFir646SGJzploq6KLhsMCMADZOUq30ejyDe6r2WuK7m9/E2kb3XjNi0epQUYg2yfjI3i9
NCG29WqjlU9646axZBYdiFN3EXlU8wMHACvtzUDBfzrE1T4H1XEZb7X8ksZeVn/6/TPqJpnxpHWb
XDW1Eexd5wz7hwebuRp+1TJa98795Haa6ISAZE/f+fpHroVgo/RNXIpi9Rjoliy8ZNETl39KY20b
GE7HhaVRCcwFgLdS3oHYxQi/xFyxZPKDH09gVOUKAOuikCJ26NPXXbifFeUvfgm8YndqvhswNRgH
3j8jjdXVL2Ao6aveDMpDBwKDJtsDsDszBivuXCI7NV9vubY8NGT0FPGcSL3J5zpoTd7RLeSmoZMa
rLrTSnUNWGfo2sT0Go+yEA0skirEr5SgnZtxLGGrbSu3AWwKaHMONcZwTf5BOmovlQMPe8J0HpOK
7PbmhkQ50LEBDYQWbjR8XYeGMlHythIhPjoktmiBntHKzhVwD823J/VA7Gz3hcLRW+2wRgNW5hOv
JVMbU81HVatwqP1pD/IdcVea0xspzRRXV+uiOdqxcOrDuAm2ml3YkccNJm8Tm3USrMSHKwNQB13Q
1XlDenyGOEORQLRvq6CZNXvgMLxkJk44WzvE5rvx635kur0FXatPHXNdEesjr6FeNhA7SD8K0amL
wmwlln7z91Px70o/6qTj47QvNQX1q9RMT7Il7QM3hp6l3XmN4+/rTWuxUkorhaxr3agTLg2ALN/o
sGn6WprBNnNLGYAOyD/an83xlHiK1TOuzSwtqVtzIlWAKZ/dWDN2kuL5w0niNvcXbO0UXVgSo4XX
WyUAvLQaV5ARqeQnr2wmPtsWUW3W/ScqTraRDJ9NL5oANY9BHYZpJQG0D2H3GMesF+YfpL3//6Ki
aHf9KYaRiIUxl+RxGXw0AlNys21kxyff/hl7gz1dcKqZKLOYtaubndW7jdXbO9DjPt23yY0Tg9lH
FtEy+QfrV6WbznsuGBNe9HGNGitXxLBhieBaa0dm6/7N+kLQH9hdNO4jhNO5ZSOZkkIFjwcSb4Dj
UzOz4BxJdO9rc7vClBRqT4qdNCVDDSlVaOoY7MH9zMwjL9v4T/lWskDVlaN4xYL3ZelG7dAMUwka
KaPe4vLHJnouFLcXrPuazX9x5S+UYtSGRMaSq/kWinERz2+TuEzfRE5SI2fIx/yotVHyzbXRwMhj
rnkH8NEBNQNSTfRtUF4aR2iT6aakRznQ4wF2x2PqotqL0vt95W6fzH+0+yuHeuhNsgheDPR4Wwbu
dbYwuKpHduIPzrDIQX/KLsVeOcZbxapZnZC3z7JZMlCQ0GspzSje1NIRbTJ6I4wBUrzFrttqvPmG
yQRH8upt5OCWxsLUZQqkFrIlZRtWLQSqx+YQIjPsGZbyqH30AIAOdvqJmY64SQxQGlKBlVPGrNcC
CCwVINeAEh1oLmaFm5qbWTULLeC2cH8t7U9mbfFkb7Mk70Ye0gZbOOte95UnZg2ETWt+n02eeq5x
MQqs5hPeNG5Y59bqRsRbAEQUaJzk6VL9KOR5Jk5pj8YqtLR2m37OYimq+W/cVQL+MwbnwBdCFxHU
RtcKA2bFZav9bj3eUh3uUO6Kn/6D5oC8bDqlD8RtekYMWPcdwHagdDFf9ehDAzNWLVF1yEVh6Ut+
RGO969vJT/EZ84RWeW5/MvS8eefOi7mQR21LhROTJghyAMWK6GRpGhP9p1bo1TZv9wDMweuPYdnb
/gNKInWZ1Vo/UVMOGuofBPxOyFO7mct1wLUD+xQIBc4jwJa4bQSYpW9QWHwUO+7Agtqfr603oRZj
osDDNGBpugewSopaz6U5GCUHWfjWWSQm60ouBFAhAJ1lfUoaxPJmUNHlnZulHIFIWL9kLdpT28JA
vwtK+VViRqOMFHRg+gOK3H2wIWD5FSTFFFUfTCHluS/6baxLptBXT7rSIdXHhawHxu01f16TxedS
AaSLAVnNi/Pppm7Vj/5zMnPVDZ6KzaUAjqb+lbpTb0c7aTdYgmoP1mg//eMOmOtPMKiLm8TJQ5Uo
sBigbEv+g2sf9RAUT28gWmN44OrizziDc5YDjznqPIg6BQzkNeLXhFpXBqrzYeA9xrZaPVUxdiTo
4MiYIUKu735DpuF5Okdk4DQpAKo7tSdX2UuAk/nRmORZ2YGDAD2SbsW4HbHkUu+1yK9iKWwg1wjF
rVxMB1SpLZKPTsCC2lq34l8N5zi9OAW6aFSmhkCSbryF4ascOvdNOO8QeouiywUtL2gewKWVupdo
dRGQnpRwSaJ4NZIe/gPYDfvME7LklLLaPda0WUqjwmCqFlNQJ5A2Gm8tcfOG1fPEEkA5hKqFyiDM
AlT9SRZ+gTr0vrnWLo9/0Mvx+kGjjkbtYEEcJUntqt7qtJ+1YueNV4cuplkMwjqhVjWZcdL/rySd
2qj5AOxfLYakUOI7cOcFyDjH0TElv4gfu0SU0FyaNHbWGW99mAGuKGte+Q7TDIqen/ykZnj8bccu
AgcQXMBIM3N9oq372hFHIpdSl+F74m9AkYB9Hk1FNfBQT2hSQkKk4Rmv2LUtBkRIzBMC8hsdNFT4
kENJ1oOy7i3iA2hCOxRSiukaJ6/t+yu6kv6G+y+mI+cPWeywfBL42OAwT8t79UW3eqfbC4BeRL5y
4x9QVcMRze+B4X65L/fmgjXvAwlYPNARwxN0sb4nfpf2EpAawlJ/C/10I+TqUQ9Y4wW3Nx1KDrXl
BCXXyyqBnCANX+ryJWxRABoTuxZRQhvfholDurB9wkvPIX1tFk1o6WPycl/ZeVtcRRnqIyjnkbVU
CHt+nqAc0fbpB2hbr50okQ+cSnaAXHcUNCjmEH9fLMvG8x5bLG0Xi8oAtwX8TyWZgMEzCwE0mOr2
vhSWcvNXLKRIIZJmnQEpVWLpUGN4kUJXkkDg95nEex/cX/fl3ewMypiUw/K5GpeBNsuTnQAZugBt
RG88CyBgVQro3+GaABhHUuNaqywJ+HScoYcy6cAPnkLsvj1Kwvt9XVbSY9gGCzHUEo0ThjPTWYx8
nN611pR+AuGOO4W75k3dNo/FRSWm8JuFX7LS5gmxYPOYmWfmmjkVXUKi1SArgw3D/LWS0di4q741
1dbEcwcg+sQeus+R1Wh0c3bM67aQSV1WSVNL2lhAJl7lcfQ9KK3Zj29GdGoC1gzozakOUSCnwOgj
ylyg4KPUy4NGA+4oNr2iH6vs2AbHSj43xas0PYKA9v4SrjnKUhalVity09jmkCUngYnSVeHbcl6Y
XM/YZiyd5m242GahIIe5GsyBrMUAxaCbZf4rRHEHvT+migMQwBnOf9KMbgSYetKWFZmtWJxz8lvr
XsIpMg1WT9WaX8zMQKD/lETlBg+3yhK+5zSQIijzcF1yUvvdhHPcb/Zi4d3XaC0gLkVRazXIyZCD
swsBMcIA8ievbRXy+7+JoJYpy0EuDPwloGAIgyUCP7L4KgGvdF/Iqs/9NRmNzWfUcpz6wuxzYSs7
EZ9VGObBAyAE/8JZMHwWE8+q7+EyBtgyTC0Anura99Sm0EFgOsMbDOLrFEXEmtTBrvpxzycZ6pjS
G1K1jBvgqo4z2zlgG/6Afl7LNORAIFUPtoq5ohrPBwlesoGdyE//wpaASVElYJijB53SjeRChVuY
VllG1iMdakVjbhkcsYqR4XzzH9GXAERzzA7JoIO+YTMCP01U1xOMWHafdQFeWMmUcm9Ag15lS5kj
DAx5q/tqIW828CJgpEVGenGAPHHagKhJEm3S/NCEY1Ywhq9W6pYItzOkHQDmwC9Cg5hXYtgjssOE
/dE49ZklvMWbAvNK1S55ARwzZxJMeviO/9toN/FPFgTt6mG2FE/taqkOat6YxXdufmoTkHmb2U+g
CXuhXW+C/B/7JW7kgoBhbRAIa5jiuTarmHJC0uBlb+UCYFKcvjn6kz2K23/qlZAiCUgKzgCLmk69
S1M5VsRxAscEZmcG5QCq6WqwORbW0m1GBrcbGbC6gLfgVREd5tfKjL0wDWmHjogRPJAhCq+cWQN9
XTqJO8MFGH3u1RJghCOU7nbaFmRptQXKNFb999ZT8RWA5jR4PETAf0mbVDaiVGjx30llB5PNIZNR
uEH+UFQMT72N/9eCqC3R6yQAqRTUHaQvAqI9YGXVP+8v3AqIybWMWdnFtlM7Xm+4GMrwj80ByLBb
3ZW8DmYNrWbTusQLrMJBowRgdjk7cpQt7+mOfGS9r1ZulmhEEJHf5Wc4QQAUXn+HPE5+zw96bZHX
6kt1BGCmnFEMQbuW5mSb6E05CjsWq9LKa+taKLUVQ8UYQnEW2nyNmHLTkOytDiFwhmuX+6hO4+a+
sdfWc6kj5b6CHvMB10FcNB5q4VudiwSM6x3LjvQtqC1EsawnyHgttvpRM9NHzhTQFHF4M3bhU3MU
jo//SSk6JTUYbdyIs0Bx3EbKVuI9jnWzuz2KrpZJEa99Y0xzzfcTiNCepDdcH220KT6zm83Em4oR
wstifejxpgHjslE7zuuzrQC4ckCjlOAmrvyMveDk29EFebDuoIMJ/CR+6LJYGFeIJa7lU68rohJf
rmd37DErExzkU+NGPzADuGv2w6XbzFDXGvYivw23p+/hQTyL9uSEP304Kqtcx7QFFeTQ5xpJfoNv
Ia+tA6LPQ+SiQTpzDSc+RD/r9+KV86LTU3Dsrchjvb1WsjzXlqAin6GMihLPKzHuVMf39MQ09qMj
bATz9wG4D1/xD+5R3xiMzTPb9/rKM8fzGTwJoJAiQE6u/azgSuD7COh/0ELeSxqQ4JCcARq1FgKW
IqiIQ6SIH6YRInqu2xQF2YTYLWXLGllaO6JwOAEjCWSUM8/UtSaalDRN3uA2mvfKZxykyKek2nAE
W92lR1u4myki4yBZ26OajALkDJqO2UAqtsmjrwM6cn7vgYUmIafJUL2uc4JpGwQSWgvNlAUefXvj
xmr9lUgP6filwo9tN7+O8leSlw4aUz+6zD9MahcwLlHzqtw4BrrcjLnPDNl3yjHEVo9Df35QoBNt
H5PmoqaAFeNK9Xno/UvLd3auji/34+rqHkCu5X9CKVep+bKsUh73RBBgP3RFb6up/qVHk2VoH6Om
WcCTQKsktkY+cuhzrE+awXu89sInvg1grF2maG4Rk8v9z1rxLIBZAO0MLI+oANMIXLlCKn2KwMVm
cI/ALYhQg9MKW8WDXmcVO1Zuyhh5ApwZUj4CcOroHp0qxx0sR5+SFURotZ2+jIKzhQ4cUeHohnjY
a1IumHw/Ii00XTKFReOwulcXC0C5dAlOO99PsQBCM7l+W52GvrDyoGQs9KpzQRNUGiU8HunniKyH
basPCAnp8KE2siljLJiPAO39MA2bWuPMf7yAAFWf36mAx8OjnLqqN3w18ZEOrZL0RyNlri6Uj+n0
nXXSvlBYR9qqbgth1MldGirRMOYGQEhAvOhZvInrLW9YarCvm62gB4wAvrpiC3FU2KsI8OeqCqac
fB+AW70TYbBhCFmwzSytqHO65VSe63yEgwHz3pz0GYQ2x38K0Vun7zUWBNBqmFvoNOu8uKB3g1EZ
IQAurRw1X1xX7bL5RYZsm6AB/75nsCRRh27NZVXIzy9+NfvOY4C8i0A/ec6Y7EDrqzRT8WI40QC4
xLVGInCZtUgwkFmQZBOot6dmwLROHW/uq7N6miNW/z8x1CqV2G2Ai8EZWDQxbwMcR9iMPZGc+1LW
feGvFGp5slDma72FMmp90HnNlbT3rt8WjadyVqn/uC9sfYXQfoM2HxWXVWrvKkM2GT4H/250zuJa
vAfV2pRKzQwyFmnxql6YQddnjOz5UX+9SKU6CJKvwnpiGJmVepHKN20AU2V+iTPBElgTtyvHCo+0
NGCsZvw1le4lB9Es0MsDhPqsUsy4OlXAcUGX/9i9VzJjimXNiKBhltBGhGMMwMPXmmUyrvhRhlxF
TgRl01UE92gxCr2sUB4SEjXP99dszQ1n4HVNAQ4PD+rza3EzYYicNqS2pCpyUpGcRjL8H9K+rElS
HNn6r4z1O3NZBIJrd+aBJbaMyH2rfMEys7LYBQIkQL/+Hqr7TkVSYRnfzFdmbdZVkRmOhEtyufs5
Z/W1CST+8CWLAMWAjgGYWpCTcOwlmXFeu9UEphTI4iG5hW7ZPP1Gk6mIjH7QlV+aRXEPNpUh0q2k
3mqZVb33tesE0orrO9m46X3cI4hIJjDFFUzrV26e2UjkuNp+sFp5KXpjgGS7XWOaGqvg76Nbdc9F
OVqB3RnNM7ABbgrun0YLYvCYvOkg9rrtuEsv29KLg4pX6QaKYONHJpzKuhxjkm4TOsdppdKdH+DY
RaHYKlNz26gREtWJKrdKT2kV9l5hQx+tSPO93aCe4IMG29Z9dIWbUziNaMQHKz9hg184tQeBU8ck
jR+riqRRbjQW2oh12uEaMaSg5dAdGeEmKX9ICPh1fkrzFN00ufCsIB4U206GNV7khlbtu7Ia7t1C
NY+dxh9My7qGKbkZa0YhmqYrBbQM9WpozJvQ9G1j01plcihfBO3dQBlNeStQHwUZo2dAztxEgxIb
UTGGOE3WNhFxigEYwkp31sQurcjJ9XxrlMyMSgM5Osca6Q6epEVMtoB1tJLvbCnd7eSZpkTNYUyj
Xmqify9iYSQ7ghZjSKtVjbtrQRFaR5y01NoN6WiibwhTjq5HBe5EwXQOCeK2aHww2jd3pM1yBK8F
Tq84dR6rpgWrnuZ5q1HG0Afg1IE0HJgPXsYpR61PlMA9hMRLRshn5XG+AjlK3oCMTiZ3QnW9e1eW
owCljM3MJ3BBVZuGjI0ROKoq0BdsTN91mkBnozWaJqq0Qj5MHt5ZaLDYqdeKE9g0ASh5IlrB3R1J
uHePyLvaTL3oTPBX8Ng6KDQWeT7IMCGjzgzR70ezoWwHvmRCwgn/HjGuQw+29sBc7lusn6RfM48q
X2QNMjzWUMuVYIw8ZlVSxEFXMrbTKl3fNHHRbkZu2IHbKiCi0A5HcG0qTAoSsCS+t6VlhHLU+4Ow
+nEFpnxz16WMb2Kt9/bghspM2E6KPKR6n2z6cshvWzdWW8jhomSpRjBg1HGfrQkgZX6LJvjJT2x7
SMKmpHIr20ID9j4bjRBUfMYPK5MJYFkyQ3ghTSCNnGSM95amlXc6rYcPT4ksmjxV3ExD3W9Aj2N8
pNrYDP6Yu+qiYHkcVolt3fDOAPFyhTy4b2HMK5vLAqpkWtK+JBUaonxaNck3M89Ry2qyxh2uY8aq
HdSvNNS39L68IUPn3fUmT64ri03fhqmb6EovLG+tBjNmG0W1bg+hE4oD0M6SqAJlwI1sIFAWDq5W
GvteL5tbG3LiF6bm5D9qG8GTPygPZUBCuiFyEwYKRadwJegGBlYCVsf7naPoFNpVlUcFGpinM+f2
763XaOLAH1wgPSQcdX0RhQwerWy3g4zvhHURaqoOxrEKJuqFoJSOcOo92PyDlJANSLF7Cr/YvU1J
HbL6YOvj29cb+O/tOouHWcQqna43HUjUcCaV4J2S9xWrwpy+jKMFRrPkR83feWLv0xjhGLpRM7Dh
nHmA+RRaHiDHs7EIY0pDK102zgn8Id/lTISCsxC4FChQEV+LjQ0B0atTpmGFcq5reU//kf05W4GO
dNeyF4eypvEcqhs4wJz2rUhJmHbpymLdiyifan0c/FaCvNSpk7BsUt9rxjOH9ImYAC2Jc8Hfnu9F
y5Q+ZMysEbJeMN9zEEmJNyyVnWQ7hor1mZGeSDJ+MjU/ylE8X2tC0V5A3E5reJh5kZ7zCPlNv9WD
ST462XpMd+Icue2JaM5ATydul6blAMW6mN5CL0mMch7CK5yDthoeQU+wUUp3fY9RiIEXt9r0+vVA
T0R0UKuwf4JncbP9nSJL01QpYDLrgF0H6XFipoGmbeMy6PP117ZOxFgGGsyQuwU3JQUFwec5lSzt
SAPgZZBa74DE+bQPvzZwyj+ODczze/TSsA2avHZhQPQ8A8EtqS7ZED+XORSOHVbyM+bm1bZcjUBl
QBIDeQ/U7BavC4oNOMJBXx8wedcOj2n+lDhnSI1OTtkvE0tqtnTSpkYbYGK0xtAZu7A7x9V+ZhDL
wJfFigyOCQuifQPXq6AP/0GN2kLXt4101Lx3GT9TaEevxYJUwgSMGmLrLIWAh8BZz9F4aRjPzGz2
Mu1vFHQxGz6c62g4tZ4gVYJ6J4jnTOIuXlBhlRPYNU2IIneGH1dvegUW7J2Wqqgr78dzzZUnjwec
U2C8nxNvznL5atU4aWaPIp3zwsLe9Mur9sm4RBS1rb9zaLb+u82cOI0A6fXQMQuqN6yoz97OBBed
NR+NhXHP66hUbxq9GM/thKfWFIBxYNv2sD/gzv/Zikhx4dMt+EfOrjpgDkHgyS2EEP9+A54F+bBf
dhZr1268fsgKHaOBbKhe002nStC6TUHJ9DMF21OLypkp5m2gKJDMW7jFqLWDnadwC4Qb+9JV+6k4
t5OfWlXOzL8O1dCfF8rPszZJnSBUgCtoAnzG0mE05COY0ZmJ0vvXm97PW+NyG5pBi7i7EkpAC72w
5ZlcswEchw7r+IyLj1NFFz30ZkmgLppVFjh38Qpo5wfU3yHB7rc79u9XS4zjB1jM5wDygrKk8wOA
OD8bd4x9FOrMXnsqz35kxFyCY6Emb0GPDEa0DcJ+Hh2qqH/rgnhdrpxt/R7fd9fDU/tyDtpxqvgM
uza2L9zXUcdf+L9NiWiZhhpX1/ovakMrP3tJjSDZ3nHdNzdQqDzbejJ/5e8v9JfJxQu1EgU+1xhD
1QO5hVaACJ1r2fse9Ja1b86G3OY781K71jfnKrgno20HXTfI7QFb5C0LUqbdTKnVx+DxWI978wEp
pBzaKPEGfQVr00fDRnbXroeLx689+OR6PLI6f350PkxGKUCpquHVghMFnK6xeYZsZnbA3yf017AW
YbNyJe7GCQy0e5b68iL/wR6zFZRaje9fj+TkEXA8gYuwkTGnKzKCCaxAQ3LZP7N9FmlorFzZaw+4
meLpa3snt5mjmVs4Z5ImmewnmEvQrAfMg0/44JfD/ddWfoct46Q5HtXCIXE/bqghYaYPq0sQlgQ8
egaDk76N7/TVa7fJzgzrBMHZZ4OLHYU4IAaSFAatdzT0VgelB+bgi+fuPlGhdW54p2J9JBhxrwDl
ooMOqc/+Bx5BI6cc7oEO/v65WwPZ+0EP7pW9s8/5x6nTFOqOmM05wMcl5rOpLu+4p4CuC5BZu7Xu
ZIhOx36fP7vb9JaQSFy4q/41X3tnzoiTC/vY7sIvM+ZYRYKSKICZRZQ+sjAbfSQVxlv0Z9uBeUle
cs3X1+nhHPb8pO9ALBI4F+TfwM+zcFEny3haFw7iy1znm44VSFbb/QQeoDTXtkBvYviKoxDUWHaF
fdUl+Z3ievdQD9QI48oYN7Wl2KFpG72OvnZscmJfOH62hV/3ym0ZQFzYF5iE1uG4rbVh9bWJk66M
ZC8gv7jZzR2Nn984WMIza3Ap4hpFkAO07gz+bTDTTVHJoGHoLgBBZqPfSDs9k604Pbh/GV6CEuHu
bpdNmPg4N1aAWK+YUa7PDO6kO/8anLfImqcOMn9TicENu2ZvfO+QfsExqT+4qZ987LWDei1/AIZ7
rjh6aj8/mlNvzrMfHRi9qlOjcewOxG76Y9+YmyTu1oqiB45CqLfgSeBy57pryLevx3tquz22u9go
QAKCzh8dU1pp17x849qOnhOFOTmjoNJCOAf4pfVbUM+n0aUxZhRy2xT5S/vKQT+5/vz1QE76xpGV
heOLTCNFPc3vLfvuNltxriX+ZNSEop6Oy8lM/bsMsUG6N+hZgqjJusIgAs59eqlf89B55ytvKzbj
ucrUyRHhiom4HvkTTN1nl1AOQxhe48SQ5iP4oAv9zDo++erBXw5wmQkpuWU1tAWWgI4mBiTaGs3H
4NniN1Lp/tfv5bQVSnXXw50OqbTPoxiGFDvhgFFM3W09RHy6boszt8aTJtCkgXvJjB9fOlhiuL3s
Bxx2fPp5F7+EkKyfD93D1yM56cdHZhYe5qoK3zuf4Dzf2qSAsN+GOI96debqcc7MYsK8Ukdqfj5P
pwkk7vuCboUWFucuAfPDLuPHubHlrzkjC9goGDiYKhNYMWmg8r3evpQ09Iwt2N6B+v964k4fmLg2
GjNZFhgS5xd4tLlppS3JwFMoDLy6IuIyGncu8611uctCN5LgepXQmQisM3vb6SV7ZHee6iO7Bmtz
w2lnu7thTa+0W9znDjV4cg99BO2Ob2Lz9UBPvjoAqfAHzeIAL3y2R3ThjFaXge3I2GcKGtN5sc3b
74XWnKkknwzK6S9Ly9dno7zzp1oH0JmiWbnOhd08GdNTyrYFA2tMve3zmwpsAcm5TpfTcdeR6cW2
ZLXGQMGLAwWCd4hTe0/pnXFbHYrEZ5sRer1BoQXpQb+oQ52e8aOTPntkeXFGStQmkp5B1KFI0V54
W/V7SzyOAox2+5GfQ1ud6mcGbhtiqDpaC9EDsHBaPU+7oeUYZ0fD7qDvYhTJdiqarum62aDkeLCg
7Xll3n7tQidbz6iH/OjMzYOk+cKHrJrxwlbw2T6UT9j7/fgu2X5LD95GXZ8xdXI+f5laOlE+uF4S
K4yweRaRs+aX9lvxUR+mq7H1pxVZ2dfFSn9JvqX+2XzAHFb8tv0cmV460TRYtZhHKUPo9vjVuryg
l2zz7SEO6ouzjnPaZ4/MLTwHjEo9hKTmSV15vrG5lkF2kD4NrFvIVQR0Xx6qt3ONzPMt4KshLiMr
Hac6A8JyJu9vtYtCv24H0HChHyj6+j3Ojvi7IWQyAUR1UMBaOCrux3mVx3iNmQe4NjH8wXuT6fZr
IyeDkTld+peRxVZaOG0vvBwiMRoEHYzxFlXKrw2cmq6568cw0YMD6NzCI4pGVpWbYHErVGv6CeIp
SXmoR/BRNd2a0fZMFeLUVn1sbuERSW8BqtfAnMhjvyTJSrQHrVlV5+DRJ5N8x4YWbmC2Y55kJiZu
XFnbHMwzG9sfw/FiACXUBZrr7BdxoW3AO3dzjkrsrOn5nR4df2D7LpFRh2mytt/RI1BD4ryIvIhc
tU3g3RDIICdbFcURO3ebOfcyFy6pu21viQqz67mvVbqDzPNUovlhI/LV115zyvePZ3fhlp4Y7KHv
YchGeyLYSet0bUKt5WsjJ48CcMfM7Cro7/gdBd5Vwu3nGJazKNFqNMJcJOVTS7Zl7Iv8Qk9vNeKP
DdgK9rl5X0AwKz2T7js1ocdPMG/lR69Sj4eUDnMWs6+uyukOHQQ+ellQdPW9PDsz3FNzin4erPS5
8OMuM6YU9JfKHREaZtOVqX3n1co6VzY9Z2LhmVrbSVObTUy1ccNyJMCceNVDp/bMi5s3jeXWeDyU
hR8WklWNYLDTe2uvfBVa1JpRUv+w7AM6kMN0Ciooq5wjfzlxrsJNLFMHnRFCiCUwSY1DibgbVo2W
+4bxJkXnVxXU4e7GGC3j58QmT2xln8wttjJZZyXo73H9sZL2mjMWkj5fSYBlcbk7M6EnToFPphab
mcJt0R2c+aYlq6jtix3Eg6Kv39m50Sxco5UataYeJmR1pYynybhz1R37D66MGIjjWNCYA6J5CRrh
A/Gceg4IxuEOTTh2tmXnpJZOpcmObSxhIobWx6xvcC5PbhkCKR16SeUDW/qth6i2mfCoz1SosnHD
s+nm60k8deP6ZHtxmk6mOXr2ANs6ec6baCh2ZbOps0fFoy59SOxNb4HBfDs0IdFvrHN0fSd2q0/W
Fx5ZQLaI8BGzWyXgsNa/t6BbLdLEj2sdDNryjMecs7Z0Sq9My2K+dQnv2rA+iMwDl0lfry7Q0Xlm
XucnX2woyHkidIMeKajZl0AtK29M6cYYmT0hXObaXkdpd+iTa56nKPPG32qGhtPeuEW168oloEQt
nr9+hHnL+uoJFidBXbmaZxQYbT6iM8l1BwMNbq0RUIOf4wQ6ObFHg11cRcC4VAmdYbAisy9SLVk1
xN5ZHgRlzRI0Qd//k4Gh+QQnrAVo8OI16olKS2ZgYDbfEjCD1mhaXH9t4vSAfplY7C3Q6uCxNsKE
gb7QkUK6TiHfui/kOi8evzZ1egVC8+r/hjO/x6MT2zBTkAoYCL6mHQpn8cFYdQf3Oyox16z07R3Z
lDfnTtUTOtU4dOZebNCBgUBmyRXlGWNhyAw2+3sR5SHkcjZog9USH5TxGwqK1Soco2rV+OnOucQH
e/juhXV9npN09ozfnfTXgyw2AF7ALYcSD2JflcFjcQHGF6gFmn3o7gGiCqbNaxE23Nfu2YO1Tc+E
9ieP36NZWDoSOn6z1sZbnsoNeMh066KPAwIKfbDaOueEJk/Fhp/mfOFT9dgW3lDPc75qQhAcrJ+7
MZCbPPRujds+Smde/3Okq6edC/L0wMJ56L5fFikwu3wwdahPjo7jd4Ab1c7cD61AXykPpd35NlB5
JkQAnCwJSsP0a7MIhf0OZN2Ze+HJJXX0JIs3nabG2EHXAXsEMGTDgXgM3FZASrfhkK7OLKmTXnVk
a/FiM7cpGmPCqMmO7Q+oysjr/LrfOPe4SBU+5OzB4Ci+a+ENZKHPbPznhrl4y7o5eL2TwrRG0bXg
AIfSF2HbCj+XH+lA/DMjPVG+BUP4r/e72DyaHCqNdgNzk/Y0prYv+LalUGcAxxW595xr0Gr4GT8z
xpORl2u5BqQVUG5Ygh41ZTqibmE0FoU/IV3vOs0N2CUMyLZ9Pb758X/bHo4szU9ytDfaNgfn1Cye
mqDwlIHCQqJSS89sA6eNgGkFhLoukCmL0ytzu76w9Qos7j1CYbdZ5Z27SvW/eAH/63387+Sjvv7z
sbt//g/+/l43kFdK0n7x139eNR/sb9fl6/tH9z/zL/7rBz//2j/XH/Xla/X7D336HXz5X8bB7P/6
6S8R67N+uhEf7XT70Ymy//n9eMz5J/9fP/zbx89vuZ+aj3/88V4L1s/flmQ1++Ovj7bf//GHMe8p
/3X8/X99OA/gH39gXl4ZDvg/v+tfv/Dx2vX/+MMkf4f3wHshXTOnpGa6geFj/sTAJyYBjYrhOlR3
ftacWN326T/+sMnfQWsFmjVgREExRGeKla4W80fE+zskvkFRhmZ5JNfxQ3/834N9ej+/3tffmKiu
64z1HWx+XlxUR1MZehmBIQYQy/pdvkOnymj1ROqBphqlIkvlOugOjITF0JzRKJgraAcm4KZwvGvF
wVRmFYU1rk1htm54NGl/Pdvxs3z20Z+PAsS/bgHrO7upvVgIErk73gFNH0C/aYqSksaRaNvbyYWG
7v+fpXmDO1pyXZ1o4DkydWQjjW7Nddn6uZmmt3lLZfC1qc/b9J+DgqYdNhJkD6A0Nw/6yFRJjano
KkOfZYiB1JDg5hwNArGHbCgjlkoB1rxOhGg+9i4014u/fW3+1Jwem1/MqSKiywE+1oOUptmVZXEP
cBQhbynAM2cm9fOO+ddIiTM3S8+l7Z/1p6OR1mPXxnYNT/K0wt3XMyocaPRCM0OGJaD5tEvbc6nz
zyfRnzbBBwq+ZGzUOmiPPs8uhNELYqcYXl4ULTLzHOA6U9PSoKs77VIrdNOP00xtvp7UBXXVn2ZR
KwQPKbqAsYQWu+mU8IkVIjOCypT1k2sIsU9SofII0QdyN7U1xlbQUmYaoe22HtBacalvW9AEyJdJ
6ZWzsROwCkeAnrU8rBlTBEEKcxlk5tNURy9MMRMbTGktr2leNud01k95hQfsuYtmevRrLyOmElUx
6aInLKCkMCe/LuJiA6zmMPqWJeozLuj+nI5fJ9zP6SIEqWzvJ8QHvGif39KkiDcyJBQDqFYDstc5
EH/GvpJlN7XLUte3RAr+Q0lKrYQSt0n31OZA2PWN3SBaV7FDfSQa4yFoxg7SKEbaoxlFw4U0HGhP
uS9sZvUbCUgCC3nbkxQsBf14P6WtMUsNyPpBjnSsHlRGMqhyJ6LKgtzumevThEi5ieOG/zAb5mTg
w3bZNUurYgxtg0lmhzTLAXG0XA2sL0Dmmxtgzts6dHMumxClP5ZdtzUlw6bh7gBW0ZYbZaCxQr2w
emzKVZWDUP/QuqJNAxBva3ct6r9vorLTZhVbTNlhV8SZE1h8GEI9boDz9ZTmvhuJzkCny40W7Fou
d2+N0ZUQGRM296HElnIf//VoHdXSXkSmOWhFOAqjeO517l0Lq4oRm7WkeQDGRKeHQcr6xi64Xa2n
WtTY10tFH7y+ScbAzkrzirYd/4ZpshPfHUzx3UVnNah2SJK1YaViJHc7mtgfA0m90h/QLVgEsiy7
d4dM9CmrhPOMlr/RAFw4d3aN3av3zszV5JdGbT3bBVOXbT4kH8ZkDjeybmdKfx4XL4Xl1m7YMqVc
1Gen/qYvRhP4prqxH6fOi2tfgtTjLm8ZStWNqvU7pWlJErlxLe/conFvFZWYqFKa00/QHagbOrNU
m8au0XtnlpUAY6juQooFRDa967OWQgxT82hSg5tA0neHjXG+VoWW/ehzYmRhDuTjnsS86v2hLDwZ
qkmnEqJpHSSm8mxApbOpy1uclLSMHBPicMKvkT1Wj2Oc6BKQ85E4u5TVhOwyV5px50MTQuZrJODy
Bxa36DJw0TsufJYPBcASNW0fOnB8WJD+8SD4Rgg077dEVE69orJzUh+szm0PsqPcFpbPap4ih5ST
LjNBnFcBx0iMLoEmWovsXtRWfLxJdJ2ZkF5MJfcbbGRWYMQW2BersS7frbTIxki1eQ18Zarnwvcm
2b80Qyb4SgNgCOpzktrTZuqUjaUCngDPz3vaP1g4wKbAs6bMChT6TFBEyVRBIwQ43WvJ48TYc4CR
/KEpGPGlyocykJ6pXSZVGtsbM+UAMLdOgssRUL2tEwIgYg5rIoUaV27V9E7ILVTz/R7aVroB9Tbq
QWJtsO38oeYIooCMlYKEzFHcW0/F6E6HmE6DdjBbMYGYGZg4GbGG23zVsH4cP+IuzcdtAuBxCkAS
HRyIMJt0hGoFFhmBnGDZXdaEVeKxc+JUXpm9WaRXOhAEo4+IrL4g4MqHxmGcCP2m4Zr1ZOt97PrK
mep2remJFoxVxhiK8HBWyAPmLZJfpu61/SVcABzDzdQ4WzJpsefHWtPmgWnEntp2adoWyNKp7FY5
8ViGFk3JHUOqhPjmkFlAaTWefpBmh5RFWuiz2lw2dTmwNZ4mNk5S2lMkDR07CDbN2jaebM1Kr2mT
DG+GLZR8jqsmwwWtYHHMX2rw5qgenQKiYPohNSU3OyixtHZ1EVsxpxDdyxxJAyl7FGr9puVmY/g6
Myi5qgpNTHbo6V2ZlFGbZJZpbGPAdWWYJZlzXwobmB9vVBQnILMB/bbQOTgcTFFU1XogDZxQmLZW
h3GeCLCFG2N/z4njppsqN9AqVuou9MUEvszyCR2Lp8nWFSqrEMyqA60XjrOSlkjWNXihqwOke4Hn
6Ka+q++EDVoyrCPmPBbCkfeOZN5eM1q0CFBHCR85oBh8cjZJLupWoFWtcNLQSawiGHVkelIlm4eu
tuI7kiKD6Cdc2uEAdDNkh8eKvcZpGa/GgRv+NLDptkub7iEVU72X3tSHzuDKx1ibBJZzEocxdVBR
6fpo0MZDmfLxMs/L15rEJdglwVMSsaFRYde3kGSEVC5yz55cEXOgQHYmZpj2Gh38pK3K+w7d0UDX
C0O/mBIo50ECI9KRIlJD/i2BeFhIrBJS4SLt7U1diWyltZ73XAgPzBA0uWllb2ebrLH3lefFhwwK
iVEGjhkodCT+MOrOhda6iT/WSq6wARU7R8QgZ53UXTzR0GUU0HKWAazvN7oT5V5VRBaRkaTdevIo
RIOIBG2s7ialTyB/t8qKMl31erOJKX/iKq2xFTWj+wrskruidVltcO8S2wJg5m/eaI6boSZyXfXY
uMbRdtdeUmJXoYaaImDV35lXPxVFjHxVnUaTxXEEmE0RFG4smxW1x/yQjwzcc9DkvCi6xtLD3Ihf
yECMdVUPtecLdFi+IZzZMkuLNwUz392hsQHkqIwXXigNFfUMp3kHmVJRtTooLnLoyTRx/RSPg/MU
d6q5t7DrBYgv3RttUlZUyRoUH1T8yNMGajsemHM68C/QuA0lL29qZm+9BEpfmpk/gYTievDycV1W
OKWLea6An+mjpCBgioNioRfEetv6oBqQ2zht9VVmp7suM+7N0oLqR22gIM04Xw15Rzc5ie0dAEzg
Lsg4kjoa9DAFYgO05wP0+RxnFm70cQvBSYOZ1mXuMoK6+qTysDWHQgCya5a+LPgLYTy9Y6YUyMPr
PfLjbTy6ZkST5rp0JmfVcxlvEcXeg6rVuBxA4dP7JmdXwFjt2sxD+53ZBG5XvyGXe5l78c5sleb3
udFt3b5WuzqhVxmBWo8ngEM3mySIqacFNpu3lSFNpjxE6LtvABP9gUjRfaNKaWHlgRMhdaCgCQIJ
dZErp3PwDejk0qWbYzegSUCYBnESdJL7WHDmPp1k7E+A0kakTbdNptSdPYAhP6cfusDv9GwyN3aX
B7LWfwzMWSFI668aTUeDDYMmFASBg0ar3mM3b0OC1jG/tchVOiTyebQ7bUtUelPgrgvuhVwkvmlm
Wqg30FZTOsRdjXZkoaPKlQU2oFUF4JdwCYM38QgNb7bPhEIdrQM7utZHiAbjbWYPZliXrkTSdboB
6XcC2oLqJemke2cxY1e4DZREdLGuUmTuvNg9xHYJYovmlXgSFxitu9Nkvu29CYJZ6XNvxffgDgfD
A28voIRthlAjea1ynG/IQkDniseXVakh29nwiHU8vWjABafFiHpAIPLecYTgfKjdgHIDiIAC4bIF
WsewyWsd11KiBV5n4odlQuJ1kuezMEydOc/oJ+5DfZp+6GWWhSmbwk5UKsjat6aaNYFik4WdkwV1
05RYnNML0VMRpY6IlOahO82dsN9CLI4gIAbWA93DfqmS4cEds8yJQHzSrllryTHUnQHSVjV3JMKV
VoMkUeL1iFK9HqizHrHjc2InFr6MpNObKbhq/LGfsO3xOHcDt2izTSU0dZM5cXI3ZSN7SoGAjX1q
ZxyzVoFvwTet1C18ibzxB+1TA7liR2Q8MOBzPCgzB6QLoC+B5C2OUkw9Kwc7RHzisK2Rdqbr25qt
xLPHqcrWemZzD5QptL/M5RSTlRGTGkCntokDHnvWptK7dGfiBCY+LjNl5retOW71ovQ22ghttEAp
kcNzAJ6gPvFS6y0xnLIMbL3ssii3rPYHphEtqWmP8myXTt73dnINCcYTQcC5wmmS+SohSDJ3Q09f
PDGC6qJjky23DWqslx0yPJhGTY/vc72SgO+DN+PWnbKyDizNyC/1foKMDehK3FdQzBg4CJCBAidF
ZwM1DlBNAchmZudx1LQmd0PL0/shVG6MyNe0Va38GLLNXSi9Rn/EtfeuAZmFG3hI3WRghuMlKEVY
mqMMmTT4f0mkZ0AcWEt/NLFhFr7oSDKGTaeBsAkcgjr3HaFlW8OS9UtiWVM02LH52Ht2D+Z6KBE+
gTaiRR5zYpglarZIVg1eQVXQuImzz0qr10Nlyhb/nDJozVEcXRR3O1E9OnTKHrOkgqMaJqP3Bpo7
St/tCzcDD38CZWmQlrUvXdPlmKupUqBHh6IviL0pu04n7pEogRYHzoakGGGc9uULzbnr+JIZzcYw
y0lse5Pwj9ik2Us1MHnjOfrw4taEb0vRTBZ8m3EroqVnP/UtuEgAgeVqXXRGjUImUXQMmgGJMt/M
PQeNJ0qgayLNvCcSe9iPSjsBlqcvtBkqNbXOQ9eAzsNv4ZjSL61yuCUULP8FWsiwLSUcSH8x8mkv
alwKAqJaieuKIDaPCiBX5Eq3hA3UqDuRF72K7XvLqRpo1JiE1EEm7Sb2C9drkaIS2oCda5zKBmuR
Dd8dwaDLoBiYtP3ekcYtKWl/k8R2lQElIsVtOSA68Ksh1uSa2H2B83JwwDuQdhBJzyxXvcWVXd9M
WtJUkAdMyse4Nvm7LHV1VYDK4H+JO5PmupFkS/+Vtt6jDPOwvROnJJWiZm1gUioJIAJDYIhAIH59
fyDzdT+xyiR7q7YyKyXJe4GYw/348ePDvs1UwmKoxvedCBc837ROVrTXikKcEm9tkSfXM/UF7EDy
/HFxrooo+5zEX9O+pOSztmHzF5Urs5Qrt0RDgw7NKBPVS/PUNzZ6qyOFExQvqBOdsBHc59ztuesk
9PQ42IvZ+qs5VO0Hi7RNdgh6KmZ7WlMvba6m8dG0FgfVd+j3H3KO2urcks38YyxV7I7l5q/ZcQ6r
ND6vzTC4s902TFKSPzeIfcm2/dFExltPKrHel9bkEyWCnKcGSqKUpTuY3M7yYqVnB1Q70d09LMuG
V5WUk0eO16otAmRtHl1wfbkv6lVQnTwK2+Qx6pzIDx4m/od2IyfuEKCNhqu2qBp+qR91y3Wd+v14
9sJJ3RhttuqyLRXVZsWSBjddslXBBa0n9HVcugjSGk1YbPdJC0BNvCcUH72h6LJDJuL6bYbdGhy8
ZJ2GXdJiVlDPcqqdD1HXVyAQE66RN0n3dx7Nur4qhrLHyDfGe8xrn4IU/pwREA3LKZOXRE3rh9Sb
0uGYFXQTC7sf3wauqeShWQFSrxESy7orv4rat9NiC1Kg7eyX50nWBnXgOgQ4Jv62iEO2zpznJXc4
/pq5uK6w1XFVaf6pbEApj9nAFXWp2jLUlzko5bffQIR7+O0nzAv12l2klDo8oKFgvz9jXukQp6qM
OkoP9NZ/dImiRP0cugIzu4yvvEhv2WFBZwBzJffFfMKBHh6UhVcQpMp7H85yvJ9hAQSXXzfs31Ba
2lXkIaFSYL8kep240xTJLKWECB9G2xfC4xoDfWg4EKrmjEHm/4ZW/R9eB+8ORDgkqwao8RX8Latx
SrVNm1ORdPIUlhviTaAP18jqPeVJEV39unc/R7tBGqm3lYLRZUWIFiCZPD+PehyC6jeoH50Wh0rP
t3Eop/xjV/XDOa5rb/uarV4gv43GDmeXLOlvkM7/AKuCzGAeA7OQqf9aL6T3Uci2HWGFjUP8kHOP
HLYlRYm779ffxEr+bVypqEESWepTZ4hEv+RVBMOkQjq9v8pOm7uMXSRPkdDRKVjS9ZoaZ9X51wP7
H7q2dwoiEwqwyBC+msdMz2TiKMD9MKO0sV/W9o59z0nseb+rQPFvr0JREXARpYgCyiBZXT/PYRSt
2VTXLa+q0MbLfKyaHoX4Y+SC5CVX6n8Urrxv/pqGeXhafhms3IOa75bp77+X+2/q9Sf/f0YsCV/2
xB1/Cj4SPvtlvJKw2aD+/g9feYlYpum/mGRWMvRzH9WJPfzxErH0CGamARKHbC/QXMRJwv/9v/4J
WWbBv4gl5hSFINxJkh5xyf8KWUbxv5hK0vN3NZM8pDzW/yhk+bzY/t/ZipYRxTEh9FCjgMhVDJ74
8wppK8yEoQ2y0xIAnQYPdvJVpd6gMjAN2wmLXfv7/TUID8ofWtn+dopF6fD/+igwCzTlLJRFdJNV
U2EeKUYzEniY1yDlhy3v3MclXoX7OGywdp6gYjXuYzLISQG9vnx/EENmHoN56tOHDcHBVR5kQ2nL
b01jAnIhu5RAIlkBdctT2tnf7lAyREgaZ9znwYjjhtvd5rlRfsvKsF2HO8pcBfbOtf1Azpnt7ZQ+
oNVreOXLD1mXigrpden2ZoAJ8EyNAPPcXGkVOR7Nd/duaAqdiadytMF21wI48elVeryIWhluu45G
ULKnza1deagR7t6GG2SVk5naiGVDN0KxbTwMWcfO6kPjIxYhj0uahuaxf+4UQjx7mMbplFGZzFxY
c0Xn0phSfF4rv21NN4gnPef0wM2epNGw2xLzWGqUIx8wmAxyZu3YDMzR6GklnkRX7YMW5ijSPc5h
zaCHepkLJi/B1O7PcYVxFyJHl9QWDPG5b4VOOvHkKc3/J2lFD5xe0pmiI9HEDMctaXaPRWmYAVG0
g/yW1HMvnigaQmLsacMBmC99n1Ha6aQ8Xbv14BCp3UfL60YeEDbgHf4hi1zWOADGaG82IX7L34BG
1/yHi/DE87NfCgb8ZZXoOKv2tfDSSVFWpImcq1xAlLzpK99r31T+wsRsqfSL98OiWwVI1NA6Aqrx
fGnjtOe/60Ds67hIaXCYBvuEJNJ4hukpZ0UDqFxjKbFYYoZ7x0yylzEol7QiAlJ7oU9LX54XjJ2Z
O0DmqqmHUxdlQ/rwzwf6Ndr7nmRFK/KL9Dx/jpBAfF6lcZ2ubKugWgY+8jKjwvpK2oNaI00oBQyE
iaufF/iyQw/yEKFKKJ4yo2TnHVo1OvkRv2+s7ru23EpzUUrvW+9lYqZKaxHdimhsQYXrNK3YAyVg
A/MwhNs+Hf3z7ovDFuTyiCdfiOBjFY++/oFzTz+gP7FQ1tHfR/ylay/P9n0gWSoXGTem0L6eh88L
dK9IiqCkY/2jf969WV7xd5V5EzqVYOxNArCWGLWxLh3gPGcHPa9oiQrI11QXrGeqBvzGPnpFXoPn
gFY97CYuczbRLk7781kmVgquiLoIjrVay4Tyh2YtL/lMMY831iU2I9uextgPrGSzERDZZJ7eRuGq
+AtJ3hxZwVRM4Rs9lhN/f/lVIRYjfpf48XOs/aWlsFWiZNej2guA/9zSoVey7EYvQCJqb+NIMGQ6
B0208aax7srpPLYoRFwPWu+j9mv742d7h5fzwoxINSYdpdhQmfv55b3d2Sk9+hE9snrprVvXhd7O
JvZA5HqkHT5sSRnL32Qf/2yKPL813w25JKMcxZ7w8vNbTVOXZRINPhILwiFB+c+M5OO4Mfx23jZ+
+euOvsrO453UuoYNBhknxXvgHv35nVKmeduXA+JATR2l79p0bcbwKqgCNlwRlll5R5x90fPZmDjr
P0WmyRdC+GJst+6PJrBd+2ellpyTNGiK+GaC/2EegQH2pk4rpUMxrLoYseHfNZyr/795PHvD8wK1
JITEYGIU+D0/N9w1qdSrv1ESzUgv+SyHLi3vdF3R4lxNMxFmTYLndKw6oeQlH0DG/BNIngxv8mFV
/fsk7d1ACTWc1+Tzr0cVC+NV47CUA9IYdiJwiOD0q8VrDAkAqeiRCnZjy+rs0EppoKOClBHxrSQa
m29i4TNUyUoKCRHMVi7euybp8vgmoMxzfN2lGcvMcdeZxyoT3HhFrfz5wSM8Vd4pZbf5ATxwXydF
hKzz7YQWSnuWRMTW5apxteUv2YZg4eXXndvX/n83hxKScpMoQt0GhhnCTq/2RmOoeQe41h8bYTf5
aa4C0bz1Od/L300xJtyrN5HIjVeLSxsihPd6iltv6UAiQm4UkzMKbRuIMThKAHJPH4OM0iPfq3xh
lOARFOuHTZEeQ3AMcVn5qZCybt6OVkz2N3Jv/3Y2UGEQ6RVUbREt9RFE+XnhNXOsfZGABEZL0Acf
VDF6yxMsBVsSHDCVus9AhdLf5KC94gCx3PfjCKGIMELLc68O8vNbk4FKl9nkkV4xsWMfQq/wHYGt
DUvErpGQ74idueRKxh2/j2pRzX8StRn8+VAC2kXnNtvy8iyaPN6eXJOj6TqiopMmiBvDm9jxMdF4
78oa/ZUHmTT5+nnA3vxdKt3OVPpp7WSwT+D9hQxckUJf+bkXElyJml8AmfWmWvd+svUAsLp2nnLX
BTjtiFi2qWb/YRXhmnwxGaLg+jAuQfY7Bf9Xud4J4d6AoUQImHqeVHN7fcRDptjKrkFDmwhomKSH
Jp5YY6sFCn6XwktkUxaUqkw+i7Xn5tk0QebP4eCznrywy+KbTSFQfvr13nq9tvZGoYq4Yzjo0v7b
iq+GDeQsG9ujzZu0Buc2oePiCcparMVhnDZW9hRGE2fJr19MhZVXUwMZkwBeESaUfgTUeD0eWmZj
l5HOfPTHIa7QiSn80ZeIJaVy8I5SDzNSjcoYu4zX3tqtRXECCRfl7RRRrKU/N02gJCSMZMIIhcWJ
FDQDKKitdexkor0NcYJQuz+DVmBNHFOFsvb7gCghxRBBfGv/7dpka/S+8eqQkFEUbMN2pYpaJl8k
QJbqiN1xW19R/0el12uvuvBDlhBUU+Rl+j4Fs7PQkknexlv6ZhvDCiBSEQEDrI8SmTXLyRu7AG5n
GbhdcznwayGGm9rGMYdGJVPr/1GO5Rw4Knj6wNXaJ0kyJ2Ucgh+nCiWbiu4WXDUicpQvAr3uQ7FG
63Sfp6JGEjEde/A/X6Rl8x7ug1f/HaqhSGBAEpiKi7NYBpndTXzAT09p743mDitNjk9cBpqaBJXG
Gj85a6fwLyIgafEd3oh09zKfRpKZbFUp99e0MzvGA9dZLq6jcgKaz0UG/esgB4TRvxI4b6rPqlz6
6I1XrKbQx4bTaAVr7UxZhkeQPlP+6CV1owkrab0kV2Hvlro9BeXMpB2M6mb/Si1FNzRXgrqV6XvI
ZB1h+B37zH8MZDZCv2iX/a4ltKS97BORlNq76bZuSu5KDZ5ujyDLTf+9WLM+/qKJB4sEZLsufYQ5
as9PJioDzzg9h9RZ5w8not6pfY/cdcIK9HqylNorLkuFqAwMrrBJLm24JBCn8jnOu+4ISzKafnOx
kej0ag9gTmBSkJQIJ5jCltmrq40BIm5sR7zgUmNTKBR/y4OtRSrvZ0oPpVciD3dnYUREt7wIykVy
m7dU7RiXU5apnHvZhfBJQDw79eiVQqEcsQKaw+lf0E5/C8Y2dfrgL96EglagSk0gCsw6ctfh2ufD
Bzngn//VNUUH2SnKFXSMZIF/sFcViLbtpgxIDngosGPsB5nbdM5PRuFe3xnRxf5VlrmWB3vaq212
KCFIkjGmXYTXuoYuC9Stv1kU5tOuXXt7RQgWyy0JF2MfqQ3Q9BOVmnXXz1ddCyzcHgef/D53SIrW
pQ823laM73DfjsOxt0sQ/MmpMGTqMDREmmI2TtjHdzotN/3kHDQHWDaxGMx9MKI4eztTBCO6sUtT
bdVV2A7ZVt6OM8DeOy06/Od6Q4vppkPhf/dDRpEiPpBIL7aHrrcV2TRjDJcpOVVBq8xtYpkuNr/f
oF9/NGzx8qOKBGJ5BNKHJopPRNU4p1Wl1wYGjSlRaKS6SYBd1CXZbkMYIjWM4KCnBEuxtN5iv3Ym
YIRbFw32jggCdKAjpl7PrItFx+ZxyaF4PpZNbfapa9s6+axTgbt+1dQTFrDa8tF+LZ5dKs92NcOi
FrG13WkgpLypQ1xBhGivVQQr4XaoI4sROoVVywFfBsj9X6ybZw74Nqh7eSlK6tYTnxhnyZPSbgHp
geWfjt/nEaqAf4kqK7mrGs7GJeIUcDX58H2qVtW+51ycsg/NErPzDgT3VSauWys2rrs2r4rkc7vV
o3hyXr/fgBzIs/0qttzyg56VsV8zqpGNzd+AMG3zFsrqIC9VrWgClVtwf2ZFmLi+NNj3ZnrzYp9W
buCSWoScPbJcw5lYPRH3Up1s7eL42ngDWyc1NUZjl24YtGhOpo2gIgf5H1CAimyRn2D+V3l2DIaB
les8qE63oA8sES+e3PxQmgKHtQT6g52q2rkkrCSIKT8YWTPjK8Xnxu/o6dIEV4wUnDhS1gJbVc4E
uR6SllV96msXjN9fnLnQOtjBL5b1OCms77DhjLiGk+W1P2p/sN67yqc+xFMFhMOe79YNi9uE2mde
S3/mL3KZg/QqL9YedfAMqg7uRqIanx2T9YqxTkI/Az/pO4vvij+227LL8wp16HvU79NgoZbH1nA2
nF3ppIiOadKq6DaqNScLQiP0v2srIz/l0QwP65D6kDXdIYgWjiavDVl9Fb6IeSSTSPbv67rpqCGZ
+TPsK242WORAeQseRgHbkna9uEbwV2h+PwN/33JH4T/N64iVAwWWDmluMkGZ1C1kMXbJinUkFTfY
FUbk3oZuIw3FP+EhRjQlcjGDqsKBheIx3fE1xAHM9HIegOkiv5m8d+0g0HQ4eGHgODb7OOKRkeO3
T3aMmdwBNb70qoHYJ+8rE9LdhhKq88M2tC446a0FnoATlLD8CDeWd5MWQUMNh2iYxL2bwLFuJ908
+0ulG7+j8m84TvqYmi7DORthW//o5rDv3gYirtrxaMJAbDcviyzeIk+FV07IMEXMwo+HB6oeLoE8
tqYL1alL9dxfZxg68n54vh0kN5H+GvmAwW/xMdkaZaQ40VbrWvOlCcdIvmuTZImo96xIsH/sN4m2
3EGuTRiiAKaTio2PR+EbhgQOBTmFKRgX1ZTREX0cI9MFH5t83EaKBUzNVJ8a4435n7iecwOhTG0i
eBf7ZpRX0bba7EqqGITsEIigk5d5SCQbt2Qwr7Egd6M2rBoG2U0IisKT26YahmW5rQ+Zhi77KR7h
bF8GmJDxTUNIFoZkny3IBR0HRN0Zx3CSImDp9L6FGDO1kEOP/+Aiy9Y1bwXRzQnuHrkR74qosDY+
jR2URgqExLmK1KmZtxTG9ryyRSPPeuuHaauLEjAanu7nMYK6ewqredLfICdH3Z91OqbVdIi3gS0f
crylmDfN7tnjO2i4mylRt3NSR/vQ6dWF8j7qDcdG6cAJP6m5VTq/F5mQWhxUNmiwJE1gsD9QfgK3
G0pZuO/LhRwJv+AA1XVxqTE6FIWUak9mfyYT+y0/Lpza9Unw3wxD52U1g6nWGNIO7Ikou/m1Qf7a
HMcMQWUei5b/UR7jNYKQZFgQ0ETWQ1F4ALb/IMh1BGD7gqD/+nX/5nhAyg6pRYjUFtr6sG1+dszA
p1U7VDG5yp5l91kICIzJ8Hw5+0TE6SvSq+zCX7/2NchHgvseHuate3QH/OnVayfhPCxILicYe7gZ
S77uM0t5KabJ2IS9HMN15Y5uAkho1W+ypV5DGUhKghJwPhG9BS94rRIhhS28Yk9NeonGvMQMQJJK
sO9fd/T1+GZxjj+HdYkCH0Gr194VBX44/THIDySWBPSjI6WffQ9qsvd33BN7viypUuFvAd/nkjb/
zeeGxw8GhU9ZYNain/kaRRlWQ062VU9h1GJYHMEXXYK/P84Kw622UAM8BJj62TnIYJ6L6nvPLduY
H5NcpslyapEiWOb7GZ7W8CUSkZd/msp0Tsgv6Q1sz7s5WnMNVw/SabFd5XGpInObrQkRm9hSBqs4
GnhM2XhcOW/t29SnltVbid+HTeUtmEvz2dmJXIhT0wxzbGA2R9596xIkmy9FX+7wrsyTkUJ08BeH
uLhUDezd/FgDa7rqQwYTPJwhnTYj6QNRX0yEqXwdJxqmga1hmGMywk5fivs+zLYJKmpMsS144KUA
boWrKDUeXlHOIl8vDQR6TA8ZuGlPlCsiiW4Mrlujk7OfttiIb+q0ZjCPXVZ327fMbEtAakijqWn0
sjUnQiw1NBSHg599JS0sSz45besmPvtdzsl7l5sU7sUtiK8oiyNhnnqZDgS8tHkSC3GOhCJRFLca
7pxv+2FBWmkjxeWa2OmcUpSpWenSVnG2vVGDDFV4dhWJO+K0zVCwO3hpxbjCQwfJSoeD5Qp0wdlL
qAflwchakyU42DC2sjnmxVbztnYdk3W7sBjL4q32q2wYj7ij45bcOQaSJbpQsZQPpmOQj+KiqqRd
5LXQk6P4bygT7vhi8yfoVj0Uzt47h7bq5/dFGK1VcKr6cZLBIRsAyPJD05WyEpfS1HEvThS3bEcB
GypsFZji7Ps4s1Ws460lETrgJj5OOMbLn6MTdf3e9lExfPb6MS7pi0k9MjwExcdqH+7nVMJBa3W2
9PWF28PU65ErIkmpYq+UbJfLpqZuG8nm2fbFV2udAQGA8W+c/J63NRIy8MYFFvNLZPIIhFHhi25H
MbSo5hBVclweA4M3S1CPNCp2MtTJOZtvk1H4XJZdzoRStVN2RfCdI2u1nwE6xEiwrcpnHUN6aXv3
xmBXJttb0DK7IEgN992VEKRnEjmGY9Ang59e5+FUFV9BAwyEpVx3XGTXrMy5Da6sgZ0kqErbU9CF
BCtHpuV1Te6lmO7CIVqg6Eedrn0H5gJ4IB654Ba+J9eRfJMzKM+2nhoxZhSdLTHp0ltNjG9JDsXs
dWl1tDLK+oex3tZAfsc8tyy3l0neOFCXm6kSEQurbvBDvjLK9fJjJVLcDMet4po0R6hSrJujdoPe
w1yTbRjueeZ8qg9z7PVs0Mx5/noziMJrv5caHaqPaa0G/kCmUrly0RKO8jqINNtKgNFUG9GAmwmn
kielTY/1kOjZW9WXNaa2XPSYNHXG02WFKDbOYW6VQvuDU21lvXIRDNZdBUU8Gp9EmTKvksOYqZRv
ZG1XYogWldm/7zBu2RfZkJFeh289SFuf8HhY4GtJ2JWiVIjR8oZmWfaGzRhgnGlyd4eCNsp4kk3r
ng8Egdsf+NJWy/23R3R1ump856TX62eY0/Sitf6+SR1TxKdLa3L+oQ56xVC40dvNXJIkzQd/8Co0
djpMe3mdENJ1H80EYfRj09f7BqXskrRvh8SZ8n7xK/Jczvi6el7+tBkajIBVYbEHKuuUhDY6v9Q+
r51wi+zbl/EfbF1U4XVB8UY+1+gCXt8xdykUTsL9+9P9nKwu2hrz2wEQofOWG86feP/heUqEl+99
Lt2a+5+8yaMiXg/xsT6tQxnJ+4yIerIe29XvqumqIfBLwyOi+eP3qc/3g2jzzNA5MguhGRQHhWHL
0vNEH/KKzPV88MVyfLGHupdji6Q+YHDP+ExSlqfNtJyqudp3eJ8v+4xMCnRuOYkSQsNHPArJn17G
tjER/TJtuMfbwaz3qZCcXTFz8BzmB+JXnII6N/ufxijbv7vFiWOR/PP5JaaA39t5clxrgHFQAMaX
zmR1yrImnOOxlDAbR/oiS7PtX+2Ak3zuvTZikU8vh+tM+cLlpqjH/UEvB/Mo2n0zLFRp5FtRXe7j
8dJ5qVGMrA//DFwAoXa+JDLZl4fFoJT3Lz3c0i1nOisy8dzH1mv2sX7ZRVkA2kbu40IFx7c5VWx4
9PKyOdtoSPbuPvdp6KjFRu1tjCl5n3sk/2xXXH37LZW2RcfwUYBZdPck5I0xLHs/XL2/617b1fyh
m4galbi7ecirXq7HGp7hHsGfyQvhqK8go5vrNKrSpb5P474aPwSiCxRy0nFpuu3EMq7bR/Az6yRC
KzGhskuyzSO4EMbUDNWUgpKzDu89CgpSOjPx56X9FMl8xip4WRWdEQArBUXs8XFtOmLBkyKNs6az
soCvOffkelYwT6giUF/53Yips4IGrx8AAoraOyQhLIAv6OblmMWq3fBWtwIO7Y/OBX31w5Qk/NwH
ReFLcTMPS0H28LywiL/6fu1Nn6qi6lg3LzCYkgGuDKczbveyjuQZvIcksuNnuYM/ZA9VavaEmwGE
jLdxVuTKf4SA3UKFJrUYxy0chMbdCcdxD7wnsdl3tmkpONtcyUHgENmW1J8A9vYzODlvtHW+EXC3
k8/QETsCupMzDSY33HB+908g38L2PYca2Oo0VGqy0zeSPHtvuAo0pyQCaun+om4M9piA37c0RS35
My6zQI9QbsJibwuzt2qORaQ+Jxt5Ee9kGmp+xfVPnG6Vk97XPjY5fVAShibKfPWAxMyZ8sMefbYj
6XEVob4NbsG5xdqiEODzcbmSrDN+92JIOp/jTE6huHXcZntX16AqvthCZ9F12keyf1vmIDPynEPK
D9+Qh7KB/L3APngkO62oTDLwC8rRkuoYgzatPi9tWbOga7iafBzwY2/dmLVh80Sc2fffVLlbhuYP
gvEZp9eSy/1GUoH0iXv4ntvhRTP2JnwT1A2JZGeS+pnure5axiwi8VaJb21sY2jMpugITwRhs3Mt
iufB11kAL8NuVVT/tfQjpYnvXeehp0b9j/3RFUg5I+nkvONTZe0qg2or5ZooUm+DNY9OUQV9aIYP
areSsrRJu7Uk1c4jsJveov0czHPBKZBTwTT+If2KEsjQ2jeH4Tglwqcc0jxhV33YNmJUlA2AzxPl
52LLRPPni6M0NL4pL81StFV6tNugRojaldtrsJNNhu+tnt14O68skBd0YEg83jkDS8qvWOuaAsVj
Cqt9OWHoMt69Zuaz27Dr94VK/cmtWe+6cWgRwcGiSUhAClMSUkCMRrKpbxvhyql+LJNwv5NJ7dJF
c7V0Oi0urVwjBchOlm2T3IxzaLZxIAUrqKr22qsjPzIX0xCYyM4wsdq0hQSwkaWuvw1eEO3/GLz8
qoUGFJd51J4bzmIoA+TMF4XqGyRr07pZ58vIz2vxF8EiGSEKtJhcDflf7ZBkLgORTV2zlU+xyZZ9
04jc+laWrI2sJ9By0XPQpt10r2Wh2vq7I+VfR993VlUKAcvbpm53EGM7Ocv5s9qAM4EiQG1KrQo0
IP0gtjN4r4ZbCTiBKSOwEQ+k1RZhlZ3UGtQr8nissy4N1EmExrjqwS3az9Yf8VAsIrshDyIvTECs
LVcq+NbPS0ylnEPW9BVm/SHnwq0zdmijpAiP/Txlwd8BZnJJ+lFGvT3zJgA/opWJ1Bn/GJeIiQUz
WYypG78aug1rv+4DwZlZm3SpQPWXrlbXDUH/9C6QGzG2E+7bUi7noOu07bsj0hpLEB2tkXFsbhqX
R017k+/Oc3zsMDMz742fp25ebokzybkm8lhTOPS8Tjk8vstQJzzuytsMgejjQmJgEiZkhSeRL95U
I0zUSh3GRpEa9bfvQujoVJ5eNN5vM4J1xjejJTaHT17FxXY9N964pccmsVX5SZlEpsFHWwde8amK
l1Ago09+zEJTTIozeE8cjwx6DAM6dK99ao5/bYcQ5/MLicDWJ1mRNBzCGokUnsc29likqENEgylA
WDI9pnF7vxaGCkJvMEF7voHcwhBjwnS5zKNbByTOoPYIq8roaoGGFcCK7kHjvldxVk/Vocqp2EzK
YJmCwp7zmYsFQC2xEVMypqRCF4+j7FgIV4sA39yuReRndYE0/1hU+a32Cy0cmiJY5OIP4QljmzuR
D6Avl0JzteQXpSVW7IEVazz9B1Qpnez6kuFi6/KMmARFj+/qldyT4o12ELm34zYJ04TXJjN742XI
8GMuQG+b5JngjdnRQZfsGznZPABk8PQyHS8dyafZeInn2scuLRO327nDms5bd4oBYllIAvIjmUou
GUjcjJyMyuw45gkZhFdWjRoLZPSa1XtH7EUyj7bzQ6ROTL/2XnGYyaFq/DcdRgzA7oH85IWW9FKg
fkDwKPCp8t1Tvlpn5P6TCUSxhNHkWlNgnGzKpsj/Wn0/cXAs4pIUzfG2K4GGERq1oSmXgsRXRJjC
6awbQbDxWhgyxadDu4WlfbSgqDI8SJNCUy2nLsy/JjqXS3y3jsBt3cepDgr7qBpN5IoWp1NAvlXd
N6Ve36wRzAg0EWaSZt38sdv5c19Gjl4ryDYgLoeJmndrnbwddREu6A6ITLJB4ULsR1GGhw/EQYnd
gV/OxYDOwKFSukpJpQujzjRnirO3uXdaPNV53U3HUsn0HYD+otr+6FdEB/3b2ZtsBWjU1gEZnybz
uWiJWY6FIXt3M0HYnfOwcR7pdSjyiP4q7WTRjmdKQBaduI112Uz9iRx44/oLUjadD0iRDj4ppmuL
52VAjoN+yS7JTEVZSq7mLt8S+HeKGnoXZbRsA/IQK7UFZ3yzLipOQZoNvnfSKuu3DSbyuPD1ErQn
rh+raZ51dSErhvjiw8o5GPmHytRzGd6kVd/RlqX0d5/TNAlp3uS8pbL7o8wlnFCyOee1pRaIcrlO
DxuJy0F/gi23RNkBDguW3xFp0CT9qkI58uWxWfclrEgTZtE2bUYK8FmhLJegrzLjJZ2hwix8UGSr
5XfBWpdY82QUI6Ha19P+u3kI94+H0RjxD/UCTP8h7kg6H4/TgFIXx1Nddv6d5Gpb/GMrEk0SPUlp
BEkuVTk6vjXChuW5s+Zs/7rHtmiNqTlUmbFEDjQgbENiHqh5zBUSNXWlApEcI73sQxBUGDnhTZer
nuGJSdfib85D7ejdSCiOT0CJ9jvvGlM9Tb+W3VLQ6SJa91fbl2HscyPtcO3HK51+6bpOMDC6M7yQ
ZY7PHBF4bgeRkBLWnabaK3pEEyDremT3Th0myxEXsiHqQDi7pXw7RUS5kf/L/0wG9ndNcjUtxEYO
9qHSxDC9Q13neweL57b9396ONR/8Z7iXodznnSNiRyaa0ToaUi0ZBcBPo40Fp8+o1oS/CfwqfupD
TbiqAKrgwTC58dcmDgDvHfH6rH2wAF48oQ0irsohIkLrjnFaSkG51hLqR3L0DJocjG8OMWW5Qr8x
jQj8RIEsmDn4E3z7nz3Qy5bA1cXWZO4yzqnLSX/d4jH037dbVFXuGlNhd66WcNJTcYSB/H+IO7Pe
uJVkW/8iNjgPrzVqtCTLk/xC2Ns25zEzySR//fmySn3bki9kNHCA0w+99zYsFYtMRkZGrPVF5zQY
JKV5uPV5WQ0dWVyxySKhaSBFU20u7/mJWI7l8l9LmLM0yn4wtwC5rylINxpeCXjAgtOLt+0CDQeA
ul2h1wFRzzyk8EcUc3g/T+hwcop4gcsz2SxeUEDMKM4lzLLqu9S+zCKyUgyjYYC49cbR4eiNG+qG
C/VcDKdd+KRV5tlkSOGQUSqAgzTxrao5ci17C/0Ee8lDKdlkYLYwyWbuDoOD0fly8epmuvNHnWc5
nlbc6/luXJDSaXgQrcuB3so4B9zqU+1BxbyS0003uzCfLp7rGVFXze02E32X3ae6wCfN+rPFdGsD
LqGz063JYsHPyOZRttuJKtZ0NSPBWPONpNVIRJ7beca3OMjJ++o6RHogQBPCUM7GqMjWR9HUvgEi
l4hj0L93+MA+Fa6dqcvpVA3PYzFwnm5yx5zFLS3H5p+lz+voBuKJmKmo2WrEyr4w/yoId7ZAy34J
D8eUIYZZmJpRPKieL+t2MHdooI94tT5RVpg5Y51LNPU0m3IFwafmz7gpZRgARa+1/w/1wzxTd2Zk
HhtDrFInAP9rhUt0tzKlQX4evA4zOKlv3w76bi3Jj9eD1czO+N4vVdhA0hbhvBRGFrJIhH3napTM
afE7X0QXjNhAenfijFpt8L+vpDRupbOp3a0lfKyAe4wmrtuQ0CfycpgSUydrY6Ag7jY/3ajR57gY
bzF6IBo4kD7WebzNxkEHP4EGeNZH1Vtuh1uBZDbN9uvSUke8nYJkwM6c+uOk533aNVk17iNhh+LL
XNB6IyuxyME/90WeeYLShA4861D5SKIeoikhRdqErkPB9bJsKqd/Shf6mA+KBghwgDX2A8ZkPH9Z
GgVDrnaLW49xeBhzRcds3+NQsqc9jiJTKLEbZoHxqKYmUvHBc+ld0haRwdznDy3kriU/pG24LF87
oWb3KwePQCYPY4We9CHpLVM+zRr41oweOAWdHH0b76mowChT06MtwW83sZI7OebS1K9UlziUF7PG
tEOmyTHCpRl2ce3tqJd0vaRjgtaHEp/rdpk+DiI1Qdkq6Bnf2uV8qry1nmeqVbNraobPRbXGckhw
tjOdfetjJAv80qjHefVv5zyZq/Jm5IslLWve9wQHHrolIUSKvMEy+Fztkz3Ddz+lTRiy6DNsxtUt
VeTGSWFIxXb/qaafMnO4rlTqMtNwZbgYpt2TuOBcYaPFyyraIy8bVrVd2SnxY3NZIhyf64Sq6smL
NnWdrd4DRWlFFS/VnUyLDfCBuNG7Ggcj9xBzibk1DHSdKZ055DG8j8ECDivar34zwCAK8l4t9t5Z
HN/UdwnnlsXRytZDA4tbmB8HyGH6TGT7pvyIaMfUQVsoDzwyfb6Znj/2MroTviOhBcbKMjXHIRsc
fq60bCJVwlxNHiCCQ1PtU51ndh74XRm/RCGOXcWx5AeacJ9r5Lr5XkRt2DISNrLT9cEqXde5Aiyp
m3eY0vsOk3+5lJwJUNFI1e+EmGc4GVI5y32FmQ3kSI+bbP0KKIgGySWp/pBHl+GkK40VEuEIrPFz
CMmqisR5mwqfuZ8biHjhMBK9dV7BcRiQgOSb88s6ZGVEoV61w8zfZ29p9cNzaV6XtonvwUI551Fi
yAw+KIti3HfIGqYQ3BRA/Trc8vnKjeG8FBdkIGPDyRmQ/Qyii6kYaz2Hj62Tp311fa66L6qNKU+u
vrek6w/cfLXZRBie3q+PSImLuP0SzKScEe/zoJafkVVNPiejAPMJKToohmG4C4vGSLyQ7aOto6ba
mWfjTUsByENo7MPWvpVYY6ONdro0CPZ9MHQDth8/aYpyl7qLQ95WWvCTCJLk+5eWpM1xRxLRFdlH
6SE4GPYe0pfU3aBEs1hHXiAiln9XjpDu0AQOJBXvaz02un9y8lKZ1XFem8AfKZE8V5XbJjIVpzYC
XkBn41Rjfi5mn8KlCwJKXvbDxNt/fngFc9H4CXF66erzXe4cJF8dDZ9U8jnpnGEX36bnSJPULpT7
rUvHbaW4qjy2qo03Vnhvdt25oh4Kr1PHpXGKKLlbn8NDAWASlpdcNP/IORJzfTbST1ORhqa9+ge2
Y5F38MoEr78/231SbmU6IxC7AXoyjfkhJ02Cq8hkoMZLr3DhhIZ72K9NBUzCD0G1bqxMKwnADIFg
84QFn3LtIRt6PbS3nRchQP4m/aGzuj2ZgcKsInyfoHnb+IVqgdtNwDjkV4Gyjy4hHI9gCgBcjWb7
xY/mS6ZY6ipq5EHJrHAVWCip+a+sRrpJeaFu4uapFsNA7XKm5QVgbO38IH3gpBOAiaEo4SfvZ6z0
HhCZGtHwU9oQYr+P9aBidRfLMB/M1ras8lPleXN0r5EijyHwFoRP3eZc3e+SwWwY1JVoIaBAQ4JK
HmsiDTQy03AZstksopRNQV2eq9yWWk24mTCl8/dK46ymWXNualBJJ/m4kHBops+U/P2V9mpjt6m/
6xN/EeNOrMJkgGE5UzSh9p550Q/y2GzOdisnIC/aAfDgoVwCY/DA/60jNpDsgaa7FVbvOFX1VnyY
HVwr+mC70CL1no6zq70tbaOiqihTq6Bsr60shzOzcfPep3Y5ukVZP9U+4U3vw1RJM1QvDWYLTNZJ
I2T7Fo2LxPJz/r8OzB2ipV85Aadry6WByZTByvugq24svupmpDpcZNNwwrNWXkElRFNSKA9tWpu0
MgPqCQ93zTPJr6CjJFz93QvARgU7qim8ZroNTPRtiuBUVM9alX7SMbSUkbEPVNpJTc9dLhwK5mw3
U4rRD74/muBVw/cCzFiniB+0s0T9h2kMfbHcZP5Yt+OtVotTPVhgYbhyXYu2o3XG/JgWRlA2pva7
wbdbYd+oqS0dvG+Mdw7cI0MMZ87dEkoPdSpbui6lPkrf2C33A7uZaliefdrWF1iLKrC35dKC7ds4
yHpyvSl7hLIrJiQ9O58tS5R6ekw6XxiSI6c35wsb9BS/p5ZC62aTdInukB0vI7WNbUwcRZq2lEgt
fhR9TY9jYwH+FtV+LaLa+eJ4mSGrtZ1J/k1wN78WJZgnm0Mb0ryOjnCPygb/a6HWvt/YOJgVQiOF
OpUhVWOv8iegFJkDsIFeQl5f4PzCsbztlsnW/j499fWaiVAA/KSsTNe16vqIkiEfzGwotr/RaX92
Cf0zxtmzVa/2Xq9tls9X09yeAnrdmK1nnBrzTB3jryOCupx5URf0BQ8rjLX5s6YNRvMsVqkpF7lq
0vXHYEjsbLk/N6+eX6dsVqb5Zo30tu0jaSK7AGBbzvXyapGomlglqWWK7Vq3BQKELKmpB+y73vNc
uY8Utvf4yASRtpkPUa94lzd0ELI1unIENbeFClrAtZMyz8UaXaAtJvP/IBq/LMbH2s6XeL5YG+jZ
sMroE5ir1d3k9e2enNvyxNVUaJ5s6qjZTrc2DoP0O4iQJcsPgV06gdxYdb+k3zXKkv6Dk2d+/yEm
p+5gDyL+5rtVOZY5DsWpS4O7p37H7T/3CvVYw/6jOpONjDvo7M4DdUPiZhq4Uz6avRxdtKIl+NxG
P7cDxDiYjf351gXtZI4cz7t9PK8mX3hOgHgBTdv2eY9qqb3xaHBHmusJyth0bG1a25x5UPrphxG/
FJ+J2CKUxY7J3qHIt5PpIFN5OasXnjvAQYbSObvBJw1ViZUFzdE9WCX4qHBr1AT+ZSnbyFVsHeT0
w94uUp2IY9LalvUXZZZhJPzmhWL0kU0mSceRKZfY6YITKv03gHUkEoTJawHokpQzojNlEexrtDKx
aTzNrY8OWK5w9H2YKTRn7T1F4wm98exH9OKojBgNL+XjhaZVSgTFyPtvXQutXbqD2JvMP05+1SDn
KA/jq3ZMFywuAhrEVqVNAMuCaaYherYdntuBS2PR1OOoh83Ah7ZrenfdjJwXqzl9JHQTatj7GA/8
nyllsvBKLg7iSETz5pnKaCahHxnFxSxgv+8KCGbFgoT9oi89z7F39YjVoADVNImioAjuSqBqbwvu
Xkr7uLvoJjnthEC6ERYy/filsjCq/EhCcI33g5jd7mCvBdUOjPWT4OD133+UDx/feEeQ94Wv4CgN
6h5Ubm6894ao49xVablp3Kr+9PbHvPTOnb/R7x/z6hv952NoHGVM8W7pgRLT6G1WSUxNDHyrvaNJ
I8PmaoQuYKHc81OdAaES0vnL2GfnJXDIXA23lrHSts1Q4QQV5cv76yhaIfQrZtJi3puPSzOYNUTm
xzFm1q1pAKdxNNB3dVKWGq0VWoHntdIZHvO4WUuKi+O/G5qz6o0q6O1b9lJ1iaGZwrJrbJpMPjaC
2lcX6UfjlHsRDoUgbQzWIKdUJPaxB8eg3vZeBdUCZzfoiLc/9vTq/kdyaT4XZEkcYbQHGeKdsCW/
U/jRi8PrDZgN7KK0JZABlh5pilaC5KSeKd2RjGc5bfd1pHq+Y9s1r7xPdEUpc2pwv31BZmm8uB5m
4QHeY+xCHLgOgtCXD8vvA2XUvfD0EN1jNaOmBaJj6oEkgVH2uA2rZ7eGRnFCgVQRLdL3b1/CHwsm
xlEFMQlWi8PJCmjSy2sYMBaE6GyMrNc3HWzVRDr4ig9+bYfdIGf6+TERiomH5/AR9WuAceB8IkF1
Md8LoQ27RHCEoFt/bqu/fZEvRdc8NGOuNXeKj2VRB6/kyNA/kNxZMt4yNcJYnZaz5b5hpYIwH4eS
9fOXOPV6ifKRvgNghoXC8+FfXt4WzGZjPghg9VY8U+b5AIOhbS7qwRFdf53Z4Wyi9VDSbn/7q75a
o7y3VK8AJ+IoZuYX5apXH4w2Alalhlw4Jh2/nfIX0o0GJrL+eGYtnPeArG+VeUu1zXKlclrix8k9
r3f/8qq+AhGY6yE5oiweM1GJq3ltq6YuU+U+UIEdfUOjsD9rZUyNkHqKsiqzy50FPDE1ZtAf9mxU
E0umKt/ekazjYjvwo1ZSoK8T5ayPmiJadauwJPDyBcvMbyhzgRXn7VvpmmXxn9eLS49QkIcBpAq8
s3b4+hmm/WhJSgbcShEoQBqLMucvG+ZadVvQy2s+z6DOAPzWSWb8QH2ApcbHtqpPYpHSRWcU9UGN
767VkZHtRH6OUgkzj1HBROCL+aniJN5xOhRy7PculvirbCWFQct72pTf/lJ/PA9mp8WMUWCaGVg5
O3htOF/aFS5WXagtvqWzQAe5za0aB/xFFYEcVUxujBSwVbHI4mQTeTPSmbbquKDT6JfoU4D0EfvP
qAw3O6kncbiZFlTs0jIbt75dYal7+8q9l28xMQbvC+M5wC74xDtqRi9fKXel9oP4QW8buzINDlFZ
qJoGn6PQx1jTTvqO4SUGGZEyvXAHMI5vvxm7jCO2ipAJ/RQl6IHv9G0CSLtAZZbuumjmYHpn04bU
NzVIoApH0aIyCoxUWV0szAMpQIp3hz6F/fD8xBo3ZQMsHdpfnHdBXOZ6HycCOTaCk3Z1nqoejfuv
wHKaIN1WQz1Y7W5pCxMec4Ss1S31zDj/Rzhe7hV7jzZf+GWJ8IR9fvuWvTLDm1uG3DAmIgSJS7PN
cLZ+37DQNTf4wuAC4621qZE8p4QVpUdernPCicaj7AJEAFVdfqctSzYImd8ozrJxKvlrVTOu5V+y
5FfbBldGjkadgqzQZS8P41ch2fFazycIrlv75ALMOw5XnAWcCrNsy5wu8scmZUDAAso8wi2KgdB3
yvthplPyEYWBVmJXZ1XWXjmMCxgU8GdhMuC3b6BJ8X6PAOypoFN82wMKEWD1eHX/OGKllD1EsI19
fIBfKDXIyqY8VAsPl2k3Of23hE5xjmevnf3hb9iAP58fezqHWwh91DHjOH615Gk+ujyBItvRA5QE
TzdKDTdgFW0ti0dmG0SAck7Gw9DosDiVQuEnXpYqN1rI0eqRqDVuY8LS23fmj0uDxRgA2OO6qAok
yJJeLq0RXowZAOHv1rZkh6HWizQOL1lNAEnsjnjpocrgWoDwp/aXJUDW1BzyuTbKPPzPokJAntbl
j79c1+ugDbkExgIhDiglx6E/ooTsOuxVSl/hL1npQtuhhacVGYsRzIzbygdHsF4Hnfbrd1RWYpHd
QowwHbb43N52qDnSKXj7sl6mA2SMEFWYy0GqjgIq4d9e3i3e9rioYe/QlUV78VQnPmydzbOYs3BY
A1egZ/+eKbuvVrCLDctEgCAKPVKRP1LEOUYFXNP1pBplIypfHW3aVhgNauQtkK5LQctQztIpcc4y
7AUNREuXVWwq7NLlHbgoGrAb5JQOrAKPs3mSgskSpieCt4eCdK2EVj/beULLuLas5GPVgBpAGDUS
hfnSovvCTBUd/NN2RrUpkUFPN3KxpwWAK8TVkD5CQvcd7rlHaPzv7rtjM/8sYa8j/bB5l16tUmAl
CZ86/Th75QHxskifs6/ndwQFOdH37U99Hd1cijwgJzG+RdAKkz/uOi3ree2oLgFUKjRRf8gU+Zdg
FZg9MhtMpGJ3MhmYoDOF/LpwTHLESBporXdjhanX2cRja/MXc6thh8PQnlMrePtCX5EROD4QgGGm
JBypTb4YvQrDVSi1I5IJw9i51ViCbxdP+NZalsdcLUZP5LoiSZZNmdbY6JdEyPaXj/VdGId0xJqK
i1inDfX+kB7OthiGsPind1Kjb1+hl/OLQvaA2KMnwzEkvrYWfB1GSRO4JcXqmjFN687WqAruqFUb
TT0kApNpdZ1jSk/0dN3mGh8nBkYAAUyT245jvqifPaCJuNoF7L/t38aBvn5vDNSWCkPgRhwb/vRp
MvkgyynbIyFFs+R/BotsFcxowL3U7HBumYeqsI2pf8RSUIL/y77zKtVhv/agebssT8T3rKVX+w5+
FkmbYGaaRoFJL8b/dWKEqUJIc5A61W/eXgmvAxT+QcKDj4DBnBxID18GKIo48AuWit53nZn6WudX
JjntisEs0rOG2XU1B923P9czX+W3LRZikGtyOQgdPsPp/NdeTZgtKmX7pf+ReU5z3SLkRZ53bn/5
FTnWA8JP4gkzv4g2yrFn1o5Ve4z4oyTD6KjiONKyJgShnjHiwjEL62CX946nGfJl5R2ykLHVedRu
u0YiXtrrmaR8fz6OwpNY03vw6yUc7GxpUAHFi87s94i323zezehyKJCi5ZXDY1fZEMYYOsCTt9+5
eshGH8uHFTvifrYnQsmhk0vp1n8Zu2mi1Mt7dGJl2Rz1IxNRXj2cIag9UrGYSVxLmQDMsshWvpxF
MG8/jdernsDF2TGhawqmF3Daq3WXDpO/QOVl3MfJab+6SIreI73nsZ+TxdyCFQ8B7lQWfPuzX2cU
Lv+jfMkxkcZ45Eevd241e8sQQaajj1qZF96bTEuAJhBP/7yzcBbBgu+0CS9/eloP56ZaGtj8Ha8d
TRfp7av649ZTbwQJFpKAGcP26xJLo1oJkwBRKSCWLEWZ4eY0mvYhBiv0jG9/1uuzOzTcmKyXLCEw
uTEq0pcvoZR92QdmXHd8CqywRofurhcCH087kYLehqeusOsJpBxZFJog3SYre66k3tL8rRb4OiYQ
DVwK2DEOBNKXP6JQF2fI0hwPKk9E1+JdzFs8fxjK2KQOVWwbhbiHZdgluSia2u5vPIQzbBgAb1gw
i+1h3d2CZafeQ/E9maxd39OYK4+o94z0YXazAI1hdfpq/+2tpDgcU6sjEYwCD87vy1vZF2MhnXlp
MVGw3o70oudCg7YzYqQkTwYmIa2V+QZpxmH5KKx4CH7RfuobyP/aEHf/6wsiL2WTNbUEBhO+rlki
UsWHpUFDjFZCnGsc9MeXw6iNxGINw5UdFL7cYFFMr0i4R/qfWcv1cbxYCYgNKBNu+9sXZbLO3+MK
Gz9GZzI/z4PdRufi5U2qCqjYvZ0O24VCK69OboQw35XPOZieDYQVE4kXzfrK8oY3D5+p0cC+fRF/
rDJTxOQkyEtvNp7XKQi2jbiF+thsz/K5KBz5pEZThh3+rdxUxhL6+PbHnsLJiy/PgYriDAYBPp9F
8ColF0DWo9nxgfRo0EAjpoFM41uzEQdnn70cFNwVim669N5JeKFyenUtePSS5dIWAfqXHII06iNo
mHxFhtcxGCXZ+rPxO8E4X9XPJMvRQ+AkNnoQBVuxu3u2yhUh6/C8GlWJsKfe2ABo+MdYYtWLsHnh
m9e35zf97S/+st8QuZBPeVMJ8xF0dHCWrx46HKWgKBOGQ9W5ga1w1jf7/bMKzarxlv5MZgJisQm7
mglj2yajyIdN82SBPF3L/w45/f+Sh05Y//9NcCYQ/nazzYToFxOcH/tvxYuJz6e/f8ah+/9inUG9
ZNFRDbUTcwR8xqE7Mcxzc1BjXDGnV/7a/8Oh+96/Io4PgCk5zAKKNN1G0SkzwdmN/gUomsNdxKxc
CtdU+v6bCc4vlwX7bkiXixO9TaSPSDpNY+i3tiWoB3QfQ9FuApA4VMGQzQEmANnmbVXfwAXKKoEW
HkceSrzJAhytw2lVQE9RQO+lSmumH+uGP3FTwtfepzUv9sxIjcc9g8kin77/CC6qY2tjbjEuhvj9
b/f6/vzq/j742VQyXwQ0vgRMDLJYsB+uC5DdffUloC4Dz6mnX4pdbXrgQ6d+K5KZajj+GIGaD1sn
UhiEvnvH8tYbhnisx3h2aXcmbp09pW2qvGOI4FJtu3gFLYVRBTqRgCvEsWTBqOpMnqe+KcoQZElo
/Krt6C1duA1AKevtVAcqPDjF6o6PvZnVWGJb7+6tKHO8IxMew2mvtB+II3ZuwKrorhFhuOFgA1hY
G4JgUltRsEcBxVDEhqFi28Lph3vLzekF5rg8nB0ANYzbuV3SjlxLRjftGBRjfczDZUDy3BTpeERu
0f7ymKjjSc5e5fCucIrhKXZxOV0jgEiONETQVTIWJWk25L4d4zWB2tHjpMKt9oWI3HrXdzRwmfyV
3zAWznf3YOCX90i76FF7ul+e0ObamLzERMq8DhlkKPy+VIIWjRpxX1dl8aFwwn5POl7Mx7zNOO93
8ch9ZPAMTgAhNUA1fhr2suqpSHzIky60HpJB9+rAEGgbgWre2e9LfKnBLfzDZjl4Eggs1bCEaZYI
W4cnaVOmRX0vMFwy0W38MTAiNHrM25aBY3YQACCNlT3pLY2D+Sloi7o+AEN1ONjpLF/vlecMYIQH
CyRPMGAlZBSpQ6vBl05+FcyTVBvVRtG7zMat8T5ah6lg/GTBt4Av1D/hrsqTy2pO3YfZiYNu22W5
vOrNBKE902mQti/JwiFhyCY9vJO5h1AmnYW/7OC0Dc0epL3NPCcEXWABKdBcsevhSmnsOv6iBA3Q
HXzmFFFcoPLPeUt6jEsRTNU+SOdWXFqZ0BiEy7YZnuaC7kmHxJyqQ+tnzg802pqTTY7bX02dhQMQ
it+3c/8F2R79/lTIBgASE7wWHByqHHYj71S+t7sgyz9ifZ6/G0eyC0zdlrxJ9Wqvu6JKe7kN0pQS
3xnLlWFQTQ8+kBeKFuPSmlmThWWAiANfjLs7MZr0utMDAWRgf3QObZLo+zbB7bgbonkCHkY9zL+M
LdqYO+nEgEK7pjk5W43+wBm1vteubVB551dRyhHIyqYsEYzs+qAFcIcdgNYE41lMmf2ZvydRuTc/
/ApEDvIFBppZ1FgqpiiZZk2eJHj+KLv5uyLUfPCaoNA8Q9PrCqzm4bxcV3fAuqsY+4Wp3qoIDedF
N6JsTg4xW/20Qx3Vtjc5DlXejhAn+7YU8Tc8iUaEiNfQaJSy4Is7xl1Ihx8M7iZbIm/bB6V44J6g
WC3ofj5ZDEq4CRiAdRc6RjtUl7n/HZiWLzfQvH+UWEYuXM8tr8k9wHEJN7hUAsp32PZIJ7MYVXXW
tL8ypjpRmHXD7ID2u3qHzTkqt34FDPxQgtdaOGNJj4HCHLz3wF7tz+RAitBfuXv8gcuTRiD/rovs
9iNueNMUybLuKzXD5LpeChxqi8XheKsq5W5Vm+Lu6br6E2Onk8sB8vVtwBRdRFdZX957s+wZllvG
3kVG2Qyh7RLlH2sdPMagrB2eVAEB0rcnKR+ACSi1Q6zb0bgBju1yf0SEcLA1U9IpcXOjO5ptO9S2
BRAUBhK4myUYhl3vRMt7pIIWnkgcoveh03Q32F95Bp6lPiidDFuRCkZgRtqwls0gq14yjS8LxuI9
xoxKcw/j5W5t1XDDGAHs5YFDJbuWH6tIlu8Wl4mF5Tx+jnFqBoz9SWE2c4Rrrcup6dLPiMcfFdLJ
SzmoERP5XO+MpRDf+swYw6lILys09CAGVHfsK5buhBFLmLHg7dXq80IXUy7hJunYYfRh0jNpmSMd
0mNnQozBUYUMMajzX0xsbB6J2E3GpFFGOyACFMPRTmiFbPqoye/mZEiqPYn6eGDUNDMKcTWvA3ZT
JATbcoBAtyY+xpo4F+qfmE4gpvOo6K1dwuDObxhjvAunad2vjDRF9EIuiu6ysKg8pgwLeRzmITzS
kBgYzhC4SbWLFklfPfFLd0+njWEddV1d2qKJj0QSddPMFedBaktX5KXDRd1G61emocltptA6HpBG
h1gU7bL7ztZY4oMeZHFRdqW8aLp+3JnJVcywZBipe1WQvkQXdVNaTHJVPLGNltX0w6KS/zPMp1+p
vY63GXqInSSb+rj4SfoU2xWgppiz384X/XeJP7Rn+EGRbkc7jRv8UxN0KtYFH1Ul0TUjNsrk2q6n
4b3vL+mOVFoXdNLn/udiS/Erxm9/T4RHcwKFInhHEVH+4zgyelT5pHbj7Fg18Io1ulGtv/ZwRFHa
e6kbP/TuEn1rxmV4KK2weE/AbPaiyNbPlTMH15JhHUSbPr2NQQP/I+zV+UyRrzq4QsgHqiUJnUWZ
4FpdGMAR9tn0RGO9JX4g9BLvGui1H9YGSuq2Z74t6ZgY++miQv+aPHUklYwfrSEe7MvKaSmKFTj6
kVxOy23epeET3BRedujMCebfoEV4ibQBAH+m6l/oMH1/U869+BSPIXs/4SCucZCtK/tJio48Lxin
SO9gUlssqWzGDKNIwAuGrRcdZmDy+sBuAKQzlBPjYat1uvYRCeJlt5P6KCR17e2AvJvy3NBJ+2Hp
YnEhZRP8RJ/RXa05wX2D0g7rQs1Raj3mTuTknOuZq7Hn3Kp8hXjfkfHHKaFnwQQ9FKglRrmOMJeV
QfzFHbhoJjUHZbBrApA9FyBGs3pnCVyie5KgaofS2+wzeFCTHaPlrJ9uBGfpMDN5Mt1lNUwQpvi6
w25KtDzMDGhfmbSBVZjtrid2O1YEkNdWbkNdWyTqhrHxqgAKM8IaA+gaWu/niBL/DkN4xNR54zFj
vI9TO1+7wne+4vZf9L0CtbWlPeb3x6AgFWIPsCd7Q29lgObIjGl1H5IpFTdOqh06ouniyqssUInm
SUivuknKRHwBedE/GGTEdOUXczchxYTkTcm0YOdaxr7/oRYZ1Ee7wwJ6rLSPAzzSHttHTSX8wivn
JjuWk0TilycRZBJMUflmnoMQ56pnk7X6aRk6D/Xg49MtgILcB3PUoHOFYHBUXpVcN71K4r1Lgid2
qp3ti8WcOwgmRXi9gFTB8FFpw7nOyvdnKonf+8EvkqN3IaO8B+6hO6CY9YTG3BiuGO2SPhGaJVlY
zcFKdXk9Y3K9ZjJ078OESxUkz0xU/vW5G2rZmFM3iTWjRszJM56YZ860dRhpwztg9dCqgaU8oLtv
yp2NNR5Bfm+TdOjJ02jvLVIxFA9QQ7dxZQRmNUe3PecZknX0zfm3sc3kY12ubMurGNFEOir8mTmR
OCx4fOCPkG3tdRla76q66b8mEEw4HTGNjKfB6CSgIDTlm03BfBXm/CytEpiCYbFCWCrCZZMLuIoX
+McAcs8TIy43QQN/9sAMgGE40rx3PejPgXVjt2U8oKxBanDFwUciQPBU8SmZaOtts6SNv8zUw1HR
+Mu4mfMi/kT9Jgf5DYnYYHGS/rJESnfl9nHMtOgGiewWKhuXmXud+ynuy/YmaZH9YQGVjL6OsD3f
hJM532WQ+D56suqefJoyx0om5Ve/8MwglbrTP1zpDA/x0FUL3zhP/UtoZN4lo6XFfGnXdlttzXyt
ryk8JxpNp0NAXmP0ulmq6lMJmIRpjMk6rIdpZcjwBQBJZGw+bgGLo0o6Uzx00l+ouYpru7D1Jft/
fOl4sbxJ0N6XW2ZYYYxqcm/1dmiabYgviRLbfHW99XPujOsnBcXN3zuhWh+jaYzEPsf+cF3DVf3h
eilsvkHr+H6OWWGbtvadrW2CReCMnktzZBIXsJ3HR9JvbL68/htgTMUFc2g5ENJyKDfceIorTKO6
xJIyYhuM8su8z38EoUQrvxb6kpdudrYAm6dNNQIQ3ATSCi/yIoWxG+Mf9KEv/Rz9xv+lpsB63yTF
+JXSZPKYLdgh4X56OzeyGkMSWplXTaswug95fX9S7MRm0XNk+SIVGBiAcmi7dm0x18ORYQPRkzN2
3rQLhY3rxpy/4tlhTHLYwaO9m9wk32JklIe4AqayYewVcAM9WRUMRm+6mFy/RQtfgBnvS4AEnCnj
mgG229TLrH4T2vreJvM4lsn4uWDu9kcEuuG1O8LtL+jWom7XYJjX5c63BvdL0GNSgzw059dOJxiR
TnIyHkOwxPeu5YFVYLVX2VH7Wl0yM1aAcHWmj5qxbccoI4EfbO/QNcF0J6SrIJQJL7mBlQ7O3sHg
W6W5zSuaUBuP26K8kBN61W2KtgwwNfLlqwLs/SW7z0/mdmc/QuD9FwsOn31MUG13CQKoG7uMRmrC
UQgGTwZUzraylvl7omR928Bm2eMWSggRPauTvT5hXKkHA/wwLyXTrosk2yqRlTuvd0htKXZuGw5+
W6R/431TFO0+9+bpdl7rnwHjaA9QJ63LMfTqa7+0QGukdFTZ0Pz9gCX8J1MRvH2BJ/EuqUW4kuF1
Y3Aox2YKjnnVynd+J8RDm6bVMeod62qkoVzvkamSWaooR+s4ZTY+ODn0TABOVqa+Wo0x5og630ID
Ka/wZU8Prmi/rThqrkgv5EW1hOMN9EUbhUTs37kQCz9NTT4Nex2PBXszG/3nudTLMQ9SQXrhSqrc
MX7ygwdlceuyPi8R0xXehaai/d1vi+49ZhjJw/fSCWdzXstrZ65TeDjFYCd7CCzTr3ocOLg4ZDXE
yYTR0Rg6qiPF1uV7NPv1neiZBXYVhMF0LyKLl4j5EoR7ay3HH7bORxLmCram00jv8yg5E/qjctpj
FUX6e1q1MVOwyDp4excItYB/OaCwjFdy8tHPEPnoQj36cWNdkowzBT630XJ5fcZk+olj07732hzG
gfKnw5C6T/4wONeMBMNg1DpwzGAxhgdtWV9tbUdHd6L76JSlvs5TK7ukC642DAbq9+Qo7K0UfadN
XDnp5bBQZt44sLsvxshzPmoZFYw6tsKg2oeSa9YMVvzcx0AGtgyu1ZSjkuoeCNzwFQ9EWHM6F92H
RacfwD7Iu1qH0Xg5jxYvDtJ5VX4YcVYEmyhReHTg28/3Bdan9G4JJlj745R8au16pJZtz8dFZNV6
0Nnsw5D/H87Oq9ltJE3T/2Xv0QtvNnbnggRIHievKkk3CJVKggcS3vz6ffKodkbEwRKjjujoru7q
UjKR7jOv6XA/xHUHvbbRXE7aKPUGgN80f2VW2Xzts6ihYlYP36axyxq/N5ZgTpT8PECTPxN5Ku7B
RejnfhpqEeBIqLziAaTVoCnZm9iKEL4Ih4oUDMrhk07qXyH004R3Y56jJUmS9LYYhpPj5O7iO9Gc
/7UkncDHvsk8nNSLB5QCZyilYXzRzIKLol/ii1NRQxkJ1vsjfF33ezOqc3sEKOMih+fMPTEAHsFo
NWCw89ZZhv5TjZkyvmN6272Zm2xGcqj7wnNcvE/dEoRfhidWMcd3PbM99wpSPQcXs6rv5miPFmpl
3aLeR46LXCyMcuXL0lj1J7foXokUxZSK+u1xMpzkUxKV6rumSYsjYoM6BTQ1+exlrbgoUU+90EHU
JkQCL6VUNl+ImT1kag2FaJs8GQ7xaBePQ79kd6ST5Vn2374oMGz9LELhN2WVugpbV7+zw2E6xItV
3lHr6XxaqfNdH5vKuzblJSLmwVTIMd6hct7fU/SLjnjVNadGUcyn0OzmR4yNISJDmMLB2mvRRzws
rjYTAlh98kptPO0zijXqZWyrJgz6TKkewBtP1OZE+cWJkVjFSewHdN3xVGO+94eeGz2BVYinrmel
95MXN09ZhPuE7uQfYViWx3Io/3YqV/1gtS0nqC3a8nXujQdznFqsNMs4eVTcsvujNS3lHs5s99kt
VVjfloG5xpuUOGL6UlpuRBEWIZwc0Zc+7X3yIWgs7phE2nIQBeSbE6W+sn6TLGCafCfn5fFjtW4/
OIUt/Wka0pfDLCtBoZmo9TmGLWwcfuqXex0qNIckV9SPc232fj0gWnCI4sF8ULDtpUKcxPab2RyL
D7y4zXCCxE0sVYFQRg8hjygPDCQjha+JphYPHTIl8IRhVDkH+JtjEliTNolHIhN8yeuu4ZpB5Jek
izV1KT7FRTbsdN+2KuYgLywp1E23Yk1ywRMoHFGZ/g79Zb53i16FRbCYcXYEl90dTWTVKwr6zfzK
gaz46XbB/kXLga6jBzIfE2m8x9xnqPIvLQfXHtpaq5avbtWWT4ln9OcIYWB/oeiKLnjdY1KU99it
YH51THtFPd0efu29ZTu0h8HkPbfdAVWYEg3xy/gxsqXw1KkkLypAowDWLHDK2EuS+Rsm79bwQbim
pnLzeyzBpKjqX2maosbZOFQ3g7Hpqc8Q86NyPFvJlN1hLjPnD8iZh/rZivVC8U2AXNMblDBc+6DN
aGw/7kzhGp4g0RJwYfB7hLJj8R/mquGhxDYCoZqZH3TMx+1z3KCBe8AoGkvnARkIPYBRq+WESoB4
yYRcmjFI6chWjTKNf5htVhTnpVGmAZsgGdUj72/nb37/R7p4LoJpwngRNpVEO/3ynQ2Dy9YJ6/xg
I2IynEMDJZyHYoj4XTzcb7t4TL57WUevBokTPvJzFwm6KoUMvY50VBHSKKHcA3B9pnxo4Ry68wuv
cS9YJSJKAAzZtdC2oCnurtACFLZjEdYoiOGlCsDm56FrdRi1Z01Qo3rFvYEUrY0axuDD2pvtuwiN
n/wVkkbTJFHinUZ2jPgFqOS6ZLu0k8FOAVGuzQ9FUhtjdABlabs7+MYVKF7+cp1VtzhFOvQbQN7X
31ak1pKjLItKipmze41sztGmA8I6BMrMwf5a1Ky3D+8a+Eik65GGFYIep68QGariB4TtI+uCACn+
vI0eJzlyJeRk/mi1Jv5ADd4fIpXdICoBsXUcu1n/w7JC1Di8BrEwqmBpZp5q4ubJLwpSDWLp2j0r
blVU/IGF8oOMKX1HH5paa1LTMzlOi6t8FfHojm9H6ULlTYaVHwzAL9XO6Vi1+OXHAXMPfgU+JkL0
AAyuPw4NfQ3vM6pfQLmm+JWS4Ed27LtkCXHPmpDRQ5HbNJ7g1pFQNUmCnfLi2VF2b6klf22StL2m
+g/EzCtp0R5LzTLFhUs0Sx9Ue3bNU2GrCFLR2dVbjPeQczi4RcQ/qk8u0LmDU6re6LtNn7pfBTJp
yx1Vl/QTBX51/nB7D19fpkAnAD1zjYB7hrjBtbTawrGULzKzEOYo5GMZQSOzmkz5XaEW4h7tZOoB
qA0QS6BvGMyKV+yBSfTru+gfjLPFNgS7aAFdlE/NL8ccZ0prLtE1OCxx0lYnGxYFQeTiUlP42dLh
MzvmnRea8adEAUN5yONG3qy4t32zYguZ+FxYIMp1irPhUc+pVZ4KY+y/lCmPINlnGKKIgH5vIJGE
Zwv4n/Brkt3kUFpQswfomaESWCaFyvPtr6uvPy8dduQyXU0DGIfW9DOM8ZfJWRgXqaHd/U1mUj9R
aSlzWORSO5cKASKLk96HsBcc4z50svirQEM39h2nycJAdVHXDkavRJ0f/Xfv9Uxl1B8g+b7XIWrN
9JQ0673Xz+mD3ZfcKRgyo95D96ZsfFUdtacEMMyRkjBlc3fGE9IXZdkLanlWGxSeQLEJP2dxvD3j
F3A8ZgxUwdYlFA906JqhgaOyk1tV/jf21PTVDLoe5BBVK2tnoBLKo0vpaTixx6qnHM+s5GwhKJ0S
k5PWdLUBJ+b2D1o19/kRElRt4e5Ie9+GdCiBRL8sQWGaCUEEmlndSB56VyEP9T5NvdI5RLDgax8K
0PxxQB+FTm6HUkMwWnhjPnpemSRUm7q2P4w0qlPU7yzvB0i1tAtSaDGvHCMztFOP5fQPFK9pVVqi
Lp6Qaqjz9+roTuRXssHJRSM+66K1Plg99Xqku1AtODz/r8pgCYr1KuBkpPKHZPAjBX3BU4vYF5Ru
5CcP6tCSvlltlRkHSxQEi6isoO470saG97UYSXIuqqllRw/Y9xxygvKYP3I0ZwhPYBg+eSUOJof8
uQOpF6YRXUqYuhcDbO3Jpe1PImmF0N8rl4yWNmdYTYGR5nXll06Bh1Q5g2E+9IqePc650D5CVKci
jMImYW+GWE1+GArvCRyfjT+yruVeYODAONAVzIH/CL6ucpih59c/z9ZvgYA+VAX/+t9XkJ9nNMs3
yp5NQpb2H0/Jt6Zqqx/d+v919Q+1//H8t6PvlUTnXP0XKMtJN7/tv0tkT9vn3f+Dy8j/53/3b/6D
9/kwi+//5398q/5/OCEdnM7//PXPv8YJjd///n4NFJL/wE+gkG7+C6AgSCHNM6DWWC77/CdQSFP/
BW4QNDrwUGlkaHIDl1UjwUC29y8oSujPyaufO0onxvoHJ2RZ/4K97gA5tCC/umBMfwcndJ0vQKXl
B/Cm2twI0H6x8b0+hH0OxhNxZPOo4FQc0Np13uaZ0/rIuOiXoqEoq6eVHXBNpHu+wdeg+J9DE62D
XiPsJuzli/16/vUiqrHfE9bRaThJhW6KJyjwie8KrdwBXG8PBa6KG9+y+aDXQ8FZizV9KeF9wery
EVhZ4DWI2lcGZc+S/PrV/DkrINfyotVALRny4fnlVtOiPGuMlllpSWzejz0OJCY0gx3q+tay0QsD
B2sBZyZruB6lL6IoDUVlYYttexdkq+Brz6q47xH0uqM/OWAn0zZGUPbppO1E1/LP/i+g5T8zhFqA
oxp8aLbtamzaX3ma1hZF+a4FPW82JVFJXp2GwsCLCj4WOlVuv/N+bS0hqHmAXjwWGu/G9ahePoqx
sRk16fKZ2GeejnWflBcBuebul8O7ATy7jg2eJ6iT3YA+g2QuQZXXQ7mdlsxI8oDy0ZGDBztvGCfb
jp23KBhNvgmTwI/dHA1lt5meQtHueR5vbCE2jrwPoFLQxl8tbonbkIY6tGxqNSlGMR41bhazs4Lb
87xG6v6cJ4BwCawDQGquw+lBBUYRpVLldMmXO9FJIoZrt48CXVsQILF7uT3exhLqpGMESJpMytbw
ZFdBV53aiHnEjM+42BGtFlRP549Wt6Q7e3RzKMJ0+OnUg4DhXy9hTmZlIPZjHaex/pY3wjmjt91B
PUHL+faktjYLtHJTsq91ouXVvgwHerSNlfARZ1cEjoHJIVp8kfYELaD9UCA+6B5HS8R/qFmoPWJr
U/i3f8DGccQDVyrV2hZJw7riA6QT3XadZC4WuvLBC9Fsojc136HgPn3siVJ8FwL1zlJu3D/sUI16
hYUUgLHm4SGECdxO5/tWYAKhw1XxsXAN6xRNo3KfIeN27hvPQlY5aX7cnu7WyhoOY3u0AAHXru5X
RK+lqpxrHtHLWVDw7a3zkmeWj561svNlNydJC4cyh+ma5nq/wnTkDtVCFABgHfoaMnt3kz1pf4l2
sJ+Kfk7eDLniZYdEmObeM7IxTW4fg3QTDKzqGqttlSRmGqnCMtGYTvMLFsyp32oAgRLkIHfWcpUZ
PN8DuJnLfBrVD3Kh1X1Hi83JNJWxooaqpFfnuH6WS3/iKQU/P+cw6RP9PLa1/d4oKvQ1U+dvBSjn
zrW7osv88zv4zlRAuB1gzlwfWhVd2GGJ+R2Y7bKdw/gjbRYvQPiVkp6oVR+qa3E0aUyDaahPSq9+
v723Ni5EQjR+CEQT9CFk0PXr292RrkVqbAJKLDvyD0ydHgw85062OZWnDAWQ33/TDMdC/UCVASJp
9vV4oly8wbTwS+gAU57URBg+rdaEXrzi7uzljWtKikQQKUhlGcK966GWQaH6TBX0mIf4aFTO4CIl
rs3jeywCmruwsOxL7QziuwM/8nXzuwzI57U10QwxeU4R+4GrcD0+PF21RXOCPWb1xbE36YyDG5yP
ijr/k398m/4XWcB/7/mGWk9cDOVS0mFXN4QQ3YAOWGweHZ6g1zPqob4TQolNx1jau5nIkVlqFGRA
VBFpjOvg9ibaeL1/Hd5enSbRLEpUzchxt43cspGaneoWmNftUa636nOkDpkVqhOJM//NWm0dqlVI
Es+GCMpcg8itF/af9OalZLCKYBqK+Dvksc3xYDPwwkAiA6p/vX7YCdCPzz0R2GXT+oDURty6SpZz
TL56sRvtTO96uz5PD5tPCjNwF2DHuqsQSMWLgz593wWqaNHe17PotCz610yY4akFI/xgeqLy7b6P
fBqs5s6NeP2k/jM6r5sGj4lES+Zyv94DCqzUNgHCHISW1nEb0TDCaLi9p5sC+QEDo4BSjfHm9opu
DSqTRHYuHEVHMlN+HVTrIwq8WkojAlutO9D5eaDizRR4ENt+OG6a0dTsx51lvX7inmdKIR9xMF5S
alXrfkOY5sj0ZUI2CizgFWhKXxKBRqFaAyI9dLjx4Weg96doEcbOR97YUR6nE6UJAidKQfKn/ZIo
4SqBEfE0NEHRAV9FqRm9P+F54HIcjT7Bou48L1tTldpNxINMmMrq9XhODGZA18cGqW+KbVMSOfeO
hUWDmGz7EcpEjcStoTTvRNbpO/f85lQdohbyXIJfWQH4dao5jH8nRDs2mJ0xfUAL20KauZv+6PkR
QTpPe59W0/kD/ytF+7msGkoeEH9h/jre6gpUB90uS6RMAyEM71QWNvgGxBk1BGMW8bGC2Owehe6o
yWExvRgTONd7k4a86AYaLYGGzuBewLgKMn7+JGh5VBlocdA6Wj1AmTJRAVtatN2L8SPnyz15uB34
ADpBPmCDd5ga3X4EKQZYR23ol4+jcQKp2O/cLHKc9acxCP+pZyMWQfR6vRZOUhjmkJttMPVmxsjz
cp+NketDNU52DpfcUeuhpHokzRxaFqjiXA+FP4YajxjegzR0vCcTfcMzBnTdp9v3xtbmsqhEo2ol
dRfWpQAY8Xhv2lUXeI1W+Hri5Se8fLSPam/D6QJR+Huh6c+VpIxF4RyMN2ITcvP9cnC7EC0aOuld
gL5oeeoXdbpHDWK8Gw08+X5/bjbBEeRp6Mps5uuh6NJT5OxZrDxH5VOoTnnBN2M+mEAr0KPv6tPt
8bY2ByBcTaV1aMPgW91JbTMXY2XY8F2aYTz1jtVdBKBKZLzop90eaus6IuqzMQ6HK0sZ5XpqJkJt
XRvHiONWqO631lJ+qFo3e52bEXZDxOtQBfII/4op3DO5fi7qrTcmDR0UpFBrkHT467EXyCA2diNt
4Ba2e9d6ixlg7wua2Bm6k65AsEjmNvw2J3F7gTrtqRcktkEx4p2CfjxEt9e4kra4jwCPebBzvaiA
csbhHYr5zRF27OzunKSNcIAkDHS71PDgRK3u7lCHGqYD+ATcnWlPnjs9ToaqvfHKMn49ITP+Wk0U
42vSzuXJKCfvcnupNq5ThH4koAAdD+LX9bbIrXSmkEn72okziBJxH9qBNBcGiatUVNelEH6EP3Xr
fUVjzvZbzCkArpupe/ZQk/5IU9f44/ZvevlFeDzJu2VET7jwfN3+cghNIeqhczLMY/EiRV2+xxIo
dbp7PMP1L7U6Gx8zPXffYioxv51FYn++PfzL3SvfbptPQu2W4GEV5A6mMEapxBNgIlAfMdbzjhIa
ctbbHjBPBcJ3ydsIjERT7hzRVZYorx8p4ILCGJKhFFjXyiYLdRTH7GlK8WXsC4Qi/IKHUTXOYCDF
Dwd1qLvWHqOHyQtFHBiDjcMjxPiPtz/Ay5tCgly414G7WDTWVtFa7ITYrJdzhdqbcHwTJX5OqnSD
m6v57t8ZSipd2sSi+NJfn1ZOcYUdBkNl4NP/akAuBGHbtAivo6qyc9C21hVZPsJuGgKIk6wOGs4a
Fs4pgwgspOEXNIJGGqNGZzv4IrnLt6VYnENdT85EhOY1exfT1qbmueQG9uD7EhNez3RCfXzGYEkE
yEjpD6GNf0yiRipI5KLEZDRULmSxCEy4SvxgltoOvODlQ+pRXCYGZlHlY7qKDNLQqp1Oz0WQ9m75
KhLDSHgU2/rDYqnVRYNLt/MEbAxI0E0zhy/NcOtEFfGqjsYnEuSp3USXpFaGI6A3C0CyMy0PINym
PfWTlzkGuoEerDx5k6LSt1re0BD40YUe1mkUl0B1pvHTnBYOdbo2fACLrB6An2b/xonV2UqUmBmX
nG713AyVSCEyZlXgdDg+GmDynyajjU5SYfKtYvXOPV50ueaP0dD6KXJvr7AYHv/+7VPES+cCJKC4
hI7c6ke0rl56QGhxmzAH7S9A58UZD9/ipFtNs3M3bKwr7zMdIHprlA7XWiWgz+Q2beoAxFb0HYm1
8r4M9QlMjNr4SJ4u9U4NeutOlDEmeY2s8aCUd31w2hxnoNnFuYQaMAxVDCfgcLph9gHmSjijRWEO
X2ruUhEk1IDO0FFCfE2i0MmD3/7K6GyhaSQLwwZAwOsfwt8ZlNxK6oC7GzRz7jX0wCZT842wprZ4
e7CN3cxU0aC1HEpoL6RoF9cYaig1dZBBgHrqi8J4s9ijdck87y2XfxQMSqLuxALyhFyHTnRxJTMR
wQcJr1zd+xbMnDGZmWCU1dqbcbBCn5u7+HZ7ZhvXMGUdxpBpOTXu1ZWfVvxyC8H/oPcayLlwwe7D
LGmPi0M4dgR7hb9iOvW5OC9unP4b25fwlxuC7pPhvmg/GXYTI29MvG2E7WOBGTROhEM4HUtz0s52
XC32zv7dWEiiCNnJpNbODl5PtxvA4BmhCFwHkrkAogyd1Rk/A2P7W21RCsD/UdF/f6tyNEEwwrqn
tm+uHpscRRcV+DfTdCDvYHnpvurGpXwHc839dHs5Ny4EdidQREPuU77t9akwRIvpSuYQPxoQpUSd
abC/C+VBSyRn1a7KnYhh4x1FCAcNbw2NSErpq1PIWjmp6+ZtoKcxIEyTg0EyOjvHxIhtoOTV+NhA
GeKh6cIpWObZ2allbf8AhKZoUct9tJqwNTgxDxk/oF/C8ksT5v0jpPvsmcv5iPIrKO/JjaQSQ/Up
bfQ/f/9zo35H8YMmKoHKavS0x89g7NsWqBYtoi50sb1uBW3pYdCney78PTTZywRB9jUNzikFHv7C
Xd2/TkGFzbJyz3eXDBOQTKRHdGbR9lCmD2VaGndD3E/HecGODOPS9I+5xzMznTzAQYo7vL49/RdX
FD+Gni50EtUEWrIuQKuoOiFn0nngM8cOewdYsuCmzNPvj0KayDWIQgsZ82qPhV5Wztlou77h5Msp
Re73UGMMdbk9irW+bpHW4h2lV0rjwEAw7/rkVMxRX4C5+hhsFXBpm+JOwwJK6kFEvz2UQVVQN3lI
JNxyXUcR6K8hHoEIXONF5eeRk/HRnVsHQFdi7wR+L2dFfIn+3HOkjaD86urx8Kmi5DbrKL1Ey4xV
YNJ3WEhFAAKnypzTnZtO7verN4uCPW0f2TO1EWVcK3JZDf41yWgaPjjnvwCwDYE1zuLUDA4NkGJU
dj7ki8PPSHTPZLZOCYUb6HrNcAuPjMWZdLouMYqxpV2/StOye62OFoadENruAf6Alwsx5LsMTaOY
59ub5mWtUc6VZcSACCIErdvrX+CISuJOe90fuGDbY6SFAGWdcEL3ExGH9FhgifunCd2XTlhRDxlg
IHw/gwF4MczhrJmanQfOfbkCdN0Ar6hSXZny4/UPGkW9ZFqOFJ3bKuYXV+j4rHZR/UaP8nez0i7v
QZF03+NJs3Z22sbSE4oi9weEl/9Yo5GK1m6VrqYPlVfJfD/mhu3XatQ9pDYmmunS2jt3z9anpypB
aYK+iZQqXt2EXr8Y/dTbi08ZjYJJo4GWORZLw+nNkRZOD60lSC8nWCqDP9PjaQ+0kXLlqKZh8wML
Kap7t3fDxmHjF4EEMehcSceC628PwlEvAEyqCInM6V1VQ4EX6uwFnPJuZ6iXcbiE0/DMs8yU33n/
rsfS9VJrIvRtfYPuXJC68RAgPTI8zINZngrk4w6DMpTBsoyznwxdegzntv39JSc6RZUadTHq3OsV
GCBHO0NpzH7vaPVdFcIW0KE+BQJxjmDs82jndtk47lQSadlDuXBlLH4956TNx8TOLNU3zLjDfzuu
nzRoJ/ctZiDftdYwcCBSvPotQJFpxINvUMydz76xyQEtyHCHijTlOeP6F6RhQjUV5S2fmlh2r6ud
jtVCu3wscUf+PlYeJM7bW2rjOKOuRkUaRQVDQ3vvesAR16DZC0NIegqKi/eSqndvICWEbbRt1c2R
RpCLfXNVwEDpTXh1OxPe+OSkHrwgKjEOU5a/75fiX5xaoATcWPUVJGVOar50UNzgb5wFehLWIbQc
vMeEHp5rfViOOdbBO1f8xpkiwMAdhvQAWMH6A5h52oBMbBZ/HFGTSnvUKyocIwKsEMedJG8jtjLR
vUeank4DMcA6lsSCOM88mFv+1JdoH+DsLtH3mvnoxk2IIEjmfG5Lo/FxpXEvWe7lJjGWZr2acS2C
99LFOxSdl4vPk2ZQdwRFT7SwLn3OlPk0oOQWOtWReIqQmroQ0TYYvy75fVkCAe+hCsIwKfc+xcvA
jsoU5V4eN7po5rrmmCGfYcERRqm9NZMLaP7hXuFI7mBlX54mQqBnxgm7y1Kt1R2WzLS2RWJaPsdK
f4+4uY6ZbWz6qVGbfpZxgezs5pebieEkCUDibhD4X73WStyCdjYiGxm4DDHucFoCAyfUAystTrcP
7uZQMvYCimJDq1ndVRgauoqbl7bPY6wd3d7l3LSxg3siKi63h9r8jJKGSYlCWkutZrVETaJgf2v5
EAQepz6NTomRG8HghsNRJGmyM9zWriS2AwpMs0xWDa6vBFVH3tHWyO70uRYfAATnJ46uOHaQ3t5h
GxwfCs0Iz5UNFeXfmKhDrYujibb6Gn+40E1FRmLkmyZacxyw6wJ0GatPGI7lF/ole92YzQ9LPwb5
fxg8L5rpmot3XUQdzPdobULegpyLdSR5XR6Wd3Yimr9vz+/lZUthTR52UD3w8czVZYtMNKYHGeON
Nh9Qj5AHwouxeRyXwjxFXmYjxSBsNMi87A6v0r08a2u6ND4pc0k6qLWWju8mFIwzhPh9XczeJQwt
4wykKaIo75n3yxTt9cflEbhOFmD7qMgH25YEbK07AGIeM1TuGhuxo7R5yulhv1da2yB27EIfowjn
FNnRXny8OSipHDwH+KSULK53r4HAVG4hpeeDuDTvvciojnFK8CTcOcQFbajPo0CV6vcX1iGtJGcn
84Ntdz0ozhmGV4+l5bduiGlsj4zWqQWTYh60eLB/ZGpUDEdVSzLAMUmJfFLjxB9u/4StxQUASKmU
V5S3fBVIdPE8Lh2yvb4adtZ9NRlDsGhK6AtlwUyr7/Yyo63xqEORlfGMUAxf3RLe5OZ5QWnRV3Rj
/qaizXQC7Vl91kDWGxgwVdlftye4ceFS9pIaxdQIpHnR9TdGmklURW8Y6BVoCM/Gc3KyCHmDyOm/
3R5pY2qUCpBB5pzg77BubaQdcg6Qz5EhA2adInhSLVYSJAm6DGmNiM9vjwbmGsQ1UQmgrWfDkF8i
sCrLFSng7aA2hZd0j3DRwUF6FM4oQo1tFw87QcfL2XEDQZGRQs/UDTzj+js2eE4XtpJEwYRS/8nh
gT7iYKEcizQdj/iKDTtBwDMe9PoawKWIJhgNd0qIzlo+WOSDi9cgyUJTzvq3yUzcb+7SFm/xAlVf
qYthfimQiXoTQ+W+S0RfZ+fQ8eKTWiTjI60IlUZD2SKGFLp/EsCS797+/vL1XP88shvs+OAzwuJc
nV3PUOiJl3Ho23qOl3BDUqfPaIvcHmXrq3NS8LKgZvtSML9FAAMuBrqBSToi89hWyZ1TOB8Kx2vv
OqXb2cEvL0Facjww6Lajd0wb5XqNDXp/RI5t6GeI8EKXVbyjF1bGQY3K6SRNMwK4Wns40pcHlJIQ
cQOrzAPH6bke1DQg+Ma2VLdFxeuoLQW6QVianQgzfrtdQ2hH1EyIAhJOFtquh0IqD90E0ZIX5/F0
30WOczDtugqWXCCaNqr1Ax47ey/LxvwsckOuH8gREhB8PShOkHgnNnYCzM4C26IWPZBVp39fdF23
0z/eGoreogOxlYPjrtPQunCjOAv1mIK6ZvwQ2EiXBxuuAEfBnLLz7a25dUCxduHVQMlD/sXqBJD5
2eM4lknglFP1XdhD83oclx7lZ3pUZ7UwBA+1OcfHCQ+/b2pfVkFbRlXpjxWqvl3HU4OAT/9xjsb4
SUovB7d/4HPEuTqiFsUQQLScUpVS5/WXr/IcPUCEy4JpmPPq0GhGcp/oQnmdJjhbH9sxFwe8r/U3
aASJV2EzJk8tUlLnGrHAp9qo5tfIH0bgK8CkTmoTtoe0bPrXuhKXn3HwMHR0wAx6mbUy7Vwua7sn
6awnm1+QISil0wBbnUSUvyqkMbs46NXyfSXU/A5R6VjSpOJjiXDKIS7a7pz1Qj+MTtadFR5VyAm9
+yrHxDkAMyJ2vuaLm4i7Di4hvUA66fz7KkCSGLFyjBcTMU7UfqIya1ESNKkgZmj5vMORrTjdXr6t
ATkuPAA0rmRh53r1wq6sFOSVUXk3NPOix61xL3p9QmCnrO7EEO/t5xeHB64bw4DPpXhmc99ej4cq
e29ayLcf0bhEYgi6CvAE8AgLfG3/9tRepEqy4SdHgY5ggIBbfUuCXiVFntQ8DmNtYdhFleiHpsEs
pDDa07PP1ItXKCO2UF67M/TGLBGuIIsg4QUPuo6/FJKxthC1eZyU3g2gaaEETt/6aJp9/+72LF+k
LYzA+aMM6Mj++LqLa3RpQykKwoWdjEughLVDhSKcfFE4CyIHI8ImxVy9Q4N+QLu82AOWvywEMz4m
CBwhGAP0iVYbKGZEcEMp40PpQeBZ7RN0p4b0Ihwbu3FB/zzxOUdhe0q0UfuAnP/8lDmivkRZOO6E
a3Kwq7tI/hhAPVAqqU3T1r7eXQIUBP4ssF8i3UOrD3VJHLjL9vcPKcEC28rFIJfW4+rGU2ssE0M8
RY9g+aXHLdrECqDFA5Lino+86V5quDkrcjWMlui4kA9fz2qWbmcYZ6JSSEfhbiyj8rGvh3zn270I
S+S3I2mQIDduxHXoqY0FMBEk7hHMNcK/EWAnDUzs8q+MpolyBCxvvkEO1tkhOG/cP8BvyfCpLMBR
N1eZUUrwp5lSUT3ROvuTFIlHmNAW6mnBwigNOqPZqw1tj8hhobZHMXsNs2v0erA1B95OjUTpoTCR
DFcjRI4KYwGhjjXiznd9uXoGzyK5GEVkaB/r1mahOxl+XIyn97pytrADu6PdaO3c4y9Xj1FohoNU
wTYbhazrPYJodhRTnoYMhfz0a/Tq08BovPnVKPoc4CbCMYjrq621gyN8+TEJuvAwMTkJXEBrLB1Z
EGe65yiY0AkvPbbqFxPpjSBxQ/XBcvNpZ5ov73TGM6nQOLrDw22tng+67gintB6gaZTlAtOZyrve
053A0xDupfNHGc5y20OFDNhesCBP9fXdwtCQShAzwRkb6/brLzxHpjKCozaOlp6hLd2NznHqLD1o
WqfwZzDJh0gbmlPRT6NvFfp0UmzFeKdaYHdv3/gvHxcM3hD/dug+cVbXNy7KgqGwUy45RRuyIKzr
+KhqnXNvW8iP3B5qa3nZV5Tlie4QcFjdPIgNj4oeohoR9Z3lO8KYjo02KxfdcoaD1nbjTrS7OZ7F
t5WMY5mYXn/jNje0Ecwo24mNFURKwQfs7fyxZ1VhyLbzTvq79SkBjnAysVFECGC1pr092qQLiDhg
i9YfNDXN/Tl28XrR9L3m/NY1IHnblL5hgoJ1uJ5a0iqZbZQM1WAgFiAcOfhGibzc7y8Y2AUKiIS0
VIdX5yMa5ygOa0SjRji+KIjn9iFGEB+ZzvQvZ3C0nbtt69aR/vCcf46Fvu7ZhDQ9deFoEFvbFmPv
KdXOeVYqsD2b9r6F2X1stdLe2SQvIx7KeMyNUwBVhK7U9ZfUxEzz1+lM9IA10NFK6vVvpnnqL6oz
koCU1dS8cZW6+MNE+vB+ytTp0+2PLJdqfRNAHCbE4L2Evb26a1Fzmb0MDNgR/5XYz9UeUnxfJ2dN
8bwP5LuCZKb0fMUW49vbI2+dD2q1BDg8lw7Tv566MSGSbWN+dnRzUZ9as8NqLamQOYu67tC3aEPf
Hm8tn0X8ChgH+11aDS6v2FpMqswtNbPViAOJHVN80NGqhS0Z9e7fo0vi6+tFrpcIhIR24dtI0qmH
uUjKV+o0VJ+0sEyng1kIYR6MqdSioJqEQ1KVYAZ0mPpqQB4+zkdczkHm/dkmtvYjp+jcHcsaseIL
iP+shaFYCqoktp1+N5xu+ppht4zKUoix08FKl748iGUQO/CGjS0muUFg2rgXCLvkOvxS9usQ3q6G
BYJ4jb/RKc5s+2BgKRJIwaNjXPclznt2fdSp1h3QFNvDDb3MqQmIKM/jKyaFgehLXI/vGa0nrNDF
J2JBZXY2zI6+jt2o30Z8mRGmTpv+facBSj2YVsbnKBJD/1Brs401TJeYnyoXKWRfxE2NWiweX2+s
pK/Dg055ezokY0/gDZqrSA8RrRe4R3Ex7gUkG1crrWEwT8/iBqQG11NI56Ww4obAzlHMyde8OX+P
4lt0ICGfg9u7dGsoi44xqAR6fuBurodCbFQIjQPJvgF2ydLRqtHahVcj73bqsxsXnuQG/edQqwex
RFoQQ21mZVm99jDoIv+0yNToQBaI1QuI1ukyWdVyuj3DzWGlFzjNGi5aY/UxTTNCTiVhhm5tD+XB
NFupNDz2VXJQRS8+eV6iBKHZuDvjbnxZuqdSwQ14IQWJ1bix22LAy+85qo1RXDIpjSg6t34MdfXb
7RlujiTZhsR1EtW4KhrmRdXicJaRMWP4CyB4ck6eWTf6oXDs+svtsTaeYl7G/xprFWVMZTWUEZrK
x7jN1fcDWjhfhOxL3x5lc0boQ1FTIWi01pRrU63cMdcFyh4404Pirr13faWXSNeHe1ypraE0KbNH
QirZF6tdmVSenYUgCo+GwHEGtaLiBFQnu2DVE9/dntXGTiSuoBFCC480cQ06HQpnGvU4JJuZG0BP
aFmcFHekriuG6JyltfZungrr8+1BtxYMbJvcGDS1yIGvD3iCqr9TDSxYPhfsxWSAxquDmr89ytZX
JL0moIDqxaKtrhHKpz1efEytbRr9c9SU30WpO+/sOvs39jpTIUiRZuXQDK6nYzgDANVhMvB3GJKn
yqp5RfQoEj7WyMrOem1NinAaKh13MfnLaiwhFSNQ4zYwIRw731KB3XU9Rc1qnvdIvFurRDCNrIsB
75t+zfW0MHgYkc/nbtTQ3z0tOOqdnS78baQjtTzJ2YVpzVdi01+PIpAKH20UMY5O1/xF1FcHBbbz
J50JHQd7CC+3N8XmpGRtVIoMk3auJmUr3mwKt6c+Qan0EcMXsq0wd0LVvz3O1rmCwf+f48h1/CXi
kC+OjuOZcTRGeFrImYqDbiKl7eD2gCSGl99jVOHt1A43wkkSH9JoWgs6Cg2rQWG1YPJYLgzaQjQ9
hGGb/Dkkc4e/l+P8X9LOY1duJMiiX0SA3mxZrKpn5E1LrQ2hdvSeTJqvn5NazDyyiCKeBujujdCK
SmZmZJgb977Ne7eqD/KTvc9JfkK1B6lyQvhNYJVqWZcOKke/hTb2sV/qn2Wk6gdZ3b4RDomcbmH4
f/Nqza4oRt3uqPAUon/ymhSovo5Q3Ot3TA6YqZTNqFvdtLk01BuR0DJOAJmSNzDPoPeQJ21QIgXB
jLD7PHrhf/dN3i6MSotOcQf8I4zB2/GDVOv1Whs5+zn5QeBZtf1JE4b75b6V2/RG1nM0An/ZGWbq
dX0UUXnQ45hBW6ZInPw6pt3yrKeJ+65Er/RUoPThV/BOnJDrGc73Ld9eAixDkklBGWfF5NjaMmwR
9QisnI1zy+KDoRjJN0DNwzNErO2jYYYlRPuAmu8bvb0EFJJk5VFiaBnEkh/9xc2juomICpeP8atR
pjKWyxydAwe81X8veUUvv2MOOCcTQr/qZmtzWhLZsPZIc5Xdngwv8U4hD2gwpf3fMzoLB590b3V4
S4i0cZbAi+Sfv1gdwjd0RReueCYGpq2A5QV2jCiLxqD/12wolIN67t4Rld5EzkUSiGyR0VApM5MT
kbmQW0UnOprjgxq75kELdu+ggMegMPWrcLMtgaUtZHiMIII08brkHYnveFXGNIVseezRuGvcgNG5
Mri/cztLo4sEoYgceAQpsTmdgHS9noFsKaIZjc8oBMZnT+Bl7luRPnddXAD7ReoJylkycm8DYbNx
7KLPsTIUM0Bbp4z9xLS79xB+Za9OZohzZAmF/5dq6rYXN1KIEnbBRddTNQwUY0p9N0apxVvq6qSZ
5XCaECo6eAF2DqRNm152qzgiNw3AslkSsy556GJz+FPLIveJplb5TVFG+NjDIjuIf+SmrD+nnJcF
aUGPih7nFsXrWAVN22WGCwyhrw9mOk5nho6dE8ww0Slv6vGEElfxhKZw8clF++HgzNzuJsMRxA4q
PRpGWK1NtJLHAu3V2QGaX0TjD9cO1SaABLw4L9UcDQefdteYLFqwoTbj15u8phiXSR2WkongJmuv
DYKCb9pltq9kqdr1/im9nYCAgcZ0f43QUz69IY0vFcQFEEEqgnjMkbwuxXRWuRJnLx3m56ifUMOd
4ECaYovBYGV6Ywq3/XD/N9zeR+zSrZKvFNwxW+ABKBqk6Ra4cODinR5VBLfPUbLEB/5614p8awk4
Cf9M+dFfOFCycc5o7hbBqA/9A2K/zK/T4ju49be3QgYqjNLI4h6r0tdWjL6dENemiGZ0lLuNZBGP
ei+ip8Qe58LXqr472MC9ZeHDDDr/FrOTW/R3ZHYQJQMnCJbGaD/1Wma/FTUCnve3aG9ZDpgQ8Cu6
5LfcfLwideC3RQkUvFyGRMsEBUC+QG/uqVPh91p0ZO/2XeALvrAnf8+LzUL7BtIQC3vOrLzNwUN9
g5h1fkisKmVk0/3Re/GRBsnNEhkppvclAXSU625GJNQQSv8igu110lsTSe/BO42m0z6YEnmuJdUR
bP/mkmOPkQCqUC6soTd0ak5cLl2fokVkKHFyiduaxo8BvIFf2R84r60yBHSD2DJkG4FDwuz0JhKc
cI8VRL5F0LVi9k4oOkXfOUvTe2cZBNR1SVHSdJvz01wM3rmpPeOnmqCa5beZmr7pl1j/inAjvKJz
CiUukprUkSZBX9ksi5+wfvD7kQz7RlLfPWh2O3+kgi2gbDOayVeq9iDQ2/1y+CwaMLywdEvXh6Os
oXmeuE5BUkz2m1F1hrOFbN/F7TrlwBPfnEP54TADIEOyjG5xCMPkGNNI6h3k9vzDGt3yJ7rB87VM
exSaUFdNxcnMkyPmuz2rEiEGKI1/b4YASy8mpjSmIqgUbT57y1Qz/4DMSQhjzqXoFRWYvq6d71/x
va9KsYQBZNgbAfttPNeSpUPY2AoqtBY8ZG2qz0EHASd1wvIIyL1rioYPWDO4BMnv1hs4Lt2MhCrv
Ww8izEd5pEEqZQyDmMr3a/0xGwijHgTvYARk4WltCqLL0RxdEzWyEUlsh65aIKwebZ4sji8GulJ/
3P+Kt++pNAhs0WQEAUqILfpCmSi1IZnJYzZF6GlrZuVdADrnT0OrVG/GaOmelSnt4OTNqn8Sr9UR
Ek2rgxd15wBhBegHc2s0HrYELl4BerAq3SyAi8EJEH6sgmUyax+51vmdF3qNbxdmeWB0Z1dxncSE
lNV5+Lbolq7oGVZ0TdRRUGQ+h1ARfVk0p6P1AlLi/lfeNUV9CtJh5juIy9a72pQkl/OIqahVo2vX
5dFFuPrwrrPa/PXOBsSOZBWV4043TXrYB4VplAqmRONJaXH3okCodKrK9qjccRPiEv1ILjtgvZA7
k8KtVxUVqYQphRlEMIUXqFFmXRFdbk+W8Ly/bauZzkKDOrWViAVIpY7Sor2PCjBbUnWRSlCYWJtv
iIhsNUSWu5Wa72JQYG6tVf2k1eFwUNjZeWuBmQJ8kB0CnMDGgy9OGjeFNeTBYgiVCbK2/pyHMFVV
YVsiGGrk1/vnZe8+UDgl+rOBtlB6WS/NGCiS2NmUI9Ko10+FYzXnqtbLC7w/yynTigJt6LQ5cD1y
EauMRW7nC6ObRzeZi0Wg7JYHU2gIKJSLfP7MULd9rcrMecwMI754maMh/GDq2Z/3F7xrm3IW2Ave
fmCT6wW72jT3Ql9IV6beeF5KtfeJDEFMdkZ8asvhZ4ag1tMw2UfAvb1DROVY0uHC2AreZG3Ym8vS
VZIkD9R+iR5mct+vqUoBAXd1BAvdNUW09uuZlLRNa1NUtvJS6jwxUqB9XArV+VwJh4HlQQ0PqhR7
lgyPTi65iaTt3yyKjzaZTOtlAdi65LR0i3IepzI/p5PTXl6/cQyNMvZOsAcicXMzSuqCqa3ibqAI
LR/nIm1R/8yLT03TKlejZmKZR1KhCdBOX+9b3nu5qEXSb8G8w+ScdE8vYm5gpxAUjhaeblG0QPdS
49K0avfozjaibe2EUK6TuN9EE6NHrctWuqDGdhCq7t1UmuVMWOEWeLU365/DJJN1kyzozdR7HPQY
rj6kR09NXv7UXPiyaeUc0brdpFBcVIk0kcSA5KHbrlSd6Ggh1jM2E8Y/J7MbPsL74x4U1PauJEMp
UBfJOgYzn+vP2xfRPMWdl+Feh+l9abKfLjrBF17LH05o1cup6Z363WxDZ3HwUfceFin7wNwcYEln
i2IeSwGNUVvkgSn0tj6ZfTKepy6LHiwra7+lfe3+dL1oQuHZRYy6W1z1SJlhz+HLCXxwGNB7EJVs
Fj9kTQz5aBbYPHIn0mewIciuBqNK9SYtzaOB/70bK19QoncA1VT21/aS3NaiXsGelVo5om3eEmiN
nV5iVBMPbuze0hj/IemnOsS13ZhK28npksog7EHQ3Pcq12aUP+wecrucz2O3mAfn6HZp+FdJ4knX
jOritpVvm622hFGE0O80forabnjqVQLNHBTPqwM6IBiUZKQvojeyjUdySfLlIVEaFGk9XEeVyw5U
XlyKVpgHJ/SWNEDCPfiHbrR8prd+z+tKk2JwQcSqJNOfepeJxjeHBOIpmOuXzzNNvX/GKZ9OnTck
NMWt4aOoStvXYeu4FONYHXjDWz/Ej5E8qbhEpi+3gMJcVRyzXzL8sJLkX6rSGrNTbnXmgz1SrvLD
ou6+RkNdRgdBw65dKiwwDbtgDbZt3kGPirYXSAzCg/o38uXJGeiB82awKIWTbSNWOFjG5/uef+9E
Mc1BlUCSAN6A7T16X2bRVFlgjhrqh8uYXZx0VN/OBnoav2GKVw2uPLwAedL6Xi7jEPGXss0t6MaL
5SYLN6axETJpj/Snbu+lDlaDA8yLLcH9G5fTdXFvDSamRlOvfJEx694T4wZNFKkP4M30x9cvTb5a
IGyAhQLdXC+tTexBL/OG21Ja72O3rU685eXF7ePlwNLeykgUOB0SrHnzXs1lYrjKyMpyO5HcRIwt
LE0R+VOSdJ/7fCwPQHS376OEiBA1M5BBVrndNFOfI8VBNjWwtaa5CEfp3jduqx9AIvdOIbAXSfcv
Z9m3DXpNr6jxF3UaQG2KZLei2Wcro9U14HPO97dqb0EvTcmf8iLSKROzL+MeU26Vae+zPkyvEHiL
37jK5FE0IsHzM7G+icEnnkItQvwG0rBsevbK3n0btlCLWmIK/3LoSJ7q/rAvv3M2pMyIZF/Bb3Gd
10uLuhIVbYGCCl20f8KQ0k2xGA4aGMyfzcz0vP5L/uLYBlJK0g+9zNpcCCsV4uFmAg9A011QE54+
MCP1Ot0zGKQBk/0qhBHt06zYHsDWQ20zbrAyFLVoAQqH1alp6/THhH74O+ClRx2JnbPIXAJ1BSJR
btq2FgYDn4tFQ57FqT0xAmad7DiGUzk9pB3ZM8WDR2GBeiav38ZNDYNaT7Q/kkA1ktqPQpRZRKT1
+GIKR/eP/d4jK+uYTFQRqxDtbjImI86Y9sbpBvkYqj7SJdrfWqiYpR8mkl0lRw/NRZwgiCdPvUaw
Jp1gQMmv5VCWp7Gwh5/3f8/e0iUsQeWYklptWURNZs1HS2kTSNmV5L225OFbnB4cRWp0hH/ceVYd
WqR0K2lVMiK6uRYd4ld2sdRJgFYKWtdO016yegBrHSetgKJIQ7U185aH1y6Q1wdwAHAjmAdgNFvf
jlinjeeqGUNXbeKd9Wlo/WzCIVhpkh6kqLf33mC0GHgYs+90grcaD0D6nVrNkiQopjH3k64RZwBr
aLVUTPV7Gty695d260JB78nKKsU+FrnN05gUBiXWQ6i/QBX3jVpvcWZuULnet3J7QqBOcsiVuBy0
mLeQjiGb7Jy59jiY+tEIiiZt4MrqkNhB/MW/b2pvQcyykpjBWXVL2j6WkM2VmhIFROwKoDcmlUfK
/MF9K/I2r2tCWKAqjP4Hp5DTvD4RcI7SFhTxFJRQUn1UWy+92Ba8Uy254TXjf/OdSCk/ds3svv6A
8IhTXSQaki2nTZrC5LkzeSjHBrzASLn03nDpjG7+t1xS1CLKbD44+zsHkmhITjfIDgpDB+uVIroU
dlaPvbAtZiBUVY6K8hA9enozX+2cmd6DDby94iQPRHr0X2FuZA/XBvO6h1+oIELu0ia81gztQnK6
6KcQ6fUnmlXmk5EM6UHQsmeUGVV8GJk9JGPyAL+IJERmEJlP0xQwOV+e9Wxwzk6HxpVmD8obW4+q
jwnaZgeBxc6tABz8f0blp39hVNVbMBIAIOiE2uGpahb3mSbUeGr7PPp0/7zuro8wHZJ/bsbNUHKf
5e0oas4r4rjzX5o2IpvhJkp5SfRZCbqCo1RWzqunx8gDGUTkylOLhuJ1s5UmpELVFOdTkFlMqdB1
m4MJTvInYlCP+p7lvt7NYI8QDTEBmchvdrEeFg/RrHIKUmduToQ6/dmEgfI0Oqlz8AbvOABSu19E
gPS9eIvWexeGSicQTp+Cjt7N8wLfwrkNDYaM0jTVtAe4cJRrqKnl28pA8fz+Zu64ONp7shtGGYai
yObcZPqUDo23jLx34+cOJaX3U2OmX+4b2Tmc6CgzeQw/E7HGthxC1KSVaLiOwRAbkl5xSK4873WQ
JXNzkJfsHE6G/ehZSscGDcEmnPGSLJsrD+/plnTn20wsVCTV8qmw6Pflddr9oRQiPzC6sz5IDyjh
ST+q8eCuN3BWlYXSTDIGtjd5flzmagDXeveQOmPn3/+Ucj/WjwWT3IyJM6BO+QWmhbUp2+pCzRsZ
9+dEJj8UgHAnkxGpT1TxiiCl8H9QWdq1B2oTJA7gI6ofa3sziIt6bImHzNlyn4p8St7GeVQzbzxF
xV+NNxQHBm8PJAukNyt52kiatx2nzo2bcdIWEWgtGilRI/rnpJv6g5doxwrMcxJgJCmBoMhYLyuO
l8zQG2UIOLCMNgODeEKfqDxwyjsfj6INo4xAcTiV24LRIoxu0HhVAxEbo0FEPYprOEbZN6UdkudF
a8ODKsDOsuSYlGSKoD7FO7teVmWNVUJTdwi8ylSvtSOUc3w8ZH97xwhbaURASy7tbJHKi6tnjWcv
Q9BbXfIhavvwSWnnBM88apSTB+cD1CbtwY7tfUsYKAhTIHOSqeV6aUmiDMQr1gCmqXD/gvc3P0Xp
ND3EM7TbqZiOqG9u7zQZGHVHSdLJeMAWqtl5DTNfdSHQgSoQyomT5qk1OTBUb49gvDu7Rn8FZBP1
NkYxt9PD85B6S9eXHPlSNE9NamjXLCYlue85dhbELQYOxiWmhrh90BYrVVpXY0FTmOcf9LTtz6lZ
oS4YH5Gr3loCLwLemoF6YDLm1mfQrIqdPq2IRVy1fW92qvXFK4pFZzix8eKDZf0aG197RKz92iWI
knHBm9cTui2RIJo3BUMSVwIu8FJC9JfEdXx4LUivFrosD0NUzOJqEdPA/jMnFgxSZaqSwtaqlfsh
ysR/94tidafM66uv4zjPfytul3yZY1P8TdzqAdRrYEJ7mCkxG34+6sYS3N+g22vFDCAFBqgyJGfG
FiUiGGzIjCjpgySiXuPHU1F9zWgbRYzJuYYPyTpDWN54cK9uOV4IyakOMVQAQStHfvN4eXjcrojr
PhAMeH2bwkWB9VhYi3auh2Hur8kw2hdTauxe2pHhc3sOjf8Up61tf8li0ztwYbf3HNptckcJ4YBj
favXPcVR3o10GOAe75Lnjkz5PEc5+lUi65+zxIkO3ps9e/SkQY3QGufMysv5InA2kXrPtLQn+Cos
/VTAjXv2GmZvY7CT/oB+1sGbcHvZKXOjR05WgoO5eVA7QVslr4grEydpwDq03MAyO4qW96xIV0nH
lp47rnq9KgRAgWkDxgxEmXrXCgncCy2p9uDE3l50SUskSQ15sIlHNsGBWFqtipCXDSLdTc7U3dqP
ZthkvsodfDU6RJoiRmUYnEbwFkOQzoDZc68h/EdezLeWYvxROIixEpJPD3ZYRX/cv4x7S4OmAvol
+C4lM/r6A9ZwrzHJRFxcm5N7aiElT329rOAvM+z879fbkoEIx4/iPSWbta1OqQcODGRVc2fGz7x+
4ZniU/ZWKHN5pDK142Q4EMSqUruJQGGzrnaaSjxBRPKmDuqDMnmOD9td5deAkB6b2ZpOOmn6+f4C
5QLWLhoyE2JjFDl4FwCWrxcYas3k9ap00VMzAFZM4s9FNg5STMD9PMMY9liHwrl0s9C+37cs/+at
ZZibwRUB9KPpuzmhkxd5y5KzjUNDURW2NahH8P+j+9d9O3vHhegYri45kgZZ3nqFbu44AxRdpB0L
FeKCPqKf126NXmw9HXzMPYcF0RB2eFvJTTemaCDMozKHUJtx+fwUVrlLnUJfkLrts52N4s/7K9vZ
O0JJeGJktGeAH1yvbJmyBK1YmZyWloZOKAjNIfHqxhfLoj3MPXrEcTx4vjCWI6K1nbMqAy/SDq49
K96EfKAzNL1oM+KIaMmYkzRypAkSsAKG3ivfaRGW/uTU0/X+gne2cmV1832NPJqXZaTQYED+g0xh
Pj9rUTSdam84InTZX6AsP0vKUI7N+tuyaKVRZ5zapEbJZTLtGShLRU1j4A1GM318djPtSN9C/qWb
KyGbCpAVS+Jta4uTdMJqgohDgwUwUyGIjtroXTgur8dj86TSiZQRFRnClpI0n0YVAtmEZ86Lvvd5
6nzKFye8tMagH42d/poc3K6I+h7FbgIoBBHlZ37xhENcEC59BULG7tzivRXnw6OIQhPocFK906ZJ
+aef2z7QO6d7gg+6+mSMWb+ccA7Zp8Wy8Ox9blsIbNj/RLEZnog0uv/otVJ9za0ZabhoOOo27t0q
JulI0Wh8I/K1qYSG0bhUec3LqceLJJiCGjxvAVdWgIwCeJyrczSUy5m+vnLwkN6eOUrMuEQVd0zn
Y3vmRru3+sxxoLFS62T2GzerP6ql2ow+Bfvkg7bMrvY4MO4THRi+vVeUY1SyN0qiKEFsUQxCGEBG
Zoq//Wzbl6VvvGey+9xfRBi+2kViSs7xQepMF2lLWG33amhPEz4rnZWSGV5H1IHSjvZ7S6mazs86
44i2aHdxMk8EHAI4ZktDripNC2XLwLPaW2OQJJ59KZDR8BO91R7u+6fbo8Pi6KvC3AOknMOzOe3h
oKcmPEhB0TvmpdeX7N9MKd33CPZ251ow7Gf1DIKqanYE0b99ebCMp6I5R/GE2snashEZTWN73Om5
XqaTl03hm6rgpYvDEZKDMqvbz/eXumsQsSVa11S8gKyuDRK6NrOXyFjZdZpnhxE+P6/S6lS0k36J
E8DB9+3Jt2ztSFy4ROlg0aSQGezm00amhtBLjT8ukEF/SlpjfPI0GHhmlJ8C+JnyzxVgjmsl6sU3
l/bnq62bjqynG/wAOiSbRDbS82agJ0j+Z5v0laOEoq1vFC4+zGv7U8Z8x4URs/Jtmgz9WdObI9Ta
ziFe/YDtezs2ilaMTh/0DU082iNgSPpCvOms6WjQ6fYRIqigdcXvBdBK93m9s5OWOV7hlUOA3nUX
QAdpnlQX4tb7X3RvQXg7LiSVRLhitwd2HC27Fs0QNDYt+3DG0czhgBJ86r1aQIMiBFV0WhOEK5Js
fb2ghD+sNXMYAjVDMjXUzMwvR3gK67lQT7FyyCK1tzRGCQkcWBkx3yYsE2U71VatDoGVReWDq+BI
475a3tYgNU/3v6K2cw1lzQ1uDvqAiFJtz4Uhu6CtPoD5Y2SZ6Isetp/NivMXLS1v8dECti6oLs/l
ddYZ8z/HcO+8d4fYKui0DTAMgZbQhjMV5upzNof2G6dK0hgKAms+on3e/S5SwRESPoMaufzzF7EA
fTeqQXk/BHrStw+DgJ5qauMvSZR7B85pp3BCnIhUGAQDYAIpVa9NTcKNvEbjs6hV3V3arkKkTqGk
W7dpfW7a+HPKvNQV2ZyJu6u6J9db+idGttqD/dnZHn4HQQT1NhKC7dvTzIzhDhDVBdWQe6isJovl
Q9xmn0htDeYVI+fVyQ7vnM0HJhsgdN12VWPU4OoijcZgipPh0XEF9UohKLpZoXKwth2PzOAA+HPc
BXnjtt2hFhWgvHkUQWkbKBEwI/a4pEUaIDXSB4wWApHpVfHQLPESGEVyhLzcOU3UuanGYVtmdZuT
P9iM0iaVS7clidQnNzf+KhDf+UO0h5dsxyGSzgGC5JZRCd7CsRsoWko1CaFxLmvjPPRZ/WUJm+SA
FGB3PQDNKTKjn0RHeH1krSY3Y3JTEcAitTylyzie4zzRKJoq9cHO7YQp1GqgwmDeBZD3NgZrHK8s
6MCIwLLj4uuwdOVTHnrGJ03PdF/USFOViTb5RW++vioFyJtSCnUpDaidt3EBjsKJAnEugiJvtICR
G2LdpkrPc9wbBwHDrg+QbH704oDz4PnXHxRyY/iWLDp/be81F1UromtRptV5yuLPfWVlH4Sl92/w
RUUg7CXzB8+trgO50cHX3vMBhNUMmDOrDFZy44u0wXUbt8rHoJphx/PzpaPfpGr59C0uTQDT8QxV
+v1nYSeRAA3N/DBTlPR2jc3dMGfdzpeUpq7X9Akdf2EgTGU7z+6MzM6EAtlJCeGLum9075rIjaUR
Dt0qifP6e8+MEg66NfC9yZ/83J6UT8ZcpR/uW9m7JkTW8gARijFJvrbipEZimS0qeEYfWecwFJW/
zFnzbtKrownz3a/IueEZoXAEsGFtyovmdEDZSwQoHEOgqIWM2CaDqM5wQf7bT4X4mqvmUQlgb328
VyApODEub9faqFlo1mBX1RhAzDFxKIeuCtTB1t8NuXX0IO8tkEK3yumUXYZt3y5vl1Af4xmXo4nY
fbStPkk+NTBIW1+NSb5SUQVbrqWP+VFnaO9OgD6lLIBL4/XYxJjjMptmD9FCUKvw00cE8UEtuuEy
JNp4BlN4xNBxZG8Tv4daOBl1ir2k7tNAbUR8zpu2uqiz514iYRyxiu3tooWyvOyUg+zdkldIPiEx
zJUIFDBs35DcQyF7CM3hjCp4ctAlObK1OabGxPh/pgMDAIKin8fZ8p7KmXpYNcdHGP1dUxSLaS1D
UkULcX04o95oYIgEAGDUhfW1H/rkFItCPYOIff0MHx1eEBu03WROvS1JZMJTxkrnbFZK611ht3Ov
egsKwON6XO67lD3HBR8OAokS+0ZjYb0qHiC3tHQhAgapTO1c8j2FnEI48sp7h5BsgNMOPRPg643r
irOEUrvpEpSadvLRVHKbroKVPtWOGXWwCC9H93tvu6RwK7OQ5K4MPK0X5iISD2FNBGCWCO2i2oN5
aUr02MJp0A8qH7umJL4BwdadQRE6u1GpLyGBrjqX5wzR0C8cjIGagJUemNrbLtC5tEgokpI5bj5j
G7o6GsCJCLxQdI8lud1nRTlUK9hdEFhym2eUru8WrARD1+LG0AgFFVMU19QuEMCyxVD5SVVnB2/a
nh8GZfa/tjb71BuV4aYOAAbYBvIro0zus6NM7s8+Z7BTUWMnSBkt+41TT78OlgXg5dQ7ZZD4IhvL
07pvhhQXRWmj+rfQWia4ot4ND6KC3e/4awxXDjYDt1mbsfI8HcqRQ8+Ec5o+anlkPsVR17VXNQNj
ev8m7xpjDktiNSQGefOstEC8qmiuyQlEZ4a+UVvx09y3Cqmehpf3f8MagAD4KeEoQpJ7vTQNAitV
ZOkvGEr1zg5H1EEm4ynKD7m79tbFt0NWB8yTHAlYWwq11NEUZuzADuVRoC5h+4gkyNdYVMoB7Hgv
NSD3IIUkS4eDfBN+2EvT2mXCF6yRuvqmTDALOJWeSebr5Cz6XvXLSclPy5R/u/8x9yoZyDTCQg1/
i1Qe3VyCyPaUrBjJsuDRXp7tEZHvypqrazoIGN4HxbrmhTl9aGqRfIc/KXxuIUdcTrB1Z+cqrrqr
nUbGDzUcCvtNbsflv4Mh5v/u/8jdfZC9AXw4VCHbwwz/eJ1qHu+fp47W5zQeQdfmSvSPJ9Ij9ZK9
x4IeDSgLAJOyF7HecqtkMLVxeJTK0IOgFv9wsbsZhn8d7AOqXkdD1XtLk9AWIl2QCUBO1/b6Ukt4
Siae9myGTay002+m5ECvevd3kkAmCmmhydwTysu1Ka5uTKuSpdlNiiQDMlDtNyi1hX1KauREfsMn
yKfChQ6I8a5t+lVJgUGmMAj9tDR8gISgfyj1xDghbBif7x+PvT0DBSfzLlAr4E3XCxPCiSNzpEos
ZAM/0tGwnkqTOloRZQhreyL/cd/g3qZR2aRqAFyLhGHj74TZ9K6RpAPsZabyGOU6hNCliBcuaR8e
PFJ7zy7Uc7AcUDiQqcl6cSTzTjWb2KqEKT5lmd0rAemgcA72a8eO7LgyOsYIIz2pzbvk6N1cFpDV
BtZoxI9WMTfnPGyKP+9/uV0rYAKA4ZBn3XRamegpBMLD1CKLrqsuoor1xyjRR+/6/7OzOetUcEAm
8gQGQLMmf3anGuhWnBz0727lIkAAQIP264zT0N3mG5bpJUJDCDaodSOen+y8mjS/qnPckmjy7Lva
J9XPca7a4cGoco1kZIiZtjdBlfxE10o3zupsdY+aGilxUNBzHvwyyR3cm+70P9pS0xRfNeLkc5+U
uR6EdUlxodUgNH0n2qyUbnA2hC/C0lhOA3O0GWWG1Hx0O1KJc1tly5d2ztsjkuidCyfH/WCJISGh
arYp8Yz2CHTMRMo3cl1oA4pk/mzYlXgwq7SEpn8+mm/aOzWEg5ybX3DybSchC0vTq+GDCCDHTQt/
HNXWd/q6PkqPdwJCSnNM1hJKUxDbVh70rilSUat0e9qWQTQd1D/RmhpUdaFdl7aEw4+06OCo7jgT
OVVBA5oCJPnd5gVY6CwuRs/HVOH0eBjTKfvUYc9nPsB8fQhPOdyTjR8YEYhC175kyKmqoILdc1wz
iwJYkX0z6AsfxDJ7uyVbAJKXU07zydPzIsKtFV3oSlTStGtU5TvI0jH1R6rjwf0rvldolGELrXvJ
580jurZjeX1mdrrbw0CdDGpgu1P0QeSomp/KMrH/brqRWZim7aLx7diW/WfE2+e/UttWtLOpZeic
3P89e/tI+EZZB7Uj5hA2lwLEYp0CG8XlGNSulkjTH0DE/ldq/RE4es8SfHCAt+RsBTNy64U3ozqp
4YJCuktF7E+h0e2CYjab/BCh0YNge+9KyL0kh6A0xnTx2lY2RVneGUoXaJ3iaG/1yHEAM4pUqU4m
1LbZJy9V3NyH/G/66/733HMylFDxMnRUeCw2genc5W2noXIbxJaK1Mjc50juoM/zXvMi+8Rk+vwb
G0hDlCFbh+Yo4/LrpcaW4pqKIggjcj3zFUdxoFaG2b+29frg7O6ujQBTDvBTjduSLuRoXpvZaPVB
1Zv9IzJO9im0YnEVdj08WpID+f633D0xAHlhggM5QKtjvbSWqjCRLT7G7ET4HFeKgYSOpz0ZsXbU
5NhbGg1mKY5OEQk4zdqUgKuoFzAHMELcWddBzOkprp3k4nRh/4eC/YO45de92iAUmOilViBLBkSU
8ge9cDdEfyMsp0xBFDR5ToUYXM/vp+m5nsol8seim76Wizn/bSgNDyuN2/iTbWTl0UXZ+8Qvf8bm
UlKf68yIOnwg+Cww4zO4CV+wBRtKHP3Gi4G7A+nyizZhiwGJY0Mgi8MMDYRtwykxSw0UZ9pdmnYy
z/cPzp4vhwpY3j8p/LV96TV1TOFIIwOOZyU7Zbo+vqH0qn6/b+WXx9ruISLAVEUoqEhE1GYPXbPt
JmUamIKtHPucjtp8MRK3CUD9M2psu+Mby0irN3EJPq8qJvPRyKL+yqBpW/iUv6b+0maDw0wDRZcr
2O/qSxla1mNP/nwQj/9Cv9/8VkvSy8P+yUHfvNc6LIoldGMDo2Vt/28WOeLaLaWm0u/pTQZqOzST
i8zpxFXXs/YL+Hzve2wa2QVt3vRnUhtagT6l29VBW4/lwX7tnUKamKSTGttFUrn+kGUNb5BGDRxo
auskp2YM3Qcwm9aPjnHbA6eyU7PAACAkOgrQP2zp1Ctqml0Uzlw8xyBBnoronKFVcloSoDkQJv3T
M5/9UE/JkffcWSTjTsCKIShgMO7mxrfVshDAUdAVbVSd+2biolspQV2gGZObHXiYnXXCHM24Nx6G
tu12FtWE73UULrNIaeiavj1Arl6ao+OPTV2+BfarX5JM/VOfxu4gvdhdp6R4ow7Pa7/F6jhdxfxo
zngSZcoRpIlVnBuoLa+qcI8oGPa8KFV4iaEmOYPgXP6WF160ZHJpNrSGi14ayUMzD7pfOvXgeylS
x0rvOict7MaPkYKLUcYE6QFjfrWsE5ZpYTL1C/kbCcTWk4cgoOKe1hdidPXz4vbNG53OtV8Oh+2+
/fWSsoHYkLIUWx1ex00bUPmUYcWiKe+tMrI+MQPmPnkj6ilq3Gb+ssxOUEAl7zvG7JzdNDx6MnZi
K6Kq//0NW8SrywAH6Qh08rXetd8nlaa0jebIZ/gOyqdxSryPXVpkr88BiE1pTnNvyHO2t7YLvVgp
CuAjohOjD+OG/hwSth5Y2YkC5GgDLSuKCVLDZX2cIkhaARBjRUPV4UsUp1V6aszeebeMs3oOYyo1
B95o56Vi9le2ValtyX7/2qKqJt0Qdiof04znxS+8Vq18PfbMf++/VXuX8qWdTXzDyGCMoDK1SDog
9WWcivDc1CBvxmJsDljAdpekg/JBzITkcBuQ5lq0RKo1cB9gRQxSJBROzFwfVSD3TiH8q7DLcBQR
GdkUmGwD9so6ZasGkzA/0kMZ+5rTeZjbJojxtQ/FbB8NY+1+RZh8JMcZ/922eVy7gq1z+FXRrcon
dYbQureQIkNEIT5w37tHURYOwD1DXrnNr7UF2ETf07eyK7jQS9SUNX9x8W8M3OVBVHbd5984IZKi
yGAeBcD/5iSOLjzS0UTMZDRGAbOsME9pMfWfDOQzH3/HFPEZCQsQ5O1IljYvrjLLnpzWIX8Xz3MV
NG7qnp3KOBrc3tsxBKxgWudfStXylXzxQJgtTPKaIp1VUzV/DM0S/UDSw3ozllr45f6q9s69jOTl
jDgEJdsHlzy+d4ZRtpPU1P3CCHX+hwJ3wcG52F0QZTCyWsjhyNvXC+pVhVGTnhePKp5yQd2j8ces
rR/GUg0PfNPeEWS6BBTz/3B2Xr1xG20b/kUE2Mspyd1Vt+Qi2zkhnNgedg6HHLZf/13MyRetBC38
AkEQwI5Gw2lPuQtaD+g3nu0IgUvJYoU85LLW4ojWunFVq7L6vDlaHZHpyi5cHG8daWACTGrXsOEz
vpyagooucCsgQXCXPpXajD7kYlnikKrHocidHK/eLfv7/VV763uyXlRDQSERsZzFxX5pSLngkZKK
pgo/Q/OfMQjX8jabUVR/f6i3IrL/DHWelZA7V30lKbWYYd4sxyIvjIe6CwwZ+3MeJcHoNfdL0AKP
5LqL0vcHf2sxeTeRMiV2oGR+tm82WRauNMBp795B92SbH2pPmalpr9t9YeeXfNjfOgyAumAZ7JUe
8O0v19LGLRFV2BlYuGtCFnK95WgM5p/LOmGyRnq3c8u4Kc/DvzGbCN1nY0y1yK1rK5SY2lQXZZ3e
2pfsx12ajjIEULKXc8kzNJzw/mJfbnoFo7Ouh7KmZDwqzz46lYOrR4409fvr9eYHBLhGpwTYE6DZ
l4NWdmOXYqBMCHSvOskRGwooIZeaa2+NwhXMtqckCerjbFdkCIA4flHT2FgaCYwAf5l1zJrD+3N5
64wRrqJZAvqcVHnfm/+5hJcNDq43sfFLNDq/FmW7xJB6VhEHlf+/BFQ7TQ2mKC+L9QoYi/h+rX0K
GoEMvWPpdQ3MmvAS6+ut00Qsys3oQGMmAHk5o93Vvcy1CUHIGEeU1t09EPCak2yq5joIOnHh9L5V
NSYKADGzgxUY8+wdo51nAryAQYltMhjNYotOtVH4d66x5Yc5A8bvbNI79ltpxGPlt7jVudlps9dL
XvJvzZxO827vgUQcLaSXMx/nabbrYJ5T2kr6p+PWZdIAdcH9DBsKS5Tu9z/fO+iZ7U4iOBzDB3g5
3hJgsaFHxmvtsbsK3Lw7+K5UXydnnS9gqt86DHRGd+gECgqvXdSLbA2jGV5bvqjoKKKh+jJjonr6
8wkhQkWUhXAggeTZhKy6zh1rgQolM9uIW6sU6WqERK9G9D9w2aDmwGVj5+ziJ2d3SKfmHOQd+l6l
P2Zx6WVd3FvZ9Lle5/VC9+SNO5IWAn1zYDvIeJ4X3IdqoDwW7VJiuecfnXJo47WW8xGVNAWdIQgT
2rKXZArfeFB3a0/SJ1T7d1uCl3tjynRRh9Y4I75glH/ZZehcdWrSiTOo6vfqqA2maPEUZdq5sFPe
uNBo64E0pLtN6n/eSZfAH+jmwQ+cjMI+0rn/OUzKuzJLcSE6ebUlKRbt5MedrePuVL2XM/QnTNOL
IqfoltdDsg4ABTqarh/f35KvzvQ+Cq8bCwc0iWbQy1Hyqm+p3teMMun5xgdZ89BiFXIkOPyYT8Yf
a5zvwyHIAAed/UL69nI4UTuzmiT1tS4Pw5NhapUak1tizmo5f3rYaBwSGiBCxQXCm3Aehqx0MLNu
lGkfLfrGjZotHdayuUVt61Jgvv+oFwVWhiL2p1GJMO/uJfNyVuYomqARsgfmMO9eEtKLA+VXx7U1
oqsMhG+Mekt/LSl+x3O0/LGW3z48OSEiqJDJKDC+HL5B3qsrBsA/DYJHBypl/UfZ7NxSQrFUtT2N
L7VeClJenYN9UJqlO36fp+B8ztJU2Io1ok93v6NkgJF+7Ay8PZ0iE8f39+ibQ5FzA2ijEM72eTk/
f+PJHTxHpsEWbKehtLlbfIJ1qYL1wmP76i5jVgQPaE1SKt9NeV4OtftX+YA7ZGpGYm/ZO9nw3c5b
vcRCusZT54zeE7SM/Mv7M3zjrAM62vECexYJMvblsD2/ipqFJdPF6pArWCeiC9GN/8N33KdFssPz
DVz65Sgz1rykvuyTdhrbk+MZdhoWoRWPs4gO/8OEdowAVxgl0nNTW7EGRuRmTMg2A/nRaTikVNN8
5IbeH+etrUG9CQwnjx266edTGil157UrEfgqmkPYl78XHQFMmaJLfaW3RtrJeYj2MSFq+S8/HjrD
kUGZpEt9awuvQkArcV9G5t1UevJPnxg2If0r1gjcww4afTmUYJMYc0BlxJPFjJXzbJ7CbeEtHdz6
+v3v98b1T0MEwjubAo7MOdOSLVBMiJi3qeh83cfDWpvlvU2Md13RwiwSGYTy+58PSXMAxNcuAfyq
P49BnFMwQTxQh7k4QB9143JYttjCO/vUhuGlJvlbR/q/451FCkudsZgT9qCettykk6ORlIu9Xoc6
c9BryPOT7KtLSkf7Ep2/CJQy2PwWL94rm5KW59obzL5NbaNtD9TEzaSmonKr6k0hdGrLO4EiReIs
vn3h5L2eLjzS3T6E9BEWfHA23aDwlC8VN1iL1Nh1LTYnnUc4H5Oox09mNffXgc1ReX9NXx+OnbxK
iYEUGR7dufhdZANc6ScEGvi3Qx+iNW4W8ojYRiHijy8xdiv/UM5AZInhXh4O3RGZsZdptNaL9zxM
yxovXtZ8alQgLxyOf0XuX64iQqBwS+jbAbKAivxyrNLza2NjZiAyt7HAamIIy7g1uup7vbQdjECM
gpN+aMSY6MUa7oGb89hWUM9s3ipRfPezClGF0AUae+Hie/1ikFQTFnJRQH0Jzw9uP3V9U7k+n8Fw
yk8lxbnExGrly/vr+vp6oNMENgJha0oEaEq9/AD4RY51HhLYlKYNW7wwvJjucfRZV/KbPY/hhfbh
W5NiQPJ0KgXApvdt9p9iwbb6yu2pcKahP7pHBQW8/4A3uX9J2/Ctae0EWrieiJi8qm5S3243Nk4P
+bhHeGzM6yoGZyriNhrEw6CNSxX91/qGsHhI4tHoBhvE1j3btcg6mZTc2LVhmYvrRSzdg9ut3ZXP
9jqsrmdUsb3Yxj3sEfdzsGawCBHTGu4zHenvlR8NaVZF3deyDf3bYRTh7TiU/m+36bwvss9d3HRL
8bGWVkH7qr8Ixnl9m/HbY6C7F2eReThngAQZKbPjFgoe7tgGsRFV5lO/2fWNg/nmQxSM5l3rrc63
1TKiC8nlW0sFcGFHpxH8IfP6ckus6G8t4eQQWo/ub72I6CHa+vZQhO6zAv97qar41nBAjqDf0nHc
Acwvh3PaIspMVQzpilPRz9bwliuNCwZaEE4Y68a9VNx54+L8V9Qs4NYkiDkv6Ret77bjZCiEOuzp
IR+VFVM9da9lOF8SHX7jYWCoPcsjAyD3OjtcppuPZoVZTjp4atqOYa/loTXJEW4E4PCb2hnCdBBF
caGy/8beAV5DFZNblJrmeRfGmqk40K0d0rIW2ZfBhal3gqg3LLees4aS+ulQfS9UOZ4sCULw+P4F
tq/X2Q1OhEmNeG8A8S6cFTnbIavDobNVas5afyu1i5h62Cx3yppzFNe084wmQYtHhD0XH9e2ujT+
W7OHtwA0jzIrvbV9v/3nRouGLYN4PQypEmv1TeK3EQd5kV/3gSGSsCi3z6vU85Xsgksdhzd21u66
TjrKp+dlPkspIBB61rjoIZWhEaS9P4tH2xT5LZCF+un9j/zmUFRjaGLvFcpzCM8IM5q+SYcETIuD
cbMJN9bA95KmAOP9/lBvnE9qPbveTLiXRM9bo5224OijvpFqEzua02aoeeRF9oB4WuPaHAY7v5To
vj8kAKqXSxiWDm5MSHzinBzQHfXDrCAb9HwjKTZjvZsGb/lTni5Kef8/SdAIL0fsA38tDSNTgNW3
LRW+ois0rtudVzmXLoU3J7efTbq+/ypfvRxqNgaryNwKodZqcr4Wka7vtkkaWFOvBQipOvIf31/A
tw4ExiIUs0lCuYnO5iZzX5pbgYhpbusizrq2u46m4ldhF+oRCvR6Ewxe9IAKwiV2zxuxBaUKkKS7
PwfdqbO4GI2DYXAKpdJMVz6UwkYliGv9eZYIK40KzI4G2lvpZ5fs2jfa8UmzU2HKH11bb/eOZWXQ
Ndfx8P6HfOPQ4d5Hq5QKF/Ic5wXQYZDdJibSKD/DYRJtvj6dZ7wikL29hPp54xIl+mFa9PKgJJ/3
7N3VsgdQlU2qHEcPyWKV/a3S0P8QBjKGmxAlred8mtub1m2ru1IDsHt/rq+xT3uLivEpcJERc/hf
btMtDKag3bEJ/PAFS9/55zRRxeuNzj0ph0KNlfvhQRD/xO3oRyei9UtGhm+cFOiUpKwEIfwOr2TF
SnNdxgLrdreZ66NfuvOHuY+AJy+Hoonqq/dn/MZu/bdqCdmcowI28uWEkUMflqxiwohX5Ld15+df
Jj0UF0Z54zAyyr9FJ9Mj0T57I2pt5QEhB3PCQvj7ZFZ+HDlNfx8FUt5WGB98JGaRRH3bpXvnrS1F
SAffnMsA6avzsG4J13xWJkUAYXlXuZJh2pa0kkRRzldDMRj01Cw7XTanOwbhUj+//3nfWkyoxjSz
9n4aBcyXn9cuqzqTLjWB0nI2rpzgW09YcUTJ9rdp5PaFXO2to0q7h/sOsCJh7NliguRx87bgUtjY
NkvcDe1wY7dV8bBR9b9wVF4vKV13RqHjYhN3nZNjuzBS5dQjxxbN2fqU+16WNFhpxKD2vBPS7TIV
RQYDKuMXef+bWq+nuWdUpPUuYkHgTs/WtM/EoHMhhzTwBEZ/Ve4VB1sbiosWH/A6NlfbvQq22TsE
xhT2BzNYq9MwtVl1rLrcjc2xV2Vs+I2DQqAB52dy5/HHhV9y/9YvA0JwvxQoMEKnYkh49HLlQ1+U
XTEjJKoWsd7a2/4S6aqL9bi0CGCF493mf6Sln0bCnfPYXHzvqnDUH0PYSDDA8SBxtHPQaYW8/DWQ
lvClEBr5q87xr0dj+i4GrLzWya2PFjKohzLbLtVKX296qNo7W2TXp4KIs//5f2JRsdldIbIBlhOO
NOXB2JbJimt0NM0T6HUUIaNRreXp/Q/+elMQ+7q06YD10DU7z98AlQVOrUm1NQ4kCc1HkSyTn30Y
ytq7UD34F7Hwcm0DklOX65IHmE7I2drqlSMRNUhRZcbo4mTUZ80WD5kT2bEl8/lmLFAlP+EP2Xex
M4OFSabWX/7elDE5h8gpEXcxNy+8D7VSTWIEevo+2wpnCiNcw2fUcOV6xHxYjPHQmsOHbqrx9Hv/
c71eI9bG44MhJLF3Ns+iFJC9XVaXbEpd1mbizn6QgIoyfosur6FLTs3n98d7Y3nITgghKHJRdznP
znBO5scHlUqD0hU+epgyetqQPPysvJnPdmGw15cToDVyQXo4XLz8x8sdKKuy9FYV4HJem11/X9lO
5n2fqxn/eiQ0mvAB1Is3xwZ+vGNq1AbOk16jy+wY0Dcvj/W8C1WvqpZfbfqHQ9x1vp3Hodnl96Ip
qJDrKc8olxjbg6ObCfuFSEZfegmLO6aOhglDNofBY7m1+edNb9KOzQAB+mNWevmHIAv13Rwapki7
jngo7uucNnJVO8glgiAcugMoIw/34gxsXzIb2vNwL8f272qC+bUmi5zX4rjlbYndIwRacdNUtXbi
qkO8PInqxYQThh5cdIu/iygxyy7K6TgafahvJyK8/JsC74lzgT0KG+3BCO1bR5jZo7NUlrxCpQxP
jNaqVUBRzA//2iQiSH+cXwGCoNQC2ppqFf2HlysEwNTObZ+6tQiKKBb4sifeJBrkk6PoUK95cLiw
Jfh5L48sDCSUhP8FROyUhZfjYZjiWwPwbgDDdf5tcHt5GBFeemxnlOXfH+r10SI3JUdFR4kEgIz4
5VD4AIgekmef2nPfnLLQym+DFT9Ocsf1FtrJpQT83x7Xy7nRyGNXcfHtL815bccZVwfsEwjeNfNw
M11ttX21S13oU8X/cNc6Tvb3gBKvSIlgM/FYr53bJB2FmS0J/CzKvnThMn/hqS66uKL7m926Slk/
O9mrPuZx6b/q0S0fi6WjjpIXYgsfkHwm0e8nMV83Rol8HNmWvSSq8nszHu0iylG1i7znYHDENw+f
7c+9pdos9vzGk4dG1IuIN116zypvdJcAipH/tM7cfDLL1vg+TiDk0JSYw+ec+mMTq0IM13Ru6y0t
Wq2eRGmYv8CaI+Mto6zc4mBtCdj31fhqa1c/I/zm39RDZf9aJyxLUt/dir+J75Q8WAseL7Gsse79
sOVhQ3ek7IOnfKqHZyyKNuroRjY0iRyglt82lRV+2SDYiYd2yE0vbtin8tOm8zl/DDLHHRE4GMqt
Tm1htt5j1qAjnkSEXRw89AJu6jBanp0x98bEcPrpm6GaYoCZpYr12HEE0OBEPghdBqwqq1QDJmuo
amTVU13tttOulemHGZ0mM9Yt6nWxNVEjPXbUJj5royR9bfENGRM/c9cy1tB+bjcddfOjXjbjIARd
sAv7+/wq34XTiWTpknN2IWmc7e+ZYwYaGNDX4it5Y41RfQczpAwStfIHFwbb74H/7u19sICnluAF
6gvQyJeHaRzhS6zaszBANetkqXVwDDN9CeTzCvq2dzZ23z5epr2A5zkvh6H97vaw+czEKtvcOLSh
WG6pNGUHT3DvxsqOlk+Z8PStP/UD4rl16M5xHZpGmVit1V9CtuLtuo/4cuKEbTil8DV3jfBzbCYK
gnaxrAH+Ey1h3edA18YEXsyLFDrlfuF9nQUet+7g7lRAq0dGQcxeu12hpFIicdr2ywiUwDbwe5ej
ks8L1u8OeKk5B0Qh2jlP7UhVQTxIrcqrDNsGKltyNO0EQMmYPUmvrJxDN9hNHmdLkVmHqvFx3Rgg
XBysPNOPahoEf7vO9ysnqoc4nMNOHAEqblOCneTaxtqbgt+zWfTtKXKmoj6URmQ9cVME7aEel+iD
soflryYT7hb3ReYVp74T4zevkPIx1H30Y3INjnieDXz0WfjDkuR+5/7o5QSos+gH/ZDVMOpjMTiW
/qymavuc2dL4XnXCfwgQFTNhpSkxJ5YnEC3tG1ndGVGEDF1Vt/iDu73d3ZZ5vkx3rqnDb53q3RVH
GtVcD/k2iKTa8t48mipcvtP4G69XtZQAQqrM+qzdcPRiQ3dIPVai+0ATqSvTRWzYw/VhWGWx1mHn
JMIOynuo4OwummnrZ8jwwQ3WAYR36EvTQ2m6TIcxpkk4OowQWvSJ1AoFzqpet1tRNy2QcQxRkgDN
nb84D/yGNmCAG21qT8CnbbAdkrXRzcdeuCvEtHApP/nwY6x0qryenCzHtjFWgapkmk1N/ihaopaP
OuzVX3lpogYtcCT8QoevDeMls+fvLVKTBnDIpf1pmsPmX3VIF29JZTTht6UQyiDiGUSVAH/wvlGs
XT9N9Rg+5CE+sMlqjNE/G7/8p0VJDBzQ4PC/j51VNolpuNEXc9my/DD4eSbTtd2sANhQZiPTWzgS
P4NZZGOyBpn4oK02t5NlhEUU41wsSjA5zlLEjb9Gw3PXhMPPyajN9QAiXj6AL6Pp4BSWd9dsvV2l
ke4bJ1Y95F+AiYZppNHQlUfVGOhFKbQgnCO9xeBnO9brL5L4gB/d29oZr+vQg5y91Zb+TVLRqkMe
LtsXD9bK+iVwBBammLEbQ1K0ajbu5lV5fRLkYVmmUxH4T+i3FJ80bEjv1qv4ejH5806bU0OBDGnr
F82JcyQ+KmcK8RNr1TaWvInjdIc2cxPdeMLt5mQqFn857Fy7PJ7Hsm4Pbe/zm+ftOjnX7bC037DD
HZa4DwLjlJcjDgLo1OR/F0ubPXRz2NdYH0nzmwesNYgbxxFPesZtGbKD7aYcCNJCY/aGR9fwajvx
89X5Nak6GGNXw9SJF9RaHuw8VGzRaqo/CajI9gmhqfq2mrLQuwusDGCkWF1pXuOU4XpJWVaFV8ai
DVo78bCYvXOiHvMlY7E5r0tVfmyzvby2VNvyOcNBLQPUK3wZN1k1T0m0gLtaHFv2xCGWi0FOB6fs
wSchElfZVMgPsPL9H7KdAxWPG3Yuye5WpY5o2egpdhSb6sYtnepRGK4gLHe0DL4OlbBPzVyQRHmi
cZK88IX+oDO7Lp5sDH77ZChVVyNNSws3JjWywtQYp+Vj4NgqTFGgCUckXeXyKaDx0Cajk2eAckRY
d7GPqfkUW0tZ1EdDtTmEpjDLt9vBnVV902xu+Y+RkbZe16Xo1gOGP7l57EP0SxOAzEGUZnyyLQ6X
ReAWtRrzR/xPd+auW1QPaJODJLHRtOlvoJz6sjiVmezyuBNb1NxPwhe/6VQEwQEg/+ocDVcjLBDU
q/ljmenqxiiazF6qrMr5ScZNLNStpXPaNGXHZBcyfESRpMmSXmYjmJxgDoB422VNpdH1RvPGMLpI
cBQ3Z07KDZrOvc22k/xpGH2UuR18mALL/UsU0VxcbVLO/iN0YF0f+y7Km2Nb9+bTWnnbumtXth+C
OWdNcAfKsUkp6o1tbdfyurS95oe5y8skOJTqJ3dqwvyEm2273KzT0urY6BrreWvUyNVsL/nNhMSn
R7/C7r5Rs3MnxKXa+blaETeP5y0YR0zgMIqelcNx6eCg9MfGrcKnSVnYtyzWGHgpQOItPNQaYE5c
F97C4EMb/laL9hTYg7595liaU4zvi1Ffz3Zm/lO6Wy9vNt1YT7hqOPpQDp1/U6GwJ0+yroeQj9Sp
j5nvEz2ayva3p1mV4tYgRCWyyFgWMaClfR0IWX82CsMceBCH5kexTJ0dy16af8OvLew4y9bxXmVs
83Re0Pe6QdRq6ED+u15x9PIouvKXaYOwhFutiofaxCwnn8cpSiTAn1S38EdScHHKvY1yNSIpX8ql
B+HVV3t5LFr/6qcdDx5Z4/gVfMD4oc6tlbdSKfQdK52Z8qazJC8mTmPFd6JMF+N5K+q6JJgAK9/M
xZQXiYsfuCQ6sIwbwlQPGhW7fqtPWPB1FYTdQrvoA64dCvNeKV0soEfnWameu7DYdPET3K6wY6N3
a3Hd62K1486Z6vYx6wf4gN022f19GSJv8mUj9C7uOjoqeUx3ZYswvmzLHfySWx+qzWqi2HeaTB9W
jvWUiMmqHTKDMYTHW2+riv1ppfmjZ7s7AEXbBqodw7BeZW655mkddM2zWZdlFld9Jz8MRhX80G7D
Xyt94aEHtKj1gyxhRyRCcFMdZRGVUQyOoPxaGKV8oqPsjoepsoLliJ7qbGNZU41lwuOUIXofSMgi
nT/bZUIqro61FCtFCGHnZjyFC7tDDd58L61+m0DxLNZ8Z1kLmeJOP3ETT/bZR0y7KZtbQmYfDcPS
bSJA1PxYRBk56dSbGTrw0mSZVlOpB6vvzOA0F6pQN9KDPPG1KAoiuaDU3tehNI0xwdsy+BZuVD9S
26vRjgpsnaHTVtTiHq33LIwpIuv53stdHcQbPxWIYEf9Ihpto46XznYofIjCcNdUd+HMsyLNkuQd
907eUcXME9HYy4dAryW2X5npP5JYhdeDrWcjaRntJ+6lAtljgULH4NROfXRLm5PYF1hAnyqh7eJo
UjmP4kyq7B8gBJB9CeHM/FNQycE5SN+RX0srqJu4dCfrLvKnjWVpLOc5p8CAvJlRGVdIEhlhqu3J
dU7c5f1dsIskxP1qmb8oGHj4Uy6aUGAOs7RfasIm08ny7GoJ58JMyt7LVSK92StTtCusnzAUjH01
hMXWtZwqrTIn1Ec0XdqPTucJPERXe5WxExX9Ftsw1v+CEcu7UQ0u6Girxv2AV6Lt8qQTZTjfOlxQ
5W04lUvHWR7AmiChF9xsDUjseJ17lR05kqpPGn/c7t12sLM01KJe4wKQHO9q4CoKGwDM5qSetMxP
GpqyhofR0ysvBw8fYaHD6aqwDSs4Wl1rf/VaysAnBH84BP1imk+kR0V1CKw2jO7yCk/G2Mzq+b52
vKq6ri0eq1g6BeqzGV2TT+agrPGQ6838geeaMo+ZsJU6lfXcfw3MhVYSOYR49GYSqaTPEYKLvWiW
GKsOKy2D0cRoSfhteENk7UBGp1TanChcGX7a0zE1EWt3OLttzntzpF9j5LG/i7Vh8INnNslc5+Ot
2NtD7JJzUK3CD0ER5EFCSbDWGD5nkcf3GZAY+jYIFH7YnPkaJqbOQwLK1vurGuyxT2pcgriM2NY8
5ZRP7tTSo502mAMgLZtmlUGVIujXuLLH4b5d6mqK+ybYwOj5Qy2TULFvE3+rPefoCioIceZFIMZZ
e4hbjCymWM5S/z2Uhd9y9TTRc+nr0CKCVG5WxPjm+OUp82cAf3R2ZEgYhh9nXAFr/kLg7BKouf4U
xv0snH9ki35YbOMfNRxDo5fl57BdIjoaKKIFsedNywSDT1Lab6KgPujAqYZDB7bQiwGiS5k00Hi4
zqII+xG1Gc1wqovCvdmcpWQa6E1Zp8arGjdxuhLbos1pqy2BmbhYidPq6dHb8hmVOfAWv3oh/JqM
oAjuVNfjnGK3YRvwBCJJ9ZhxjX/X3sgLUrIvt7ja/O2Om4Gw2ukUoQkOv/avtsqzJ9W0/bdha4zm
zqmm1UBdzlsOc+4gXbMzVrKkjILqizmta59M2Wz7dJXC6LYUq/fEilhOokgDjnAu7OBQtNPyLMoV
nEsFYs1K3ClzymTxRHBrI7jic7hMee/NK4+7KsK2gMtGZzTNZt+tCbakkZbK0GsSDcr/7XubF916
csyfc4xHWH09Ld+0pjuVVqOhfnZuRFnLmtzg2urcyU7CwXEeF8daWyp+fX23VOYAmLPK5We3E4SZ
kyhZ5nnEPCnxezzoY+XYzZi0i8xu7R4humSGYOqkxZI3dTKJPv80oSPcg3dVQF6KqND5rcz1nOFb
489dTF1z/KS6xdsO05C73Q3a8t6vPCjcKi1GSTruW7MIrlaIYF06FP44x6qKjC9ba6su8SgYdie7
kfro27oJY6/1odHyN6iKNSaZwDA1nY63YFpKjl0ki5Tt6f7N05f9yI0S8Si1SI19OPd5g9l7Nv70
+lHb90Gz1cPBiUb/10KXBOfQTdZk0gSm8VCVRZnOUUnFrcIZSPJsN/yVzcGW7KdlbPY/uhdsY7Ms
d2ECOAADHZJi/bVmRX4jytGXyJMgA5NM1MS+KsMFXokbfMNBM1uDi3HQ7hdEIsPfgbV6+FpYY5in
5bQMwd3cuONTq/38O2Jtfp0WkzlUMYXbYbvZ8Nr7hRfAeB0ScUU4j5r1P5ZZmTPvb0FNQatQf7Ll
XIir0YRsdxVmzswBNJf2dzPbc3moCMwqCqGt821p6+mHDsrOSLA4MSVFmCaiCFPParnauW4y9uTm
9rE3uVOf6FAHT4by6JKgGO0ChM0Qs+Plzrq7mriKy6VT9gkWC26sbS+cIEaDqPhdYymQx7AE0OVu
QZ//HDE2+luXQ16RRlVtnQKa0hXpTMlbxPbHf26Z94wnX/KpT4nK6pK6ou4f5iBzWQ2M8KgJBZNN
O4FPPh/NfvK+mXKiSeBH5TTGTtEFXVxyz7QHtZje7973ySemYm95orlA3l0WwJrZX/zeTTvMzxBP
RJEIAqhPxiKNkcBgMa56GjRhDOdN8ThPmu5shWhF7GQznrYDIf5z3/QO1u3LpH8aregf6r4Q/zRV
l31d1qL4SxMtU6tGBfpLbyHXnGSt2L6seJgzP9eAyVq74Ro76IaIxK7BBgbkZkVsFcK+Vys5DmRT
aJuHdbHEacJz+aNau/HjGhaUWwY5lBXJdM+zqChA69TIeSESlL3l5zDAYjV2Rbc8cV9TQygXY/4h
Dbf73cu5k9CVikAl0+ZWbbwh3feEoJfzKdNZdU02oH972+h8zDlBvxbZAdyrKZ10pPwmpdsod3zo
Qb3pz3GGhm4Ym+Sg+Nq7a/ilJzOc4pxyww/LGro8BdUSlIde+oTf6B0PdFa8TT1Sx1lrYuuxnBKa
Mq168khBixsn2uAGlHbjfFe53z5q255+RJWsprt+rcOZ1uQceLHZ+0LeFSoP2wPpN3rYSzR3aTH0
UXdd0Tr4WVDqv43wgmxvEJUMntAq2wXmaDvKBOmvcDgQvzQP2yKnp6yayr9hmc+3aN9leeKOufOl
GKtojdu2pYCsaeXeB8PWCdybfKSDAXBVQzzo1vvaNIvOuEF9rpx59acPa1RT/bdco1VXXMXyOLpN
bsS+nXGZL7xntMjMzjCThjv7abN4tmE2j9QmQcZ5aDqZVkehtBTtR8tXer2huuF+2oiW6fpNJM6H
xcJZKRaU4DcqjvVyPTXUTJO6MAe2jzIo4zcNFnhxqdbWSvLQiOrDOjpLkyhdo3tmA7L7UCsHxS8R
RVX48H+cnceS3MrZpm9FcfbQwJuJX1qgClXV3rHZJDcIWnifMImrnwctzYiFrugaStocRrOZQCLN
Z15j0kL8leOI+1w1JLzsxSWSjmXmXkRhMaaEbGozPrAbKA5hl9PfdlFatmhR22OxyT10cjdZ1hrP
llnRvRB4RSz9F6XUrpvYEJcxhYzQH1vounvZRnMThEnp5KTU2kTTc5zr76OckmdAuVWzRY8vSrdh
bOEk0LW9SWBAH/1XOI7TtWyG+UeecabeqJU2skPhfos9ofBwac2V3h1kkysHW6pRT2PI7sNdMXpe
ue+IX75600Qua9SzvqtDoym2hdmkD/jIKnemU5tPHb3UxO8b23mAsVx8bpJRSYIyc6za7xSdf3KS
+JJvbGsoSQ1HM6QUMEmujpa80doYHOTZNhbhgjXuxOIqWUrxhaA2fYl7l4vRCZU6Yv+79LGA/vYH
aiNzD8fVYINkWUq25Ui1RoZRLRHIyBoCBc9KvofGYHW+GABooSs2RTkdGb0rfDjr1eQDpdefCU/s
RzOfnG7T5+50GVW15vm1YykX+SCFeTXazXgx9EWfHHKpx8/FTCHpOkbnsdlFSPQmxPoDKYpp1Nbn
mcQlDiwK3VwPKQWrg3Dc0NtIWv/PyAFZ6Q72WWVt+1w28Y4mbvQAYirHV0WjOFVXmrcHO99/tprJ
uWknJaPJlunqBeD+tKLD1LIRssLLrjX6WcLXhyy5V3SNu73thy4NSlGGXyPwf7XfDC0HI07OcMLc
fDYLXyWcegrloBFG5mUmAnsIu5c5L8HAtjWnho/kYvsMcVH5nrIAvguQDfGGnkX4ycz09K4TRBCb
eWwM+uOIuuz7uaXGFyd12QeDHXW4Hg5FfpmXvRLtNLVTLl0OPjtAIcUst93ghOUh6/K52NiYJxR+
ndhcPF1nademKXonQJ2A2IssGAqz7iTxzmv1qNrEbaNdzBTq6S9UTb9P6YxZfh9PhK52MYwuRfZG
lNTPbJOLmtOWaCMC3edx/EiaxV5647SVR3hkzfqPAkzGt8pE+HWTablGTCBQtPCihEO7Rzl+Q/ut
c3yvCtu7sZgTbcvOKBxUPCRWf6bXS3Nva7kakUTE84swrFHdZNKujK1QqPkQTWh9unGqyXypcjDd
VzH2S7rfAjS5kYr0tE3jFdrdMC9pJoePFV+BNa0+hFiDLKASXXu0CKQ7n5Yabd0izy6HJejZIDqm
PDkNQiIIZaX6XU62Uz6EejH/KAA9uBeVWfbPbpJE93bj7pKoVrvDpGhxS7W91akLmDIzgRt43o3w
5PiJloVbH+BIFVckRM0PJY84GdpJ5zeyQtHv53HuPGLLQYAVJR24q7mKcKpyZ2q3IUEERR3HzEk5
MyMOloR72EZ15m45WCOP4s3YN4cKsBfVozpH/ELiCZ9ft7kRc1iaY3orzXD63HBtPxp8nAQsl9B/
VW5M1Luo5V0Lw6umPe9Y3ZlpWhPGplNIpdzgZ2qCeZaPFDHwrzn3ctJRh2XuY3VhwostBjCBfNgH
Ywyp7VPat77Yk0MEobdh8h1sBHJPAuXP1HeQ6PBuaPBS9HNLkwIV/jaWupWsUIvjO1cgNIEzae/i
MipUv7LRDMP53RZRUJWN+GB6eIZd9TQ2ukDm0OdIh23YubU91ziG4Iz9FTRJVu+kQo4dqGPKZaO3
cTTvPYruz9CjjaVsbJG5yIGW00FStep90WVwyeJWi8AYRU5h+lnqutSAFO4Orgc7KgNzLhEVJOjT
8l0yZ0AhA9XtPbXxjWaU1m4wRKHcFtSeMbats1zUP+u4bePbKXJHvAu6JCPgwcfSkJyiiZ7pQZ5P
CgCUIQLS2d72Ce1pubE7o+mfm75p5j0BTB0pfhoaYJu8CfAmwnR6rDzpYjJd1Oj1DIiUHxU252Dg
NFqZPhqR3QyhryIvmiMhKhvjg4n5bnnblMqkUojh0jEPnWpDq8JWUyfKLlVFeVHjYiwu0mlsnOX3
iqS6itGr6J9sbZgJtRR3dqufGIzqhDa0/RhD1B5MBr+vFGskzZ9HVTtYU6aPN41JEZ2OQT2UvxCy
HuZqQzuZRGzX1nYU/gq92cE/2ky7/Korscd9yXBeET9cjbvzVnWr0N5MCM9PH2m3tOqHYrCJhTah
Zxfa50qpLdXe5Tk9wkOoDQNN5c6Y3fmHMlULoIdwLv5aAp3N9gzT0k2MFjtuyZWIOcEnw1RUNrfm
RDr1sgxJYQTy3dbskHqqAChQgaGjgspDxuxAnuh6xzoM1twrT4WlV0Qa/VhbNEvCoZVAnIXasKUs
cBfuN7sxbOdbb7uZI/YJfdIo9s3JTuuOClRiFp9ql1vmh0fqGgaTOxnJ1ZQkubizZIM49gbeG5Lf
sTOFztXUQtnYJ8YwFNcqGbq5d3HYGIOc0vn8YNc8f+WrLq0CJPxx8PsRJdGUf7BjVZm+hHLi2qBX
Ir1Dy/rm1Wwt8/aUxfvhQhMDV2as6rRSKK+N7aVUekSd7c7JhkNXjHiJiDJPRq7KvktvAUTFza4a
nb66bGd1ToPBKozsC8oeYUOe27ltQNXTVA8tUJPZT0s5a1tDkYVDL4Niy0ZaZul+ytgxj2gCptN1
Jy2ymVnlfg3EJJBFQO9Zfu6jKf7ZTrPWXtgcAtl2MrPwsxK1lepHyjA+o7IZ6btJ9bLHpCqM3oc9
n2OyxPVnBqiYZdWXqMtCh1zL8KZDVPOXNtwbMryI2C4/eqtJra0K1lnuAWZqzxCQqDFZ1Ow9v/eo
w/mQapR7OqlRvs3cdP4iG6d6hA+tfZBupDokTF0SdE2clDQRiBH9uIFu69NCiW9Kcu97F/UOgMxm
V1h+aIfxF9FFnbYZrFYMflHX8lOhz3IkkB1Udav1evNdIkr+aeyz6VIh2M+BxVT2Rd8heE+SZgeK
wb7A5DK7MNK0ATMg5mvaQEMeVNFgXlXsntGf9Z72TS1DDHrNZMyucweTzJG0gTTSqOvCH2K9xiOA
xjideYpA34pZmz7UVe1QPnXyodw2OfD27RzT+X1MORE/qErbUZNGwxRzCMuJJX0NAxBCrtmAPmJm
90PSWICms2poP4E7ch/DrNCyXVSGjvNY4fz90mBoCWDHnKwfXjVkkmKM1cltKK2i3FjjlAVt5E2L
tkPmoNSMaFi+GSdccK87oY3IdeRNcTGoY3wYATNXNxZUpoSU2uL69tqSWgZycvRrEJuk9jPqanwN
ad3KN3UfphG15w7/Xi7+ksZnEzqm31hO+6WJuJuCSRbgOVJSd27jzMP5tp9DeaCsFZnbzu2K+Ao0
lVLgbJgUeZCEc/88AxPoAtJI+a2wtfg7Qvau64+xNV0VCD8NO9k0yZdWjMCV3ThO70VtJrQudbcC
tyhnQZdF6O0V+RLpKzL83s1Cb4g2WmHHYgPShz4MzVW6vWIocT6oC3xXfQxHOy6rITcVvwln8RTH
ZMY+XlyI5ztEOu3WnOR0L1JjqJmSyVL9mBNo9qPWyTnxNA/AVTR0HOeeh7T6XqOk+UJjH+TDkCFK
vWFZUrhO56S+iiZCrGCAujNwuC2mhNacNJ+zxjA/qN4U5j7HPutG76TQr5W6bRNfpRP0KYo6OyfH
64B0V12bujsOIzfeYaYa73q1VvqNQ/NK2+Wa1z1YXTQv2D9Lv6mi1r5HWgeZ16LiEPeVOXNlECdS
3idAc5+MpGmKq9azqzgIzSGNNg2gAxGEVhi59HoIMnZuS1d8KSFQ1h+sPqqpZWpWs9P0Ii12fW16
1H9IACnCimnY9FLrv5TcveYm19DBeYFiUc7bRgX7Rt0tdqJAjb0ElXTH6K7opMjqk5bObhLMpuJ+
darONTZNU05DwOZGPSEtygJ/96nzzItGrcTNMOFytUEJiSq7WxTlpV4plLBjjUxuR4Cgf2ysof3J
GUpzK0vUpVhEZVsl/Zw0d9OmmEE/p2k7H1KgFDk1WIXWLPCg7LmNW+uDNiFMfKVx3z3MhWYTD7wP
0nyDKwMtjqySi+qRSky3Fj0qcyF7girqsHXa7oopti6G9OwoayosIr/IHaEAjjKdh+bRCglPktLY
xVy6m7qmBu3kfH2r0sA+ZWA6JmlEmwQ18jOv9gaftwz6CgeFkUlFcfn5b/D7PtK4iUJkqU1chq/Q
Sa6eKiwG9gUt/D8fCtdkwLqoR3GrrAlbKPBoucxqZ1Nr4AoMNxH7yM76faw15RmtkjWqdtFLXlza
X00hUKJbIfTisS7ZdoO7CdO69LMQt4TMKZK9TFPbr/v5HInhxAJZAMN4UiNvBjJw9ekyWc8hEBIP
/IDUL/J5mC5cDtIzE3jqrUA0w2nVkT99s0AgsxdONqXeBggfhrMjCHAj1LJtPli0fdPWOgOnPLE2
NHzcdQJ52BJ06o/Xhg5CvOtg+G88u/mWmGq2jUYw5klfnZMHOTV/SCOiVsXBzmpcoUShyDV1oyTe
hgpI+wQgwLnJCXvPzN8bwt6yLDx4eqwIG32FNU+3tlqL7JDPpAiK+FVW6zegNrRt6yrG3dC4wybN
4/CxsSftI53FPtDByDz98VkCxwfMt8mdCaNmmYrfNhypnQNNg0ntWqDzm8QDqgJKyzD+1KtEg9y1
LEmXyh3uz8ZqID2NYXJjeApL1xlMH4sB8GSjWusv81ifk+18u1QMRCDpaQG95Zz0VhtOibWO1gkp
vBJn0zf6JzQ3JZoInyDaJec8pteEjeXNFq6ubSyy87zh8RSmaaeFtDkoeDmae1M75deGLvWOqOY7
1a9iA7/C3GbRMJ6h8rw9oBl3Uehg/y2Q5tW49uS2CgE9+8EarF2NXdem6U1nV3h1vVUiW25UrdB2
76+Xky+LYzFrBrAxBJzjlwVMMplNRl9JUMyAyw7UHYyf3E0YDvrCzJpA1xqQpIj7//H253UXI5GF
X+vAADoeuTQbDIKKyduExlx8zJWifJRGTil1nMbi7v23fHsAQOFF8Xi5/7iP1sIxidGl9dB4jFVG
7l4dZbPXZvoI749yapVaZLRQi9j/2lp9gLQ8pIzqcIBOVgtjuKJv1ZfFlQQff+YGOrVWLB3mF2RS
Z+kFHU/enHld46DAtPFAa91OQoa3Jtifzxp6DGowl2Y4+gQBqRW8/4qnJhL9O1zQcFSERrtMwW/H
i5Kq1D97Mtt51IsvuR5ZxTb3hDFu3x9nTZVd9iDESgdCp4X2mLG6GzpFw/tA2h5UAqiCSMCy41Kh
belIQJ8EwID5TG/9aAFB3o6G+6dWlcvwHOOWQ+cSXdS19Xs/6LRnaS5vQkSyNyZi7X6qOxjOjSna
hqo4p8B3auWg2bhosRrU7df6mjEiHKmExrpxe3XY4QHzEGIatMUfzT1zSZ0baTWxKIjOiWyY2Miu
rCAvNAwf0izcFk1tXrz/DU8OtXi06shWIDe22uCUs8KoDU1vYyqJ+Q2hCpzQjaT+WCfxOY/yt6HL
Yq39n6FWlxEBht3TaPI2Q+whVq3jJxpRPwvw+LYAZOIt+f6rrU9N3SJwWRQd1FeFZ2s1HskNYm59
1gejMmp72EcT0Czp7bLFO8AwpmHnRJRwDJl3Z06y9aS+jowwEJzC5dZdcxdTvYfTqOt94HaZ+6uo
Ku8io/uLML5WndmDp4ZCMVHlbEZt0DJXZ4yN8H4uhdpDmh3cX0DqzQ20iA9iaJVzacL6+y1vBV1s
0Qde3BjW+y3P+1ZPIlCsijHd0HHRPrbF2Po0J+zH3M3PseLWpyfDLeRclGLALCJ4uXozTfQYn7je
EExKAkbSdvfWK2kCDgVN06riOejenfly6yNtGZTjhLjMXBI9bxWEJtbQCKcCmenS5Fwcc7LDgBTJ
cwtXeEfEYQUUearLuG/cr7Gcxqc/XrKENHxF0iODd15t/CGiidbKQgSFbMVeZLuqejSKqL8vYtcK
aLVWQEaqcy99Yg3BzPeQNvPQPYQ1dXxfDD3BPIOIIGtT+jS2rswbIlT7V9QmYAnef8VTn3Vh45vu
IoDLYjoerOkBhhCbCYhSRrLxCnu8rdq4uw81Ge9EA9hMqSv1zGfVTqxdKFPItCI/iLnHWqk8T5xI
jbJagERv9Vudsi1dF9cW33JReYdmGMcPTjxnl6no9AcyvPyForARNDB2G/xvaJWFXpFQmYKuEYRV
aPga5uLnIuiTTwlCbREQBGO6XvITSTqu0imgZBWCXiPc2WeVWIc2V7pDa1v59/e/xanV7kB1gZAO
dkFdR3eQPcvCsMc+MEBFK2AQlTwMDBBNgGWm8gov1WQLeym8ypK8O4RoXgy795/gVfXhd9basuGI
jWyc7hFFBkJxvBxaipz64mAUZLVdXFF2K3YO/ucHJ0qybd3JeVN1wrrp1LkOrLwCxs0XDpq+z2il
AHB6/3FOLU6sZlzibMQizLUUDwD+KKx0WszzGBdXhRTyYVAhVyix9S2rI4ce09ScWZunxkTygdgX
kVhuq9U1NeaqOitjJAKYQenGlPqwtKKE85BKd8h8mndUE4rQdM7cHCfHxSxgUaoElrB2RNPogs8x
ZTbMyw2b/oEoF+HYHh9SuikxtFlFjXdp1phnPvnJcRE3XE45iNzrL16JeEp6qxSBqufGwUkz2wZW
LNKrENb3dqikRlMEMtmZc2eZxvVCY2txhSGIjYDjshd+C4pH4L29bsD0QDBzeE6SqdvqvW09v7+A
TuwojH2gjbOB0Ytc6wiAJc0t4c1dYLdVGnioDl1ACwBE0UW/oC0Pm06f9A2hgYGef29cvD/6iamF
rali4GlqoPbWcQdxgmwzLWYp5al9ldqg5l08mfZEqF0gSh39gKY7J5hz4tBiUKopRAULi321frnJ
UJr1uLP6nh4yyinczpKieuaEycaxxuHP9yhSR/pySeO6rK7vSLdbBJdtVwRmLpWrzu7ahxhkb7VT
4UYmGzUX0U56jrz/87kl8yekY2J1rJiP14+AMWGBpheB0s9iLyutOAirVgNYtu69Dl4dgmArH/6L
QU3KGzrSKEvsfDxoXXSJmlvczHYWV1eTSd27dS3le1TX014t9VuMdWV2ZqecCAcIA1jCOvOoo8B/
PKgMU8fOzVAEVVh0FLmN/kngsZlzP7RQUN9/wxNBOsYWsKlZtQy2TvoHAYKwH0YCLgm32IA+dmmN
s/Gk0Mf0BeztjYFG905kc/vp/ZHfmI9y9dAIxUF2Ec5aLG+P31MtZ6546YEnolJAf0I2tw1NyF8Q
MOQurg3sUY26tb67dVjDXQejDJhD0dXLHOPvZ7oxABL1sYy3oJrgC7z/dKd2FfcyG4siJUnE6iNY
w6gqnNzciy5gNRevdMhDkX1DZ1z1w2j4U2W/18mgdk0FlpgMr4zjyZCxqzlNQ8oS99SsLYF6gU5x
cp/oQv/zC2DRBwY3ai3qxWszHHpFRhfDBwtCMOZ7Qt6PJbt8zwFD7uK11p2nF1nw59OJIS66d0jo
47+z2khQ2iobEHcfWEVFrUAr+7sxKWXghQBLTLzeHt8f79RJjMae6xkEcy4uUMfT6ZYqvpuyHILB
DNXDFPcaHPpOPMN+1NCeLsJbu6qyc3WDU4sGIVN8XJC8XFQTj0cdktgbIzgFQdlbxsb2GpBleaJs
AQYqiySBceZLnjgpDBDCpsH3xAxkPV7tcgLTdh4DS0bZTW0l7Uurm3JPPS37/P6Enng1KuVIwfF+
lHzt5ee/Xd/WTK1zntORNiTwS8dtHGjENgREpQf8jVT8fCYsOzGgCcuaS5xe36LtdzxgWZkwUCBL
BFkThbvSHn8WZqIfsEqrUT+q6jML9MRUIqeJri8dXjQl1mkRjfSevq86Bh2HVgCyL9uDazBBl9vn
xMNfVd1WodASB+GAhswX1eTVwWfHQMfsZJoCkcbyYBmoFjSJ0j+kfapt7VF0pJ9qeZ/0nXrZ1fBr
rM6b79Sxj74kKGF/g9VtonBgtIdhMWRxDCt8isK2v3VJ+i5ZD+mhhMRyiKJMnJMnO5UwwFMgSaXo
aL01uZo1AwtN8G+B1XYVEKEQIpalT9YVFnXlSwWSgyhWTtEnj/v4omoSdEeACik/hVElkEIQBOi2
76/NE3cY3QDaZBqxjkMD63ipqEqFMGrLUtFsoQA2KtxFfWlAlQVEV62Z2WFWvA5yZWWcSeBOjUxt
nkI2vQiUitbHjNXjBx9HU5Cqzg8MJ0wC9lncwii3Ak3o+YvdDYk/dl5/JtI8sVxpgdBXImVjuer6
8StHsL9KUWtTgCh6DLzMznw8Ao3AaoZzNtwnjlJUtpdxqIWjb7J6R0PkkcF1OKHZEC7gfHMs9iB1
Jnq4E+BGObcHp9GHMy94YvsvJw0WFAQGqr6uoUvN6tusgtheSxROVBCxYLWR6zjM41RyAiDtUW/e
X0Zv5pTVTIBpLb0JynnrDIXWf6VNbi/ZfUl322lxudcrc9wDpfzTvqDOUCxYFCqIYtw3fnR1mg92
6qCDsYAuL+HeJX42uOCMqGifCWROvRVKUwZf0EW0Zn3bl1otU9dWZAAVmAp90Zr9xgK0EgNTGvPg
/SlcrvGjkw0RQQqTqKRTYAV4u9qJLjQZkLDIJiTApW9BYNPqn+cKAZb3xznxUpw9JDw688f/vOPl
r0WIHkSNIYN8QAfBhPMF/wWf38irmq/vD/Vm+S+6iDahMSc2qcertuVvF5+deUgQLAVzaKvNQfRd
HXSwK7eiV+SO0rd8UbV83L0/6Kn3ozxnLHKyZAJrM6wYjTzIqhqgI+Br6GboyWMpqdk5AnDsfzOU
gQXB8nLESsdTacN700AtLvgmgUut1YFaQn8OSLzn/Ksf97++T/87+lnd/2shdP/8H/78vaolEl+x
WP3xn3f1z/JJtD9/ipuv9f8sv/r//urxL/7zJvneVl31S6z/1tEv8e//e/ztV/H16A9QIOAFPfQ/
W/n4s4O58zoAT7r8zf/fH/7t5+u/gtj6z3/89b3qS7H8a1FSlX/9+0cXP/7xF9iM32Z9+ff//cPb
rwW/9zR8zb99bX+8+ZWfXzvxj78M4++vjWVaFYZKx2K5c8efy0809e+cQzS8OADp8CHg9dffyqoV
8T/+ctW/g+Eka0OckfyUdPyvv3VVv/zIMf++GFQth8wiFskv/vV/X/3oI/3no/0N+aD7KilF94+/
lr30nz29AGnQrTa4VtHox0Z+LZSvKFM/Zx0YPOl0451WuTiSOzBRDGijhedeaw3CKru+ixTpV6TL
4loZCs15+W3C/v1Uvz+FdrwP//UYONw61MrQmXbXZYcSG43Ow7Y5YN3FGUI+SLxd4mNoDP6QjCGR
EbowfurU+ScISvrk962X0OayM0seevQY7gg3HfMihH9pbMw46i7trMVmV4UzRefSMcvoTMlileEu
mtCIm1LK1Ene+I7rcmaazp5WwhUJ3HiYfdUo5T4JHXFbQSq9GiLdCkQWxo+dQE1I6VP7AjcsQKCN
qV1F8N78Ng1JIZw4dM91AVb6af96NJ6NYvyrBYK7nOS/HWu9SiMVaCcRw6gVyB3ak+/JKA0mJnTX
ifkB8OWiWaSj3a9o2iFZYJ3IKyFR9P6HPQ6h/v0gXEzcT8gh0n05fhBsh5B1wKgEZoOH14lZhOVP
2Sr5vdUo4y5sXBAz4QyYW87oU7w/9npNLd+HCx/NNgRVuR9X1xXEEDRyQofvYxuzCrV/Wtjafaru
uI1hTru1BZwXGtJZ2fIlaPp9UzEyyfCS3SAJT/FlVV7oYL+qo1sbATByI0BtCcAw9Qb3gI+Qk/oc
8+2FWiKo0I69+TgCD/VlPxUPThbCRH5/FlaQrOUToOBOzZSS8IIws5dp+m0t2LPbQsdRdbaW6WZ7
CkIo/KeagdJhpVaOvo1EWaWXbarDfZztKf9aa+QBG7tuojO37Zttzqm1+HGwZ+jx8weOwt+fZTTt
cg6zzsOxzUQcyBwg3wGACG+iPoOpPtp5+DkBLbOJxjq/TcxQPmO32XyAwLPL7RIejD7I+nNrTso1
Gk/WVnpKfGhmEZ45kN6u29dzEf8ZOlq001ZfUCSQepCM8AJFks/5Ezq6G0Br9bVooxs9D/NbszfN
Jynr6HDme71ZPEtA/JqJs4oAHK+WbdXMUD6aLtm5s6qCKK4lwiS9B7VpVGr1c1J0+ovW5/OvDO/V
AxqgMaXLKdllriPOZOmvudXRQuYJEG9e1hCYSHddaIFDl6qTjKZdA38Eae9mstmqFccabK58fiwL
r5SXOif03Swx8cHTARFAH71819sKV5sfuryBfrKwb4YXLaREXkaWsuvaOa03c9W3A1EWPQnFMiKC
WL2YxL4rKyf3TScHf5bJCdj4mRlePt7xW9GpJJWkSEY7+o0gdppz5SZaNuxQ1RIH/E/7g1aWsAGo
m22HpjIWh2+kPUs9/T4Ng3KAEjOcO6OPUyC2Je1SLLyAMSAQv/zH8VbgSI4Su1qEbux6QYGjVghL
C3mdG084z2WRm/v3X/vEx1zwxw5INxA9i5vh8YhGD6VdoyK7m9C9+aziabjLRG5+0NW8dLcNElCb
uquna+gC9bUH/elSoi9yaaFW91BWxQ+aK/nHYbYb5Af09GNd2dDBBusq1mSFDF7RFQdLzVFYiSkD
UmxUMCC2DcX5/v57vBq4Hn8+3oP28dJGfMXNrt5DMSDbZyESyp2pmtvWVKngV333yVSi5qrSBusQ
en3sJ0pUH1CCktsOpP/T2NUP0mzrnRfTSclD3X40ufYCK7FGHyame4fxwrCtOUG37z/xa9Nt9cT2
UrlYzj6Sp9eS0W9HcO8Bp5eiHXcoPCa/DD0nP6vGHj5WjlZ/GOsHnQ1z0Vt68ego43evrLxrvepS
aCqNDQsAJbprN5yLDxVd9Tu9MnoIqkZBOSSc5csMPxUJ73K6SyeKoJGSXQxteINBXOr4I0QfX4Ue
dwttPDsTA71dxMs2Ak2BQ9jSklvOst9eTBcuuLBSG3Zhr8prWOaU+42huiOSkxeI8Z5TlX87Hi7v
xHE0Nw0K1mtMnNVT1E9RNtvpE3KLhlB+EHTg2tW04zc1QrXgzOV5Yjzaxji6cA9gP7K2NmgRXhdW
1o+7pLPMZze2sp/I5ztXloUGgTs21pkD921MSXuNDJsUW6UVpq/FfJ0MpzewFHJXt5W16Q2AFTCl
i6cxyRoV+rlzq8TcO02vDIE5OhqBMDoMKMdVqnbfOyL6YAhT3Qgx2WfupXWisFgO2iBzgR4TyrGx
jj/1CA9T6ZJw2kHOzfYh3OePUQj118vtHvSl6wUF3gc/haAyZ+hld6b2cGp4/IqI5EgR2PurwwvX
QzPWu0ruZjWbnlWl1r7Qit4rZkGvUnTI80wK1M4OHdY4VZwzL7/yuFhOa9YAWRh+SaRcRC/Hb+8i
pIo5uDXuuoqYxYdhaH1ozRrFKphWPVym7oM3lM69iJwL+gTmRas6w50hLVg5eJSD1e7rEB2MNIex
2ZfR8/snzJvZscgglw6xiRMnDttLOPPbPrTzPhkLtTF2NqHAoUW27Q5to/g615vm02gZ392xaB5j
dhUqkJ369P7ob9MNVHH4P3cqaDKbLXo8PMoj1Wx4nbFLk1ZXHpWqr55Hyn/jbdqxq3BbhRe6iSi2
iwCWaI3sXlS1B02LM5QN0k78cejPAzlo09N7pL5ICfX4gSL4c2qRlSbnxGim/iDQKAgXnhRKDONn
RxPXvVKeA3ue+Aiv3JTFlXNx2lvKPr99BMRFw2kBouyyqDNI9LxB+yUsa97Lwnb25jAW3x2v1A4C
uictbgUp3jPfYVmFR/cM7T4Drw3QTdQfmYDjJ5jiEV+EwbZ3AgJ45GeCng5sL3pxF1JXm0v4rWlx
IZO+iReVPIn8xYA0uSG0ocOHpymXxYss1Jm9uzLoYPfwXAuQmZxo+SzW6nMkttSFpqMVHmYNImtz
3gzWxnP6ctwIdVHaALpTQd9lYsptWeEEs0+GrrNQLhL2xVTCINmIQXflwSs0K956C/vUQGzT2dZz
bD0hjYFEhpJAqtx3oLKRgI8VtFXOTO9yxB1PL9wqSh+LiYwL7HU1vaUW5Ugx9e4OzY7YuC8ypR79
oaRpja6ApSlbLC3IrXQECutggmZ+oIZeyyswT8NPObW27lNNIT62ST0vunkQ5plHfLsEgRtR4cYH
BTYDJaXjBeBUtsiTgonGGQ+ybC6tC9GrL42eezd6IvOD22jym1VXe2kj5vj+/Ly5LAlsCMyo3Fo0
R8E+HQ9uYqkcolLi7LzRUB6zMhru7Rin7EwjacDpoDljl7fqtC3LCqdDoOm0q/TF8ni1rCgsdBBj
DWcXO2X/rQY4u8/JdbdKaqrXoYHiEwROC5fFlq60G3lqkE1ZdYHILeQ/RRS31exkaBDH3ZWBDcKe
zkCD2HxOFaTAVOFTjCoOskYdcZVMxJnQ4pUKcbya9AXtQmVkcYzjJY6nK45VTBP6RN0hIujeGq3n
fdDoskGz1qKPxUSui3JDXOC1JsW1JzF00iIptvW08KgdAwuRxs4wl3r/I2rLIj5+LEBy+LTQJuGe
s83lK/92irWUSqp6NuZd2EZ5tx2576Tf6GH9jItOWL1MZqxWF6NEaGFj6oNdBRDK7GsxG86lsEIk
+RRFQQKy69P2xpM67d2xUEBz4Jo2oGfcJoN1XesI3v8XDw74jAPWptxBUf/4wVkJeokypdxp7gSd
E2GWsQyy3vbuS1w1PpeiERI/1xxcAqAbVwtSTRu/9B0OXcsVTWvGUgYNvlhXaoWvOAj09eEEMmRS
l0i703rrIXaQdTj34G9PbW4pHQctuFQLYm91b4y1gG2kaTPGRaqJhKuhia9W5t6hmRs9lBqyi0Xk
Kl/oCysPSNR2H3BJTDcj4na3qWBjn5nHE4+zpKRgdgzTWOAxx/MojIFsg1h/ZzsjvkdoL/k9So2X
lW3hS9zZiA50sXPpVqN3WSlius2R+LvhPzAYl9EZF9m3gRc2KsQ2gNRVZogO1/HTSHjaetFNRDZJ
tc+NUGYbtajHR8WERkj5Qb8yoqzdCdGo1xGKYc/4duRbsNxDMPeyW6TE5/vKRBXU64b8TLh+4gQi
86HD52L8CC7u9eL7bbPoZRk5rdrMuzYcFPOmmkjEPDtM6ntlanF2yJFodV6gjIu9pSujikqoNKYv
iRcR+ORFoVS7eHIq7Ya6GTXk0LLr/8PZe+3IjWTh1k9EgN7c0qQrb1QyN0SpJZFBzwiSQfLpz8r+
b36VBi2cczHAYKbRlYYZZu9vr+WTJwnNLTFQHbSXHWJhnw7BOA0phseyPzS74HgpuK387aP+H188
VvF/c4aMkvCB//5Rh4MG9FIv1qHrcGyIEnuuKvzwsFaFkcfSU0gtbc4PeileDT6TR0dW/smJctKI
DMj+ZX38N5v2YSFiSaeNiv4j4O18eA59vj2MyDyHJTPb58rsuvtu4ttImWnYY3dyrGzaoKl0TIDC
m9omKknKfMTy2x3KcTFP04TwJ2aCM+BGUkRu1peOBP7DiGqyi1YXcePMxmvgLXYMgaH6NtrgR+BY
fhf9Wn1t2sB/+8tvy+Ej/P09cXUlcMa+xc+LnOXvH7GsagjI0o8OMFUt4Pm1c+fLQh4icj7vMMVB
9deokGxTbDQ08uinKPR3vogh3dVWPiNytuP/h5fExYqEA10g6tUfrvAVTScbzX1+YPZE3kpfgRbk
eY0pJ++pvVjb0Wc25UvErnTPurClK4c3EEPYOnbeysNudn87xVy/2Y+fUhjSOedWQ2Xs4wq0ACcC
IgRDvd88/zMcWZHSIOrvOMsvWWn0xidXBe3pvz+I//G8XYcXGE/xOKIyKvnhu6mB6AFb5c5Qou04
UvC0T9BpgmOl2vVolW17QwKu/wK3rroZlOn/0k79XnrLXsV+5/XHOpzkHeZcqJK20914tvLvjUgD
ttsB/aCYJ6TSt4uVGRUEe6BL+Wu/2NUrG82tMnYZ/O2b/bdY8P//HBnHgHPAvkJHzeH2/vEdNdK+
bolmpsQoo8RZgf6mE+2C1yqytzU1lkHuMfBnTAwswkOdOrMdndd2Ug6xPa6aaAInoNl76+jhrbP7
ooBoUW17tqrFtO8ZpDA0No1lld9WizjHQhviuHcb5uKlsrGm15imvLrcvuRERWm5dPVbv5oQ8OZy
wXPgdV0KtHsasjlqOLbDkL4S7PmZAGuFLzxzdnP1Yz1bSBmwkGkBj9ldv3ldCJlvr4VFNbPOEdIr
VehsARE5ApKrQX/5owFD1FqNKO2kh6Rh9N2mOeeuqe8DuzGQEnpODrUPtQaeDFn/lLNwqoNRr2Dy
4X4Vy83CKSc/2YvSMm3tSSneIDNvZ04I9RMFHPlL2LaO4o03x1zmhnWKtgAUu9Fq9kz0arx3y6UC
nw1Qxkn61cCYM+tIwC1G42UloEmZku8dotZzPo1fckCvfmLSteWWZOi+ivvcjLqEGSI2e8aWQK93
GHROiijQGQDfJA9OCAuVOcPAzcxFOg+R2gzzYvX01rJ6b0o/LYtwNNNybM38qCeCRUc41M0zHx7L
oayvH1ReF2bCr7GeUqv3gx/tyKRM9dcn8sMPmweS5ZwAJcd1roQfIQTD6F+VHJ6VtZawLpVZdwcj
kPxerFHcMQKNwGNbm+FgsYlf3N6pz9wbrfN//9D/qLHxB5iovXZYGMnisPvhvAWUf1chV8Vsqwbc
MnVeXLqKsZcmFPfFrLszSeCXUBmCKmohb9pVekj4IuNIMySCxLXBrJ6F+vnfL+vj7en/e1Wcccjd
05P4mOQZRlb/kQGZjAk1/RPI55CscyAfF8jyXzyADYf//nt/nF1Y4bipscHaEYASzHi/70VQZcvO
l0uQIUSLbplDqi8SVvjXcIHcKLyR30bhdvf4NQruqi1MRbNcrtcsS6yxD6ObdkVV7m/+Jttn8oTV
i9cOSidD4N+Z7cwaMdY7EdlF08wxlWX+7WmilPPxebrGhHybs4bNVsGe+ftbiGA9DTZUy2ywII5k
vRvI8Dw2IzTJUE6zC0O+LC95w4J2NBtnfxl5/oo4gJMfHbRn6Tu4eUofa73ufWotXGoTvxH9V6Eq
HcRW0J6nsqudxOoUspAaIjPqUFED5QxlB3LXHKY32bk3Ro7J5pgH2isvzIBIEB6obVdw3WEv4t6e
fTjaYBS+lP6OV2ec1NAdKdqFFlIwU1QnxYgSaHhAMU1GYr/fz+hsuukRFuEmk6oNvcv1fh2ltikt
L+tk0S/nel/a78NQieFQNXa9Zzk3ie/BPHbNaSWJWad+JDk4Nq6cVewLa3cv1Z7bYJ9Cud3uNSUx
KA58XxTr5A8WiGZ6pfgiv5eSSC5gqwIMAluf1V468HwbPXTaeWnYOt59EzpXeLspCGNUy67fXXNr
7YO7VlXLkgbh/Dj718YSYbKuONMOY0LYp13rohoTk0rqMWrmeIB+R4Zy3YHMEpQL9ckaRNNdgiZy
t7tK4lVPO70PR23q/M62WdohxO7Xz9p+zvuIAxH4WNjeS964/7AAhY8eyP8hmSqBRXvtDAb1uUMc
WrN1TtTDxhfXmTrjlPc43VANerUXAxRTD9po8RfhV1AliDbTrdKyNu2voTCiR1UVQZWUVl+bGVtR
BDGzU/trZ2ipM2wDzaPRMxTMoX1Z7pDfTNCBHd5jr/1OnZoVEwLO+8CQWT4bWKQUQHQb1B3LQeyB
XkLNhs2meQmQEd5zzg/KyxoWQLEtWXQvwrDHNoOlrcZXO7Bm9RgEfbccR5eNKdv60vhRV9xdz4XH
nplh7Xb9zAfA/Qk+arQcorHrjKRvbTQFVMmbNS4Xl/LYJIS86YdhAwO64WHnPl+XBCN6FQkzFn6k
x0cHTRyyAexxnyJsDvDzgZebaZDXpkw8s5qPiFrlBM4XqutxqComkhbEK/yfdT1LqnlFnx8qQ4TA
zIHNP3dss0vqdGJLvXapu0dlTeRbq3BGDmSult2lPI11aus5KO4QLthVlu8rEbm5FS7AvTBfb21Q
jMOLsUNgRuClTH0WzBBfs/96M45r54ETcwG30xZb67a6RdrFxA0/8JZ37Qxrc9xBuZVHy1+WVFPI
b3/W3kBO09Rm6V7aYfFpovDPj6doaaI1sUhwO4ktGGGJCX17bmaEQw0rmkLs/sCjNxC+JGcnYrds
5KEwxi04+KEkQKUswKytkY8s6txauOTp6Ju2XeVDGcqx6UEjv+WLVPTX63k9z7VhQPQLIbLLjvbx
IwvKsqXdZGEMXfZrC0bT/XxttC3ZvUKlUozSMKgXi30TaQ3CCPDnHGUPFiK3PWXs08ECR7TXjVH5
DE3SMCrvJcLdohfAk6516drNe5mU0D88Ofcsb/3SAtZwQkcdbN205YkRSbprBtVHhUxml19de2i8
BDhgN2aLGizgnVYD1ZLtlNn4iRlsfTbtagYQoKV4q/Uc/tSB6by5tezGxDO8CZIxoEXvZmQs141n
9KJeVmxdx5F5hh+XuMKJ5tgJ2up73ptMMWGFV28+bV55JLShd+p5xr7DHzfc8AjSqC0zC8Jn/Vjy
xEzJ7HbD9BSUvFH8zRhW4tWuobpWwbrejFHd/FNZIdC9KeoBOo/C290nEw3tBbQ1J77G3S1Nlw2L
2V3pVuU3o61J79izuHrOPBByMQ11OTG07jenK2hdxUUDGzqmgq2jtFgmc0q8JpyezHGe4OtKTHpq
QUR0F40VUdOJeoH9KXKU+4tP18NuygXLzhSHpDdjc40xIWm032qt1E/HkQpX2r6ETeYE02SeDWNv
OASLUvrPhRcZeQo7SNtHZqm68bhyIl4y5GHFp1kOMCLxoHXOGTDqejaqqpnP9Tz2L4o6gAULbmq3
u1UYauah9Pz60BiWXuICdlKdjsHEIS00FeaBcWOf8ailTYlcSubXqSFdbXYYGcvU8UBi17UxFicx
mSiar54bMwXKyQNcqsK9ONIGTmdwOkVH10o++24fGPizr7BIfzDt15oJJvGSG4KtfG50JC89Xpvp
1HE25cQ2za9D1Aw3tJ0LZGb8RrPNr6zHumz9Lwt0gfVYm+Y23229QhDHLBRqw9Z29geG3DSatT2w
K3isLkts6e4+NNRxWjFDQTsP0qkGvP8SVlickx2wHoRBa8ovpR+0mj1a2IDMQefHzo4c8YbnQOUZ
rNbpWYPEhoweBJA9Sd81kkV/tYLMWp0hfBqsae0PqzVEP8sq5HMJ7ZESJfVhkK2GxoWbVNBWnrU3
9cN56ECTUnL1o09zDnkwDa9rWMz0NHvhxLkAffUmoVnpVlCCi2Yq4JsmUJfWetwKhhTCvD9M/E/O
qVncJYojWVkXaXdjn2Eabd62wWmqG031ezvLEAh7UtuAeVNNX/oipoYTT9i4nXfO/Z3sh8EsfhLN
nTvFAR/ufU20MEyC1rE5AnHQutmCngvbUoHbgt68e/izQFbe9Ai5aXwWal1vhyGkM4tuYUbWFW6U
yVbKzJe8XtkOu8AZOBsIyl6O2v1nQkcTkhSvMaPXtim1ed/SNCtvGIH1v5NciwYa3vZUxrCPO8hM
Y4G3vbPH6b2E11TG3uzw17jr718DA1pytiyRXJKw3xWmuV2riblHjJjxso7bM/5WBk+b3Vh/zGtg
vgdW81Twm+F1jbOF39vYKTPNTrMc/aGv59jsTecp33Z7Tq61bgJ9NKCsO8hAAEP9ojbw8hlUzYNo
XQz+RmS2p3qp24XkTQ/xQIC/gDazbHmcb2F4mYLZME5V1/DZmFZbfALHy3ZCPW4+aVeVxR2GWAIH
NrWtNrGGngB3NZFpOVOZWc99X9jT887ghBEH++j+DLpytQ6c/AzzaTdk0Cf86n1cAJC2n9yIuXvU
aIrnlYMFZ6RuLzkUw6GrIu7r+xXTPk7Rhd3VnVJCqm2X4s+xllNndsFyYO3wFTPQCzSuIIqEnQQL
hblTrgHXJvnsuE/j6IAu4fUbTPHqcU5GlvN49bWmyN4MLtpTbwjdc9Dl8EiFATg9icLJOCFy2ad3
yp/mXe8rw2CK4QpbLsJd9Y8QqOf8aA5+SVMT0ZcZK89qoa0OAn0Vp6DoIHpj3Y9hIybKEEqV3jEf
XL/NDJqi1Zk36OfAYisbk8WQ73cwtXX5AHvUk4T6LMM81ptt/aL05OgLuk0TRQwo0QwYamsTz19p
T7Yq6t5cAULg1AnrSlVYhPNec/eYE8VcLbm3tdnlvTY2zpf94DJX4KoacWU+WkGf8pPvg+wqcgQK
kjhb6wAF98vmvbDa4FMThZ1ObX9m+M52m9F+jDrFyk43TRWM463B17pyi/BxGGBv43GoWY3CoSqx
iY2zX3y5+siLk8fg7MM0t/Z4wzpONSYo7fVehxgHLo52B7JtNArRja+jrg413HVUAsU+69vK5Yd6
6+wUOx704IrmLNpC5JlNv+GxHEfOGeUgQzumtdnT1RZhqW/LaHbLm1GUmHbCknTTsVezzzFDMR45
9hsrq2DQ+JlHnjyLIBBL4sqFARMHYnR7FGhbc4NDAbfA4m1+kLnBoG9tK+cqwU5sWXeFNhcITSRT
3ifoNB4zfGb/o8qbAt9N2A7nHO1zkTYVhfSTadbe8+jgEj6VrmPgDFmw8ZzKrsQXQ5Ol2GNmj6B9
uhOgtXhlvkonGzzO76ZAoIVPqywupE2jKVmxDN4YxsjGrds5RNNHvgnzk9MZRiaIy2fa2gSnnqkY
fxbuQvtrtpu9YRJ2JzFPdt3+NTY4uYEbs/9g+BlC0lJTX5VJZ7Tjz1VymDv3opn7o1diFU3WcV2w
qfS9GDLDyIv2EBkLM0oQ/+f+EAJ3jHFWKDdZoG4az2037fOl3q/hWK915WuzCvoevpE7D9hFW2ba
SeVBBEbpXqUIaCuYuiMSRyAKgYW2c3WjBSaFqPCTWq5AGqsc6Dg9yPCMeWj3VWOb+6VrKeqbcR5r
RfPRcS54Slo/M91hEBejijS246Dx3BS7zLVZ40DsR13bkVubjPmx0F0YHqbW7N4tfBriOEC7rG5Y
g6cnlFOoJaaq9X6MnbaMAnGCY75Ei9veiKnoTlS9sfXNI3gn3TPd+R55u3kvVs7hcdvI9VAwgxS+
RhOJP0j+A90LxYQW7HtnZgTFXzfVZQqkoTwKBCSI2EJ3f12KeVjO9Jfy23ZgwBDxjiXd9N/pnINl
jdxuZSGaMPMRKi1ovvagQsTAc5HmYVeikBpGD3uDlFG62rYiNGrzptsgxHySh7b7Q8yGeANQAUaw
LdDVUsUrnyUqSFjOfl1nJeelLtZePuxnDvZTeV8MYydS6S3NDybU1MmFl40l3Dc4LQRb2W+pG2iF
2Og6V5Tadj8RlW7LFmmYNVr2kcEHtDE1x7ngtsQmFt4G3cjL6Te1RImwIyoIMqBDkvgQu64ZFQ6t
D07rR0PCtoCPiJlVHoqVIh42FR8n1b7sIeuFGPPRiCNch+0jZ6L6tnNDY74tA8M/RZzq7Dtnm5kA
n6I2QmWiGWxP+8VY1tgWtn4eTebBY8ct1HbERdQHn+j5IHKOyCQynlEY0ZQ5xTo6D0O9ece1mvFD
mEYeiRM/meirQxo0ywmVsxlweNnPkY3E4djbRuQnY17K4lNZjBwL7KYYOHC2AdqdTW6picHcTeSm
TFD4LiSJi4vSNUgxIkUsU7T1TmGw7iFFYmpCTmMu7r3qd8yqmLLoBveVs2u87lF5A87dfNeIYAyA
zkF/IX9k6su29o2bUIIQt9ciVRFbWjDaNYZ24z9HSFoyIOY6OnSDzervBYOabjwzX/rjPjj+A2ct
aWRuaembPPB3mbkYhJtD2TXXGjBZSj9gFVlw06E0DU2MroFAKiqB3INSpRCNuq/axvo8bHXUYMaL
TIrmEZAd0Yscm5/KDdjYpfbOUgfAstG9LN/KnWrDYaT9jyyUvsD4UPZR079G42xE904TRAIDTBVQ
eSeFzW4Z6q+IM9m0OGtxeujoAANmmBGDFAVTevE8oIR5DA2Oz2dZdbl9DjYX94uBgwnrhqXK8XQF
HDEH0YAS5RTC7RmC7+zh+/VbZb7htF+3bNKcgLLFGob9MFS1pXF91fl7VYWsg8i5kH7aHfH71Ajz
6oW9xseFriN7PvFUmTMzLNTQbgxPOOYDH3LwvTQ6PwehmFdbInEdVw/WythH2u679U9rUaK/SmF3
PFgDFrus83AXnxDs4m2ue6c676u+3hjV1Fw49uUbZY0APimjpMZjwJT3iEJiVWyHDWIE9GA8rMlg
lVGiO0oJ6RwShkmvRtDPuw9j/NpyRGi8Kli8b703cJOdideWB0lSji3KW+fpHnQQ0XdSNlOKINcQ
d2uwaItjYxmO5+AqCHroGrN+Q15RvTs45TEhjVVZnOwKgnvSQJMZz4sSeNFLpcsvNKqmZHL8hT8f
hdvr3jUFXQau4OuFa89MO6+f86xbewj7lK3KCwyxxUjxGjpW0o0j3pOgsMoSd1dV3TGvk99UgQyG
WxQd3OLzcRnci8e+8XWifSriodTu94jyX5G1Vd4Nd1gjG8J4AyI6hBDc99Gm1TulO2qV600Ure7+
NNQR2fSgY1glUZTnv+g2qOQND6ZWB8vwl+Cro2T7BZIZ7cmOn6j7IIxq9xLQIbM+W0Xf39Wl0YZv
crIrYh9+KVEY1eBFek60LaBQRWHQxweDyoqkaHNUy8AAzKr65ucSwApliQirX9zy++44DPWe33uA
SwYgTtr5vnSrKQm3W+F9GfGvjXlpdgjeXvJ6mJas89huPOOJHKArj9SRBPDFMOfwtjbavLN2M9xS
vhTO405gOE8dlR+LU3IR/SQRN9tZodvKPFVDRadwWYLmsRy8TVG04JPkmqhREdX7HHGN6pYb2e7o
IJqgLNnPtihHzmltIz4x3tGWzH0tuH6PZMVi+uCQ7YC0tT+J3exnYILWdyqFhFqaPGQQzUSjYXDv
2uKqV92Xba9rm9vTJvLHvRzsr5Vc/TJFC+UM6TpjY07mvJ1WrvtMeHDmMpS6lKZyRTr46heFbx08
4ThY5cELtSHRAVmjn0nCIt1B7ijCWSMxQ6VUKCL3Ys673VyPvOGaREbYlndOp1eZ6kYWRmoIbjqI
jl199nL2rzTow4GU+bRzilu5ur+ojerGJZzGtb0M5WjeXVEEL9oZuJipcKu49vTRlky7YR+lLUNs
RCLkpAlB2aCSOIDOT1FIcZvkdlM+FkPQIv9W4S5jihrBHXQbMV5oVqOqKx2z0/dDJAN5bwabhwtp
3pDFrdZYT++zUZe0KUMtj31JXrxBAvet9V2QX2i4iiMnxW6iPjIMdyRUt+iMTquqODEYqH2ipWqQ
gTYNYmHLmxb3WsEIEGLlOBeOI6Hr4MHsamZxpr1Hkt0G6+Z/pqI5tNno9AjYa9GO44l3XCEtI8io
spxpq+WCEs4zXq5+n/0yAb0RJ9HUfnQOqqXC8RSaeCpDoULjVqhF1gdPa73FOSvafrN0nFH3rdt5
pOwivHU4SewE0UgUMhrV2zn1i6ht7AfcruaZw+VEgXW30W1xdLJOGgUsWXYr4kAeUQ1V30ZFmOZe
o0hqLqvXDwjJquA7wWC7hNE9lebRb0brNXdk8bTkjGYkpjQV9wcJHhboVj1hswNZkEjJxh6P5kCe
axv7EqN7283brceR7/Nu+mxQKHpxkiuvD2k4+ztvk7UNG5VLKe0r6Ozwc9Ct17R8TlEqbbkdYu+x
1JYhCFm/93Vbfjd7sBz5UqFlDg3N8m/4rfhB1W8+u3rG3izZE3g+o3Gv8fhW8wuTQ4UVc+rzRaL5
eqgCl3ZInKJocX/khamA6XrybFdW8Hmszf0HUMpJntXg9Zr4R2tWB37Ug38sBEXz1FomZz2Nda2D
mz66FkSpFevyzlrtpc9K3lV47BZp/qTu6uZfgrHq/W+0c7f8lquk28ZRZc3Woe7qLnweiCk53PqC
dfnp21u0IEkpEJZb2mVslkHxynncxysvvXYEpXFOdMBIKj9o7lS90BKkY1y/91FJAsnbyi5tVjc4
ovABWs9dkWoHuI72lt8y01V0Vrv+iPpg/UrsZbaZe1w5i4p9HF+DbcbrbHuSmoMcIuYYqnxTEjQf
V+H7MvB1f9hpYX9bVgYwHhkoEiX6y6UObjhrzqnPppRJtxPGYaQsh0QO50run7xyaX8MtiIkbLhD
N/1AGjqTB9KYjmN0vYuZkK6iALB1LX5Z6gV1dFdS4cIVWsOCqXfiIUlE1+Szi15lu801s3enlcNY
yh7GlqGXhc2t5WF+U7k1D5npVM0pqsA4X8Q8kQZwcJjiy2rc2YbYLM3mFybgqk40ac7h4GHz3W8q
EZUlPyRITjnZJqlPoqe3lpZh7/7QbLMb5/R5qQ+sMrR09ib39gSpibqacY3NfOl2HrD7nZHAih97
NJyQrAT+bScdgk7rSJkfv0XdA+JuWnNIJ39SryhZ+GG3naD6KsohDLN+quworURuVwkWPuSMK7Il
YpKh085HQ/A5xFa+aGZoCVcHmYn19WK0RcS/wPQ7I2Zhl6nHPdM5Vi12r8Qka4koqadpnuRMv1Zf
tNxLm6tp4eSf6Nr1D2RMJqTXs5zqm3kZHGSgpL/FsUE6+sCQmZ8jggOTmuipkBgCVraoihnjf9CM
49Iq9xUlnDUan/XIAoe2Zq91ylqe51zPbBY/KtIm03zkQJ6Lkk51TO3AORuN9vqEMVPHT2blFPdi
amV1WDY16SOqYralLbe6iE2DyTx+g+FV/+MXg8LauC4oRlHuOYnya9IxehYzgWF388GYhYNR0Vwi
QJ/2dI+xwfo4Ow+LtY5w6zwhuJHItn9iNtJqDw4s4eB9tXz1OrI6fpFWPQs4yf1o02aanLvS9tCB
I7Hc37ZyDK0LKeKyphGxOEjJpWMamQOXRp1DfkNtOiHpQ4km9v4fyhJ8VkM5XX9VU70AJrfFoI9t
24RHBb5qBOAnm+g4kX7m2tWLK3RT5eubaoP+n1x5mi4srU64cHmAT45Uskw6LoMYEsNAVqmjQ/dm
GYed/q1BfS0umOPmwIcMzT+yIMxooryBqTy1eP5Pbkzjmkzh1nvcTBodXhjXIniS9xVdumCRaHXb
qiBAs+JZzOhFhdcyqm09NAMH1YTMJ2up8EuiCdeL0p1J4tvMBm0VJUfZAZBcky+oW/hHntrWWhpc
jU1dnnXflLdmIJby1gN69nOt3XaMl6UxmgsnvIbyBsP7h5rFej504H+rU7tQ76ESR/M1LXetu4cy
MEk39bxP/xgQfHUPYUPnkM6DkLc0Hakrdltu/6qK2uH1BM3qveCVzcUh9ydCDw6eopMlZnrwsYEm
rE+kseVm6nO3dWKxhVRsLL9xuHtRJ8rGeeUTh5ufX9Q6mEWmRt/8BvNy8Aih63X5W+Dt46CxCyCO
pD6zIsDFmAz9MM5Q1KiyI2uOIBFSfFLUXtIJmdHFNMTCtGFf/CjMfKW/bQXqQIHEwojgcyufd+ey
+ShtS73bl3nf/VPdyybplqn8NPCb5aBfFF8t2IoZTOWojdu8UZ/+O77yMabOfsRIHi8cOAZBFv9D
9KNpt8Zf6LEceoZF48a2xbkMgohm0OKcG9XQeumClTorLb+/BE/+pYX9lqsL3Gs+E4g1PWX++4e/
TWtrD9263w+LZ6uH2SPYlk+Q6uKuiczm4LNxrWTK6ZlXR5UjZkylj2Xy2AbacQ6MRAB8EDY+xZMc
OtMjHx/SCuA2TrBOq9pl2eEwLm7Y74onpVv9WgW23u8tUcH44Vyraw77A7FnZMj4l1esRgUHwqag
ctoMizyUS44rzKZZREPmyvPJZL62w33RbOVn4bnXie5xF+fVWAiVb+OkPwlGuZ2k26cfDiGohAJw
95no7PxIYwQQVFitBWGYxSOxoqbA72ICqUCaSpOPmi/JF0+cYvbxvaxyP0zNid5dzOxD9b6vu91v
wCeF0X2hSM0cuXI9I0hKr69/oGMi1W5tjvmIG5CwDE3fankuYdfvR8slrMUKnfffvDVkPln12vhG
3oVMulmU7kzpG1ocRVk4oSfh1Ll1aJdx/Fr5EDD+ltO/BqL++Np92CRXnMR1CPL3tJFTX1XJ3GgO
9bqZsY4KkjBbQIvGr+9d6Rh0TifxZbVCwZkziqhrmgGHaQKNvbTEg+H3XO6mrfjb6/ojBXV9BBFR
OEwk/TtN/vvrKimu2NQY1wPZleGe3cx8i8pqOrqwXF56Ov5HXJ20JUMAo/Ey586b5+s8ccj6JrZd
LnVs6/b/DpYLMSFw+W3wIdkBCR5IJL+/qMkextlkpv9gNENxkVE/X68UY3XGoLvHmtvp2SOo87fh
hetP7/fvyGPyD6IZsFO2xY8DyX4wMV7o0v1SwzwlQipOpzXeUyL4pFAYj6blxjX7xRgbcRnd5TP/
mu6hCbv9VEDhPUjDih692lTZLmsOS/+9aP2vVwcNhMXWZw7f/PgEWWSokWQ51oEl9kHXwINjUbfj
3WA385L899/6YyiT4x6mM0jnHtwzUAcf8vMlvenSwT52jfy432c1IuqOmg1U8WKKHzYscLiEeKaE
O2x3XW9SOm+GgKZ2vmf//VL+fNvQrthl6AtcicIfR4qmahq0a5brIRd6eq6541OXEqhownGvfvz3
3/pzX8BXRDfSJN3JrPLHtZkq5kwoo9wPTjBwgw9Ilcbd4tBE7MFjsfLU5ReEqVU8cxr4y9/+I8JJ
sD+6fuLkKRn0Dz4sEGoNc9pUPPOzcMtn3dIpCO2ldWLwviqzvMD4G2nuDxbClc5B6dtmUothCfPj
z8yayz20Byunfb256hgMhrskluyuHU4GdtMtIqOfFEBqjgsDwsuF+5B57kK4qSkJlnHJrKHz7TfL
2Clf1leXIWkBnlEc9UWQ5vhvl6szVaoLYbPG+NvMycePDJAcipsALCfJcJ6RDzODU73y0Iyw+HD5
eN+53+xd3DHb+Mpy392Mhae/juFIFrPdWMJQY6PyrCOqHPI6Pst2iz3cWagSj4V5N8+G820Niuov
TOz/9SKvBw2mGvkPifAPaxkp8ralDX6c+z6wDlsj5u2T2RsBPOxptdSFEbl5ev/vB/mP3y8fDU+k
DW4cTk7I1Pvvf5WQkyldeEDHoZ/HMxWhgZOY6z1zJsuznYb6nePny0luNFVi3W005nTgFCea1X8b
CmR1+rCuAkBgLgDIAwdGFvXgw2LSbxUWcxTZR1JEwXgN41j9Q96P9a/WMYYtcwioE6upSOo8zZHS
b9EcivAyU5kpHraF4YBjPRee+a0IZ24xq0fk44nCR3kftUSceEILDLM1yRAL9XLXrK+Yb8cmGzl8
QIkclDQzAIfKST1tcohSG9WGuxxLc8BQQRPqJOoBMd3vJvTmZI5yUWXBqovmmNfaAM3uaeS7bzPy
4u2klNvsnwKLKG6sR9ehqwJUwjpFddQd/w93Z7IkuZEm6Xepc4ONfRGZugC+u4fHvmReIJmRQcO+
A2bA088HsrqHGSwhp68tUkIpMjMWdwcMZvqrfmprxIs263DqLTBi/2OoY86mwvCAiQnkEJ6W1QC1
FVZW+ZViD2OPRTl2T4Ux44gkMEPBZpuTISHsDFWCHZXV32Kn7RyGlzyw9swjyoQI3Vp2SsJv7Lcj
7dXxc8/IdO+iehYRNYT1u7L0qdrhBOl8PKJN+xR0JuGAttXGX5uaFvtmCWTxzr3JOboMrLF8QyQ3
W+qdU+NpVmkWRzxjrO61yR1xFGxKy6M9OtODVdOPTcyMpo2j5cXqh8X1y41U57YTWfk4PvlWFcij
ZHZjbZgR9m/rkhCEa298Qg+iNLqwthMKYV2/sH41ClNHAwPX91HhaHu0irzzfuS5jzVYS1q3asMx
jvOMlK2kRjrtjQwJmIvlMqP25FHVS+WGnk/Ob4vpoWixwcTjzvbKiulWpxBtkN7ZG2LAGMlX+6ne
bbK8zCXJi7qt+S0cWsvjgnecLIGfib3LMWChLG6svvjUwpqhR4U8KoHbxF9ZhpZ6fRYmWravleds
wU0azkGobDZfCDKS/jSpMTjZRpcevUlb/C3uKp9MK8OSGuUia/xDAXGmZA31+w+VTUx9SkOwO29J
1GshNiRUX+xDgzxTqWEmOyUgH4Uap4r6wGnPq87J2IizhF/XnhA3MRb6qZeosLaS9PuQVVlD7FPC
4TKMtCyjvDNqtONp8ZaI+ScfQ1I5NrZOONjmhuGRuDNTjMiclp0i32iWpDxYKx164C23Lx91bKdO
aFQqPfsA1rFyUwbzsWQmCispAb+JZB3PtyVfnm3qtUHnFnESH4JYtDtVe903zlRusJ73mYFlZf8d
grNj7ng2sYH0FovSUdtWRTTbZeMxnksmsDMT5YhmBccvlElsim3WWemJinAjh+A4YXqi8u4pcLP5
WDHE/cFEvz26uZ8ylDPz3N41FsyKY0W7GW6CrsD5RmbBpwqQ08ESZXY9+yFzGuuSmk7AWjhVmDIH
p28wSpBVZEdDzv00aW3ygsg1djdiaNQDSE8vDqeyMS4Y67RuMw+UE1+Qg2D2eYvnxQ/SXJLgnE09
Nd74CrhI/W4xv1SGjk7Rp4S5QmQK3u4K8xj5HkPoatOxN1CUCSjF6ABaWMfEMc7vtKIABD0rBAPs
RJk5YLXh/EicAs94WDjxwLtB7TE+j0CwCgWrmcKL7f5SNekst5AHUwt9T6vucVC3bzbSgxfWi+M8
pJNyu8jyRX1e1iRzqJtlam28nMl92KpcvkqGsfXJ9yd7U2HLfqMmY6miGbL4sqmaTCgqCPziDaVA
VxFnWltEC2p4CcXApRa8C5ItdwUHLdmY8D2MKv1SUBQ1QWJo0y8EyogzxIGQ7R7bS/MiMtxZgLM8
xcrHLIfycnw+Wci3959lmqYCJT7OXusO1AvMKUcV2wXfxW7JVNluvTJvSTuZgQ4UPMmos+YJmc33
g112wTYuXPuuagQSdmUntKXHrmNuOr1ah/PUEjvRKqIPYQkYJEUVNe33Js/Jv03l4jVHwx6WN+km
/RtQbq7UFKKS+1pgjmbYj2Ek2yCMkhAzB42bfJKMT+u5mUVU55a5m2MEJua+gbPV+A915DVr3XWi
O+27mzgMNlWdAl3AwOzdy1yx/FTJEH8tSyal0QgmhuXHD7CbDWufwThny/MCXakMFaVJjxBlqixy
J5LZR2hNq7c4IDsSLU5Xb1TCDAdRgH4E0ui2VoWJqXvFGZFfvWSKWRXruFLJg0Mr/Q/a4o37Qq/b
5OBWUBBZsLSxDIWKDefVQLSmtruD1HIiC6+RcXMFjyPGGq9GXuEcmnBV1VsGTe5Gn9HRRWGo5rVr
EnPadBSeUKydKGZ9Nlw4WAtzYC93baWLnRZgG4mWRU/TwzxAxwwx1Rr6Tmuskh0/2qq5LyYiV9JS
vrtLqIx3d1lt+G2U9Gb9QfqIvvaRVns6Tlom0pgdCtfHGOZtiZOc5o4sPEm3kZQOzFy1KoN1++4z
AtMR0kxLRu6sHO8wuVZsPzWUZitcr+Nk3Clz8d3n2OXSi8hh8lADp4NiEExxG3oO4+9NlsXiwcwI
VpDGndS+Y/fQs5ATmwkDLEW8IwOCkteMi7grGLhcgx77xYa3dvxqzblGV3kutMnbpawSfI006EkM
hFZsO0+R09OVqfc8TdsuPk6pVqTnpLSNZ0POQXlEDCWLgwg6vOe4ZCp88G2s3/t6aW+9EbjKBitI
0mHAMbIqNJr2dXDS3N4mFVaineElOO9nHxgRLsN8ddsHJZOJQoiHnFX5HQcufZEQhGx3L3v89Jgo
q3Q3p2p88RI9fneMJVCHmI90m+Rl8y1nO75giS/rD0/4WKw67swyoqTJ17CP1+W4acl5VixOOQKD
lKlHc0fFswtPvDMs0UTIbgylbNXZg7HOGM5YJnnQtG7IooEjRh8ZQJWuZlEJ+xlkaszQTFOttxvG
2n0c8qwUO9fOWMcK1+r5ej0onr1llj2Pn2C5THUOI7EsjOpYmJ4dc+ONfGpDJfAW1o57aWJ4fpHu
Yz7fxYtNfk2lPrErX5kYULWMcsut0wzzck+wqgH81nd2sZlSZZebLi9nc6+5QZYxVmQkozrR+uGc
Nqa9z1TudVznPVLponuPxjz4XAeBaB6NMjMFZqCxf56auVjYMVIcXZrrsTvhPksjMTfMIctsULh+
0COqcAla1e64UriDhFWoM0bBebogkrffgAzJcWMofXJuNaZ5MvIh7l8X7EwsPYvRqE1VGWlyqYZq
7EK3WOKvziScj5blxAkn6q3qczVP5h3BJGRzgqhD7p61yqrUJmtalZ38FNziJi9ZrC8wCppmxUxm
1IHpKrW3pjTs+MpNv/i4lia1DQYWrRuN4eeN0cyVcx4bNvP3di00whcJQMWTX/EhbdYDC0P8xJ/K
yNLx9ezMrHMu7JKXeRPkuo0LIqv9N02oRGdxYgAdVkA6/EMi8oQ05pwuGtsNwCzbWcNjWYUeInhw
TWLOERtK3hY/UjJvl9vccVUd+hZoni276mE5sEGP+3GT1CMZbGL4xiYzGStvcas12mZSBRtFoRMc
eGsY4Du7Yqpbg8eWplmb3rSHG7C+WnkqUYm+Lfpooq2Nbfoeu3zWEUmHcbjUBibFc1tahXsLfsad
fu2deJq2OWbq6VhlZEm0LLUd6qGcnlUff5Eaw5nJe7llaxN8MRK7Oqgk1f2Q72KTN+kBkNylfeIj
7E5mpW8pLeJvZ5pG0sh2skFcUlsE2UPhykTfuaxe01H6hUiePIJxazStscQ2zTO9vKXktJ9uSoid
xQ6PvpBvxiSapUa39ZMKCyoYFo8u7mnPaKQWDwWIYkza7WQZI1K628871y3jDIOXKnwGXolBBA4j
nMGuv8UjgJ1ak3cwMjuEgyKr70kwYib2YI7JyJJMBC5CIkK92old3+M9I3e8UPNKOlBPyzd9Fmnw
d21ZzmepydUteMzoXisFCZrF+ud/AHIIzUxrHf/kPjZ00mI1Ybdz3ffmDe2Wi3dpXPZH54VhZH5F
qYmNPUCZzDt2DPVAYnnY8MKAR7G1AcwTTBfym7jwiER1xnlqDGwHc9HzX/SuR17U8t65YhAslp1r
+X17lCYyW1iLRE8OZt/ElyAliRC6S8/2oFFm2t1QVyq8U26jv50yg7LUi7PgENn0Em9CuNgSzF/K
0NfEKEdXYMhklM8skXKyLmTJ2btARJ2/UK2qZ7d1V+FIUvT4nZspDdwzl5FtXc2BXE7qZLp7EWgi
7MkHWeUb3Bo8sEmXus+sl7heeEg48o69fqIi/DcE/Tu4Tvu/0THMT9KBiwysr/wByHTMaj6rf3Mx
VBhmlA55GBMmqLygSUOMO1BThO6xebZaUDZRyw6R0iII1Rr5tt9O9HE6Fmdd+ZLwSqt3098EwVdt
6Y9aMfqgSXO0Sz0gv5f7Gd6yACdqaTme98GsmP+RWu+jruIxWKkkeVUkDF4m3VnudQKpMmxSa/4b
9euzqLL+Akj2bNUMhErT/iSqNOyFdDDhM+ApnMjYdcVJSxv9lRqp/uK74/TFYSfxN2Lsn8UsDsN4
bAzfc2nO/oxVqUTqYE8Q4x4vXX2FWfG1IW8oQ4bV+qZJ1d8xhD+/y4BOmE+APfHhiwAI+8QXCZZi
KOQ8j/tszqeX3krTiM1S9iCTYdy5LaeyKKjkG1ic8YYj4d/F3P/dj+cDhoXG0oBC+uk9Hn2mLqJj
GqKnEn/VWGsQOXrb7p6lnfQvvNOCXt8aa1ed9hfN0n7968v/889fR0Vc/7jNeSPQhde74w8LErLt
3HVku/bcjrUfEjjjLuPIcsSfRSWsk2Hu8OtptQvi+uf41f7deOjP9x/peDjOAJQYWXIo/fk36Npq
BtCrsTcaTQ+GQYdhM+uws5ZBd63VNDw6KseUlAFGxzlabfy+Fq9DYV0x//9dEdqf3g4Ieg6agAMO
kOlQsP75H94O36fbCXuAvU84PdUnx4ULd9blOMkIdmK7nFvgU9VD0trdjzIQ+i1UlqHf/fVn8puq
/NOdb66AI+gHDGXXNvhPbwlol6o2DLzlswSYjKw6dd/1rpHLj85p5fSAhcX0og4R0FnzdcOvJufH
dFeAexpuhqw3ipvClqZ2l1dB3f8qh6YgRpy6njjbumrHvTsHGbO2YIAhMzXEQeJ47dQReoJFyU5c
tglaN1M/12KRibTBKPTzQjsNHvU2qeWusXU3PmTgsMpnIht2/Ya33DevfjYKhRoYj+KAPtyAznAB
XB0Kb5R2lLtod7uxDuyCEDqZxVBpdqVLIsdO/coQfja242iWPwif6kMoOyyHUQN67AlpnmInG+5K
cc5LFTt/o6D/CXbnGQyZQdBQMbY+lq1P77iO8Xb2ckkqDSD0RuGS2cW1v2yc1kxfMkwhF+pn1Wms
yzqsORPewqF39nmzztHHOY1qvakPf30VGH+6DJiJMYtbO+uoR+Ex9+neHJamEhoku13Q+5CiJCk1
7TRUmaG9UNUOWcCPJ1KVeC/bSFjBUm1Hj/38tUPlxVBbQRl9UXRbdEdccLO+x8lj0FczIdX9IJ3d
v/gE78VhjpE5t7LS2i8eBRE4RJVy3prR8V1OXF77qvU0ip5Uhmu4ALHb7kSpL/HBNokjhGNrwpBV
1OZibujY5DVlPHOiEYjV2yKNG2yGYz55ZyIesjqh2Tn2vbQy1ewKGy7toz+4oqUhHdsCo506sXdE
5aUWDlrmX3IIivbG4xZ5NdulKzAHt6pjfzLG1ZeG0sL4dh7sEX0GBEi3qynAIilGjA5hhz5tTkfD
4OC/MMwhu5s5XnknDu1tirI40/7Og7Ubb12zq9C9q7Z7sLNGZxuIVWc+ZmmWBS+DiseNrhV2vbfw
arjPgg/qRU619c0rCC2dkoER6TZJIL5hm6VdflctjF5wVfd4eROzXpZdgdUsvcqhk8g6/eI/2ZM9
OxGlwstDz41VRTUYEneTsaNNdmWsoQV7TilTVIgxIIWckW3A2ODB6vGsYLo6UxbUG0APbFIgTHZb
PoUl3pBPnPNd7/jjt6YQNg0fQFtOyhAYacck63ejmjM34uzBS0jGxMXNJOcCGEVg92EQl4a27QHS
p7cUf5rmqdZLLnMHcxFQkJI471fVVGqGP6kvUJ3htA7AfRiSadZFdMGquhi9xs8SbrHH7urPd03e
602Yal7/hpDA8Q0bDK64PjcTdSv6oHUfjLEuThibDNzmvlsk7AfTcY8BqjZ2sZGLZF9pynDOpAh5
0SmYufQKEiF+IywPPT3IfbsD6gDPquyM+MNOBjJUxSwxj0m4j6e+UF5/mrUOW5PmVvKlzPuRulF9
onn6r2/az7sXEImc1hw4Quwmsd98shXASm/0JF0EfC7wekIF3f3S0Q/DDmM5MshcW3r+81Ndzh+L
af7dz+PRvWLB+DwM79PziiPUOE4mP88qNesR8vE7JCCsqLhPvidOJ7//9Y8zPz+seX1Atv0AAwUW
BiiuPz8fPS1oCjAzJOg8h7CN16nbRAS7jgzll6yETQMWayrOYzDVYZBK2wiHwFR7xu7+F9MV33JP
r5B1XHsjF4/rCOp05kdVLNN4E+Cai9ii1Je8mapLQqSarGpqv/71a/g8gV9fAq/ANH0Ghoavf1pV
URXiZMzh9gkFOIaEgrHzyFJtXG9hUiBMkGo64vVlJMqw/+sfba4z0T8+2PHmUOngAnDjuQ7N7dOk
tq5HPJJj7O6qFNgZVsa8JQQgK1Jnse6MwbUyJzJIuUaSDM1TYPvQZLa8qaF1xo05+DCH2cfBhupR
hgj3WaN5QBohDwHAa3l3C5drzV2Q00iJcvSO6KAOkp1Pnx2W39bQbprUCwDvoJpO4V+/OmsFMP78
6kAHQqPHIMZGjl3lzxeHwEUNT0i0eznrjE5iQW+MP5Zg5whPsi7bnUzPHppWuTfFShvO2OZQhW3x
Mrb6kOZzZNc6GRFwGwHDQbcrX6q+oHmsItyJMxlSxw5nqUVOaGGu/KKVo3oWZpuKIyYfJj5pnUQF
0op+IJFqeLceiuINjAbeZYgWLXIPB2hWw/7lt5f+r26vu99f5KcysU//+r+2W4wl7L9XpD93i8l0
WD664lvFwvV7WdnvjWR81e/1YgYlYgHM2xXGwoaa8+x/1Ys5v7DTYqVEJKLlzvzNd/OvejHb+8Vn
TeM4su7JVg/of9eL2c4vnBcoTcKTsfY2QQ38tF7+/sH8+3oxgGo/XbQew2+LMxC/BSQcApGf+64t
HiGtkZomcfYleUP4AuDKvNUNDZAqdai3BCKCfOmiCbtiOOEuII2geXdob/ExAcKxbXBMhrYhehT3
oXlMAKg29Lkeh3g0bktVB+dcKwSI5Gq6EXQ5Eybqs/qGbADPRcSVG+APW8fxzGODEWbBDtRPJ5Uu
PvlDQZc8rTpQXSYSmI6ljXuWj/wE0mjYGQRBvyiP2lY1OX5/rIN6prrLcs4MsB/Z+pPM46v37A8Y
jlfY5NlCiO5toKFiu9axYYRt7gsc/9Auqm7jYabxI61MxN6bicoXPXk7tlopGW36FMIuIXbYmtaY
hmVaqHv2SnbouS4ZX3AX4WC39p5OjeYE/kXuC1FZO/I107ssqJHpLPujI/O3ZVCuR5wBwBXlQXZy
scoi6RZUq1vddMN5d2Lw0xJfqwzDO8rJ9MrtKtM2oWEJEu9Fn7zp1ax9N7UFGmATQPYoC2oljXQ+
qb5cKSBgFb8snWF+B/7kHYbBAr9eu23wRRANPnXp3Dz2oyU2sz0Vh6nPiUAIUxzyCgRGbAHBScb5
MNVVdUzqGMN1VVn7gVPxgVlO8yw7MkZj54gbYS3euU+clsUt76dDnfQ9M0EG3ecabG40ArA8IuZq
VyvV04Akab0PgNxvZhzmY5haJUP3RUvdsC1AQDLO6zej4/zKIuqep26UjJPq5X6ZbOferEzoHU3p
H+vRCvZ+q3V7ZkX9mWj26jLK3ZObTwVaMQlRD88uonXVPZuFJjdxb+RUNZHAbsEMRVDliNpTE7tp
Lc14wsZamBsbrDjqIxQHZ4nDRnn7GWGAYcFSXWXZ7Psh975Lj+ojE8ABb10BZkt5r4FZtjtJ8WaU
40InStayxxbSvqn62Il03cAK78E68+K1oal0vGPpL+UxKduBIDA0ItLH+3Ka9BeeA+yMXaKCMjAM
LWLKmmwLl4j7gH69TerMfquLMTl0A006ITpRdY4D5rChjkEkott7qVGAM+MtKRIqDLJpese2Q1xE
WCalGNJkTNMo48hjlOJOvUqTvSi6mH84AwcgL92aIJzwKHjQzIO5wSNv5tZ2rEf+78xnOZF1N+H6
KumupBD11ewWPeqHRH2vzMR5gjP3NdeAixUG+oTRTWf6hkpIMfhqLMwVtwHEq21Pcfae+Me0rRt0
8qrkLRom17hp23UsXZXNwVXkbzgB944KCQsluGnmYnxpZUCOK0bP3MbOiJ9mWJ7NCfxuPNlr90fJ
FE/VB+guxsbUOj3Cy/BW+72+lbYXv3KrjheyysV9magXLw5AiDvwJ1xzvRo5QFm3yka+T4s8nNl6
7bQ0z+/iEQ+3ndOlEwIiHK8tg+txG9QZ26UKi9ULrgJ1sHwKg4Bzex+tSozz7I8MlgiRENsyhzQi
/iQTxtP6cCnRILStRAu/MccBQAo+kr7dcFKtrgkbonOSlE4c6jkxRRt8SDwu3wHZzTdJUy8/WhIU
uLBLdyYB2yeRsnEWEw7kuU4q+cOIC20T8P32Wj4Pp6oo5dnMh/UISNCvyJ9zzXaaTSozgLYOw1F5
ApY5BbdpPTMS19oxf2251a81Yl0WZfgQ7jF83fgC9gJGBvPIoywhSavamAxPX3OFUt74RPTAbo66
Lqo9LQN9w0BHbXneUPNUaifTE7A1gPRj/mC5w9fYLASlCCn6qfYCQ8k9L1g9nkjS7spA+kwmOmA5
XW3Cw+XSJbOa7QkebbBEiX4zMcyDWJiMFzHpLsQBBCuzGWyOQtO71QL2C0ZA2Ba5W0gRuCMUbNow
IVgeFV4fwPwCFAkoeLlJ3YyW+pRO5ZJpZWBX79RSfin68ugF0xsVZ1eMsY+uloL0SUSGIlq5zBfY
5o4R5+vmMOTNN9JL8w1pS3Ehe8wva9ENrqdYSkcLmB2nIFwjzcJKyXH/SsGX9abB1dmSQCtPiV+Z
oaXi5ilPvfkrzb0+hg5X4VEbi6glSz5QHVV/MYv2LZjmay6DW39ggeqm7sfQtaDVTbgVLIxbVgsJ
XMpT1wXOTST4WI+F058Hj+zmbPv3FjaYHZjz75XU4lcYlxDBcngWbLMXHttwbEFo4bLwg5HFDLg3
IySejRoFdA+c7AU+bMpiSL359wUoyLAf8wu9gAWsMB7ATPg0WR7sNNAfm8nLv5VwHbOw8IUXwSph
qC7BnvVYSljtxuJ1hi116kgo7313JviEskKuzavfxqau7A2pSGK+Xu0eqdizvuOKgDvrVilEtcGi
4WnunR91QrIVMLF+j/0BFwvjQf+WrDAnerc/mX42n6Qn4pd6Uk52Xt0jd6TQ3g1JuLWLeYhR8HYv
2CQ/cuDw9lAu653oB4AImEeOAc0sG39wki/tnDq46xpL+5JTWnasnFhVWx0Al0e8asO67PMPx9lz
YeqE6xwFXlq5t/mszzLiqNHc48XwvlVmcTeRXph2bKsWA+YMLlE+YkwOgzdXd3KZxxfASa99zR2l
fKrpU6wmyNJKhEiLxa7uGrE1gG4+m7FWHwSsb0A1bD29MLf1FkMQm4iQKqhiA8jJfYPlxXOwsbpz
rLfxjWsWzTXpCHB0oldHo8+JNGrtAl3Hx4kGUIGnd6C0d37Hwg4Nhjs8Vybfu4o2phY18bVdQMsF
Cv2AA6kzt5Yo48uSuNY+KTQIj9IEjRvmQZngqYmXHUVvew2a6gFi4Y30MyPMQYeK02QTs9emRDdC
lCgXoqCdQ3BK8rAm4xxvZTzaXweffiYsRpoKUf3weOFV/lGZnTr4VTBf67hJ9gvwqZPqjO4pm/yR
R4jBbG6iYyKSht7eIRA2A/qrCzSFm905JJmLXJgCHPpK42c+AK8yZGRyctsTtxMYu3ztEcwmC1cd
u8hw0m1eli5rv3QWKuWFyVf8geI4Go9JXCmCko237Gpq2mOo9d5X+jOWgmlNaps7hjla1ONd22PW
8p9ttGj01V/rwbUeZRD7kFrJAyY89svQGZryW2AxctroRdbuc2cIrt1v1Cqr9F9wcmnZhj/VThyy
9xTcQEcAtfRo2323x/ju7NopXx4cckBkAXFmDTi/snE1tsxd5rPXEkMIY7Tc2A6VFQMf+K2jua82
e8mdgniCndFLoJiq7MPHj7Xxmc4dgfwbGw8YzkEfk2bLJwEnBG/fc6Vgsk3l1xZ1JoQtkkeezmfj
pZBnAnZiJc1Gq0RslF+8ijIFL00vtrM8cu4dwmbQpm/Z4FyzfOjuegxrR/Yp953d0iLaXBnIfJg1
JaRz9dDqwUdFkyW2j3cAPnut1r2DrBfz4rBZkr6Esebdkfw1tmo2jmop4R9VDTOkFuoDUv6xEy7P
HoVzhoUwjzoss7nUoUcmexMLyHeVITlmuZzZogVDlgFjcfsHprirPyitZXPMkL21+9obHO9ey9N3
jx3svalZwxPEfmtcTUirp24W95qAV+LphYwobi02i7LKx7jEUI17Z9mM7eCfIHuLrVzkchvAeNBD
EMD448GGumef6RM+2w6KuyM0eS/1kbBCAOZsk7hd9iBG/krMBLwz5htdNtqhD7L04DcLp4UEqBqy
pJ0cNVHAPlnwW9NLOixXu5jSD4Ja0FpTuDkpjrXVpDFBuUidO9vsOlxTMLIqBQKDxdhy9yO7HJVS
11P0QDO9QsMeM1IqTzypS7YWITZ2S01yyGWMyB1nUxpWfMBOyvrDs9dqz9lgYlz1hbopBzuaZfrm
0vKB2FMp7VjNBTuI0t138QjSdyy9nBMWlMhm5uGamf4D5HSapsa3qhQI2d74WKYLfotxKQ+Yx7qd
vyIDhONBRh3kKSFRvJcg7+6T1rwUdnvntgCuEZDaVx3Z86HNZzzOZkaL1mwmN25LpxWj/CrysqLc
d5knjnhr4j3G2mULaje+hUFh3iSGMncthIi9U4zUamZee5+VXN6Lib8CfzFwslndTE56T0uFcbEH
qR0l86SbeGZgoeN8zLZuwqxiN6RT+bAMIAyZnhzkqMvNbGgmQHWyqey46Tu7wCTzGAb1iFxpotJn
QoXcskIED8Ys89cRW4y5HeJJ2Fsp9f6pg3zB8aFknsQ3KL2LIGN+obpE3JMYr1Sk3ApzThcsm8Rg
RdAWg6xJAj0Aa8ubsOzgamg2VxuA1uniVKkPqrbR3qhjIuxbFnxacaGD1qiXE5gpDqyFdcgZIty1
U+dxjMzE3SLjYMsKB2LcWYZd0ulL1LqNF5WVq753EwCSDL9mvVKh2x9NU9avzuAwrx8U61AokBjs
epWtwGxZL4o49b7O3Pxxamd9Iz3HAafB2EN5S36TZrgGJ4/NzzjM+mnRerDLXWOXK7m/pUkrTree
Ptc8nzM+36TF4cb5w15fSxJqsVK3JV6wx05AJeeU2vtvJRfGuZfMYDDtNTegOnWCd/P85C8OCf1R
ad8hgcxRX/Xpr8bg+m+uNmdHAmjq6T9qp6TaGK0TM4eRrHdXD3wvtg4O5sIIx903vO7y/B+jly0Z
QocT0rk3HfQ2qMJZBOraZO41S8c4wrkt2C2k9xw7s6uhjPnufy7QPdX0j5b/ZxX13uuGonaRDL9J
R//v327S964GuTb85d/af9TXb+VH//kv/fSdUaH+JR+uotlP/4J3nKzB/fjRzQ8f/Vj8/lsgWK1/
8//3D/+ltj3Nzcc///Fej9WwfjeR1tVPQtw6NPwL+a6op48qJfrzB+1u/ZJ/aXfuL2tP4FrVpzOg
t9eqAvnRD//8h2H9Qr55DWZzl5hEKVH1/ku7c3/BukG6jKo1j+DW6nHqWWiTf/4D7W4d8BOB5H8W
WaX/kXZn0MjwSbwzaWvwGcczLuf3YxPzs+KseiifanSYv+JBexmxzb+Pek22HewSvcyFZacy6lsn
SHdGlrQPetItcu+Aw8HkTmkyACpNwq6zxyQ5AFQYjK3ok+62S7xy2CRj5X4HbZqsaI9Fu5Lbm+aD
zjDP3IxN35p7JE+etzOIpRXW2KGLsZqd+gwdZDStvd0ApNtXtEg+I/wZ9ZZJ+ZCQp25jK3Sm1H/A
x5Y9mhCVeLR0Fq7qscXXGJbKRRMqq8y/oTZXQehyPTeL4rZG3eoLq4sZupW4GHMrzm8h2GoFMoHV
Q+hi9CnZf6bGtW40z91wpOxWpshQnlAoSHTYHnkXPj4T0uHkz6GoMvCLGnKhfmwBLFbIJe3iM5xQ
awmJnQSs63F3YfdXXnIA6DMnPMD7ES4F1KsY8iaBKQCowNsZb5i3NJM7AzJ8ofn8xmCRd6qrhrdM
CEMLHdOdxAFCrjfh0M3Um7nY7QN2zx5286jrQC7w4bytmNZy2xMJfisZGH/xDOG8QL1BXmmD9jZ2
0wntT7myjBxQw9quqWvM/BhGrxZZl3SiUMCspzAOlgMO/3CA11BHQ+2/kBY6c5oOLfqJkRjXVAP1
iI1268VvpbrDY3uOGzOKyUHTk3rgt6haUk12eqSqK90GZBZTc4f8+Q2b4r1uXGoGNpO/vC5J7h6Y
9g7XJUs3AQKV6UBvNkuwJFb5HbzTsx9Do3VKeqyNlnJlAq6AoIEp7dku3ipyTVQqnRLNeCn6j6yR
d614Kdz0w26HKBP6Gxz+S7luNRb/dgRwDVMEREx8NGiajHCK7GOyAy1dV5wWrq2c92wo7/G6oLD5
fcj5dt+Wc2SY9VZ6p1rlLTU3KlQu5QPdCn2Okz3H+cvil93eBHFvDEG7zWAcYs4fzCekeusRC2/9
nv1f7s5suXEkzdIvNEgDHHAsl0OCi/ZdYugGJkUosAMOB+BYnn4+VvZMZ0Z2Z05dzpTVRZlVpiiK
hPu/nPMdu79wiYZhpDYDiKc+ginuQkUyQRU3HoC8Cd1xKXNltmrgmdtYZyS9cRbr5HsB45tu/ClK
feOHxT0UBXXVyJ7oiqmfnpF/omwp92MyXqJU1beBgZXPKjc1XHHRtRbY1yc29cLe5S70eC96i5wP
e7mlxd+WUex4eIXsN99Bb5osb9ird7XmgwzkRiT3C4zwFdkCPT0JOGJ4Au63PdsPIrbUSKCgQ737
nnlI1uHJDaa9xbocCt65+Y2teo6n4rby5T6EMGMH6V0fWVvOydiLZsLKu30eUsYy05thw2ys4irN
mas1QIAKeR2Slx0xsaqYI0tsbDuP38VT+tgO7dNovWTVdzEmVy4y1nQ5IZxZWVp9DyCx2vlVnlR7
Q4w58r/cSb9D/ObXynbBMuC2YA38LQOlBEYZ8wOtlfPczbCNMi/6tKzog6/alWHuJNrMbJC01LFV
Yv/3RoZA3XPQVWZrT/M5ZQz4Uqge6pkoVB+ma+ezM5DNyR+Ga4MlKFwY9pczzLJBiYvBV7Fp1oOH
J43uMgFDKO/G3Dr4yfQlR3igHKxCPORawgx2GXK0aXmfewwvp+q6MtnNarvJITnzDvk61nsnl+XV
jEP6kSjeGL0LeOyWHWJhbpAt3Lpr+SZ8eWiNi8lDWIceRqNcw6ca/BchSHucz5t1vcPgcRkhem0r
UiU8vr2mr27tKv+MMoY2zkqqR5mf4TmA/rCqGKZkXeBflkb7+zXhce1PrnHeu3o+BsQMPTW4h8gi
iL3afVBBfmfXVPrE+ZXhQZmK0V9wGzSa8qZcAqO2qtNPsMsemTRdEDqxc/p760wly9PHyTfXuisv
m+HDmIY7qB/1UxWsN+jLN1aavi6ufhTTZcSikxLzBXZOrOoZQAn48OGAnBwwi5rmq3S9Dkhf0rCO
Nk6R35Ebco3k9rqSy9EjUbiFSbh0D5nCsOdb58p6F1W3FctiV1+zTQnwUtU5ZR1RDAB14qAA2l4M
gJ8DyIebZWKzQDSOFvuiU2HsqoVDhZya7Vq4+1EkP/tZXhRhecQqmFwRyKc/arD8sW3CY6C6u8D4
hD5Za4ln27x4Uw0XqQtduVllWu5aRObM2g6obw7roK6Hig6DUp57dR3u8kFe98l3XdnXzqS3YQMs
3pxF6Zz1xbzTY017IA5rOX5i0LpGJn/vtHoDQ3/vTfMekA8n7+cqLlBE3QXzXYhMee3v7VrEk30F
TXuDYYPFUXaM2jopNz7KnQ+I0mQiM2Zut2PZ35UJyeXYp5BNTR+56q/hSZwISGAWOZ7q3Lkal9KH
oLPGi+8xK8/33cBC3oEpSChPR7InEpjnyavEG/LgdCuCa1zDpO6oO+JIOWxbtyb3QH4LV03qrv+9
C6y4sIfPFQD91FvtpwZ92gcofCcKFhAyoXBoR2Bi9YsHBxY5UKLbU2bpKe5z+34BSRUv633kXNQj
jCibVJKpjS06iwFaRBjURxfcD4fvR+7rD5F4fOD93UqXJ4b52HGYO/Q5gLg8Ovj0Oo0sVDxTdEwD
e2cZZsZ2ftJWwOdVMp3unAcLuaq1vNr20FsoQSJ5y5RIszCVxc4a9pJENy5Q1Mqh5ElFLcRc6Li4
pz5Jwyu9zhf+JCGH6p+Sa62Eswsn5rxEzLEXT8f2fJeWbObJGdVvHgYt7sfXKAgvU6xEa7hED0Ny
z2z1bS7Kiy6KUE1Vm3n+DJ28p6UiQMNWu0KCwEc/1GHrxCf8DLaXVepstoxn9qPHXoLCj8a2mXa6
OAubXfoDtgOFOmrd344DHi6LJ6kdLsqFUdzqyj2Iux8pCpOtlPkNQV2XkyrvfTfzO2YAEFEX51n6
CA40wPkL0u5bBKvymvEYHjjuA7ZBqz5SbmW3Be/Ntwl1iA6jY+z7VHPPM0/JnR3ciRY7IZe1H6es
1ryi5sydP2ofU7bhDS5PVZHuu1IyKH93i5BXQRCXMvqLlkfC5SC3v7ugTvOVMKzVPOR9scOPum3K
b7Ix1GuoL2ayfJCeAaGqBq4Cv8GNdGRX9QNQ+1FwwBO2ec1e8rIH34MYjpsOoLQgWgGEtsybvawd
+Az+prDm+2hEbWaBbSHfYAh97uX21QcfXeDCVG9oz5hA6Bzfh+VwR4nNBK8qpbMsS6SK+I84LVr2
jCNISeMNLCpd/zLM4FZ5dU9ch+guCmHHi+GNLld5GJx0J58mYSdvUnEfZ8WRquSIbZOK1NlWvgV7
cNmlNAQerr2aza5KfxjhxcyYWR4MTBnBznO5zu6yR561Zfi9axLAPb7P15OASZxAL6ygSXVJQWvp
B6CQ+iFnOYEJi4C8VcG9UpDHhs69UaV4Nd0X0wSS0++MfVUTJR8lTRxVYA8Kb1+pz3DGfJtdB+Zj
bncAMNnKSr5ezgFOudt8EU18UdZ3bCUuidm46nHHnVCxHHozxxWMvZKQxnqp2XxYTEE876mKKLaG
9MInPcyppvHLkyHnDoFaEN2J/ShcPuYKBFqbMqamwyjpZ5AB5AEtxMntiFWxmvu8QG/TieE1nzow
Dna4JSoNxPeAq2OB0NGgztsEg/vU1D6VU9yU3XEKhm09W7gg+f0Y/H8E/UFa0SYvMMIv22gKfvRw
9xbLfpYjtxxC1m6DVpBbvFKchXCZRviGmzXoP3Ms2LNwfwyjmR4aMhbdjvsn8fZLmlx6wReUoPdO
X7oLNTmRCrW5KsLsBgj4MQcK8NDM49Zer0iK+KoDKpjWikm2JaqWUqhBOdnbgoecJyhJ1uOZ5BDY
3a7Txe5c7wg/2/T+uh8zsZ+64pkh676S7KbnTzQLx6pwb4qM6bKKDj2zXKO/UrvZAW+O/eQ72yb2
nRO5pBOka49Zc7XFRH+VBiC2CEIscDE55rEPjnX9yO+K3dQqtnUmX30uHXrVBxHVtGfQf0VzUwB1
HcPgyPZmv5qfbk5TIZZn3fs3JrVxW0zy1oN5iAskHid97xSYguuCrbaLUIMBIAZGSFl+9uGM1qaz
oTpL9L7s1sio32o2E0tE7tGaWE8uUiwV4K6a5fu8mPqYopGYgShflH46xO5q3UXBSOmD1tQpTlXw
WIUmrs4E01LGAWkD5CJV+sOFHNUF4T1T/m1dXjqFvk8SO9jBAABZUdVpw/pVx2Ha3LgKIAM47q3j
E9hW6J8kOmysBS60G8MAKDZEmd0mlD8Nid45dT0D1r4rbjD3b90ZgGwHPIZlCbG/ImBjMk7vWch5
Lhp9XCkVz6KP1P4oy4JjAFXyTgsW9Bbev43bPAue9Jr+A4NuFLMVCTdZbi4rQRdId3MtgCodiEg5
5rBZj5Ek6IoI3ieInEmH+oYHOKRJ3UJtilmRV3t82oBVouVHUELbaFWCU3lahysREMFF4IP1ZcGS
JX3Bui7L7nvXJwdXEJlFu3aAtp3tIK4ucdelVwU+4I3nWaAEVclBE3bztRViM9dVczAj+z4IIOPs
XpEncIEQOC778Gb09FuzLMeaINcFC/Zm7bKUWw7wRNR/1OdUtk5YTFe7aKdXzFXFFoy/3oG+Lu87
t/A3yCDmfNoEwREvM2B5yIjh9ZB4BjHPSIhY+ogq37/I1YPqD6w9/B3kMxJtLvxl/AmV7fzZjXuw
+/yQwsspYIRmiUWSjj+/ZhGBy9uhCvtvedcx2me+N/xMhJcI7AwTG1GcIDrZR45k64Neewxj0ttZ
Y1vzaFF9rRH/0jKRrUvew+LdsXygl6rEUJ/jX5w6rkm2im7tEZcuh4Uz34yCFf4FkVbRKUmcGeuB
nBNAvYT85cQnderO1DO+ynatnGuyp7h9Bp5WgjQch/QUpo3BfYSqkpmoSvmDiq6OTtNKZ4FfV1pm
y0AYMBcJeDBzEfjqc+U3gqbqfdEW2y4LxX3DBI1fxyKAiLdZjr/rfP8tgeH/3XDyTn01T4P++hpu
PtT/AxNKBof//Xzyf1afH7+MJ/nnfx9OCuc3Al9dHGa2x1iam/j/DCej34hRcXxUyoKSzfEZW/7v
4aT4DbFhhOoXueHZWPGfw0k3+s33vHMoguP6CIP5v/4NYeEvk0koLvx4CEkR3jL4SP8SUn//eMzJ
wWF6+j8IIsm7ZkgIHEK1/lASZ4OR3xTWrq3U3PyD8hY74J8HocIBYAZIzfZCnz8Fo9U/D0I7WRde
upQU+7qlUQEJ8mkHHaVthRLxJrS8EVFVCBj0vAKdPntWqjxTqTC3CwWNe6wJLVh5VGVxNzP6qnZp
1nPeRNTLD96InzU+kwaAE7tRfcXym0SPulHThRnJPd/mEfAiBkl2eIIg3QJGWJAYbgx692WLi5VO
lVSz+lVmukbGpwvYSr5u76OpNvwuHeo8tjaBYYZaeQYyckivkSi2oue90EaijI62vVdM3Ou5ou6y
dSOi7VAm4j3imesAhgTZa8+EygGqQ2G0mZt6hkskLUZjqzW4dczuHKhjiLb81mHjelIkF18lZTc+
pk2gz/cGakCEW40a2R13bCXI2hAWR13HGt0E4GGcYXHMVxGU4OIHZx3e0zaSd4j+V3e/zFqe6IY7
3veiYcZGlSDPzVqb7tWe2IcfrR6VG6HQ6fLAUBSfMbs41W5DhfFGIHh+y6OZnsqWYYU0qbH7iTtt
7cgcowd89+y8J0Ayc8I3sZiZ1JV5qD/resmnfevRgTI67hFM9DYwFRR+kfMwWSmZot4gSRULVmd8
KCaXjX43oclm65iHbPcDz9gIP/xx3DaTDq/41kKrCNF7PrMAz2BDku0KJ6BRdA3kvPjv2ezTO9aD
8D5gblliWzETSMHKLJneN3rp7pdpMJ+Fngi4HaN1GEEvjQjbaq9nVIoRU7x4ttQrYQFzuDeAPpk7
pmjGt+00Lcw8JqYyskFIuoEgaO5MkkEq6E0NeT7JkB5Sagb7xm+d+UB/pb/wpLYN07RhiksxBdV1
qLMJsI8O/R9pYaG5WKrFfm5S0ecxKwDNjlNh9j06+KR3mVOZ8eTB3+JmXDLS9+ibBrFrhDN8TN0E
S6rAFMG770h634JdrHOy5JIp3CQeFuWLeoHXdUF695Jt+ZpYnyFA8gz9ndUzo/aDRG76ATsIL50U
MJJCAmEh8lek1oyIT55cqo1u4+r5XDC6s1ftROmJeYvjI7wXsCXINmRYV4LWKodyo6TQJUWWC1iK
lA6yPWyyVagonbJn5xr500/UXwq/WFjxNPNrPEt3nrqjn2c9LFSHdc6mtRbFztGmKNwGxOo6zM6m
8bkfzkphji7d7lw3LG8CEPgufoQ5vCWVB4RCxmLlx+qaETg4eHESdjtUxyBE8uFDsQzC7WUTn7PL
wqnC9TLQRghMHjpO8jxId96aul+TK+vhpsBxx8pA6Z6oGfaz8jKy1vQ5qyY17QTSVfrLvBu+Awzi
KUGivZa3w4Jih22nCYmW0BSUG/L4VqYyGB/eUQ+QH+MWWtwNfrC8BnlvP+N8bB5pfnCQ2izI72VU
kdSzdiQcxrJ0gzr+9xeN/39e1OJsjf7vr+qXUn/kzdefNonnf+P3y9qzfxOYQ7gSUdhzgp2NQ79v
EoX4zTn7GyMsUx6GV5vt439c1lKwZPRhZdrsf+0/uwC839zQ57KTZ6us6/Lz/o3L+nw7/qdxJbAx
HyCDpFQAeYq77VcXVY22oxAjk7SiFNElfHHvEuW9/odb+r98FUCnvEWJm1P+Yo8JchXWuQKzZCX5
QhIB4p8jZ/jy+Yc/+39YUf5oCfuzv+n8ZtyIv2hI8YOlnHrmz6UAAlPw3X5mMDS1I123Te9bp9Yx
4hm9DMamf7HIhr5qS6cY/+Ed/sur/ec/JC8I1hTCaIiJ/1fCaA3Mt7LZOcdtihT0kyilcMUS1oWg
gQiJYwo9wKiZD4VAPB0HtHCvg6Odbw0a8iRGDsg1ZpFkOW9T63zh1pqT/RbKX8b88O//TH/9NKiW
8FbzIljfXftcUf2hQGMMbKCQ2SZ2Mnd4FKtTMEmxl8r9B+QvVegv3y3JghoXC584fe+vjrmiF+F0
dmTFxJYOiN1cMcs7mpluugkJ2NYsI0azFqcsSnNUGP/mmwxRgQmq2fN/2X5QPP/xTbIkLBxavjAO
eouRXLYEV8iD9f7vX+WX4vP8OPuOCPnYqXrxf/3yKp1Lp5w6HRCboOi/GT9kdiFd9Qrz//T3r3T+
SX/6fp09ez6hEwJrJTfVLx+aXCLFlMd2YoKuUSiCqkSrajBoMFuzrqpSAvL++1f8y9eEo4rvsnuG
YIATl+eP9w9fk3wcWWH5BdMU1ots188gAL+1/sF//pcvyb9ehW6EuTEOKecXX6AElagBHJBuZavk
sSCjdY9nAintnLtY27pXcm2q3yUxqFv+a+vTP73mL+dEnRPY6FG6xSLszmo0krgdxhWKEfPbELJo
YrgeXP79X/Ovr8mRxHulWwHVgAPyz39NFvgaRzIphGhak0tTrMO9467zZWm1LOkBd6JHNcS1JLu/
f92/fm982/OlzdHEF5Td7p9fN0XwHRYdkX+grKpHQ6jbBygqf8PxG4z0KXV59/cv+JdHghOQ/9BJ
hi5WUyn+/IItEcd91UnJDj1Ud06kOhWPdl3AFAwL6+LvX8zB4snP+8ODAb8ETgsvFHkwlqX81XdM
XjXVVFeauPex2RzgFBfNpSqsYX0rBk2SfMqbTDDur6I5iAFTDcvwBaFuRRN9lI7unI+5mm0J6gok
ob4khj1MQdoFC9oKuPkB4miCrNiwKPbC8AC8dudomfi7Bp+UYcI1Y62kopvd4zievU9G0w0hXh5z
va31Uqs73derd7WYwGkup5WZ5Vu4zvjpsGtv+9W9gHgaOTuX1HnurSZdxbHIonn49PJuxn8TMhS6
nrBx+UeM25FzWfiJ9d3RNWpW6JPq1MJ1lBc4GpjeRxKfORqb0aBnGdq22aZ2Kx0WCCXfdqMjc8gr
zdAqYVLP0LlSY3lT2BG6EdTkqTiklizupy5iArcGIjT3Vjll7r4TgTpRb1vWHlGbVHusuV7IehCy
EyXpGVTqAAq8Q7XkuEc/tftX+kz2rSFsdbIE0eYu6XdOR2/2dkqkdByMpvuOP62aRDn15GgH3stg
z16zUe2y8icE+UAiLClQmOdoyiBgogZ7XWbMY4cITSStN1MFBKEC4uPVimTqKNiWAXDDkYV4ngyf
h0gNk32wFyd6x2QwjDR2i8FkRmupAwroag6dp4nrwnnw2OD1MH+WmiVr59GPoZwEC7WzonKYiEmM
VrHPZmMsNskz0l/LAl77HLR0CGA/U5eBqR+mE+k9A2sY1yHMnaXM4Jf3wukbskS7Ac0i+Rv870QD
0WOincIuJLnEeSsKC2xCAnj2qu/53DO4khYL2IRIomek9+gB0gJ5EKg4072GiRY20NUhZ4vANLW8
lcDhlj3a7eQiYerBN4EEOvQFg/KftE4g2CYgAdsrznWKjVoh52cE2gv2crqRH5rglHbbAW2Ea6AI
Rz+x2PW+EsLwlm1NEOMZjl/RBwpw5dZmLubulQQs6xmbzlzuXVYqZLKgrifjjPUZ8dppASALoNdU
nMFC1k+++XAz/VaRRuX2SfJajqZTTE8IHNoIfyaNZyWLs4vzJM0vcaLjm4KCox6a0QG8SNh50sVw
HEHvAh0d3UPQwMNpq0bzQ0qLoXba0zUialm6TzcFcXubF+05sFv4C1aUkEadCbqpPbQSWTBtpylx
fkTWSEY54crLzNeLAN0trzN8l7XA4EYEO5dR70H5AoKolzauJ5d9PZ9duRzzzIm8fU/ksNovboj8
SnpiHe8UhRUYi4xA7Z298Nw81xZ85UcuwSLf4+jLRowxbne7JBEhOWQL1d9YOdsny3TFXeiAWTiM
+QzEFsN2mV+QVDXNwD0sEb4I17UveXTtb8j8lxQVrCWemj5do/dSkPO97zJPWtmW6CEdvSNXq7N7
F7wXdkPjNCs/p7Zpl7GKJLJjP2y8msxGe9JvDijX/t4NRt1fERE3Phk3ldmF3WqBancckozYbBJ/
7W4fLpXAhyWqM5q2ga9xrYBJlXstll4g3sqD/nEKWsFGHY4VCSD1yiKa0UZe6h9FWTrzs9XlRXPk
2Wyq3eT1XviV+mjhySbzSVNEDgR7cFysGQXiNLEMaRvVN49BZPlsM2qv2iNxHmYEU2l9wH1BHg+z
Pvi5jk/KkC378gFTktCxk6jykSLafs1Wpne7LlSAgwMCpmIbHspliFzqW1s785c/VsvPhirAPUjd
ZXdqDnN1X5Os9YkZTr3L1p0eRImycQsMKnxhDi9fbebkDguF9MwE5FzcOlYQPhZVZP1QUbue+gkO
drzQIhY7xTwK+Vkydwd4qZ2JA5sCcqNtCTM8dVNQZ0uRI1dQeHUsOOxxAwZ63SKfmsyepNx2jkWZ
ERypAPTxJ5wFoG8VJuoa1IF+DsqUE8t0nIzYmldvB9VoYrsgZf062RPHKrnPa3IY8Cb3cdhKqTeS
EdDXFDFhY4mirde0KxnpW6PlsiwhaDDutStIacIOthdd6w6XQIfNMUzPI4gxbXnakyGsjqRaJvqi
x8/3MZUhcQpATsYTPCZCfmoPpmesimW+HT21PoDSQV85ZmmAQ0n6mbVRKRGIu9pOcgcSdiVaPu6i
/QLBQowq8YJs86MeDX+H5aaPK+nhszCr0PahsnEz71uIOQ8u5mn9PNkDYbjO6JqP80f7HU6tS4GF
mQfpm8U7BUibT/lhkeV4MwX4nFjZzN6hNo3L7rjo03ubIJQARMOSnRbJ+8cQA4ARU8pkg+mYdSfi
rNQsP1PcL/dofTodD/2whEdTWxzKSeR13OCBWsB4rLn1qcF8IM2z2siJTTZl/q5c3OZ9EBhRbxfE
/TBbPe6QZ3sxnrWpI1PdNNPoOFBkQzJObdZlxwCK9BexuopVsxUw73Qbqb77AK/7fTkWFpta/qI/
CSLSVpygJcWi4DcenyjGsJ0kIiA5MGXl5ymx3CXhhB2vCyIcWNGyZJJxp1+9CWi0/b5JImliiYwG
4Rs+QYDeAyUz2mJHZntHTqrekl6fMNzGan8/a2jgWzdvnY8+JcYM91iOnFWWpT9txGqFHxVIplNr
D6HASNsKtU282X1ZJ4ck9hyGAlJB4LIfFpHA2NdsgeBu1oJU3CGfgT37up/xbCE/3uso14+sbdcs
pndRI2PtqJ0ODTpPe6uUCuZYSlHNO9A4AI57gb6DJ6S7xI9bM61zWKEhPRzLT2ZkyWPI5UzAJGbb
FSnrRJCobsqsh90yD8MOoirHpkOsPdTGEDjTvvdWe7gw1hDUW6IUvW8siIEWl6TiYlcm427c9Qmp
f5tkNVAj+QXtdROUoj/OGJ6eAXwW9kXSVGO4RfcLmTzKV2XfTmnXkOqrSj7Vchiyx4C61IqnpFRn
wpRegOCOpM67GsbKHmkDU+bQIApgaQcZwPILAPD+gKd8m+S+ReRjtkY13j4shkDtyvS2cCG8HQc4
xqS7kkvjblZPORc54dfUkKoEgHs2tX2rMs9H/1DXmTlOhPY8JqnXDJdQBFlrRJD5XhUgl3UTzh7Z
w5bI3LtOjY13sCc/9Y+BC0B35xbnYJDc6fO3iZzTDy2mItwhOQ6D2EOF8TOpC8QzvZsgMDcc0z+N
bCIUtmN0aU8KvPncK/1KOEz5OojUVZwmpEUQMFizr456ecYoBAni3Nb31dYbF/2Kp2fkjg9G9Tm3
uOMaUjJfeq1g0WITV8egHXjTWuXS35Yy1KDxyfeFR8BijO22B8h1Lv0GWQWZotvOJasP+qvTvRGv
qUhJnO3msrX81Uccz/ScoY4KXq2MpcqGXFG23hWgZsa3teE3otujNpWMNzCi94JETA8PYcaTBtop
Dhp/GjcpsTxXoqZBItvOcW/W0pKApkFWBLg+HYmwM6AV3gB6x3U9oGWDMSzJM7gEWwbO1kl8/4kk
Na88KEc2N1AN1pOmwit2CAcoE+0+oqATeGdwtqzddIHJsnlLlgTNct3W9S0fJ7ozU+B0RZqSiQf0
NAsJ5AygQdJX9dNgCvtJiKV54QY6b06mIfmCw4yHIEXXcR+BLa3xHJba4ru2hLdhMvRkBes5fY1W
hunbFLpDtKXEnr+brG5uPXc+9xx8sMhx4eD2OzNbGQVwOsuRWpHhOa0pEEYV5gMNgGzZSijfcpGq
BbN4Y50n8XNhZGMAvhb88Q2J0BcS4xALRwrWh5UTUvOVMG2xj6I8eVq8kUuEfMAUgb0nOuQJo/rJ
fn3EPEGw/ScMbLZTfubqu6lIaAmQ9MGQ6Pp1Kvi7R8CjBfGgQZt4iDvGlQokn3tXx1k62Pk2n/3p
G440hWi56eQN3Dq3iRHltk8Yd9HQlSr36DPw9SGmTry0vkxcMRHoyVH0YlSRfYZRoxDd1Il316AV
zK44Iutv/eICzSCaNXwiV90PkQm04/ugfcn/TCcXXvgsMXW2bfIa8kUoLzzR1m+RbZAuD0nhDBt7
8Kxr1S2coXUxRY8Vy9I29vycDQqFLawBQz1N1QSYmAd2JhUUeVqe91wxElu1rlLn5PckWkocJohV
lG7R1FQ4jHYLzeJXoem0yDagcd3NqR3Nu8LB2XpcnZb8l5Qwr7Owfmgx7tPKbgw4DFR5bHrogoK5
ZkOJefSc8Zn127YP5zMyTwbZgYBpk2xYRLnPjtdyOMsplN+oWzwRO7JQd23iIDtGzTaAdgkIftwI
KoEr8ALY0Io+gcWeTyD1HwBY2DVEpXH6ZjACPMP/J6Seu6u5HbXjd7eMBSMOGG1Te2glaioqkAZq
N9KiItlIe+i7w7COM2OhtnvPBUBs3llEuGZWD+OyM8U06K0cw/rZSZX3bI82mpdwCN2nrEQqjUzZ
0EJ1IUUj3Xkf+WyJx/wjIwyCrSB6bQzzEe1ZWIcc6aPkm465IUJ4MRL/+tOfZcYnR+b7Hgdg+d7J
3HzhY5ubPZBqriY+D0se5h6FHuNHj0+1lSV+6mmw/Z9+gS/urllckkU6sy4R+TBIsOApoHWH1bCI
en9+p19krhiySwrsxUShoH1MGopaTEAT2h76i3Kbe0vxlVsIVDDoUAJvakegPw9Sr/RRRlLbbwRM
veuz9PM0jhVkvN4OSN+zFQ1nFvriQzi1dW30PHxD25WfQQ8cJ0iCi+ERi6xE7AtFjuhX4RR2XEqJ
iC9c0Jbt/UEln5QHIzt3nH70sqT2nWPR2f2zFOd52PhOEN4GQRk8WbKxXkYghR9JUq3c7AT/Po/Y
abKLImnJULR04j/NFFHZNqpz7PGoACL3EBnyMphKl0wtFpqSH6L3spOStiIfV+TM88E6Dse0xJq1
GfrVUef+CUmoCP11uKBJpbzULCl5HyVVx0FNQ/1c8kHXSNakPJLP4XU44CMQefaQDsgtU2DoUJav
WErAUxcLNNwjJ+o6bTs4HNY2Fcp9JMgQRno+VAbJdSO7R0Knwa5XnssK8CyBoJBeyV2Pg9FDcrB0
KQWoVZb6ARQmCgKatqWlUOcc3lkop9SmtoxMD6Ps1Z1nWeJbNJxtu0JZFI+cy34Kv2xkvKSYoVyP
NZjaQxLgwo1HL3OQA3sNNoJaB54mSiHJw4+GPRcCvbXG2TxPrfdGhmzLHhumx3g25GcQAtyzyGIM
ZbdjiAV7tYuGOYvBK0YX+TJEfqwh4o/QmGbzOgRIljfeYJyPkfrUogta1gxsHt/Ny8YpHfK0InyX
G2EsPDMzX7ytlS+RD1wJj8ZVPS2af+IcnhKynThNZCiDkCO11b2QOuB3aFwr+yAdnJdpSOSNrnQf
tdZRt+cs7Dby+WJ5ZuQVpkWF51SfzJdHN1n5045LhH/A1ahN9nSE/U1uO1l9MUUwg4Bj1Nxx52y9
CPdVtgAC6Lpp3et8wNrupTIUMalQaZzy8Zl94SFBj/2e78oOvU+oTjbDKowmTcbJPFvzEG5mWPv+
Fg5igP2jc1C9Fj16aPbyBapYlQiUZPU0v/AEr+i0gXE9ZC2SlqOmhYK5VyfIMrVU9rTV0p+/yAhz
4bybZeGoGNbv3uDLS+H4JHd0feqfpLcEb7oQ+nsKkK5El5yhLLHnSX4xPcbCPXhpDjaLamXZB5MY
f0zBjCCYQr37FjW+A6lEpbDL8zR84dZqAyhRfE8Pxpj2gR2HHdyE2lMvyFMSfH12F91X0AJOzDWS
EqUlCOpdj6pjjHtCNJHQBud7n2U8wcQo3zR2OpUjlgjpLr6voFYRNGZnQ4AqciifMxo6oIF2qvYm
TL1Pt7CTJxTrOtvWAbzBmxWUcrUvEmd5D9yFTGoHFjajBm3c6VjqssrvwbKOKiYim5gXN+gDccwH
kBIbn2M2HiZXNTJek6Zgv8Xzey9WwRMxlr762bT9aI6uj9Row5Va5VsSQkBTFvZq6herLNqXpWOX
g0R9mJ+VHjyQGW5A1TBImtCjCYag4yGCjAa+oFDX7dxznHuTiTgVDBsG5n6KSHAfRxMVENPP69HD
dsjYBBdynFpgrs7oKZJfEWhFeJFSAE6Dk5QfxDILArB5CAkAzWWLYAbxwhvIaYC+JPdFA2ljqeGF
22KhJOhr/25Zw9A7Vh6TD75EWfoWYR1Fr7i0uNiZ6TFy6/PA+8GuQTtxxWmADRV3to6btioQQ0JP
20J+I/IWgzM6yBZFQ3jkaDanELd4urcX2VB/24yeNikIJOIw5oaYGZl06o0csfaLWETnqWhQI+78
MZv4MBlfbUfRdy+cmOZWmADr5UCjibyfA/qnW/XlpyCFjEKgmi3U6Qhh3Z23GOeUyBRA7vi/uDuT
HdmRLMl+EQMklZMu24w2m7v5+HzYED49KmdSOfPr+1hEFiqjgGogeplAZiwy441mVOqVK3Kk1wGl
OmPS37hNYEJcob/Q29AQhHRiVC7u4Y6lJf5404mig4sEjNpVVAam/DnDRDIbIn4VomzuZG6QrUcS
iO5nit1myB5Teien1HaQ7Up7H4tskFvHGopb6ExFu00NK6Jd24mCZz8dKRnWuMGCdYt6BUmsy+1g
W3lRq3CzW9dCLb+fgy1TVXRWZkkOyI3jrj2mRV29RsisDRxrW/02JRTPLW0ZILQmmddPuGlcPrTU
Nd6jzoUNvPCXUG1rpL944485bGlRSWL9Sxp8jZLw11oFcfFiEnaPwnqwsudkqHSxseySfVE7DYW/
7mDaPg+kKHnrcz5M21xY2RfLZkQkjEL4cbXO3eVcZRkGKu3a5Tu2XcEdKTFF8znUDhjPrqFSCjNV
JuO7anDN/ECD8PgjsM1/W41DvpM3je6PScdWZtUaoyG3UH+sC5bIgXCVNcL2cmnGm8KmkfTH26gW
N5pzwuBcBGLnO0CYzuCG2xfTIpG2driuHARE847DQztfVPxRcNQ0Ebqt4QXlS2pSPBVG5hxcUq92
H2aUni8TKQw9CdDvp2orJiXHhRCxA17eIXFYfv27VaxFQ1YB8e3EC4PYYCvsPUvtvD7aDTVJ9N80
1OXVNbfUDun2R8rF4HzqjeJsGLUfrQtM9pCcuiX7jEedTjxPFSZ0RSUYHAiyXjB7ZcJNe0wFx+zM
FXFYjx1e4xVzW8AVEFRDt6+wdx4NL2++UxcYL+couwNOzZG+mII+QGvrzJlbrkskc0K6OrKS04x+
Zoc415M3EFZ8WZjYKG7mEs9TDNauu9CSN79jfZOMeoLeHRCIPUwJVPwra4xlrYHgM+snVdvOj10u
yRCmdTvd5o2AtGpGgigb5R9XexWEuAehCNlgIFtayvBmNSB5xHwt6M6LEohcrDPn1cygnR7YsrmX
UXQDfMlRDKgdI8rixtMBCgEskMXecHfAFEm4RQT8VtQYrylBl09jUZCCsCOE+5XHndE71Z5O3BBT
XmwdujZwb8Hdm3fW9bvNFYsXbth0tYUkm1Nsxz6pgLYC7MQ9j1PesTKiBs64CKOwgaDQ7llSlDzz
ROe6Io1rUarH9kwbUbBTijUl8KMo4ngqKXrb1G2ONC6pZWSXFVQ63UUpmsbZ45HlGmnzerzJ0EWx
aaO+LWHhDeUb9SaGsQbxaCWkZYS+5z5iVBuum9y+fEjDz+DA3WsFnEumgt8SCD+LJ4W6eHhj+d0I
G3bcBGBh3LWPGGySLKkRQKIcaWeL6aN1ELDq2CNfremjDPiA49X1QSEdamA+gsa39Cw9RiSvNT9K
/paSbvld54PJXOlK+4dIXCf1gdn0xqoSvPURHiNOLwgUxA7sQeS7khWIDgcZDac+q72eonLbuKCd
FChqij7ItSYIW60l1OgfZ9FFGyasBK/FOMzVWyZP4mYUFGsK3mCKEVLWen7iuS2MDWkEXsr9wqmw
rX0zuiRQD27NSlSfAAaMZT2h2fgEyLKayS6aMna+C1ehtZWnXhW6PHMRQDp2UlsZ1cbMGTdHD24e
SfCSjcqup3haiZUfC0ZXc5AmLDdBQJirDFO0mRuLceQa7ENQHxJTPZkI2t1XYnId29ZiVny/C5hS
6Dv8qtmlqktP77jsI9JXqJ7FaVQm20/6RwjYQQirHFiHjGXbemz1KaDT/YV3ZmezEID9ty4Tz2y3
bPPzdA+rsSdC515xPfzRmwczU4xDAFTQ1eLYH16xBKAik+AagJbaeWBR9J5S7h3mvKWdbcLOIdgs
VS+2XPcna+2ZOUGcujS6B1xLyXtbJdcEd45cu2qaduQ0T7it9q4sHotOyhssL3N848ROTQpFCkgE
LVsBGO5W6WXgBEtJqdLUMLsLd+nJODLCwRdNZR5xGGH7XWE/HcAnqgIsNK18xZvh+60ZVr1NUm5Y
Bu9N10OfszlIzG492JWs12YKVfnAr5y/ScL/p6GhE2NTZ2b6W85V9jol+OooYM37L+n2tf5misGM
tVVm4jpvFadV0YAqQ0DGTdmBhwGzCQH+ZckdIw69fLLqtUwrPR/Rxqp+oyl7SVeRXxKGoXSso7h6
Al3J2pxt4orSzGD4DR5Jcbi1GuEVrF4cPbGKUB0z1ag/oE5wfhjKb+KVnUYQhUbFXmbFrBkY60ZG
i7sGSujsY4NKcJRkmQQbU2Ne2lBe6jyWAfiOFapTf5ikT+2qa6b5r0VRKkmynJKLU8DCX2zkYjXJ
uuEFsTzOCW7aHTWwPPbkQtIldBbDnNHsPTJ2lWYXGYLCjRXaLT2voTYaM9tmeS+MQz268i7gslfQ
ydVaHtl6RQcv4CJ3aIjzxlyxPqTs+uVXHYP/OFSeAkOFsQDhlHs6SI8tpfbEHZsUuIDp82xcZeo8
TlZSRyiuw1KghOm2pLux9ntqIZXweK24ZWUsJOEptLpKTN54HMd+wmVRZHIb1bzM2BM5JGKaDFIq
MqG6IgUMWVU2O8KlP/CPkn1yAPRe46NGFOEvbrbIlbYUXV2PafhlR/66iMICROyYaCqW5mu2OAGP
Xu213x2vqUcDtBEzoSFmGrvVVDvrfHbcgxONxMSNrunRF8towliP1qsRck1IE6LFI78i9lQieFQT
O1S31MF4MlwiROtRdvWys/oklUeLJffNMndU36Z+bm3LhmrOtUeXgtyRFaCpEUgEedZE5fD24JIh
v/fAH3Y4ID1+cocy0Oea2EC6VxXx27An8KQRnfleTgcoGN4XCF75ZTUdsQG4qfYoUd6MyrthdiDT
CLQV4UnWpk+HCRq/uouzKa9/ByU9FxlVYcXtmLMCOAzopQCmJnYC5C59dUFiohsHHYVguWWg1xGl
QLUvf82MrxUi+dL60JjKdnqIbDL7B1jrnbPjbW5620RjHyBzFCD6d73LZvdKjLTPViy4yi/oW+ZO
sFFUl0knjtwox2/qV5uXYnknDNkYwCaxfqyRLlABReI1/x+opP9MBzOmqf/dv/x/yu9K67+RkPj3
/3IvW39gXcY1hglZ+i7dVPia/8VBAmhk42qWDl13GMtsHG3/FjVyKUg1+b98xlybn+6/OEj2H44g
SstPRFYH59Y/ihrJq5ns381fpkfokcsdLml2uXjB/m42syWvK0dnHNBRZX4mQ+rfOVMFSceDh7yY
nD8UuFSHqPODZ7Yp3T7qG+OZofLcCPNqITI2EnjBxL+TFvNw8Z0xQPSZkl+TJhLDKyPYxFjmt9KB
kZpOw1dh6vclplRoMOb7CI/9jpVXvpl6qag+rfjGewu53LasmMsd/a6t5L2ZgjcqjFLGYXGap+jZ
ZNmwpatc7aJGn6yg4EUwlc+1Z/W3LB1+IsSWpmK1UsUO94yxeGmuG5+2mf2jbVcdnrOO60pBRDvl
KWSyn7ovxzAf+K0UN0NWrsdq1BtJyd+qdABs6Hq2L/ESUMtp4TjABU0GRbKfmeFyhPBEPciI3anT
lkH6uC8JZBIO5vXFq7US3xUDG+DggB55NJw+UMMTceYHEdffUWa8OENk8zeduL+NyToi4qunKAM8
k/kjoAk7R4kEGlMX9RUmF5R/dbX9o4AgdDP+8z8zfxhC/4MBZ9ck3P/+UBOjjj/03/lm1x/x12Nt
B39gR6WJUZAidB0v4An967EmlEARFI1MPFZsUHhU//uxdv5AArQt3ySrwJ756kH+r8fa+oNkHiMg
EeKAbIL1j0IJ7vWA+NtzzRkhrr85XPymbfLz/f25dihFGfsIxzE3lfQygP8k+uQyiKD/maR88eCR
G478ICwwFf9QSlhF60z0Bf5os01fMGJ7sJhqNwOkmpDKvS4ByzBhfxxdqdzLq+UYiYCgVbUYQrKB
gkGsAAtwmMnFfdLh8pCHGr/ZwyJwWLCm5+bBfFOzElLKCu579mPMvRPVLlccCWQFLvB0SQqKwr8b
iw8HwZ8KaDVH5whbAoeJL7jEs4r2zYPPOo3LQvRjWxBSISkj5pGtU1s9li9DAczcxyoviotyu1cD
7OE0BjeGq85ZyhaeIWkcMpZBoP8bY2MDOOUB3IC82XOVWdnA0Pj36GFKxbDJIbwe2D1B+PZd0d1N
eJM/XfuXlhXJLlPZN2mAUCeTNVklaCnevjXrj6bzbyMAx9w+T3Ujn81sup9p7IPs1G1wgTAYAqyE
iLxpyyvzliENlQEIQTNf/7FpYl9rVj4mvjkx80PgxUSI+DU6NGHx19ivtnNZHHTjlNMWIP5KDEbY
BcsefC6YcOW+4yqUb3mSDNukQyNfVVQlu2HFAmXtGUH8YogxfrWaiuNNidz4GW3UNLx0M7USzJEZ
sfUUmyK7SdLJ4sq1sBQbTu55BatJOZhIW1prWCQGyecEKOZ5VlTgUIrpY6jHNGRnKYwTPMED7kSV
PHRep56TWuGbzAh0e6uapL5aYbuttxpgDzxmGiQSJliRkLyq5/p6K0xOOV/mHdv6dpP5XXFvev2M
4ilM4BsG47KeHsehyYkqmNH4m7KEbC29IdpnVhkzshpwmRgRy9+zGosT3/xp37E7w8QQyTAAaXLo
/Krdkz8ZrrBK9TV3gMhwfVVXkAL+7pj0KDiQ+it2+nGT0ur1m7CiDWLL8bdtVIDsYxidg6PPq5NU
JuI5u76xoZfZx2Mo16DXq++O+e1VjV39YiOylftRR/GyskYh70WejtQdVS0fMO9p/a2l0L9wy+Yv
bP4AGkSD695NAygDLLmB/16Rd3nBGO1+ziW/NFOvnpOwxGQF2zdlOCLud11ZQ9S5RBESB9i4Un4J
djp8x5QtnynUQqqkwZ18ZJSrFlghcfq1mmMgCmmkIb2pJgZ+mHukkNdJLcezxHh1tb2hPEGx9qmr
tutJn9sRbZkNZ8+ffTDx/uKvtSHDVEDaf7h9jF++wNd8axXsWj+zNGNCVGMLUs4c04WP1Kj7nQqc
vNmCrY+gQDUxzW3lDHs/5L+RPk2s8l/59vCH5HiC1NUgXjMcO5DZEi+j8dkfh6I655R2JCBGS49K
k87PghurLOhFcJeM3vhe9xxBNH+hdfIEOPSJtdg55472ob2AoWUBwgoSesQx97crK9JqXquOLonb
pe14xZMpMhzW9KlC5YzZZIZ2atNU6GA4Z7NmYZhFGhxRXBSKk72i2I6jplBSAE+hdF3dxhbPdchf
VYMU2baC6DDfu6NjYUcdGLHyDfHzhGIYR/bliohAr3fIloHeOQIZcttjEhrgsfYC2n8bWzWXfLOu
MYDCVX9Rqh0vieWD0cuxk+Dk8lnyAh5EI9oTp+qxx4zd1Jwmlo1fpJA1rv++Ro4idS3sNZ3d5E4R
tZdpnaIjAg/i+9WcG9kG3aGGxmCtZV6malsxSr/KCh12DwRNJKEeiS1sG3hwFqmTkrmZOjtwLIbE
ZLdyATkVRzEvQh4NE8zkueCSRHckAKdd3LNYuqOcRdzO1YwLjbqMLt5QtRdXew9cL44Wy+dipZsO
iFeAIdXeII5RccwLgWRzklBCsllUPFqhKzy3PuM9o6evYZu2MrK2ni++hzsPfo5twekO6vRgDohb
a9YJPgHnuA6cjRgkdD63nCQ+PaK63WGk/vtDEv08R1RnXvHueX8sYkrbQf6JlAKbGIF/O8OIo+t8
6oZTXVfOlbXp8Uy21FJN604XjXuAbQ/ixcjw568Kb5oh/xiZ865LovebNB7MPGRnqWWYl0zFIh28
Uw92olqNRuadx9bNMdtGinADb3VgG4bVZ1m4DJMDB5giEdpGegPUo8vhSoMDLx7+lwLKCqkVv6Pi
Oxhp/RyVDmqUDEHDWitF+z73PhxTSZ38iGyQguYJ0iijs8ZJLWcTOfNikXBJlAwnoWBneRHdlSu/
amgNjKE5fhdtM3z2YgKj2vS9xzeW4pZzQvb/p21iUfKjET3X7IxpQrwWwLaW/djgV+TuTWl8aKbK
BPYoeqTCPC/2fS5hjGuRz+clHscXxylYxNkwAtFb0yrERWV/ujXdgquY4rcxrEcrOQ4kLk+grdp8
45V4A3eYs5JkF2DjvsedsSTbAZDRm4vdzKYW1GCFyis3aifwBoMzPfOCAoKDMKOSVeDF8suJ/MSB
fdXNl3k2umKt+tH+lXIyo3emtCvSYN3HEcjW0nv0a0d8CUCMGPtHt+tDvOD1V1AGrd4wnVRiV0Qu
huIRIR+/BrVyB9VMQP2KqeheZ5P9xTphjCD231koD3UgfuMcFd+OH/tdaDSTeLevm/+rghD0YTV7
mBicTI2cfablFCHWJut3PNajg19ysOGeu3ARwUxV3rRiIelDpIJpC/ssq/yHqgVHA1gpa7+mlnZ3
bHw9n1/XeOx1UiqFm1B4Nu8jE7Vuw/qOxSvLEfL+ef4gdNMUiEt5BA6C+DYGtRaiwyrvChbLzZzi
AmSRTlEVtHJ2NnqxnOOAlgtQgawBNNQgG7dz7QfkGIbIgIqJvfteRQnI+bhP1TsPrfymknMMQurD
I1aYc6DBJMVq4BoC1Sbd1lijH3LTKe+7RFgf0C0QmSH28eYi0d2RaTGDaIbHPzTHKtfcPiYq3XDA
F/WE76WiInjlF6AWVi0ZcGezmFXDmrFd7M8gCbLPjn92eJN9oA95oRO0RukmzvrPceIfjV3/mWKJ
TUbu/zFY/eQfum//lvbmB/w1Vwn7D5+5iEZtaZMUkQGCxL/mKvEH9iNBTM3zfZ/R67/nKtfj/7Kp
PUbzJrHqXrPD/5qrXOYqzyYZ6QV/DWr/aK6yA/9/CCZse9BJfJeMnkDNCdzr4PVvoU7oGeiGkU06
LwK1sEl0Tk8Ob/MdvkZ/H7f1tQjb31GjaoW6NwJ8f/Fl4C4oVipa8lOTJ/6udMp3WkwAp8sF1QMH
yZpuaKCTEw6EmsyFTSneqm/N+zJmEVsEVf7oG4gV+egsUEf1saENC7gp1Uutqf3NZKTtlddihO4c
t8eg1Fcu8PTM8mTA9IvaHnFz49/yIKwlHto1K1KZp8sW+gfQEswmy6rwLQoZON3uJw5frPj1W+20
9zEYmnDoWTbSH3ShUOKXm41OSB4KyKa9UJxiXB1kY6A2pt9tg6audx7uXzAjY3sqBjpuaimJGPAJ
0SMZj6cimb9HjPkQQ8unOJ/kusjHG24N7V06GABT2b9sS0tjU6II7sC+E7GnFdnek0V14jsSh9ps
zDU9esY+i9oE3mNirEtT9acpIwNOUQp7lMAp+101stZnzUAARirbWw8UOv6y8LOvzGVcnthseBDg
cGJT2lOFtgymw8AmZR0MC6UbSf+764N9h8n8oYyHo+N1zVoVFgdbYJ3ThtXDVNnwra0ZKwHlTaj4
jdrEUO42dP38NH/aIUsftGtfQRSTqpyem8z5piBHnzq/rbZSa++41FG9x2j24RrLhSwSBRNOZm8H
clEE6LLmokoNS3Nixz26aNKocwKMjL6bxJDdGH717phyz20AZ2UO4fMwNxUQ8jbF0B35cp8g7rMe
JktnsJIcquubE28BawWgek0HI1hb71IxC9dGElbORARhgYg7j0W4GMp4muO0u0thar+TvbvyaJt8
r8YmOsUNC4BVDtGOlCVd78RXuDuEeINhmxvnOLdCLvYhqEb8unyOLnk89jfrxvLOqnKPcVm8QFFl
uf/GZ6FXg7PsU20982rCO+oyyRTEW+ZG42129gMUpktRYgYl+r/sI0F9MkC58lJOCb6BCiwqjwW5
VB5Pp/3VUaMSrCSlI0eSwc1JGdHwVPdEB3msdowW2Dnq6MQQm14pN+tmAb6Z9vZuwAml2tpaByQ0
9+RGgksrYvFFKvZa6mSn65Zb68Yx+3rrMMXQR9TMHTQ+ozvT/COOrdswcdMeChbXAl5SkFSgbgMU
akZhh0MlzxHbI1hWGHs3aSS8+7xjjuIL4n2zGL+VRbfpiVJWiajCMjessA7sITRdXJ02+2KWbktB
Kw7v5aKK6WWs4/QOgwRQP9ulugnL9DoalF6Pop92kNLwIvc9DoAF18UdX+yz39r94xKzJsF8UbUb
4kGv7PtxIqXdHsbZMScNHVrVHO3w16EONcGQr9gmusceLBMEnpEdHoRZFROnz01SFGpg0yL8D99r
/NMwNOaeThtuRbOebjSzF98nkApb36lLVi4ECKisNO4Tm64JjPKcQsoumQynaKMT75nyj7elxYeD
DL6TWRFRdONvsjLoVwS1H2D4UNLDO3pdSLcMMXL725my9x2GsvictEZKggUmekM//RVvbblQ7SPj
wVYcFSp1ozsa9G590jV8KAztpD5uyQz/rgnNFDVcwiHJ3l3tkSsYmBE5O25Mf3T3rc84nDKQg9uL
UMCMgm8t/jVqHIe+BxfnVWeyXt1eTfDwh6a4TTuUGUJGzS01Afmz5Q80ZVpsrCdkdXrs6/GopV9v
Gi3qnUDwOOOE83dMKOQ2loxypwGbtI+dx6d0IHc2Tiok69wZxzAteqz/HH0tb4zajxbYrT0CPFbW
pZDF2zz3FI0uTxnviFj7x6k2N2kJG1YOG6f3eX3N6xTHZ4qGX0yKpIdH/YDXfnoMKjNwBAIA5yjW
/Nr2LSGEOxSBo4tNr6HNhm/efZQahLDpC8TJk8ZhbWH/7QeWeV3/ViTGpRteiLw8ujkZhnS+Zw3X
fVVXkHoeYPGO+APisrpDzEIIAVvE/hckbraee+fbTKkPsj5JV9zMNuKTqzqAtAqfw72vhHlhbSnO
7Kmh8+TVXGHuZLpnvTUCOq/yw+yN8qmOg2/8AAUOQ/c5qid4yI3kHumO5DfL0Z5IsTXDabAYg9Jh
jDedqX7zDQv2JIGummlTJ7dwwIoNyziWJIS48Cx1E5J9ik8wzXR0YQnvkJvld06agJGgocGw7G4I
3DAnWu0Y7/MuS27sZmYIoFm62Kl5VAgWTfBQV0H8YXiZ9csLEt5TDTPYztFFwtq58JObCV/YUZZR
gw/BtF67VOynbhafyp9jbt6p96kzAYgU1+JOyJH7gpgMf9N2trs3vJ6TOTNHdFhtzPumzJsn+FgE
5nyzvrRteg3OwPLmMfTKXVYXDd+5P8M0NpgIPRYky7yDRsNgXA2Ud0eG8dU22vlQeDBVOA+OGHrt
t6pvHagtYMpmpXg4c93fa3JDm9ZEQu2M5Wshqw/x38YqNKm+OCuCTe8jx/62EsFjFV2D7EH3iV++
A3mPE6jI8QbYw2Id4qBGFqqouTU8r/gcBiVv+GK9V9RugYC0MdFbeJQPTUKvHla54EEBAr7NpW2t
Iadf8/7JbRSot4IY+WGql7fSLfb51DHB6t5c4YZx1+OcmU9jOpkH3HQ55uSy3JbuVL0URYW5gBcz
H7pqSKZghCf3sUSHpadqcVKm3Bjomeva18aWKY51s4kxsC675QxtWu+IbJc8UfUlvRqeuyw21xwT
SJ8O6fF1Sv0qrnW9Z4bKX7DEsR+S17GSSMb8kbD4fkNY1lvC1dMxApqfQ4RGXGxBvoSpgG7cSxfo
lwjus85H/W6LbIcnXW24ci0HOy8T+NBj8Qvn3rB2O95eA/Wum2TQUXglB+yQN5DUjlzv9E1L3ISv
oNGHyEk3Rseia0GwJWQb+rb72FR0lqnhMSdjkZj+tuuGO3INm4nikLvYipIDH6JL+bGDTdUqzI0y
56dlydyXPxFuczKzL6zSr6CBN16g/BzbUg13pFYuHvZ4Pk0q69ZF0n2mVHUhuVl4DkeYfBu3hjWd
q/gOwSp78Q3HfSbZY128Gp4aTeb4pGuzgxEdV0+4UdwzLs4uTFwT0Xvws7Bn1gPeDSRh7cqBq6VC
Kh+i6Tuj3eTU0MwnFhTfDoAYWNfiKxYTtjKC5a4ktpSNt1raoZyiledh8U+8fXW1q7l1/eBPy4Eg
+ytVUwevF4rbgLO5Wq5ApBztNHhNpulldOuddgkp+i4Xuynemd4AGc2EhhFQksLcK3c0HhDyjhQq
g7uZF7wuQ9Pfj/3Cna1oj26C7YFapyAaI3YXybBblv4hgK+aufm2HY1NU+K09MNWmaeMkrAVvxn9
XhjBe19RNp2jUg4Baamg+B3M9jbCMbEqeVrJfVJ7ko7rpTVuygEsXtAd4UNRmRtvlpIIlpHwuqD9
qkYMqiL7IR7j4mcYcw+3nT8d0X3cc531JgKcl55aQ1W3LYZ/TniaKBN8IAMlMWw6fC5JvmpvjJii
MmV6FyLfb0bL+3cqbCwbJMsIDZSElsaEOHTsvMCcbChd4BRbaMDmhVwd8d3viMKbq9Kd7/KpwVuR
H6hgI+JbSu7wbczSZs5v/C4Q+6FOrDs8o+m+9OvsblrUFkjArTG6Z6DW1ps1DtV75zq38cQOJAXr
vIsKfOI6KemgtkT8UAAI+SAHkW+XLJWb1Ox/8GmRfJj8CB2d6ImlezZakT9e5kzOG5nSjCYXV1yK
wrkVQX+P+5E1dJ2iU+BnxTieq58UoN2K4yb9LKk1ncqB88vn0RmGF7NMy2dp1dsRtgU9GjurxKND
jJiXQkwimMJFP6un28Jvvr0S/ZfNTHdbLrxJhZnggiOIsSGi8KMsfGcwz+XaBHI+NsK/mUHikwip
G5eOzUgck7L6ifrWD6npsm8IVDy3tj4lEbpv0refaUoLbkEKaWOxX9glVgbvP40/ZBrUgNrHNl3o
yNBUj1qBi+DsFR+QvbDtgG8hNYCyL3BQcvW010OWY0pp/e3oF2Akee0V+5kFd+tWN56/jI/zrO+9
gPoFv2zuK1c9gm+nQ7a78TQuYbT2T5d+X4x5yQYf895IqyOvN5rJzD45otA6KHncFziOkpMSMbmG
tvNCszAB9aT5OWq5ucnmWjgyWBx/aSBeIj2ZBJcr76NsRPemHSsUHaKqoE1hkD7TO2l2EJqqdn8V
MCvXjEB7ZxT7/Nob2mu517x/dnSg4ySWiLJ9UJ2cMX4GS2kcp2C+t+kN8Rxq/kxyaTtvoO62gjHf
uz+Bm310IwuUehL+U0K6aOu6XKPbmqMokoLAAcsni6zf2fSAS+JJusOnwC6HlKHdib1lfBCVv4aQ
tu7oePvEro9TYdy55L8/umnwSFGl+SFwRm6zBs8f+UqPwOhwrd1wxROsLFZ9rg62niBEBTyN/SkC
clNbBG6F/dVjTBN+U5yAFaW3zkIgXPqIe2nZB6fR1o8yY6xxo5Y4nF+/0+wp98EQePtMljmjztWA
kVqcrXLBe4RNyirBezv1TYLzOuTPc4RT/ouwFVhMY9B7lI2KpRkD3Yk6CkYr7viEQBeWlRaP54qF
GBmtwKR0WRfOc+Ba+bNPtIXrl21gSM7bF4cAzJkdbRPqdvDRK4vunngh+CRnwS/vDIqybLgcTphb
LgFNrMh3SR1jh7OSKhyvflXiI8O54jX/I+ci3c+dSUmgmcxnGkqeGwA8e5AdxWdUWfopMzzs0wtg
Q11QODCwKtlew8SwKiI8VqJQoYx61Hx4Mpw5IiOPQEAH86l8q0XRf9g+fSJJ4v6kdm8esiCnIqXy
G3qD6ODEARRvVRFAgQHDt2+vAHd/4q1Tjao+msFcbaNcZJulWJbPTNXGrjGoPnbneoxY6Bn1Ax8N
250cy2ccIeHSdcLOv8e+szLLwX9kn9+sUs9R9yMe3YeORkuNj3Eq9t2ARXcmHcknM5M5cNz+TsCZ
uWMSD87Y6kek4c4/kTueMfZlOagUGLBzeg0/TS0XkIo2EENRt1suegZH5iUHyqrNpyGwkpsot6Ow
gHZ9k9LHNBcWW4coJYpBuQe+RYBAr83Ax9BNcj44JtVis+k+JnmzY3+VrOOhG7ZBTEac6zxHazk5
46kv7QtbVV7Ywzg5G6JvKX+Fc8fY3Czj59UHt+MKU9LaZaq9r630oVfLqzCLm3jsGxp+6mAjKiBY
7N2n3Vh1eBAiajiInvL691zILquM3QIzPtiBxymfPusMh7QsmviRzVUexrMPnELG0ZtFNyVkowgN
wWa2vs70za5WRrEpygohfGmRX6Zo9Kmdqtg7ZPGbTW6C6zb7qZAB50YaSPaxawhE9iq136I+b/ex
1w2cUDV/b07y5sCeIuNqfkYuwUSbv54T901FIGZJPro6p2F3fiMwfZb4VxGNhiJsMGmsYm8+GiXl
V2brC66ig8UatImX41xQITD4qfkSZAZRA5YE5Be04eCIHHOgxBTGBiuM90lotVZMJTnKRTdcaz+q
Pn8RvaX2ZVKAH0mt5aT5cp+iTiWXLHamhyRV4iXIzYtualzyLQBlDrUF6FPQmsiRcZlsDLdmkU4U
7zwS8+JbuMy3rk9twIx6f19VTXE0FwEgOjbEVkmsYlzPWMJVY/eDShOxIpqWo2MoG5OaocPUGE/Q
94yd2djWZS782wCScFMGkJboWa6mKXqqy+o3AXn6NHruCet0zIjbSOXuiEakm36O8T9kPaV4Zmsc
tMXg+6cyvfLIGq1tIyZe2Eb0hEqLQXLCijBWyS6jaK1aZU5nH9yC9KObm5yi6La2OsVmfD8GkpBB
uvjsVdmcFkY9PeZWFJ/bKbK3vRHFhwVg0LZmFnnz0naTd2LZ61LpE/t7rlKOe+eZ1i2x2Pypdmk5
X+oECaUeg4PnsgxaT764ibxGnEDn8wqdWvPYdfN0k+TJfCHZl0gGUXtn111BgJlFVkYKtTfYd63G
yt+6rL9Cqxg+TNv/jmaUOZVwyyVPg6HgzcqFsa+lxxM1FfTfKQttoo1ab/d/uTuT3ciV7lq/yoXn
/MFgBLvBvYPMZDZK9V2VNCGqVCr2fc+nvx91YP+l1LHkMzUMGDB0XJlkkhE79l7rW3HfVesU+SyM
+/B5NPCs+ffa4r+YzwIShXpTIGAYgaDcIDI8MB8iaCuBtZ0TwrOTgmDaRlQ3btTSlm6vKiu/0Ofy
anCphicdAnAFiRwzO8ILDZOaVXaelXWPPNacH0PzJusZIvmu/p3D2RlsBq9huMuS0+8KJyp+08fY
ELp2l2d2QO1aBb98YCl47fB3EncG0oqR/cAy/k3o7lnbq1vdhGCcq+R3GFL90XPPH7MQ7QvBz9XG
mjHnVHL8KfLY30Idu81JBvZqxCrfrNqAOGxU+CJjcoBXPSk4lgifSloqQ6luNYdRaQYOIz4y/9vZ
bur+Ri2/pT+yTIkNTDgWKoewOdqWrDnaQx63mA6CdrGZo9f1enbMc9CoZCvEHeLHbrpjWNt6E/Fv
qjbDDaeL36JuCDLT/V1UQrZOUawQWensBtrRe9hRyABwKyDyCs8me+ouJkJ597ID2xF1AX5q136y
rcH/ZdDpHHwCbeht3wdWyjwMo4g4Dlnz07GxhrSDG2+dyB+3gtwhWo3YbrvIHK/dWIARMNKwLolW
UXV9LhC5oGm00uFlRF2GpdoeBpxquSp/Dzb55BfE0xbbpq8RhKVY0enDJcizKT5sP/0psC3Q7zEJ
Hntz0Ku1jgeNGm8ulU/4IsGTBDhG8y4nSSL2lFq82/jfzV8KzfjlqGEhOfOdGMqMz5DvSfSyKcFj
6OFLkfMUbpqkjH+2cT6eGU0AIkkT4UTfGp5sCYj/Ed8YpLN5fCYRA+yY7n7T7aITpDfF4ZmjyVuz
WGg1HTozHXddrCt1vkQZgxlB+q9Gqe8SLdF5TUkoD4Imuxug5RznLMI2qgEe9LTQ1zf9okyTGqgc
6vlYbLtisonn4pSHyzI8ogmKd6UVWwcSDDZmGAPk1yJ1g8fhaNrquQzNlIYKYlHkx6tS2rvJ/tUq
3qIReEqrT6/I6LNvHR3lK7tB86VhaOGXz+1t2SL8t6a82rmTwcRn1tz1DI2R4UnpIMwgEAuMyvPg
mjet6OPDTCqxF0xDcOtqDJ8Ybq1MrIBkgs7JA8ojapGyJRGQAZlBAcbiOsS72VyEXPlZnaiU4T0H
PREIGPRxv3GFRJfrp/FuNBhxpBkN7rgl7t2Mq1tRWbTcwhsx6u5L3zfjj2bS4stoZvtbYlv71TTH
BRoA3jZjgD206nO/u8m66TozY1YMudQqiXU5tfXgqWLgBWZUPVDKGTsZzeGhCeIHjjcPelIb61qk
q0LqT6Hhe7YT3HfOfKhz9yYPB/mbnheaO80UZM4vUZxhnqQefkQeC9+s72Hh2Qep67+A09Mx6hdc
ziDjPZmCXJWvGzBSyst4NPFssRlXkIuval4HyCIWLVCd/rM/69QEE090B0b/maZ77okxn3ZACFEB
UIysGkPLN7h5mdYkpBp1GK0LC35MSNwIb2BxW2vtwW98xkQuZ2ZWejIA+6z3ShwJHoyueIflg5RD
YMvWdZsN3Trzs25LzmrwRBM8QctWJ1s12tZ3F40zy4vu/+6SFPdCk2nfobSRzL04gjfCjvJbEhHS
7wzc8g32ZGJlw/yiGaPfMzwZRnUvoixMTxIl8aSn8TON+W5XFvkvh4ebTR1zj4awyzqkRsTsJMmL
ag9jQ122M74ODv73MIQ7et0UPkXk/GLjS72oxPspZi91fIKQpDkd6b0T9Kc39Z2yEuNi+QFbG0yF
WUu1akG46rq+BB7MCnHNEkOKnxsaSVoAP8DqDAPoCrZSviubptnYqF+8OegPDdzBVZElL72yH6wR
CClexFRL8CUDGUzDhN5e6qTbKqsfHWZDXsK9pmCOq610faayFbnyigAN3geVXRkjYVSRH+3NrCFG
V2F4nmtneG4G3b4TuAIfSbvBh4bHd5GYdbekW7mUInAxaJyzsBlheM6QMbxFclGvBQOqG92Q3Tky
NXtT9O4ey7e7zceAPDP8pfR65jK9bygTN+Cy0fNkrnZwWje+a0GzbXnsOhSkAOZQ8appm9kZK3ZH
xBJUquQYWBVxBJrxwj5JvFo8sLPXjDGBjdD8cAuIeFV0Jx3NOsrM3GpWnZyXYY9PrAypZtPmEYEc
vTejBDJbodkF9UFM/XYCav5Qh84FbCYgcQWVi4mmbsnb8RF7mMaPzrKkV4/IlONAXBqAWF9yszMR
z0oiszronLnNSbAlxuEACzK/dKzIPBJDUm9KGFPIh259vvhZ0LgwepYJFiohY6MzNeZwmaujSxYA
23O8pkXzra0wGKc4rghQaC9IRldnlVUN+7KYNmAk8nsOhbALB+Nea7F5sn9d56IpPCdiOBCA1SIV
DilKNzGrChFlqXqEtiB9OrtZ53FAyoF1GD4nJG18sTojAhxJ0suNBdJwVWq5vqvp+CaW9gsrGyEf
/GvMNGNkOXHlXpBYBUnHMQzFdLgaLxQRfqzVw2Pbda/tADKjyDmhNykHgqL4DhEKVZVGH9ZIZXMd
oukj3uzM9QevbXyvb0SIoLEhAb4y7qswW+dtfKwqCwKLQPB6E8zkprLdF95s1BL2Qgm0bzivEORC
JmM59esGvFMWHAD1+hvb4ilLWqYRNbkpvSabQ9unnMy6G5dEzzNUl+dRX10GlRVdRKR8MxNdcqjA
G2vbYcgYAQOv7RmV7INBi6/8Behm1zGNWy2p6Ynm0jlrRzrKLoejMZqeMgYWGDWtA3foyhkU4YAO
BIhel+RLZ8iplsGfYkSzHxpf7UQYd7+muOUwPQbtbUK0HNVqb05eXKBqI5m09dAo2Ti+BCLxaLaf
TdqBR9H0tKtbvLS5QkikjrS15TqM0EviRVZ3DpHQzK3Hcq/QiK6GIM/J8e2IUY4ASKXwR9d4B4lv
m3I0VRWdX/Jfgn2ZiWssnjVxoGxXoTmmaORTfIAFMSwQzlT70xSJ2rux9TQsS13iA+Cy7I5xhcW0
MQN8f1DImzwktsER7Ba+uFwjMpz2ZOI8NWULt2cM2Vjj3iPvpvMQVGortK7yYoAdk83hPgjrX41h
c0emNbrQXdymtzbxZ0l/pL22Do3pXla84hHDXqyPG7/8jt4eOQFWxDiFmJYaKIu/pyXdZKcCG0QP
Bf04tQvxZia939ZCNjnE28Ggt1oZuxblndWLS0A6ZM8gxAOaOXzjdT0DO3k3Ox2q3iU9srFop/Ww
X/sNXEk01wWHhMQr35JsQTxhBfDoKXo52t1tkkn6CGxjC7xkNWPQqzLjUGI4IiLxpx1D5uRNiR1G
g4txlNSQlRSmV2EEz2e+edhWu3mIOFT269yRBw4CNBe0s1AACpHcZgtUZ+yDdSKq7DAXSlwZWYf7
scuK6KEAHLbqtDby0rTQ17RJrwEhOrskScfLENyGMZTdPjaZDdFU4h7qOuBGbRcWY34daEAyRIeB
oFROeGV0VbGBEgKSC9X2Bvaivrdg/e0TmooXYjCebbIgViQbJwfeDZWcR0FWXYM8VEAlYv+At5Ka
v2A305vm52iRn8rSeDXnkQErAJpkQ/OsJUwCAmqYfme3QCKQF/OaM4y7C+vkqWgK9ORViK9XL+Eh
NfqrA+79KrKJNgfb1nFsjKaNEl1Aw9q2vs1ZxwucMtWjk15NS3haCTADNJYmn5ClriFo71wDtBUn
i9yh/SAHiOYVjC7azuuEZdEzC7H37QqwmsXtcKJfnFi8uirwhk3kyEbNmSjtynMgi2yCCCogB87Y
oFG5WPfpin13J3GQEUbrniQO/M/EvJaoaXsOjTVRsNGyLsavU+VuQ9Jwht6CkOaD5SRF+sIecjpQ
1ENNE96hPzF3RgWFgZK6v7CIGjV1+vqFAVJSEzcN57m16p1bLDPfNZUMsPnoyfpYbuGMdEzzqFjr
yL3ml9CuSs4JT1I0HLFbv3Z2ncrR2qgmMi4Huj3LDIaRPMAmtF7lb8mBjgEi6VP7vtfBMIPbOwCW
W3dmSN9/hNa0jH8fmIMfm4ARviHY1mI5dV4Icv3c1dI7d/CzY7egXUwLOAutGbp8qCupYiCIy5SM
SQQ+8Ar02LqGGH1lR1h0tOix1HoIaMHOqS1ytu1bI8pAXNLyI8uK7KNAuHeBUTGsanvLEzH5k5EZ
zsdcVQDfdH6v1WiG+m/0rXG/guELDhmXggfWSUJ1lk78kAv2sl0fhkG8ZQzduZeZQ88bsPGlzphv
cd3fFGBZ/anZZtA61wRQuBfQ+AJviE0iVqlAXdxDpk4L2q6KUK2E4YY7p+eN3MxGNVv3bj3lmwJf
86HuA/1hjMY43nDCN11c8TGvs4nBAERBwpuuW+UWdlNxkzhZcEYliejMlUsHS2dd6oUIXkPbR6gH
CH2q500BVObAmTTdYMTA3L20NQUKg3UxURBpqr80GxscvS6u7IJwDjQ4iwkaP77r38FuWJZYiYFf
QX62w6C+ADMvPTtCID1iuUIVB1vAar8hHONEIJEpwdYIbiZQfwQhQz+ycw9Z16veVJt5gBm/pD96
ElPjKpshU1huX3qQPUhzbEp9lwnzfirCa51laGyHm5gHDkRpfVamxaU+Gld2Ujws3c9tY4uCuHHM
C3LQ060umQ244KoxIkU4RcYRUNWoXdaJsZj9aS50zPEYn9e3CMwYZs7eSLMddHmwxQlx5UCSnK1l
MEzS1KYQ8lbAhqApaqO0Se+THLGCbhZ3hebPzIhtF588IAlDVjS3Bk5P7OEVnKmq0S7Lpg13WugS
TBrwsGzCYvqZaWO8Ke3JXVcmuaAS8ztnxOq8t6lXc3hkXtCgPhzsqbilnrSOdqdjH6KeOBcZb3dq
vL1SfbAtQRRsASUH684d7/KJw1ur02de4nahXMEfCcG/9iD8qc4CJuCA53ilBvROotPXtgS4ns64
8KdoPKMuqRYDgLark6I9545Af5Jp9hSQEbu259I5zyMqvqocvpcWlKwY58Za8xtIGIi3Sa+s5x2z
OucSgMdrzyhhlZeg8DHTRtdaj+vFZH32mL57jeu/ZHlHTRcGmxzR1l6DbLXNFhKlUlRltGb8c1cf
nhm7wpKk+bbKbU1uNEwOmzzXg/0wE6eazkNw3dGN3cRE0IBOYNriF0q/REZXry3cPfcNVcsZn/UQ
SfAvxMBoV8RZF2yneeWDbla1B/If/4dR61sLsNA9lf64nmgcQy6W7nUdRvVNVaSkMJSUQpw+1M+g
1oejqRvzhVuOGOssEjU9FyDVQVklpZHbpbtYdB2D/yzGHWUaR901hosSfSb5Z6hbCA+bEMeTVl2v
6XlNN/jV2l/DG+UNBqlzb/bGNWXk7JBz3JMTPUYtI1I9YDLynbS5sSUUecHGpVOqgx4aTIYVC1JO
49tv+hpqMbyl/HeB1rx6Ln0HCF2KHPi30VcmixpCrlXoTij4SlyVsO3CURxRkxfUR9DsatAj0bad
Fs1HykPqrMD3BNeJUcw3pYEfcuUoi2KsIGwvhPEalviMAdSwm0FJZBIwZ6Qps0SjWq0rr5SljfGY
NwP+zktpTu3OnEOyZjMbxYYCa3iriMnem1gqupnktzzdhjbnlQiWz01nCTLrHV8/qjdsn3pD+CVq
EC6nSdQgGp29jZuMRzxA92XhplfhQDlE3sX5oNzyRvQQz+K0+4FMHtghJ5xYMSOGQVKdZUmm7Ucy
DmA2GNR6AV2zUPEvW7QP22IWF6Il9lUraPU54lrG47TvCyLicvsqd2i8Q1oJqWl9t/OkO26btj/q
/DpRXP0o3OBbTBa8jq9pQyfg3Lfcw9gtHimTDWyijxFjqluJN4DhG8sQzVVwVgVdv7YxpXDImbTj
3GBpiNtQ7aiCHI/eozwGsclnot1dJkb9s9FMW1wl5FjOg70FWUGlHVACuUwAz/oxMG+rkPEnQcQ+
iO43sGJf+v3jHGv2xZD78Y82iTkf/cVghI/q1VLv1i3FLcDzqPbPyezD7GENN9KpFmcXgLm9FjT9
LuHksooz2DzQquJXK4sSj9b2bSHx9tDQuAoN/bUAJ8SM76DH/bkeFyATx8uqxK6IST2q1blW1Hd+
bv50mHRRUyjOjVgI1TZ0fG07xlr5YBlMhleoty+TGDqtUSU1It0s3uGy9cp+ZNO2DccCQOmMKbzx
NzClbGGO1XMuf9RanT2NLZUd/kwlmS73ikNeCg4sNz3DyMfrIhdX3VB3w8alAXluDTSdVxzug6dw
Xp7StLAekwGeWTLm6YGOSUENKqmH2RPtob3KQt14yJKUwj6MkPpUXXi0Q1cxVhD+Vi6MTbqstzqT
oDM75fXggKD9ysCVoXmOCvchw/u0SYopOzNKJ95j3sJ5mcn5exiR2JcxMX5FP1FcKEIC7iPEsgwk
NO2QG9ViZBQ/etN4IXIgWzlRHl8Zfv7UpZ264LgyfcOV5+8RT9eYeMNmB+KR0T5nhENXVtWVrpfq
Gl29cSTvKT5vuLlXrMpMLXDK0MDml0zqHH40yQ0/29pFD4wuwwXlx29Ak09OdXeeG3N4mZFs7QUZ
AehWEHt1Ldx9gQHxWzzaP/Fhtsceqj0SO/TcIzf8MjYnd2OO6oag4wTwYpXK5wB6yMaOivCO9xXI
WUaUPOSjA7ro8yQbfufmcJgXduqk9z6akj6e9imkHxj3anwdyC7YROm0pGJO28Lv6o3ZTb80u2+9
JiqLG8xdiPkTgqy7WaQ3dj/RWtQdsfWL1KVhXU3WXVzwDw9IDtapXjQbw07gAzXmc6uSZNqUTbxp
Wqf7ZbPAVasZ+TFHaV6vsg9pUr1hYSPbMC7LgcJVyPhnEWjZqh6Uc2aFzWvzBpGlAZVtC62z7ziB
GZ7AGLktYu5OFJXPcc+AcdAiXhvHAcKaTQ+FBlrUpT20xh51MDSnuKQfpI6Skw/CAt79KZ6f7BA5
JqNjSI2Okd/Z5JbHZN5b074ZrOeQNNlzDH0TjdE8f8hSiySUALvADPiWYzfCE5IsWL8BDBeWnGAu
ZY90TukBz7lubOnsIcTqJnQj0m9x7EqAPUOjo7cnmtret4VJ+2WUhCWgFSPIou9NxumCuZQ920+c
PZgXt9YBJM+xrQxUVqWvur0FiPpIApfa2fgKDxj2erofwj9MGXbETnT9tnLjI7A95xL6hUN/ggCC
ZLB3TQ6pF6rpuSzq/rbNLbTAZAohBAhptbuL0yD85uuwnjgXMfqoeweQ3uwTjE4Ngou0PXNCVJbU
D+l+np14PSw8ap0K7AeSQISRBs1fezGEFUJMUENCzSNDi20xEN963wpAcbiIewfajizkevBME4VK
yar1O4CsijS/gABfvN+3aeOegTxYOF7jRWGHL5D/uzVzyficuahLxPwA8gnxBIhREL9rQPDW3on6
2StRSazhLb6Y6fBYRhyMO2LSGpJ6D43pYgfXFPTt2RTbopnuLeFMj2OoXSHIpkNtuw9dRJAq1rin
3iWQx6dYWEf6oiWu3IOV55d5qu5cVzTIm4BKsSVCxcQPRK/dfLCoKnZ57uteXxW3Bvv2zdAkhCRp
yvcEufQ4j62C3FyUUZsEI8yDkZc3iA9MPG9ug4h2GcZOtGf1eHJJOUkuGSl4Q5Wq++rtaclz81Yi
4oA1Os1eEVK6GQYtKTem9bhqHUdbz1MzbPRaX2s659motohnlvaKvMn2gKQz2lN8sw5Zs/OIKUut
kAHT3yu0al8NkYMnPcmRHkZYSjTN3Jt1bJ6H7ZLoEeA2QIDbdhwua5m/IKex9xGxDkGGy7ovkgtd
i/TLrgNIFlbK574Y0y5jM9q6Oo6LwqTEQSXCOb3tWIBQ5I6ySjbBjMOqe0vMa8A4xqJcgHzyqnEQ
3stgYpKvtWP3iIp82Nd9OZ5Ti0GVGrWXuQ+XZpGQa57yqxIILrcvzmg0LcVXkI07d5bDudXE0+Wb
j+0fOfo+zVD/n/FUls/7L+xK8//eoCwIrjc/2h/v/g+aW1E73XSv9XT72nRp+58xpst/+T/94/95
fftX7qfy9f/+x0vR5e3yrwWMOv406C3coP/e0bfjK+TN63T6//GXpU8jpdV0Tex5sE2EIW0bt99f
nj7+RP8eUSBxd8iC8SjxOf/JQHL/ZUthKRsmyoJR+cPUp9x/Kd3RUZ4h7Zb/EIEkFhTKvxFIJh9g
24psVTx1usO7feLog4/UjjPxgitRh+7R0vzkUato39qFFh47XNSbFnzo2g/KlmZE05zVaIihPkf2
F1mYS+r8h2/iCL4Ot8Q18LHx9z+8hZBN85hNZ1zFblJEmz56ppyNzsEr978nFLwFW1L47ExmeIX9
NwA0LG2kKuYQPLWNtoRdTa15o+ZGoZ7p6fFVlohutXKav4go/Jsv6pjStS1FdKcNT+D9F8UkIjEo
c8uwgcTo1TS5qynKWO6HLKw4GPjlX4winvS/T5w8iYd9+5Ucy9IZYklb6gZ8nHf3RqsyB0gSNFIk
YN3SurZ1ChxNwE7VUY9vA2vieOt336OEQ1BB5gkelFGuGgdRrHLYKbshiXZDwiHqn7/1/zt9vEtU
5Cdvff36+vL67p3nv//rnTfcf1mKV95hGsWPpf5t4xUuwcy4dzmiGfhoeYH//caLf9kK+hE+Xqm7
JraC/7LxSvUvB2ISf7JMB+utMP5JZrNY4pL//cpjFXYsxzR5dA3LtKVpnTxMQ9pHuUZvnC1uKs78
0ZqvXL0K99rotp4x192lgifCZoF6jOEaA4++MPd/3Kzrvz7tz6xlrvPDd4CkuayMQN7Nhf7258s+
kqEliaUPFq+T2BezXl3SYK6PJWGxfz2h/+3Ls7yOp5fLfeVqWUnRzS6v8x/rCrrgxux1lxZaV2Qb
9nLokXnVQH37/JLUh/u65N0qFm1+LEvIxaL95wclCDUGR+eaitE3PcCy495RThXtUprG2B8IT1mI
5LEko3Ox2OsTanCk7930YppTfFHTSL33A44QIAjqkuy72XLvkwno+X7ocxOH5oAWDtuqQAnb+j1j
oqXnlHi6VpEKMhEtyKqXWOXTGBmmV5Q2wsIRKT/tSmCOv+zcwh0FiQU3RJxQoYTEziOMoJ6AF8AY
k9Y10tJjnbeKvAHkHP6adp8doihAYnRmRxpasy/u2umv45LoDUDAFvxvFHWnDwKKYlyM0NMxUr5Y
1RjApdKSL9JzT9ZPDkugBnkGTCE5DOjOKeivqiBYRBqdWTuAbqUFiGYnn/J64mV5cHtZe0Kjr7SC
5RTvQXCJq4Gu+DqqkSwkAqpFJoVYtw5yr4HhhPvFo3OSssvXE7puSd5/g/OBMk/eSORykOeX9K65
IYqhhOKu03LVObdUGJ/DNNbuP7/rxumzyicqi0d1uSHUF+by93cvBf0h6ROmbhR99CCyhLNLqM/Z
Hk909RIsPGkaKX32zTZCAlKl03fEDOnoQQSuLfpLgxmeGa3rZ9s+wRC3TmtS+pD7ldMPRCRGuCuN
ZDHGM1VyV3pZkl3z+SX8zT1TFoWRLSX7MBPP91fQzXncJnPOg6NnD3OdtruIUIlN16qlUfrr8w87
Xa64XS54ESoy04F8oC9rzB+3S4tqekfS1hioS/8C+DiBf3k6XeWaL79ItFbvK7LlWRWuBegBNCbi
eLaD958V5jARLXSwq4UKXXhZWsKh6nnBPfo3i5PRsRYrOwcuurSmCl5ns3avx2DiLJvlpTBXehoQ
sjlapBoeRBgmD4072tdWbIckmCSVNFY6XWFzoyto5RvdndLLgI4rHTu0sf1a2RnonoEAtGv4tjXn
IYaMqdcbRktOl99AAsZAipK+CHLjulWW717xR+tmmCfz58hYHCVXq5VnRQ4ZGOd6w0LVWgXplkEU
6pcND0m478MqHHaf/0zG3907+BgUs1Jf6siT3ylx3MqYrZrfKSx8vBPGAgp3jBEftTNyHCVQov4e
ZKYr0KG31m7uRRl6lWG7V7U7xb/AMCGTx0xf/6yZW31viJe4JibFurbBzgAFRiNtbOuwdR9rxqqM
MyC6/Pj8Ik4K4b8eAJ4AeykG2LGs5WH842Fr0zrpU8AZhFgWcbY1p7w/Ss0vNhyIozW+OTqLpoUt
vDURJjVKjHTZtdqrrcqnFZPHmE+C3jrTUaY8SKuUm0Fj20HFkWAB+fzLLjf0z811eVhdm8IExgj7
uH7yXX2nZp1ZFtY4kcNGIBNYMwaMvc8/Zdk5338KcSaCkptim33VWn72P+5ICcs98KuCHAXGlIwu
7fEcWjVTLvIrUIAQZoTOM5D8ybHq688/+0O5tGwegtBHgJe8ldI8WWga0hNpzJXBus3C6WfFmQTR
aTldgmcIHgpUWMh92R7YfnHkrTVAZdHG0HGNfP49Pq53fAPHXFZsTh6uufz9j3tgw3zTOkUZo4Vz
twVuUZ2bBbhqFNvoiPQcj+I//0CLJVbZFk1CqtL3HzjOeU+CIhNpkrZbeHSFtW8ZODG1aWAMMeC7
//zzPj5Khs6FMcOyLAET+GTda3lswm5qOUWlZNuWgvzxhnLuHz+wfAploGlaumtRcLy/KnAreH4H
riqsXRx4g87sRxf2F+Xt314L3FELEKngyT15YAfy9JzJ5VpcFw+dqSUET+t81D+/Y/h2TN47x+K9
OLmWjMCLvldRsE4qDUZ7hc3LJBL+i5fv767FdkjGo4A2FREO7++YSUSLjk6U2qnsUmIXW5nuh7Yb
bz+/mI/vOB5+ziOGBFiEuPHklunk4pkWUL/1kMBjK+QotyX/6Q5ionXgtZ4esbt0tDlz+cUFvl3B
++VFcgiR7O1UYSaT/vdXiJNKVrXPIjZV/OM6ooj7Fk3yNg2ZAxS4b9c0/FHLQCbfduoFV9k9RRDO
Tz8qvnjplvXy5KuAfRIs3xwb6cosf//jLTdHo4nCJVqSm13+CCqSr4jeK/cu6IUvmgpvj/r7z+Kw
wkmUey0ooKyTGtCKAjygKiPuL5rdR952uv553PU2alB6RmsrjxgHRoOun5l1grbdSWP/PJMFOmrB
WP+xbAkUusr4V25HpmmEXJgcK7dZF6ISATeJZXqaIwByrmxwQqh+Aj6hCdSnKxiQDIhErffterFB
FgAyXGsHzknulQOL4ovX/uN9VTxUylC6vRzSTns2Y12GpCSRZQVtEAt8IMVaC9puP0sr++Kt/LhQ
Uz5IXKI0bGCby5N1k9MCedAC/YhGGtkraYftucZ4Ck6I+7uo8vaLmufjlZku7nBhcHZweXZOnhjX
zBjyEayKnAzJP8NObGVtC5OH9AWkWZ+/pCftwqU24aI4r7MHGw4NzZNnBo2Fr5IGY0MKd3FFBEB+
1jpNeYa+GhcQUx60cNJ+zFLHuO0atz7oMiGJUZjJ4fNv8nG5sAT6Jrz3VASGdXpulD2jDcRX/ooJ
HEzZYGh20VjjoapqxEP0Bv35kKa66WEjNr8o0T/e8mVdVywZHFo/nlmTSYkMBSTThTJRa1LbFfTy
GjSWNn51w08XX4XvSwmOHcqA3OB+OOUsjnxgPjgT4u5F5IpobtsIvniE3rbyP1cCDhr4WFncOYSa
gv95v+qAniiMrECPw6iox1Zuu/4OJCotoh79ExlIMjEBCqSkSx40K0cx2MlcmzbAhBHOBJCxorVq
weOuR35uErPrHGwqNBEG5sPY2zcsBiZoSPI49XWba9G3PnXzANX/PBTXQVcl5TaFTxh98bie/lBc
F0dcWtySlhqv5OmraFulqLq+Qjw2J5dIuvvtxGjrvJdm8cU9/PhDQdijnc/hHSQ60QQnt1Aphiuz
hqSpydr9qGlI7nosNJ8/9R8OODzsyqZlotiKlzPCyS81kemIXKiGdZr31dOYhggnaDtpMcc9c7jq
YzNDOeP23R0DKtyXea+xFIQgjr9nTdvRQJYtvirDigz8jH2h4bgLUdCsK4V8aKPlWQ4crfNrFGRE
07UQCYKWeMGZ6JkvtroPhTXXQuOBpoHOQmLyU72/ZaD48LbEGDjaNL4Xblb/aAaAnGqKbPBgiq0X
mPrtCOXk3sdOcY4iS37Ryv/4q/GCsc0SLMXphYPj+6/QZandp3CY1oMPQyoClsV6MQdf7Ah/8ymU
gVwhP9vyQSd1Gp7tOB4K3NOi4sxSGoZJ6lWve58/G29NrPdvsaIUdGgd65TQzIbeX0wIgzUCK9yS
UTliIAmcAXcNGGi8QL0anyBW91e1Mza3pR2Nl3mcjA/liBRvV5cunnsKMweeDBMgkoYgr++b3gFm
2Kel/pvk3/rCJ7rTIuZn1oNtHffZs1/jN1+HOJamlatBXV0jGbcf6F/3sKiA+l3qwQImwTnpX0Sh
aL8VaU6Oz+BPyIgDgOykltcKXMyI4AM5T58+oaYb2wNx6WNGsA583ayU80sKph1IVqfQDNe9mz+k
ATNZEWSgsz6/ix92OCWhSzJ2o0hYhm/GySORzBhjejHWa0qx4Vtlk1zWRXa6J+bXue8imSD2awp4
EJEb/kRgE0K8NWxod8Bqyq++zPKTvf9JlxrCZmtfzp8Uayc/qcjcOYbFBN7rNvFX68XUEKypxaev
PmnZuN9/Ep20ZdTIe8Ax0z7Z2MvJxqWrwYC3Aft357MyyQ9BSEBntqlDG9U4UXswEWyVTxgROiL0
rC6zjWudrKH7L36DD5fNOmrofAvWbEsHOfr+sokr9f3JBodnDNCy177JxILnZUA5aCGA/93YZjPi
BDTTEnxThD4SHzYdL6LYMVFBgnlk/oFOqy217ou9/+PzwXeTS4uOOsiwDfdk1cpENYhKS4p1AHCy
24op8r0xdrrfZpkAXosqNzVWRaJjQAMss3BKe4c0WiV87VgOKHC++OX+qvBOfjoWFu4Vjy0k/2XA
/OeZocs60QZBlhIgExOvZBAJRvOQXHCxHdMBHSAnCOdGotPDEsZm8RS3GEfImrI1KHWT/tB2hfFN
5VZ8lyVT7Y0wTB7Szpjx5GjdgB+8Ge/pU/n3PiSIZCPrSVxga5aIQbg/KHaU1O6V32hEcTYJ9KUh
Q9TBliJj58wcRvPCoPH/nERC+53JGiRqb5gIGdG8+o/tVOAggSNvHxrRui9Uz2B6MlYs6ZFApoim
zgqJnMENbWAN1EtMPdws/klJ45z5DEfIezQKQSVIF+wVsdtwN8dw8z2l47tbDZWJbk+yqnwf3CGY
t7kdwp81WW3oSwvInR38C7SbVm33W1FN5kuFI50FzHGibhPTTsQhb06YVhPEoWrTFg7s9MYEaHk+
wi6H7pFN5rOJanTpy4X5o2KCwToVWHp/5gZpsgQpICmFsdf65Q6yFvo8LG16vhr7BIVnZtAv2Pgm
WpsmzydtF6Hjue0QJT34XQBGfmY+V+OznBZPrt8llwmC3kfJJoKKz2mS/8/ZmSy3jXTd9okQkeiB
KcFGFEVZvSxPEJZlo28z0T79v6A7KVEKMb47qBpVCQSQyOacvdf+W2P4/eXFU3pVEfq6GH1I2VkD
wQWLNTrlxiimApxIBCOMiQqX7LpNm/bgE04yBpgltb+N0poxgP00P9HRZgibfaQZCIRw4ayzMu+R
qMucBCDVV7O2Yrvgvlb2TKwH7Jtb2+0G4iKnhbM2hV33W+mMn1VFdhwSddXmvwu7rMlbT+f5WKIQ
mnd9J9Q1BaWSVAgnfW7qCpdKNLXoWOqOnt0WxYTBed/RKjSdJmXlQxU3aaBcMyyOeAP8kXRjw+ko
YJNrv5q6ogAc2khiCUuT3QNcxK5Fe2MW0xosQ8ROZwpJcbFdvF74oRqAP22IH5IW+uzrG6NqYtwK
ps/KUsjO/VvNtkY1vDIGXIJl1kJicjokYqFF8f0H3hyXFp0JT2FHKpGDDX/SSGOxmzZTwUR3AM5P
CitX9Xair1yhLGuVEQzSb42cJNli9JFTMr8hWlK6EuvUFrOL9i4ZsrVVSnnQKt+Ch1Nk7rgdybl+
qBOtp2ODy/pnhQ/YDYZ57n8VYd56geOO5L90jhseh5AT01U4p/Fjb6i4ferIpYDzadZDuvEzq5NB
U2SQf8zYK7tN7gJAgyi2kDDjTKfa0Y8Ozjxq3fUjgB5/CQowkI8Xs1Hf5m7M8Z092vR37D33kNXS
yHduOfQPACII7iTOwu74OUX5ono9Bp44uvIq8rya7QHUpr2e2O5LHsXdz7H2QM0tezDiRe1U8WHr
yi5W7uxnDx3IHuuQTY4iVlJ55VU/1Nhd8oy9aJCkzL3QXqyJpoUUBiKnsRtfQGcRSe4CMb1JRkug
eHfbzrqs69wQlwYJleogQEHRc02B8VajZ4KIJO/qDmV0WO2HWhudNV+wbx78EnBuwBF4iW9sOX+v
G6n8HQJD7FcFcXfDVhIH0KHrMtGP00aojhNgRXhuQ+pPnL67JU0oDcXOx9/vbuO0HhBOelP8NkbN
jF5yiYzQnMa9dEpfuzJMCoZkQof1K2crgLUhuoKbPOpxctHxYZuMUcf4E8WoeQKz1jS0/S07kxUA
wPgIkM7bTBnQVEiBE7gOENTlSKdzoXN0nhvXe4EbD1qF1xf1hRBF8qiUAavQLgtaPC62ejNgCgdH
AV61gXVL6is95SLJseFDHDXWlsrKZmv5LTk+IXI0est1J98I4YswMhqDCVG+cJS4GJtMkOFj2uUd
OZnT37wE/rZ1lTJ/WqSWYSyJEDKuBpn4oIRHwwfZ6mRynVftjOOxmBAEcmosobqQBgzAUGbWfFN6
bfzaubk3XNk+i96F8oRcsI4DPZ7E5+iKkDzFi5t2ooIAwrKLpjyZ/xEEMNyPhsZB1ohsWD4jtt6V
PmGm07wd6N3mfhapvY0b/Uglygb92h/cxSfZFOK6GIHzuNErQQWvBYbCkpxEImIAGvO5r6BOkVYC
iizrHsrEvVls0l7PmKE/ieiVFEv4MVa259RIMnj2VyTp1hDW3u5F4NFmRgF4HTqCtqUP3FIv1gVj
2bMrQKKjv3NjxMRN8SxZ3K1aHiY9TO+rNEED2R9sJ39NwQoSQnWcdTikD1lUbDzzj67UqtDdvcVf
kFOyzVW8wc62ZWV1ty6I/3ViEbTeSQeQitnaq1hxG6uoDFFPx6xcJcY94pzEj07LyZoAHNbdhaXL
3psSxXhBr+FAJZX/1myY12ydFEcpihsiA8a1aHAQufKh60mhwoeu4xI9hkPOtAs4BY7JrQWzEMkp
4tqxuFdt+8x+40FqpFMTWTv8EqXbXojJ3VXT/MuJMapK/4jQ8sD7v8OO+mhr1YWdwCkm5AcGZHSb
Oi7p6o9edDRttOOdDj2e3ILowChTm3r4lzUR8izvISyQrhWResS3drRio4ZCOMw7c0FfjKZHd3K4
L6S+GwCfrGrL3bfCfISk8ltvSzjhYO/zvt4Bzt0S3QAQIQd5pps/R8240WNqbzHdGVGJe5ztoINJ
S689m/o1Rm5u0wFlvjiA43uI7mg6PQRbfUQadjxvsOKgBJ5vnML+2evDs9b8NAcd8W/6B0/ymwxp
cIEEPxrpeBWlGcl8hFL4xY8wH7sAPPYePID5y0t48SOoSFMbxks9LtdROB0GnO8x4YGDId4qBtCm
yee3xPw10KMfMFigU3/O+Z7AtCbr2REXUWc3dwNKQfxybOPIJzOGjfCqN6KjL6axv6YksIh/wRwT
DbWGmfICFhf2RpLd5El7UdmMihTSq5i7Vz78H5U3kc4+ldWmc5niiNy669qhgX+s/mRd1nerREvp
pepFyyZpxJPbV+VxULW4agW2RBZm7xkDimvtxWAfkVFceJO8EOFoXnh1e5WBWiCN+KqxLXI6KgXE
wNSunRSa1WKICaqEYDP2MbtYZm8ce8kcKFqwc8XD4OkvbhuTly5/970Dbl7WNflqQzRy2rKVJcIA
xHSIcYAwNge9+i9jCWgr3rPaiLoD0yPYg4DjwQuorUiF9W/9dyyEzVGRPSQbLH+t5NTcjX6MXhpD
H/lwgpwol5QkHKyB0y4ZcjGqfjPIlmi59D1lboqnBAIg4fIyaOM+u3Y99IwbSBrJc24ua4s0Irjk
pUuAHbZXxyM4pxp6HFNE3AGqJO1uriGnWxALfoTvCR7Fe5pH/J7s0QEAUgFhwdkrQavGqxBLCoh6
TwTx3tNBkMKQFFLVoKlX03uCyIBOGnA0m6zL6T1jRMwteSOUfcke0bxsgT8kRJKQGl7eNgYxJZaz
JJZkUUzhX5UpSSZ6npFqIt4TTprW896w/cS/lNWHjF2TMBT3PRelyTMyUtolLiVXSsP1/56i0lMX
ulTv2SqhOYNarN8zV7JYAUpI3DmE/RBm5LKQmU4JxGob8lpGFpc7D4X4zDoIClBDVz5nyQC4KDO1
xYztkP3iDUsOjG6NbEPsUW//1BII3KokSf3Of8+PQemA3aplOQFXQVg0uM6+1qdt/J49UzjE0Eyh
ZRZ8ai0Q8Ig0KGKBNd/t1uawJNho7sDuFg5vAZqCold/aNwZOdik9+adCamkukbTPmaBYI9GrAUi
04OftgloTjHIYtVrnf0P5yHBLBURvwRnolNd2W4ev+q+Bg3VyVT7pCkdiuMkUciie5poP5Jaym3P
RDLBzJHp0fUKlnYnVRpYv8jFwFelEYmnA1pa4irgXjJ2/FrezDQxm00y6vNjDkAgwqFuhk9uI8tX
G3eJAQGo1H8TdUVYgtaB1YbTqI4ZYvRiX5DTzLbMxDIbJM3S2IsJBCO+Jh366BKenT+tvS7ySUaS
DboECrjiilqI8i4oeWRtEMHiuMsGcs61Jq+e4b7212Q9cvOEEvGU6UOC2lDlAJhPVgLijmdAJCLG
gNaUXcGcCrosNH4xeRtYoXSCRlZe17N9A+kIGMtaqDmrJqyjfQqz7mc0lma/1t6Nwl7hIKUbYcq8
CiuqbkSbmnzYFmF0jpEWT0MGynkFAIjuLlobGwVGyNeIraP0fqY+Qp3VPHkF2OayHvbS1EESIDMo
DolyEhGYFLJAV+FMv8UF1/lrKmL0bROng/wBuR0jXjo55oU9t/11axYQrgYcVK+cMxL0LOas1LbG
13nUMbw1sNS0+LXmf/jpZKZbsAbjTVw3tNopxReVxx5Ckqbl8rTVDXip8jfZejT7+k4zfldOWB2R
IXWEm/VkaQCVnZw/ONi72wTDMCcDt9C9XSEtwqPaECRSwLaz7tYgCGKe6MBRbKvmTndXrSVyc4vZ
ER+/j7RGYj3pbfsiqpEv3phWDQjNHebuD8UZgX21ICzbiYbyhj/bv+R6xVE+Q450D9875qDNQTID
kdiof3pThndNlcoX1Tp6tJnkMjcBKnI5BNVW7KyoFPn9MR1UfNECC8y3kZiIl2wrix2tE2a0NaD5
U/aYJjnV6yGxNJTmxqzSDWnDybOO4fE59JG/rizs3kx5ddbSx3KKH+ROQ8ZWjBeQV3UEI76kVOCu
6mJup5UJOOqKbOqYoIKJ+ImgVxzZA/ThfC8924C9F3Go4SixSNhp0os3TEKJu+5t0T5XtVVhAPRz
F/AsLKvLOQtLKxi1QYFBwfdPHVcbR4LdjcLZFa59SGVB/aTt0xiJVqkdBKdU+hu2d8yhAXd8uHr3
Jxn7csF92gueqWTnKIWGkyvvIOsw5FM+8NasSMcp23QkrWti7vfKIWRnm+ErYUeryY1uheyy8KJA
ToUKGd9MUxk9RMKRj5WsYxawqAAzSMWCMdGkioXbH6l3rJWGO3kbQ48wg0Ef/T1jDuakU4y1jY8t
m+C42kAddnbliUtdITFag0cG8pA6sUc66exHN0D+McYZJAPRhYJz4q9kb3MWkX6FC2u2NHVA9mBa
UNI4jKwBLrlHYaVatNH1xn1pSsLQViihxe+J+Yw0mboVL53Tzn+Nqa9fwyi05H4mu+ioBieGdDJE
4e0UJz5Q46lV9xo7CQg5MmGIhe3Cnk8tNwJlOkDYpjki0r963ukMBpil03qQVJ9WJrqfVxjsCVH2
xDIka2ts/GS9xKUI9hOd2pl5jxFpkDNYQc/p5mlDGbVuiaZxwpjFq0xvKQdY4nJi6Wr5lKNZ7ho3
m9eZtKIfipo3xCURsrmJo97UNphactI3GtYvIA9RdGO3uOiPjqQmuiKk2YQkMc0wQSBcYt+K4br9
JFDDftMFiwzrU0fiUmcCEdc0ytijMQMQhKBW/cIBV0BoGPsimHJtbi66Ysr+UH90juaYqetKOoyp
jD2xQ6GxHX57Q9Yce0IyluxN710PYGnF/yitYYmhZeQKC7HQ0oM+abQZ8DOrME0IOSUj5zDikjty
OD6jjfjUseEiJo5fy6BZ4dJ9/VhS1Xt852zdcA/KLAFqyYPCsRuf6WF/kiVbfAGEdkElRFi22IM+
XsbQoNRT6qmDNo3q46Q78DFDCRGQaIW1Eef6oU5984dZUtam1l5utLx4MLqROgG748sGmdh6kpKj
nsWm6vsi/Kfe6ftvg6SKPtvx9dOq8lhWXlmwHQ4Apuor6FvxFnrIHYm+45nGlX7ay18eA7wD7BIe
vgnCxT4+BhQSqUEcbM30McAVmmTr/vMri50LxnDEI321tpcNXpU6CsoCRBVF5vHLTJgg0SOEikDi
UeJKRtATuzErLz0lqHelFB2q1ggfv38w73KgD/V2fi7HWpTkJrJymrAff+5ILzwn9gRknhUXoEQb
uqSuL7djK419l8TtNs7JkUqZcC4dfvyGzUR3mYjwmSwRfw2CSt1Rooo42Jji6MnIWFAzVoxg3/NW
+ag3ZzqtX4xmVOWMHgcNI32C5VX/R1TErrDU9AkdjqX5zV8Sl/3XuAY8/f1z+eIqBnY2cut4hQiY
TwazMNsCAJXMA6XC5IrCLmmzvey331/lcwecNj7ltsW4QlcM09rHm+Hg4VfYu4EWZdhSa8/wt+iJ
2zd7iVFAeO4fy7F0g7mFCxnWlXNsxqX2XhiFhRVKH7WtM/bkJAAD3U1CuV4wh9p8oOgXX+a5i7t9
9GzoidOwidi8rr//+Z+/Kn69jfEGqQ7un9OhnlSG9EpBSsKQsHfgfZGJWaMOlLb8XwXyy1fF4c9j
rCJ6EtbSZPvPW6+HXB+IKagQdUA1rpKIzBy/4ns2HJyQIjn3FS8T78lnYRELaOEsQi2Ki/zj9Tqh
cZjXSUF27LC/TlmcN5VlNRt0Be0eaY69bbpZ3A2uUeNhdqu16fYkxMipuPn+GZ8KsLhx5BE4SojT
Qqx/qpkR+lSMLrVqkFSd+ks2YIi5ZSi3DjU2yu6lc0b68fmd4p1EXiIo9tA8PVUnj6EATTNxfvK7
tvzhWLL8WTi9Cz0kS8+sS19ditVimZqXV3uqMvG0mLrCQGGaMnZlrRBxqCALqYPD4PX9M5/a5w+a
Ay2PUTjgWFxu7uML5ZQ0miYLEzYYzFIewQPruGAZ+P5tfTWd4mxjhLIE+MjmTuaNKhtSLzUTlDOj
Ckmr9u3w2UNmBjquL2eMVJmpE6tqAfK+gTGWYFW1EYascrqw+drN4FRu8hq2ojFTK1+12FF+GITN
P/QylRp7/wIwGd2H6GkGizCcmfW+eCPYvgzkArx7pJQnD0mrgRqB9q2RPmDaNkZIUUmpl1eh3jlP
3z+pz+OaP49DlnBQvjFIpB/fR9OHrT554BZqQuUvoCHNe00v6j0UbhFkxNicmau+ut77botpnXXO
OXkxKbntcMj0IujCyd4NXdRBmnbajfAL70cyYxo6s+VYGtUfZxCbZYPuOpsuhEHWyQzSK31wdck6
laPN5hRghPep4TVHt9XdXSYzUIxdpO4n3Zupm4IcPtfb/yyEcxDqoOuzl/0IDt+TzaXFCVwhhi0C
R5XFG8Z7/5BWpU9puNFsi5SDbNCQwY6tsZJlJt6AmVjyqqihja5MPkMweBHg0Q1Ue+/ZAf890lkh
X4SGm0tLxBNVSP5LMRGQHacWLYKwzeM/bhKjE5CEJtWbyrOks6fdKbwV3NzsxWQzAXM9yabxSPYq
ZWq69RCCISG2Y+CGyuMafircdZcRX4kWfFTHWLmNRQbn4N7rHSlWINJ7ZyGtlIY4sPddDqgolmxy
ngQ1QsQO0VPX+ca/eQgpqKex9SyTJukh+6XynySn57XgIt0FspBxXJcZvsagaAvnL85NHQiu6Y3w
CzkE+899qypUkYbCNu4L2D3rsezChtb4kLwoo2xeqH6oJTIL9hSrvHqKO0VRdqpSsBw+JT+oZBJx
2NUMGYbgqsjCt8SGC2IrlB9Fll5u5T/bJEOGWrW2m1Lb4sh9MVBdhvBJt0ILkrlXe1l7/pvlttVd
NCEB29R6Ob+MKXr/labmUt+KaQDnbriyCfFF9nD+Qk6TRHnS+oZeUzfPJEwPj4ZV9RqN4JSeY9M7
egNfRufwPKCUiVbtuPDsc03mvI4y0a8tcsdCiK3zGK2RjOdp0HdxeZ9RD6PuR5HyirtL/yV1Tx1Q
TXD7N7Kzkn9aVzR7hPUttVJSJR/SyJz1VTZ40SHpcwlRr6Wd2oYWDRflNxa5hKULFV66RJIqu3/4
frr5PP07hsUCqgs0v/iOT77GZjQSvwCTGZDNIze09o2NM+Ad+/4q79P7x4+evSLbOERSXMjxllno
P9sUQI5ENaKhhRDbkFAAf+Y3uA7KXFDhxZ7jeLJRc14T8huOQdkQ09Ij/EVhWYNCyVr3kHpyPCq2
WkFNIxV8r4zEFRY4pBGtX69V0apLDuqEwWsVIKSecsn3t/DFPMkpjimLjY+ns2R+vIM6LGuLr4zU
m6S0r2GRQKUzmvYyMgUtGJOh8/31PvkVMOXgt+KKjFQuq58sBENUidiz2Mrpa+1uvrB/5ttiF17M
//JLMKtTceYVfbFCcz0GAO4cj3nHO1kIqrTsO6Mr62D9a3/3926/3602wcWwWt8OqzMbnM+D7uOl
TpZTumeFaHsuNcrnsaIv4p9zAuhfvK4Pd3Py9KYlwVosd3PYPmy5ld1u9+/+cHvmRr4Y18udoG3F
zO8t2dwfR0U1QAHi6ydgeCMfx6smmG76C/uQb8cAOUlAHvUOtQlQrFW0nm+0rf/y/Sj5vDHh2vjL
OYvxEz555ijNtJi7CcK1KEQSttp7e76letuSDHDmXj+/tP93CZMBwuns1Pheh52pteQo458xomeJ
GJtNv/+/Gh3YjAr+4TjvLHbDU6uh0RT0aKc2YZ+Y5A9NBPdnslL6mVl8Tmb9WZrMtTxTMN4xcFBR
ODlkzg7spclukgBhake0GN6gtqed0SBByWlcAmrKCw3YLk6QbVoaMdAwo3aO//srxBpv8eWx/7be
6yb/mRpp39Ez4EVScCfchGbjsLfS8slvY3HmCPPVG6QdwCihqGZzbvo4WDGNpZWTsJKmWjLskSnP
+3qczXMT11IZOZnrdcYkdQhwODhITiYShD6EbrhwMFkLexK95shaxCW+Qstjat2m0nz9oSImlOjp
rBAvSS28+wKyHYF4lnFFv2emvGC7EqVSvghTbPpqCgrY4G+jqlH/e0kDZgT+PZdpjyL0KTZAprTP
0CEtZUCArvri73Srujnz8L96KihTXR07DW/71MrSCV/qE20l2vR9AeWxdG9js5dwNp30sWV8kpap
RnlmcH3xyrEn8jo4vXByObUoeo2r+blJidMGQLn3G7deT25YnLm3r76kpVjj4ySlouqcrh2JntOg
M8nSSOEykiI4ZukYRFaTciYrHEkugVHHxiY0I4DLejWjMfbSvD/49STkmYXsiynRwESMVsn32d2e
Hmi0JJNQjtAyc1iGi2xQREaiOu08o43X//OnS3EQKyH7Soqa7yri/3y68D1BosY68d/SBazcojhE
GXWg2/e/K7dxnYCpsKny4M6039e7/14KERTh0EQFjebMYX3uEWZhk65/aNR8btPeIqJgjtvbrJ2d
PTpz+owaMcjf3+/74fPk014KfxyCmauoh5xs42pnRHHjcf4YVebIFcCm+WhXk4V8PJT1WvPif+0Y
m5soysROM4bklk/Lehu9kdBJqtD8awkgqgqsv1Vu7Ykgc3Y60pNmF/YmKxiakLHHmkRrOSXseNOD
nVyJokmfxkkvz4yULz5J08NB4dE3Y21zT+4m1Bs8wTpRw0TUTU/0Obx7epb9yqT8vdHF4D8CQIjP
PMMvhieuZN1Djc0C98kBm1cKyfHAogN4A91Gp8PS7BqEdF4szpx0OVR/noppotB68GCPsKqebFpp
PWcxAS0kvJG8xeEMiuywimPOMwTWIjcDAk5HXVoCcRui74yYztnfiMhsSACSPgIBUgcAU1+1HfFP
bH0LEa5LfU4fZmdRJdoqR9XZLareDZEpudxh+9VJrAor076MdN/9bWSV/rt2ZvO1wqVTbDQ1Gdc9
KneNE6PtYDUO6ThiJpMFXA+9EijVxrF4nJKiYFtTV5Cv8RNrNwo+fBronZ9f42d1fmpZ6R6qrCam
ew7FeJ1BxQbH5zX6NfLwSK2t3tDiwFVN/bdzyGtcjYVRIbCeXNki79VIYq271HnolK0/k6pV/zSR
izeLL7ae7jSCNsKtwXQGur4g7VQNNS1JOgbppe/HE6d1Gr53uYjgY+LYN0MUPENLXBoRVfaPikx7
vgNLGdmqtyOEJjh3LunOIcNsoqk5xtSUmjVKHMjU0+RJviZvGHyM/0TZcLLVCw8rjKkBRQ4LtH1+
gXIqYNlFuuf4JS0b24hSqKSovskHQnz5w4tsm9CiSQIS9eUwXXfQls3tpPWI0/PMaUi0yKP0qQ2L
aFrTlG5/O1UBNaNl6k43bo5JDO5qyV/1y3E2lkTs9grBlKeBAG+JlShIh4TirSkj2Wo5kFmEbWmN
0deqe2J1RjWrHaBDhIWI2+dqrdMtuBz8IgSIWnv9I/wVxFYafbJmPYxLmC05fMVVMfYgqgr6wquM
yuobNYJ5Dhqy1XPC1Z342HeJU21Q83fHvCG1ayfzaJHAjQJRNJJU7y/pdRyVc27tyq2FUW+svCOU
qBwzaSNcBBW3oXgh8tU4aBVSBqsmQ3MSmfdGpWjMLltjIg6LcC8UG109aWu05KO98ciOeoHf3Y2B
Ev2QEAhg5ogHSraMq7hMkNAaI3pNRAYeVYzB9qMfgvR6BrEVEnHOiJgQ2xh0MTeVcPI/zChU2Joq
KwmCGpZHXTl6r3ZaEqlio2fGWG9n7JTNpgPrSDoUljIPJTZR9gFd5mbeFs5gQXorq965mHFlUa6R
ek3OJckKZMhqJlkFJG2bh7nXLLVuRDb9als97C9to1ZdoGUO/OHuvTdUhnldr0CYxxiZmxKGr9vm
PgmScZTNu6kfoYv2SDbqa68r0Uz66KoJ6ijCAXlLrbnGOmsTtyQirUfeG/H5kjTTesN95BJufcEq
ZQGIJ1vtqkJTDwvVrX/H2GraTcYiiRCr8BuxRhBa6xsyswkI87sMllYyGhHmiSR6S5QoH4YqYxvu
St2uriw5MFG2omOwpA5lno3XWx0i7jYMX61pUk/SzQxidIfB/duw78Dt1sts2JRoU68GYnBBnILZ
F0Qg0NrDURD6LwgZQxQ9fXpjI7B51MzRuIuLgRO3gKa3qEnLMtC8nLyj3Fb6ZdoVrbnJhBO9TZjp
H9FFVE/fr7Vf7NzYqmOPwq9L3dw5OZzYOG3tgtDLAJW+F+RsnwAni+zt+6uYny/D38ZRRDmQ0xD2
s49nAscDLD8rLgPuZzOv1boO8qO5BwWyJmhg2xz9a32n3WUX40W8BQy09XfVNt/om2prbzCYrMrj
dOFt0DCcWSe/aJt//GXLL//Pjqet3a6NdH5ZtnJX+fovSLTNX7Qsq/tsm6wx9JzZDXzh+fp4wZPF
sqLhMCTLBYvV691q/xJsbm+/f9qf1/6PVzjZcCRThGZw5ApL9q3RXEWArZp0+/1FvnqjtHJMZwH/
sR6c3IauTEWviNW6pgW5cZueCcX0zznkvrgVzkrss6lQASS2Tm4llcjkYphAQabl7d5WNskI6Vjc
yLqq1t/f0OeGATRDsXS0hQ0F4fTYmtklunp4LghnK6RFEVDsoO6d6pXATuey6EfMJMAR5EOjtdFw
YaeRdm5oGJ/2UXgA8WhyvLFhdb1/Rf8Zi+gM6ZPJAc5536biDjdiUQey08nB4WgfYvnRovhmQGjy
ohHVcan1WPB3vhWRa4BXi6NlNCfnPpAvXjTdQddlQ8XTwUf58QOpYq8j4wH4eupI63FCY4LMimd4
cKqSHExSkKw/Q5cT75p3Pds0J9JzQnGTASFXJ8ziN1k2JKk6CQzvaYrL39+/ti/aLLAvl4IiJ9Cl
6nAyg+FPnly9R1S/8MXLK3oeaDOl1HGPlRM6aRS0iY162wvddtVMUr3ZY+jlm7LWbCJkpMx+N4WX
3JCCOS/ab4PYm5H9Bz5xfZ6JOMnMAsusjWnNJY6+2Wl+nO0dL/SaVVw3WEqarqnlmdH4CdxFlxT9
Cp1AmzqpgwX742Mv5znq8EpiW80y2vmZyswj+ST9Wzu1ww3bauIa+8LwwXabU/2nlMyukAVr616L
R0eh8DLHjTn4nra39ay7i4lDIJOxgQcYlBgkrM337+GLw7nLr6ShCNXHYxCfTAhUzppu9Onw5Ytq
BpzffO+RzR6Q9Z7dy76bkNQK/c+czcmvmKPyFoeRUZyZlb76FQt4x+cUC94WcOrHx9bV4Hci+DGU
CAZfO7B5R+409HPylJvsvQKCoKdfpC9kziqp53EgPqBufsu5zF7PPI9l3H08xHIc4uTF+VVn4Ttl
qfQ5PL+Mhl9gtwoeZ63IFoePeogMa7xMiSHZ614jNlmZTDcqjcdHBgTOHD3TfrhlGK4HKiDkeBjT
BSepbOvrobOjqW0dFZ36M6NtmUZPfys8QrRZTLQwFE6+cQEMjJoZ3xCKgGjbATAHuUM2OAiAJUSq
lWcezhdzig9yhUIRYTh0U07eUt8NqVuEYx44tIWuEezWFw2p2hdnXsGi9Tq5Ld9dSm5QSBBnnja5
5yYqfFLW8yBJcho+4ShBE+iRTeZqM2pzhNJROuQMOAofWS76clrZtOBfolk4Z6bRz0/YE0u5GY0h
iAi6LR/H5ezm4+R71OVU50NW1itvI3M1PdmzbV4i0kwev7/3L6RNTNiIynRqD5jATqGcflfSSjRp
hZWtJwn9MDS6kyrTxL/UG+Z4U7S+88cx69Lg4KjaGxvLwj8nK1ocXU5Hl9g1K+sI8GEgdCA0wX/M
KEWZWavFfIVwp/kd5W0EI3tyX9vBEeOmw+V7tnr+eQfAfYBBWQBrcGtOP2jo/RXpQZR53d7X/uYS
jgLLtH7bpNQIyNazjmw6G1wOVr9WqZ3uQ88d1maOv3WlTVpxQ7LGdAGkidLQHLpnCp9fzDcsPVTM
eK0MZGhbH98rkbG+EcU0NmVWIU81w1jrj1MVjcSnw8n6l0yavJPdED21lCMRwLeacfSnthrPbB6+
eE4GxddFlQfBiE3Mxx8iDSEJBDIoaY++faFwW2HCUtaByvs5NecXaxPKPFSzcJARZ31SZxlmMmE+
Ac8oCTbditFTl6Q/5ve2myX3OlCZbsXnH+1YDchu83T5Izft6CB1p75wy7bfo8ctrzNf+assaaq9
RrrUhc65KzvTJPg8B1MAoyZN+0WwSTjtBysC8xoF/jKYiGN7MUep8BEKdahSQFquJJkjSft6j2LV
OkcJ/lz149KL6sNjb0D352Rb0onQbGezQmDjtj3Zcj5knG2G3hMP3JhXdJC9ZPyhiKc+hOms6L+7
jf/ap/3w6BMTSMYFamrCrrRSEnYWlwRBy8J1CMCeEF84UaubZxaBz5My8jaXsiuNIBs618kU5cp+
nmNmysAkcfqKKka0dvR2+v94JZ6DapHqMFCF086b33BE7wgQCbyo6u+zwsV7y8L0NrJruVGyGTkM
h3JJ87X9M4Ced5HZx/XAYyV26HMxFpgkTk+hCN5zbfAyIrLAtdmAgA6kUfeBwof1D2lhuhlJYB63
2JGnH7mPGI7AR7N5xMLg7BKC4G6bbG7P1Ye/+ln03U2L4eLzBZ+ePCLDb+nOVTn5ryq11gX2n/tq
pr7iZj4hNbGRvlokmgdGQY4819cfukxkRH0WnrsPm6K2Ari457TxX0wo1P/BQcL1Q5h8uu/XRrSV
WYxPZ067+b6g/rKhTmjvM48+2/eL1ReX4hBJdwNSDnD106aVM+kmaJaQjE0fCEULsmFNdlt2rAbn
nN7BXSbkj2Ngkdg5wKKWCQGJ8cd5Mg47GTaxpYKxzslixSZYbHxaiek+1qP6Gjc4QYhZXJPwqJEX
xc9xyEMfpG8+Z2lLfaYiMuGhQUBIPJLo4hvTqwilQznUlmvL1Rb3XzoT4eCm0/NsmACvffY65Fn7
hXDJSVKms1VIU36hZ9WfoazI5xx75pOu6X8MvxZPWO7Er9YhqFX4+Xbum6zfzH6fAC8pZ2AhYdYM
K22QbbSrUleKLWky5q30pbCRcwm0RKrh1lfKTLAe4T8Cs6LlqLUDre7pzPVaEfersfbDv/qAQXKX
5eRnbWM0Ot0KyD6sm6osfDIwSG8meafNiQ2a3Mz+6yN/fUrC1iCDjJiP18Hh6a3SYVQjmtF+fran
EQqCXmDRWlUi0dguKKdB6jeY47/cYDrZWUhaJoylTv5gRo5z7hT/edqlSwZ3aMGYLvPLScEAtzv2
LItiKI8z3HN2ttZWS6BjndnGBdySCEvjKM/MaV/IQFgHBQ2ehdq2tCY/DqpsGLtZtmxDSLlTWxv5
15WNS/5mToVDXXZ0nbXEyIkIT+svBnpba3qZ3S43C+O2Ff68RTRm7SM8WhznROMT2qTbZ3ag/8fZ
eS3JjZxp+1YUcw4tvNlY6QDl27MdzQmCZDfhvcfV/0+29O+yUBWF5Y4iZsQg2Qkk0nzmNR9Q5dnK
F04NNIYFBoDQcPaQRS+rYSCwdkaUK2tqfR1WRCz197YvCnLjUjeaTTDI2uMIFeYZb8pQBaDpSEiT
yINRuajv4DJLnoAOV+6UUI11ZxLRYC33eHHhUkAgBlXvVlO6CCffopKktWIgZYGetE1MCTM/HDZ6
2YbOHnKa/4iNW/YGB3QMV3boaG+4Y8OpnOI4uq9G0/tZN1nbbn38HO9RcCmvuAnxqlU9TXpvGvgs
S7e22P2zORIlSqH0J8KGeTinYVMutbQaVhZyBRtLduI15dpokwHs+Bb6VncHWtgGkkljRiN0v8+J
MW+Szhx2U6oGK0zxaJ9cPh3PLGm6a8DPhUYUyOBZiAmg0bc9E2c9fcJPrkR0740ykLKuUryQMUnu
6GoFS3jdkyPZAroBuILKD6htfX76e3UIFwUdklWVSOnBs6L6Cp4e0UxhLUWup+EkY9kqmn2YfQJ5
m7fSuWFpqxgKzfoMHamNN0jlG40L5Tn0gugbhmLEk4aPMDw91v4J1Cw+E5SrjdtAnZS3SlV+mRVu
V+moTc9GaY3viEc2n6LKnj5f/hIfYLij5QGuAiAUhj1oZxPbiU/1W4GOJKCx6qIsVpqEjcBu8puy
x9UCr42trpRjeIubc26tC6XAVp74z+sRPBh62px2G1AqRcpxWuVU+Ees5MM2v0+7QltIST6kDucP
Sfee/r1jUoyZk1oyNgZfD7tJf9Tj7wPlql+jkYLPdVLV+2wZE6K81mCOP/0iil67SUbwCCo3wU4G
eh6bOAXa3iqxkhJIrNKn/kHuChgQPRa+5QEdSiJ55yOFbGCD7Hg/tEt8vQA1jMJM3K3RQbKLjaon
NJBsCfTiztHySV8IV08L6RauONRqhcQcHN85qUzHldXqY2A0dZfqhy5S6Ltopb61A6uj3pLYawQB
u01LoWgVtNQuHWi08O9oNi8si5OYQjyJUNPEeoTYck7iarhEtQTeK8OkX22aoa5q1LtAla780Fd2
ajdswaocrBE9zHJKaaslSyfXx+k9++o8gwm6yNB1/jvL/zyOz7y2xDOodX/X+yAGEUZWza+mr9v4
T/upsgI+QhBhYUwNdyxZ97KCQwqohwcBL1nXQTYdcGC19rUfyLeOTh/Sa+XgpuqNdhtmXomozjDs
klLD7MSjtEdDTYbGHycbM9erLbsbO86yglRfN+XWztBDyOUGufLcVq/tqmpeL0/86SGlAolEuoik
F4i/PMtYogiBytrBn1DCxvl5kodu0+SttUVbtnz886GYWMErBJQIQuZ456NkE1dNCJuu1Xsazok5
bIsGHjgQ9nyhbPWBljr+lCRgwB/Zwhgh8DWPx2osafTLMuIuzSZ0cct+JGaDwpJQh1grcYAabO5k
1NuRW3I78pw1BO4Bcx7KOr0iBMOkYXRlq5QjLm7zm1wk7WHCU3zd9Xn5WdXA+oc2n9P2Ff0hDVLp
nuK38uA7Ft4rUVjs9RJL7yFO2wQphkw+aOZYHjLcRG7KMS+W8CMnZToaLyinakwtaGQaH8fvq4zF
aKHkj42mNZrvcpAl2Rr1Jekh9sCTbLmrO2mXDHUL45giWrgnQUa20qc/jITU4PtvBCb4szKnyn5o
Wj9wlcwwivXQ6/K+UPAgX5e9FeCrXiTGq9oU2s/Lq+PkiuYN8APiDmP7URGZXdGEhNUUTDHCPlEX
3imtN9wXrdUfHBy8wVo6FEmmcOnYOTsotVM2gOCXzAWJ8eFoQh1jJXClffNAGpchJ4iIGNp/5pcp
HqZnvbEX3ePEx5gtTkpdMpA3OFbIiM7qGrgD9z51PkiHWpzvsT9Q9kVFTO+CWHGuvBg364l/kWBI
6BCOQs+mlwMELlqlgrwQSUsl/5OyBXPP6qCgBOifIGl2CGg6ApR9gr6nETJWSat/J0CjC5vyTJCi
IvguXpub5lSn2/DDInN0VDgGhP2fkBRNI1f2IttcR/S7rsagB7KQDvXYbYN8CtCh7YIe9E5bDi8E
FDh8onfTBhupLQDITL49ei7lRACEZKMgKoKgoOByeVmegvsp4xDymw5kCJPnn61Lag1xTOcSjPhY
2Td1mPovo1omK8icwaFxamPtxal+lyOs9jDqgCbRkRluzKqrt0hNjV8vP86Z45qyD2V/ipQf9kfH
+7ydwr5HyC1dKWEbfTWjFGFw3/S+yb5DSHV5rNPCLK/ObciXon9GF0BE+r+FaiNSAuwNDhXf8YZN
EJpXcOu2VKt7NCvqjNpw+JVlibSTjYJEmuwWxj+zT1QTqLzOsSZ8+GZTryUx8FDEZ1blGKVPkVEG
Gx0VGqDf3IrFFPWfR5rb9zjAtBulLvTdFGYVIlmp+lz3xrgQFJ7ZJOQOIDD4F9tkXmGRqq5UMi3I
SFBA5fimZOwN1NWXNomY1NnhQNwrtH9pGeOnNTvJLX0K1KBz6BWT8mJ4ZNeP6qhWXxTHp/moSE1q
beVGQt6F0oGFuqFcB26txQl/TOcyizPZjygop0m5ufw9zkwA9zamOzY9YmL42ecIWlsGR8vn8A2K
iw3iq9dmXBqHy6OcWeGMwfwiQAA6eM4Whp8zWnqIic9oo/w0dSFWeEkEGBtRhIW9fe6FAO2Qmen4
BoAOPl7fdu7QIXY49vBJcK7JwIG12pDrni6/0blhbJgYDqUNyJTzecN/AtW2Bj5SPoGTtWvduUaZ
Zslr68y8UfykUM6iEVDZWV6VB7lqYw2bryLFz1CAk+uNJulpCUR3Uha2winiBzwhGT53BQMB9JhF
ypWB4E9A/xy0U096IKG2mlZKdp+lyJgmuYIy4KRNazvLrVtVw0sxzjMJ01rduaejKK1buSMcrpzm
0wDwa6kCcWYqQLjzgHSxad3NrzOlALMATytDC7TyWpeelfyuTr75QyA07NvRI2Y8RFCX74pI0/NN
k2TdIz+J/qbFgvMQcJJTHNetAeUUTeXGcisAyEtYlTPrAqKyQKSDvRCi4sfLL/dDaobADlfULKpD
q8LFn7Slq/20Mk6DiRot57dOyZ4fdTwKXi4OENG2wqarQtq/GxDGLaZ2reIQCKo2DNcWUl53UV4H
dzlauckajfPgK1K5nydF0tYmNeylM05srNkZh7mkJoQJsFQ25wY/WZdXoFl1dJNyq/9U6I2QoCvj
X2g4T1u9H9s9IKKNFKXvmCN0G31wil1PWWjhQDsl0sE9IPsVqwTs6EmaLzeeBCZUprzYw+ykmfTL
6ct8h1xVsqG9FT1UVIcfM39qUOVFmzTqxhFMfP8W2+ontUejx646/Vcll2iMgI3ZmGU+HYYmQCql
sKyF+1B8qeNZg/YNgogyP/9jix9/SaRuHaPI+IiSBAy2qXP7Fj1V5zrRBnyQ4JbtpKS3Fxo+ZwZF
eJ+dDm0CjxV9tkinIutqo0V5qfYmDn1ksG5R42l25ZCPq9KTsnVOh3B1+cQ8LQZjyssCwd6G7Qvl
dRYhd4EZq3pbl6uhSuuvAYvoKQck98Uuev0OtUdk0VCAc76bZoDALNUWVVllBsJXsJO95NUMmuBH
jcLLHSgCVWDOrPFri83754XnPDM7Ap0C6ga8DkGS+P3fIqQSGEQZGUW50juwzxz02Polij59sdXK
T7mz1PRHoUfjgyL5w+cRITpBPddTe+0VjbEJgeqr+zxP02hTEb1eVV4Uv6PImKJvFA0IO19+XjFt
sxXEagfRQ+iIg9j8ca18LIs+43HDRKvWkQwhOoHOtZWCVHvps1r7ZjUhatIBSLTLI58eyehxmIoC
kocoQZ5bbiRQyAQpUvQU5J4Q0g/u/IYqRwuqduFWPzcUUi6iEUYiDFnv+Jug7k1dUKOK00Fz3yCk
6LiFHXXuiL7twlud+fxcMkisEKUKpMisZxFgdOhLMj0LK0ceFPB6bv+YNNW/khx5RAkYJWyw4Fol
L7linHlHtoVgwBG4UEOdrTskvRIED2WEW5Sq3Ph156wzPYtdR+/8hXjsFBxoAQIDjAKMDmAnodLx
fNpZBMIH8e4VRqiZvSpAZL9nFUQ94XmKwm08aCTQKvxEZztYntFvLM6maV8kJor6koQQpktEh+0s
jCIJfduULqWZ2oG/QhWvUg8+1obIbfttuXF8tfTWEvqp3wozyiq3A1rv4JJA9L1wxpz5drSKBW9b
eK2xXo5fqygdUBSpV6ziwQheiUjba0FAvTEwI3wEXSKv0ymKPl3eBqdXPuESWF+SfnIasLLHg9o+
lT38WpBwKXNvU1CNdLWol/88PGMYOgJAiiGBITl0PMyg4C5fKw6s7XBUoTCM5idzmGCnQ1ahG0mT
9oC4JixDvSivCtkoWbARVsKiCIyiJBJFhFbuGNbeTulVStCXZ0Fsi+NjSAdSRaEK2IvQM5jtUDvR
SV8KGWoP/gbfzCSAkIA00Xo00XV1m8QMdpcHPBOvQqOVhYIcORFffFbgkHDgGHE5qFZqYMsdytCm
s8bTwXCQ7FEmZxUFPQSDAHdZ2dV9zdq2SltOaOmVSYLCqGf5blYn1rdATuP70KtbBCvbZKEUeyZU
Y5kJIDgyD0JHYDYvHPt+10jYqqZ5qW1QmTO3qgy2IkJx5BvRchBBra1sLJ/18spIhn5b1VgwIjLv
PwJ0Na9pTS+B4E7F4OiX8aX4SkR6pL+zoyaVMgX9YRXhHsx9CviTtvUzLoLoa2AU03se0xDeOpRo
vE1cQELZdHnbPlG4SvOt59k4KCS0UlCPQLfys1Q12huQ91pf2/WkyKthAkus0ID4ufDBTyNM4krq
Bqwz/NqAKhzvgL4E5CZXsoRgSofbSFcnNJlGYzio5RhvgPvq0BqDYatUZn9XOlZjrDu50N6QRDa3
l5/l9KwW5yZ4so8IgQbd8aMUSPISgyNGWfvFd0i+yrXTaj/7oWz+lPbPbmcQUDkgQmGni8Pnt2BE
CqwwxTaUgareWylKHNH1pW9x+XVOjzBSPgDV8KJxVSQmPB6lVr0oKBuSobgOWBRdZm+GvFyKVE4n
DZchmgXwDll73OTHo6hdjiaEqcSrMMirlQBMblHC9K9q1Xj70/ehP2BqHA7Ctpyo6HikkrxZSM9j
DRtn2bWjG9T0cULYXB7lzAkEoFqnjiiiIMLa2cnfYEelKaUHH7ePnduwGPp3H6DIuqqRbepZmp/9
pIlcOLm4JrdTt0qUtlujvlqu/Kyi44m6znXih+jCx621cMefzjagLoVIFg0TFF/mTSD6CornJQnk
U7188+JERQCz1h4jO26+LczD6cZEA0Oo39HoA7s835ga6j8cIbHkIk3YsP0mJXYjRa2vAH9Gmz4a
cKeXuNNWoGHVtWcG9XMLTOeV0Fn9Y5UFOn2QzwGdKOjkgRs7/vRRRmLY0yjiugvxuZOn4WCqfryU
7Z72ZogOHdJwoP3CT3m2ln2pHcEbIcSYqVX84hAEuKFNfwbpZUAsuhxRoUAyP2669k0ju1wjg9H9
uDzvp18YZDTkGzph9LVR+Dl+VWjM8B25suA7mOE2GEkWKW60aPSXS7N65hrjHcmIuMmgXTDo8Vg4
+HHmpngY2kGOHZCRJ6JaHyaNct3lRoZYb2AYv5J8skJXBDG348j1vPJkHfCUjjMtfl1yRztkqu3I
Wgj7zj0d0yCi5g+k/vyjZ6Pm9UqdplRdWsKvDkXGnQr397kBbfmMrHt1FcmdHK58DfaSnYT+Dp3u
RzuzoZCMJBIHX0O0YOGxTk9VMMBg7GkwEBKxM47nDOOJJJCaOMV+pU3AtunpwUSO+0+vIjDWwJpB
svNvsSCOR1GGqJFpb2Ur+lLSjyIJ82ta6RPtfkNeKMKdvBBDCU6kOMQpmc9fCP0rvchsAClOjyVf
F2n+jqz9jyu4NCfAwZpCRgLFx7nUU+ZJWBX2iLnDUCj2IK7Q7q5sa31584jNcRSvEq8LZRcWDTv4
pPAdJtY0eGjfrhI7G17KONReNDTJXi2tlg/goE3XN+VqPyDPjsbllP/5V9M1ExweZ8dHtnn81UKv
c/LMJMcCrCKKrU62K+wWg5gcI6fLb3qSFAEGIZPlswlrTCKn46GoGKSBVKPDoao5wlWpm6kKFlVX
AZGy1iwpogJMOp1Zki+IifxDiDQHA9k9h7xd4glCbo7dWN8iureimiYDQcnU3lkZ8YCHxJBq/r3Z
ppjYjaC7vycVFTLXzjX9LfQBBe4Cw++/T402XtNDbnclcqjqKlVMFex8mnHF+IUxQv6n/z0B0XGm
hsM4AdQ5+Ur7CPTBbGCQlLLxhKVEq7uQDwBqURfFfStQxuo58NTGWOl+j+iE1/Qo3VlVP6ZXuqWC
08w48FawsVFjk30JI+am7xR4zI0eh+vAzNW7WnK8CC2Qrr5u0UtCAj8L7Pc0GLu9WQyJhNlRNCGG
D64UsnRnVndC1ylC1bDHcNGpWi1Y0cmXvkdW2F87AY44EOFDjfXg+1hmt70lfctRSfzsW55KE7sa
v7RWrb35US59K+TQyJD0MYLcbdXYcjh3W+kOh1wJf3W9L1AMJCIpbzqhdrMuugaFT+IZJPlieULG
B6xLJB0mOQh3g44Azy71zWByS7VAA9LOC8j+eMjJa6lWnW8pfgO8IGSxLwWmt7ortzJmVtIIi+u+
CXQOBQWdRMB46YAtUpuMprlpjRKvqSSa0HFGuZbPNOCUHm3pphZfuzRPVUTP6wmZriYanpukVPW1
hajACz4MabZunQbDEtC3leXmYNHLNaQXWg6GMiJeVEPbLtx+LNrXCXvDZ9TQ6S5HRdlk24RV4gME
LIZ84+ChmF9NBdJFqPRmKf2AFn1ZPAoorq87lLc7l1VmGmt0lelO4SKEy9WQFQjLkTyqw9oUdLV1
bE3JWzTVA5sIXXvV9Qdb+aopQE5c3zFwGQJC1b62TjrJaAt2RHWUfmMbI7M+fwMe0Q5PjtyWr7Fu
6GD6gEGxQsj6bijQy8qqUWpQ1SEBSwAiSuse5AbJxVUWWJUgy9sIcaRjUAjL8xgRCfZT4Ppeb72g
8BHlKy1w7Ltiqrobjdnkx1m+MJXTOn3aTHAc8cQtpx4oeSJMCliIlsDaxRia5TnWGtRlOfIuHzyn
RywXk6KIKFyU7uY3kw4IYGoTgl2lhBCzoo8bbB1ggjdlGOqfpsEYX/qkQKgEt0E3pbKyEAGfwhKF
7pKgl1ENUkR6c3zy1Ug9OUVHuS5F0QI6m5Ot2bfpoTR7GxzGZK7VOOp2iP1qK83GNQzyMsUbG2iW
AkTFJY4PNxxR3ePliTlzj1IC1eA//ksvfBYYAGSa6NLryK7LhX2fZ8nwVNeyszD9p1ERr08OQNlI
EEsAZh6/PoUYNZWDKF1JPa2Pftp6uoMpsvxs+MbWyoxXsEQ3kT2hConp66gDyyh9+b5Ku4Xa1Umg
CrYa6jhQcJDnCkHz8YMoamE3vQqLydNG74eDKcQ6y6f6ujS9cfOnU8tWoL+AqwABOnWh46F6vewT
4k/hXFBYu0JLvF9Fbf2xdQHtPdFcooYKQYXVdTyK7oyGVdNRwjmzibe97uvPYVj7C7n/mWkDWiM0
3CxKXHQTZ6OYAzluQX2m8roYr45q2mJvJlRPrYUM7nRBAtISnTuQPGfwMJVGh9zCmHtl2GyKOLTG
rVcAyb38bU5hN3wRbDFpDqIuKOD2xy/UGnVQRyH+7Q4aJLglZdRtVpMcT/am9TKvcPNyaEuEWfAl
cKVo7D+Xmtnnq8HoIyE0X7aHVmuTbmGjnHl7dgl4QCo6nFPzDkodlIledT0SI1VmbiAl2ptYQfln
4e1P4yJuHaIiqqMUSU8WjUrzMFRzYf7Uh1gaDEH8hK4MVPumKLc0co07ioXOJ2XQsOHODChyqtQE
eE8UxoOlJNELc4N7GvV651lLHNOl0N7/+VQg7E5f0BF6JIT7x1/Im4aoimKaSY6P1YksN0ThDmyZ
y1NxZsL56R+lW+JSkqTjUWK1rDHnpHJrJQqWck7b38lJoiwstzPbB4gRrkr8I4qvs01qtLHZ9ZFS
CMObCnUcsHZGGpb7xNOzpW97UgERHH3xcQFOAHQ88QHw8pz7vCSbsDr5IcA55jWanPGlDY1gr+Lp
/tC2SvzJ9/wQCwvV/Kx3sfFcdmTLl6f2I9U9zmt4Eqpe4AKEe8v8CwYFqt9eCB7PRFssvBq9Sf4S
xG3zg1wkBPUFZ752+7LP7GtUwbRXpS+j4KozwzFZpXajP3l0al6UOMcAMItb2U3UvD2MjTUEmwS1
zp8IsoIpVSnyXifOWNTbaerlt7jpsUUlbqWqHhVp+sv2+kpd535OQTHUJ/Pl8nueflwaLYAb6TQo
gsY9W0JNZA6FAthwhdRstOZq19EtjtQvCoyRhaFO8yd46WihkjyBXkKB5Hi1GpSQobQ0DKVpoXpV
yepku0WU63e2RuNsb/EfsOG9US55ipwZGaYJjVWqPNQP5gBgsypH5IEwFxrUvnnNIsSvMdeot5pV
at/UIB62ulfGr5dn9vSYonyGowPfkfNK/mgd/lZxRg67ZgUhiGpPNcBRrzeMzyh6Gbe1F06EEvES
GflUJk9IzaL/SQGDrief9XiCY3IeOdFhUsSxUj6l9oRJsgLPU9uWvt1qh9HX/AqfNk16DFQHyqAd
F8mT5WQtlmRNEjyEvUe2kxcSql4KONKnGFnvtYaZaA3YACXZA52f8mdeZ9VjwO1CG9AIwq84NjnI
fuLG9VBDf8bnMaORhB2W1LpaK0XJpvDzOL4ZvNiUXOwgS7hbbVFBCbOlVFmbOmCaNWmY/kuyxjrb
R/hB6y7RLhqyZYVRaTjF45dKqqxAQBu9dj/4hAluRrLe/ulpB6aCbS8KJ8Idah7sVQampBgY4k02
1fUNhf4WugIGyjpMhfXlFXKCOKBkYQu0Kh8N/QFHHO+/rRAfqpUth11LTdtKbmMVYpjQ6Kr2eJOU
ezJuHwqFpd55eYw64OWxT64OxuY0J3qg3kfferZW4HtJPoxK5FNghF2BQICDpzravzKH//g5/Kf/
nj/867ys//lf/PpnjnFN6AfN7Jf/vC/es6emen9vbr8X/yX+6n//0eO/+M/b8Cf+ofmvZv6njv4S
P//f46+/N9+PfkHRIGzGT+17NT6+123SfAzAk4o/+b/9zb+9f/yU57F4/8dfmMtkjfhpPi49f/37
tw5v//iL6Pi3CRc//9+/efc95e+tqvx7E34/+Rvv3+uGv+z8ncIf8F3UbCi0stT++lv//vE72t+5
yEXUAKCALyOKTBklgeAff+nm3w3QNCaIAxRU+L+cn3XefvyW+ncBHadUxAGAzDq42P//5kff6H++
2d+yNn3Iw6yp+cEsu99uPk4qipP8IJOWsNCEnYXLrQF/Ep3MgCoQZnq5CYzJzip54ar/wH/Mh6Hh
pzEFqLCSWR2v/qRXsZvy0FzFn6B9NNVafi1NWZK55crqEWOI8DEoTOyitQzb+6zJusHtZAcb0MjG
vR5tSUv+HNTcWzi+dja5/SjMvk01ka6NzEyfg3hM0uvYgEqN54Ns3Dl9R5eYIrsUukVfexl0/DjB
okVOyq+ppyhPfRLCWIuxFdyNvQVeKUgb5ykl3rTdahzVDUVO66aMEdFZ6XVs33OsopD020r59/f4
ff5nF4eYfxJNEN0EHeRFc1UZ+iGZAUyUipiH8yHqt9ZkP+nZi2+w3v5j9uF/H0hcuLMvcDTQ7AtM
AfdEXzMQWo6fxwJD18R2TQ3VzV7bEKW5EFuuGhTLLg87v41Z1iJyB4dr08g/gXb6Ydh2WibDGRsJ
rzoIHxsq/Bgue5a31XF8h93WWAvn3QmbT4xK/0Boioii6lziviTG85x+8JCJbB0hBBBu4sSCZjKm
6kMJ/iFza8skCY3VaU0TN98No16sEzbLQjqqzeYdKg/JG1sfOhWVeQDJxyu/TjO8a9NBchszh0UE
a8O4pTyqDm6oDaXmou1I3XQEC31n+34/rPU6SW/LMDLCvd8lDmblTSvfwBhqgON61fg5zHvvUS/j
9pPU5s54VVQKBpVdLGxedRjE405HHrzYlpUJWrGxpQQ6dZ9gml3lxusgaV3vphqOdVy6lvFjqCer
2MrtAMxDq3RzxJo0Gh8Lv6M8CXM8hb8MFX9LxaumXNoliPM4Rh19Iw+Vy4VbcrYdPmaLhBI3IfSN
hfHg8WxRGcfud2yxraewz9qYyuaWFt1XpTbHXTGoSwIiHzf8b9viY0DEdgjbSHgMGK7HA6bQW02f
9Bp9GwXNDKexzZVdt82NhoHSQ9RgYwX7QFrVlirfSbFUbKATVJ8gvU/7CuXnhOBOam8MLcixnq5Q
TNWiaD3EOi3syzvp3NRQpKE4xTpSqQccP6mNn1SM8ai/GjOp36WRE3dI5mDnlxdy8Qg9ts83l0c8
QQWzdilAQoUUBUG6ILO4oQ0wmmnGDsFHNtmjkVj2u2bltnmPioeKn0dR+ZlLPQwN8VIOkj2kaUeG
jRF79iY06va7VmnxSyP0elad5I2Hcgrj1O1hZhvozqbdS0jvEXR62NXq7vLDzy428WGFKQhCTxg/
cATNYAbT2DWRp/Nh2SiPpYZSnasZGRv/8jAn55vAbQEVoFWJpBSF2+OvMnaIvyUT2JJJRwAEj5xm
g9bvUylNzUOiErYWxdAsHOUndCTejT1CUxnvBaFMMVsKBrVfSW1TyZUBV0IN8cYp2hlOKTgPeVt8
1YtxorsDn64HpF0PyJdjKMj9YmrR8+X3PzPN0JQFYVqUrWmnHr+/PnbC7DJHGFjzNZTktWlLd91b
WolnhwF0BXNE1RB/nZ2iqZGAyzQKsDZTJx8SM843cQyHfBVonhW7oa/r3yBQZAdPM/3vXQpOpIvT
4CeFwPAuT2xs4lpYDfCV0aT9P8wAQRwQCsr2NHqPZ2DMsYELNPydyiRo1gZugweiHf/PRxHFP0rS
sFvFvXY8SuFXeAQ5leT6kdI8WHmfurSctM+X32WepLCwBCiHTYOgDY3W2Ya3IBop08A0K1qQbiWz
jncgnNK9V2rT3WDG/l7TW8wsU8s7XB75zDVJCEoySz0VPoQ2264qvtAGgsRIuiPTilJVHsShy3KT
PkX66KzRWclv0UuRvlijMM3sC38JkXoCTBIvDyuJRr0oA/Ecx1Nc+6Xc6ra4e/pQW6GVlayrCDBk
GJvRo8QNCje18Xd1q6E5ZhXVNcyQdh8r5rCeEqu5UpJ+vDV8lM0bMH1L9dYzxz8bjGekA0J/eG5B
h0w1+omh7aPDWyn3sWm2n3zQYKLbOnU3dqIU1fbyJzm3GLgRxblGPHVy4QzZEGqZpoAHs1GrLWlr
XusIkf/IoPsDqtPqdYhh3S3Mw/HL5ZHPHKpI35DiUK4SharZYnAQK02NnGa4hhjqOqnwIlWgV63x
tKtC4HYmiGFEbhaOsjOjsgCp31A74lCd9yeQ7666ZECwqZTT0JX70v/ad2mpbCqtB2RgQDSlqNRN
S04kHxT8WQwCwIC6EXbOGCxosxOkgtrRt2aJAP046TaLLq/3tVSqys40s/LKz3LPgGYpF9KGFqly
hQOA1l1paSv9GhvhQt6n8Aj2ZSfLv0JQif4eWyBbWfkx3rKrli4rLVJnnH6gIjSpewWaLs14nEhz
10r0MgGp6k39Vkls+9n29bRz64EYaK/orTEeajUFMDCkU52tas2s8usan3RjO+YU5DWfCHRd4lXx
otqDhhumpKJLFSStg0dGTk+8zSKzdRurRQ9zcJIACPwQO5U7Dq2BymPaL9nHnFBm2CMkxpTi2MyC
kDC7kjRHSlpDntjHjtpce37fb2BVdxrRbR4AYcraVZTG8hrruv4G88T82hkH+c5xIn0/xigI2mNb
HCLIPHdlI6v3ndaTcF5e4WfuM8FAA/JBOxOs8+w4H1XDr7MO4L8qZ+YbTZsenYWyW+hQnTlUgXFy
XQhuPbDbWXCiO9Uw8vUJvoKC1AOmAVpovQnsDh/qcG17+XgDI08z1zZmjaswtuSF9O/se4LWAYfr
gJSfN5ObPm7DcaQQaEaS8kVRx3oVoXG5ANY5F8WTWsERBrrKgTWnMJDQpTJ5NOWFwjC3etJTGrB8
GUHIjIVqtGhrjGnhHHJdVneGWoVbuxzCB7WenEMRxvhdpGOVvSZB3rtJow8rRwl03x2jxf7K6THO
TscsjFojbHoip+NLZnTkOGyww8Ql1OKigEaNdrQcfS7y3r/TAm9Yohic9A/BDRKiividESlBzu50
emSOkwf4zUJfMfaJ6hv3GTiqgzz6xt6ZkK+1ws78ReVHoyDp14D+ov6uylu8zbOgXGIKna4IHodu
GVeYCM0/Hve3OuiojJ6KOY7kIv9XrdMcdEU6gk66vL8+7KqPz1SQYiR2GjI2KHXMZaCCWi16q8cT
dQjUZqPFfb3uiih7yHobUKXTJ25g1s4uxXjzoacC8LWQA43LNACR5OODuoY0l+vbBKL3BnkvjFfr
yEj7VVKmP3RrsnYYPuqUt3V7Yc+emx/wbVy8tOFAR8/uPkoDPu1g6gV+lkC5GBvP5EZo0iWcyelt
R62XTgULQwX0PW+T+KmeY73OBE3oTty3U5WE0Cu0l3KUzZcwF4xmfCV+XP4sZxejkBBGZoSDBYmN
4+Vfp2pnVwNsBEzNXywaMVu6JhzNaixnq2SMEZ0B+KWsJHIqYcamZ65W2x1aaEMIRcUwiwV05pn9
SG0G7iOyTxpbZHb31pFDg4h0Cj4J+I4s8ACGpQna2cgMIVijGCDSFubgNK6CPEqEqSL+g6qEOduQ
WmBSKHCYeTWTtMe2HyDMadFQEnQ4cuDE+1yVEBgubLLvTexgMr2J27F+LagdocSjGkOCRZge7ixz
CoYv2OMgMQdVqInunRKf0S0Me2yIRsMMlP3lZz/76KwW0h00CnmL48+XSj4aIy2PbnVK/wktu2if
26Pjkr5D/QvqYKviy4ssgqov8SBO7zIODcoeHzV05m02dKRMFVUK2kOtDdh0RbV6em2itMFjV+pC
6RMW6vVNFfmG8S5r/fQ8dEpUrS+//gk2irOUMr1GnZZqJp2U+bVtxBzQHZSPVs/CZ5rABtUX34Ks
YLzYdVXvu8kmYZC1ZoOjUvelAPCNPa4yRi9lXw+ryEBCfO8VKGJdfrIzs2NgRETdjHMD2NZsTYVj
ISem7+Np5ivT17an1butc1W5DTupnnZ94VT+ZgjL7uA5oxYeClKM4uXyM5w5uQRxglI2XfFTpsoo
eciGWqFPKVsvXRYI1gejv5SViA05O9hNVTSVLTQFxTI8XoKZjV2OjTCp21uOX7gGjfgVcaaVulJu
Dgvhy9nBKCVRdoCtiFPgbLDUdBrajvQk8y5HvDSyv2O//aVXB+X1jyePqiezBg+fy9qZfcAYsWtD
8cXOQhrtEICjxaonCReq0Wcqeki2oJWMZCvdBtKz4xeykrAbdZR3CcXN0K2Kqcfjuqu1Qxjm9TcT
1Un1gBWRsx4TJRGY4Khwfcl/U/u2hYPaJN/tVqGoBgH8Vxr6WEnJZtiu+GGaMMJTQ8SBkIR7+vPJ
oeoBrJ0nBnQ1uzWoLxr2iF2xm4Ae3YSNM7oUhfWFw+3MjUipkKIhoEmQY4ZY379FJklaUvzwGUWi
Rw7aykzcCYnSVZ+30Q8tD6wbotl64TY4F6gAOIF3A2gBZNw81y2DWOISgqtGNpC5xVBKn1UVoxFt
qtudXw2+G2JucEOXMF75CYKIDWJckRtieL0u4nA6tD2IZiO2071Z2/62tCvVdciUD7mk3ehOg+R3
1NTVQsh9ZrObAEgASLJgAQ3PFpI65YNSWJ7k5qRMJKdVuJdG+U+BiZy3NOZVLhrBUYEtf/xJgqaS
Wm5gRplq46qajP/H3Jksx410WfpV+gEavzlmYIshIhicSUkktYFJlBLz4AAc09P3h6wyqySlEi13
bZarVKYQABw+3HvOdzL02v0Y/3l4/e4rt7HwAVulivvLqraRu2zNgEKJI0j8qF8cTP+db+4Ag5qg
zH9/MUBOO4iBvh9B5m9vadlsUffVyoaDlMOrnDzxi3agrGS1qX/x50v97h3xncPCY1ZhdXj3jkAh
oVhCKs8w9mCg6/1wUY21df/nq/zus9lBwJSiKdzRtnl7QyWxgj3GWwZw7o4hG//+0G4jDeXhYRlg
7035v8Uv4ZVDCQhNFjnF33j5t1e0cdF2KBqB9nGsDUpr6W7tUVs+GOG/jgrEQ+BiEOD+fXR9N+no
Om6JdWA5mxSMS6G5CVmCm+7Gupulxz8/w1/f1J4SRadl132zzLzb9KsCvJeG4CLcBdARQhkZpMi/
P5jgfnEw8+CgpTEgSNqyOX7ut/yPGa5cYTO0yZ7CMg3aaw93MsCqk55JOJ1PqrDyYCiq/mFRVvra
lat+nOf+p11AoSlcjcCBwkHj3avXcm78xwURxbVlbMWXQTTJRzrs3zx9dJ906vGk7p2Od9u9amrN
vPYZVQPpE4FkN47RZJx9erSJ8fLnp//rCKZkAOANzhibchSAbx+LZScURnTKJINwsUg3dP9WzanD
xuw5jmNjSR9zbx7tD86ov9lNvr3uu3vEqKGWFpJmSIxgEtu9+a3oOnCqgNKjsS68YzOLz9Ow2Hrg
rqNz60/lt7r0Kdut+EIO04hhdi3n9tufH8d/FRzf7rH4YXuPiUMKAafvLbq1s9Jn9uH2OiKT3f2w
bpr2WXRbVZ2BudjF49ZMhIMYaar/RQpo3od9njgoCgkn6u7tbmpA0/WauGkcGJmHIlOgK6jneo/0
+xzrxIuv3GOepsaXwu5XSAfu0tPCnmDJsTv27dhHKriGrdh0I2BrkpmB1yWFFnogxtlGD35fnieg
ZXZEXwuCPHJCLCb2tulFNC6lyQFhdsTPwW7tB9qDdo7dc+gemnqujWAcHYeYLmGpBwC17RXm/MUO
s9KUf4nZtGyCp61ijuYxmf9qh9w5+exsoUTnJX6VYaCiGCAXWZ9MB69i7Pc6EcdpsmHPJq2wu6SQ
KNcQpT1amnIr59fFIOkLc5Baev5H375C+TI6xMqMK/snfAb3SFjmn72obBFl07psV/laFEOc9mXi
BuuUFCoWSrHFEu2wPtnsGR4SXTXBzNFVHs3MGlPmptbqwnEwjRUl2eTfzzpewDiTbWuGw8T+X/dm
mKxex+E6EOMEurhtDPPFJUTzxzB0lREt9mSd02RqYZfZ03RsuobIW110bkDBsGcHQlAler5h3F6l
qbonB+9PXvQmj6xLDAwxC8dCg91r0M8mGdp6bbr1wW4KeKlG0Y8WyoPe8gNdT7wH3K8UVjF6d/Mx
9zKLkASI7OYx6/PqocYB/Tyg4nhe1vrelKq46HOn12MvqfufcjD013KS7VPia9sdXLy2xBE32j+8
eUFTC/q7kDcdPYY6agxcrKGlTe1wTkyOkWFtODXN8zQdP+mTcsegcgf9S0MCEct/4zKG3KLzlxD8
f6cTkTWXl4kz2ciAIF9WQa/jtSNRdF7vHT3RvoneWRFy6J72NOar91p0vUX71UuzR7OpVz1cl4GG
pEhmywmtcna/ro3n9tBd2u3OdZojnHg0/aWjSG9N/XJ9KKiWkoY9w7PAWQOkmaCpIoeU3aco2G0n
ecTraRjkt6T61UzwQRUUixhvpjWvvpdFPd9Uljt+L/u1LS7cWS8uJE7BYGsWh0Gq68NjWxSZHsg+
z+2ACu2aBqW56Jf4mno3th1lEDRstl12cPRFOHHmC8D1DnqRFvpNgridiOWsIU84Ryk5yy75Zi2b
BsKYMJQ1TDdi00MGYQ1KpMuOC5wuJ/DdzX60Jy0d4Qy6PfVVd4YjbC1eXx0LVUw/mqFAVyIHHT9i
J0C1tXpDWWQpx+5LVRdNG1VywCGu0b/8rlwSDEmMzHsVdnCpt3CoARwcic8l1KabwdrECxLt+jIX
kuQM6aOPPWmTXe4f40oERz+0eVDrq3m5JvTbdznZ9Fepu80nXXEAxSFozyoE4jOfUcy7brQZ2Ywr
ca7zn62vU0R0hZY8O03aXjU4omfEVIn/VbTN9GyhJGee2CiBB5S8sAlRcMNHnXP+s0Phq/pWq+rW
CjUKlJ8EaulntdctFEChgSTepiUnYzSqLMpIKP4i5Ew075TZw+2m2yvey802XtwpS+5ypnDw2UOu
HqgQbPf+mqL4adCRrEEuN3M9IlwgXBEfkTWdpWflHa+810kc1Bv/thna6nUc9GyK5mKbY7srsPil
uTbfb31uf5dTNdyKGe9J0FmT+D5LVbk7magUQSF2LPTAskWWbV7+pXpbPK2FMAhFtob0Hr0XoZ4a
WhCHmJzZ5hF3ntilCfgII6vTuwcPlbRA30cuyFmKzqiuG980eyAXtWnGDvpcZndqxcWJ7rt2JK/Z
zIMkdUvw+Mv2VfVW+dgVcGmDSesTesYLoPJAWoV54a9YW8NCSprl5tySLbG6ufmsp172pfL8iuzj
XiU3wC5JA3Zbm7Zy2llErNDyzgMl7PWpl+2iPayaqp/9ZZPblbDNWQ/npvnRGruaZDY7gtAJeJD8
gHmFxT861Wevgsx+SPhSlzsnzYmGXJHBGbf61DTDgZB5UAdSmFA2sYPDyCsWWiMBMpP6iiTU/orU
Qe9qThcNxF0qUc73uoUfeGt2frZWF0BBs8TBjJi3yvhGlkJD2GQxp5dJXw71WRUGwP4EGGVU+Ll+
M1Z4Q4PRNgf9ZJCEwWxhJuUtneykj1AbIRwjSskaqYm7ToHAiCk0woXhXisyNpwAdfJC31Vb8ULD
/QezutBWeqylTB7okCYmNw0E5ZB5o97Gbm9mn2dv641jgqynL6C3VdzmOZ353Fatp9NZJgVcSeXl
HbnYCjJW1DIA11PqbdrN4PhZFqaqcb7LzK1H/syQt3rHz491lWUne8wos3n6MpG6t+hyDLas3+aj
AMjyUILpyQ/MBDk7CreBo1RLc6qCqXKT15SJ9svGOf6Hpbkga1uc7vQindm4Gx2jLUKLXGYjZnmS
TtDQciLz3q9Q3g2jrU1QeuzNO9az5T0b7n43msMCEtDUcO8WXadBu4ik4l83MqPNkLikPmOn1aJO
aO1tulp+HuaLPYoj8ZFzelL65D9Phqfyi0L2y7XHECCeOKta/6Zq9DqqjbH2CXHalUSD3Vi32GJX
wp1xaM5BilCOIKdObE5QlpuCpafbXo2xdpTJQVpaXgRuRiEULppXqaskd/0fdu/OL1Q2LXoLReI+
+t4GEq7qiwoTp5QkrJo2Etx69gdG9GQBidLt2fy2LhVrZsa+TwOWvghS1919Z1poHrNtonyjixy/
MG6cQfm3WjGOD12SZTcOmNPbLNPd9dxAJv5krEh82QXoy0Pf9H4aLFNhgZeYEDuGxTqsX9kAel3Q
gTkpokTMrBNCz8sp6OSyAkqyp+E+XSvjpSQmnIlqW0srKpXj3lSEDoQQmOYTa5OI8DT4f4FVSz9N
xDR9B1vZEjWkkccV6qybgDabtDmQLSumg2muOim8/UxmjaEhe8FeYRxcGtbywRnEUkT2aEzpA99H
BkxsTJM2bO0ir4Iy1byXeS2z6kwCRlNdVpY1TSA01VpcAhHoUbBUoupJRKiK8qK0hXWtYELpYedK
ZYcamwlJILtK+2sbeBS5CLIu61jaFXldUslmPBraqryjazR5d168ojSoDRZ9etASYRdHf+ot1FBq
HUlSV8vnqteKR9J2fIJyaDFUlGiagTHj1ctn0QJqJvvFngic0kuw43L00zJe7KKk51Vs2ZOw071F
1hb6F7t20092u9TG2cDKdG4XV98iu+wIoy/9tYgAWxh33eSZEmmqV5xISZuLs0ck53VjkPBOwQ59
QYCWQzXRDFF2DKbFrVQ8OINrAsOTPlqafFtOTemxVTP9hXG92poLX1wRLl8toDNOxWZahG1Ym2LL
kml+Gs5kaD3otTt7h5b98Y9pGlP3sC1VWhEyYxvNyaQfAnLFHrfbnO+E38YG5ZpgDXFjJ8a2Xxx1
Q5TRD3xlxVy+8B/ZC3F1a3XfmrNNqaSr7zo9y5KLzkj6F9H5zS0C7jKJazHLYztPJWIGctRUMHT6
tIQpu/q4VymtdQVb4jIj+24O7U6s9VW/KS2NN5HofdyNC9GFTlsMkTWzEQjEahvboRpWdzj0Tl0a
kTCHzA6UVBiHLAwbigyDlVNAlzQLZhWSK/Vgkl7KZF1syRfQ7Pa1qI3NOmXbit8RHHtZ35dzVnax
J6pkAg06SRkkuoRlgbbBWmF2rywb/zfd+hLkIDqf1mZDFbAxhLQ0TgQ10YUZjA8Knr9pAVLhAC+1
2w4QvLw3G5cVBrjJmFkDVrtDqjz+UJnFWW/NkFB5esJz8GyK0LP4PvSqP2diGs5VtyQ/HWfJ/n2R
B5KjcC2akbtW9F3ximgM0fR1n9LsNLJjp5XDT7dsEmz3FsEPH5yrKSP8cqr2MHXTHMHJ/l7zYZsJ
O2pzZMuaLpSS9JSN81bIvxrNsAN64sYH5/jfCNqI5trVYkiodhnvu+op1B6j7CyqSqSqjPuJr2Gh
1DafULlq+ZFkxHI5dsMUqNfyc6l53a1cfStWtsHxTWOi4XwpNRVWGkEtJZAi64Mn8rvCC9y0vbqL
RgVoy9vCC9pN0ToDxLGVaBukVRkHU38pOvAgnnZHIJAIVdOuH4zA/Z2+ew9UGVB47cxlarDvCntu
yurIF8VVzVZdaosO16AcCziIYNAPg4t/L/dMtYXs/T5CYP16xzuMDwGry0YR+tK7kqxBfkDpNVy7
34r13Jazd7LLSXwpJPzQTvXmHQCCLfrzwPvNRXfxD9Z7ipn0ft7d8JJrRCbNNpsYbVZnjjv12RSJ
jDfqn1nQrNUzDfLig6e8v7u3TxlBLJIcWrXIVfGJv323Wq/71bYh6DTTwjzjcuFgsLHxYZudXfEH
H2Yk/FoxZFIhw4n2NMoJKi3vLihyLAwdAslBa9tDO+JETC1iZbeF/SWEVifR4aRYrJIeZ3CL84jk
SIPAM3vwhWwOG9Lds74oxEpW7tP2MSx2xH9+E795KCyBzH6oUmgAvFf6zcXkdZmxpGxAOieYS2rl
or3KCvMgpP7jz9fa3+q7F8AA2wc5Ghikw3vN+R/F3pW9pQbOgemmtqdLksR67VRYmk8OeAbgKxx9
K31S26KlFJBgrgTz0Nha/G9/BC+EMj1OcrT4OHHe/gi0draT7iqT3E/t8arRCE2MiqWtbnzOGOmp
YZ0Bd2oa7KQwXHg/NE34HzGCf1NoJUMe8RO8F8hi6Czf/orc9LTubx/DVPRGLKvNQq7u40feSu++
zlqq2nXWHdNWekEhiUmqlCkPUiXTqS+K6WXCzRGrbkg++DB/HQ7776LlhCRKIIh5Nxv0xuKb68hw
KKq6ipYNXYNLGnKcpp52qjb5kerw15kPdSt9hp31sWuv3r2NUZuEZPTRMEcG9bTSngrycRxKtgv7
GSBd2U4XJXVFk4i9f0tJ4OiB5AePAONgbx2+ewmOKgqzS1ZUrvPaH3v42zD4yQ/584D7zSNlvOFG
wCmDgfIXfZ3jFJu+Cw4za7M+laip73qC/Q6EWQwXXuWsH9lyfp12WEKwfQNQQazMKvt2bJXmLDXN
Zg1Tsk9vbYBKUVM0bmiNSM7+fG+/uRTWYRPf5+5sw8j/9lJTbfT6CNc6RF67Rds47BHDVAE3mSzH
P1/qN0IBrsBgYUP7N+ht/y3/mD1SFwfalAlW5SWrLx3VdE+ZVVcdvcQG2v6ULnOQkBt7VfuaOM2b
8Zcx5W2EtFKEU85BvVRtebR6pJVSaVvsQEo5OMrCck5tdj4TNPER2/i3j8cwodiwsuKTeLeXm/wF
BWjK10SBqvjZsbunjtKQriG27eKDx7N/KW8mV5rRvGsyzChRu2wd3z6eCedciT00Y2+kifq2hw/h
wRqTy48iI2A+8JypeiF3tYChuFgw1CByZdM3CX9gjPutl3Xo1SjBIpOehXHfZX7qn/78G3+BWuyw
UrCTwNbYceLhevcbzVEMSSW2LNxoB65Pab4AAJtxcvhhRZ16ifSkS/Nv+ZhvySejXcwlMgbhPNUD
33GEIMY6yE62eP5gyMzsGdshIW48S28FLZct7JhoFrgs/r6R9YhdIXxHtuI8jql91U1+XsaCbVQ8
eX4+XQjMu07EDr4bbobFUMYHH8ff69m7V4I1aO9zc9dwFt/NL0lScyZtE7ZWXPQ4a1Jbokp45VcK
DGYbbZ4iWyDhwyqjlu7NFHV4TtIDksD1Gl/Psl4NWwvxS9EisK/y0k40HMDz8mjmxfpKAvMmg8K3
tjZ0Rt53wD5LfS3q1qCQQEgwsKglzwZ6iHn2+Oc3+ZvBBluCG9tzOGFIvlsmJEEOJbvKLNQExzmy
St2w69f5AyXkr8eFPTQPPiU0BI/94m45/+cnz6Pycp0YuLBQSXdV1MpfjkOzDhnRCFZ/zDdP2z6v
fdJQxM6b+tR7BeSEXHUt0lr6mGFGyrrGmYbWDeS8pnBvJm8ptg80TL8+DTxvSGPpTsIVoffx9mfO
rc8GDxESLqROQDQop1Pd5E78b585Xzdzn4era/983o0mjvazpXT0TFruuScNNaQIe1d6H0WL7Q/1
7ahFCrKj3nba+X4seXs3Gv/eGCDRhj2Futhy6HlADFnitR6b9likCyzzXid5bFis4dzbjMvDn+/0
l00BDgGeJ+5sZE+ETb0bXbNoJlNu/ALLaLXDYBHR4OI0u6LAWdLQoIhBjPM0h2abmB9cen+I72/e
34EYXBXL83t3AOT9XhHsTXN2qKGbIQ6+3uMAHph19HsAInX451v9zdDZz5rgUuANcQh/97ATPnN4
MGURjl0pLpbK+rFit4/+fJG/NXRv72r3b3Pm2a2Z+9777StNOO+O1TrB7nNq+6n0eozmmb/X73u2
CllcDGVaRgNRIxNSUdUQyI5zdO2Qf81UkOQl5bLpts0H9apZejUGFu3CS1dZrTrRP6ieTNdZvida
ppgH2oHa+WDM2wPKNeOmct3RPRhz7pKTvrXmEFBddr+C/fG1mGLSZEUb35QTuroGGl2KoaamZrut
um3XDtwC7E5BZ7/RtEfSZovkp1eZcjphmHHSQ01D0o/puiaYeNEHV1GpIQWIRou4opjycm1Ffpmm
1oHVfYFCyfL0ZCQ4rKO+64x7Th9z+6mlyLNeLka5oTFfplHGC8xJDiTDUulB042kTJVTOjxvaLD0
KEs7e4mKLGsnnijV+eNYbj7biM1sbzUtcUd4lEQSRAMfy32KusoMMHB3rz7Ol+SUGbhgXjoayxe2
242kjGfZ1v/XbPGv0Cf/K9DkDQTlj4CU/w/RJ4zgfwz/X9AnXwCfvH5r/k8IiuWf/JO//7f/5p/A
K7FpNpJzheaUKY5Z4L/5J/wJ4Li9JoGxnyjB/8Gf6P9hXsAMR+AS7Wh8EP+DP9n/iBM+/z2aM1Ys
71/hT/bt+ZuPFd0Vix7zH9pSpr99ivrHPnfsNAPogqnv0vugV/cwNpPxW5LQdBwj6ESrOLrLo3BY
+k+3h7p78PNb3L1xkhkRoYdwRbuDSVNe82kq958a+cXsvsDozObPYrvJ5J2Ci0mNnjZUsRydJFy9
e6d99dybdLlykwdbf/z7+f+rofiprfnnPVjnzTj8X0fr/4djkM3rn8bgSTXpt/7N8Pv7//iv4WcY
/9mH0c63NDxqAP8Yfs5/GFr8e47E1GKA7fzP+PP+Q+2KTRcWaJIKKF/9z/iz/+NSSWPQ4uMyWJ71
fzP+iGN6twjufnYIXjsiZb8S1NW3I5BGy6Aa3ydXzNO+cpDTZfWYETF2oi9vn0xjD4Aca3HwhiUS
RnIz2Zk4uTVg38LNzAMocTssm9aLirL+nNDePYDTp4rrFkji51kESdOaB/Zhc0yR37zuTGM8YZP7
tsNb79zC7c7OBiF3bFsvsCvnhQD6H5N7rFXyrR+MKm47T10CF9nuqLtJujuJGRp9k10auabFHYe9
PEi9xT9zNkvvlrSlizLaxhF218XYUepGYH9na/7XYm3QEHSom+blStMXvh5j1I6ZA1UjUbp2mDTN
vF6cHcWsyR59QrO1UeIlhHBXSX3MxFA+LE4qllD5hfcppXITC+oXMWIu78syecnJtAtLj8whp4/U
o0o3IvTp4hOfeY0LtdU+dR7CQgBnsmHDk05P5cDhrMpBWVOjss2Tp3pizT03rYJFKrFddK6vfVL8
F/vj7MaZXllmxkqMtoibZUvoL6Mevsw1Us9hs+pZqAuWGTdl1VvXfK6jdLCtJdCypn2GV31s3FaL
M5bbr+Qq08QDzDwgorK0IXAmt3y00skCWNxuaoiVR+9tFUXqxxo3SkBCkmtXiNiHIJmqeiWmMc/j
ZOTVWbmDIgNZDTVPpROwGXSeDn9PucYTmjKFo3WF4lvK9bR01au5mj/bakPdtDlxBTv0LxozdlBm
mpIh6iB5PW/bpd7d6+kJ5EAN0wS8XSt3jkw5NnR8FcEEbqbW51XPhsuFk9U3TYlLiDHBBvQCEv1g
HjeJ5Mtbrcc1bZuLYbJfpSSeT9Ne8B9fGG7yvS3T27Lfjs0iTrVeP/S+yw1UI2+VgtSdAiD5c8gc
K+jbrd93wHXopJkF/losHEr1iKCKDmnSdGkUXnVUeu3fsR+JPCQvi93Ha3Ly2Q5dpZ1ZHz1dk1Fj
998xD562xhTfFl+zOPJkfUrvwcA9lU+iuWDT7tO6RggRVMpYv+BQ5K8zRakdiEmtrpDO9rEo5f0g
K7Qvc+d9WuVQ3y8r1oFmQuiiT7N2Ans+3fg95hQ2pCb1aBddtJOtl2WDjG5Jj6iljQt6+mlcGLmI
K8xon9FHkARij/mV6qiP9VIkF85QpRdGUnnPk9aa1/PUorUqVDeFYuw+kw/24gL+Js+SvVY4su8J
1OS4EbkeWiiJ2ius4rmb6xYPtNSPfmF6UW0hW8Rm/3miHHFDLzwleZP2c7n3UNvR6IPFtPMrV06v
awXXJFh7fldSrFmoVsFUMYjJC1sLWbTOdz3mvRX4lcjCvNUFoZqtc02zK33Yhm65sgeqRNiymysS
550X7GuP6J5c8myKxzxrzlpniiClqBeaPtFq5jhlD/Muh8Sm1FywfQD47B/BYiIsGtcgKY2wG6GF
ZXlkLq5z6alZXte7WcJ/bPvaj9EwDSCA08CxSNPcCiMwNAxJ5WSIg+2l7W0ixZUSs3Okcr5cmJvr
PuQYBIN9mj53zP2MQSuN7bJ2r+U4VEHuMM+mGuqYMp5nAKmTdwKMfe3r+VF6zZEMCWYIZ7rwGvM6
GfnehvkVv5SJJh4T8lwg0VEI47BHTVHjZld2d59plgr8oY835ZcxmTbEGHulc5X0doQi4af0KJ1z
O+dp7evQb+Y0oknWgXpHMyAG56Hu6vzebzYbenuJAgEp62FxTNDpC7a0qivnO/CtxUlMTffJFj1B
i0sE0CIHBgWIXtVfiEregh45QGnb52aq4q3RX1ZdMFV47uVYaVYoWmKrcPT5Fwg+BMVhJ/+U1UuV
BE0jxgtp16gS8KA0hRcjbepCQQuV/AnPWiNjcj8vTcNf7+VaTDuOd0CgY9iqIeP5N9fGMOfINavk
ZNmbE5rrDyBlSHlUVx/56JZTbm5P06QMVgcbRuIq1ZPt19FktpON5GqYGcT+dFf0SFdSlcIlGLu4
mMY8Hjc77Kd5OWcJjW63qhEtdnWAYPhmRe4xmql2p6M4uUskQQ8dqb018DUvyS5LveWHiTJyh/xO
S7qX2Vxy+vbZGjuGzJ/tFMWlldfcJLNP6OKWNVzUXIZi8JjDON062oCcapURBaO45GHf0JYwAc2Z
27Vf6MuXKZXjqaq2C28uyqOdFYhilFBRZnTqTEMm1iv86+pq9QY2n2Ba+yDzOv2YrL4RZHJog44l
mFCD097NCYq6e56G1Qi0sXsk3807N5xtUfixbuIiSi7mPh+OraoT5vB+Jl+guUe/FlNJHc+p2Rzr
dqhOhAxSv4NC8WnUbyYDETQBTE5kV+S+ookWccse/2ooXjYPYfAqEtcNinZ8AH9jnxJ0Y1E/anD6
yixiEOonVwr/TpUYXGE5ErVneRYk4YJuf2r4B9FwLAu5BefozHMiQUmLPrC1tOD/RkJjejWnVYWw
gVdDnsFns8iPpjPG0iKBBrJoHbTZrZ/WP0jBiMgVYt3IkteKZ4G0bHzBGMt/WyxzSEQP1ectT56l
Ns0PqcfClxTCDh3kucfNz5arUXT0yCdHfiVnawKtv/VJ7LIRy+OC6Yb6YX6qt9QMs7mjLNIympZU
HZjWn2Y5HtZRP665drl1xdVSPqc1C2bx7I/VjWNX9NWH2Frao10UfGyZ+eDAVhvMp6VdH5vCvk/L
736N/sqvCCojN6LXIr289hMiic2LslXPhmJxnfCwj+0t/r2TrKlfoi5hJCxeTA4F86I5PuBiEmfZ
0MbR0ZrnhCk7Rfpk4ZAlI8F5kFM2nrKZBptHp7mlVE4AcaxNpohHAjnivDuas39oneps5c+rtA9K
+P2RWIlv5VLdisGIqs545BT/jF3+bFvqZhit276VdyMDZptzVIa930YD7rUYL2gfJzNIBTQRFxrb
1rDR1zxKJtwioG7SmypLT1uHcIzGdCi8PTqkbr56pVUGWe591crZiIeB4eKNLA9TCxhI8q0tQSlQ
lbOStcFUDkmM2NhGQOcYp7lsjuS+v2yyQwpGBE2YLMmddLX8ZDmNHiktIaxjsR6xD6ESF6uKXTOX
D13P3+XILn3Ntf5rlk1FbBgVK3Zf2pe2apujr0h9cZs1hIudkNidXder9jPz3evenhlciP1N2f9Y
M/96xZDgL1nkj9mh3BHI0rRiM++H0Nx/liv7ZzZs/B0iTDsZ5TteR1uy9bnSR95jMdXPDLQ6qLTu
qSrnG+U5r40SjzXHmBtNVD/ZnXXnFnfeM4C1+1qM/Co0e3OWBY72aNX6vUfO3yE1puRWH+YHmekP
sOKPPZPB0K77QzQPyl6a48qFTkKk7Tcwb8UjXvLlIi9+KnTJRu0dknVsrreKXQ9moVBZqPOEldXX
3lQS9NB1/m1dlcAztlo+8E3deXX1A7V53Fp4pFutFhfTWi4xEhxkaJNhWlFP6/7KTIYZC7Vlx1Kk
l+0wlFuAYP1x1LxM4GVc188oQ93v+LK8ECZHeZVg84325k4gV3hfjvRGnBINk3krVaRzgqeIZVZI
zPsm8MscH6rj3Ip1W+OkxL6TpdkF9tTuqm1L44aTkorHtnxRSfJAJTx/SfrsymWlH+lbxFnHLtzJ
KnlZ60N3YEXuEWHxG/WWInw7K+sb0njjVM/0GQmZ0S5aD21soGM3CIrdQeoWs7yEAf9JI7BCBkBg
6kvDr6bLnPS6WHd3TH1vq3M7d/3jkm3D7ZSgs6X4X3/SVtTvjivrMUhrHkdDJskFq6W8hBqQHnKq
m9BPNT82CcFTZBL5X70uTw9jarThwJx+3GarDae6IFdm8KYA2W0b0RpRZ3KuKqTRxjdoSv6Ple9j
Qr9YPDSVFHEhCyJ63RGAn8heMq80AYCl+gUqj+Zct4pc8NRV/UXfp/rnRXe2CBN8yyD1+1cjmeSh
HNbLBlBZFTSl7n/uqcHFk69heRCje4Y8lEWtV6+x521r4NbTGip+1ReNXnFLX8p2b5eMKcmYdfdU
uoN1Ug7C7QliuXbyDD0J53F9mtdFj1K3Q74KsFHdFn6HarhcXjLY100kfa/A6ihXeQ29IrntS8SS
feWux5WZMqbcs11j4vUjfevkcR028yslSeOgnHE+67v8NPQsZmJSdUSI2wIpb4nEdnLmaKTSeVDN
IM+D72tnf+JUDEDms6uX4mmeDD20SUH4srHd/oLvnVbbhmWa2b0+6h7tEncHD7UZ1hax2NNGHo4U
l4lUQ6Q3DVJNNxmuK3iw0YId8Fb6Bh5Rt+j/msxxDqVfGte9OR5zvXlY/KeqyTSMTPUX123bb3pW
EzrqSo2VPDFOxk783Br56jeDdZzX1O/+H3VntmUnsmXZL+IOeoxX4PTeN+peGO6SAqPvMYOvz3lu
VGVJihihuvmWj6GQC+ccMNu291pzRemaqqjDMHkITO3cFATNxf5ouQ8YQD6TRuy9tos1IHBGnDvx
nn1c7auo3/ObmxS57yGV3UC4l+HdlrJ/KQbv6vBxvRPD/pqntf481Txf6aCTlcTEs18Bz7BHSnny
g8XFvr6RYJ8+lFZXPs6OqRG8lFaCOu3BycY/GhS1iXLq5qYNPH3L6Vw/9IsV7qa5+bR4pO8u6PEY
KpYTdh5CWYYqU5fAZN8uVFosu5pxXY5LuEDhum53FR4E9llq/dHAXMQOskn8PGKx3TtlDeknMbf9
cfHQa+ZL6u3Dli3HVEFwDDgYxkGAN0b55DRjnD0bFveSLgRjLeg4TsSK+I9OFq7HPljqQ7tS7SZN
v3mf7D5cH2H52k8Uat67I4bpTptzPlMEOuq+Z01nJZLuN6PBhePU1wA9EB89o8vH2v8q+2OWdw8A
975mGB3rnojWJ9lOsfCPztS8r+zp53oDehi2XX0Mg7Hfh4xqKDsVmTRh7xmP5A54UUaf/wMKzzwx
GIB/5YkEtCWQ/9SorG+MOU9co9ieCrLEPvHBFxftBOV3N4V7hDrfO4gyrF6gv7CwFij+e3N7sSEV
AWVJ9QdZW+GnRk2cW5Tdf9ZL3pzW1Cm+DC4a5S1MLZadBaYZoLq6PSJDSsqWfINl7qtvLeHKeTwx
WR9ZlqytjId5nc2dIZEnRalwNvn5iqaNXD+bLpN0MnvnC8O0DhMBv0hhtWs8aYpaznU42j65bmaU
1P/V/DkDoNJE0tTtU+M37UPJPR6qlrIxhslX3qyOq3A2Nb11j5PQPOVOjTJ5FX0tOZxL69bWnfPR
z4v6Tle2pnqwGFdEVeXKIW5Uqp5n3agtcbik3LW9f2fmVvXB6Cz3VFvG9lSPIydTK6i60+CINky0
BFEnFRKUSPVt8OBupfc9nSVjaUpiNjGB30CNpc+QxiuCCzH1+aG1QffGfS9FwkHUfge6SpSaTo19
SczQkXWp23m94SSrtQUcFlqOTAU4NRW009nsZrIx6Gj05cXHGGrEHOHD9yzcHmoy017bkrNF3fTj
xR5SWjYcrSK2uTBIiObK/FgKf0jyfuVUbVXbeLBT8UZS2mmZQ7LI5pZcC+KMY5dGwFnOUP+dqu1u
s67QJxhbZ11wYCqMSyOdl2GwYrfH1AJWcT9xHJmzMX2E+twd3at1u2/aMSbPlJP7hgs5HIZkFdth
cG+7GtJBXrFDpvYjd3GyvemT6wd4ltxdMQuZwMo7iaGBdXp9DD71imDowDrUIcnGKfjeXESTusso
XZ9WEYyJB8DDI1kEfhAuO7Z1QqWL2MsrthiVN2gdZIO8nImdqT+Ulf8IPjWxa7XHzPfimvUu79Ml
Vvqoqu/lyIa2uAo3qP/kbWP7wslwOZha/GEGOLQIMdXxIjycjrOT0xpZ+u3iS98/h0SrxHlR7IWZ
fVWZ/O5Y63rj5uXRWz3Gq9Y108/G2ZW71Qe6F2XU0ViMgNjKKBTrwdN5c/BEeMGWwllRehfheF/F
eK3pllwSey9CKngTSQpHT5c94bGUmxMT7vp9tSm+A4B9T+zAu6BbdWxhUj0GSF8RL9HvsOlYShfL
g1Pd19cFz8OtgEayWOHBW27k+9R5pifenK5M8sKG8jru6hAFpSCtTw+gqloYQLpLk7nkoJ15Tx6T
wYIWSq1I7MvHb7YO7jdh3RL7hjcjfG0IfogNBJhPEA/9PQ/oWzu4TnR9Hls8ilxuvWuzlbOJwOdj
rjwVDVNV5/sI+tpe98T1YVvMGNz4Qu8qh9g633x2vXYnQL/bo3fRYfYlEMceRMnWo3ALwpfNuPbG
xMVSmJ5QocBIjIagu2xiweQhxWvaeU+9YWVk2uWUHMa9YzuHudVvpixvs4I7nmzNUcDfuav+QjxM
RN2w11XA5l7fFenNIKWOxjw9q2p4olK9K12axG3lF7smFZ/73FPJtl7X9OxpaWbmRjmJGthnT+va
ygine5IrLGO2u+EFMQ5NwRi3RE8bhRxhonbo3RO7/oeC6KmUzmOyaBAfMKD1lmSVfbI493NGTFrT
IxIJCx5jU2pGT2+0uF2Hp5GU+SU406ohCHIIWH4G4h+MpjxO2XT2ydikcQhycupIyDOYlnsLY6v2
qIIG63J9XJ0HOo+U/Urvu5bdJMUUueKJA9wP19xgp6xKzrdIu6MJPXVcqUYfh7WDGE3MxaJxIdP8
e1Ci2o/lxLuGomVawiWiBxHRKDstGfQ9Qz1tjnkgvCLJ/DelBAe9IWUzD78FyIedAlF7VX7vhpSG
vbtNtyZO38dhRNoTyI6ltV/KWBfEk+JZc5PWtfNjl6JuBBjXRZyD3ip75rWRPN2tcevXLHiVJsVx
WRLc0il6H6bzZ9n3CbL4z8PwwRLQIMLwHuVI3OfhPuhxXC9zud9AxeKndAgCym/CXCTtAqhUuWkC
sCxUFg7Zj531HX3NG8W5ikarH3bGKB7KxklPmacvRAPzwvfzdtHM6IPUfKin/rbwaLmyyL83pr7n
BHKqlfo46uHGXD+G9vjU9Eg46TAFOzVSEkD8+FjkxUFyTPE7vpQOQVKVDme8NGy42ng17FuixJhp
6Hgw5wuY1UjUaAkLZv4m9OL6Zi2bE5qXI1Hb2WXg76n5hFkLFttDna37djkYw41Ln4oiyD0LIljT
6pW+Q1Smr726W3xWlGB7tuyZTv+0z8PDQl+0m3CNr+RE0mTRZhCntbhlpBLJ+VL0H1mKImoO7GaM
NSQm+eEppyLVrkpWHyv95jz43quYx9iyP3vrezm+Mm7hsMdxkP1gZN1tN30ZyDIFZT+KT6NpoPGw
Yot+h3ktFqbmbjLouaHbKhvWNM6TH7UxWrFoq8tmzkHU5aF+Gd0V4yP5NTubaU1c2eJlQbqxb7T9
5AbzetuPA+cQG/fXNn13dXCuIVG79nxfccTbh1jkz27HrIH6JTGksC5tql46JG89qaFDn1+f6oav
TIY1h0aSP2XQbjcuNswrPzsp5uAoTY6hiCZwBYnHYnP9nW+squMeON+tfnaxrflL4zk4JoxhDm6d
GvswaXpHMaF4pJ3lVo+gBb6zBdH9CKhkXDnfoGHFrlteV/JpFfdpMekDHiqsFiWND5ZfJhqf0ixb
SKXZxkdlvgZGc0f2RVRhPI5H6fj3ORlDJ4JhaOHOz25Jd9jnWNOTaR3ozUq2NPs0Te56EyhvT23N
vA4CWrdGzEQDaGTtjW0/bAM7rX0o83Il/UmHeybzamfp4AXjUiJC52IW5n3XfVDDQoe7fimNIBqX
KSGzSODItM6qcPeqZsLWbP9umtprds4VhnyvEumeVnhxxB4JGGbeulvX1P6pnLrb3PRo5naJNOVT
RyOXNku2RGETPtbAAzjLeJqfpRQD5x+ZDv6stKanFOJTaq8eebNkzjFiwKeHXFS3WXopbG8+Vsua
cQ5JeyyH7fBohcGnIs/y0ziSJ2INOfZqhK/nPChjyacQI0EJbsO+PtV5iyty3ztEqyLjfG/5sciz
K/NgLCUqAXR6OuIztpDIG97BChUagyYcjq2PuwwdgQryNtoy7AyOb3z2qA3L0JBHiodpdw1Wipgf
VLEOF73vBcURzkaTwkLM011G0fyyXvNtZ3Kc8HHWT7oI37C1Hix7gScg8gPkxY9rZdzRSnglkOiI
N+5odeJxI+wzmcyZjlW40N33zpsUjw5l3Twyq0U4H0kc2ru6n17rnlgalByxs00uzd+c+FyQRLfW
ONk7z1XLzl70H5ISOtoKMRy3tnyXa0qF6LFfLSV1FfKwN6BrwdY/BmjfaDnwOpnrLcD3V8FJEfVG
ecgdqqYM3tmeszykg9471doO46JzZTx0/XMKtjpnHrFV55Fo8UM4yq+VYJQnr1gkdsLMfAbcd2o2
xvAtib6xufK0EWBLKgpPd9omZlbeGAFqfc4CzBBqo5FnfynOtNjSvWqX9bD0kDqBEFZx5jqHdtti
6Q/8nRXBqD+rU972RrxVm/ma1cKKtPLvADZT3fhdGF9PKHj5LWKO4ZgszFrjXFxHbv0jO20ekVCX
x+Hc+4e+UWibaVHMPgG2KXTI/TbiAxxKCw7X6g13ZeXc54WaSC3lmR0mUZ+moavPWe+w3nR6TtJ5
IKxrdIKjb01fUrl1exoWdqKGVCbGWO+1YT3z8j3gRVqxE3PgIcPY2vXbxGx3oxOWmqX+5FeUj4Q/
K05qQ39RlVl88wcXgHIvh/NGdDTm3tmlg7fa+xxsHNZR09vl25xjc5Tq1GtvPBk+RrOwqcu4LYdr
eVdYoEKKOb461RJH6zEm97QnMozm65w3/W7IiM7T+UejpqbDoHGwFjQHtqOq2B8IxJhE9yljZPRg
c9xIBM2oJ6HdZkfbqIjtvkKjCub91tlc5hXtQrBZcYV/hcXzOg8va5B+rmbT2LvDFt5QGoIEmhh9
51g4CUi9ql9N/7blAJyLYbgY8IFOwMWK1xbX2s04d95pmOlno0Okw7yaD/Z1lrx11X3r280hD6f2
24T59Kjtwbyx+yx8X9VofGzLRn/KzWYDBTav9D0zuv91/8UyGp+jznbX+fJ+lfaTAWCFpiy/gGi3
9pkQGUXzk4kFMueo0T2Wfiv8VnZOIsOl2QX20Me0oSl+8jJEokDJUFOLb1FbuNXJrWCwBLbyn7Lc
tZM66F79kHqmsAXqAjdddqMW2zFrwvVl0mDeBLTlVzzSt7Vl5l8YopD3njVDZOFfr30+QxJQDkue
d6cgJ3aOaEz8zihZUjDDkYN1mCYUfJ/a2SFxrU9yWq1kcFR+amWxR1lYXrtet21aDfdKzW+pN1Y7
pA+saONmj7GSlA14ccYk7IZzaN6smfk20T2QhrU3ECtPTnPtTfH2YAHRMGlmx4kYwT6P5jgf2qpq
j3aXO3+qkv8j2dU/avv+96qvrvEj/5009RcF4Onr9+qt+faj+A8QB//5do04Mywyzugjm0j2eAls
tE7/V/1H6/tfCGVNglPJRbpqchH5/Z/4Mz/4F1kiLnkMJj8VoE/+b/2V7/yLfAo4sPwMai4IcP+J
/uoqrvp/8j8PMDTEL4xhaMPAvCHC+Fl8tQ4rsY1zu+wCJolDiw5jLXrNPF/zfK1bFVdm9zuS7c+C
r+s1r3ExNq8/76EwrV8EX7PvSRbmbqTlO+ZvzKebvaWsx0aI5WFR5u8wYz/bYv68HHHLjD/QvgF8
/kWOPJkTkYJOP+4aHB2H0WU9wxFVJWbR+b+RPv/tpchQstjUHRvR3c+fZjpXnUliK+Aqy0CcE4R4
2N15ZdwHS7v8U3PLe/L3yXVI8H756nxUpbDEr4hDC3Tzzxcb66EFz9iOJC4N5Z1ESn7I2fq+9Ex3
mCQpsNkVEPDIRlN/6yID/c31/+5rvAr3TGJHHOCUvzw67N2pryuDkFywLZduHreIQdFwM21zwXnP
cP4j7+if36N3NasT0o1c8Nf7DTnq2zBx0IqgTn0SW9/f+tpZLqYS4hJWxv/ocjQ5mY3DE3Z+0cr3
2D+Ul7nQCgIjSMhU6BP6ATZTa+EdVSiq4w+rxsOf79yP+XR/93ECncPVBhqfN//6/38Q4o5rlzdX
Z+BuFdpnmOVbD6aqwtvazvp7ZTu/4+L/+qxihydeHX/8dQUiLOKXr6/yaDy6JSquhjPWA/SaYo/Y
Ea8LQKnP/3xrv8TRwYz+5Vq/WCxCdteiYTq8m8H/nOB8NaBcSXImC6CJjCybKcltADKtfhSpMd91
Srs3aZei9Pjn3+TvbpoHFk7nlRJNKsPPH7LC9oTTlF9kDesmWQODoIRQ5hea8+r9ny91fT5+XFm5
ZxvbMbxu+xq/9atpSXhWl3mb7HeevHKock5O3mbp52ltqzAeJ/U14wfrncxg1fzzpX9dGXDueGw5
V/EuWC4//GUZ6qwyZACY1bv6Q74z7lw7nj8Zh3lNtj+11v/fS9A13JjNjXvBNcUKcvWb/PDMZu6E
noCZ9a5UpYha3qN4SoNeMkBCw1qHWXCCV+jsjGoZP3VTNR/++Ub/8hmTB+SyHFzNUIHtXQX0P15/
yX0nN1p6VW615BfshOYRvYy+ERJRUp9Z35R0p1MGbO03a99fPmELNxq2KI9nSbAZX5+zH24cZVxD
YK8kOaZqhiMXoWfD5PW8kh6AnoGkGASKy6FfkKI4Gafjf77vv17epjDAm8qWxib6axoYw9AQa8oo
dyM8pj2BCSQXpuRrOx35VTu78unrOCvdT3+axLGlvPidpfyvn7wLuB/5OE7DK/X2l09+rBq4d1Pf
7fTYXZXbxbfcBbPY+7I5WOQCMohuwr2yzN/hz//+wsLEHXENbg1/+eS7fM4YFHQIXguLhlPYhruS
ce9hI6jiLitm91WvyxMyivw3e/v1jn56ny2wBZjGcQUDV2B///krN1ciU5mHgPcqxJgYmoBJU5AN
CbcE6zr4nqhDsfyb9epv7laQPRWS5EHrBIbFzxdFX1FMCxDDXdPr7EZJhJSjby+nrg5RSo629aTE
KJ6b0Mt/84T/9crUn4LqMAxsPIDe9RH84Ql3lAr0aKp659RQgtLSaD9nZvmhW92rRNx1TiR+31YZ
QbP//Gj/ug26FtWuxffqOSYWl19faUaqRtWyJTDkY3JZKHjn5uY5F/jnKLFD4/TPl/slLInV47rZ
2tcccdQ3PtP6n+8zbw077IvRSDh2b28c24Bk2HICbJQr8yg0MLrUCNBBdEshb7ItzG8DVPrvEwPl
XZ9XZYT31T11qhtfDHdYjnCn1G++i788erzj5PqwjVjkR3Jk+Pl3RD44yCJlauJ3cOGMhd6qS6fn
6LtVcUQ4tcSsRdPhN58MDk7+3Z8eebAnyH3/XXNRZf4FFCPSfsoqy0+uXdQ6Nr1l2L5YMHyqP1wO
1P0d5LxG39QAVsxLNuWFg1Sw2PwDFg2nOnSbsouDhkdaPY854nWPfh0G38ScUzv/MqezSeqUw1f0
nMq5Dpmrjh3dwL71AKboRo5HghQa78tir21zpAO1lQkKlcGYaE2Rvb6rgyrdzkI6dXWcHcskRMru
xmlPCntV3znKEW8jIEL/YzqNMrsF3zh0Sdo6K4pbAsHBABrT9E6LdLXPhsyWD9s6onvBBwgus+FR
z1FO9lgLHT3TwATYAS7TLkt3px2y5+HAtojrHMk8t24pDvdNaK3myyyU+73sWqheXoM9INPoHQR9
Yy+elzB75YBk0o6rp+ucpFMCnXZoNA+bdJg1GLIPzaSrap/Ow9YZNz2LAC6JqR7fQndxur30BvJP
Q8qKU5/hgaERvHCy3wIUdDTGGAH10AuiYfPSLwRr9cs5g2aEkkgPwZ0WAE8SxVmIIaVIIVCVYdrB
YtUS9rN0HaNFpVQ1DN0X/i6ZGfYVBreSCDjm9vh2pUVZOzcwJlqp2GPiATAX0ohpQDlXjIV+Qwq9
3M1t4Ku9MqZ0uV8WfeV+zp2ERZCjFYhXq8NQz7nBgDKWezfWBsJQ8u+B3BLYpulst3+ADJmagz0Q
rXwCaDHNMfed07BXkrC3VOQkNaTD1twElinXBOJd159lZho7E0i0cRhgn2Fv3wyQF42d127sTauP
Ai/N/LuAYGGXbtnU50mHA6/YhWIZFnBoNjHJvZTC3itfB+U5dwu0TNJYxz2bvpPuYMT1IGPqWqvE
WiWzEqz9Cv9HNhPe0xfZhFuhbhZMKD1E8Yqydj6FFn3rvb126XfEUwpIoEmyLhm2g9oJx8jCuAy2
5cXB155GORRsmdSKGATU/kZaJ9B3W6SQTPB27jBZDcIHx232LgOvF6fJcr6GYcL6v47ptHe2fGqf
7LkwqsSabIIiTVjEO9srdX1BEpjXh9ouJnE/tQx9GW614x3yYye79JRbz8jnDfAhLcQchLVmKp67
qRluuo1G2y5kXsMVaHqCeyiWmRETRBsGnzJ3gJqsFsr1Zi7aw+y56YNbDWN9pIIo0Ml1kPBjsx97
CmGc6wsRSHTeeauKiQ2G3umrNYbpB/YzfDWbNAGeO2GKfFqndNcALfs4jarKcRjt2TPDnGxt3/1s
ZI+iQjXcKFDhmu8bs+iXByQyhfloS0ItdjQ5qservsM4OK3Z7W1c0JD18qGd+DjMOXxYO78PHzj4
0P7uxtzpbpFC6Wc0jlZ5DmtzvskHSw47m+HgV83sBnSLnpc08USbnppco7PVlGxFDG004I9L20bx
U5kWNl0P/kecpvC5kyas53VX42tD/olsgxgoFvNvxWSb2y7bhH1rVC7KGQZN8risdGwQ6wvzfqIv
nBZI8SV9ZqI5U0/CafY4PElcLFNsVpAHYvgO1vAxM3KfEX03otbDxc+kR/TBJO/nzsIpBWe/k2fQ
zd10alvFa47yKAz2hMqjR8lsEnP33tphYKnq0LubQxa013Ip3YUSBKX6oZiwrD65Xu8tiVuZxA+t
qye+1+aS0hD2OSLvcv9KRPWJuYp0MS51PDnd9jwBWGPW0lh6vyEiaRgABJga0OLjpQF+aBFJ3oRb
GnUMr80THfDivlk7QkjxZWXO/Wy684fAHALzmJmzeiTiQ76kYvU/1U3NCWtpxtFEaY0HrrQYbKOM
wSIeSV12IVj/2c0TFThuv/MDreDGa6ZdRAJiwyMNIO829h2lsFatefNaZqm37vK0KR78oWhgt/dy
pd1c02fddb2on3UrVhbQ1beeg6bJvo7hglyQApG+mc+k/zvpAW5wgu7WrqeS9zzbExu6lodtnpbx
5IalYGoiA/Z0QI9sRyLPvtdZ2YN8FmaeHVDBBa8hRA0mf8oqcRyKNSUCoE6XDcHXNs9RV60HPU7N
2UfbDNG8TadnYKsFKQbSUJdtdG0UB0VaobAEsrQdSJ5DVtS0gfFpGLftj6Z2NGrcAszhcd5SEY+g
gxm8NBJdCYGADAVoINX5nkeKZSkj6+B2Cwc1IrhLje+W9KZHDDhrdwJBiSzLCVClFlZnYvcqCgTl
0jDtM9o/F/k9OvUqcaBk9vu0SHkx1OjAm6Q6Yye6Uu6uCiOiJRKhruJK6TsNce71YsxRllN08H6s
9ruSpFyZcgzfPQnHei91A8cKK2C/X7sBTKlua8QNZZhv7xAfjS4mHbzUCCgUVkpmqf59b/crVrfW
X7xdYJbMzzN/7SZOrgpzUi3Hs2zbb5lLWbEj7Tu4c5xgpPVfl29zVsnz6MnGTDbVulcVl9e8e0vV
1ZRlbnbLLjgumKzW4L11+5Egmp6hYaxnm2k1CV1g0deynpgLEe9m3uRT7427Yh3GW9fKt5cs0P3n
amW8GKGJFsPzGsDTPnQYZ4kXy6zsmzFnwj8Ys7DkKyHP5T0TkEoBfbU3RreAa6lHjar8umJoPA1+
Nvu71E8x/oG0D19WHmsX64vpeQhTrs2XrSyHZPCX8muaFvhJOvjCkHYFurNzu+hrnetQ+gSujzxD
UcJd1mCeq1PtagT2agvLszlZ+rPqVvvYQVABiOuiq4srvvA66damMXYLupHXTAfL3nZZXHaKQd/3
dDIVPhjsOiqhuRY+aMbM8rgFi0UTCnANGiIDLQCA82CtEiomcW4bYzLjbTCzRwTQfFujYOoCy2Eb
rFvf8sdxX80dVqxtcMIMB4NgjOZWVpMdLN+QQaJdx+kuhjU2OYvsguDKQw8X11qzelX+0LhHYmcZ
lYW80GZkb8tKpNucdeu5z6rwg2q7KEzFO9Wk69ySQ3adQUvaVM6EJDHfcP95uvu4WDr/0Lj5lkXZ
0AK7mLpgLIiPcvWrgY5w5y65eGmAXzKr6lNQNpL6+5uiEKUh5Ev7pTGW7AVJ0dhS4Ff1x418zO4b
+njMi+60OXvoxLq+bUidQDbClB4cDKrNkuo26ydIPrK4QfPidfeLN/TnIsVcsu+CpmMVw2uoThu2
qwCY9VofN6Mm6qnFGNsD1HeuTkdv8RvihtoWHQ30IyDtqh8hluq8GvYynYz6bljMRe4FE6ctVv64
zMdO9ViJsSGV8rhmhXIwELtufao6sdUwkxVhojTgFL4kj1gHLZtBXCh5p/xYDIQ4R4A5gNhvtpje
wpWI7YjpGxaHHHHdBeCCOR7KbKipbESaHdt5cgDSj92KI0lL52gop2VbR1A6kzhnje+GM1tfOxKD
qYsydJFb7g1Oomam3ATCujVpM4xeXkwkuWvkE/FhwIViZhZtKFsROrlZpTEEzPU+8FD2GEjSGVsP
ggc2CHuFh8fd+PWkLUP+QXMbWX1KqtzYnkqx7PSaipl2alc8QrdkTbR7qznaIxvjEVd4t+D+Drlm
s9ri25S7wcrjueqvhnQR+vCtsfIFrpqIKu7WQl/55i0Vp8z7HJ1aC8a2X4yrgq0K1JSQ62Gm0RAU
zhenyYu3paQZdBgJ8EEkNofNbV6lIXkAXZA7Ubs41ceCDktDmtbAG5oLwgToVCn7RLTQRNlJ7hUq
DATyWHkCuGX4muoARYbo+5Axo1BNbBclqRZNqPuGQrgZipPYrOBgMkgOkYKV3nSPpFXAFAc7gqjB
HQ2qEEWOtfRyzrCMNbp1t64G0pQeN8rHhb1LJ3LARTK7GjmoYXUVJmZE0yCGS+rMs65gTe1sSj3U
/FSv0ULI04Os5+Al0+Z4DhjRIhVWKQc939Rq37qeYe5mXu2BSUg+mxRnxuQm6DmanRMO1bExRnuJ
ZmOeP5T0RIIoCDoy3osOL+uhtdBGxzYfKw9mcJUnIvXp/F2Ht+hboeg+nl2jGc1Lkfej802IaT26
pMvOu6LKm3eBGMPdz6muvxY8pbwp7jyzVzSB0yWlYvQHkJudLgH405TR6JJHfTWybYcgnBCJILLN
EEDKDCM7eeTFvrFnxvedmtqTsfrVdlyC2vjKZ4qhwgsaTJJDx9k3aqolPK+tXp84xc5s4BuGABJp
ecssw9bFvbFBnh7sOmwiq8+2S+8JXIpz7xiKiIgAWEIFpvKpXLqJs6vyQqItZr6PqM5HNTCYd7f7
diDkgNXXVK9LQZ3AjyMO4ldCekDkY/rB8CtvINaGLmoEwx79s4tlMm6IVOiQQYBiS5pso/SVOq1v
ZpoHmIWZrb2WtZnzmGQuyx/93TniHJPbkV1VnM40r+1wDCsHTd+mJko62TUQovCtU7FYmBw05bkv
9uPEljNwpJuToLLJd8U8L5+9GpMMmtPcfK1EjRyzz1qxI2B0QXmQjpAj1t4Yz2PuheFJEJ9BxGdt
goRGgKz3UyeH/QzQDpWUnmxvZzlXULBH/h8CDg5GIOcdFfSIzsoNbJA/EmWXITJAjNBY7/6spdoD
xw+exbg0N7k7ke5i1lKksZSFpsJr11CDjBCTnThBzq7n0BbJ7plH+S/uvK0K2RsYC3ecA5eFzZ7C
iKKgDpDJ0bi4GHW1tgjs5tSM8sqQateuE1qybpm6O+x683oCRaSyPYM2Prp8RAeFr88WCOt6GaAQ
aOW2xFhyWvdQF77EA5ABTeUTTdNnASf9ekCFYhvPRe2Oe6/buuF+9o0x/17l5I9ChptZq5OZu2LO
YxMBs5vrFQAMk9EyPPVFkK3RgNsKBPc2ITKeCtfsdxWYjO3fDNKavhtAAZ8M5u2lX1JYZ4TRrh+E
iSFy71mpOqVtg9nP0BR0sVa5/rLZnXHU0MrryM8K9iQz7+bvbjluN5kxk64R4S5QN/lGKCxqPhux
blW2o5XklB36hqjQGo10E8zIxKyRwXcrWIZhKrWpceqEDXvcIW/nMTXJ18D1X2fjfWOwg0eeg9Ad
dWUgEfOxkZFsV9gBaFcU/3gtS8g4+4raeEn8NgzyZDMGMP4pfHJKMzdz9su8en1iOLr+w62M4LYL
7c0GqnP9SszBBZLgLj3oQI5Y6OkzOtSxk9GkjHgMxs8B7TCxExiL0IePagH+EU4KaAb63S9iC6jQ
tCsN/1Vv9exx9Lats563TMQFM+rHYCWZAgueO6yxNwOKSAhsn7CwCeyxN6Gv7a9tPcDjYCkuBqR6
LRwRbV3do/zMgG/Yywsr1i2bOY4YQHF7dius4MtErjJzri57NanAyA5qlgGV/jSCwCSucWIItykh
D/DCJfyPWgDVyHpDDYDtTANB6JrKYFeiSB45WhBjgLm1FKQ4UXqeSjLpZVIUar6llxCgNdOpyhEz
e7CyQCYMOACEXdu4NnL0+Uz68jdtj/OdpKjlRW0d/xqVsJAvRHeDnAhJKCEGR/ygHwg/4ayeWlrf
YLPCtIDXN7jZXGMq48Lv0j9yVt73evLF62CApYv/i7szWa7cWLvru3iOCjSJBBBhe3AanI59saua
IMhiET2Q6BLN03uhpN9XkkPXofDkhgcaSBUUWTxA5tfsvTYJIKTcpkKzcVl81X7lW7rzGTFd/Uxu
ZjshUUyij2SG4HFUwWzYx4ROkhulc4GVVKrxbqkQl/kodVpOd4QlIR1jN0lofSaghxAXUrWcPYtP
OFGR9d1N1sUJxn80l++ela4gCyqzn8ZceO9m3+CRXrqBqcXk4xzoKgm+pCiYulxqBjcJAGTXvcpi
dsxHUj+W9ASTxHxuuXJehMauQOr2mD/hXzY/Gs+a7BvVVIzIdJL2zs4UfOFpKcb4UKsmliEOmgzJ
YmyztmZWhiBzET9YGR4U14291bEDkwPLbnoYOocetm4p7DdI7JY7iZj1NGdz/uHg0Q24GQzrneNj
aB6ooRN57KLZIzTHo4DYMWfIed5px5I9jmqqEUZD5EbRIzcfcWdE05auGeE9EzJz73YOE5vOW/ig
xSKN7x2tIQ1zgAXz4M3I9C6E7oAYJuEDs0AwUkQhNVTdjouceISx6wwB/goSgRpSlRFJUEyME512
DmGwMGtg9ohnXJW2R+uaLxoYAgmQr6WTGyR5OdzGoba0+T4EghuCESZrMRclytcMJodPVM2EfNAW
PcZCKytGntiARvIiIa6GcTPg1vbI2aCxj70eRb6zvrP40/SZi6nMQ54Fdnu1KiYIR05+WzjLRB1T
923NbKyzo4NNApsTJlkwGHRlki5KMy7+zlGHY4/nIb7J8yD+6RlxggLV7DJ0aUaV8ZE13jAeENCT
+lbGvA7bQSxwT4xmNmr29xA1mG7pYNizUQfvwMe4rQfkiEerceinULlFxb7RfQD3oh1I0o1lg1ax
LLwWN7iuvxHNIpZQRnp8qFYrLOKchSCaLvYBA5DZMp2svmyZOTSyLI95xxyP79BxDkGOUc8xVnzr
FGgO/a8MbNpgXy6CGBZ8ao4I9TK4wE/iPmFSHdREBeZWMqcI9Ts6d04Kq6U+rWvMyjaOj62MhobG
Be+uw0ZA6+LAQ9ffmjUNsUUMCa1haq1ew4UkIhEpOATzknRMbv1ldZcYMV5lBrzlTaLWiHJSqpZn
Zjksz3wTUEayRMw1TEzRr51omDTYMnkZgkGTtJdJwt17+hASL/GaVJuZGAw+babGEU6MWTORhNzz
kXFgMVTyxHzANoTQ0XP95jDmbfPEb8dSGFWK5KJYVQUbTy/9xaspgTadXbkHDgQ6GT0uE0FhZeHX
O4STGNLp+BTKVoW+Ffi4bCP2LbZXH6ksTEqLpRmscLIUk/eK8pmOxs8A3ibxgqLAWkrL27IB1cNV
n6fzrZFGURASm+x2IQe9rq/AppT+wV9kEBwnbZZUNXHv4+9107YPbUs135jn5nRAC/GUu1hXzXH2
eFy2I2sqfTAau3js4e2UR9eNMQYg/7GQag7+t5xpLgR7w+zupdO69YWImfia330PKREJyW0EQ5I4
GC6FaKvyhAQ3fJ4V8+cuEoQLRrG9kS74LkxGsE/2TLmSZdMDFMaNxNI92DR2GYmwIC8GoE8c5w9g
NhK6EIi4bwmkG1LjyE4kkXl09POUgobdLQtu6GlhG7RTvd++GnFNuz0zd4ggH5GqtvM9t+p22Twm
2UbBxRiOPc/H95YwMtoh3VXVdZ9BJNgQxGD/sLVKVktc5f+QeWM/CuwHeNCY9Q6byJ4wNWexnYfx
nDg/va4FTDXjpnqRuC8P2K4YJQaRgRxYeUSncEHKCLhTgh0TJBRVK0qm8RVtg36fxpE5SZQi8za6
sSkOJQx4tiP4RAV2X/7/kFwK+v8hKAq5r6s6yfe9wYbrAOMgPefSQ68dxEvjH8tudh8COqOMc3SQ
3V1Cp2wxDiINjQH38uAGXZbsUabX6WEWqGeuqf7oWOAl6egioNpEDyn7iW6Hx9scPxsDZ0zLR+l1
3hPrlsDdFTOryEMNrcK5GPOUJfd2CdHhZpgmPd/6GdmFD7Xd5t6VgPTTf3fzAFJhTqwolLc06+4s
Ny/RxApLyf+brOr/2F+zoUUTIUmb8KE9/lVQKUo1S5rGaedE6XiaemwjJlr8PYecE2Lk+T1R4R/p
bv+WZfgnze2/Vef+J1IPBdqOv9fdXqU/fyT9z6rrf6bVn9S369f9pr4NvpBjjszLc0kcsX4jHP6G
3gy+QBv+hZS2gQ+vu///rb0V3hfbQ9eCLA5VHGI8lHEd06Tkf/w3/ojRKMAHadkEjvM5/xPt7a+4
4X/t1z3w8hZiNEScGJkltI+/SEoGc8SU1BK0puyyxdQydxeMIrcgMvLdGPVDGLuFc8O6F3KfgN7g
TFienWrOd6Y5yEePQcGO7NLheqnhHFCBMHmK38G5vdLXtlvbZcVZSveWY2Pc5RHnRY/LYuGwT/P2
hVs72LSFb59yxerXzxReGnLQxr3CNE2EYBo1mObK+jNxC7UTNdfeVBZkA9FPPRllXRGJZ3snRXgD
FZpLXlzsV6HvF+IWFtzqIwRqnJnJnWHU0IxMWuPcGtHArxijvqqSMACcdsCK5j2IZhC/CXb+0Zvx
/wIC/dPLc/hZ37yVP7u/MkX/I98bdBz/5r1563X69ucXhi/4HRbqf7ERoEqSSlBmkx+BLOi3F8Y2
vwTo95C9eUio4VT964Vx/S8mkh0rsCU3o+usiVe/vzCu+0WyG6DV4im3bAuQ6f/873+SF3Z/+fc/
SmSRUP5JkbJOJHgxeV/4hyQT55fQ9A+qpHzy5spDIUBsgFt9lkEffKtK5uy7Oh4OBXv0n3mlmTQw
oPG/RYB7hr0/D9P1unYWIYk84lmyNVEbwzJaHJkZs4L9zHrykC2KArf1PSAQGK08+GPMBLpNLQqw
KmTl1N8iS7rM9XxCp87BNHgW8AZtN6hQchowABysCCED1qGFG8W+OD1v2HaNIHvkt9bnvGvL9GMS
dWscSleQd7QonzYiBhfITGcc5wLVHib3DePRBoZQk1phnggTd8sUIRiJyiJ7dQofa7CQq1u4m5tW
7R0ncdyNow3nrUgnYjgJuSXEkzTk1jzaY26cue3njduNy50OouqT5YBxzqlhIFE104NXLO195OZe
vCPXoJvCEuYqOduMXF5mQpbzjQMFC0tmOd+49gy4gaYNIuQMB3Q/Me8+BQCHSnBOPuC8CpEQlQMz
0LDB4P7agq9OoO9U6m3Ku5YszRzPGjNOE4IRuQxA9BKCS4k1ZrP80Y4Gi7KFKTzkGJW6194gWaI0
DSjCHXX+wFkUp8+x4NtgyWJNta069NkIxeKk2BTmaFxbDLmWM0u1+GlWAhh2UI4Q9FJQDZtqSFza
Rr9byh1476Fn4t/Fzz3QAnITyjpoDq3218TVTLYtNVo99mcwnlG/ZgYKgKdFsrr7c8vEe8646DTO
FfVxrDPrYxgC5+woo/Q3owUigsFnDiCsIPHo0Nj8dfh4HUYE0FInN1SLHs4z4XkK+c+ARzenYBAY
fEt0BbjGgQQwxVDtUQP7B6TmEyE+eS3hr4atd0NtzN4eGU1pbmZBSMXOZLpxNTAOr3YE0/MzaK/B
FDqQkvpOfGz1KqAM8Mww13kXyiwYBIse9f4gBLiLnoF7tO2HiEepndOFfTNa7auWeF8CeNOuuV/z
Ql/QyJnVFv1C/jFGLOO2SerJp3IdE+5zHw8+HxUJOns9ErWGdi947XHv5RtWKZLy1Fs/+pp9Fpay
YGgBn9M1voi5yeVRF0P8SQbDOBP7PpRyh2YlzW8nMydqswY6Crd0UvOBehKpmBXZDm43u02eoyUO
uhXwGbWQ/hSz3ax3lmeFMS6FmWE3DBhZZCjGpi0khoR+PQmNHArHtmTL0W+GbGRjRgeeoQobW2OD
GKT/PjELf4lwuEU7x1owUiqM9t214+c621hO7pXcuERNn+vSq8QpjkGtnMB1l+joi0ysIdsTHmCm
NWl2SwLUQEoMi0qGj93CZ26B/wQU00YN8q8igNQ4p1487oAbrAtev2BOroIA93IDZGk6M9qMHllA
8CabSz0mu1Sl+t5v/do6p4bAXza1+MW/Tqy7re9p5RAYCXQMXyBQ+UntmnbpXlseBIHiYyQtuGwd
pBn2nCG6Qng6M6xTMsOBuFF02+o2zRM3umcjBFEliQzW2jZou/FqQAqGnVbDDbjJnSD97Mk0YV+f
Bzrg6IE5uHHS3OkOWi7mM1LawIfRpbIfgIa9HlEVRRdUv9qJ3wU78+/MxOIPzTLvo01Kk7z2ahDM
aQe9bukon55hKgAvUJwj+1ZaeIGBp+YvoMhkv3EB1VHE+DJ+8Uq7a64GPHnevlJu/1Ixg0AWJlqB
/H6a8Kmjw0Nl4rqZD0mnZku3hxYl43ubrasvHVXtS+SC74G2jGlDfjvRMZMch2GnfHdhx1ulzuPC
yBZwi2kNZHGbHrn2dabbHHKCGZ17tjjOhm/bvTSi6N6dMe+jPXjAjvz4qDbAUFmixk3eG1DoWnfw
iaxl9WwBWpR1Gg4skHftUJBXbpiG96m6ZlqZKZHDWl1zip8i5vHO3h0tzqs0QrvD45SzqfZF4+39
QKNY9JUqEdclU0AYdCLH/sha239NuQCsg0G9/N6agKo4PDJp7lobrOKZCUW/HBPKwgBMnOp/dC3N
/2bqm+XRsKLosfN8v4Of5H8zPAYTIMKy5QC+UJ6XqB0Z2dXxZZCBzQClIzYMJzf6t3qqH1vh99fM
0srPdTnkH0DNzMfeQGG7hf3FfjZz1Sfx6CYZybgpuEzGgqEheDVushGU5bRpgPJ95/j25MbjEX3F
2G+Nj0Zm+Q+LL/sXv7E6eG/pNNx5QiCoy5dofMnZzaGaEgM0HT4g9+CxGCFYPJ2LE6NlvMjM9uY6
pP6WBHJ72URXnc+2vaNoR2pm9fogiFL9Wg/FFO9KndfRnkqYeJCmYrG1QUYWfNOqZEgtgih5y7uB
8VCtMrNAVhHUXehHiLu3Wk2O2HAcLZ/8fXR7wTERBIc50z4ml1WutoMLzvTRZ8Z7m7TJjPg5tyY2
TnGgio3ZEiaxra2IHVSK/RbOmpEkAGxHgBLbX6XgP6qZ/3/tJumu/r4q/lrU+i3/a13Ml/xeF9tf
VusZNk7p/dYv/lddbMkv3Np81oJuEFeI9a+6WNB+0nSuPg3MRr/1d/9qJJkloTq3fQcrmzDlP6mL
+UK+yx+k2pTk/G98fgQXETtWx19//ofCuOvmHJUEOOyoLe3k23oyUEEFpoYtplfOmLJbqlkWefDH
WsctPvyMmmOBTsa2FrQNPApGs7/oZQbYj8OyIs3mFW4WjWDOqIOQ963os7gEggZb0QGgsjy6ioIG
h8Cw6yZVPrLbcg8jSWRki4JUI0I4u2iRJ68jM8kHrNC7akWwlaScHwHgTXuv1RWQaFBtIHL0M6NV
gCwryC1SvXGlMg+6GwirJnS9sTzaJjX63IAVEPDgWvNZr3VT/L1IvJCB8o8xq+6C/C4Rz2plymFI
x361cuYWzmw5jOKDkVH5VXTpdDuyGRqwv9v9jbfS6mJCeR8GaCT3XpbIV3KSqaS4q6Awr6w71BeS
IGs2H8FKwstMMI+MCvqzcvyt5yJHYPnMQHTI/GO00vQaVcgQp77cQ8ZojiP5o68MrMUNmnaLQ2HX
ISAG68ewn/GcuSHyY0H4nD0NnjIo8tAb6b1cCX9Oo8ZLuVL/6pX/N6wkQAbc0SGSlECd+8PK3WHX
cyfcVR5MCL1yBEH2Wpx+a/o1jEHfURbG8BU7yFDvfsyDZ5vrYzutcMKh7PgrrMBC1LTduWYxsVMW
DMOyVDsWkB+Gz187XVV54KsfDRcIYrDiENk1TAca/+pqslE/ug6s3XEFKI6StX8jO/mUrXRFM3bv
UIJH7A8856peIYxRmnK8+/CoN/4KaSSJ+UeUKRKA5tI55u5inO0V6ui0Tv0GpVui80Gvk7X30hjs
63FlQuqg/2RXCiayUIN1W67syErW/fXEz4USm/WtrBbzsvzCTdaiLx78lUE5aQ22JY+rA4sCeCYr
q1L3U/9sjd5IigK/OA234MVhnEsYEA5T0NYX9KXNWVUDIjbXGHdxUVMRUmGWDY4Bf2w44t0WEK09
2eMZ6q8dSicR39FaNYcumQN0Lcq8RjvOHKdPFwR5jQ1BC0ZnVvsNS18aoE3fZPgSjWz6VtkT6/GV
8FlXq6ySBANrpwGAmnzJdpmYSZ9KBxxF55gC9HTvHVlSoFpqXO+2DVb1zBoHhwptYX2IXpuNLuxR
NsvoHSfbOw8rmdRgeb9v0zR6Kn+BSzMQpjY9bcjWuv3Rr3zTXhF5TrSj9cSuuj1FUWoyhHdhoraF
sk44vJyQkv/b6EFOrXoAZRgsIfmDVZ3wDgKxUbBWeXregsxA4sIS4pysRFZnZbMSiYGFauW1dmqp
DgmQ6G1n1nE4LfI7SBLW7ubKeqWAtnhFsiQsdQOXdmXCjtA0EL2soNhlkfluEdBjl9xwNzgE2M6v
bNkyTfXZXHmzCPVhGqdaX1wLGm1kr2Da0QoeZQar1omp+4me9Pg1rShbuVJth9FGAbuSbulIxBtp
HNzDDlLbYGK8VliwcV2WnxffVkChU9vex4W4spf6mgli+s2W/kMHZNdIO4LLV+6uJwx1lawsXiOP
vy4rnVeB6YW+R9m2knsLXmnEtdB8p1EjHkMksHEbOuV2pf4axgjrEn3GLv7FBF7pwGYsvHexEoOn
bkpZ1wnvK0poECWoJC9RBMYsG8YRThTcYUj6gneij4mvWrnEtdIm3grzjqSr99Q+CmF0+9mzQ2MQ
32PjKGUJyLy25YZ+J5xU8y6ELeqwTMarORnyY9KUZHJURmo8UE4vt44P5GxUMLuNce96AQtFzfTS
ZMu2A2ej9oi7ohDPCxjdwu5A/48vBrkae9MstymQkZW75m6KhaYoRnxN4YQFHXOWnesLhJbqNEAP
2Ax9ZR+Dpfsq/PR2tqD5164Gle3k5c3A9vVuHNL4xYwA8A42m1+4LcDKXf8OibwDeqVaqaevleud
Gnutj2c7OI8iwFDln03X7r96SxZaST4cjNE7eT0ExxiLE5osxMtzjITVjMEQxXNTh/FonCcn+HSy
7M7FG7RHuBchL4/fzICWxQBtcIM4TJ2FTBt0Uyxv2tZffvQaQhJs+3rVFBAVhtcjli6QndxEs29H
0t2UcO9cdnSfpIh+QzCIz9Uo7UfoqXFoFsBV+mn8mQq0AozuMAyQ9nxcbMP9lsoUEouiMjVo/zei
ERetYn9fM/ApUGmJDcxGl841wrPje00YL3lz5avhesIscfZosFvHuuclCy04NfnWphvceMuN5efZ
7YDpLZCs2ve1rZ0TKg5mRCSKU/BqAkgmTc0dYlWz0B/VyWegI/3kWiClCjGOB29xzJt6LL7Xne0c
Ypbb2GVG5wRW/JNshyL0k6BViP5q/2uuIrGtCNnedqDDLobfGQdEXZ3YmB6q2siI3AfAs+ImDgZ1
56+QzLivYB37SfnAyM08MCuQ52Hpo2t6Fxk2zaCo/ov6gkFkhvMG3moau55uODOeELTaW7fGAjHP
Gbddv8CN25ipWJ6COMXD4vuq+yl8LDSbYG7sXdsgYfa4J97zyEVFhbDwHFSshAtmI88ZIv07TC9M
Ifp5/KiUU+ebxRDxhRYhvi6z3EezRU7MqK88YOuhKOXRxRRH2o/ZnEwi8UK2nTuRIVpTtfggtZtf
LFf2qTCd8gowst6zE5/2kQkXkcFVQeRFIeXedIzodoJxfGwosnagkn3mK378vTMWSj3/BA2EALr5
ghcCqacRysYMTQdQlXJh5dDJ5umAUKs6tkF2GYiV2jYLh/doOAl6guLaVSNb0dlBI64EwENcD06B
ADofiivUcgSnguHOhwkNTKTuZy090KcSrlI51iGB2D9ob08RIPulq9DRzXdzf0n7mCU6AQdoLbws
/sa4kE53qq8BH934MeLJzpgvvQuQseZBxmHUvlj5cq09qKPrQpZdSgeGEf0QIDzSUN8C2rmtkWvj
YHds8ms09GZxLA1xKuZl3caa2JSDHwnW212S8RDzjoTpKo4ALBccEsRGQz6+N8b3nqyJlHfUmq59
rrIdEanlpg1QV7Lt9KM2xCqGqL+znJDZz1U25E86RuAji/rRT3yH70XVFdfYWAt1SKvbYIaqWy/u
oYuxp81IrLZZB9Otn80STaT+aC173DkjbbJpVIxUimYzE1oTe9TgTCLKk2FHP2odPLvyPNuooCi9
N5WDSoc83ocWFBdKkYvTrKpzfs9R0Tu8NBw0icf9WID3VE5ib1QQLdtZpAcRW4/YI44W/Tiq6m6+
jZL+A83qZUpQn+RzKfejlzz3wtnn5oDIuP5a98WHbuPPKG/2o5kdkypv0BniA4PCxpAUliAJOvdR
NCKtU2V5ZZiStDhN8TsgG5jnHg65WZ5FbIfJQMJRkwzpvht/8TM7LES5638N+LzpCDTTKYdlt35J
GLHiU7Aa3JpxiCbpJnZZmU8Awrzal9zQxVO1Sjdm1TyjkyOAeKcnztTZLfv7iXCNyIpPDDzrs0U4
BkrYeCSkkaMT2U6g3o3eedQLSe2Eh6RXBm+zT7GjWGjN03Bs2+ZRuam9t3p8BmXqQtgssht8IC2g
7Mo9zqhWGSRypbyimkLSUhr2Z7Fk7vcCdecEk5gYqjMVPx9qTTxHTJKJI22SINVNzqNIfzElJI5g
HUT3i5XLbbz2p3aCJYxBSJNewpNuCxE6jbfsicbSFHAVoLoWiVQvrXf+dmdSma9L3cudhzL/1tS5
/9T7kulvOZk3XutGFEaLv28M2TLzHJpd6+POJRWge7GI7dl6gV4puFaYLEV90H1jXAy3BaG7BOU1
xG35hH0Ft4iU6mDXXg0q9WEmPxmxDIedv3NBqXdkDqU2ksWsf9MoCovAZ6YLK9SU8xWJUawvkN4I
+6aO0rNKmxqKaZWeO+B7hId+m1uiPrKeaJc612c4oZxOs87Rdsf7fvRvUiswLx3KyBBPnHVNXSI3
7jgSoOlMIe/dNUaV7zmBJqGYlmuchVx6EJdOOiuIllvG7DQ0/uoTJDJmiS49kmpiwJrpRUQWvUUz
/sTHSMCWjJGI9dGZkTbFfmuMmxG2GmV/O5HH5FwzHH/omwJ0l91LXmcleE/S10Iz8lvKDiMVwppb
bfbyFTV+TIMecL4ZotsnRv9epCnAZrTDIegeLwwIGUWn9iiK8rkyicgqAvmpreCrXecP3Ii7Kk0R
iBveyZdLDcdIImLmOd8M6LG3czHPEHERyaRMpNBG83OqgA3I2C/3kFMhi1XFG8RA0riT2djlmaSI
8EkKMlP0Ji5tf0Unz8C62I7ohswqOld5XewMS4PM9VW8j11VvmDf32Ols7BCuSjaBjzVhs/hmnnP
toUThRy1M+ujbVMEV4mNnJDFyHRSFqZqj6CnA/unBz2zMiCK9brwvT0HWLRDFChRP0EygCHCso35
48ic7bqt5bzXqf2jt1Hom/0tO4/oDi3Wve2mF7cS3+yswdVUUQGV6Ih8P4qoTDLrkFjmCwhJn2yN
itrct6M9dsOKdqh+RmGDjjVJzGtHQp6k6C0OlJ0KRm05nzvMgPwSh5mmDsuc57rDB6kEcKd5TSck
lUHhn+bKyF7JZOmvXQ//tcecEtnrQhQNq3TvrSoX+9BKoSs6IrKp7KyMXo1FOy+4zNnHSdJywGGP
2zjB2p/FQ71hKI5LLymDU9su6gmXa7mJys7BtCOnPOYAp8icV4NUkuFhn4LSfSmNYsRiEKSvSdYz
GFg4pTcMjFDDeeY838jGgVprFvJRlcOPYerKEz7O8tzUWP1ylM2kx1IeYzhC5x/b5E9g8b0yUiFO
1dB7aBBr7x5vSQ0CtDZPnHrpY+XKLKTLM26CZebm9XoPHXQkupvesSs2/6bxNkZ5fz/0QbXtRe9+
GiV9X77M4K8zQLO4iVZHf+FubNddqk3DS7qBAt+8pJocvN5c8hMvo77lhbLJYplZaEllMdjuRBl9
tQgnBxldd/Veqqp5GNs6+z50Ep4gHrWjmwAeQKFnPLDRWy4+7cDW7ujrW1W5EC1II5R55IexGZkH
P4P+0NdpEXqWl+E/VUtyHzDPP4wt+8UAJd4FpPiql+rkO/YY72INXXDmt5giq/JwJAhy/Y7A0HkR
teMU+6FZuManSpSEZuHbdDaGr1CmxfYUjoHThs0w+pc8n3xzW+qR0HTDS0HRT96w7Zn93vqJavba
8zFiV1GnL0Xqym+Yw8xrVI39dtZusfOIMjznIDF2bWl1J7uaPO6jPAp9YWdPrCneGuZ396zM31yD
CWCNaf/QBEl7ciNQu0XgxMAEOa5yNCTrRyj2LiHfuVnv8A3uILNel1QoBCcxposW7MJQbfqFXBxa
fLmEean5YZNHsOs95K9kB1nT+nAHzz9T6Ac7w3OXY2qgCXOVUgf2OiabYtf5VjUDUHaEz9iwMS0i
eyTuz2yNu6pLeigQU5mcUfalx9YQwY/arBVw2dZ4V6yewr62h4NcXcz7Htfjkz/37lfEoz8zI+C0
8ths4cd1HhaTYRKeXDDYUxuTYcaIgdueXKkS0mrjTRre1Mha01Yey2G7eAm0mxKpGXk3pjklBBF0
zkM0xJwBxRpvkJH3fFrWyIOK7AP7VwpCP62JCOUajpD/yklg3k9mwogTr0JFQJQCqzfnxVnjFSa/
KZMN3FY6sHoNYBBrFAOrAVIZxIo/zVkgssheYxs8Fn138RrlIJjaMBZYAx4wnJL1gFshfh1/JUAI
joSvicyA+ru/MiKAFJMXgdq6vxROJn9j0fyj3cC/1ZD9STDzt1uE/0TFzKrS+/vdwHVNMIf+s2Rm
/YrfVgOO+WWNTjYDWI2uCYvqvzYDtmT8z38MHBCHLmIzvuR3vKPwgULCPgzgJ3mEVv0B7yjcL7Sp
q2bN933LR2n1jzYD7vpd/rQZQGi/SuL5QSzbI2t63Rz8YTMw4ZNqmwT3uyn1RY9GOe4Fldd9ljeG
3uAXgbDvKN4QW/gbkxyJPV2c3npU4bc54Q/ZsU6l2YXtkPo11ULS2wQ2RBMpI/MZ/UYWGr7+QISL
SK3PmtDsEsYDXkyv0k3us0loy7Zu1cVWs8HyYGTzFUTZw8ICecfi/NqVRnAo8rg7m53PbKQ0PjGd
T9eWnL8y9f1gUIdykkMIlGGFs4U0tW7Q1iZqmkWckzTGuyHs4WmBW3wj3KjbebEzmndYc2nkrFhD
Tc7MyPZDv4FHQs8EueoxX6wiCfGCyiMqaF4g3DePSzl+Z9yH87i3qx4JDYqm8pdB1wstHZhHlr44
XKvZGLZ27NJPpsvMqETW87W2m2esXEZ7sO05euBqipe9ntxogB3iiQ2QiPRkMVeLNjKTOFqIM7ml
5Xuyy8R+8eNBXE2yYwSIWpY/jGesw04FE97qSOrFEQHmJWc5P+q3Ip/dlDRYk+6/qbzbQpcIZL0p
knuulOi2S0r1DopxZBhIuMOkpDjSNke3ceUk+tzGgfvklqw2jgbDU6J4vWh6DAzLve+AZxN/BFzu
h0ma5U5iWghwKDbdOaLxQwae29m+MAOK22EATutC4LninnXPuGUFKSON21Kzimzf+Er/QLqYn7Kh
pilo2+o7Q5Jg48c5ZAC3xbhVEqd00T0Jc0nWGrd9ruRwGoNIX1j2uJgMHfGERerYD1Ju+7hjksie
C/6xbcuHObirY9IxiIHUwS6HUPzdbruErIVsy9zUvs71NFOaqCZF3BGkSNBb/DurJmsGfMgSdSK5
oSolYccx8hNeR1a6FCTNaiCOOuIN+nbq4HfWc9iVwwXkw0sse9b+M4ZEdF7ID6oxNMaUFMRW7OJm
vpb0vESwwqyvPSCYanQPgRFFiC8x2fWQwCuv2LQUT2Jmk+V3NslWhqRDJumFwNIrHq8dVicHb5qX
scdOLeIwwPka5gJVpFpI+Vls9D08DeDi54MSDt5ZoUNE9uOWw0GGOkLbtDAU2yEFSU8qzq5G2pcg
vx9Rjp/YfJfMYyl+nbV6J6e0P/sNKSXSGYxzj15sk+bBVxez0oHdVLPph4LUw2Dqj+5UPLMV34re
xpQSWGsytqDbMYgESUsD3wPerng3yXW4UECXRxe3lgozg7v6tpsZ1U7RVVRHbMl1P4amIP+PqtOt
Cc41iqfArNKnsS7S0ygyIArWkzeTBYv3Db6MX69eeoy6hUc0SOKkn0uGq7z1x/dFeeD7dfvEipMs
k8a7n73kNQ50cV0DsJoB+gM4an1URyjE7xPquzsS0uZTXOY7HzF5mEop33uNpIH1IBtHo6XXU0Z/
bAzffEZazhtYVe4TCrcS0rry8D4jK+p43T5dVvhrk4fvqRz0ZB/L2MSnLfOs2o5uoUPVobQbo/Rm
WXjVmQy4EZkWGaY8tIm6eJpJgMw39tApVp8s+G4r5kX4mK5YWUdXch6RU3Sli4WA2aoDJtwZ7PtF
G8u9sRj+lhHmzwHDxLmgjTgaVioPBanHyMJsqY4q9uYbKy3GNwf54qVhE1kAF8LRrPC82vVQX6cj
E9lNxQP/7OLYgnwNQOJr76ElhLg/FQ4HjxOHWUmN7zQCvqCbZ/c8KNBFlt7+JshpONU83PtpbMR9
2XWUxWWv/HNftOpZkZrFQZmYjot1U6MGKhWbLt9momXDjuxQtaH82I+YCQ/jQo6O4t0I2XJYJ4Yg
FMTLVPC4z8il6qJm3dx38i2mUAthiuMFTxi6eDX+ZLJ/7c2CPIV5IHNy6IiuNRAHhFIZ9U1QHkyt
2n2hp4jLb6BVy73V2RaoK5oTyPAsMB5ibYgr2tVoz+7cY5g1xldsbtpd3ApUW5RgzkOaeMxscJ0K
d9fr/8Xemew2zqVb9lUKNWeC/SEHNWEjUb3k3p4QbsLs+55PX0t/Vt578wJZQM5qUEAO/sgI27JE
Hp6zv73XFsmHuazi0swDja5GQUeOQYEBNVgUMKzGqcvat2nZjTmv3DDbQFNKys/N5IR4cq2GpvJb
mX8b5uN6wBqZX4jWI6m2YUvasoLokGNnYZiqF541mKoHz8nsN0Bbtz3lK23TS69lGEn7WO6qax4p
xoY6nvAKPsRyEq30YTF76kAdk2ZWx6QxuFYLin7HOfdb0gok8pn2jYxYxsmT85zHnQSn3lAhQcej
5uPNm4+h2hA9HwagYGlHTa1CS06XRw8hkS0hjMdkjr4SCH0u4zUp6ITdbo0Zz5OyGiM66ZLauY8L
8mprXHpLXJ9NS1w12a73YNT63TBL+mOaN79dpqB2KNWxJiv3vaxD6RGMKkgan4XFnjzBsxzUUqs/
NBK/tMO55rEcOR6v6HvHCNbIRnQqoyEzLY54zORraRbp3jJof88JofpqETWXtCzqq5TLvPauUL4U
Cwd+VYbjRq7w9tipfkqE/WSXS/WuKk0cmJ3O9TioL6200ixU1Ty/kpQhYacb3BJxGAzEjFlb6ubW
DG30iNoXvUAC+h0SHjQqyULysVN4Tuo7sYajpQNdeHIgWj2Mc33/lkMcqEJOtgQ1NZywbf4FoQHx
ZpbafdNPskvjb3cqjfioFfDiQJ0trhbHnzGkukdZHtPHLJvqg4krjvu+XHcMXdkuUSR90oyhAJZZ
GJw8zfc84T7gQ8LFXy4KS/asWsdQr2unlud9hcBwxOoi8Qwz7Z3JEW9HnWD+3U2qjg63yBjYpue6
Ei9pVG7yVpv2o4J5tzPs8irGcPaT/q4GxqV4nmA0XJixWZc4L58Vi+pNAbEDwAaHPh7rD9ISojxF
YxVUsl0dWpaVR/Kq871DmC5e6hNonkT67ZxpFck7JbISJgbuDmObLAkYF8zMj30vSb6xZAYqCzLq
AcpVUXl9m00c+0tyC6ZZ5Z+AHTC5Vq39ubZ29aZMcnIijGRNuz6PR1/S8vVzwjtr0d2jxCCn+rl6
KXBpX5cBQ6kZG93eMMTz0tPzrPEQPyiMzZx2juWb3SgEJ+oujp8GxN/3yYzH34xKAL/uO06HnM5R
xW0pO68DCcnVmqdfurZHEq6lOGQNYYhQshc/5q9/CjE0e+bQ8e8amX/SYgjp2zCRnXHEkvTK+qMc
TeZDrxk9nkFq02BoVIs3UlGMSKLLkQs9Uw0WfaSIZOVYeOpxFkoeIAbxlAIjIZw+sfYRZq0wDpeG
N9LmuSmZxdF3ZXBScEIpTXehYaH894AYRRef52RoA9NiQZQIiLIs9eumhjByXttG/c7M2uAVVcVT
2a/dL7cG5l8dK+MmafDSsJ+09T3UE9qeOd+2afanN1iSq1wzX/oGQxyXXX2drP4rFWO0myN2CakA
RyapJiBZqaLoE4fLc03p9IaJ77u4152pij0wcBy9iM6yaETj0uVdaTQninwwZFQi3MZqV5NipeNq
zY7FgK0hWuTuiWD+I7wR16ziE485p0dUoxoBEUJa3WHtzhYRSYfqJLGNVGE7axib27nsrqUlD0gH
6yd1t+cEgDV+B8YDNTQFNrRF6OlsJd1JxqvfqIqPxsu2WhV+p9PaWbRbdh7JruzGU5tq9RY0Wkfn
g57tuXwL7AraFEB0SVyFf3+QmASx4cnpdFjAtAyysG5xlJdk92xpU6AynqhbY9Cc2N2GaZYdJNSx
eJBCcX3OBFwJ0b4Y904ydjgwVLLxiKlY9eJV+c5mhvbhqN6YcuJ5bSiBnmcUITP3tXnyG3rnNjKb
DBRo7BcizvbAu36VtN43Mb6LkLODKy0YqfJysC4jy6xWzyrdNmO+72E80D4Y2vuhBjKRpbSeVDFi
z7qWNZA8tFl4NQnWFmkvzVzeGsGkYEQDPEZwX6E0MOrJ5PaLxK5OLnqGFQC8sL2X6akrTcjNoKE7
QZ1k1CcTu68XZj5LP33KUBxPBWzWC+vva9k37b1anBR0r7K/WlBgxaIH61rNHv+Ix3jeN9w4eXms
CZk7pN+piAHwaTGcBaQzX4fOsoNq0p/yWFW4oG2moTTzaYM7WbREh03shW1KvRBuqp5VxNYk86jg
nufcNTKMwFgEoiHC+wEOlU7MuQOYJbFsVgDyjZhRbG2XX1JDobsMn8ATc2kdFVUPL5a1vFvU1AUo
UXsRTniHNAKXr/g+qfVtu4BIAlbqgto4vCLVNtShG2E38g1C9ZsWmkYAfYipjkphEvOBZ12ju6UA
rhDY4FEtO46fcynLP+zoRM0OV0ttThY/CXdMmS10/ZqQPcM0Jh9hhw882ccNKYMjglkA8HnkGRMG
dsRHooy09QjJb/AQGkr5bDQpD7YIAFjbNEEFzsaXp2Ezt8CgTf4dB2pyOtmyaTPtJQcSx903Zbuo
mYaDNNBBHPYGBXWZyqOQfYWADpJhRZtFulEzcv8YM0oKVBCsCzt/KiOJcSeb+7AIg3bs7sSoPvXI
0fa+EtXUYqWgmqnZIx3RZl6zqPlGkoZ4u6bD6sw6L76jOV1VY1fDukRoBNfFKCdGsOL2gl5IiZ2q
lFeGtm2QrfdysqKn0zXtwgCWcM/CTYJCXSp2mYId8uojay+7dP6r6ZK6p0RKf+ZYu3b6pujM9BoZ
jEknhEAi7f1bW8NC1QoqG/jdvFzJCD2wMhzt4jKMfyZOqI6kgYpc7ln3lGE13hm21G+ZOc6uWXxk
aV1h+MC9mU/oN9THy6X5U/XFhySARNsYABy1GJ4zrGZuxckh63QoCqdpsM+JZb5qs/UVRnbiL13H
M88wD/29D2tM59OEwuPazLsdk8CPpKYG5+x23WkAoMmKQwLhOY6njb7ZQ6rM/QYCHwNm1aoxkRYc
HAacE9B+R27oakGwbgG3DpirOc0Wh1iWceYb/a03c7Tgfjwra/8uVGYagLUeAX6iRVvSyFkSJ6UN
baCUGchkVQIYa6SEC4fThneBuQ1qyRBnkZ9b6241DT/TbT0QSt+jGpBs6JC+2ETESgDUD/1VLD1n
V3N84444JxFSLDPdXmV4P6k25C/kWgbNlkCk6Rsf/BjVqkV3yPsXy84ybxy76aqiVuFPWVtPv48G
QsMEGMtQT4YruGOUL93D49VBKWZE8FhiE9O1HE/MtMOfGNk6fgh8sMCqlKax6FuBwDdLzXWMu0tR
T5coHzjr8di0gPhippiAh4ppz3oTeWKa/xLpDiOdbYUN3Y8UE/sTW3tKNPUEmY1+OyMePAmlz1nB
0btAECxfWSo9sAqjdtWxeCAy53Cf4LTDeaLXUxYwT7nYdo09vrPqr1qFI6WNdXKe6zQOJCn9TQRH
10Gr612zIvXbVBnQb8/vNhvgO7WFJbM0ZIqV5vJjjCcOGClvXdLr0p4qFHOPlYnxfid9K6Ri3VWv
VkBHxEZKOH5OUuGyrRTMGokBeSM2FaCIWle4ttZNl1GK6N+YVEJZwshObN7v51DtkSv3ZlnDZsnC
/sQ4UELwiEY/BMHLy0ghIijqk6jD00RmPayMb+KsWyOVHgrO4UHTJw/G1CE4yvlDG/faQc2X3VJE
N6sqQWUVzOj7lgRu9MKQ9Ucu+myj5JXmQcVrXb0oB6dQW+qkVJZDkATZzgxvrcgL9qYzm6iiuKll
y6thlTBsvEKzJG/BCju21qcco6wTASR/ohiPGGDJdKF4ilqTmZbFS5kqJYEctzrZoG/xA7yONqCS
esBzBgVsxRsHOUTQyxmL/EJ/BSBT6BX3gSVZ4lm/aHG6F330LKZxu97Dt2YZXfNY63f6arI5Uuzf
MsIVQYx/pM6c3cX4jkYbtOF0WeXxQY6oPJGqP3BiPztBcYTWQo2DuI0DeEwfLCha6Wp96Z2Qt0W1
EMe0tCVILM3eDGP0mWugIWPeBVVv9m2rbQEiEcLQMVgvgE/dOCYxXABxJOB1b+eT3rEufZBKvSJJ
A2gWeeKN0bABFU0pcnQ3x8FMS/ub1I8viBEEIgljOXOZABo1I+5qk+k+0UQeV2sWbrOlvPTANWbx
ulTVLxkr1iKKfenWLK50yCZQqUR+pWZJ2mhK3mA7RWNZVVhgCehNeekg25BoNDsMcOaicLJggxe3
VMEB2JKT/jTkOH+VrPkzq/1L1HabOVU/lyKDjBpSJwZGA3EwEQEDegQ95C+Xp3njEaxa3ZH6SYKa
H0j/X3EFl1sj4Yb6kH6PomaEB1/Ow2LQs9dmhwkxhRpiJnluqfabyKSWj6jWbpqBzqzmcMORjjgi
N5Ff3c0+xM0eSW8BIi7VCraeOTgSnGaUTYZus4IcjK+fOWgoUQ6RN8/SJH9kOpupcCbclGv1C4c1
2+NSE7yu9NxU0mO16h99X36LcvYiBUSyqTFlUxbqzDJkGLcWasvcU/wIWUyO1dd4rWiTaafiYi49
5Qh3ryRCdeImSnmT+EKXwmeZtj11h3NtT5YTYRQGK64L7DEl/aTOpM8Rzt9FwQEOW8KsMqBXK+Ty
dbHg28L6wcsn/eghEBc1MaDaWsBNBK4kyjzTzh1LRJRY7V8zVWcroHEcB4+t1mgMJj9NSniq5bkV
RNx0jkTHOC685Za3tsorlbcIS48gl1KPCN6doEP+s0vvRq3Fbrypln5FOu7wUj+Ohbzr+vEV02PQ
iuEzsuCzgXl4SQRtpboWXxaYLi3FlMPcHxRVoz9wslZip7yPSNrDJcPMFoD8mXl4p2QBxqHwRBEv
GwjYtg8AG/uBCms+VXiYijl7QKmA9Qu3RVICUq7mSxrnh6WWvzhTT9tEPo7zuMVDeb13RM7Zgvdz
jO6icbgH/Q7B5M+iJN+kv/axMb4NeIGV5jNR7VerGD7wkJovBQghT4hV7BWZZ1Glh7u+ieE4doQ/
ASFn20zG59sYuuZ1ogwUisvn3nwxVP2r75WXLO3i4E4i492ysFWxHaj+WOyzajK6kZZnntouHzTa
87xI1TdOkngVZtXwpIYEFdIWwFQa9VwufW8ytX1n1t81j0YQOtmwxyfDC1BUY6c3k+pw1DACU5kI
dIz1JzHu1muK9rYMEqp8/mRN2s2qpTcAbDR0UGPhq0Cr/aZmO4Tz4CeWqRkOR4nPYfiwqmp0rXEg
jWFRcSviMPNjqLR8gIuJJd2CDkPJwwFR/TDnNrQS+0i2TnETsb6D1KFsq4KXVwmejhBJMgxiUvMH
mOK8OGEb4zw2LrpQU6cLs9s89ExkdMVRhuipCvVrMejXOWWhVrBmj53MVHdag7IwALXT8ALvu3E6
udbdfDSJNE49nLw7yliCDM4mib0aucDbCPCMHx47GpQZb0iof4dOxsUFIxswSubFncAtZ1IWKVud
/QBulqheOVWXvOm+/pqT/lsj4385CP6ncfH/dbD8/+DIGO45QStKUf712PiA+2Ss/ito4T++6P+E
ypS/CZJ+GvgPvLWKfB/N/gdsQVYAXSL0wJT9O7fkH6Nj6v+Y52oybAZdmPf6v//xj1CZ8jeiXxQC
sbERwGt05d8aHSvin1k2QqVYSDcYapv0AvL0/e8dMDk8zoJgBcqS3LQPRlqve2nool3TYpMJV7az
eMPwdZAr4wi0GdUufxFG/RPBNBoxByM7f6ZceOhzHI3qBfepqEboRsx8IWAL7TZTDYE7zB490gCf
UQKwFQIUrNCFLmTK64lBsSFOkZuggb8QIgMkJjMN6gqeI1oSxNYiuROnm6WmQkGOlIs6zNdC5hEz
jtXkaJJystpEfWzBWVuAD9M22rMaP89J/0dN2UliAR/OpXq/jUqC9+GAbG3CB+IvGDeC7fuiejiI
zeZczsaRQog3VSh7KHnRASsHg5pi2Cl1EfmjnaGTG4M7mPWDKrOjLdMc8Ogw5wFjjfPaNTzupPwg
sFdZS3IQuozSnBi3YdEfS/DrbDxIAyx2VSEppJcUmp+PuH0PEHfXQtKkvQ5+a2iXIB2JQZNdL7d2
SnQ567aC8i2qXTs047+8sChroCUQOzHys8k1M+zWRYEvU/qdNe0xiuZzQ1rQ1qsHGe2xGeogIZnU
ru2OrDRIQm1nydFxlJGjk+E4ATifG+tuRqPqJC1IYtVPecYZsWzEs03dBWlkHrIUwrjs98mwmICq
C0ZyM8DOJZSCflXL06LruZ/S0CF1beKHbOTmKfrOQHjHYt3CnxFeVsbqLm5qy0u7dVfGOFVbPJ0Q
7x09A0sQxRyi7o44g2q+NE59wULrLgPnV/bg4NEDSAFBY5gAjzFzZ+m2FE3lRXpGXiPrDnUTHaY6
pLEk1WzGLPczoUARVhjqZSVQDgniWquYG7UTfxIrZABch/4KycGpsEQ5QyK2YTp8j7pyvGP9mc+z
L4CDA1kt2+oNFoZKybcycRjMjnGQNmPqytrymcvLhw0zcbEaBLuhPK54PKUuuxbmcGko2cm68Sm8
n8z03KP9xldUjqpq3/sdVkYAhCtDB0xkk259NRwzZivTN2apSq6slCUADHIGjNr3EwUJodI/kGPb
yWR+mCHtTCmbnHFRJA4UMmcMXQNNKBkvTKXPMhDE+2TpQbFw7mXT3fvHbrJsmyCbNVLaMprjmhE3
V+kfNgbbK3rDXTmwAPGKHusSUzalD2IJXyfombwV/VcDUJsp67euSi8Q4Js9BFxvGfXvVYjPtusP
kRp/C5lpvTQbTyob/m/ONo9GG+5moRw1etw1cMLZ0gRqNAgqJth1Gck2NZVLW9Zbkc03WzKYIi72
Ebbdc9ykt4g8XVJpj40a3RBWHmAguBGte+D+cfERXFRTYvRhpmxQRLemvLKhye1XreL8E2tnvQs/
1zvkfNWaG1gFr+ZY2dd1sKbMp+XUxjGAAyTFU0vdVhDW1Y/oc+IzPyp7cIfp2+OEpsmTXUYAA1fS
QofZWCXrRAZnxOjNPsintkS40b8Je407oYtiU88v2j2oFVUEQgve4JZrSi3VJ/6AYDNgjoU3O63q
O5do6OakyAoB2yFtGsNRWHMY1+0Vc9iEUFsuTaqUO7M1NmY1PDUrPcVswkekMBcrwzarFDadMjDQ
UJHJ6eIA5PAZP1vkGe+5YITMV0qcPEutSFVYCki6JCgOU+bZ5otdPiO0FxbHz0WrNjX6LNKadhsT
MMzROp5k9qXUjr/QAbrtbfy81vJdESru9Yig1wJ/J4EMHnT9jHk+vxs68IvMyRn2SstFTzBTS8wD
SGxsh0wHBqz1Greuk2KxUy31Gbz1VRjcbMOacpewmXSWsDcdtdN2xjC8J8J4oBSAc1IRUOF2VfXh
lZgsbd8aadQwam3s2yxrhX6OFy1163X86SqEeC0CBqdV6W2Yx4+iiszt1Nn3z896xi18s0mr8ZMq
TiFG8Un9MuQ4NpgVkRlCF1ipDVZdsYyv08CfOj3CKVtWCZAD+2sySMMOs7af5PLKUoCfXJpezUxZ
H3H5v3R6+WVG5tEm/bro6jUq8jdW9F0byjvwmivkdqYSyvAit0OAQ0B2QyAjoiq5mxPeboaQm7wG
O8Tjg0OxiXDRaGNFe/u8N5vkS6L0gGcYbqmVppE670+Lan0zAS8Rvmkrwhv+woSUoZyZ9z7528s8
6Tyc8tala+13UohMLSiIrPIKbukyifxUmOOxaqKPeZLfrDTfr3qxbauEjhVUTCeyxTcY0kM1QBAh
meoQpKB4gDGnY7MyOCIqXxlLNoSAkmuiLS+FLP3B0ExTBoXt+qI80NGEuckUQWiL2ySyk171VyKl
n9XKcxXAPCms8azfqyY1Atx9Nx8sa0K2zwRivcJpLpk6H+0t6IXpxwPNHlOiwD7T1B+RMoOuGWDq
UXvMsjrINCl2xxDVsq6HBzGh5eCkRCFMWTIWrELVMP+ZI+URmDGBWmk89HZ95tHB6RHGI5eF7MOZ
we7AWaZRq00i3U+RTC2mjqITvcquiqXvi9q6YUczuHQHxcGYAiEC7uTdu/HVzbjKR1u6QMz/7lRr
H9tMtheS4Cc2NRmLjcJnaIvXSScfyYAN7v+0+GCFsagk1UNSF2+KBlWUIXswjuRvJXAr/mq2vqWM
5+K+8+qHI+j057zqfiVbC2iTB0paar9FRU6aEobRitcdTS7cW5O81XWmalrElHtQB+WU1O8m58aB
8CvNPt6SjbvekM9ZT0KqnxrPxqDhQLZheWDAUSybfBHCje1+Rywnc4lofSSm9bUoBYDcaLCcwZAv
i0i3ds2hKeRzMhXa5c1qduop5SPJPjtVjw/aMuML4xmh2uODpqKG9WmBVdHiLLx0XM6ldkw6EHeE
aoE8DdgzIPyO27IBjmEXxqemYWbpk+mUkwL3R5NE351LU1gm4B2MHU5D2t6wih1s8u9mpDSztZNT
E833Uitm9i3FFLD5p40Cj8rDZvskcbpWjTDdspANqMM4JqM5aTgiVyg4Mv1hdYQhsgXky9gNp0Rv
6MemgJi9EGfSU2WPEA7oPSQnPzfDBoFW2zLKRXRQoQoVvRxtQIywLsLdcaqYLJ6ua/zegLTL6lwK
9VOpEfpangUbTJxn1rnDqI1HVnJOmGpyElb5KXI+LphAsjMRmHSThf0WU5FBjkLEoJ7p4b35JUtn
w6esA41G033qgJ97dXkwh+R9WpeTWuCa69JPMYieYVjPqzGyEbMNNTBG32kc7ROEoKZmKwDvhuMl
fjUlEn9qDVGadTHx0my5TDxxdejQg96cmjqUnW6cLpKq3QuitVs/szArpUx2CculrvUHa+6FP0jS
YzHN2wXFpFC1fVQBtA8H7acWunKgvekRcNpzp1t+K1m/06rbrjkbhpvXuMPDTWzWZMGNAg4bfhPq
cEBmFzzCNYuCUqKqkHCZS3mkzFl0lul96QGb6rSNxDap5pYWDRbTltw7pUXmEu7SPHyYMGqxScaW
YLfpZzYPR0UhNUrF8OSt6nQGgkenb5rquDK6dVMQbshkvB9Zg0JHbNyZQ/UHDO9zGJa7lIxNis+j
JsDp6sv6hPUwdPC/PJWkHXwshIdOXd4kAbtbQoTDZrA8qRRRzqn2VITmxcKo1JUDbt6o4GOdnhRL
bdxUMb46ezwBMyNTIs17Lc0DhLaDzvQRXK6KPy9lxyUMZg5sqHCdXMccoQDL7R+1ak70aMXsB3Jc
Ial9iQzgAj30g6msMLGsXJALUyJ5IBIg5XjwsgzdSrKvam3vgKj9hlo8bPEi+9hCXlKycPd6RGPf
FLB4rCjd5lHxMUiZb8AYkvC1HyHAFVt0dXIhsXnW7ZTxM3Yw1qJNlKWnujECtl2+VsdvFX79XS/X
ww5UbB/oFsUOeNyYxtdEphw5NnaxwXJtV8kQLMRW3Jpldb/EvUyaKJ/oUCj3qzE/05J7WP6aRST2
5ziwce3yng2ujW1YGPsaiDXdGZ20SQYpZ5siE9RJcOL0Npdq19tEvWXQ2zr1svK0vAF3UzkdGyBH
7uy/jiC7rXIQzbpX2AxHtUperKY8JKGlMYLQBHH/7JNilpR3XwDdYELOaHTiq1q2gSPsNa1sN6mE
aizdJ9xNm1/HFfkmicPSZfya3KgC/VLUeD3og7EvDEIcY8OSOGvSVq+idiunDNXJ2ka+iOSzhuId
x8Yn1g6MqSKlp4CBS9NWGwnvUnX/iZNxE3hZstU66+xiievxTZg/tVLjy1b1ptJyxMEPrlcRa6mT
YvVh97x8mKPmFkXyzO36TWfHJU7u5wvwM+zK2x+7pqpRWuNHs/xetPzV1Npi02rFRmdvzSG2WYlT
ZhNT7bzYZNixP2KFgAnBl9g3FXXhQpQ0d8nq/KjayqcCb8QNFb6qwI2O9BI/9msEsLGH27zSrmFm
uYxfWeIAYfuNgsYNF5Jqx+NiSW8Qggs2gn2ukBdTDKdLyqe1p5NIxS1hAoKkT8FRyD51yfhDxe8K
Lzkc2YJou1DvrwiUrM21o4SRHsRj9mBqF7tMG7dBwnFU0XrF0tGqsez1qtmb5DYcyTI2SYj9p4vN
gy2jDCpq+1Yil7NMGyyK0F59UyKz2q/6rZff8E6GCKT6puSQuxbk4UlfOdTtIC3TtRE260sjTHYx
yylk9Q6n5Vx1JIlCoV3UwnCpltjaxILnarqVGK1BweI4rYDcd/JJNrRTzxYsNsvnrmqfitp4tLPq
BTZBgG+JWYXS0QCn+3G8PKEkwDKxu6uosR+PNh7lSp1yP1ffw6pXnKFbWw67w1uanouueW4LQ8aE
02WBai4/LaZ8HNQ6qUs7CKf7MZ5KjqwemKsQgwGaSNbVoOY1p8yTg3G5H6FFkwOniCbiPqbIOrnb
kLGIfWvq68SCOK7NLYFCvR2j/O1QmPapqovTOCp7ec45XI8h1Kwx3xkWASB+TnsvJKVU4k8nmmMN
I8OUi61U3we/RnMU9O+QhILHn7ytxWczXI36U7/XKffkBYQ0bvqaPYmcyu7QJTxIlXBX9GfM54KI
W/UwD1gHmDwhpszxI5gj6YDDofd6XDybZhzZ6wv5vAj9qSJ1qwFgZ9Q1sQNoWwUPwX1LCbmy+oEo
F5HHXM9tIui8grc/MIGTTeVcd3e+4RiYbfeUxFW7KUlwpcanaITY4ThOc6gNKAlFKV+aeljPxood
v5J+FF7Rqy4zXpStt7JZq2Dosx/itTCUIMmfCatjsMErogJ1ID9mWA5ZT9XPbTnmEw+VjcgKqBb4
SJgxEeuHsT5Vg7RVkPo0sk4E77lR7DJRf6nVAZ3Qs9Fh1oXJRq/S08jMfm90Ij2Yvab4s4IMMIHE
8PQQZ1U3GI//X17ul93P//qfigF4919Ly6eq/Pz+J2n5ry/4u6ws/sbYAX6vsAxTIfWjAdH9u6zM
38h0htp4LhGKyR2hX/+nrCwMUkeAQoD0WapF0/g/ZGXtbwyYBFxzBAlZoEn/O7KyjQr9T4EkoDR0
temqoWo0Tuuq+t/arEWMvQyo/Mh56cYWOfKGw83wFnfdxG7qjQHBbTY1rAaP0G32k196zNS34rIu
m5XJ3rQ4h5cIRGBRuVtt2/sjp/M3JIT9sIkLL91Mb0tg7Ee/309RAB1BHjxME935pfM7pwhAP/nW
Zm3Z6mHL1HyYG2rxIkP4gn7RO1guqAFyWF+MhzpxRl7Y4s6b0aOIfN5wyo4+DG9wbwOv4gY037e9
fBvvOGluEy9zAIvctIkW0eNwSAg+Oy9UOR7ls3rLdzK/Dvaijbqvj+ZW3dae8X6QvJxvInnyKwPE
fe6rX8km9IfgBSTwI7KEc/8J+JrEhTS4dgw3WuInwpEfxnf1hNjs3GhB9JULzQCG87K/vbzYzulw
/8Pitsd81/kfukvu2mmP7RHL5z5DkHAOzN+dt83TU+R8Afs6QhXziwdIbk720tDPQ6YVHfwgb/Eq
83Ekq2vTMvUSb+hNZBnk230kzhPvlZPuWPr4/2ZPfKOnOqbLnO2rfde87KH3aNE+Fk50phbMTZ7h
9zwQd0fHQ2cdgJ2KkjHVrflet/KuDvqDTuwDn7G24ZRv8HVH45ZcI7fe8nRylEtPe1lEbr7w1QvB
gKHb8z/Tukzi2r6tm9yzvOQY7bgOXmafjZtnfuR7aNB0ZlNBct/hYaa9NlSfXBFLpc7NbvWXzqqm
O8Of+qJABf1jbJrbsAUm7fXf7MLazDkAJeCxZOw+ZuChkqtwBuazRstZ/4wnw5Gy7Z16ucWo9EqV
j8N09hnYDS2K4gSPT/XbD0ytaLrxbuZMt7uW8e69nXfx7zCj2DpwL9INTIODvIOXcWzflw8aVmfs
5USFKhpEg1iH4hExE/WoV25kTxw7zrPj6woRLT/bt9ShEm5rvdan+KietMf2yMPk2RRX6cv+qlbZ
ky3mIbbDCJ3/kPfZOfakCzKVm0qnid2n22akHHg8cjRk9Ony362KmOeAd5iOYsfgH0CtEgO6hFWJ
ie+kdZCYnMR0hl+iMsz/oZJMQI2fhk+6LYxjf8EG2lbgkffwU6s40LxwH1/TXXokKDj8hje+pfdF
5tu5Xo97Xn/jyo+0YLEEIARA64jfsCjUT4SfaHzmrNn9mh/mCe/YFgeqRfrclXxq4jcSFxhSSIIL
/BsMMNeAsvUwCsZu4YbgmaAAOj0OGFpGkbDeuOoQTpNX5ZrhJXv3iC2Fj/J3unHIwDtQZQIdgJ5L
WZflGt/8YkBtN/Fm2FyXQLUdN8oOjDd4dyBUM406a5fwmcJB734Hy9rz8sp8gskL7ZPHAmtE6dZv
BuuGcMc3YifX6DD/mIA3/khfSHvMmLE1ddqmmQNjW0avDR4FznqapwTLiX5vd7P4C/ADp9+t3gXc
2OFLcggCELg6pD/Z2dyDCjQ/yTk62R9OCHSfT671TjuV5LSB+n6NTvYnTFicyulVfdCuif2spbtR
fV+XXe8qN+2kvlvHuu3BkDvsUr7lnbKerIu/umJrvSEYnAANuWwIv9TrTnvYClc5x7/a2bqOLumQ
R21/bnZkRDeY3OXoQWQ7siz6i97yC7VsZf43dee1HLmRbt0nggIJj9sqlGWRLJoqmhsETTPhvc2n
/xc0c/6RNHHGXJ6IUUyH1N0sAyA/s/faK6SOAY/lzccHyxAiSQ766inal+djsjHXLxuK0tXdHGxs
wro3X9hbAqrwb+PEr1Z6YL0WH28mD3N6daJxtt2mD8Zt9IGke4VSYEXw2GbaZHumEJvxdGdsxfoO
ucW1jQLrXh15C6t4WOeH8kT1v/Huy4POb4E5uKpWwxo8ilz5/B4MqM4qu7OPY8AL4n8vJyJLiCRh
KYZgC6v2Or113tKDBeP3B0AZv8x+3tzd76/irruiEUIkuKtWLEA3Pc9FRuG4tk71adzimgGPzCDi
JzGObcBAGL0tQ/QtE8Oe/+s2+YFfnvzdkPGY4ajqjjDswvuM0K5VJ3b9vO0D/gyS4l1mb0l1V956
4vLUb60viY2lsrfmRp7t3Rv0c94DkDdm43IV7bgqA3cHqCv4MD8uNG/Hp/X+R4PsEBg3zo23vYCc
pMNds320P+BBHBrOTfdW3BFxPp9jPqJ+WwdEGO6Wf7qN9uDS1r1zxvLyXXLkV/K5+Ejzdevv2hMv
isKTT3I84ShzkLqsolu/fp9BP36j7HJBvlNRW/fh5sEPcC+QrLTDFzjIvQUqjvMw4yUzRafPbL0t
iX7msIcRROgvtB7H11b/fQH5H0RE/F8Kf3D+Jeb29iPr/mxkX37/3+pGYf2GegCNHrE1uiGIePif
upH/ghPdIvQDZeCiR6Ci/HvdaDpkPxim7rsG1Zxu+v+oG037N093DNsXuMVc0zK9/6Zu/L0C/aOR
nULR90zTscjVIc/F9pdsiD8Y2XWGXZpMNZpVGPgxdkNjtBARY5BBBlewzI7nj840zyL7wODp9Ze+
3HVobZw5egDLujORhE7JiYHTpm2fwJOsynYPQ5ZadY8Eb6HbbmRdrpskC0K198SDMgAU2a+qunWw
NC4/eqyejWmHOXM93GjVFyRGX0Ncu5cXZ3rQs53bcLnBimb+PRWHTqJUrVYQK3jSh0GJWJtwJc5U
By1aFjXHkn/lLnOLmLVUjlyfURYivrj5leVJgCGKteJ5WQJ01i+rPENjXMXYGhjyB2n1o0aeEv7r
vOjt8voToN19pwO1Y+hppUB/5L6h74fTxFYCtWT+6qWfro3ItpQk1bEo4cnkoB0V4boc/U1D16yn
X0ZVnUr7Ccf8Lho+cBdcbThoBGmxx8e5ZY7lPg+v/lBsRSW3eRndyJrjFoeomMQBsSkfIt4EMWxL
uZgWqIrdaj9iUhLTzzTiPqPXxKIbv1v1YYiIFC7fenkTIXa2acv1FAxxc5dz4i8R3iHKuzH84jmT
z+ibjH2m/xLqywNL7n+w9sQJYm6W6M5o/lwY7VgPzsC4n3tSDlkI2Y3cNGm601uKePcVzNFh1uo1
1hTcORqbiA7tVwvKcxeiqEPi1kJZ9YtsDRCRcUN/Py1HrVWvjXbapqZYsymGTkUmm9NvmmrYuFC7
TJqVFmw4gks9G5mhYFjTQJh7BNPWH0UmF+3qCrvoWr8Zh+gYRy1xI0BfsIEMCEEq3Vir8slcDAff
yMnglEiM4mOANXLyLHCR7zpedaMkKtKGRsIpqvFwHaW5m6CSOXZGep5ElQkigL/KlC1ExZ1W6sHE
qA6+yMnJsdSjCylCi5Ik3invvmKJzzxSxtgEjewoneswvFWKIV92m7Uhb5TXwJ2w/ERpv4ue0NOF
7Vq8pcthBwNJNw9J/MU4flM1c0BuOEsM0D8I6GWtgoFzSUGCmEPGPRAG2xq+YYycjWlTDi15lGza
xRTEJLYV5hcrCZRu7GSmYgblJJGtz1RFgrptCpDM4a84OzhiNeSN4qlKp3vsVn9ooc9/y136Y7rM
kuv0zw8YEB6GYbp4z11ipP74gEEgaPhRF/fEDP/ENCdtfkmpxMcQJfAy5j9Lkz0THkTVeCe2GofZ
zTdiIMxMTVstHHdlFm4nCHeDKbYDmgCJpi+MtgDA+WOMpMVnMT0qdn9e0P0CUcT+D9l7vRbMvizS
GYmOGYlzb1J/ZbBCjR5VvS1djSQJXLMeQ8MRTYn5jsHIMNkk61d/kTNyNy8ZgoPHPY4+UZ0c6ztC
npwU2o3T3tTYIbP2kEQf6F3aOcL2DNX0GdYVLO52zRBhBYK2jR5z4MX2tPvXH6rgOPmXH+qiMfvD
U7t3UUVDoMaim130Lj0zJyLPHNH7xEy1eJ8rAfP1FbWx8nZiJhO2zv/N98p84p9fgmVC211mHoR9
/WXgUAya5v09Fd6FjoOKNyLJHjwJkvggcT6xHOTtWkUuqwkm3mvbeLScQ6G91u5hCjcpaao8l4yr
Hp+467X5MNk30ttlUCdYVevOvtJRWff3//qT+6v4juOOXDKda3F55Uxk/vzBCa4YEHcZ40z/s0dF
3ev4JtzTnKp/8/ksf9Hf7oZl0sS5/fsPQldhIiO2hP/Xb0j2GTskdpTcZQY9dEbk59qbMFvvZf3v
fpb7T29LUCQwxfSNRVaIm+3Pb2v09AlyZdSvau3kFc6jG4pD3I57csb2gzME8KqDAreMSMzXsYJv
bps7YR9I77CJuklZ5rqQNApGNOmcXDxaLZFmAKiX4Mz8BeNCIDnnyTvm7Mz3GZTKhCXZaF4jbt4x
7r5hO2x4/q/9rD7EAzOZ5Wne44uVd2P7JUBhMsk9K4F+ZbydQM1P95b+gK5rY9INypkFjGDdbaOJ
+ZltfG6mj3YcvaCbkqFGU4gyWie7BPDp+8Acv9Sn05Qxyhc8SsZp4zYZoqZrRn/ZR/WhauRiEtpL
hHHqJ9fOiNSOTbTzWhf9L6vucAIycAdH2yiXNDaE3AK+37JlIeCxC5/17BB7FUvZvVs8EA/DU73a
jhgjhduio+CJ8QaKdDtWLwi+lmMYVfXOpk+1oDrjDwpztQcKhj3jqXKJkIbLPuu340SzPH8L/ZR6
deAshbz2PCdohLLv2cuP+uIpt49zz07d//HEt8tHQLKkhqphLD76lH24e++KxwT9UbcH/ZV2jyjQ
eFSRia29yHTAL/X7CZCXLx2qstqzUbLFASKadWucRnKsEWFoRHbkJYR3r4fqPe+UOQdOVGGngJq1
KK08EGhT0GLq1IlU0dgBWrRd7L4bxwfASHqIMg+AGJ+9rNtFyPPJcrUD1v9B5lr7iR1R2yXrBFMf
b95MkalwtKme7L3ky6i579kZKRooYa5hyEREDGXGOgnFzp2/EqwzZCptTO6TBZItOft6eCbyRGJ6
UAL4sKjN+HFFRApAYx2SIVyx6UvJpxqdo9HuChM2vL1iw7pCd89+aTP09d51zuBJeZS7++VINQnO
w9AUVBQysJ/3OhZsML9o2u7s+JvsqIcp3YSQa0TS7bj0tmwoc+PVE8gHbf4Ymkhzsnbwr9cDvB2P
4nGOjnbiH8D3oBFwVhC44ckguwGdUbSPyrCfMvMy2MOtyV4TGfJRgOyXFy+C1OeZmCZNMtQ3CcbK
1MDuGj7C59x52jkK0U70UBC+8KVSfQHSZB1h6UcYg8EQxqvR3SJKOILjpIZJAoNYmNGhHnE2Xmk8
Fmg6s2o8CEYnRvVT6nune6wahE4mzkhUYsgJRhTz5ICvfPkaD3gj9QQ6jbYqS2Sj/pnyb/R+KSdn
k0hd50Ms5YgU19q7720RQKQzqbhyk0M89zmotWc7fumnZ93UDxpbeH+MQLmBERkkygQ0IMZ9iF7V
xf/Zt19ayfdlvQKDR98SBfM4HtFyPC0lJU7TTe8vCUJYHqNhG1VfRftSoTEyqDXn9N5y9G3Xv+lx
dAHcFijEXA46S+o7s91rIYRSCJXXweWkbJbIWShYlJo20gr2Q5oAQovTttgSFUM6t44cg94id9YY
gbhUz1nK/TJxrcyQ75hK9C+ucSt5zLbDC+CXlRVzXRJG01lqY7GBwy4TzMZrqR9bDX8y9zy4+ag8
FMzbQq3bmsaZbRVGQgA/RnSttegoQTXPZXr1x2EzYuj2YnuBNKx7kd27LgChekalrXboXQAjdRtz
Zp7WW0EOT0HL4tWEsEAPW7Su3lo60z7xCX11DmZD3eKQIOlwGzMqJV4bA+mBbwtx8LVPLqL4KaiV
tESicINPopNJy342Tq4tKX2qFEHylE3fNm1PXfb7KScSb37UNGfXzeoY5YxNQpyxUfOgtY91qg4h
28UC3YPTkHEb72M1EvnDIIN9KxLXlTKnjVc8cTS0KK8AYj3r403UcJVmh8G7qbUPMTII5qV0ZRcI
7ZyOwBjpV6RkpdvwSjEIejbCYfuL1A/cdty2erMAVlYMMuap2hCkiHtG23IhQa9t1pLQ655zKKWz
9ZoMyirGXffFnp9yC051i3s+LY9ITQVLTB55fYgOxjB2khVDxKAc9uqnp9ik7hGJkUQIDde4CbtL
qu/7kclTs0uH/aC/wTtbgZCoY2ZGbnGwrXt05BNMovGh0YJ42EusTyHhKidzesIhVYf7xRrliZPb
VIHBxpz10r5lBN1qv9rpNaT3ovbxoVFC3OJZcFMhcksQUNbvqrhWy8/Jszvg6u9ayGTcrt8xVSBi
RK98rcs2QMnC48XYttNz40qCmWkkuGh9fUKCx8hPsoSd7lN7DkYY0m4lEfq7dxr9N8qzrWL33wzl
uxfv08EItKkG4wufTG0teth0A0HxWZSH0rkb0rfBfRdGdhGNs7bET86EaQZikZTBEm+cTVynLKBY
zysYGioyAvU+waZK1ZaxakhDFMUHk82vFm5Iwlr1eM4h8sw6exaXBzj66rkqVv6D4gtLFIMz4QYY
zFcErK2nvsVdCHiJ/T2eZsSIxNnxRXfbenEZMdqPxLHhYWpX6GHM/SAuCpuwUdqbyYu4WfA7NcN2
8ny2tNpLzaN+LHHk015F1dPUnvq+XrkEQmZhdRLZE3y8VYfkwBuReLqvNPd3psecpL6E0y9Nm+9a
E344iw8Dqsvcpj843lc1AgcVHXBrMJXgi3nTTIh+vr9B9bmyyQ/v9OLWhzgRsmsL0x5bEe38M0ks
qEBsxgv9pjXpV7isK2dAs4T/kvfvsU0mu20lLGz9erdGOrrri+Q5LgGas3jxVHpUDbd1B65uCDcg
Okm9wYyBVdw31nA0cz4f8GdQrgHrogqf+HRN3qGNALZWxa1hVBsnwg/HEZMhaNEQ3CfkZpU+JHUd
x35y7BCiptXMCgavO/ZqsyTOhcO3RE9tUZww60RtnOvTnca9HDFX6cKfesqD1sj2UQF6zT1P/rFy
GtLBF0Aa7wXxiwUvzNICl5FPati7xajglfZK5epk0vFrYfJr0G2cKB5o7WrXsBWy2myb695dtFQp
ZnufxBPLIj2Irb2Y8+1MzF6VcfXo1S1C4gBbGE17GaT9dQrhICEwckKuVPZBmhk4yXSXpZSdaX5b
dfd5SvmRNxtkNeyPig8YZXfgiA6gD0K0OyRwLBrDHtEzSTJOduwHgS5MomYaaVcbDB5nNcNfJ8Ew
cdTBpxDFzOZBfXad/NskNXHgsV8XgqHLeztNW2Nq8eTXkFzsIITCP+diDRVsC+V75eHJHJAaVptO
vzF1hf95wj4bby3nLfee+o5gNMnxV7xyNVvhWswIT8HBwjAOUg03hIyCLHxvBZWJlu+tmVa5VMFY
XhtDbQEZAuu+qOJCU2BU7VZX9hbxN8+wbVN9yIzR/LAw8V9lkx57ZIN18iq91zylpMQUPc635lTi
mkP/qI3N3cg+S3X1LjbGHUM428qOwIiDvIgff+/q/itH3H8wcf7PTHP/h+bSxtJ1/++Chscy/yj+
nL72+5/4u1HOR4HA8NenQyUySCyTm/9vlOOsFHjhPMtwGTLTTv6PooEoY8fiMQtolaG15zLO+Yei
wRGY7gjzdUzGOgyt/5JC/K9SiW1rGQz9sYO2eA106XjxgHRZxAP+uaf1Si3tFDP1dRVKVd+4xIZg
H6kwaO0d6hB1hpEF9g/cmJI5qoKhzO44cRIDWmECPLgLVF+m4jtK0zqHSBVik+jEIPx1XYo83xA+
EnZ4wpMoDDIiWa1N6UHc+pjmLJ7JmJCivneVGYnTrE8KrxWpifAhJuTd/pMPWyK+KzGX+pKKMSvL
k52if18XsSv2OkwiL9D9OL26VtH456EshXsA2t4+6nU535ACXDyY2EjVIe5T66VsOq0iB7yy5XaW
uEvcsK29oJfuVM8kI4oy/7Q7RW4w3Cf640tLhAe0sgKVVx/MTZZGp3DUBveu9jAR74CdF85mjueW
kigMI9aXbgu8EklS8WZBOMKJlQ3DtC+I/aSjQ+UebmanQ9aveiKWAzURbbqgm+gQifeE2O1pnsZk
2hmltpXSLSsMY+0ob/Fc+7c5oFfmh7HiQVG37Kmykd0i2URLrVx7MU531T0i/acJmGPGwWttKMzt
3CSsbXNYlyjbkjSOyDvxBAWtKTHccrKJIaPqKsdXUjU55824cWNCsBokdHavEeQj+976Fc/dfE0j
2LihPzPwj1v6q1Y6D9nUlCfaFpdxb+dIgH+EeX0D6sDApoUwKzJUM0EGBe4jzHgK+6WkGOOuOEWU
9C8zOkR4EGs4xGBvYCgR49IOdXMDIsliZGCo8NIVYYJI0ctuEQb1D+SlkpMw6M/g7/SXjCTbT2mq
OfDjKVszuMgWBCwkzxpZ8ITYF0mwm9qYjMN5JIVOiN6+wbqTvMPB4moiPxM3YAVqk7cFpeTHLKq+
XpM96D73wEQxMsS0GTW0TD7uBrs32XtZ+ZQPZYSHwh8qMBkWnW6dmsViKNWnW6VNWFekigBsRgO4
Xzadeq9ta2nYpO8ZKQpCSYDKRtVVxLrY6mjECpGS6GRDzF1nRo4PritZ/AvgxS89caZQZOJUXawx
a4bFGMK531lDSrPhOsVdGWsG5u/J6xU5REPzXNRx/O1BGEDvbCZ4fKKYpr+rzPkZ3Dww14ioFZrS
uu60/Rx3FONt2Mhvf0EsNbz5KDDCyQDRNEWM+6eRNCdMZghWc9hRDwV2DFbvVas91IWduJQ/VojD
pXUyKBKIzt/IcIAq4SclX4WhleIm71BUUhlrtP5ETsynLkrRZvux6TyIJJUXHwg54xwnCXeaHXkf
9pD5ftC0rXeNuwVr1Mxx9Kh7Uhs2OrCU+0y6IXMrCL2feaTJhlkm/w35iTvxibvDeJKuZT7HWVI+
ooJcZKlQFg9p4YcwZwerfdHwIncnt+5n0qoJEVuJIvRv4xzmJSxesOuBnveNvrHqdEBkkzv6vadV
ob9NujRdauSx6o8GGQBMq3qt/a5GbfxVmg0dV0GKHavtiqAxeMz6jByq43n3qULbQJFtG8W75DUg
yXR6U500lcM2nGatEUBi8/TLk9D+t42oKmfdx5p76aYhd6l8CzrtZCibfFMPIr0IBxzh4ubNXybf
HPCCqMT7aoq5OHvE5UDWsGvqFR3mAfln/SLH1gTJQHKJPVjNflY9u90QRSudESeUqdCIfgx3KuoN
pV/56kjZtcfOG+ihahPAXSHLydtWtlCKZVLINKXFTORtOydlf9RSSrNLT8AwLY0xOlJDQ4Elszlv
F4pqfheZKRHrEbFn+xD4iLWSYkrOdeUSEG3GWfgQZhqhQpZZ1Oe6q+WrY3RltNYt35d7figEqVm3
wvDQRqbBIUL72QRzXlT4HAyTxaZVh6TA6yO5K83Icy8AmaBYH0WYvrbuOAJ1pUq1J5xCdfvgKEF/
PoSlA8wosjm6rES3EFVXmXasYGZOELZa9eWG0ruwEO1+KUJAGeZiUEQ7INP3NhmIvBGlU4ZrPnBe
uzMSzUO4gUyfWl94hHUaFnQH5QtAhIzq5qexZ3K1G21QZniC3KKB9J0vHodmoKMx/ILVjVl67FLT
yC+ufGsLbliW4TcYG55Gmb3MeRqThy3NpVVeShJ7bgCdL1PHiWgLSHZeEu2qNtUfpWJosvFyrATr
KrH6wzzC+AgcYx4eld9iGZlCPMsIfQf5kum9vHfnBspCNRusPBuvbdAzTqW6t9rR1wNCX0YOYTGq
b3JD4Du5CcIHPARiWotp7pCGqBzkjeYY1ZqT132ti8l8E07H8M3ufCJEotHD1OjRK770GdY5TS8Y
XhptzOXqDpW7HwWB9xAfbbMOdBZFzpbBOMqp0dcshGCFqX/orkXb0lojQCMPGva5wL2FbY+QuPY0
ywxrlVlY81lLeTkYoz0CyUpptNfeisAQ8y/wSjCQilezGYsLR1cJ0HDoDc69ZlCbGL+kxvATyh8u
7ha0RsuJXLEcbuYoIDu35zcadKkK7gaWYsciVCT3FQmFOZkZQOuqkZk1yMEf5N9Y+qMa0MbKVH0X
osZr+y/+jjAj8kw33sBmxeeq12NMKGMF8r0Cd3jMJxhHxGLDOQ9Cz46ffNWBrbFLvpGNRRHRQBYs
WsISZ8dEYOhjBY9mHpqrXujpJ7YRODiTQV+AvN/qOC/4FoMqKboHUVjlfMxTMeySDMcf0x2nRsHo
Eaq4ckNjyYxLjMXfLsMUmx6UnQDQen3KesCiq9BVXYx5UFvMNSgeXuyyR+OYgve7lKkv1I7tkGK8
0Gmq37YkWbAdnNvI2lgqRgg7VfykdRolsMh7C8/gviwqN1873DRtQDFlPzuxgglbR3z+qB+YkCa+
GbO3rmDTEtvqyGmDKsTo2X1pDMdHhxoatsNgfPYacenUGKH30aZSvndTLwgcIetm8bpnuINS7GWP
mSjBtERehLIn6WZg6CJNMMYZ9dA/RABq5VFBmXcPOZ6H4dQob7mVZlExmG705CSAAkzY6gdbX5de
M6NvmweB42o2H+Gape8jDn8mc2Wb7LD50pxWOd66dVyVXK3QwJGsN3rRFts89iLK3pGwSfuWutUj
I4vYHOek4qGYF3/lqDZakhnupztFMYeNEprXPymf+gik7yR09yRlO0RXCugk24V6WIwn2BCmf7Tg
aJWPbVO1I94gfRSHeoQOABtIiPDLjps02oIZ9rxn5p5+fbLNcLYeTbJfjHUndGX8m/Xgsif7U89h
CWP5Ymx6IiFs5y97tDAxMAklLI9y/vOt1YA38Es3//rv29X/rBf9vwZwMVzWxP97Q/r0q/n8Sz+6
/IG/96PmbzrKpgXeQtQVzSU6+r/1o8L7jeqKYA/YTL7Dfu4f7ajzG4Fk9KhsWx0yQf7Yjhq/oYW3
LPbTCPN177+M/ECy9ZdrgwbZNaHGWC6hJD7c0z/3oxYhH+UUQz/U+8Y7xFGqbQbI6UfNleWHWYr+
xeBggiMGOqybIZH5Syqd0TX3XhuGpxipymdYV4i+E7Iis2iOXqJEqa2NRegELRfsWmS57qtIynZX
ZWER3dguAGjf6LLTWLbxzyjZmTL0tw88a7U7iPfNo9aO9Z0g8Irn29ifAeCQ1Oz01bWF64UwG5bH
aPd2YExwQtMuBvrqG9oFDqMVVDhjDx0TMtJl44Zpqj7VD54NOMVqKp6SWpp8Yqhjhx3F4wHjb7Gf
Kk7PcR4VGGPH3gMIN04qEmpTtirfYg9C8tyOt4ZN+i2wXjm5PMrCGCuOeAp1Qr09n9Ng5qnHx2CG
H76HV0wvcQGwcWOfgogAcP83cWu8dokoH5JllbnHBk7+zk67bSKQephOdDRMTLbyMs7lo2ZnzT6S
9njuZ2oThDDSRzY7ji9FM8ynovAkr57qyBsraxdnGSgDZTCfziv6m3mcP0US6U8WIOmDNmMxUsX4
loY+w0gmkbtRyGCEZUE9aO+UaIqHMC+NW1V61WUs9JlBXu8Ay9eGZ4l1mh1pJZG70AMfo3oEyZC2
/bUzJwShY5RNYChr/97vo6++RumS5BgEPKT5WZjDT/EYoRduF3710RDt8trsHkyzQi6dSY0tQs8k
s7LuyR2xkC51ZxfgqTYwlY5qbLgz4WP6RMRYTmCEtdA9ov6u7qerrNjbzhCcoWZ8umb8CP43ZqSZ
wpcwqqNHcOK6y1W0Na2k3JS2uumGiaUMRR8uODitn5HRYB7pZbop8uEyAP8khFH20YkYEyqsrq54
Ea1okMCSFh64qXfware/9m6S3ojIG29Cj09nJUe1ap2c7AIiybf6QGMrEyrMuNiM9bdRe8BgfPpJ
05DTwa2PobXkWRAStqmnUts1aIa8jpwNIwrDI4T3zVQM6S1uz34dE/YdOK1H9phJiyU170uMmrWl
vAjR/UeuF4DB78/zaC2Aw53jFf6aBTV0N85He86gktomOmL03oR/ZOxBzM6g66JFJlFgYm0c10dj
8H9hOjtotLP05+DnbMAEkznTU3fudBtBZQCsLAE3OSyex+RmMHoGKj3jF8JB2fJZ6Y2JCfA4ZHDB
AVhCVBMt3IXCPMSVad61ZXXXDp71MGkoHFK3/mq15kLHWN4Lz34oDMCGWYfaZx5YEbSC5aPrah9T
hd+gRVP5SAFAFzabqJTJ5zKsiVA7MNRIi52ZatkqGySXVvOhOsu5aSLPgu2ouyySNMKPQ3lP4tBE
fRu9GVmuo58WbAwdkzi8su6fesO+7aDIrpNIC4qqOLokW2ZgD9giHBpKxVuqH+uaFkSqVNl918L2
A8yE39qzmO+M41cBoX4la9282hP4Rp6m8Q35CHhwECPCNn3161jfkoqjAr2JnkOQsE4Xl7tixmUk
uJsCr4zdUxzH1dWaSRFJyuYri5IHu7D7M8MfPOfWrWYigZm7a+kaqAWIlUMnXT2FUfxNLf4BEP6O
Fr66c2O6SyeDHZFDDIyyODnaFbxX2TvNgciOgS1tnt8anqmtIlcrVoaq3W04ZemXOfjNKZbMyscp
Uz9NUgJRMtEqlpkjb9LYbXd96vC4awHzIhxLcC4I0K1dJbJtm0z4VKKM+4lafG0RL7BrloFTNCb2
dgJXsSJtkm04moxdPsM/TJUkgzg3P9WIyCQbkQBWVjGxLDE83NeNuvEHLXqk0TDe49Ky08CNOnE3
OHlz32L/tGT6QOREVWyyzI+30qJRTFGq+F6BhpFE6m+ARs6eMBGG+nY8k2jaNr/8NLd/TXxtxAz6
D2LAjA8YZPoE+ep9zEQvrBo7vOGNKFjLABFlLQ8eR9FmqG1xaDyZPeVu/A3A0MWdDdpL60RxLTEd
PVZGnl1bIGZwrdQhanRAJ9KAZVkOAphl4hssLpTzCs1ooQPlm66a3ulHL/CcSpQLCiszj4G7oU6/
xghFRBsvcwANDIEeZdiYZ7c2Pqoobmn1NJorKlnK6UKEEbpkU5rbKc0g1YO2qh8L5Tjauh0zzdu1
M2HGnjZpb+ZQFSfKj9RDGly4z5aOBXkVM4R7czUSAXxlF+dO68FC4/zFmU4oQGslkCIMxER4pOTQ
sLVq5Yj3tDEuBCWO5yE2eAzE5Np89ro3wv+CkbYXaV1dsfnZz5You2qd0mUtXMnCwTdbhhqe2rh/
HAyjedJMr3iE1NM+sRinJxgLZ505rEPbHBhFCLeE5D8eWqVvT/eO7ZLmXLf9MUpJSbZDlV5KS1zL
OuYS60Eq+xUonVg10wefR8QB7NTlL/JziO2Yo/5H8psYki7dkztPBBARuMgTcpALrLUxz2mB3NLH
O9GSvmD04C88m5AVHzM/89inBE5qm+h3dRM+aqnLScwoAiZ5su397OLMWfgTNyNEHJOMk3bGi/FN
MnCg6e6OESL59upTN9iRubRDUYxnK/WRZJOBHp68FATUkIwHSwwf3qBBfc15UJCrrlWfS7l4Y5a9
f6Zr61ABqxBdZsR8KuzLj3oIoeBKFGpcvrd23e98l3uU1KnA8Lthx4zEvliiHwPKCPNWz3gc68RP
bBeJA9J9xYrebR+GRDiXhtsJW1031U8JckCSRiz/HMmi/QB2Z6/jnmMmzIx606t0YXMm3oJVoDUy
qf5kVzXbzh+dX47bfs6Zqy5Z3eNvgfO2QwJpfTPvjzbUXrTSXsO2sqFIa2s896XKnuw0dbHEM2Vq
JgQCpSIxNRKfboKM1ewY7rQ281dUUnuZMDEkI3F6y8J4r8/1zuC+tDUSArxyZ4QuT0m/wH5nWPo1
5jvG3TQbOKu0rPg1JMBCcsU0RhmV3OlhPOLOyxL5Xbfph6t5DXZ5sUkqaH6mmRaPdoVwz7KM6CyW
EULdLAx84mcu0snM+7Hv2r2TzUXQOuwCqhEhVZ0trF6mn0A6QRqp1DQv4++zCYZtDL7zDBmHYdd4
PCvKWTzTgW3l60hkK5jl97M8kqtQkgixs0eXJbzloKh34k2iRdlZlk10VKXRANoHMOS3ibzXfx+N
xIplKnnwRFjKkH6dE/ZQGPFDr2YGB2bk340KPkINbx3N+iDKiwvppgT8vkxdCPTygSD9Po1Bg8tt
x5oTmYOWvI9zujc18kRE+ORnp9hToNzlBLRXdqre9QnDMvbd3oJCGcRPyhJiX+XRjRub3bGRsXmT
VTgd6iaekQzN4KsaQB2qd42X2hOsgSmEsVsapZ8Riumg2svr1mNuFcebHjnkvLYsv10NmR2eZN8C
PFF6Iv2NEYfIIqypaxl3WGbITMtNuUstjeLMmGWLWYDrPC7n6r2ZMABWdockpihfxy5jpsAye8wD
Lnz0AzrZ6lRRAouxFonAaIvwhgkferc+bSzSp4ho2DSEfIzYSkaUSbXra88+3Fd10FA3ZVTfhbdK
fNvcV22NWCFrASpYlepfxoaEPmRxMWABp1n2fAwIyCZIwd0zjEP2o5IMxVk26iEfnO5d/x9357Lb
OLKl61cRzqR7A1tu3kkBpxtI27J8k9NpOa8TgbaYJCWKlHjRhY0DnEk/RI97tAc9O8Oe1Zv0k/QX
kpklykrbacXZZZQLKKRtORiMWBGxYq3//5eaZwjLBgkK8xPdvl1aIFWOcqKgN4uhjlaB0wfUFZfJ
sULVBXASVlNn5sfa0WzioE+/DKcIjVGO5zaa2xnAf0CW7P/U6CKd385yIu2IC4bvkUIPT3TfTIEC
EAdBKHaUfNeaWemOEpQAct+anyyS6e0MTQj/cN4CrkeRjivbyPHmtKEKHrg/1a8QLzbLpXU5NjmT
dBQ+roy0SM+HxIpvNa4BbExc6jhADISy6cA88g3wAdgAYSfrOJiBVUyy5vxkMrHNy35WfJ3oiole
Y0490xY6b6dEtMuzYtxny4sVK36/LELtlIQJCjtC15NqH7gqenN2rnI4UxDJKjtEt4mhpknzYt6k
6EpzTkXaInOUiz4nX5vkin4Wg888HUI+gNgxjZtHE6QfqME9Mc+GE6c8Lhx0FkpLXR4TMlue8iMO
VCXl0tLJ5iP1szWfIUTMhZVEaAtCpZaQqADiMyPwlufoqzRzyrETnS25fE25FgULha0nN5bvA4cY
bZDMoUOPms2LmXU8yXploFOn2Dh3siGldiz1mgvDt6I10BdANIZZZ1bMW2fhOMTHVSE4KfObhBsf
wtrz1nkr0KFY943wDPsA/ES18i909CsFCkzqJySfqULYOqSWUO5aI8ObDwMALlCtywjhEYBNJNe7
i+miCZwYRGpmB99RnWJNKmRFjELjwtCamW17SPLDmdiXC6P41MqaWpva3jAkx/1uGtnUvMyj6CrV
QTipZLBOy+XC6R9zLza7SmBRLI3v4hEiO/kSUEjfISGQKE2MeEHgVYRWFzHaVU283qwc6pdGEXdC
MrYXUy06QuUbfeXY7KUkcMieJOAIVfPrrB84X9gIR6fzcPTNsGLkbpLmBKjwELWZT0q8RN0MnFSH
qU+O+1pmnub90e18xg2RrQ325rCVc1fgQn9IfYz4Jun3waGoKDxBkUcEvuO3lCFy0BR7O6JuXx8y
lDXs8IfTdtla9MJheb9Egf6YWu1I4sRDlJtmk/711Da570ztT3oYt2DXowl2hoBRcTecqeg2qzn5
SZZOW58sTvwkNL4kzVwD92QbpOg53knyJrdOkXfD0Th6b4ZhdkESwjqhFI91YuVUvzBTB7DslFS7
zs1Iz5ZditREQO1wLqf5VWvauh8WQHenSxCb4yhrA6u/0EMKDYysKSxtZ/qxMJu9VIARtSnp4EDN
vua5NT/lQomtmkzFtIV8B8Jns1MKQEKnRTdKm/tXfVU1gL8sy/fqIvpWGgrVYHXUcPIZl08uLmDy
xhlec3ilEd09W3BXtie0oTlhx8Q7Rxqeah8EVrQ22PtOaKnHE3OJs6NQqsLPefosU90wT4XUvvZt
aFIFIyaVOyz19HgyQ76IHH/cZubAMzUjMGKzMeRdB+mxJCo/AC3oTdXp2XTCdtQ0ly2A4lT/mhpo
oqm+cclZC4S13xtpd00NrI+hUM4oW6Th3cInQkSI6zwCDGhTVjvHVZ+qyLXOUw5iIBg9zonsPYSI
yfnYTghRxAIXOjfIDWjlmd2P0biBu2ca/ZNZml9PQcst8/SQqrbL02I0I2c7t4Q6G5sN1ejOAo3C
pdPcnHVUKot+oBh82IlIM5y05qDRKAjyed4yC6jyCDfGofOlZbCjxMmwM+oXJbVK+90RvvjppI8g
I9qqGviN7OOcELieDi+TcTqYOPAglQSBJp/3QjEtLM9J8X6hyGCK5JF9m/fJSJtRgg87pxIF7LLZ
VUSs4Kg0m0KVLTvjek5y3oYY0DdSaIkGWaJkaOUAMPNluxhrH1oo1LCPNtU7rm53lu1QrXI+1s4m
EbAGDY2jEcANqAkmOb/hrD0ekT+hPiN1wmbgOCk5aMKGbMHX52g+nPkwzC3+Qdo/vNDG/vvRRD2E
6gdfGSGy9igM/eMhYOnuJILiZerDj4u+fqVkvnLqpKDiR1PCO60Zel7ECBARmI2D+1AZkb5Kh7np
+nrYIiMS9ybaAjqoNaXcISKwoxjkoA+r7zCcwJKCXXIWpnl6NrVAM07IVhOdaN5o1vTcn7a4alJ3
5ijRfWgZRPMUQO7HQ1KP6XIxPbUSiAYU8vmqcui8N8ZOV8Gpbs2Wx8McMtdIGSGZFn8uUnV42rSU
8MQy0/BSdRBNNor2nN3kSutbJgwFVY1B5mPlwFwoi5w7H3A6lLZVINWO8PPRWLUX1GNEdGwJjXSW
cLksWKCHuH/fAxwyD3DlvR4mFpyuJQkz30lJaSOUmCjO8v10qp8CaOFmSomfzrSIm8eIMt6YpECt
ssiOln0zh/S1ADoQfdEBC56V2nh8NCaVQ9culebkgxVboBab1ncHtqwRUlkDycZ0jisBXgYHbmyg
VUWw4pD7TtppWsaXnMKR39DzhmFK1UokaS8nM6R+ORAPC51xs3HHvpDcPZvOkNq1Ioj76mz2IVkM
L7Q8A7dLJWMKPsDrXOjEC0LyzUhn+HYc3xqjcdBZGIuLzM+AYQMaQD9Rd6cjqsv080u1/82eYVf6
IoQ9ix5jU1igMSNQmU/aajohd2iCS78wC8s+TsFxXpSBhQI509WaU6klA4dSjsedfl6W7cCecMyO
hj7XTQQv+pSIHd+G1ESEbYQWYsSdL4qGlNNbUKdtSKp5qX+0Av27aanqZbBEQWsamPpJM7BS0LkJ
XKfsmzKdfWlSCq7lQ2cw0+nAnsaiPGweCWQCqPByOAZ8OoH9RDr2jjMWNAzF3ee6TvWpePEVyfTJ
cZCj3ppOvdRARtdaXBGAptAuAsrgsSnTZB3mFkAvqMI6cgv+sBvOg/JSnWrmbemzuTcNA2sxPjeL
oZtoM/0UxcBiXAolPZS4E9RCl1MYS/NltjguhovohNg3LgsQFHt2qYYwWAsOkwV82uUIAZ1yYiEx
anWDYtluBaOS0ZsER605GE3NtJSvIXkGh9IOUK76GdwLZMRBjqO6h/1PF9eA+tpzNe1oo+/L8lOh
fJ0loJUEPXAUofujj7ylGZ84kwjnMUfCwiqRICxGSnZo5WNUIaLgczaMmmc+KDvsEQiKqt4CkAMO
ojejQVBoFiBOXTm3tbT8QChTp7otlb3R6gRTP2nG57ii/cs5Kytsxj172Ecgz5p3qOYdAk7w0YXN
Fh/nIJtyM7gIfEiroLmaaNPDqCZd8EUzxginwf0gKR1cgNaKugw/dNACiegCPT32ufg2bS3YqeAM
fymoRNFCAmiJ1npkIxutj9GhGPeHx0tDTXsGfNHjuaOd+2p5Bk4s6OCO3FtNxNJH/oWSUoOpmA1A
BCOAi1FyNRq0yMFoyRTwd6RcNBMfXiKQ3kk5bI8BDugtq92MEOYdqsmxoQTluVXCA+qHkX4CZLFT
LKASBAuzgOE0MT4DVcAtcOZwWOYUnsoCKtAgIFN2Ses7p4t+NjnhKhXhZE+yD0iWNs9CsgXTQyOi
qM7Cyjm6HcPLzIgKL0h7Lhb3uk13wFYsvo5Y7Fw+hkflvLf0qdkRYoRU8406RTg6U4dhO+fENX0u
r/bXyQiUUcpfFlZx7sP86lLgyT+ZzNT2DCRQDicGqruhEhLX8H2x9+K6sMHptYa9tBiWx2mM3GSW
I5PSbxL3mt8UuYmERX/OqZxmHwXPhSKiLcjVUwRCyMydL2akLGInJdQf2veLCJ00C1eCipHNzhCx
tIvU4qQiAJZekGpv+/NiSa0ZggdTm4XQQlhySlBW59QLqSOr2KWlcDLGiXFE8UIg5VapLZG+mdmJ
KkJ/k+6iTNOLkQJIQi8BACQzInOHfT/rEhz9nlBu7QjSBBsvxH67XWZqRlEjxWpHQRP1OoNjErUE
/3TpgF/AWbsFOaWf5k1KjDapAk0JbhW/xxAKpYtgnsN2SVrdjKQ8qlSAKE+GVJNlZx0KSLc6tD/a
QkJ1Ti2GowR36mxmDyFRlVOQ9cdju4i7fVXUWOYMAgQ1zZ3OkGqjbXU6QgW8qQIrIO5+1wQyincn
VGeVZDw5sadz4vtloriIjV42xxb4izg8a2V68Fkzkb2dtdjmZwukcGeCUK0t4IX1Fzxiqc56Oeey
x+RO27PYARloOzOKF4+GyudmlCmDAN8GrZl+FHjJSvK3IBrmFMgAlwzkvZkZymUQ2YqbhqXVseJ8
LmREF59GxJ2pkgqMi4Lz0TmlHY4LWIumEM3Vv5KnJZ2OfFlnmOJoFmyE7/ut8OO4zPuXi1Er/hBk
mnU3U7Ip2kDcEY7NFoDYZaEHnyiphmTDaDgrr2LwagBORdGwBSJnaLOG3eW8mHwp7LJ1ToK2f0Jk
KsOrjfJjPetr3XiRoiNZxq4/Ta+NkNxBoBBHysxp8yzIhvYVBgG2okUugQlTkh5u3wSs0tj8qiVL
1GYCRIM/LVrD4XkBJoAYU994v5wU1E0ftebKeYsyThemUB5fUNbw0orAGQXjGNI3guz+ezvCH46E
+HkeOaIMbup8pghTOpgJCfVx30lOkj6alfNUKU9mQoFdpTTFSYg4+9gfqzfGyEkopDjJvsQa8v0t
U0kukrDsD1KNsAnxn9inqIKfw7lq9sfxYG4TxDZCWz+elNnHvKlCwsiafjkowmSMhrfa7xAm1S+S
xadhNmq69iLvczOy8lNtrBQfMqGw75QL8nFxSF30ESLcVtZKL7J+hvYXEEuKHQqND1Wo/0cgWDOI
pwk+3lTrX6OdPj9V0EC5UH1RXmBBGVRVVCGYMADnZUzalfBCvoCbA8VrTujyJjdN5/ivBgs5HTtE
bsshILTxrBVfUAjFJKZZ+vBAfecY8eWALcZIr38divEkyKJWT+enoI03WEtHhQYOTfznYIwzalI1
ku+NrhtvltN5+Ls1JqNpHOiqYSPUqdo2tHKI8xUog185BJQQRVTYEVuqofC0B5aAaRwYqt1y0HbQ
DcfSBc3+gSXArxRDB5RhUkzH0n6RJQAkZAOvYyKpoygtSxAVbKSWTWULr5MmwMxLUfJgjJNBkMJd
pHCUWCZocCah+cFGIZmKN0EbcJx5uDFa14+VLUxBQPgdLLR6uKpqDmetqfMqypayhQJ4dKzNiaAm
E3a6ghD67BRNdOCHQ8s/g88XEcSbW/n5OPBnH5oFl5+wCNVOpMzh6uIqB6J8KAUZucGgc43WLkQ7
fqiYypcZNRPJdwRTaD6UaSBzbKukm0esMipgwoBsws3uK1C9xpnSb/upmX9OFQ1pUGeIlPN4GWqD
UJ3NF8QI9Rk1o2fs8kYzRE2FOh0T4hnp8hJiQOvDeDkGnl8aQQKRiKQTWf354pNI91oIUrugHykx
PiSXQNKZIHwgzmRqJWp28n2Zq2bXMectYz20v8Tn+elaq63IJ9fuHqvyoavHbu624zzMlx8KL13e
eFkR5T9oLOK310kY57fJ6z5U8WN2N9TwVk++XU68f/5f90kR56IHfpjU1ys2X1vkqx6tuvtUA5HL
WxUDWjbsA9OxkSA10H6Kkth/+LmKPhXKpo6jm6wyvtbQro2R+dm7P/1a60F8+jNP9Xw9KkJlQ5T2
2uvVTfVAgcjE5gF+THxtjYByoDsK/yFRs/5aPe8NjYC2Dbf71ck3lQOLmmZIgD2MADv1hg0YBxRc
RqeWnX/99eZswGbX3csGDGhwBtloAJ3rV+SE2xgB1TwA9KeirWK90RGw9rYB86BFyNRRTW39iuAr
N0bAOQCQ6YDIZGAY6Tdk/c6+69+wDizNcKgeUF/42oFhcq5Tkfph3a9LEr6hV7fp8F5mb+kHpMBt
ah06uyZdEzbB3kg06a2aPTvVXiNgageOBWfG0vRdI9C0D9D7Ntj+3uwQqOq+Y2DoB6ZmmvjDDxs8
e8nG0le1A9UUS8BZ77JvaAGoQgNr3/kHsAuc23g43etHn8nWYLWM38/+N7cHcCXbdwhaBy1VlD3F
yVl9bU2/cmDrALJbazN7S7MvFFH3nn1sWxeqp6uv+qGntg5UeO+IFq5/+/acX8os7TkEeuvAcqBZ
cBWvrXqx8/ELDj/94fhb29kbmn9N3df0DXx7SBxCM2/9VV/9TTZGSKcQPTZ+j8G9pTHY3/nHAERs
R4MKuPqqjwEXQDxCVBLt1RnAJ1YG96aGYN81gAfoKKq2MoXVSq97/6hdcDGyDG5B66+3txIMNq79
dkL9oEVETmcQ1l91K2hqrASFc5Kw0/pr/cAXmcELPvQjmoLWUzRYxVFCL9sVbvnZB6pQwuPfP4QR
RKxAQ+P9d0GS1UdFYGX99N8DLf9Si7OslvvGL/83saeNb2ufzR59+OHlN5+1+aPaq+58h+qHp6GX
uul9sFz9yfLhra7cMdGbIzd2B+5mAFdnmf7eyUeRox+28lSrndTz4siNB1VTq3ALa2PfhrveIryv
19ixcOT2bbbnEoVrXDNOqdeg241uOC08PNmq6ZUJiAj1vk/6GFPDfNDo5W7uZVVzq9aFSs6+rR/R
QOpGjXdjLw3va9OKCI4gPv70CXTmRVN7RGbu7s7bCvoLkXlYks+2v8uAf5yKjxdgPdb3679/eN3V
+Kpa64eg0OaaemJNPlqST3z2D1q/7777ASJNWV6fEAlL7V0J29YNh/WGucj91IReaEHv0rG3JSvF
sbhvq4du7EfuwMuCqq3VrEsYiO7SjcduWmtWRodBStfHVpewAxyS//bCzb7qEvp65I7vkkGdem08
tdpfaAq9NGxcuvGotlMJj2Rfa2CBx/VGJRguOg1+40L8r/fupuqjsDJVJA737fJZPEhiL6sPsipo
4hJa3m5VwrI4dyd181U1CRN3sUx9KlZsrQxIPvsPwxUqaAHzl3o1y1CFNP2+Q9xLit1tSzCMCxfq
R/B4SCSs60s34dxfv/zKkCkHs/dYdN17N3m0REwJo0yFRT+JtmzZlDDEVOAZhLO6Q6ZaErYMGnaX
22vakjBzV97Ejaq5Wk2dLWHqrt3UvfeiBtgOvOC6aThS2kclZ3tttySs7Wsuf+FkErKBbg4K5IXq
251p8Bd5vL0w9t0J20bV1MqxUCVYx23ghtu3JNQqq+e8vsu37jB8PNKawNHsu9PduuG8vu9TDENC
s0U6Em7htnVQ9nT/xj+Wd96O4RCAhX2H41Po5bE7rhpamYaMre49hMBk1jjLi7SYNP6pAcw2TfLi
YWVuPk6kXSW8yMMDL4rYzeAF8Mjqn+GuhwqR1qoXr7fT3iR182i5a7/RVUD5+z+hGw4G4NTabpZX
jYk5ojrCk62zi7xob3gYtV4QjhL2NUbtxz/Xe+jmQ8mBo4YrIbyyOlVcJigNo//+v/8ORXrpNpB3
IJJDD07dO4R7q1mr7YfEAEBeSQhj3IbjJG1eelle2xURBG7pigzD8LgUjCpzz/7pOHSTJfelsPGh
iAduLQIkEhBIK1Uj/XprvAzdmJhcmjdukvtRbeDI4qLP+uzU/XHhDbKQf8boRuQTyHKrqV2t3Oqb
18/zO+FF1hp9dmIJ/PgehUV/Hkg9TPKMg7HWrJAg2/eAOeRQrIchJRyIVEJgGYVV78S4yjhnjwJ3
sNmmIWEDv/EmxV0U3guocR54DQra+bXlb0hY+cfeOLnnKOIxzz9Pwn2DeIqXJvXwsiHBWAD84ibU
di4BO97XBn+Elb+LqHL8Y4yqloX9mBL84SN34jU+eemgdqiI9PK+b4AA2B1X9JrFWxLCFW1/Oak5
FjLudu1p4eLuhQTyYVnF9XCFJcFM2ik87nqzKx3Fn+OFX+QMtfMgTCb17VrGuXzLsu8Qgay37Ehw
Yzq4SrXN1ZFgax0C8rVjwJEwZY8NAbjp/uvi6Lf/l3uNwT+czRLq11btifWsyji8Lrx4WRsKkYTZ
ezFfhnfbXoEqI2iMO5vkQe1wUWU4y/R3axQMCWd4F2/fd7P7emYCndP9B7jrLpO87tmrpoRjVtxb
5mHVv5WVmRJWMc1uNSphFXc5SO+3Us3PXwCe9xO7Lrc26tXWDmnA4dWovN6tXbe8XbFFlXHMdZNS
7L/kxKturibPkmDGVyEufq1VGUfGqtX6eaEKqP++fsR6G24ehpT0KKrmVmPRkmDIN7/9rYi3+TkC
Pblvt2+4mdRRHpqMlFXPW94HXhR5NWMG87V/j9cJlXcrh7NqTYwzoPLq29evlJ4Xe349fK6pElZg
TwBI3MalRyKv6uWq06IA875z2COos5X7oMaShHaLwVY8V8bJf5vUb2loaUvo6m//kTQo1PXb31Yg
nev0t/+M78NJfax1CWN9yzLcytrARN3/BW7duNzeoMHN7d/wR//RApeRnydOMCKR3jhxs5pbBPB9
/z4DQAu3fHpNRjKvTRwmD+OaS6DJOGC/PbqDaDKC4N/C8Z17N69bsSgdsP+OIZLSvUfrW1Af9m37
kBTBLc5cLQdp6hJafne3rANYqJnqAACAS4FyvspG/fx96o+Lw4IEtpUXRWK5bMfMwjMYs+QeqN0z
n3kLONLHJ7WISG+Z2cMrvzC38i7OQa0Sk6vfIMmi7Nnu9s6+41L6az1tF2lSP4VUSk49Cn7+WqNr
uMouJOcKirzf0BakFx95E2SH9hzaB6/tMfpUV9E02m/a3ouVUHfpUVNzDJgmBlQL22H3EQTs+s72
a2N+DSPfT7afIlI/BgBwQ4PRqdrKkwFJXOGXBcuK1N0yRGqGUDCTArrIRMHNs5DH2H6d4ncS/0sf
dOhGIq7de4Q4RniDQikoaOi8H2UaW0+GcF/6uC5BlAm50HF9qiCJmC1Kr0AIhXemm9CFJbxb1/WD
1LurWhK+NjVWbPEfpHz4l4iOPAkBeelb/UA9N648shDpI3iMAwccDoRBNVQsBFbUk/GS9WP/uFNq
nf6u+AGAJaOBuE39Ipths/8Pf775ozZrL6+4GLVnVb+pfvhkXs0NUtD5m1MsyFv1Vb6xLF64/ChJ
ntZjMDKCOx2geqy0NJxUPVzFBpRHJ+Gvd/gsrd/SVBl3v7Msdb2aC0cd36rrr79f09dp1cpqAATV
bN8ZO0/SrYvqSqBo32YvijmqtlX3Vr2V4cVeenduXM8tcARWj3n90L6nJHPVyqqzMi4KHzj20lqr
jw/SX7fYnlsMwsa71N2+5D15rL1w/faW5Mc2u6zJQB9/XLNzRJ8b7XFIRngrtKVJuJZ9BjXTgK4w
qnX/ycP3hYPy1QNCV2tViHvsu0KukgZG9w9ZYxuqiFb0/q13gGLEXFLvBmD/SC/XlqKBKpaERUM4
524XxkzQd9EZkzBG7+6KRrfIahb50LqEMfrXm3avffOpffx/GsJ4vJQB27Z/HCzFwAVGUQzdAceg
OsNzk7PrsP77kLHW16Pq+H+t//EG2VgRu359X3p06/n1jfQdzBDiytV0im1fQoT9nbgD1vuqStjd
Dr3ID4s6IFbCAjtMMgZ2FfY99dLS85PZFsNHe+qy9MINlM67W26hjIT1YRH50CZrM6hL6O6xJ4hp
tXNExoZ/ljIMde6ujExfO8u3r9aEyvY+no5K7z6oj62MTN9J+IjALPRS9j1MT9w08XadRU/eh19o
vifcEe5rcWQhcbVvlzvhHbGiLQ9RBmmjgyZinHnLqotiY2tJOC47XorDUm9WxjhAaq+ProzU7FGa
kK2obQ1EuKshef1F4bSAtZLWBkGVkTs9gx+0tTmgfLd/f89yN6r3VqhT7Wu75166ZWCIdUhoFpcV
kEzd2ab08/4tX7r5bMsaZCTyLsM8KLZdE/VxiPrXnZNelMzc0XaXJYzxZci+nnsx/u5W+EdG8vGy
WHhwmovUr+ZsdZuWQQnqJtGAMam1a0rY1mA/utuAJAlLBPRUXu+sjKTmT8KkK9m1fRc1mZG5W98r
ZBzNaDZvb2wyrobX0I6LLbTJSnxr32G4ARCyddlAgLMyu9efHGJFQzqo2YSmSjDg3mrXTCkoVHVS
rDkE3atv9+jzZCtGvFL42neEezOXC106qPq36q4mY4jn3qB+eGgyQqS9eZij2rFtxqjQVW/w+hH+
OBJh+JpzSZ5KQrvrkNsFJNtBUr82Pk4g//rx9EmQOrC7IzS4q86upvHJ/MwL/W12ZA4oz0/rBi3j
VtNDfGVrCcqA6D8j2i8yNsvX28g6ZQ3/30PKot57dFJl+HMXSZbMaqONuLBhPc5b/7ql/PZvYt3s
upqh76w6qJuBQnGIeVKSoFWZ0s/G6o8LrQmdpz+l0JEIV21DFmScShjt9yQaPUx8NbFij0DdV0PV
igIR2JjQsX+eHfLHzvv+FNDN/gvbJiO8+aO2nJSuF4Xl1klSjfvPFtTzwHoqUeRu42YLLiQFUBg1
em40c4nCVt0U5mFLcIk6ML08cL01Z+sxwOnXdzO0igYCYbLZYRIS1bevH+YrBjh1/aLWY/VJabkX
nqbX0KbG9Wafjwbtss4nbFaioBzYmT/lPrsTdWc+bzp/4ExU6oP7JpQ2X+H/2+73Li3u6la+/6IE
KhmyJFfpkUM3vQPyWzW6cnarb16/7OHMF2FU36dkSOCI3rKx1vcpCVENwRk9dAM2lFrTMkACR+6S
i/cuR1FG9OhoyzpkEOSOkzF4+DqOVkaQp2p3NyNchn4WQrLb+rQyYjIcuwPkXYs6aPcxQvUV5y5g
orBabmLtqTLkUM6x4635o5pa9ZjXr+qumwqmxDavT4ZmgLgbZ4IOlVfdXI2GDJjLNXmjPBGuXu0m
qMmAo6yVgC/CPM9Wu+mVNwvrO4gMsaX1Uy6L+/olWZNxRb4lwBYO3MGq+7fJHYDmzRnQZGQpbuEF
rcfnCLtMsl2boSYjc74eqE8haU0EmsX9XGiArHeFR2JvMljVh4KcmwWNT2Hqhzs3eXA21Xi+fuF9
7D35BAk3i0OyBVuUfk3GjeWIWwX6jtUQrNwLGYzdnlv3ijRbwv6GdF/eaBM5IApYR/tqMjACa+vE
hcmD3/4WeeNahNGUkRVdvUDX5Qn1cLGoKiABjbB+gfUp0PjHNXzgL5tTqwNmf/bSuOk2VxGCv88d
bE0r2dftf4M4stRnv9sCOD0pWPfCO/Yh8qlb+WVR5VU8bJ/A72HqlnUqoAy6r8AF1sJEMsQ4jpIo
2ZaSkSHY2L7Hp6wHiGRUJjjBAb4PhA7QlqiMDBLniRuNfhr0fjbG/XxIrlMgnV67iapPsnFeaMQ9
FDQIFdVMQ5WBnxLyt1yja9u4KmqX7bs+rr20qFpZucHPR5KfH92PabHdWUryVY95vW/yiZRWSfWL
2sTBbHqu5T/uGNjFA/wTHgprWiXYb3ec1CZHhqdxCGhuO2wkwdHtie022elIy9B0P0rE7eMfLzxS
CrH/l133EBm3glViU8DucZXERrzrOTIgPkdJUiWiapdOU0JE7CQchtUSFnuQDL3wE2AMgiRTFbRZ
1YMP79PHhQyerA3zwn3/4SwUtdUfFUqQkYB4aH9FYhaTLa6bP0jook7FoDYpMg4GAlE1zIMM3tWp
B2TlwUJX79C9P+YyGFU/q70ETIzKKF5/YlyE1ATiilW1tDriZOiwHAUprCBiuA+vU3+AhJ5fefPG
kRvtwCvIAHFchVuCWTIgHJ/cmKRh3Z2QcVe+Qpis3qqMNSsG+JtHgrPOJwBPUc3l683uOszviXHs
PFygz0t4gDshqSJeYYf8oqgev7dfyMDUx7wlwag5pLLAjXaXcZCRXF6HDU69iOD8XxvvMoJzGbJl
64ijWLGkR5AiPyrioOanoGqw/5jdJiN809qoUWRRRrsA5qtmVmEtGYVhbgswhFudlWCZn5necB2B
PSlyNPtrHZeRM3rkZGoymJhHokqHiN5Xi3az3ybBJttGRoFqmWAVDFMGqveB0ruWv6CuX5ykjfcF
RQfwF3e6cdQ0NyhVSQV3oD+ihusbvvjskvDY9+KzeY0Te/PTEKDNT7c30UESkRbWDgGWP+Fb7lB/
+fu+5TrksGLjVlNZdeAphY6Ol5Arqe1AMmoF3RTZlj6OJiOVevvbf6Fpt/Q2Nx60fapvf+aN7LLz
v0+Me5dyTjUtr2VOb77N21jju2R7/nxvuUsl6I295aZpVLtAvZqy+MR9xCXzX/4HAAD//w==</cx:binary>
              </cx:geoCache>
            </cx:geography>
          </cx:layoutPr>
        </cx:series>
      </cx:plotAreaRegion>
    </cx:plotArea>
    <cx:legend pos="r" align="min" overlay="0"/>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hyperlink" Target="#'Pivot Table'!A1"/><Relationship Id="rId7" Type="http://schemas.openxmlformats.org/officeDocument/2006/relationships/chart" Target="../charts/chart4.xml"/><Relationship Id="rId2" Type="http://schemas.openxmlformats.org/officeDocument/2006/relationships/hyperlink" Target="#Data!A1"/><Relationship Id="rId1" Type="http://schemas.openxmlformats.org/officeDocument/2006/relationships/image" Target="../media/image1.png"/><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18</xdr:col>
      <xdr:colOff>593586</xdr:colOff>
      <xdr:row>1</xdr:row>
      <xdr:rowOff>13804</xdr:rowOff>
    </xdr:from>
    <xdr:to>
      <xdr:col>22</xdr:col>
      <xdr:colOff>414130</xdr:colOff>
      <xdr:row>42</xdr:row>
      <xdr:rowOff>96630</xdr:rowOff>
    </xdr:to>
    <xdr:sp macro="" textlink="">
      <xdr:nvSpPr>
        <xdr:cNvPr id="42" name="Rectangle: Rounded Corners 41">
          <a:extLst>
            <a:ext uri="{FF2B5EF4-FFF2-40B4-BE49-F238E27FC236}">
              <a16:creationId xmlns:a16="http://schemas.microsoft.com/office/drawing/2014/main" id="{6E9F9987-93EB-4CAB-89B4-A1D4C81237FF}"/>
            </a:ext>
          </a:extLst>
        </xdr:cNvPr>
        <xdr:cNvSpPr/>
      </xdr:nvSpPr>
      <xdr:spPr>
        <a:xfrm>
          <a:off x="11568043" y="193261"/>
          <a:ext cx="2332935" cy="7440543"/>
        </a:xfrm>
        <a:prstGeom prst="roundRect">
          <a:avLst>
            <a:gd name="adj" fmla="val 556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285105</xdr:colOff>
      <xdr:row>26</xdr:row>
      <xdr:rowOff>149031</xdr:rowOff>
    </xdr:from>
    <xdr:to>
      <xdr:col>6</xdr:col>
      <xdr:colOff>155510</xdr:colOff>
      <xdr:row>42</xdr:row>
      <xdr:rowOff>107970</xdr:rowOff>
    </xdr:to>
    <xdr:sp macro="" textlink="">
      <xdr:nvSpPr>
        <xdr:cNvPr id="7" name="Rectangle: Rounded Corners 6">
          <a:extLst>
            <a:ext uri="{FF2B5EF4-FFF2-40B4-BE49-F238E27FC236}">
              <a16:creationId xmlns:a16="http://schemas.microsoft.com/office/drawing/2014/main" id="{CB657111-3EFB-4A0B-B597-9143F594E32F}"/>
            </a:ext>
          </a:extLst>
        </xdr:cNvPr>
        <xdr:cNvSpPr/>
      </xdr:nvSpPr>
      <xdr:spPr>
        <a:xfrm>
          <a:off x="285105" y="4866174"/>
          <a:ext cx="3524895" cy="2861796"/>
        </a:xfrm>
        <a:prstGeom prst="roundRect">
          <a:avLst>
            <a:gd name="adj" fmla="val 556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246224</xdr:colOff>
      <xdr:row>10</xdr:row>
      <xdr:rowOff>26737</xdr:rowOff>
    </xdr:from>
    <xdr:to>
      <xdr:col>9</xdr:col>
      <xdr:colOff>323979</xdr:colOff>
      <xdr:row>25</xdr:row>
      <xdr:rowOff>167105</xdr:rowOff>
    </xdr:to>
    <xdr:sp macro="" textlink="">
      <xdr:nvSpPr>
        <xdr:cNvPr id="91" name="Rectangle: Rounded Corners 90">
          <a:extLst>
            <a:ext uri="{FF2B5EF4-FFF2-40B4-BE49-F238E27FC236}">
              <a16:creationId xmlns:a16="http://schemas.microsoft.com/office/drawing/2014/main" id="{EF8B5C57-065D-40C9-AAF3-5B33BD79D9A4}"/>
            </a:ext>
          </a:extLst>
        </xdr:cNvPr>
        <xdr:cNvSpPr/>
      </xdr:nvSpPr>
      <xdr:spPr>
        <a:xfrm>
          <a:off x="246224" y="1841023"/>
          <a:ext cx="5559490" cy="2861796"/>
        </a:xfrm>
        <a:prstGeom prst="roundRect">
          <a:avLst>
            <a:gd name="adj" fmla="val 556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233266</xdr:colOff>
      <xdr:row>1</xdr:row>
      <xdr:rowOff>31878</xdr:rowOff>
    </xdr:from>
    <xdr:to>
      <xdr:col>18</xdr:col>
      <xdr:colOff>408215</xdr:colOff>
      <xdr:row>4</xdr:row>
      <xdr:rowOff>0</xdr:rowOff>
    </xdr:to>
    <xdr:sp macro="" textlink="">
      <xdr:nvSpPr>
        <xdr:cNvPr id="3" name="Rectangle: Rounded Corners 2">
          <a:extLst>
            <a:ext uri="{FF2B5EF4-FFF2-40B4-BE49-F238E27FC236}">
              <a16:creationId xmlns:a16="http://schemas.microsoft.com/office/drawing/2014/main" id="{CA5C3FAA-C8A4-FEFD-9BB2-3FFF7072C6FA}"/>
            </a:ext>
          </a:extLst>
        </xdr:cNvPr>
        <xdr:cNvSpPr/>
      </xdr:nvSpPr>
      <xdr:spPr>
        <a:xfrm>
          <a:off x="233266" y="213307"/>
          <a:ext cx="11177296" cy="512407"/>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570841</xdr:colOff>
      <xdr:row>1</xdr:row>
      <xdr:rowOff>92088</xdr:rowOff>
    </xdr:from>
    <xdr:to>
      <xdr:col>9</xdr:col>
      <xdr:colOff>27214</xdr:colOff>
      <xdr:row>3</xdr:row>
      <xdr:rowOff>105833</xdr:rowOff>
    </xdr:to>
    <xdr:sp macro="" textlink="">
      <xdr:nvSpPr>
        <xdr:cNvPr id="4" name="TextBox 3">
          <a:extLst>
            <a:ext uri="{FF2B5EF4-FFF2-40B4-BE49-F238E27FC236}">
              <a16:creationId xmlns:a16="http://schemas.microsoft.com/office/drawing/2014/main" id="{A9426163-FE0F-9FFE-F77E-EEE6A0F0FE89}"/>
            </a:ext>
          </a:extLst>
        </xdr:cNvPr>
        <xdr:cNvSpPr txBox="1"/>
      </xdr:nvSpPr>
      <xdr:spPr>
        <a:xfrm>
          <a:off x="570841" y="276238"/>
          <a:ext cx="4942773" cy="382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latin typeface="Aptos Display" panose="020B0004020202020204" pitchFamily="34" charset="0"/>
            </a:rPr>
            <a:t>XYZ Executive</a:t>
          </a:r>
          <a:r>
            <a:rPr lang="en-IN" sz="1800" baseline="0">
              <a:latin typeface="Aptos Display" panose="020B0004020202020204" pitchFamily="34" charset="0"/>
            </a:rPr>
            <a:t> Summary &amp; Profitability Dashboard</a:t>
          </a:r>
          <a:endParaRPr lang="en-IN" sz="1800">
            <a:latin typeface="Aptos Display" panose="020B0004020202020204" pitchFamily="34" charset="0"/>
          </a:endParaRPr>
        </a:p>
      </xdr:txBody>
    </xdr:sp>
    <xdr:clientData/>
  </xdr:twoCellAnchor>
  <xdr:twoCellAnchor editAs="oneCell">
    <xdr:from>
      <xdr:col>0</xdr:col>
      <xdr:colOff>280115</xdr:colOff>
      <xdr:row>1</xdr:row>
      <xdr:rowOff>68034</xdr:rowOff>
    </xdr:from>
    <xdr:to>
      <xdr:col>1</xdr:col>
      <xdr:colOff>76009</xdr:colOff>
      <xdr:row>3</xdr:row>
      <xdr:rowOff>113392</xdr:rowOff>
    </xdr:to>
    <xdr:pic>
      <xdr:nvPicPr>
        <xdr:cNvPr id="6" name="Picture 5">
          <a:extLst>
            <a:ext uri="{FF2B5EF4-FFF2-40B4-BE49-F238E27FC236}">
              <a16:creationId xmlns:a16="http://schemas.microsoft.com/office/drawing/2014/main" id="{1BB628FD-FD51-6435-5021-B25D3DF4FA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0115" y="260458"/>
          <a:ext cx="411652" cy="430207"/>
        </a:xfrm>
        <a:prstGeom prst="rect">
          <a:avLst/>
        </a:prstGeom>
      </xdr:spPr>
    </xdr:pic>
    <xdr:clientData/>
  </xdr:twoCellAnchor>
  <xdr:twoCellAnchor>
    <xdr:from>
      <xdr:col>0</xdr:col>
      <xdr:colOff>241300</xdr:colOff>
      <xdr:row>5</xdr:row>
      <xdr:rowOff>0</xdr:rowOff>
    </xdr:from>
    <xdr:to>
      <xdr:col>3</xdr:col>
      <xdr:colOff>12700</xdr:colOff>
      <xdr:row>9</xdr:row>
      <xdr:rowOff>6350</xdr:rowOff>
    </xdr:to>
    <xdr:grpSp>
      <xdr:nvGrpSpPr>
        <xdr:cNvPr id="18" name="Group 17">
          <a:extLst>
            <a:ext uri="{FF2B5EF4-FFF2-40B4-BE49-F238E27FC236}">
              <a16:creationId xmlns:a16="http://schemas.microsoft.com/office/drawing/2014/main" id="{5AF9CA6F-37E2-CBE1-EDB9-027B4AB34D17}"/>
            </a:ext>
          </a:extLst>
        </xdr:cNvPr>
        <xdr:cNvGrpSpPr/>
      </xdr:nvGrpSpPr>
      <xdr:grpSpPr>
        <a:xfrm>
          <a:off x="241300" y="946930"/>
          <a:ext cx="1609558" cy="763894"/>
          <a:chOff x="241300" y="901700"/>
          <a:chExt cx="1435100" cy="730250"/>
        </a:xfrm>
      </xdr:grpSpPr>
      <xdr:sp macro="" textlink="">
        <xdr:nvSpPr>
          <xdr:cNvPr id="8" name="Rectangle: Rounded Corners 7">
            <a:extLst>
              <a:ext uri="{FF2B5EF4-FFF2-40B4-BE49-F238E27FC236}">
                <a16:creationId xmlns:a16="http://schemas.microsoft.com/office/drawing/2014/main" id="{3A6330F8-8482-43FD-96F1-81CA1C671870}"/>
              </a:ext>
            </a:extLst>
          </xdr:cNvPr>
          <xdr:cNvSpPr/>
        </xdr:nvSpPr>
        <xdr:spPr>
          <a:xfrm>
            <a:off x="241300" y="901700"/>
            <a:ext cx="1435100" cy="7302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4" name="TextBox 13">
            <a:extLst>
              <a:ext uri="{FF2B5EF4-FFF2-40B4-BE49-F238E27FC236}">
                <a16:creationId xmlns:a16="http://schemas.microsoft.com/office/drawing/2014/main" id="{66F92322-2F9E-493B-819A-269FDC51B2B0}"/>
              </a:ext>
            </a:extLst>
          </xdr:cNvPr>
          <xdr:cNvSpPr txBox="1"/>
        </xdr:nvSpPr>
        <xdr:spPr>
          <a:xfrm>
            <a:off x="297140" y="952501"/>
            <a:ext cx="1328461"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solidFill>
                  <a:schemeClr val="tx1">
                    <a:lumMod val="65000"/>
                    <a:lumOff val="35000"/>
                  </a:schemeClr>
                </a:solidFill>
                <a:latin typeface="Aptos Display" panose="020B0004020202020204" pitchFamily="34" charset="0"/>
              </a:rPr>
              <a:t>Total</a:t>
            </a:r>
            <a:r>
              <a:rPr lang="en-IN" sz="1400" baseline="0">
                <a:solidFill>
                  <a:schemeClr val="tx1">
                    <a:lumMod val="65000"/>
                    <a:lumOff val="35000"/>
                  </a:schemeClr>
                </a:solidFill>
                <a:latin typeface="Aptos Display" panose="020B0004020202020204" pitchFamily="34" charset="0"/>
              </a:rPr>
              <a:t> Revenue</a:t>
            </a:r>
            <a:endParaRPr lang="en-IN" sz="1400">
              <a:solidFill>
                <a:schemeClr val="tx1">
                  <a:lumMod val="65000"/>
                  <a:lumOff val="35000"/>
                </a:schemeClr>
              </a:solidFill>
              <a:latin typeface="Aptos Display" panose="020B0004020202020204" pitchFamily="34" charset="0"/>
            </a:endParaRPr>
          </a:p>
        </xdr:txBody>
      </xdr:sp>
      <xdr:sp macro="" textlink="'Pivot Table'!A4">
        <xdr:nvSpPr>
          <xdr:cNvPr id="16" name="TextBox 15">
            <a:extLst>
              <a:ext uri="{FF2B5EF4-FFF2-40B4-BE49-F238E27FC236}">
                <a16:creationId xmlns:a16="http://schemas.microsoft.com/office/drawing/2014/main" id="{3658FE2A-0D44-4C04-847B-3B24ED350B47}"/>
              </a:ext>
            </a:extLst>
          </xdr:cNvPr>
          <xdr:cNvSpPr txBox="1"/>
        </xdr:nvSpPr>
        <xdr:spPr>
          <a:xfrm>
            <a:off x="292100" y="1187450"/>
            <a:ext cx="1339849" cy="382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CAE9DD-5301-4F7B-9B7A-A55FF45DFF97}" type="TxLink">
              <a:rPr lang="en-US"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rPr>
              <a:pPr algn="ctr"/>
              <a:t>$6,45,223</a:t>
            </a:fld>
            <a:endParaRPr lang="en-IN" sz="3200" b="1">
              <a:solidFill>
                <a:schemeClr val="tx2">
                  <a:lumMod val="75000"/>
                  <a:lumOff val="25000"/>
                </a:schemeClr>
              </a:solidFill>
              <a:latin typeface="Aptos Display" panose="020B0004020202020204" pitchFamily="34" charset="0"/>
            </a:endParaRPr>
          </a:p>
        </xdr:txBody>
      </xdr:sp>
    </xdr:grpSp>
    <xdr:clientData/>
  </xdr:twoCellAnchor>
  <xdr:twoCellAnchor>
    <xdr:from>
      <xdr:col>3</xdr:col>
      <xdr:colOff>279400</xdr:colOff>
      <xdr:row>4</xdr:row>
      <xdr:rowOff>177800</xdr:rowOff>
    </xdr:from>
    <xdr:to>
      <xdr:col>6</xdr:col>
      <xdr:colOff>127000</xdr:colOff>
      <xdr:row>8</xdr:row>
      <xdr:rowOff>171450</xdr:rowOff>
    </xdr:to>
    <xdr:grpSp>
      <xdr:nvGrpSpPr>
        <xdr:cNvPr id="43" name="Group 42">
          <a:extLst>
            <a:ext uri="{FF2B5EF4-FFF2-40B4-BE49-F238E27FC236}">
              <a16:creationId xmlns:a16="http://schemas.microsoft.com/office/drawing/2014/main" id="{F3D317F4-0B38-AA4F-5495-E43C94BFB137}"/>
            </a:ext>
          </a:extLst>
        </xdr:cNvPr>
        <xdr:cNvGrpSpPr/>
      </xdr:nvGrpSpPr>
      <xdr:grpSpPr>
        <a:xfrm>
          <a:off x="2117558" y="935344"/>
          <a:ext cx="1685758" cy="751194"/>
          <a:chOff x="1885950" y="914400"/>
          <a:chExt cx="1435100" cy="730250"/>
        </a:xfrm>
      </xdr:grpSpPr>
      <xdr:sp macro="" textlink="">
        <xdr:nvSpPr>
          <xdr:cNvPr id="24" name="Rectangle: Rounded Corners 23">
            <a:extLst>
              <a:ext uri="{FF2B5EF4-FFF2-40B4-BE49-F238E27FC236}">
                <a16:creationId xmlns:a16="http://schemas.microsoft.com/office/drawing/2014/main" id="{067E0E70-1110-CE22-22A1-E8899C274425}"/>
              </a:ext>
            </a:extLst>
          </xdr:cNvPr>
          <xdr:cNvSpPr/>
        </xdr:nvSpPr>
        <xdr:spPr>
          <a:xfrm>
            <a:off x="1885950" y="914400"/>
            <a:ext cx="1435100" cy="7302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5" name="TextBox 24">
            <a:extLst>
              <a:ext uri="{FF2B5EF4-FFF2-40B4-BE49-F238E27FC236}">
                <a16:creationId xmlns:a16="http://schemas.microsoft.com/office/drawing/2014/main" id="{04C8A0B3-41BF-779A-5512-46A0502424B1}"/>
              </a:ext>
            </a:extLst>
          </xdr:cNvPr>
          <xdr:cNvSpPr txBox="1"/>
        </xdr:nvSpPr>
        <xdr:spPr>
          <a:xfrm>
            <a:off x="1955801" y="965201"/>
            <a:ext cx="13144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solidFill>
                  <a:schemeClr val="tx1">
                    <a:lumMod val="65000"/>
                    <a:lumOff val="35000"/>
                  </a:schemeClr>
                </a:solidFill>
                <a:latin typeface="Aptos Display" panose="020B0004020202020204" pitchFamily="34" charset="0"/>
              </a:rPr>
              <a:t>Total</a:t>
            </a:r>
            <a:r>
              <a:rPr lang="en-IN" sz="1400" baseline="0">
                <a:solidFill>
                  <a:schemeClr val="tx1">
                    <a:lumMod val="65000"/>
                    <a:lumOff val="35000"/>
                  </a:schemeClr>
                </a:solidFill>
                <a:latin typeface="Aptos Display" panose="020B0004020202020204" pitchFamily="34" charset="0"/>
              </a:rPr>
              <a:t> Gross Profit</a:t>
            </a:r>
            <a:endParaRPr lang="en-IN" sz="1400">
              <a:solidFill>
                <a:schemeClr val="tx1">
                  <a:lumMod val="65000"/>
                  <a:lumOff val="35000"/>
                </a:schemeClr>
              </a:solidFill>
              <a:latin typeface="Aptos Display" panose="020B0004020202020204" pitchFamily="34" charset="0"/>
            </a:endParaRPr>
          </a:p>
        </xdr:txBody>
      </xdr:sp>
      <xdr:sp macro="" textlink="'Pivot Table'!C4">
        <xdr:nvSpPr>
          <xdr:cNvPr id="26" name="TextBox 25">
            <a:extLst>
              <a:ext uri="{FF2B5EF4-FFF2-40B4-BE49-F238E27FC236}">
                <a16:creationId xmlns:a16="http://schemas.microsoft.com/office/drawing/2014/main" id="{4EF61D3C-CC2C-CA21-3107-B0E831A29257}"/>
              </a:ext>
            </a:extLst>
          </xdr:cNvPr>
          <xdr:cNvSpPr txBox="1"/>
        </xdr:nvSpPr>
        <xdr:spPr>
          <a:xfrm>
            <a:off x="1936750" y="1200150"/>
            <a:ext cx="1339849" cy="382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D610E8D-D738-4206-9B82-6D8524BB566A}" type="TxLink">
              <a:rPr lang="en-US"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rPr>
              <a:pPr marL="0" indent="0" algn="ctr"/>
              <a:t>$2,96,384</a:t>
            </a:fld>
            <a:endParaRPr lang="en-IN"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endParaRPr>
          </a:p>
        </xdr:txBody>
      </xdr:sp>
    </xdr:grpSp>
    <xdr:clientData/>
  </xdr:twoCellAnchor>
  <xdr:twoCellAnchor>
    <xdr:from>
      <xdr:col>6</xdr:col>
      <xdr:colOff>346776</xdr:colOff>
      <xdr:row>4</xdr:row>
      <xdr:rowOff>177800</xdr:rowOff>
    </xdr:from>
    <xdr:to>
      <xdr:col>9</xdr:col>
      <xdr:colOff>203200</xdr:colOff>
      <xdr:row>8</xdr:row>
      <xdr:rowOff>171450</xdr:rowOff>
    </xdr:to>
    <xdr:grpSp>
      <xdr:nvGrpSpPr>
        <xdr:cNvPr id="27" name="Group 26">
          <a:extLst>
            <a:ext uri="{FF2B5EF4-FFF2-40B4-BE49-F238E27FC236}">
              <a16:creationId xmlns:a16="http://schemas.microsoft.com/office/drawing/2014/main" id="{463D03E4-A6F0-71CF-68E0-3DC0B3BD1EB8}"/>
            </a:ext>
          </a:extLst>
        </xdr:cNvPr>
        <xdr:cNvGrpSpPr/>
      </xdr:nvGrpSpPr>
      <xdr:grpSpPr>
        <a:xfrm>
          <a:off x="4023092" y="935344"/>
          <a:ext cx="1694582" cy="751194"/>
          <a:chOff x="241300" y="901700"/>
          <a:chExt cx="1435100" cy="730250"/>
        </a:xfrm>
      </xdr:grpSpPr>
      <xdr:sp macro="" textlink="">
        <xdr:nvSpPr>
          <xdr:cNvPr id="28" name="Rectangle: Rounded Corners 27">
            <a:extLst>
              <a:ext uri="{FF2B5EF4-FFF2-40B4-BE49-F238E27FC236}">
                <a16:creationId xmlns:a16="http://schemas.microsoft.com/office/drawing/2014/main" id="{0BDF3B65-3BFA-98F3-2D48-40E8194A43A6}"/>
              </a:ext>
            </a:extLst>
          </xdr:cNvPr>
          <xdr:cNvSpPr/>
        </xdr:nvSpPr>
        <xdr:spPr>
          <a:xfrm>
            <a:off x="241300" y="901700"/>
            <a:ext cx="1435100" cy="7302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9" name="TextBox 28">
            <a:extLst>
              <a:ext uri="{FF2B5EF4-FFF2-40B4-BE49-F238E27FC236}">
                <a16:creationId xmlns:a16="http://schemas.microsoft.com/office/drawing/2014/main" id="{6FAA8829-6E9B-8955-16DC-4EDCD6EA38C4}"/>
              </a:ext>
            </a:extLst>
          </xdr:cNvPr>
          <xdr:cNvSpPr txBox="1"/>
        </xdr:nvSpPr>
        <xdr:spPr>
          <a:xfrm>
            <a:off x="275014" y="952501"/>
            <a:ext cx="1371874"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aseline="0">
                <a:solidFill>
                  <a:schemeClr val="tx1">
                    <a:lumMod val="65000"/>
                    <a:lumOff val="35000"/>
                  </a:schemeClr>
                </a:solidFill>
                <a:latin typeface="Aptos Display" panose="020B0004020202020204" pitchFamily="34" charset="0"/>
              </a:rPr>
              <a:t>Gross Profit Margin</a:t>
            </a:r>
            <a:endParaRPr lang="en-IN" sz="1400">
              <a:solidFill>
                <a:schemeClr val="tx1">
                  <a:lumMod val="65000"/>
                  <a:lumOff val="35000"/>
                </a:schemeClr>
              </a:solidFill>
              <a:latin typeface="Aptos Display" panose="020B0004020202020204" pitchFamily="34" charset="0"/>
            </a:endParaRPr>
          </a:p>
        </xdr:txBody>
      </xdr:sp>
      <xdr:sp macro="" textlink="'Pivot Table'!E4">
        <xdr:nvSpPr>
          <xdr:cNvPr id="30" name="TextBox 29">
            <a:extLst>
              <a:ext uri="{FF2B5EF4-FFF2-40B4-BE49-F238E27FC236}">
                <a16:creationId xmlns:a16="http://schemas.microsoft.com/office/drawing/2014/main" id="{5FD0FDF2-1104-8ADE-E1B3-FC3323C63968}"/>
              </a:ext>
            </a:extLst>
          </xdr:cNvPr>
          <xdr:cNvSpPr txBox="1"/>
        </xdr:nvSpPr>
        <xdr:spPr>
          <a:xfrm>
            <a:off x="292100" y="1187450"/>
            <a:ext cx="1339849" cy="382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78EABB4-397B-470F-B191-A5C6B10C0872}" type="TxLink">
              <a:rPr lang="en-US"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rPr>
              <a:pPr marL="0" indent="0" algn="ctr"/>
              <a:t>45.94%</a:t>
            </a:fld>
            <a:endParaRPr lang="en-IN"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endParaRPr>
          </a:p>
        </xdr:txBody>
      </xdr:sp>
    </xdr:grpSp>
    <xdr:clientData/>
  </xdr:twoCellAnchor>
  <xdr:twoCellAnchor>
    <xdr:from>
      <xdr:col>9</xdr:col>
      <xdr:colOff>463550</xdr:colOff>
      <xdr:row>5</xdr:row>
      <xdr:rowOff>0</xdr:rowOff>
    </xdr:from>
    <xdr:to>
      <xdr:col>12</xdr:col>
      <xdr:colOff>273050</xdr:colOff>
      <xdr:row>9</xdr:row>
      <xdr:rowOff>12700</xdr:rowOff>
    </xdr:to>
    <xdr:grpSp>
      <xdr:nvGrpSpPr>
        <xdr:cNvPr id="84" name="Group 83">
          <a:extLst>
            <a:ext uri="{FF2B5EF4-FFF2-40B4-BE49-F238E27FC236}">
              <a16:creationId xmlns:a16="http://schemas.microsoft.com/office/drawing/2014/main" id="{ABA28E22-2D22-B637-BFDA-D1FE7C4292C4}"/>
            </a:ext>
          </a:extLst>
        </xdr:cNvPr>
        <xdr:cNvGrpSpPr/>
      </xdr:nvGrpSpPr>
      <xdr:grpSpPr>
        <a:xfrm>
          <a:off x="5978024" y="946930"/>
          <a:ext cx="1647658" cy="770244"/>
          <a:chOff x="5899150" y="946150"/>
          <a:chExt cx="1625600" cy="730250"/>
        </a:xfrm>
      </xdr:grpSpPr>
      <xdr:sp macro="" textlink="">
        <xdr:nvSpPr>
          <xdr:cNvPr id="32" name="Rectangle: Rounded Corners 31">
            <a:extLst>
              <a:ext uri="{FF2B5EF4-FFF2-40B4-BE49-F238E27FC236}">
                <a16:creationId xmlns:a16="http://schemas.microsoft.com/office/drawing/2014/main" id="{D2218325-A5AB-DE4B-294F-1EF7CC9DD5D1}"/>
              </a:ext>
            </a:extLst>
          </xdr:cNvPr>
          <xdr:cNvSpPr/>
        </xdr:nvSpPr>
        <xdr:spPr>
          <a:xfrm>
            <a:off x="5899150" y="946150"/>
            <a:ext cx="1625600" cy="7302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TextBox 32">
            <a:extLst>
              <a:ext uri="{FF2B5EF4-FFF2-40B4-BE49-F238E27FC236}">
                <a16:creationId xmlns:a16="http://schemas.microsoft.com/office/drawing/2014/main" id="{F88CF203-09AA-ED86-F742-50EC09792D4E}"/>
              </a:ext>
            </a:extLst>
          </xdr:cNvPr>
          <xdr:cNvSpPr txBox="1"/>
        </xdr:nvSpPr>
        <xdr:spPr>
          <a:xfrm>
            <a:off x="5961924" y="996951"/>
            <a:ext cx="1492583"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solidFill>
                  <a:schemeClr val="tx1">
                    <a:lumMod val="65000"/>
                    <a:lumOff val="35000"/>
                  </a:schemeClr>
                </a:solidFill>
                <a:latin typeface="Aptos Display" panose="020B0004020202020204" pitchFamily="34" charset="0"/>
              </a:rPr>
              <a:t>Total</a:t>
            </a:r>
            <a:r>
              <a:rPr lang="en-IN" sz="1400" baseline="0">
                <a:solidFill>
                  <a:schemeClr val="tx1">
                    <a:lumMod val="65000"/>
                    <a:lumOff val="35000"/>
                  </a:schemeClr>
                </a:solidFill>
                <a:latin typeface="Aptos Display" panose="020B0004020202020204" pitchFamily="34" charset="0"/>
              </a:rPr>
              <a:t> Units Sold</a:t>
            </a:r>
            <a:endParaRPr lang="en-IN" sz="1400">
              <a:solidFill>
                <a:schemeClr val="tx1">
                  <a:lumMod val="65000"/>
                  <a:lumOff val="35000"/>
                </a:schemeClr>
              </a:solidFill>
              <a:latin typeface="Aptos Display" panose="020B0004020202020204" pitchFamily="34" charset="0"/>
            </a:endParaRPr>
          </a:p>
        </xdr:txBody>
      </xdr:sp>
      <xdr:sp macro="" textlink="'Pivot Table'!G4">
        <xdr:nvSpPr>
          <xdr:cNvPr id="34" name="TextBox 33">
            <a:extLst>
              <a:ext uri="{FF2B5EF4-FFF2-40B4-BE49-F238E27FC236}">
                <a16:creationId xmlns:a16="http://schemas.microsoft.com/office/drawing/2014/main" id="{75B2C8E9-FB17-CCA1-9D44-D49B0E136D59}"/>
              </a:ext>
            </a:extLst>
          </xdr:cNvPr>
          <xdr:cNvSpPr txBox="1"/>
        </xdr:nvSpPr>
        <xdr:spPr>
          <a:xfrm>
            <a:off x="5943993" y="1231900"/>
            <a:ext cx="1517705" cy="382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D75DF7F-59B5-4EDC-B815-8B45074CADBB}" type="TxLink">
              <a:rPr lang="en-US"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rPr>
              <a:pPr marL="0" indent="0" algn="ctr"/>
              <a:t>6698</a:t>
            </a:fld>
            <a:endParaRPr lang="en-IN"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endParaRPr>
          </a:p>
        </xdr:txBody>
      </xdr:sp>
    </xdr:grpSp>
    <xdr:clientData/>
  </xdr:twoCellAnchor>
  <xdr:twoCellAnchor>
    <xdr:from>
      <xdr:col>12</xdr:col>
      <xdr:colOff>539750</xdr:colOff>
      <xdr:row>5</xdr:row>
      <xdr:rowOff>6350</xdr:rowOff>
    </xdr:from>
    <xdr:to>
      <xdr:col>15</xdr:col>
      <xdr:colOff>387350</xdr:colOff>
      <xdr:row>9</xdr:row>
      <xdr:rowOff>0</xdr:rowOff>
    </xdr:to>
    <xdr:grpSp>
      <xdr:nvGrpSpPr>
        <xdr:cNvPr id="69" name="Group 68">
          <a:extLst>
            <a:ext uri="{FF2B5EF4-FFF2-40B4-BE49-F238E27FC236}">
              <a16:creationId xmlns:a16="http://schemas.microsoft.com/office/drawing/2014/main" id="{84CFEB5A-76A9-299B-E233-9B022ECCA5E6}"/>
            </a:ext>
          </a:extLst>
        </xdr:cNvPr>
        <xdr:cNvGrpSpPr/>
      </xdr:nvGrpSpPr>
      <xdr:grpSpPr>
        <a:xfrm>
          <a:off x="7892382" y="953280"/>
          <a:ext cx="1685757" cy="751194"/>
          <a:chOff x="8029046" y="908050"/>
          <a:chExt cx="1816100" cy="730250"/>
        </a:xfrm>
      </xdr:grpSpPr>
      <xdr:sp macro="" textlink="">
        <xdr:nvSpPr>
          <xdr:cNvPr id="57" name="Rectangle: Rounded Corners 56">
            <a:extLst>
              <a:ext uri="{FF2B5EF4-FFF2-40B4-BE49-F238E27FC236}">
                <a16:creationId xmlns:a16="http://schemas.microsoft.com/office/drawing/2014/main" id="{224370C4-192C-93C0-5B5A-176E33510AD9}"/>
              </a:ext>
            </a:extLst>
          </xdr:cNvPr>
          <xdr:cNvSpPr/>
        </xdr:nvSpPr>
        <xdr:spPr>
          <a:xfrm>
            <a:off x="8029046" y="908050"/>
            <a:ext cx="1816100" cy="7302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8" name="TextBox 57">
            <a:extLst>
              <a:ext uri="{FF2B5EF4-FFF2-40B4-BE49-F238E27FC236}">
                <a16:creationId xmlns:a16="http://schemas.microsoft.com/office/drawing/2014/main" id="{E1C65425-B9AD-C1FE-4E26-10C457233C4E}"/>
              </a:ext>
            </a:extLst>
          </xdr:cNvPr>
          <xdr:cNvSpPr txBox="1"/>
        </xdr:nvSpPr>
        <xdr:spPr>
          <a:xfrm>
            <a:off x="8117442" y="958851"/>
            <a:ext cx="1663419"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solidFill>
                  <a:schemeClr val="tx1">
                    <a:lumMod val="65000"/>
                    <a:lumOff val="35000"/>
                  </a:schemeClr>
                </a:solidFill>
                <a:latin typeface="Aptos Display" panose="020B0004020202020204" pitchFamily="34" charset="0"/>
              </a:rPr>
              <a:t>Total</a:t>
            </a:r>
            <a:r>
              <a:rPr lang="en-IN" sz="1400" baseline="0">
                <a:solidFill>
                  <a:schemeClr val="tx1">
                    <a:lumMod val="65000"/>
                    <a:lumOff val="35000"/>
                  </a:schemeClr>
                </a:solidFill>
                <a:latin typeface="Aptos Display" panose="020B0004020202020204" pitchFamily="34" charset="0"/>
              </a:rPr>
              <a:t> Orders</a:t>
            </a:r>
            <a:endParaRPr lang="en-IN" sz="1400">
              <a:solidFill>
                <a:schemeClr val="tx1">
                  <a:lumMod val="65000"/>
                  <a:lumOff val="35000"/>
                </a:schemeClr>
              </a:solidFill>
              <a:latin typeface="Aptos Display" panose="020B0004020202020204" pitchFamily="34" charset="0"/>
            </a:endParaRPr>
          </a:p>
        </xdr:txBody>
      </xdr:sp>
      <xdr:sp macro="" textlink="'Pivot Table'!I4">
        <xdr:nvSpPr>
          <xdr:cNvPr id="59" name="TextBox 58">
            <a:extLst>
              <a:ext uri="{FF2B5EF4-FFF2-40B4-BE49-F238E27FC236}">
                <a16:creationId xmlns:a16="http://schemas.microsoft.com/office/drawing/2014/main" id="{58A8B237-82B9-2D9E-6E26-B4B646AB9890}"/>
              </a:ext>
            </a:extLst>
          </xdr:cNvPr>
          <xdr:cNvSpPr txBox="1"/>
        </xdr:nvSpPr>
        <xdr:spPr>
          <a:xfrm>
            <a:off x="8093333" y="1193800"/>
            <a:ext cx="1695561" cy="382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90FADAB-38F1-4CC2-988D-E059996DBA93}" type="TxLink">
              <a:rPr lang="en-US"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rPr>
              <a:pPr marL="0" indent="0" algn="ctr"/>
              <a:t>2707</a:t>
            </a:fld>
            <a:endParaRPr lang="en-IN"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endParaRPr>
          </a:p>
        </xdr:txBody>
      </xdr:sp>
    </xdr:grpSp>
    <xdr:clientData/>
  </xdr:twoCellAnchor>
  <xdr:twoCellAnchor>
    <xdr:from>
      <xdr:col>16</xdr:col>
      <xdr:colOff>44450</xdr:colOff>
      <xdr:row>5</xdr:row>
      <xdr:rowOff>25400</xdr:rowOff>
    </xdr:from>
    <xdr:to>
      <xdr:col>18</xdr:col>
      <xdr:colOff>425450</xdr:colOff>
      <xdr:row>9</xdr:row>
      <xdr:rowOff>19050</xdr:rowOff>
    </xdr:to>
    <xdr:grpSp>
      <xdr:nvGrpSpPr>
        <xdr:cNvPr id="81" name="Group 80">
          <a:extLst>
            <a:ext uri="{FF2B5EF4-FFF2-40B4-BE49-F238E27FC236}">
              <a16:creationId xmlns:a16="http://schemas.microsoft.com/office/drawing/2014/main" id="{2E269BAF-BD15-FA48-4663-EB551B48A727}"/>
            </a:ext>
          </a:extLst>
        </xdr:cNvPr>
        <xdr:cNvGrpSpPr/>
      </xdr:nvGrpSpPr>
      <xdr:grpSpPr>
        <a:xfrm>
          <a:off x="9847959" y="972330"/>
          <a:ext cx="1639859" cy="751194"/>
          <a:chOff x="9893300" y="977900"/>
          <a:chExt cx="1600200" cy="730250"/>
        </a:xfrm>
      </xdr:grpSpPr>
      <xdr:sp macro="" textlink="">
        <xdr:nvSpPr>
          <xdr:cNvPr id="78" name="Rectangle: Rounded Corners 77">
            <a:extLst>
              <a:ext uri="{FF2B5EF4-FFF2-40B4-BE49-F238E27FC236}">
                <a16:creationId xmlns:a16="http://schemas.microsoft.com/office/drawing/2014/main" id="{3B0FD16D-143C-49B8-8789-75096D058AE0}"/>
              </a:ext>
            </a:extLst>
          </xdr:cNvPr>
          <xdr:cNvSpPr/>
        </xdr:nvSpPr>
        <xdr:spPr>
          <a:xfrm>
            <a:off x="9893300" y="977900"/>
            <a:ext cx="1600200" cy="73025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9" name="TextBox 78">
            <a:extLst>
              <a:ext uri="{FF2B5EF4-FFF2-40B4-BE49-F238E27FC236}">
                <a16:creationId xmlns:a16="http://schemas.microsoft.com/office/drawing/2014/main" id="{27478611-13B1-4524-9EEE-61C909DE5FBD}"/>
              </a:ext>
            </a:extLst>
          </xdr:cNvPr>
          <xdr:cNvSpPr txBox="1"/>
        </xdr:nvSpPr>
        <xdr:spPr>
          <a:xfrm>
            <a:off x="9944101" y="1016001"/>
            <a:ext cx="151130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solidFill>
                  <a:schemeClr val="tx1">
                    <a:lumMod val="65000"/>
                    <a:lumOff val="35000"/>
                  </a:schemeClr>
                </a:solidFill>
                <a:latin typeface="Aptos Display" panose="020B0004020202020204" pitchFamily="34" charset="0"/>
              </a:rPr>
              <a:t>COGS</a:t>
            </a:r>
          </a:p>
        </xdr:txBody>
      </xdr:sp>
      <xdr:sp macro="" textlink="'Pivot Table'!K4">
        <xdr:nvSpPr>
          <xdr:cNvPr id="80" name="TextBox 79">
            <a:extLst>
              <a:ext uri="{FF2B5EF4-FFF2-40B4-BE49-F238E27FC236}">
                <a16:creationId xmlns:a16="http://schemas.microsoft.com/office/drawing/2014/main" id="{F67ABAB7-D4C2-4A04-8575-DD0978AB3E65}"/>
              </a:ext>
            </a:extLst>
          </xdr:cNvPr>
          <xdr:cNvSpPr txBox="1"/>
        </xdr:nvSpPr>
        <xdr:spPr>
          <a:xfrm>
            <a:off x="9951237" y="1250950"/>
            <a:ext cx="1472413" cy="382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333B689-08D9-44BD-B62F-EF8ABC44FB9D}" type="TxLink">
              <a:rPr lang="en-US"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rPr>
              <a:pPr marL="0" indent="0" algn="ctr"/>
              <a:t>$3,48,839</a:t>
            </a:fld>
            <a:endParaRPr lang="en-IN" sz="1800" b="1" i="0" u="none" strike="noStrike" cap="none" spc="0">
              <a:ln w="0"/>
              <a:solidFill>
                <a:schemeClr val="tx2">
                  <a:lumMod val="75000"/>
                  <a:lumOff val="25000"/>
                </a:schemeClr>
              </a:solidFill>
              <a:effectLst>
                <a:outerShdw blurRad="38100" dist="19050" dir="2700000" algn="tl" rotWithShape="0">
                  <a:schemeClr val="dk1">
                    <a:alpha val="40000"/>
                  </a:schemeClr>
                </a:outerShdw>
              </a:effectLst>
              <a:latin typeface="Aptos Narrow"/>
              <a:ea typeface="+mn-ea"/>
              <a:cs typeface="+mn-cs"/>
            </a:endParaRPr>
          </a:p>
        </xdr:txBody>
      </xdr:sp>
    </xdr:grpSp>
    <xdr:clientData/>
  </xdr:twoCellAnchor>
  <xdr:twoCellAnchor>
    <xdr:from>
      <xdr:col>17</xdr:col>
      <xdr:colOff>24104</xdr:colOff>
      <xdr:row>1</xdr:row>
      <xdr:rowOff>133350</xdr:rowOff>
    </xdr:from>
    <xdr:to>
      <xdr:col>18</xdr:col>
      <xdr:colOff>284454</xdr:colOff>
      <xdr:row>3</xdr:row>
      <xdr:rowOff>95250</xdr:rowOff>
    </xdr:to>
    <xdr:sp macro="" textlink="">
      <xdr:nvSpPr>
        <xdr:cNvPr id="85" name="Rectangle: Rounded Corners 84">
          <a:hlinkClick xmlns:r="http://schemas.openxmlformats.org/officeDocument/2006/relationships" r:id="rId2"/>
          <a:extLst>
            <a:ext uri="{FF2B5EF4-FFF2-40B4-BE49-F238E27FC236}">
              <a16:creationId xmlns:a16="http://schemas.microsoft.com/office/drawing/2014/main" id="{DAECA9BB-A832-658D-BB97-2D0C72313B82}"/>
            </a:ext>
          </a:extLst>
        </xdr:cNvPr>
        <xdr:cNvSpPr/>
      </xdr:nvSpPr>
      <xdr:spPr>
        <a:xfrm>
          <a:off x="10378492" y="314779"/>
          <a:ext cx="908309" cy="324757"/>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t>Sales Data</a:t>
          </a:r>
        </a:p>
      </xdr:txBody>
    </xdr:sp>
    <xdr:clientData/>
  </xdr:twoCellAnchor>
  <xdr:twoCellAnchor>
    <xdr:from>
      <xdr:col>15</xdr:col>
      <xdr:colOff>87604</xdr:colOff>
      <xdr:row>1</xdr:row>
      <xdr:rowOff>133350</xdr:rowOff>
    </xdr:from>
    <xdr:to>
      <xdr:col>16</xdr:col>
      <xdr:colOff>556986</xdr:colOff>
      <xdr:row>3</xdr:row>
      <xdr:rowOff>82550</xdr:rowOff>
    </xdr:to>
    <xdr:sp macro="" textlink="">
      <xdr:nvSpPr>
        <xdr:cNvPr id="87" name="Rectangle: Rounded Corners 86">
          <a:hlinkClick xmlns:r="http://schemas.openxmlformats.org/officeDocument/2006/relationships" r:id="rId3"/>
          <a:extLst>
            <a:ext uri="{FF2B5EF4-FFF2-40B4-BE49-F238E27FC236}">
              <a16:creationId xmlns:a16="http://schemas.microsoft.com/office/drawing/2014/main" id="{B6DF44C9-6D9C-4358-AAD7-98A37ECC24FF}"/>
            </a:ext>
          </a:extLst>
        </xdr:cNvPr>
        <xdr:cNvSpPr/>
      </xdr:nvSpPr>
      <xdr:spPr>
        <a:xfrm>
          <a:off x="9223828" y="314779"/>
          <a:ext cx="1078464" cy="312057"/>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t>All</a:t>
          </a:r>
          <a:r>
            <a:rPr lang="en-IN" sz="1100" b="1" baseline="0"/>
            <a:t> Pivot Table</a:t>
          </a:r>
          <a:endParaRPr lang="en-IN" sz="1100" b="1"/>
        </a:p>
      </xdr:txBody>
    </xdr:sp>
    <xdr:clientData/>
  </xdr:twoCellAnchor>
  <xdr:twoCellAnchor>
    <xdr:from>
      <xdr:col>0</xdr:col>
      <xdr:colOff>349898</xdr:colOff>
      <xdr:row>12</xdr:row>
      <xdr:rowOff>58317</xdr:rowOff>
    </xdr:from>
    <xdr:to>
      <xdr:col>9</xdr:col>
      <xdr:colOff>220578</xdr:colOff>
      <xdr:row>25</xdr:row>
      <xdr:rowOff>93018</xdr:rowOff>
    </xdr:to>
    <xdr:graphicFrame macro="">
      <xdr:nvGraphicFramePr>
        <xdr:cNvPr id="89" name="Chart 88">
          <a:extLst>
            <a:ext uri="{FF2B5EF4-FFF2-40B4-BE49-F238E27FC236}">
              <a16:creationId xmlns:a16="http://schemas.microsoft.com/office/drawing/2014/main" id="{6645A34D-F9B5-47B0-9C97-84A765ADBB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473009</xdr:colOff>
      <xdr:row>10</xdr:row>
      <xdr:rowOff>32398</xdr:rowOff>
    </xdr:from>
    <xdr:to>
      <xdr:col>18</xdr:col>
      <xdr:colOff>447092</xdr:colOff>
      <xdr:row>25</xdr:row>
      <xdr:rowOff>179246</xdr:rowOff>
    </xdr:to>
    <xdr:sp macro="" textlink="">
      <xdr:nvSpPr>
        <xdr:cNvPr id="93" name="Rectangle: Rounded Corners 92">
          <a:extLst>
            <a:ext uri="{FF2B5EF4-FFF2-40B4-BE49-F238E27FC236}">
              <a16:creationId xmlns:a16="http://schemas.microsoft.com/office/drawing/2014/main" id="{57AFAF87-6D60-4537-9112-AA2EBC779F6D}"/>
            </a:ext>
          </a:extLst>
        </xdr:cNvPr>
        <xdr:cNvSpPr/>
      </xdr:nvSpPr>
      <xdr:spPr>
        <a:xfrm>
          <a:off x="5954744" y="1846684"/>
          <a:ext cx="5494695" cy="2868276"/>
        </a:xfrm>
        <a:prstGeom prst="roundRect">
          <a:avLst>
            <a:gd name="adj" fmla="val 556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557245</xdr:colOff>
      <xdr:row>12</xdr:row>
      <xdr:rowOff>147133</xdr:rowOff>
    </xdr:from>
    <xdr:to>
      <xdr:col>18</xdr:col>
      <xdr:colOff>336939</xdr:colOff>
      <xdr:row>25</xdr:row>
      <xdr:rowOff>60649</xdr:rowOff>
    </xdr:to>
    <xdr:graphicFrame macro="">
      <xdr:nvGraphicFramePr>
        <xdr:cNvPr id="95" name="Chart 94">
          <a:extLst>
            <a:ext uri="{FF2B5EF4-FFF2-40B4-BE49-F238E27FC236}">
              <a16:creationId xmlns:a16="http://schemas.microsoft.com/office/drawing/2014/main" id="{9F4F050B-1810-4C88-AD5F-4A9EB5840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414129</xdr:colOff>
      <xdr:row>29</xdr:row>
      <xdr:rowOff>162836</xdr:rowOff>
    </xdr:from>
    <xdr:to>
      <xdr:col>6</xdr:col>
      <xdr:colOff>38032</xdr:colOff>
      <xdr:row>42</xdr:row>
      <xdr:rowOff>27609</xdr:rowOff>
    </xdr:to>
    <xdr:graphicFrame macro="">
      <xdr:nvGraphicFramePr>
        <xdr:cNvPr id="9" name="Revenue_By_Channel">
          <a:extLst>
            <a:ext uri="{FF2B5EF4-FFF2-40B4-BE49-F238E27FC236}">
              <a16:creationId xmlns:a16="http://schemas.microsoft.com/office/drawing/2014/main" id="{86CE9FB6-110D-4E8B-BD5C-3B73F5492F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285103</xdr:colOff>
      <xdr:row>26</xdr:row>
      <xdr:rowOff>168469</xdr:rowOff>
    </xdr:from>
    <xdr:to>
      <xdr:col>12</xdr:col>
      <xdr:colOff>32399</xdr:colOff>
      <xdr:row>42</xdr:row>
      <xdr:rowOff>127408</xdr:rowOff>
    </xdr:to>
    <xdr:sp macro="" textlink="">
      <xdr:nvSpPr>
        <xdr:cNvPr id="11" name="Rectangle: Rounded Corners 10">
          <a:extLst>
            <a:ext uri="{FF2B5EF4-FFF2-40B4-BE49-F238E27FC236}">
              <a16:creationId xmlns:a16="http://schemas.microsoft.com/office/drawing/2014/main" id="{95AA8118-7629-4099-B79B-CF06B865F4B8}"/>
            </a:ext>
          </a:extLst>
        </xdr:cNvPr>
        <xdr:cNvSpPr/>
      </xdr:nvSpPr>
      <xdr:spPr>
        <a:xfrm>
          <a:off x="3939593" y="4885612"/>
          <a:ext cx="3401786" cy="2861796"/>
        </a:xfrm>
        <a:prstGeom prst="roundRect">
          <a:avLst>
            <a:gd name="adj" fmla="val 556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168469</xdr:colOff>
      <xdr:row>27</xdr:row>
      <xdr:rowOff>1</xdr:rowOff>
    </xdr:from>
    <xdr:to>
      <xdr:col>18</xdr:col>
      <xdr:colOff>441739</xdr:colOff>
      <xdr:row>42</xdr:row>
      <xdr:rowOff>140368</xdr:rowOff>
    </xdr:to>
    <xdr:sp macro="" textlink="">
      <xdr:nvSpPr>
        <xdr:cNvPr id="13" name="Rectangle: Rounded Corners 12">
          <a:extLst>
            <a:ext uri="{FF2B5EF4-FFF2-40B4-BE49-F238E27FC236}">
              <a16:creationId xmlns:a16="http://schemas.microsoft.com/office/drawing/2014/main" id="{ABA40987-DCBA-4351-AD00-E5ADBF84FC07}"/>
            </a:ext>
          </a:extLst>
        </xdr:cNvPr>
        <xdr:cNvSpPr/>
      </xdr:nvSpPr>
      <xdr:spPr>
        <a:xfrm>
          <a:off x="7457165" y="4845327"/>
          <a:ext cx="3959031" cy="2832215"/>
        </a:xfrm>
        <a:prstGeom prst="roundRect">
          <a:avLst>
            <a:gd name="adj" fmla="val 5567"/>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421174</xdr:colOff>
      <xdr:row>28</xdr:row>
      <xdr:rowOff>168469</xdr:rowOff>
    </xdr:from>
    <xdr:to>
      <xdr:col>11</xdr:col>
      <xdr:colOff>550766</xdr:colOff>
      <xdr:row>42</xdr:row>
      <xdr:rowOff>45357</xdr:rowOff>
    </xdr:to>
    <xdr:graphicFrame macro="">
      <xdr:nvGraphicFramePr>
        <xdr:cNvPr id="15" name="Chart 14">
          <a:extLst>
            <a:ext uri="{FF2B5EF4-FFF2-40B4-BE49-F238E27FC236}">
              <a16:creationId xmlns:a16="http://schemas.microsoft.com/office/drawing/2014/main" id="{BFA0F66E-02E0-4900-BBE5-7E73F59113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272142</xdr:colOff>
      <xdr:row>29</xdr:row>
      <xdr:rowOff>32398</xdr:rowOff>
    </xdr:from>
    <xdr:to>
      <xdr:col>18</xdr:col>
      <xdr:colOff>349899</xdr:colOff>
      <xdr:row>42</xdr:row>
      <xdr:rowOff>38877</xdr:rowOff>
    </xdr:to>
    <mc:AlternateContent xmlns:mc="http://schemas.openxmlformats.org/markup-compatibility/2006">
      <mc:Choice xmlns:cx4="http://schemas.microsoft.com/office/drawing/2016/5/10/chartex" Requires="cx4">
        <xdr:graphicFrame macro="">
          <xdr:nvGraphicFramePr>
            <xdr:cNvPr id="19" name="Chart 18">
              <a:extLst>
                <a:ext uri="{FF2B5EF4-FFF2-40B4-BE49-F238E27FC236}">
                  <a16:creationId xmlns:a16="http://schemas.microsoft.com/office/drawing/2014/main" id="{A59F5687-6A47-44D7-ADB6-E61472FE44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7581122" y="5293827"/>
              <a:ext cx="3771124" cy="23650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362858</xdr:colOff>
      <xdr:row>10</xdr:row>
      <xdr:rowOff>116634</xdr:rowOff>
    </xdr:from>
    <xdr:to>
      <xdr:col>3</xdr:col>
      <xdr:colOff>498929</xdr:colOff>
      <xdr:row>12</xdr:row>
      <xdr:rowOff>103675</xdr:rowOff>
    </xdr:to>
    <xdr:sp macro="" textlink="">
      <xdr:nvSpPr>
        <xdr:cNvPr id="20" name="Rectangle: Rounded Corners 19">
          <a:extLst>
            <a:ext uri="{FF2B5EF4-FFF2-40B4-BE49-F238E27FC236}">
              <a16:creationId xmlns:a16="http://schemas.microsoft.com/office/drawing/2014/main" id="{1F30BB25-3820-2B48-EB75-54C9A513CCB7}"/>
            </a:ext>
          </a:extLst>
        </xdr:cNvPr>
        <xdr:cNvSpPr/>
      </xdr:nvSpPr>
      <xdr:spPr>
        <a:xfrm>
          <a:off x="362858" y="1930920"/>
          <a:ext cx="1963316" cy="349898"/>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100" b="1">
              <a:latin typeface="+mj-lt"/>
            </a:rPr>
            <a:t>Revenue and Profit by Month</a:t>
          </a:r>
        </a:p>
      </xdr:txBody>
    </xdr:sp>
    <xdr:clientData/>
  </xdr:twoCellAnchor>
  <xdr:twoCellAnchor>
    <xdr:from>
      <xdr:col>9</xdr:col>
      <xdr:colOff>580475</xdr:colOff>
      <xdr:row>10</xdr:row>
      <xdr:rowOff>104305</xdr:rowOff>
    </xdr:from>
    <xdr:to>
      <xdr:col>12</xdr:col>
      <xdr:colOff>518841</xdr:colOff>
      <xdr:row>12</xdr:row>
      <xdr:rowOff>91346</xdr:rowOff>
    </xdr:to>
    <xdr:sp macro="" textlink="">
      <xdr:nvSpPr>
        <xdr:cNvPr id="22" name="Rectangle: Rounded Corners 21">
          <a:extLst>
            <a:ext uri="{FF2B5EF4-FFF2-40B4-BE49-F238E27FC236}">
              <a16:creationId xmlns:a16="http://schemas.microsoft.com/office/drawing/2014/main" id="{CC59907C-7026-4DEC-A07F-D22BC358B940}"/>
            </a:ext>
          </a:extLst>
        </xdr:cNvPr>
        <xdr:cNvSpPr/>
      </xdr:nvSpPr>
      <xdr:spPr>
        <a:xfrm>
          <a:off x="6086390" y="1962842"/>
          <a:ext cx="1773671" cy="358748"/>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100" b="1">
              <a:latin typeface="+mj-lt"/>
            </a:rPr>
            <a:t>Top</a:t>
          </a:r>
          <a:r>
            <a:rPr lang="en-IN" sz="1100" b="1" baseline="0">
              <a:latin typeface="+mj-lt"/>
            </a:rPr>
            <a:t> 5 Country by Revenue</a:t>
          </a:r>
          <a:endParaRPr lang="en-IN" sz="1100" b="1">
            <a:latin typeface="+mj-lt"/>
          </a:endParaRPr>
        </a:p>
      </xdr:txBody>
    </xdr:sp>
    <xdr:clientData/>
  </xdr:twoCellAnchor>
  <xdr:twoCellAnchor>
    <xdr:from>
      <xdr:col>0</xdr:col>
      <xdr:colOff>378032</xdr:colOff>
      <xdr:row>27</xdr:row>
      <xdr:rowOff>26235</xdr:rowOff>
    </xdr:from>
    <xdr:to>
      <xdr:col>3</xdr:col>
      <xdr:colOff>356219</xdr:colOff>
      <xdr:row>29</xdr:row>
      <xdr:rowOff>13276</xdr:rowOff>
    </xdr:to>
    <xdr:sp macro="" textlink="">
      <xdr:nvSpPr>
        <xdr:cNvPr id="31" name="Rectangle: Rounded Corners 30">
          <a:extLst>
            <a:ext uri="{FF2B5EF4-FFF2-40B4-BE49-F238E27FC236}">
              <a16:creationId xmlns:a16="http://schemas.microsoft.com/office/drawing/2014/main" id="{CD98CC98-6C03-4A6C-AF5A-775B9373D17D}"/>
            </a:ext>
          </a:extLst>
        </xdr:cNvPr>
        <xdr:cNvSpPr/>
      </xdr:nvSpPr>
      <xdr:spPr>
        <a:xfrm>
          <a:off x="378032" y="5044284"/>
          <a:ext cx="1813492" cy="358748"/>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100" b="1">
              <a:latin typeface="+mj-lt"/>
            </a:rPr>
            <a:t>Revenue Share</a:t>
          </a:r>
          <a:r>
            <a:rPr lang="en-IN" sz="1100" b="1" baseline="0">
              <a:latin typeface="+mj-lt"/>
            </a:rPr>
            <a:t> by Channel</a:t>
          </a:r>
          <a:endParaRPr lang="en-IN" sz="1100" b="1">
            <a:latin typeface="+mj-lt"/>
          </a:endParaRPr>
        </a:p>
      </xdr:txBody>
    </xdr:sp>
    <xdr:clientData/>
  </xdr:twoCellAnchor>
  <xdr:twoCellAnchor>
    <xdr:from>
      <xdr:col>6</xdr:col>
      <xdr:colOff>385142</xdr:colOff>
      <xdr:row>27</xdr:row>
      <xdr:rowOff>53417</xdr:rowOff>
    </xdr:from>
    <xdr:to>
      <xdr:col>9</xdr:col>
      <xdr:colOff>255549</xdr:colOff>
      <xdr:row>29</xdr:row>
      <xdr:rowOff>40458</xdr:rowOff>
    </xdr:to>
    <xdr:sp macro="" textlink="">
      <xdr:nvSpPr>
        <xdr:cNvPr id="36" name="Rectangle: Rounded Corners 35">
          <a:extLst>
            <a:ext uri="{FF2B5EF4-FFF2-40B4-BE49-F238E27FC236}">
              <a16:creationId xmlns:a16="http://schemas.microsoft.com/office/drawing/2014/main" id="{3BE65CC7-9ADF-4B70-A6DB-DBECB1233511}"/>
            </a:ext>
          </a:extLst>
        </xdr:cNvPr>
        <xdr:cNvSpPr/>
      </xdr:nvSpPr>
      <xdr:spPr>
        <a:xfrm>
          <a:off x="4055752" y="5071466"/>
          <a:ext cx="1705712" cy="358748"/>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100" b="1">
              <a:latin typeface="+mj-lt"/>
            </a:rPr>
            <a:t>Region</a:t>
          </a:r>
          <a:r>
            <a:rPr lang="en-IN" sz="1100" b="1" baseline="0">
              <a:latin typeface="+mj-lt"/>
            </a:rPr>
            <a:t> wise Comparison</a:t>
          </a:r>
          <a:endParaRPr lang="en-IN" sz="1100" b="1">
            <a:latin typeface="+mj-lt"/>
          </a:endParaRPr>
        </a:p>
      </xdr:txBody>
    </xdr:sp>
    <xdr:clientData/>
  </xdr:twoCellAnchor>
  <xdr:twoCellAnchor>
    <xdr:from>
      <xdr:col>12</xdr:col>
      <xdr:colOff>252387</xdr:colOff>
      <xdr:row>27</xdr:row>
      <xdr:rowOff>58633</xdr:rowOff>
    </xdr:from>
    <xdr:to>
      <xdr:col>15</xdr:col>
      <xdr:colOff>77439</xdr:colOff>
      <xdr:row>29</xdr:row>
      <xdr:rowOff>45674</xdr:rowOff>
    </xdr:to>
    <xdr:sp macro="" textlink="">
      <xdr:nvSpPr>
        <xdr:cNvPr id="38" name="Rectangle: Rounded Corners 37">
          <a:extLst>
            <a:ext uri="{FF2B5EF4-FFF2-40B4-BE49-F238E27FC236}">
              <a16:creationId xmlns:a16="http://schemas.microsoft.com/office/drawing/2014/main" id="{E229D8A3-114B-4ABD-959F-5DB1B3CA9417}"/>
            </a:ext>
          </a:extLst>
        </xdr:cNvPr>
        <xdr:cNvSpPr/>
      </xdr:nvSpPr>
      <xdr:spPr>
        <a:xfrm>
          <a:off x="7593607" y="5076682"/>
          <a:ext cx="1660356" cy="358748"/>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100" b="1">
              <a:latin typeface="+mj-lt"/>
            </a:rPr>
            <a:t>Country</a:t>
          </a:r>
          <a:r>
            <a:rPr lang="en-IN" sz="1100" b="1" baseline="0">
              <a:latin typeface="+mj-lt"/>
            </a:rPr>
            <a:t> wise Map Chart</a:t>
          </a:r>
          <a:endParaRPr lang="en-IN" sz="1100" b="1">
            <a:latin typeface="+mj-lt"/>
          </a:endParaRPr>
        </a:p>
      </xdr:txBody>
    </xdr:sp>
    <xdr:clientData/>
  </xdr:twoCellAnchor>
  <xdr:twoCellAnchor editAs="oneCell">
    <xdr:from>
      <xdr:col>19</xdr:col>
      <xdr:colOff>10583</xdr:colOff>
      <xdr:row>1</xdr:row>
      <xdr:rowOff>95250</xdr:rowOff>
    </xdr:from>
    <xdr:to>
      <xdr:col>22</xdr:col>
      <xdr:colOff>306916</xdr:colOff>
      <xdr:row>11</xdr:row>
      <xdr:rowOff>169333</xdr:rowOff>
    </xdr:to>
    <mc:AlternateContent xmlns:mc="http://schemas.openxmlformats.org/markup-compatibility/2006">
      <mc:Choice xmlns:a14="http://schemas.microsoft.com/office/drawing/2010/main" Requires="a14">
        <xdr:graphicFrame macro="">
          <xdr:nvGraphicFramePr>
            <xdr:cNvPr id="44" name="Product Category">
              <a:extLst>
                <a:ext uri="{FF2B5EF4-FFF2-40B4-BE49-F238E27FC236}">
                  <a16:creationId xmlns:a16="http://schemas.microsoft.com/office/drawing/2014/main" id="{D9E0DC50-3D38-7164-7655-6DC5BCADADFB}"/>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dr:sp macro="" textlink="">
          <xdr:nvSpPr>
            <xdr:cNvPr id="0" name=""/>
            <xdr:cNvSpPr>
              <a:spLocks noTextEdit="1"/>
            </xdr:cNvSpPr>
          </xdr:nvSpPr>
          <xdr:spPr>
            <a:xfrm>
              <a:off x="11763653" y="284636"/>
              <a:ext cx="2134491" cy="19679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12</xdr:row>
      <xdr:rowOff>116417</xdr:rowOff>
    </xdr:from>
    <xdr:to>
      <xdr:col>22</xdr:col>
      <xdr:colOff>285750</xdr:colOff>
      <xdr:row>32</xdr:row>
      <xdr:rowOff>31750</xdr:rowOff>
    </xdr:to>
    <mc:AlternateContent xmlns:mc="http://schemas.openxmlformats.org/markup-compatibility/2006">
      <mc:Choice xmlns:a14="http://schemas.microsoft.com/office/drawing/2010/main" Requires="a14">
        <xdr:graphicFrame macro="">
          <xdr:nvGraphicFramePr>
            <xdr:cNvPr id="45" name="Country">
              <a:extLst>
                <a:ext uri="{FF2B5EF4-FFF2-40B4-BE49-F238E27FC236}">
                  <a16:creationId xmlns:a16="http://schemas.microsoft.com/office/drawing/2014/main" id="{A75B396D-F3D8-3BE0-525D-7E48A2128B6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1753070" y="2389049"/>
              <a:ext cx="2123908" cy="37030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10583</xdr:colOff>
      <xdr:row>32</xdr:row>
      <xdr:rowOff>137583</xdr:rowOff>
    </xdr:from>
    <xdr:to>
      <xdr:col>22</xdr:col>
      <xdr:colOff>296333</xdr:colOff>
      <xdr:row>41</xdr:row>
      <xdr:rowOff>127000</xdr:rowOff>
    </xdr:to>
    <mc:AlternateContent xmlns:mc="http://schemas.openxmlformats.org/markup-compatibility/2006">
      <mc:Choice xmlns:a14="http://schemas.microsoft.com/office/drawing/2010/main" Requires="a14">
        <xdr:graphicFrame macro="">
          <xdr:nvGraphicFramePr>
            <xdr:cNvPr id="46" name="Quarter">
              <a:extLst>
                <a:ext uri="{FF2B5EF4-FFF2-40B4-BE49-F238E27FC236}">
                  <a16:creationId xmlns:a16="http://schemas.microsoft.com/office/drawing/2014/main" id="{A7510477-9994-440F-0CB0-415B2B7259B8}"/>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11763653" y="6197934"/>
              <a:ext cx="2123908" cy="16938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319.793167824071" createdVersion="8" refreshedVersion="8" minRefreshableVersion="3" recordCount="2707" xr:uid="{E040EF35-69A9-4A57-B9DF-6FB7FBD63CCF}">
  <cacheSource type="worksheet">
    <worksheetSource name="SalesDataTable"/>
  </cacheSource>
  <cacheFields count="24">
    <cacheField name="ID" numFmtId="0">
      <sharedItems containsSemiMixedTypes="0" containsString="0" containsNumber="1" containsInteger="1" minValue="1" maxValue="5200"/>
    </cacheField>
    <cacheField name="Order Date" numFmtId="164">
      <sharedItems containsSemiMixedTypes="0" containsNonDate="0" containsDate="1" containsString="0" minDate="2026-01-01T00:00:00" maxDate="2026-12-31T00:00:00"/>
    </cacheField>
    <cacheField name="Year" numFmtId="1">
      <sharedItems containsSemiMixedTypes="0" containsString="0" containsNumber="1" containsInteger="1" minValue="2026" maxValue="2026"/>
    </cacheField>
    <cacheField name="Quarter" numFmtId="0">
      <sharedItems count="4">
        <s v="Q1"/>
        <s v="Q2"/>
        <s v="Q3"/>
        <s v="Q4"/>
      </sharedItems>
    </cacheField>
    <cacheField name="Month No" numFmtId="1">
      <sharedItems containsSemiMixedTypes="0" containsString="0" containsNumber="1" containsInteger="1" minValue="1" maxValue="12"/>
    </cacheField>
    <cacheField name="Month" numFmtId="1">
      <sharedItems count="12">
        <s v="Jan"/>
        <s v="Feb"/>
        <s v="Mar"/>
        <s v="Apr"/>
        <s v="May"/>
        <s v="Jun"/>
        <s v="Jul"/>
        <s v="Aug"/>
        <s v="Sep"/>
        <s v="Oct"/>
        <s v="Nov"/>
        <s v="Dec"/>
      </sharedItems>
    </cacheField>
    <cacheField name="Region" numFmtId="0">
      <sharedItems count="4">
        <s v="Southern Europe"/>
        <s v="Central Europe"/>
        <s v="Northern Europe"/>
        <s v="Western Europe"/>
      </sharedItems>
    </cacheField>
    <cacheField name="Country" numFmtId="0">
      <sharedItems count="17">
        <s v="Spain"/>
        <s v="Czechia"/>
        <s v="Sweden"/>
        <s v="Ireland"/>
        <s v="Belgium"/>
        <s v="Denmark"/>
        <s v="Austria"/>
        <s v="Netherlands"/>
        <s v="United Kingdom"/>
        <s v="Portugal"/>
        <s v="Finland"/>
        <s v="Switzerland"/>
        <s v="Germany"/>
        <s v="France"/>
        <s v="Poland"/>
        <s v="Italy"/>
        <s v="Norway"/>
      </sharedItems>
    </cacheField>
    <cacheField name="Sales Channel" numFmtId="0">
      <sharedItems count="4">
        <s v="Online Store"/>
        <s v="Corporate"/>
        <s v="Retail Partners"/>
        <s v="Marketplace"/>
      </sharedItems>
    </cacheField>
    <cacheField name="Customer Type" numFmtId="0">
      <sharedItems/>
    </cacheField>
    <cacheField name="Product Category" numFmtId="0">
      <sharedItems count="5">
        <s v="Cycling"/>
        <s v="Hiking"/>
        <s v="Travel"/>
        <s v="Camping"/>
        <s v="Fitness"/>
      </sharedItems>
    </cacheField>
    <cacheField name="Product" numFmtId="0">
      <sharedItems/>
    </cacheField>
    <cacheField name="Units Sold" numFmtId="1">
      <sharedItems containsSemiMixedTypes="0" containsString="0" containsNumber="1" containsInteger="1" minValue="1" maxValue="15"/>
    </cacheField>
    <cacheField name="Unit Price" numFmtId="165">
      <sharedItems containsSemiMixedTypes="0" containsString="0" containsNumber="1" minValue="35.33" maxValue="348.96"/>
    </cacheField>
    <cacheField name="Discount %" numFmtId="9">
      <sharedItems containsSemiMixedTypes="0" containsString="0" containsNumber="1" minValue="0" maxValue="0.2"/>
    </cacheField>
    <cacheField name="Unit Cost" numFmtId="165">
      <sharedItems containsSemiMixedTypes="0" containsString="0" containsNumber="1" minValue="13.16" maxValue="200.3"/>
    </cacheField>
    <cacheField name="Revenue" numFmtId="165">
      <sharedItems containsSemiMixedTypes="0" containsString="0" containsNumber="1" minValue="28.327999999999999" maxValue="3655.2599999999998" count="2611">
        <n v="164.12"/>
        <n v="320.21199999999999"/>
        <n v="69.768000000000001"/>
        <n v="517.21199999999999"/>
        <n v="93.151499999999999"/>
        <n v="35.340000000000003"/>
        <n v="357.12"/>
        <n v="695.02"/>
        <n v="445.17599999999999"/>
        <n v="332.18"/>
        <n v="49.71"/>
        <n v="388.7"/>
        <n v="275.72400000000005"/>
        <n v="44.640500000000003"/>
        <n v="40"/>
        <n v="153.38999999999999"/>
        <n v="224.946"/>
        <n v="180.21600000000001"/>
        <n v="34.51"/>
        <n v="93.807000000000002"/>
        <n v="583.63250000000005"/>
        <n v="69.577999999999989"/>
        <n v="93.4"/>
        <n v="162.52000000000001"/>
        <n v="71.56"/>
        <n v="244.92000000000002"/>
        <n v="250.11599999999996"/>
        <n v="310.7"/>
        <n v="97.963999999999999"/>
        <n v="103.26"/>
        <n v="1465.74"/>
        <n v="159.90199999999999"/>
        <n v="72.38"/>
        <n v="153.69"/>
        <n v="2402.835"/>
        <n v="145.11249999999998"/>
        <n v="805.46699999999998"/>
        <n v="242.46"/>
        <n v="484.74"/>
        <n v="333.68"/>
        <n v="150.96"/>
        <n v="103.54049999999999"/>
        <n v="31.806000000000004"/>
        <n v="92.54"/>
        <n v="75.933500000000009"/>
        <n v="141.25"/>
        <n v="186.55199999999999"/>
        <n v="136.18"/>
        <n v="36.43"/>
        <n v="90.917999999999992"/>
        <n v="123"/>
        <n v="144.47999999999999"/>
        <n v="128.4435"/>
        <n v="94.32"/>
        <n v="154.56"/>
        <n v="278.16000000000003"/>
        <n v="127.76400000000001"/>
        <n v="76.855000000000004"/>
        <n v="84.69"/>
        <n v="350.94900000000001"/>
        <n v="272.39400000000001"/>
        <n v="684.0474999999999"/>
        <n v="273.57"/>
        <n v="90.9"/>
        <n v="40.72"/>
        <n v="74.180000000000007"/>
        <n v="105.7825"/>
        <n v="34.133499999999998"/>
        <n v="462.84"/>
        <n v="87.969999999999985"/>
        <n v="872.78000000000009"/>
        <n v="104.346"/>
        <n v="410.72"/>
        <n v="312.322"/>
        <n v="51.78"/>
        <n v="47.994"/>
        <n v="199.02"/>
        <n v="216.72900000000001"/>
        <n v="1333.12"/>
        <n v="104.36"/>
        <n v="79.343999999999994"/>
        <n v="251.86"/>
        <n v="49.85"/>
        <n v="36.130000000000003"/>
        <n v="99.588499999999996"/>
        <n v="33.686999999999998"/>
        <n v="165.42"/>
        <n v="116.717"/>
        <n v="71.64"/>
        <n v="324.78300000000002"/>
        <n v="72.215999999999994"/>
        <n v="71.94"/>
        <n v="72.239999999999995"/>
        <n v="764.05"/>
        <n v="250.02"/>
        <n v="35.869999999999997"/>
        <n v="189.44899999999998"/>
        <n v="938.00700000000006"/>
        <n v="40.28"/>
        <n v="557.14649999999995"/>
        <n v="71.5"/>
        <n v="103.39"/>
        <n v="221.346"/>
        <n v="3039.21"/>
        <n v="666.58"/>
        <n v="76.104500000000002"/>
        <n v="78.469999999999985"/>
        <n v="94.07"/>
        <n v="163.71"/>
        <n v="765.72"/>
        <n v="133.779"/>
        <n v="147.21"/>
        <n v="35.729999999999997"/>
        <n v="176.78299999999999"/>
        <n v="145.47999999999999"/>
        <n v="95.009500000000003"/>
        <n v="91.46"/>
        <n v="244.22199999999998"/>
        <n v="231.57199999999997"/>
        <n v="145.12199999999999"/>
        <n v="103.78"/>
        <n v="314.33999999999997"/>
        <n v="265.83999999999997"/>
        <n v="67.839499999999987"/>
        <n v="199.67"/>
        <n v="196.88"/>
        <n v="149.85000000000002"/>
        <n v="70.41"/>
        <n v="119.49300000000001"/>
        <n v="365.84"/>
        <n v="246.54"/>
        <n v="134.001"/>
        <n v="1427.8679999999999"/>
        <n v="39.549999999999997"/>
        <n v="240.24"/>
        <n v="120.48"/>
        <n v="37.401499999999999"/>
        <n v="551.20799999999997"/>
        <n v="602"/>
        <n v="429.39000000000004"/>
        <n v="97.774000000000001"/>
        <n v="65.421000000000006"/>
        <n v="75.990499999999997"/>
        <n v="173.774"/>
        <n v="249.66"/>
        <n v="221.77800000000002"/>
        <n v="36.020000000000003"/>
        <n v="34.028999999999996"/>
        <n v="280.63799999999998"/>
        <n v="140.53"/>
        <n v="134.92849999999999"/>
        <n v="1348.2719999999999"/>
        <n v="106.08"/>
        <n v="244.86"/>
        <n v="266.89299999999997"/>
        <n v="43.158499999999997"/>
        <n v="698.904"/>
        <n v="123.95"/>
        <n v="599.70000000000005"/>
        <n v="93.78"/>
        <n v="35.451000000000001"/>
        <n v="609.84"/>
        <n v="352.70400000000001"/>
        <n v="309.24"/>
        <n v="113.06699999999999"/>
        <n v="146.86200000000002"/>
        <n v="82.458000000000013"/>
        <n v="376.89"/>
        <n v="202.02"/>
        <n v="925.31999999999994"/>
        <n v="69.140999999999991"/>
        <n v="349.66649999999998"/>
        <n v="309.65999999999997"/>
        <n v="237.048"/>
        <n v="36.520000000000003"/>
        <n v="151.94999999999999"/>
        <n v="62.951000000000001"/>
        <n v="36.619999999999997"/>
        <n v="81.47"/>
        <n v="1252.05"/>
        <n v="47.860999999999997"/>
        <n v="100.8"/>
        <n v="69.98"/>
        <n v="256.61399999999998"/>
        <n v="153.54"/>
        <n v="35.69"/>
        <n v="143.32650000000001"/>
        <n v="184.60399999999998"/>
        <n v="161.76"/>
        <n v="363.23100000000005"/>
        <n v="924.30000000000007"/>
        <n v="135.4"/>
        <n v="82.06"/>
        <n v="77.367999999999995"/>
        <n v="879.76800000000003"/>
        <n v="263.39400000000001"/>
        <n v="124.678"/>
        <n v="244.00749999999996"/>
        <n v="609.70000000000005"/>
        <n v="498.2"/>
        <n v="2922.0449999999996"/>
        <n v="77.728999999999985"/>
        <n v="32.921999999999997"/>
        <n v="371.48"/>
        <n v="82.42"/>
        <n v="934.74"/>
        <n v="90.287999999999997"/>
        <n v="562.55999999999995"/>
        <n v="80.680000000000007"/>
        <n v="462.98249999999996"/>
        <n v="173.60400000000001"/>
        <n v="203.54"/>
        <n v="390.762"/>
        <n v="140.47"/>
        <n v="268.54599999999999"/>
        <n v="404.73"/>
        <n v="63.774000000000001"/>
        <n v="104.35"/>
        <n v="240.96"/>
        <n v="305.56799999999998"/>
        <n v="696.28499999999997"/>
        <n v="357.12400000000002"/>
        <n v="673.66"/>
        <n v="338.93"/>
        <n v="613.6"/>
        <n v="515.39400000000001"/>
        <n v="154.54599999999999"/>
        <n v="38.959499999999998"/>
        <n v="306.06"/>
        <n v="249.84"/>
        <n v="273.10000000000002"/>
        <n v="1646.73"/>
        <n v="45.54"/>
        <n v="51.73"/>
        <n v="152.96899999999999"/>
        <n v="36.31"/>
        <n v="78.716999999999999"/>
        <n v="195.75700000000001"/>
        <n v="36.39"/>
        <n v="112.43700000000001"/>
        <n v="96.130499999999998"/>
        <n v="102.4"/>
        <n v="81.81"/>
        <n v="152.96"/>
        <n v="157.8235"/>
        <n v="550.56299999999999"/>
        <n v="80.42"/>
        <n v="244.34"/>
        <n v="164.6"/>
        <n v="132.19999999999999"/>
        <n v="81.400000000000006"/>
        <n v="35.39"/>
        <n v="227.60999999999999"/>
        <n v="98.96"/>
        <n v="50.51"/>
        <n v="244.32"/>
        <n v="138.56400000000002"/>
        <n v="372.24799999999993"/>
        <n v="32.570999999999998"/>
        <n v="72.97"/>
        <n v="509.21999999999997"/>
        <n v="435.23999999999995"/>
        <n v="49.73"/>
        <n v="252.38"/>
        <n v="257.24099999999999"/>
        <n v="445.71600000000001"/>
        <n v="73.836000000000013"/>
        <n v="109.89000000000001"/>
        <n v="441.46499999999997"/>
        <n v="228.83599999999998"/>
        <n v="72.260000000000005"/>
        <n v="112.473"/>
        <n v="155.14449999999999"/>
        <n v="278.28000000000003"/>
        <n v="185.89500000000001"/>
        <n v="82.46"/>
        <n v="34.646499999999996"/>
        <n v="36.67"/>
        <n v="93.366"/>
        <n v="175.554"/>
        <n v="191.501"/>
        <n v="220.66000000000003"/>
        <n v="117.79049999999999"/>
        <n v="327.56"/>
        <n v="375.97199999999998"/>
        <n v="440.97"/>
        <n v="313.00600000000003"/>
        <n v="179.62"/>
        <n v="35.369999999999997"/>
        <n v="202.56"/>
        <n v="146.37"/>
        <n v="431.22"/>
        <n v="147.49199999999999"/>
        <n v="41.814"/>
        <n v="118.47"/>
        <n v="40.909999999999997"/>
        <n v="44.945999999999998"/>
        <n v="35.520000000000003"/>
        <n v="682.2"/>
        <n v="144.32"/>
        <n v="303.39999999999998"/>
        <n v="272.79000000000002"/>
        <n v="370.98"/>
        <n v="33.829499999999996"/>
        <n v="780.65"/>
        <n v="124.31"/>
        <n v="223.83"/>
        <n v="41.1"/>
        <n v="40.380000000000003"/>
        <n v="72.314999999999998"/>
        <n v="38.417999999999999"/>
        <n v="107.67"/>
        <n v="490.34999999999997"/>
        <n v="80.040000000000006"/>
        <n v="38.009499999999996"/>
        <n v="465.48"/>
        <n v="39.96"/>
        <n v="146.6"/>
        <n v="94.38"/>
        <n v="121.77"/>
        <n v="616.45000000000005"/>
        <n v="39.092499999999994"/>
        <n v="141.68"/>
        <n v="314.43099999999998"/>
        <n v="69.226500000000001"/>
        <n v="161.04"/>
        <n v="372.20999999999992"/>
        <n v="162.58000000000001"/>
        <n v="196.327"/>
        <n v="102.28"/>
        <n v="99.4"/>
        <n v="37.676999999999992"/>
        <n v="172.20999999999998"/>
        <n v="101.44"/>
        <n v="68.551999999999992"/>
        <n v="707.02800000000002"/>
        <n v="270.93"/>
        <n v="261.46800000000002"/>
        <n v="119.69999999999999"/>
        <n v="44.811"/>
        <n v="39.177999999999997"/>
        <n v="142.88999999999999"/>
        <n v="385.52"/>
        <n v="165.72"/>
        <n v="328.66"/>
        <n v="116.78999999999998"/>
        <n v="195.85199999999998"/>
        <n v="189.32"/>
        <n v="50.04"/>
        <n v="125.69"/>
        <n v="256.91399999999999"/>
        <n v="497.44"/>
        <n v="145.512"/>
        <n v="192.86"/>
        <n v="144.68"/>
        <n v="70.819999999999993"/>
        <n v="1104.3"/>
        <n v="46.673999999999999"/>
        <n v="34.694000000000003"/>
        <n v="276.58800000000002"/>
        <n v="36.945"/>
        <n v="517.59799999999996"/>
        <n v="140.04"/>
        <n v="33.573"/>
        <n v="80.38"/>
        <n v="193.28700000000001"/>
        <n v="200.05"/>
        <n v="90.06"/>
        <n v="33.408000000000001"/>
        <n v="280.96199999999999"/>
        <n v="415.41599999999994"/>
        <n v="588.76249999999993"/>
        <n v="163.91399999999999"/>
        <n v="137.31299999999999"/>
        <n v="260.8"/>
        <n v="169.65"/>
        <n v="629.54999999999995"/>
        <n v="79.239999999999995"/>
        <n v="108.96000000000001"/>
        <n v="51.16"/>
        <n v="160.42500000000001"/>
        <n v="145.19"/>
        <n v="80.180000000000007"/>
        <n v="39.47"/>
        <n v="206.84"/>
        <n v="550.56200000000001"/>
        <n v="87.798999999999992"/>
        <n v="377.54999999999995"/>
        <n v="72.680000000000007"/>
        <n v="102.58"/>
        <n v="220.80600000000001"/>
        <n v="120.63"/>
        <n v="371.88"/>
        <n v="144.91999999999999"/>
        <n v="73.188000000000002"/>
        <n v="38.475000000000001"/>
        <n v="72.16"/>
        <n v="137.6405"/>
        <n v="941.05800000000011"/>
        <n v="136.24199999999999"/>
        <n v="83.62"/>
        <n v="275.77800000000002"/>
        <n v="126.95400000000001"/>
        <n v="44.744999999999997"/>
        <n v="262.77999999999997"/>
        <n v="102.136"/>
        <n v="196.48"/>
        <n v="178.95600000000002"/>
        <n v="77.149499999999989"/>
        <n v="206.44"/>
        <n v="153.47"/>
        <n v="1198.5"/>
        <n v="45.84"/>
        <n v="231.93299999999996"/>
        <n v="312.12"/>
        <n v="101.43"/>
        <n v="795.72"/>
        <n v="585.36"/>
        <n v="233.548"/>
        <n v="86.782499999999985"/>
        <n v="130.07550000000001"/>
        <n v="237.57599999999999"/>
        <n v="95.417999999999992"/>
        <n v="172.75749999999999"/>
        <n v="98.36099999999999"/>
        <n v="447.3"/>
        <n v="93.22"/>
        <n v="47.61"/>
        <n v="77.671999999999997"/>
        <n v="66.996999999999986"/>
        <n v="38.778999999999996"/>
        <n v="99.846000000000004"/>
        <n v="33.914999999999999"/>
        <n v="37.5535"/>
        <n v="100.34"/>
        <n v="206.6"/>
        <n v="434.34000000000003"/>
        <n v="36.299999999999997"/>
        <n v="124.848"/>
        <n v="331.16"/>
        <n v="485.96"/>
        <n v="368.28000000000003"/>
        <n v="151.47999999999999"/>
        <n v="48.469000000000001"/>
        <n v="294.19200000000001"/>
        <n v="816.65000000000009"/>
        <n v="90.27"/>
        <n v="1496.934"/>
        <n v="158.90649999999999"/>
        <n v="282.04000000000002"/>
        <n v="1091.4480000000001"/>
        <n v="151.71499999999997"/>
        <n v="767.96"/>
        <n v="47.319499999999998"/>
        <n v="36.350999999999999"/>
        <n v="80.09"/>
        <n v="128.583"/>
        <n v="40.53"/>
        <n v="49.46"/>
        <n v="427.38"/>
        <n v="810.42600000000004"/>
        <n v="82.08"/>
        <n v="246.602"/>
        <n v="130.72999999999999"/>
        <n v="73.260000000000005"/>
        <n v="45.891000000000005"/>
        <n v="536.72"/>
        <n v="91.548000000000002"/>
        <n v="1348.4880000000001"/>
        <n v="73.584000000000003"/>
        <n v="134.65"/>
        <n v="41.21"/>
        <n v="81.180000000000007"/>
        <n v="353.62799999999999"/>
        <n v="213.095"/>
        <n v="108.27000000000001"/>
        <n v="1273.4550000000002"/>
        <n v="32.04"/>
        <n v="50.17"/>
        <n v="145.80000000000001"/>
        <n v="186.96"/>
        <n v="123.63"/>
        <n v="505.11"/>
        <n v="196.38399999999999"/>
        <n v="40.159999999999997"/>
        <n v="97.659000000000006"/>
        <n v="522.20000000000005"/>
        <n v="205.26"/>
        <n v="487.43999999999994"/>
        <n v="205.51349999999996"/>
        <n v="360.6"/>
        <n v="48.164999999999999"/>
        <n v="41.13"/>
        <n v="121.66"/>
        <n v="110.49299999999999"/>
        <n v="49.96"/>
        <n v="263.721"/>
        <n v="199.0155"/>
        <n v="35.4"/>
        <n v="46.575000000000003"/>
        <n v="201.96"/>
        <n v="239.28599999999997"/>
        <n v="374.01"/>
        <n v="144.52000000000001"/>
        <n v="405.12"/>
        <n v="73"/>
        <n v="35.700000000000003"/>
        <n v="1158.3919999999998"/>
        <n v="81.78"/>
        <n v="553.98599999999999"/>
        <n v="259.14799999999997"/>
        <n v="817.74"/>
        <n v="504.03199999999998"/>
        <n v="241"/>
        <n v="434.96699999999998"/>
        <n v="254.90399999999997"/>
        <n v="101.13"/>
        <n v="51.36"/>
        <n v="759.4"/>
        <n v="267.18"/>
        <n v="248.78"/>
        <n v="225.99"/>
        <n v="82.16"/>
        <n v="230.55"/>
        <n v="66.78"/>
        <n v="665.4224999999999"/>
        <n v="102.8"/>
        <n v="83.556000000000012"/>
        <n v="229.42499999999998"/>
        <n v="897.12299999999993"/>
        <n v="232.48399999999998"/>
        <n v="75.391999999999996"/>
        <n v="309.97800000000001"/>
        <n v="72.171000000000006"/>
        <n v="162.28"/>
        <n v="382.22"/>
        <n v="77.10199999999999"/>
        <n v="83.44"/>
        <n v="49.61"/>
        <n v="246.62"/>
        <n v="84.015000000000001"/>
        <n v="393.67749999999995"/>
        <n v="449.53200000000004"/>
        <n v="305.67599999999999"/>
        <n v="48.317"/>
        <n v="334.02"/>
        <n v="157.47099999999998"/>
        <n v="302.02"/>
        <n v="184.14"/>
        <n v="33.156000000000006"/>
        <n v="68.057999999999993"/>
        <n v="124.18"/>
        <n v="134.94999999999999"/>
        <n v="248"/>
        <n v="90.360000000000014"/>
        <n v="93.65"/>
        <n v="212.625"/>
        <n v="33.905499999999996"/>
        <n v="408.36"/>
        <n v="155.88999999999999"/>
        <n v="130.81"/>
        <n v="90.364000000000004"/>
        <n v="267.23500000000001"/>
        <n v="82.75"/>
        <n v="73.637999999999991"/>
        <n v="46.62"/>
        <n v="373.48299999999995"/>
        <n v="90.52"/>
        <n v="785.41249999999991"/>
        <n v="72.7"/>
        <n v="47"/>
        <n v="46.86"/>
        <n v="156.047"/>
        <n v="163.16"/>
        <n v="66.024000000000001"/>
        <n v="41.238"/>
        <n v="70.95"/>
        <n v="44.345999999999997"/>
        <n v="780.47249999999997"/>
        <n v="106.71000000000001"/>
        <n v="81.917999999999992"/>
        <n v="396.64"/>
        <n v="261.88"/>
        <n v="131.62"/>
        <n v="1144.712"/>
        <n v="81.040000000000006"/>
        <n v="232.3605"/>
        <n v="282.95999999999998"/>
        <n v="102.48"/>
        <n v="108.468"/>
        <n v="80.98"/>
        <n v="148.64400000000001"/>
        <n v="400.72"/>
        <n v="196.24"/>
        <n v="93.32"/>
        <n v="203.22"/>
        <n v="104.91"/>
        <n v="271.93200000000002"/>
        <n v="136.01"/>
        <n v="1556.7749999999999"/>
        <n v="1230.3"/>
        <n v="445.05599999999998"/>
        <n v="251.80699999999999"/>
        <n v="137.37"/>
        <n v="227.749"/>
        <n v="33.399000000000001"/>
        <n v="851.72550000000001"/>
        <n v="131.46"/>
        <n v="217.44"/>
        <n v="81.98"/>
        <n v="46.71"/>
        <n v="41.01"/>
        <n v="66.927499999999995"/>
        <n v="97.640999999999991"/>
        <n v="244.06"/>
        <n v="376.39949999999999"/>
        <n v="36.936"/>
        <n v="81.12"/>
        <n v="154.07999999999998"/>
        <n v="561.48"/>
        <n v="360.71999999999997"/>
        <n v="135.11849999999998"/>
        <n v="143.54"/>
        <n v="67.668499999999995"/>
        <n v="64.116"/>
        <n v="51.39"/>
        <n v="102.64"/>
        <n v="64.00800000000001"/>
        <n v="200.78"/>
        <n v="344.71800000000002"/>
        <n v="294.60000000000002"/>
        <n v="71.927999999999997"/>
        <n v="619.72200000000009"/>
        <n v="151.15"/>
        <n v="77.643500000000003"/>
        <n v="135.40350000000001"/>
        <n v="166.48"/>
        <n v="134.8905"/>
        <n v="68.285999999999987"/>
        <n v="148.64999999999998"/>
        <n v="37.895499999999998"/>
        <n v="36.567"/>
        <n v="151.16399999999999"/>
        <n v="92.74"/>
        <n v="216.88200000000001"/>
        <n v="141.06"/>
        <n v="81.783000000000001"/>
        <n v="298.34399999999999"/>
        <n v="525.42750000000001"/>
        <n v="262.35000000000002"/>
        <n v="134.86000000000001"/>
        <n v="136.07"/>
        <n v="42.524999999999999"/>
        <n v="74.376000000000005"/>
        <n v="163.5"/>
        <n v="34.219000000000001"/>
        <n v="36.68"/>
        <n v="1880.0640000000001"/>
        <n v="75.61999999999999"/>
        <n v="187.00749999999999"/>
        <n v="81.7"/>
        <n v="88.264499999999998"/>
        <n v="152.01"/>
        <n v="36.65"/>
        <n v="404.09999999999997"/>
        <n v="578.79999999999995"/>
        <n v="65.718000000000004"/>
        <n v="104.25299999999999"/>
        <n v="383.18"/>
        <n v="1922.268"/>
        <n v="124.74000000000002"/>
        <n v="193.19200000000001"/>
        <n v="166.5"/>
        <n v="70.2"/>
        <n v="202.68"/>
        <n v="458.99250000000001"/>
        <n v="1059.0150000000001"/>
        <n v="50.18"/>
        <n v="83.38"/>
        <n v="33.772499999999994"/>
        <n v="154.36000000000001"/>
        <n v="155.68"/>
        <n v="34.807500000000005"/>
        <n v="134.74799999999999"/>
        <n v="185.65200000000002"/>
        <n v="51.61"/>
        <n v="48.031999999999996"/>
        <n v="331.48"/>
        <n v="110.31"/>
        <n v="392.74"/>
        <n v="70.66"/>
        <n v="167.148"/>
        <n v="125.25"/>
        <n v="341.98"/>
        <n v="40.04"/>
        <n v="115.33949999999999"/>
        <n v="401.76000000000005"/>
        <n v="333.08"/>
        <n v="340.28100000000006"/>
        <n v="35.496000000000002"/>
        <n v="117.30600000000001"/>
        <n v="154.86000000000001"/>
        <n v="414.56"/>
        <n v="156.2655"/>
        <n v="465.83249999999992"/>
        <n v="68.276499999999999"/>
        <n v="389.94"/>
        <n v="99.06"/>
        <n v="121.10799999999999"/>
        <n v="90.94"/>
        <n v="145.68"/>
        <n v="157.035"/>
        <n v="36.270000000000003"/>
        <n v="80.819999999999993"/>
        <n v="284.11200000000002"/>
        <n v="132.876"/>
        <n v="521.58600000000001"/>
        <n v="149.7105"/>
        <n v="99.94"/>
        <n v="699.93"/>
        <n v="124.5735"/>
        <n v="33.137999999999998"/>
        <n v="122.28"/>
        <n v="77.281999999999996"/>
        <n v="51.02"/>
        <n v="68.969999999999985"/>
        <n v="1326.204"/>
        <n v="129.29400000000001"/>
        <n v="288.67200000000003"/>
        <n v="216.24"/>
        <n v="183.44"/>
        <n v="330.34"/>
        <n v="66.328999999999994"/>
        <n v="236.44800000000004"/>
        <n v="1264.2750000000001"/>
        <n v="599.79"/>
        <n v="350.75"/>
        <n v="71.72"/>
        <n v="92.27"/>
        <n v="802.28099999999995"/>
        <n v="87.74199999999999"/>
        <n v="46.295999999999999"/>
        <n v="96.842999999999989"/>
        <n v="81.099999999999994"/>
        <n v="102.6"/>
        <n v="247.68"/>
        <n v="472.56600000000003"/>
        <n v="39.42"/>
        <n v="248.5"/>
        <n v="312.86"/>
        <n v="80.3"/>
        <n v="79.89"/>
        <n v="39.5"/>
        <n v="80.7"/>
        <n v="80.86"/>
        <n v="607.86"/>
        <n v="487.24"/>
        <n v="1516.95"/>
        <n v="37.448999999999998"/>
        <n v="161.36000000000001"/>
        <n v="123.68"/>
        <n v="146.29"/>
        <n v="296.90999999999997"/>
        <n v="183.18"/>
        <n v="46.602000000000004"/>
        <n v="92.5"/>
        <n v="595.5"/>
        <n v="137.52000000000001"/>
        <n v="322.95999999999998"/>
        <n v="82.86"/>
        <n v="51.15"/>
        <n v="545.72400000000005"/>
        <n v="101.86"/>
        <n v="96.500999999999991"/>
        <n v="724.23"/>
        <n v="72.819999999999993"/>
        <n v="144.5"/>
        <n v="413.44"/>
        <n v="495.89"/>
        <n v="180.88200000000001"/>
        <n v="1198.404"/>
        <n v="154.6"/>
        <n v="79.0685"/>
        <n v="138.69"/>
        <n v="119.035"/>
        <n v="32.543999999999997"/>
        <n v="357.96600000000001"/>
        <n v="154.10899999999998"/>
        <n v="313.62"/>
        <n v="431.61"/>
        <n v="33.255000000000003"/>
        <n v="121.38"/>
        <n v="71.622"/>
        <n v="205.24"/>
        <n v="102.3"/>
        <n v="45.747"/>
        <n v="766.2600000000001"/>
        <n v="122.11"/>
        <n v="102.38"/>
        <n v="167.04"/>
        <n v="174.34399999999999"/>
        <n v="144.51"/>
        <n v="134.19000000000003"/>
        <n v="120.9"/>
        <n v="185.934"/>
        <n v="273.02"/>
        <n v="523.32000000000005"/>
        <n v="47.823"/>
        <n v="206.74"/>
        <n v="348.58350000000002"/>
        <n v="576.63"/>
        <n v="462.44099999999997"/>
        <n v="200.34000000000003"/>
        <n v="183.19200000000001"/>
        <n v="144.84"/>
        <n v="208.13550000000001"/>
        <n v="161.62"/>
        <n v="46.377000000000002"/>
        <n v="388.3125"/>
        <n v="149.39100000000002"/>
        <n v="242.44"/>
        <n v="262.2"/>
        <n v="92.88"/>
        <n v="36.659999999999997"/>
        <n v="702.76499999999999"/>
        <n v="32.372999999999998"/>
        <n v="425.37399999999997"/>
        <n v="130.64400000000001"/>
        <n v="573.36"/>
        <n v="155.04"/>
        <n v="46.84"/>
        <n v="346.27499999999998"/>
        <n v="91.07"/>
        <n v="81.86"/>
        <n v="45.45"/>
        <n v="70.62"/>
        <n v="103.12"/>
        <n v="292.44"/>
        <n v="102.68"/>
        <n v="145.92950000000002"/>
        <n v="70.073999999999998"/>
        <n v="782.7650000000001"/>
        <n v="36.72"/>
        <n v="377.39699999999999"/>
        <n v="364.98999999999995"/>
        <n v="147.76"/>
        <n v="153.16999999999999"/>
        <n v="165.7"/>
        <n v="143.52000000000001"/>
        <n v="192.94"/>
        <n v="168.56"/>
        <n v="247.8"/>
        <n v="281.86"/>
        <n v="73.150000000000006"/>
        <n v="374.96499999999997"/>
        <n v="104.70899999999999"/>
        <n v="287.565"/>
        <n v="95.171000000000006"/>
        <n v="231.72399999999999"/>
        <n v="127.56599999999999"/>
        <n v="286.36799999999999"/>
        <n v="108.69"/>
        <n v="361.83"/>
        <n v="139.38"/>
        <n v="35.055"/>
        <n v="231.47699999999998"/>
        <n v="70.033999999999992"/>
        <n v="470.22"/>
        <n v="122.49600000000001"/>
        <n v="187.1"/>
        <n v="131.74"/>
        <n v="436.0025"/>
        <n v="590.52"/>
        <n v="34.741500000000002"/>
        <n v="82.38"/>
        <n v="129.83649999999997"/>
        <n v="71.400000000000006"/>
        <n v="100.87"/>
        <n v="130.80000000000001"/>
        <n v="153.88999999999999"/>
        <n v="104.1335"/>
        <n v="543.59199999999998"/>
        <n v="96.481999999999999"/>
        <n v="153.12100000000001"/>
        <n v="91.162499999999994"/>
        <n v="881.01"/>
        <n v="239.30500000000001"/>
        <n v="82.64"/>
        <n v="288.02"/>
        <n v="97.222999999999999"/>
        <n v="401.18400000000003"/>
        <n v="160.02000000000001"/>
        <n v="188.8"/>
        <n v="943.98"/>
        <n v="125.44"/>
        <n v="72.36"/>
        <n v="38.949999999999996"/>
        <n v="65.096999999999994"/>
        <n v="250.84"/>
        <n v="70.192999999999998"/>
        <n v="998.64"/>
        <n v="562.67999999999995"/>
        <n v="34.826999999999998"/>
        <n v="43.966000000000001"/>
        <n v="184.24"/>
        <n v="118.64999999999999"/>
        <n v="83.3"/>
        <n v="187.68"/>
        <n v="102.5"/>
        <n v="576.93600000000004"/>
        <n v="69.087999999999994"/>
        <n v="46.19"/>
        <n v="469.74"/>
        <n v="123.91"/>
        <n v="50.64"/>
        <n v="126.864"/>
        <n v="39.206499999999998"/>
        <n v="73.8"/>
        <n v="196.91"/>
        <n v="107.37"/>
        <n v="156.21799999999999"/>
        <n v="40.57"/>
        <n v="182.03899999999999"/>
        <n v="146.36649999999997"/>
        <n v="120.8"/>
        <n v="40.15"/>
        <n v="571.19999999999993"/>
        <n v="70.546999999999997"/>
        <n v="742.92"/>
        <n v="70.185999999999993"/>
        <n v="567.6345"/>
        <n v="249.51"/>
        <n v="43.51"/>
        <n v="154.85"/>
        <n v="194.99"/>
        <n v="47.19"/>
        <n v="124.14"/>
        <n v="131.94999999999999"/>
        <n v="102.24"/>
        <n v="304.14"/>
        <n v="234.346"/>
        <n v="155.81"/>
        <n v="155.03049999999999"/>
        <n v="139.935"/>
        <n v="630.79999999999995"/>
        <n v="327.14"/>
        <n v="142.06"/>
        <n v="81.37"/>
        <n v="120.75"/>
        <n v="327.16000000000003"/>
        <n v="73.08"/>
        <n v="88.388000000000005"/>
        <n v="195.22"/>
        <n v="38.674500000000002"/>
        <n v="39.196999999999996"/>
        <n v="81.680000000000007"/>
        <n v="143.32"/>
        <n v="312.62"/>
        <n v="271.863"/>
        <n v="81.971999999999994"/>
        <n v="654.37249999999995"/>
        <n v="124.17"/>
        <n v="145.30249999999998"/>
        <n v="240.29999999999998"/>
        <n v="73.22"/>
        <n v="250.43899999999999"/>
        <n v="145.7585"/>
        <n v="160.12"/>
        <n v="40.549999999999997"/>
        <n v="115.84649999999999"/>
        <n v="748.93499999999995"/>
        <n v="173.09700000000001"/>
        <n v="406.20000000000005"/>
        <n v="46.16"/>
        <n v="101.54"/>
        <n v="134.84299999999999"/>
        <n v="424.79999999999995"/>
        <n v="163.62"/>
        <n v="100.18"/>
        <n v="92.31"/>
        <n v="485.52000000000004"/>
        <n v="43.225000000000001"/>
        <n v="35.99"/>
        <n v="122.55"/>
        <n v="378.65999999999997"/>
        <n v="524.28599999999994"/>
        <n v="125.32"/>
        <n v="334.52"/>
        <n v="80.19"/>
        <n v="49.86"/>
        <n v="391.02"/>
        <n v="39.61"/>
        <n v="70.86"/>
        <n v="258.94400000000002"/>
        <n v="131.79"/>
        <n v="3655.2599999999998"/>
        <n v="101.85"/>
        <n v="1315.3319999999999"/>
        <n v="166.56"/>
        <n v="68.297499999999999"/>
        <n v="38.817"/>
        <n v="137.93999999999997"/>
        <n v="3213.47"/>
        <n v="82.5"/>
        <n v="184"/>
        <n v="72.801000000000002"/>
        <n v="194.73"/>
        <n v="398.73499999999996"/>
        <n v="427.59000000000003"/>
        <n v="196.33"/>
        <n v="82.1"/>
        <n v="123.09"/>
        <n v="282.18"/>
        <n v="157.04"/>
        <n v="818.76"/>
        <n v="36.1"/>
        <n v="278.19"/>
        <n v="468.2835"/>
        <n v="66.33"/>
        <n v="35.619999999999997"/>
        <n v="401.44650000000001"/>
        <n v="336.88799999999998"/>
        <n v="620.88"/>
        <n v="401.32"/>
        <n v="268.56"/>
        <n v="102.32"/>
        <n v="97.037999999999997"/>
        <n v="138.07300000000001"/>
        <n v="32.355000000000004"/>
        <n v="51.09"/>
        <n v="337.77299999999997"/>
        <n v="250.35000000000002"/>
        <n v="81.72"/>
        <n v="78.099499999999992"/>
        <n v="32.337000000000003"/>
        <n v="329.54"/>
        <n v="170.49600000000001"/>
        <n v="90.7"/>
        <n v="45.59"/>
        <n v="395.68500000000006"/>
        <n v="145.18799999999999"/>
        <n v="93.293999999999997"/>
        <n v="230.261"/>
        <n v="154.09"/>
        <n v="76.60799999999999"/>
        <n v="79.908500000000004"/>
        <n v="146.66"/>
        <n v="398.06"/>
        <n v="195.60499999999999"/>
        <n v="282.36"/>
        <n v="74.222999999999999"/>
        <n v="166.91"/>
        <n v="45.99"/>
        <n v="35.159499999999994"/>
        <n v="704.5"/>
        <n v="109.97999999999999"/>
        <n v="32.67"/>
        <n v="241.28"/>
        <n v="47.07"/>
        <n v="294.38599999999997"/>
        <n v="43.671499999999995"/>
        <n v="188.70799999999997"/>
        <n v="842.84999999999991"/>
        <n v="67.355000000000004"/>
        <n v="123.71400000000001"/>
        <n v="152.78"/>
        <n v="47.271999999999998"/>
        <n v="149.72"/>
        <n v="106.2585"/>
        <n v="79.551500000000004"/>
        <n v="546.82000000000005"/>
        <n v="763.88"/>
        <n v="35.78"/>
        <n v="356.96249999999998"/>
        <n v="520.99199999999996"/>
        <n v="162.51"/>
        <n v="211.56"/>
        <n v="90.28"/>
        <n v="684.5"/>
        <n v="290.24399999999997"/>
        <n v="156.06"/>
        <n v="1186.4639999999999"/>
        <n v="71.28"/>
        <n v="152.94050000000001"/>
        <n v="117.98049999999999"/>
        <n v="68.608999999999995"/>
        <n v="155.45799999999997"/>
        <n v="637.51499999999999"/>
        <n v="45.153500000000001"/>
        <n v="417.3075"/>
        <n v="556.53750000000002"/>
        <n v="804.09999999999991"/>
        <n v="121.53"/>
        <n v="81.08"/>
        <n v="541.548"/>
        <n v="192.42"/>
        <n v="2831.6899999999996"/>
        <n v="75.905000000000001"/>
        <n v="51.12"/>
        <n v="180.66"/>
        <n v="69.919999999999987"/>
        <n v="438.21000000000004"/>
        <n v="289.48"/>
        <n v="60.536999999999999"/>
        <n v="266.24"/>
        <n v="48.668499999999995"/>
        <n v="93.5"/>
        <n v="123.47999999999999"/>
        <n v="37.753"/>
        <n v="126.33300000000001"/>
        <n v="293.56799999999998"/>
        <n v="32.652000000000001"/>
        <n v="197.154"/>
        <n v="613.52"/>
        <n v="251"/>
        <n v="205.91249999999999"/>
        <n v="274.73999999999995"/>
        <n v="286.2"/>
        <n v="495.56"/>
        <n v="128.64899999999997"/>
        <n v="88.805999999999997"/>
        <n v="148.2475"/>
        <n v="36.74"/>
        <n v="398.56"/>
        <n v="70.375999999999991"/>
        <n v="145.71"/>
        <n v="143.887"/>
        <n v="450.5"/>
        <n v="140.12100000000001"/>
        <n v="47.604499999999994"/>
        <n v="128.29500000000002"/>
        <n v="544.6635"/>
        <n v="205.173"/>
        <n v="162.97999999999999"/>
        <n v="1041.3440000000001"/>
        <n v="32.832000000000001"/>
        <n v="696.91500000000008"/>
        <n v="202.28"/>
        <n v="311.15999999999997"/>
        <n v="132.49"/>
        <n v="161.30000000000001"/>
        <n v="33.639499999999998"/>
        <n v="123.03"/>
        <n v="36.01"/>
        <n v="95.399000000000001"/>
        <n v="300.89999999999998"/>
        <n v="42.930000000000007"/>
        <n v="73.691999999999993"/>
        <n v="102.84"/>
        <n v="148.49100000000001"/>
        <n v="145.65"/>
        <n v="459.57199999999995"/>
        <n v="36.94"/>
        <n v="85.784999999999997"/>
        <n v="335.05"/>
        <n v="34.104999999999997"/>
        <n v="277.23600000000005"/>
        <n v="157.91"/>
        <n v="117.10650000000001"/>
        <n v="228.34200000000001"/>
        <n v="178.29"/>
        <n v="31.195"/>
        <n v="158.86849999999998"/>
        <n v="145.94"/>
        <n v="248.73"/>
        <n v="993.42899999999997"/>
        <n v="984.96299999999997"/>
        <n v="78.564999999999998"/>
        <n v="40.33"/>
        <n v="69.691499999999991"/>
        <n v="138.87"/>
        <n v="39.729999999999997"/>
        <n v="497.87600000000003"/>
        <n v="88.710999999999999"/>
        <n v="71.225999999999999"/>
        <n v="124.491"/>
        <n v="253.9"/>
        <n v="142.82999999999998"/>
        <n v="45.675000000000004"/>
        <n v="50.33"/>
        <n v="42.75"/>
        <n v="234.59400000000002"/>
        <n v="446.76599999999996"/>
        <n v="143.08000000000001"/>
        <n v="204.98"/>
        <n v="560.79599999999994"/>
        <n v="121.44"/>
        <n v="176.47199999999998"/>
        <n v="349.43400000000003"/>
        <n v="311.06799999999998"/>
        <n v="617.91800000000001"/>
        <n v="40.26"/>
        <n v="42.506999999999998"/>
        <n v="42.610500000000002"/>
        <n v="657.05799999999999"/>
        <n v="126.12"/>
        <n v="36"/>
        <n v="154.13749999999999"/>
        <n v="150.44"/>
        <n v="239.72299999999998"/>
        <n v="167.44"/>
        <n v="70.58"/>
        <n v="389.30999999999995"/>
        <n v="40.67"/>
        <n v="40.94"/>
        <n v="287.53649999999999"/>
        <n v="101.43900000000001"/>
        <n v="38.284999999999997"/>
        <n v="86.364499999999992"/>
        <n v="689.73249999999996"/>
        <n v="102.06"/>
        <n v="50.67"/>
        <n v="1240.8899999999999"/>
        <n v="778.4"/>
        <n v="94"/>
        <n v="80.92"/>
        <n v="156.11000000000001"/>
        <n v="219.20400000000001"/>
        <n v="97.793999999999997"/>
        <n v="1456.02"/>
        <n v="359.75549999999998"/>
        <n v="287.892"/>
        <n v="204.74"/>
        <n v="102.13"/>
        <n v="161.82"/>
        <n v="166.58"/>
        <n v="273.45999999999998"/>
        <n v="304.88"/>
        <n v="128.304"/>
        <n v="72.26100000000001"/>
        <n v="135.261"/>
        <n v="260.68949999999995"/>
        <n v="43.624000000000002"/>
        <n v="149.22000000000003"/>
        <n v="171.53"/>
        <n v="1552.7160000000003"/>
        <n v="141"/>
        <n v="305.77999999999997"/>
        <n v="163.80000000000001"/>
        <n v="103.58"/>
        <n v="250.92000000000002"/>
        <n v="38.522499999999994"/>
        <n v="291.77999999999997"/>
        <n v="163.25"/>
        <n v="200.22"/>
        <n v="148.30199999999999"/>
        <n v="571.44000000000005"/>
        <n v="41.18"/>
        <n v="365.262"/>
        <n v="1036.26"/>
        <n v="365.976"/>
        <n v="440.66999999999996"/>
        <n v="322.42"/>
        <n v="135.41299999999998"/>
        <n v="142.95599999999999"/>
        <n v="138.10149999999999"/>
        <n v="94.2"/>
        <n v="697.90500000000009"/>
        <n v="248.67000000000002"/>
        <n v="161.6"/>
        <n v="75.125999999999991"/>
        <n v="242.7"/>
        <n v="41.37"/>
        <n v="387.74249999999995"/>
        <n v="36.19"/>
        <n v="142.04"/>
        <n v="133.66999999999999"/>
        <n v="999.59999999999991"/>
        <n v="179.87400000000002"/>
        <n v="603.36"/>
        <n v="190.45599999999999"/>
        <n v="43.401000000000003"/>
        <n v="214.03"/>
        <n v="365.25599999999997"/>
        <n v="81.58"/>
        <n v="213.74100000000001"/>
        <n v="164.92"/>
        <n v="519.54999999999995"/>
        <n v="447.21"/>
        <n v="282.57"/>
        <n v="46.87"/>
        <n v="33.291000000000004"/>
        <n v="135.44"/>
        <n v="276.75"/>
        <n v="385.2"/>
        <n v="39.94"/>
        <n v="451.83000000000004"/>
        <n v="142.13999999999999"/>
        <n v="50.78"/>
        <n v="268.86899999999997"/>
        <n v="140.79599999999999"/>
        <n v="103.5"/>
        <n v="74.007000000000005"/>
        <n v="129.75299999999999"/>
        <n v="329.88"/>
        <n v="103.819"/>
        <n v="430.77"/>
        <n v="315.32"/>
        <n v="101.58"/>
        <n v="666.84"/>
        <n v="166.66"/>
        <n v="136.363"/>
        <n v="493.5"/>
        <n v="222.15600000000001"/>
        <n v="206.34"/>
        <n v="47.813499999999998"/>
        <n v="728.178"/>
        <n v="185.61099999999999"/>
        <n v="524"/>
        <n v="246.78000000000003"/>
        <n v="90.79"/>
        <n v="41.33"/>
        <n v="78.070999999999998"/>
        <n v="391.35249999999996"/>
        <n v="111"/>
        <n v="81.8"/>
        <n v="110.997"/>
        <n v="130.26249999999999"/>
        <n v="362.96100000000001"/>
        <n v="89.043499999999995"/>
        <n v="37.090000000000003"/>
        <n v="45.43"/>
        <n v="35.550000000000004"/>
        <n v="222.44399999999999"/>
        <n v="103.61"/>
        <n v="276.92500000000001"/>
        <n v="348.76799999999997"/>
        <n v="262.96199999999999"/>
        <n v="131.91999999999999"/>
        <n v="424.72800000000001"/>
        <n v="34.655999999999999"/>
        <n v="443.00399999999996"/>
        <n v="206.958"/>
        <n v="181.85400000000001"/>
        <n v="76.142499999999998"/>
        <n v="83.74"/>
        <n v="243.1"/>
        <n v="244.17000000000002"/>
        <n v="36.799999999999997"/>
        <n v="1048.4100000000001"/>
        <n v="50.94"/>
        <n v="251.78"/>
        <n v="103.8"/>
        <n v="79.5"/>
        <n v="79.440999999999988"/>
        <n v="223.53300000000002"/>
        <n v="46.53"/>
        <n v="99.38"/>
        <n v="192.61800000000002"/>
        <n v="83.03"/>
        <n v="40.799999999999997"/>
        <n v="213.078"/>
        <n v="110.45700000000001"/>
        <n v="417.24"/>
        <n v="172.37749999999997"/>
        <n v="89.712000000000003"/>
        <n v="35.799999999999997"/>
        <n v="195.12"/>
        <n v="75.410999999999987"/>
        <n v="296.4205"/>
        <n v="35.5"/>
        <n v="46.44"/>
        <n v="66.917999999999992"/>
        <n v="66.290999999999997"/>
        <n v="127.62000000000002"/>
        <n v="48.278999999999996"/>
        <n v="107.2105"/>
        <n v="216.45000000000002"/>
        <n v="35.58"/>
        <n v="147.155"/>
        <n v="153.86199999999999"/>
        <n v="91.36"/>
        <n v="78.819999999999993"/>
        <n v="269.98"/>
        <n v="77.766999999999996"/>
        <n v="85.518999999999991"/>
        <n v="101.46"/>
        <n v="344.99249999999995"/>
        <n v="163.47999999999999"/>
        <n v="415.827"/>
        <n v="406.44"/>
        <n v="62.678999999999995"/>
        <n v="242.12"/>
        <n v="143.62"/>
        <n v="580.72"/>
        <n v="72.14"/>
        <n v="195.02100000000002"/>
        <n v="32.894999999999996"/>
        <n v="592.23"/>
        <n v="96.614999999999995"/>
        <n v="95.456000000000003"/>
        <n v="106.59"/>
        <n v="84.402000000000001"/>
        <n v="177.56100000000001"/>
        <n v="63.467999999999996"/>
        <n v="142.21499999999997"/>
        <n v="468.75"/>
        <n v="360.42"/>
        <n v="145.21"/>
        <n v="71.603999999999999"/>
        <n v="291.54599999999999"/>
        <n v="250.74"/>
        <n v="196.57"/>
        <n v="371.90600000000001"/>
        <n v="576.84"/>
        <n v="133.285"/>
        <n v="650.52199999999993"/>
        <n v="48.060499999999998"/>
        <n v="83.412000000000006"/>
        <n v="91.45"/>
        <n v="120.84"/>
        <n v="73.86"/>
        <n v="143.69"/>
        <n v="294.18"/>
        <n v="153.88"/>
        <n v="216.60000000000002"/>
        <n v="457.59000000000003"/>
        <n v="67.241"/>
        <n v="466.75"/>
        <n v="103.42"/>
        <n v="39.86"/>
        <n v="167.42"/>
        <n v="47.62"/>
        <n v="76.047499999999999"/>
        <n v="51.82"/>
        <n v="548.35199999999998"/>
        <n v="37.866999999999997"/>
        <n v="586.87199999999996"/>
        <n v="94.04"/>
        <n v="141.58000000000001"/>
        <n v="92.82"/>
        <n v="69.75"/>
        <n v="122.43"/>
        <n v="783.45"/>
        <n v="151.73099999999999"/>
        <n v="165.96"/>
        <n v="980.13599999999997"/>
        <n v="76.911999999999992"/>
        <n v="200.36"/>
        <n v="140.886"/>
        <n v="136.88999999999999"/>
        <n v="155.35"/>
        <n v="77.073499999999996"/>
        <n v="145.87"/>
        <n v="774.6389999999999"/>
        <n v="74.052000000000007"/>
        <n v="49.5"/>
        <n v="88.311999999999983"/>
        <n v="36.909999999999997"/>
        <n v="35.6"/>
        <n v="152.47499999999999"/>
        <n v="85.536000000000001"/>
        <n v="296.24400000000003"/>
        <n v="37.990499999999997"/>
        <n v="140.44"/>
        <n v="235.08699999999999"/>
        <n v="338.334"/>
        <n v="33.705999999999996"/>
        <n v="403.89"/>
        <n v="216.09"/>
        <n v="40.24"/>
        <n v="36.14"/>
        <n v="76.417999999999992"/>
        <n v="105.82050000000001"/>
        <n v="475.26599999999996"/>
        <n v="580.16499999999996"/>
        <n v="120.09"/>
        <n v="616.5"/>
        <n v="764.6"/>
        <n v="72.27"/>
        <n v="83.05"/>
        <n v="292.45999999999998"/>
        <n v="288.18"/>
        <n v="237.17550000000003"/>
        <n v="109.449"/>
        <n v="390.18"/>
        <n v="502.56000000000006"/>
        <n v="152.94"/>
        <n v="89.963999999999999"/>
        <n v="123.89599999999999"/>
        <n v="185.57300000000001"/>
        <n v="103.31"/>
        <n v="369.93"/>
        <n v="36.323999999999998"/>
        <n v="166.12"/>
        <n v="303.45999999999998"/>
        <n v="273.63800000000003"/>
        <n v="154.87"/>
        <n v="363.44700000000006"/>
        <n v="232.27499999999998"/>
        <n v="271.26"/>
        <n v="1601.3999999999999"/>
        <n v="120.94"/>
        <n v="566.08299999999997"/>
        <n v="362.64"/>
        <n v="96.643500000000003"/>
        <n v="72.42"/>
        <n v="523.25"/>
        <n v="942.16249999999991"/>
        <n v="69.463999999999999"/>
        <n v="462.04999999999995"/>
        <n v="487.48"/>
        <n v="248.71"/>
        <n v="50.98"/>
        <n v="182.22"/>
        <n v="101.51699999999998"/>
        <n v="87.352499999999992"/>
        <n v="39.1875"/>
        <n v="534.6"/>
        <n v="380.85499999999996"/>
        <n v="98.552999999999997"/>
        <n v="79.419999999999987"/>
        <n v="35.74"/>
        <n v="71.864999999999995"/>
        <n v="100.88"/>
        <n v="162.76"/>
        <n v="41.3"/>
        <n v="65.069999999999993"/>
        <n v="357.99299999999999"/>
        <n v="432"/>
        <n v="86.355000000000004"/>
        <n v="39.101999999999997"/>
        <n v="162.78"/>
        <n v="72.036000000000001"/>
        <n v="90.21"/>
        <n v="120.24"/>
        <n v="47.53"/>
        <n v="93.42"/>
        <n v="197.26"/>
        <n v="70.56"/>
        <n v="36.58"/>
        <n v="315.32400000000001"/>
        <n v="41.25"/>
        <n v="101.37"/>
        <n v="323.62700000000001"/>
        <n v="42.865499999999997"/>
        <n v="38.399000000000001"/>
        <n v="49.219499999999996"/>
        <n v="107.69999999999999"/>
        <n v="171.51299999999998"/>
        <n v="47.195999999999998"/>
        <n v="249.375"/>
        <n v="69.882000000000005"/>
        <n v="72.711000000000013"/>
        <n v="77.007000000000005"/>
        <n v="163.32"/>
        <n v="146.55000000000001"/>
        <n v="291.15000000000003"/>
        <n v="244.94"/>
        <n v="212.79000000000002"/>
        <n v="191.44"/>
        <n v="165.84"/>
        <n v="82.82"/>
        <n v="318.49699999999996"/>
        <n v="44.830499999999994"/>
        <n v="274.70999999999998"/>
        <n v="617.67999999999995"/>
        <n v="94.828999999999994"/>
        <n v="82.421999999999997"/>
        <n v="123.33"/>
        <n v="143.6"/>
        <n v="34.513499999999993"/>
        <n v="218.21499999999997"/>
        <n v="36.630000000000003"/>
        <n v="134.31099999999998"/>
        <n v="978.83249999999987"/>
        <n v="104.69"/>
        <n v="648.33699999999999"/>
        <n v="119.6525"/>
        <n v="523.83000000000004"/>
        <n v="81.22"/>
        <n v="144.62"/>
        <n v="136.68300000000002"/>
        <n v="156.55000000000001"/>
        <n v="152.72"/>
        <n v="38.484499999999997"/>
        <n v="121.83"/>
        <n v="88.739499999999992"/>
        <n v="180.46"/>
        <n v="51.75"/>
        <n v="277.85700000000003"/>
        <n v="297.46800000000002"/>
        <n v="196.39"/>
        <n v="72.5"/>
        <n v="379.71499999999997"/>
        <n v="44.003999999999998"/>
        <n v="604.24"/>
        <n v="65.150999999999996"/>
        <n v="72.650000000000006"/>
        <n v="198.44"/>
        <n v="193.67"/>
        <n v="830.15"/>
        <n v="163.13999999999999"/>
        <n v="287.72000000000003"/>
        <n v="280.59000000000003"/>
        <n v="1542.61"/>
        <n v="116.39399999999999"/>
        <n v="142.84"/>
        <n v="217.04999999999998"/>
        <n v="114.399"/>
        <n v="103.68"/>
        <n v="209.91599999999997"/>
        <n v="91.78"/>
        <n v="186.26"/>
        <n v="33.003"/>
        <n v="184.5"/>
        <n v="35.649000000000001"/>
        <n v="138.703"/>
        <n v="331.99200000000002"/>
        <n v="70.91"/>
        <n v="275.07600000000002"/>
        <n v="137.71199999999999"/>
        <n v="152.97"/>
        <n v="91.58"/>
        <n v="161.31"/>
        <n v="68.342999999999989"/>
        <n v="79.459999999999994"/>
        <n v="72.099999999999994"/>
        <n v="194.36"/>
        <n v="183.03649999999999"/>
        <n v="248.72400000000002"/>
        <n v="192.82"/>
        <n v="499.56000000000006"/>
        <n v="161.84"/>
        <n v="326.20000000000005"/>
        <n v="167.12"/>
        <n v="377.25"/>
        <n v="32.058"/>
        <n v="208.04"/>
        <n v="667.51199999999994"/>
        <n v="90.58"/>
        <n v="120.22"/>
        <n v="109.05000000000001"/>
        <n v="390.56"/>
        <n v="184.2"/>
        <n v="72.936000000000007"/>
        <n v="181.56399999999999"/>
        <n v="156.19"/>
        <n v="147.72"/>
        <n v="299.13599999999997"/>
        <n v="505.53"/>
        <n v="44.117999999999995"/>
        <n v="62.910000000000004"/>
        <n v="79.66"/>
        <n v="72.040000000000006"/>
        <n v="375.93"/>
        <n v="249.75"/>
        <n v="452.16"/>
        <n v="159.56"/>
        <n v="519.98400000000004"/>
        <n v="472.26"/>
        <n v="85.851500000000001"/>
        <n v="1336.0725"/>
        <n v="130.94"/>
        <n v="287.6825"/>
        <n v="98.724000000000004"/>
        <n v="279.01799999999997"/>
        <n v="597.67200000000003"/>
        <n v="91.062000000000012"/>
        <n v="155.83000000000001"/>
        <n v="34.561"/>
        <n v="248.18"/>
        <n v="134.88099999999997"/>
        <n v="518.2025000000001"/>
        <n v="30.242999999999999"/>
        <n v="157.84"/>
        <n v="336.35"/>
        <n v="390.22650000000004"/>
        <n v="178.517"/>
        <n v="85.644000000000005"/>
        <n v="778.25"/>
        <n v="195.15"/>
        <n v="81.569999999999993"/>
        <n v="627.20000000000005"/>
        <n v="294.709"/>
        <n v="1332.12"/>
        <n v="691.7299999999999"/>
        <n v="80.44"/>
        <n v="38.606999999999999"/>
        <n v="93.55"/>
        <n v="293.7"/>
        <n v="548.31600000000003"/>
        <n v="125.14"/>
        <n v="144.43199999999999"/>
        <n v="147.24"/>
        <n v="379.10699999999997"/>
        <n v="38.180499999999995"/>
        <n v="493.24"/>
        <n v="38.930999999999997"/>
        <n v="106.14000000000001"/>
        <n v="537.96"/>
        <n v="494.02000000000004"/>
        <n v="1480.95"/>
        <n v="39.590000000000003"/>
        <n v="219.38499999999996"/>
        <n v="272.13"/>
        <n v="164.36"/>
        <n v="91.37"/>
        <n v="46.92"/>
        <n v="95.275500000000008"/>
        <n v="125.04350000000001"/>
        <n v="312.89999999999998"/>
        <n v="760.45600000000002"/>
        <n v="332.8"/>
        <n v="153.87"/>
        <n v="200.2"/>
        <n v="73.739999999999995"/>
        <n v="178.37199999999999"/>
        <n v="76.094999999999985"/>
        <n v="145.02000000000001"/>
        <n v="31.45"/>
        <n v="100.04"/>
        <n v="68.305000000000007"/>
        <n v="116.89200000000001"/>
        <n v="74.907000000000011"/>
        <n v="93.897000000000006"/>
        <n v="156.94999999999999"/>
        <n v="35.590000000000003"/>
        <n v="604.56600000000003"/>
        <n v="412.452"/>
        <n v="327.51"/>
        <n v="74"/>
        <n v="198.38400000000001"/>
        <n v="37.020000000000003"/>
        <n v="81.06"/>
        <n v="103.82"/>
        <n v="34.7605"/>
        <n v="95.904000000000011"/>
        <n v="147.38399999999999"/>
        <n v="186.16"/>
        <n v="49.79"/>
        <n v="541.14"/>
        <n v="59.822999999999993"/>
        <n v="46.43"/>
        <n v="185.01249999999999"/>
        <n v="284.32"/>
        <n v="90.61099999999999"/>
        <n v="493.53"/>
        <n v="350.47800000000001"/>
        <n v="617.27"/>
        <n v="60.52"/>
        <n v="77.99499999999999"/>
        <n v="291.91599999999994"/>
        <n v="183.5"/>
        <n v="892.80000000000007"/>
        <n v="73.106999999999999"/>
        <n v="78.013999999999996"/>
        <n v="129.14100000000002"/>
        <n v="143.38"/>
        <n v="144.54"/>
        <n v="36.828000000000003"/>
        <n v="642.64250000000004"/>
        <n v="40.770000000000003"/>
        <n v="33.6965"/>
        <n v="46.59"/>
        <n v="69.959999999999994"/>
        <n v="253.79999999999998"/>
        <n v="84.861000000000004"/>
        <n v="464.15100000000001"/>
        <n v="40.985999999999997"/>
        <n v="281.952"/>
        <n v="72.81"/>
        <n v="481.91999999999996"/>
        <n v="792.34749999999997"/>
        <n v="34.475999999999999"/>
        <n v="292.32"/>
        <n v="615.45000000000005"/>
        <n v="36.69"/>
        <n v="521.72"/>
        <n v="146.13999999999999"/>
        <n v="1331.72"/>
        <n v="489.72"/>
        <n v="219.02400000000003"/>
        <n v="160.11299999999997"/>
        <n v="142.596"/>
        <n v="35.865000000000002"/>
        <n v="121.59"/>
        <n v="520.16600000000005"/>
        <n v="97.712999999999994"/>
        <n v="284.88"/>
        <n v="267.62"/>
        <n v="68.832999999999998"/>
        <n v="792.4"/>
        <n v="71.170500000000004"/>
        <n v="389.84"/>
        <n v="161.03"/>
        <n v="33.896000000000001"/>
        <n v="37.695999999999998"/>
        <n v="438.65999999999997"/>
        <n v="71.680000000000007"/>
        <n v="103.54"/>
        <n v="133.95999999999998"/>
        <n v="47.17"/>
        <n v="90.738"/>
        <n v="289.36799999999999"/>
        <n v="81.56"/>
        <n v="141.69"/>
        <n v="74.951999999999998"/>
        <n v="164.86"/>
        <n v="145.52000000000001"/>
        <n v="479.73599999999999"/>
        <n v="147.36000000000001"/>
        <n v="282.42099999999999"/>
        <n v="51.74"/>
        <n v="71.7"/>
        <n v="74.878999999999991"/>
        <n v="690.66"/>
        <n v="130.79700000000003"/>
        <n v="135.08100000000002"/>
        <n v="307.68299999999999"/>
        <n v="82.48"/>
        <n v="40.1"/>
        <n v="160.47999999999999"/>
        <n v="604.04"/>
        <n v="46.188000000000002"/>
        <n v="145.22"/>
        <n v="204.7"/>
        <n v="326.76"/>
        <n v="48.6875"/>
        <n v="48.241"/>
        <n v="126.64449999999999"/>
        <n v="162.06"/>
        <n v="66.654000000000011"/>
        <n v="338.01"/>
        <n v="193.70499999999998"/>
        <n v="205.88"/>
        <n v="1299.6000000000001"/>
        <n v="46.206000000000003"/>
        <n v="257.68799999999999"/>
        <n v="73.340999999999994"/>
        <n v="79.400000000000006"/>
        <n v="1240.8120000000001"/>
        <n v="80.39"/>
        <n v="129.303"/>
        <n v="35.86"/>
        <n v="351.75600000000003"/>
        <n v="142.101"/>
        <n v="81.66"/>
        <n v="74.239999999999995"/>
        <n v="235.67599999999999"/>
        <n v="142.36000000000001"/>
        <n v="562.19399999999996"/>
        <n v="318.26899999999995"/>
        <n v="94.410999999999987"/>
        <n v="202"/>
        <n v="45.172499999999992"/>
        <n v="249.26399999999998"/>
        <n v="258.00099999999998"/>
        <n v="283.83999999999997"/>
        <n v="124.4485"/>
        <n v="200.85000000000002"/>
        <n v="183.2"/>
        <n v="461.58599999999996"/>
        <n v="245.38"/>
        <n v="83.8"/>
        <n v="112.69300000000001"/>
        <n v="232.02799999999999"/>
        <n v="358.19849999999997"/>
        <n v="276.16499999999996"/>
        <n v="242.5"/>
        <n v="32.345999999999997"/>
        <n v="164.94"/>
        <n v="47.946499999999993"/>
        <n v="351.17749999999995"/>
        <n v="606.52800000000002"/>
        <n v="243.64"/>
        <n v="45.018000000000001"/>
        <n v="45.153000000000006"/>
        <n v="560.29500000000007"/>
        <n v="145.99600000000001"/>
        <n v="230.60300000000001"/>
        <n v="261.18"/>
        <n v="34.893499999999996"/>
        <n v="509.77"/>
        <n v="678.31200000000001"/>
        <n v="188.37549999999999"/>
        <n v="473.69849999999997"/>
        <n v="38.664999999999999"/>
        <n v="460.5"/>
        <n v="70.430000000000007"/>
        <n v="199.72"/>
        <n v="278.81699999999995"/>
        <n v="167.54"/>
        <n v="81.84"/>
        <n v="34.271999999999998"/>
        <n v="592.19200000000001"/>
        <n v="51.83"/>
        <n v="181.23150000000001"/>
        <n v="77.975999999999999"/>
        <n v="47.784999999999997"/>
        <n v="42.911999999999999"/>
        <n v="97.811999999999983"/>
        <n v="247.46"/>
        <n v="293.62"/>
        <n v="334.32"/>
        <n v="83.69"/>
        <n v="34.339999999999996"/>
        <n v="429.93"/>
        <n v="689.85"/>
        <n v="146.33000000000001"/>
        <n v="124.16499999999998"/>
        <n v="269.48400000000004"/>
        <n v="125.742"/>
        <n v="156.81"/>
        <n v="383.38200000000006"/>
        <n v="124.51"/>
        <n v="620.67000000000007"/>
        <n v="373.89600000000002"/>
        <n v="178.25799999999998"/>
        <n v="1117.008"/>
        <n v="262.59899999999999"/>
        <n v="227.31600000000003"/>
        <n v="142.80000000000001"/>
        <n v="624.96"/>
        <n v="699.24750000000006"/>
        <n v="557.68799999999999"/>
        <n v="382.71249999999998"/>
        <n v="345.48"/>
        <n v="41.606999999999999"/>
        <n v="210.06899999999999"/>
        <n v="344.79"/>
        <n v="69.406999999999996"/>
        <n v="73.421999999999997"/>
        <n v="269.298"/>
        <n v="75.638999999999996"/>
        <n v="574.38"/>
        <n v="132.46799999999999"/>
        <n v="63.791999999999994"/>
        <n v="137.40799999999999"/>
        <n v="71.86"/>
        <n v="199.7"/>
        <n v="586.26400000000001"/>
        <n v="165.44"/>
        <n v="234.52199999999999"/>
        <n v="105.19349999999999"/>
        <n v="50.02"/>
        <n v="79.153999999999996"/>
        <n v="568.32000000000005"/>
        <n v="103.39399999999999"/>
        <n v="164.7"/>
        <n v="189.13550000000001"/>
        <n v="81.48"/>
        <n v="112.4325"/>
        <n v="279.65999999999997"/>
        <n v="405.24149999999997"/>
        <n v="127.15749999999998"/>
        <n v="753.72"/>
        <n v="531.54899999999998"/>
        <n v="147.47999999999999"/>
        <n v="47.37"/>
        <n v="138.339"/>
        <n v="68.59"/>
        <n v="138.69999999999999"/>
        <n v="66.474000000000004"/>
        <n v="103.04"/>
        <n v="50.42"/>
        <n v="1420.11"/>
        <n v="34.348499999999994"/>
        <n v="95.322999999999993"/>
        <n v="139.995"/>
        <n v="46.629000000000005"/>
        <n v="36.548999999999999"/>
        <n v="133.74099999999999"/>
        <n v="163.98"/>
        <n v="162.26"/>
        <n v="670.13000000000011"/>
        <n v="180.9"/>
        <n v="42.083499999999994"/>
        <n v="167.22900000000001"/>
        <n v="165.20400000000001"/>
        <n v="733.45"/>
        <n v="79.81"/>
        <n v="577.74249999999995"/>
        <n v="478.99"/>
        <n v="242.01"/>
        <n v="304.24"/>
        <n v="280.63600000000002"/>
        <n v="100.86"/>
        <n v="337.56899999999996"/>
        <n v="551.44600000000003"/>
        <n v="385.98"/>
        <n v="384.291"/>
        <n v="574.52"/>
        <n v="1299.4099999999999"/>
        <n v="123.81"/>
        <n v="146.1"/>
        <n v="153.01649999999998"/>
        <n v="450.6"/>
        <n v="70.400000000000006"/>
        <n v="1031.8320000000001"/>
        <n v="36.590000000000003"/>
        <n v="238.22199999999998"/>
        <n v="35.71"/>
        <n v="93.44"/>
        <n v="136.01149999999998"/>
        <n v="125.88"/>
        <n v="231.43899999999999"/>
        <n v="883.101"/>
        <n v="171.86999999999998"/>
        <n v="210"/>
        <n v="534.20799999999997"/>
        <n v="200.18399999999997"/>
        <n v="93.132000000000005"/>
        <n v="116.19449999999999"/>
        <n v="286.83999999999997"/>
        <n v="47.082000000000001"/>
        <n v="524.20000000000005"/>
        <n v="51.35"/>
        <n v="39.659999999999997"/>
        <n v="39.79"/>
        <n v="222.858"/>
        <n v="93.39"/>
        <n v="336.56"/>
        <n v="238.464"/>
        <n v="92.59"/>
        <n v="33.677500000000002"/>
        <n v="168.89400000000001"/>
        <n v="36.32"/>
        <n v="226.00800000000001"/>
        <n v="249.82"/>
        <n v="199.32"/>
        <n v="1282.0439999999999"/>
        <n v="221.88600000000002"/>
        <n v="948.375"/>
        <n v="70.72"/>
        <n v="46.01"/>
        <n v="89.88"/>
        <n v="519.94500000000005"/>
        <n v="163.87"/>
        <n v="33.6205"/>
        <n v="160.4"/>
        <n v="123.27000000000001"/>
        <n v="157.1225"/>
        <n v="136.34399999999999"/>
        <n v="121.26"/>
        <n v="42.789000000000001"/>
        <n v="97.334999999999994"/>
        <n v="540"/>
        <n v="144.096"/>
        <n v="36.53"/>
        <n v="154.53"/>
        <n v="96.215999999999994"/>
        <n v="116.50800000000001"/>
        <n v="141.77000000000001"/>
        <n v="509.97450000000003"/>
        <n v="101.12"/>
        <n v="47.38"/>
        <n v="78.828999999999994"/>
        <n v="139.239"/>
        <n v="63.423000000000002"/>
        <n v="71.05"/>
        <n v="107.541"/>
        <n v="141.07499999999999"/>
        <n v="91.99"/>
        <n v="75.790999999999997"/>
        <n v="82.97"/>
        <n v="103.33"/>
        <n v="406.23899999999998"/>
        <n v="248.77800000000002"/>
        <n v="330.46"/>
        <n v="121.92"/>
        <n v="103.91099999999999"/>
        <n v="140.10300000000001"/>
        <n v="40.75"/>
        <n v="1311.4939999999999"/>
        <n v="74.2"/>
        <n v="156.78799999999998"/>
        <n v="155.16"/>
        <n v="44.041999999999994"/>
        <n v="127.5945"/>
        <n v="123.11"/>
        <n v="81.239999999999995"/>
        <n v="60.188499999999998"/>
        <n v="1201.56"/>
        <n v="104.7375"/>
        <n v="166.33799999999999"/>
        <n v="90.09"/>
        <n v="36.83"/>
        <n v="932.75749999999994"/>
        <n v="187.46"/>
        <n v="34.637"/>
        <n v="251.82"/>
        <n v="83.304000000000002"/>
        <n v="280.08"/>
        <n v="139.374"/>
        <n v="371.34"/>
        <n v="80.58"/>
        <n v="307.02100000000002"/>
        <n v="80.319999999999993"/>
        <n v="164.25"/>
        <n v="609.59999999999991"/>
        <n v="179.95000000000002"/>
        <n v="65.826000000000008"/>
        <n v="36.891000000000005"/>
        <n v="241.41"/>
        <n v="701.59999999999991"/>
        <n v="340.01100000000002"/>
        <n v="268.66000000000003"/>
        <n v="394.51599999999996"/>
        <n v="192.62"/>
        <n v="51.25"/>
        <n v="123.29"/>
        <n v="272.30799999999999"/>
        <n v="80.56"/>
        <n v="38.4465"/>
        <n v="1602.2400000000002"/>
        <n v="82.28"/>
        <n v="212.88"/>
        <n v="129.523"/>
        <n v="93.64"/>
        <n v="123.6"/>
        <n v="355.10999999999996"/>
        <n v="303.32"/>
        <n v="36.76"/>
        <n v="195.67"/>
        <n v="36.747"/>
        <n v="414.56099999999998"/>
        <n v="292.428"/>
        <n v="39.423000000000002"/>
        <n v="206.55"/>
        <n v="648.17999999999995"/>
        <n v="153.31099999999998"/>
        <n v="191.91"/>
        <n v="34.798500000000004"/>
        <n v="201.66600000000003"/>
        <n v="125.99849999999999"/>
        <n v="71.17"/>
        <n v="713.23200000000008"/>
        <n v="235.83749999999998"/>
        <n v="231.75"/>
        <n v="400.3965"/>
        <n v="123.08000000000001"/>
        <n v="114.47499999999999"/>
        <n v="97.317999999999998"/>
        <n v="620.05799999999999"/>
        <n v="671.46"/>
        <n v="383.29200000000003"/>
        <n v="103.52"/>
        <n v="524.04300000000001"/>
        <n v="119.12049999999999"/>
        <n v="213.51149999999998"/>
        <n v="105.42149999999999"/>
        <n v="101.32"/>
        <n v="259.05599999999998"/>
        <n v="47.233999999999995"/>
        <n v="103.51300000000001"/>
        <n v="522.72000000000014"/>
        <n v="161.94999999999999"/>
        <n v="167.2"/>
        <n v="495.18449999999996"/>
        <n v="502.23"/>
        <n v="73.494"/>
        <n v="873.072"/>
        <n v="39.65"/>
        <n v="92.222999999999999"/>
        <n v="68.171999999999997"/>
        <n v="80.400000000000006"/>
        <n v="37.08"/>
        <n v="995.52"/>
        <n v="135.19"/>
        <n v="241.12800000000001"/>
        <n v="147.25949999999997"/>
        <n v="127.89100000000001"/>
        <n v="93.177000000000007"/>
        <n v="413.32"/>
        <n v="157.58999999999997"/>
        <n v="529.32000000000005"/>
        <n v="127.62749999999998"/>
        <n v="187.28299999999999"/>
        <n v="324.58499999999998"/>
        <n v="2458.8719999999998"/>
        <n v="121.34599999999999"/>
        <n v="63.612000000000009"/>
        <n v="177.83999999999997"/>
        <n v="188.423"/>
        <n v="550.17000000000007"/>
        <n v="181.35599999999999"/>
        <n v="139.23000000000002"/>
        <n v="627.45600000000002"/>
        <n v="91.35"/>
        <n v="33.264000000000003"/>
        <n v="44.783999999999999"/>
        <n v="35.972999999999999"/>
        <n v="603.82799999999997"/>
        <n v="586.94799999999998"/>
        <n v="338.89499999999998"/>
        <n v="149.10400000000001"/>
        <n v="117.6765"/>
        <n v="45.683999999999997"/>
        <n v="34.142999999999994"/>
        <n v="266.03800000000001"/>
        <n v="411.26400000000001"/>
        <n v="47.803999999999995"/>
        <n v="256.76799999999997"/>
        <n v="111.02399999999999"/>
        <n v="126.53100000000001"/>
        <n v="321.36"/>
        <n v="298.20000000000005"/>
        <n v="229.14000000000001"/>
        <n v="575.28199999999993"/>
        <n v="86.335999999999999"/>
        <n v="120.343"/>
        <n v="35.630000000000003"/>
        <n v="186.17550000000003"/>
        <n v="82.89"/>
        <n v="57.136000000000003"/>
        <n v="34.323"/>
        <n v="134.9"/>
        <n v="61.692999999999998"/>
        <n v="355.25250000000005"/>
        <n v="161.22"/>
        <n v="153.96"/>
        <n v="154.57249999999999"/>
        <n v="161.34"/>
        <n v="774.06000000000006"/>
        <n v="294.44400000000002"/>
        <n v="122.19599999999998"/>
        <n v="61.709999999999994"/>
        <n v="65.087999999999994"/>
        <n v="63.882000000000005"/>
        <n v="59.295999999999999"/>
        <n v="488.22"/>
        <n v="351.98499999999996"/>
        <n v="689.17500000000007"/>
        <n v="274.536"/>
        <n v="412.233"/>
        <n v="630.71699999999998"/>
        <n v="167.68799999999999"/>
        <n v="75.411000000000001"/>
        <n v="108.88200000000001"/>
        <n v="129.24250000000001"/>
        <n v="97.578000000000003"/>
        <n v="873.50399999999991"/>
        <n v="48.022499999999994"/>
        <n v="43.902499999999996"/>
        <n v="414.79999999999995"/>
        <n v="66.784999999999997"/>
        <n v="80.103999999999999"/>
        <n v="127.42400000000001"/>
        <n v="586.226"/>
        <n v="128.71800000000002"/>
        <n v="35.36"/>
        <n v="141.13800000000001"/>
        <n v="368.82"/>
        <n v="432.68999999999994"/>
        <n v="90.23"/>
        <n v="687.68999999999994"/>
        <n v="69.558999999999997"/>
        <n v="1628.1000000000001"/>
        <n v="131.24700000000001"/>
        <n v="648.16"/>
        <n v="268.52699999999999"/>
        <n v="112.599"/>
        <n v="317.60249999999996"/>
        <n v="129.393"/>
        <n v="318.03599999999994"/>
        <n v="32.156999999999996"/>
        <n v="315.58999999999997"/>
        <n v="154.41299999999998"/>
        <n v="1727.82"/>
        <n v="431.37600000000003"/>
        <n v="138.88800000000001"/>
        <n v="177.38399999999999"/>
        <n v="233.76"/>
        <n v="106.52199999999999"/>
        <n v="209.93299999999999"/>
        <n v="37.896000000000001"/>
        <n v="526.16700000000003"/>
        <n v="44.577000000000005"/>
        <n v="152.38399999999999"/>
        <n v="197.334"/>
        <n v="147.67749999999998"/>
        <n v="152.114"/>
        <n v="275.32800000000003"/>
        <n v="235.714"/>
        <n v="136.494"/>
        <n v="241.91000000000003"/>
        <n v="615.48599999999999"/>
        <n v="569.45749999999998"/>
        <n v="149.72400000000002"/>
        <n v="91.95"/>
        <n v="151.64000000000001"/>
        <n v="858.279"/>
        <n v="62.865999999999993"/>
        <n v="72.3"/>
        <n v="115.767"/>
        <n v="284.14499999999998"/>
        <n v="174.70499999999998"/>
        <n v="87.906999999999996"/>
        <n v="38.997499999999995"/>
        <n v="2831.2649999999994"/>
        <n v="124.29600000000001"/>
        <n v="63.936000000000007"/>
        <n v="254.17800000000003"/>
        <n v="240.78799999999998"/>
        <n v="61.012999999999998"/>
        <n v="415.50299999999999"/>
        <n v="130.86000000000001"/>
        <n v="126.30249999999998"/>
        <n v="43.639000000000003"/>
        <n v="44.981999999999999"/>
        <n v="302.54400000000004"/>
        <n v="163.07249999999999"/>
        <n v="338.36399999999998"/>
        <n v="138.96600000000001"/>
        <n v="37.819499999999998"/>
        <n v="82.287000000000006"/>
        <n v="122.64"/>
        <n v="72.86399999999999"/>
        <n v="181.29599999999999"/>
        <n v="360.87"/>
        <n v="211.10599999999999"/>
        <n v="439.09949999999998"/>
        <n v="468.92"/>
        <n v="104.64"/>
        <n v="83.591999999999999"/>
        <n v="155.173"/>
        <n v="201.20999999999998"/>
        <n v="30.404500000000002"/>
        <n v="78.31049999999999"/>
        <n v="717.67750000000001"/>
        <n v="207.98"/>
        <n v="33.219000000000001"/>
        <n v="162.04"/>
        <n v="468.42600000000004"/>
        <n v="231.12"/>
        <n v="519.90249999999992"/>
        <n v="79.315499999999986"/>
        <n v="92.664000000000001"/>
        <n v="104.91550000000001"/>
        <n v="148.36500000000001"/>
        <n v="37.456000000000003"/>
        <n v="37.043999999999997"/>
        <n v="176.47200000000001"/>
        <n v="173.358"/>
        <n v="195.453"/>
        <n v="122.376"/>
        <n v="35.945999999999998"/>
        <n v="332.3"/>
        <n v="32.210999999999999"/>
        <n v="835.25249999999994"/>
        <n v="218.10000000000002"/>
        <n v="2450.9324999999999"/>
        <n v="285.43"/>
        <n v="145.27799999999999"/>
        <n v="57.328000000000003"/>
        <n v="594.84249999999997"/>
        <n v="155.261"/>
        <n v="623.64"/>
        <n v="102.4165"/>
        <n v="307.92"/>
        <n v="39.85"/>
        <n v="176.59599999999998"/>
        <n v="241.542"/>
        <n v="33.354000000000006"/>
        <n v="513.798"/>
        <n v="262.38600000000002"/>
        <n v="103.3005"/>
        <n v="76.968999999999994"/>
        <n v="59.584999999999994"/>
        <n v="129.82500000000002"/>
        <n v="526.28399999999999"/>
        <n v="77.79549999999999"/>
        <n v="331.12599999999998"/>
        <n v="134.54849999999999"/>
        <n v="134.52950000000001"/>
        <n v="219.87"/>
        <n v="586.08000000000004"/>
        <n v="135.48599999999999"/>
        <n v="86.581000000000003"/>
        <n v="49.6"/>
        <n v="212.41499999999996"/>
        <n v="34.095500000000001"/>
        <n v="195.32"/>
        <n v="34.541999999999994"/>
        <n v="68.114999999999995"/>
        <n v="186.92"/>
        <n v="366.48599999999999"/>
        <n v="270.21799999999996"/>
        <n v="255.2"/>
        <n v="460.73099999999999"/>
        <n v="136.68"/>
        <n v="104.9085"/>
        <n v="238.69800000000004"/>
        <n v="179.05500000000001"/>
        <n v="65.015999999999991"/>
        <n v="731.16750000000002"/>
        <n v="144.40949999999998"/>
        <n v="291.08"/>
        <n v="41.805000000000007"/>
        <n v="132.6"/>
        <n v="752.476"/>
        <n v="37.04"/>
        <n v="230.05199999999999"/>
        <n v="67.468999999999994"/>
        <n v="112.251"/>
        <n v="110.88900000000001"/>
        <n v="272.68200000000002"/>
        <n v="28.584"/>
        <n v="90.684000000000012"/>
        <n v="32.103000000000002"/>
        <n v="827.73"/>
        <n v="207.70600000000002"/>
        <n v="83.14"/>
        <n v="80.97"/>
        <n v="73.03"/>
        <n v="44.469500000000004"/>
        <n v="260.96699999999998"/>
        <n v="395"/>
        <n v="1055.1600000000001"/>
        <n v="88.11099999999999"/>
        <n v="119.289"/>
        <n v="156.44999999999999"/>
        <n v="37.505999999999993"/>
        <n v="65.709000000000003"/>
        <n v="77.634"/>
        <n v="1168.74"/>
        <n v="259.13600000000002"/>
        <n v="559.96799999999996"/>
        <n v="93.26"/>
        <n v="1543.644"/>
        <n v="307.94"/>
        <n v="327.39849999999996"/>
        <n v="88.368999999999986"/>
        <n v="432.91800000000001"/>
        <n v="224.316"/>
        <n v="123.063"/>
        <n v="133.80000000000001"/>
        <n v="124.93"/>
        <n v="127.06200000000001"/>
        <n v="256.78500000000003"/>
        <n v="192.59200000000001"/>
        <n v="581.40000000000009"/>
        <n v="131.47200000000001"/>
        <n v="343.97800000000001"/>
        <n v="243.28"/>
        <n v="156.845"/>
        <n v="523.98900000000003"/>
        <n v="137.196"/>
        <n v="117.62899999999999"/>
        <n v="270.25600000000003"/>
        <n v="64.394999999999996"/>
        <n v="126.43199999999999"/>
        <n v="86.155999999999992"/>
        <n v="101.26"/>
        <n v="87.418999999999997"/>
        <n v="237.56399999999999"/>
        <n v="124.37199999999999"/>
        <n v="90.11699999999999"/>
        <n v="33.753500000000003"/>
        <n v="502.27349999999996"/>
        <n v="59.232000000000006"/>
        <n v="188.88"/>
        <n v="167.328"/>
        <n v="1499.298"/>
        <n v="40.29"/>
        <n v="427.78799999999995"/>
        <n v="108.75"/>
        <n v="157.02549999999999"/>
        <n v="70.456500000000005"/>
        <n v="199.66"/>
        <n v="277.875"/>
        <n v="266.80799999999999"/>
        <n v="144.3715"/>
        <n v="41.07"/>
        <n v="122.65"/>
        <n v="730.11599999999999"/>
        <n v="385.42500000000001"/>
        <n v="64.853999999999999"/>
        <n v="266.8"/>
        <n v="568.0335"/>
        <n v="40.323999999999998"/>
        <n v="1307.7"/>
        <n v="64.808000000000007"/>
        <n v="71.239999999999995"/>
        <n v="94.772000000000006"/>
        <n v="96.120999999999995"/>
        <n v="73.28"/>
        <n v="107.946"/>
        <n v="432.48"/>
        <n v="92.682000000000002"/>
        <n v="208.23299999999998"/>
        <n v="120.479"/>
        <n v="212.976"/>
        <n v="44.676000000000002"/>
        <n v="156.07549999999998"/>
        <n v="35.81"/>
        <n v="39.244500000000002"/>
        <n v="93.330000000000013"/>
        <n v="247.95000000000002"/>
        <n v="343.42500000000001"/>
        <n v="46.413000000000004"/>
        <n v="70.617999999999995"/>
        <n v="307.27499999999998"/>
        <n v="197.208"/>
        <n v="679.9"/>
        <n v="378.91699999999997"/>
        <n v="98.363"/>
        <n v="161.53"/>
        <n v="525.05999999999995"/>
        <n v="197.18"/>
        <n v="124.9"/>
        <n v="618.79999999999995"/>
        <n v="144.78"/>
        <n v="34.361499999999999"/>
        <n v="340.767"/>
        <n v="733.02299999999991"/>
        <n v="585.55999999999995"/>
        <n v="170.696"/>
        <n v="141.55949999999999"/>
        <n v="339.48"/>
        <n v="64.836000000000013"/>
        <n v="154.12"/>
        <n v="143.33599999999998"/>
        <n v="80.959999999999994"/>
        <n v="441.01799999999997"/>
        <n v="34.135999999999996"/>
        <n v="159.72"/>
        <n v="45.229499999999994"/>
        <n v="168.98400000000001"/>
        <n v="414.47550000000001"/>
        <n v="66.402000000000001"/>
        <n v="130.89600000000002"/>
        <n v="207.4"/>
        <n v="61.106499999999997"/>
        <n v="120.003"/>
        <n v="539.25799999999992"/>
        <n v="336.96000000000004"/>
        <n v="122.99499999999999"/>
        <n v="434.88"/>
        <n v="71.23"/>
        <n v="242.345"/>
        <n v="117.46800000000002"/>
        <n v="135.779"/>
        <n v="192.51"/>
        <n v="221.31"/>
        <n v="95.075999999999993"/>
        <n v="76.873999999999995"/>
        <n v="34.01"/>
        <n v="146.304"/>
        <n v="232.30350000000001"/>
        <n v="220.32000000000002"/>
        <n v="43.642999999999994"/>
        <n v="2510.3474999999999"/>
        <n v="48.620999999999995"/>
        <n v="103.989"/>
        <n v="185.84849999999997"/>
        <n v="1213.7400000000002"/>
        <n v="83.15"/>
        <n v="69.36"/>
        <n v="214.51500000000001"/>
        <n v="86.632000000000005"/>
        <n v="226.52749999999997"/>
        <n v="72.864000000000004"/>
        <n v="122.264"/>
        <n v="97.526999999999987"/>
        <n v="80.64"/>
        <n v="141.822"/>
        <n v="36.4"/>
        <n v="135.04249999999999"/>
        <n v="631.52199999999993"/>
        <n v="103.85300000000001"/>
        <n v="106.81099999999999"/>
        <n v="90.022000000000006"/>
        <n v="76.759999999999991"/>
        <n v="465.84000000000003"/>
        <n v="291.44099999999997"/>
        <n v="225.09299999999999"/>
        <n v="31.986000000000001"/>
        <n v="317.69900000000001"/>
        <n v="64.701000000000008"/>
        <n v="126.88199999999999"/>
        <n v="220.10400000000001"/>
        <n v="40.619999999999997"/>
        <n v="309.67199999999997"/>
        <n v="183.45600000000002"/>
        <n v="136.64599999999999"/>
        <n v="1001.52"/>
        <n v="338.19799999999998"/>
        <n v="107.94"/>
        <n v="720.36000000000013"/>
        <n v="186.9"/>
        <n v="39.832000000000001"/>
        <n v="190.16100000000003"/>
        <n v="147.67200000000003"/>
        <n v="28.327999999999999"/>
        <n v="36.954000000000001"/>
        <n v="975.13200000000006"/>
        <n v="87.660499999999999"/>
        <n v="77.320499999999996"/>
        <n v="685.56"/>
        <n v="124.95"/>
        <n v="36.552"/>
        <n v="39.69"/>
        <n v="612.1"/>
        <n v="31.4755"/>
        <n v="86.440499999999986"/>
        <n v="81.728999999999999"/>
        <n v="35.088000000000001"/>
        <n v="46.07"/>
        <n v="132.56100000000001"/>
        <n v="36.738"/>
        <n v="152.16"/>
        <n v="525.68999999999994"/>
        <n v="34.808"/>
        <n v="925.92000000000007"/>
        <n v="128.80800000000002"/>
        <n v="36.243000000000002"/>
        <n v="462.726"/>
        <n v="183.114"/>
        <n v="220.06499999999997"/>
      </sharedItems>
    </cacheField>
    <cacheField name="COGS" numFmtId="165">
      <sharedItems containsSemiMixedTypes="0" containsString="0" containsNumber="1" minValue="13.18" maxValue="2361.36"/>
    </cacheField>
    <cacheField name="Gross Profit" numFmtId="165">
      <sharedItems containsSemiMixedTypes="0" containsString="0" containsNumber="1" minValue="14.254" maxValue="1293.8999999999996"/>
    </cacheField>
    <cacheField name="Gross Margin %" numFmtId="166">
      <sharedItems containsSemiMixedTypes="0" containsString="0" containsNumber="1" minValue="0.25073461065635211" maxValue="0.65365025466893034"/>
    </cacheField>
    <cacheField name="Year2" numFmtId="1">
      <sharedItems containsSemiMixedTypes="0" containsString="0" containsNumber="1" containsInteger="1" minValue="2026" maxValue="2026"/>
    </cacheField>
    <cacheField name="Quarter2" numFmtId="166">
      <sharedItems/>
    </cacheField>
    <cacheField name="MonthNo" numFmtId="1">
      <sharedItems containsSemiMixedTypes="0" containsString="0" containsNumber="1" containsInteger="1" minValue="1" maxValue="12"/>
    </cacheField>
    <cacheField name="Month2" numFmtId="166">
      <sharedItems/>
    </cacheField>
  </cacheFields>
  <extLst>
    <ext xmlns:x14="http://schemas.microsoft.com/office/spreadsheetml/2009/9/main" uri="{725AE2AE-9491-48be-B2B4-4EB974FC3084}">
      <x14:pivotCacheDefinition pivotCacheId="202715150"/>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7">
  <r>
    <n v="3392"/>
    <d v="2026-01-01T00:00:00"/>
    <n v="2026"/>
    <x v="0"/>
    <n v="1"/>
    <x v="0"/>
    <x v="0"/>
    <x v="0"/>
    <x v="0"/>
    <s v="Returning"/>
    <x v="0"/>
    <s v="Commuter Helmet"/>
    <n v="2"/>
    <n v="82.06"/>
    <n v="0"/>
    <n v="42.94"/>
    <x v="0"/>
    <n v="85.88"/>
    <n v="78.240000000000009"/>
    <n v="0.476724348038021"/>
    <n v="2026"/>
    <s v="Q1"/>
    <n v="1"/>
    <s v="Jan"/>
  </r>
  <r>
    <n v="4836"/>
    <d v="2026-01-02T00:00:00"/>
    <n v="2026"/>
    <x v="0"/>
    <n v="1"/>
    <x v="0"/>
    <x v="1"/>
    <x v="1"/>
    <x v="1"/>
    <s v="Returning"/>
    <x v="1"/>
    <s v="Hiking Daypack 20L"/>
    <n v="4"/>
    <n v="94.18"/>
    <n v="0.15"/>
    <n v="45.03"/>
    <x v="1"/>
    <n v="180.12"/>
    <n v="140.09199999999998"/>
    <n v="0.43749765780170635"/>
    <n v="2026"/>
    <s v="Q1"/>
    <n v="1"/>
    <s v="Jan"/>
  </r>
  <r>
    <n v="163"/>
    <d v="2026-01-03T00:00:00"/>
    <n v="2026"/>
    <x v="0"/>
    <n v="1"/>
    <x v="0"/>
    <x v="2"/>
    <x v="2"/>
    <x v="0"/>
    <s v="New"/>
    <x v="2"/>
    <s v="Insulated Bottle"/>
    <n v="2"/>
    <n v="36.72"/>
    <n v="0.05"/>
    <n v="13.76"/>
    <x v="2"/>
    <n v="27.52"/>
    <n v="42.248000000000005"/>
    <n v="0.60554982226808862"/>
    <n v="2026"/>
    <s v="Q1"/>
    <n v="1"/>
    <s v="Jan"/>
  </r>
  <r>
    <n v="542"/>
    <d v="2026-01-03T00:00:00"/>
    <n v="2026"/>
    <x v="0"/>
    <n v="1"/>
    <x v="0"/>
    <x v="0"/>
    <x v="0"/>
    <x v="1"/>
    <s v="Business"/>
    <x v="1"/>
    <s v="Trail Boots"/>
    <n v="4"/>
    <n v="143.66999999999999"/>
    <n v="0.1"/>
    <n v="81.22"/>
    <x v="3"/>
    <n v="324.88"/>
    <n v="192.33199999999999"/>
    <n v="0.37186298848441257"/>
    <n v="2026"/>
    <s v="Q1"/>
    <n v="1"/>
    <s v="Jan"/>
  </r>
  <r>
    <n v="2002"/>
    <d v="2026-01-03T00:00:00"/>
    <n v="2026"/>
    <x v="0"/>
    <n v="1"/>
    <x v="0"/>
    <x v="0"/>
    <x v="0"/>
    <x v="1"/>
    <s v="Business"/>
    <x v="2"/>
    <s v="Insulated Bottle"/>
    <n v="3"/>
    <n v="36.53"/>
    <n v="0.15"/>
    <n v="13.67"/>
    <x v="4"/>
    <n v="41.01"/>
    <n v="52.141500000000001"/>
    <n v="0.55974944042769037"/>
    <n v="2026"/>
    <s v="Q1"/>
    <n v="1"/>
    <s v="Jan"/>
  </r>
  <r>
    <n v="2005"/>
    <d v="2026-01-03T00:00:00"/>
    <n v="2026"/>
    <x v="0"/>
    <n v="1"/>
    <x v="0"/>
    <x v="2"/>
    <x v="3"/>
    <x v="2"/>
    <s v="New"/>
    <x v="2"/>
    <s v="Insulated Bottle"/>
    <n v="1"/>
    <n v="35.340000000000003"/>
    <n v="0"/>
    <n v="13.37"/>
    <x v="5"/>
    <n v="13.37"/>
    <n v="21.970000000000006"/>
    <n v="0.62167515563101317"/>
    <n v="2026"/>
    <s v="Q1"/>
    <n v="1"/>
    <s v="Jan"/>
  </r>
  <r>
    <n v="2937"/>
    <d v="2026-01-03T00:00:00"/>
    <n v="2026"/>
    <x v="0"/>
    <n v="1"/>
    <x v="0"/>
    <x v="3"/>
    <x v="4"/>
    <x v="1"/>
    <s v="Returning"/>
    <x v="0"/>
    <s v="Trail Bike Light"/>
    <n v="8"/>
    <n v="49.6"/>
    <n v="0.1"/>
    <n v="23.05"/>
    <x v="6"/>
    <n v="184.4"/>
    <n v="172.72"/>
    <n v="0.4836469534050179"/>
    <n v="2026"/>
    <s v="Q1"/>
    <n v="1"/>
    <s v="Jan"/>
  </r>
  <r>
    <n v="3326"/>
    <d v="2026-01-03T00:00:00"/>
    <n v="2026"/>
    <x v="0"/>
    <n v="1"/>
    <x v="0"/>
    <x v="0"/>
    <x v="0"/>
    <x v="2"/>
    <s v="New"/>
    <x v="3"/>
    <s v="Alpine Tent 4P"/>
    <n v="2"/>
    <n v="347.51"/>
    <n v="0"/>
    <n v="190.16"/>
    <x v="7"/>
    <n v="380.32"/>
    <n v="314.7"/>
    <n v="0.4527927253891974"/>
    <n v="2026"/>
    <s v="Q1"/>
    <n v="1"/>
    <s v="Jan"/>
  </r>
  <r>
    <n v="3863"/>
    <d v="2026-01-03T00:00:00"/>
    <n v="2026"/>
    <x v="0"/>
    <n v="1"/>
    <x v="0"/>
    <x v="2"/>
    <x v="5"/>
    <x v="1"/>
    <s v="Returning"/>
    <x v="0"/>
    <s v="Compact Repair Kit"/>
    <n v="12"/>
    <n v="41.22"/>
    <n v="0.1"/>
    <n v="16.64"/>
    <x v="8"/>
    <n v="199.68"/>
    <n v="245.49599999999998"/>
    <n v="0.55145829963879456"/>
    <n v="2026"/>
    <s v="Q1"/>
    <n v="1"/>
    <s v="Jan"/>
  </r>
  <r>
    <n v="4910"/>
    <d v="2026-01-03T00:00:00"/>
    <n v="2026"/>
    <x v="0"/>
    <n v="1"/>
    <x v="0"/>
    <x v="2"/>
    <x v="3"/>
    <x v="2"/>
    <s v="Business"/>
    <x v="3"/>
    <s v="Alpine Tent 4P"/>
    <n v="1"/>
    <n v="332.18"/>
    <n v="0"/>
    <n v="195.33"/>
    <x v="9"/>
    <n v="195.33"/>
    <n v="136.85"/>
    <n v="0.41197543500511768"/>
    <n v="2026"/>
    <s v="Q1"/>
    <n v="1"/>
    <s v="Jan"/>
  </r>
  <r>
    <n v="5188"/>
    <d v="2026-01-03T00:00:00"/>
    <n v="2026"/>
    <x v="0"/>
    <n v="1"/>
    <x v="0"/>
    <x v="1"/>
    <x v="6"/>
    <x v="3"/>
    <s v="Returning"/>
    <x v="0"/>
    <s v="Trail Bike Light"/>
    <n v="1"/>
    <n v="49.71"/>
    <n v="0"/>
    <n v="23.15"/>
    <x v="10"/>
    <n v="23.15"/>
    <n v="26.560000000000002"/>
    <n v="0.53429893381613358"/>
    <n v="2026"/>
    <s v="Q1"/>
    <n v="1"/>
    <s v="Jan"/>
  </r>
  <r>
    <n v="845"/>
    <d v="2026-01-04T00:00:00"/>
    <n v="2026"/>
    <x v="0"/>
    <n v="1"/>
    <x v="0"/>
    <x v="2"/>
    <x v="3"/>
    <x v="0"/>
    <s v="New"/>
    <x v="3"/>
    <s v="Trail Tent 2P"/>
    <n v="2"/>
    <n v="194.35"/>
    <n v="0"/>
    <n v="104.22"/>
    <x v="11"/>
    <n v="208.44"/>
    <n v="180.26"/>
    <n v="0.46375096475430921"/>
    <n v="2026"/>
    <s v="Q1"/>
    <n v="1"/>
    <s v="Jan"/>
  </r>
  <r>
    <n v="1077"/>
    <d v="2026-01-04T00:00:00"/>
    <n v="2026"/>
    <x v="0"/>
    <n v="1"/>
    <x v="0"/>
    <x v="1"/>
    <x v="6"/>
    <x v="0"/>
    <s v="New"/>
    <x v="0"/>
    <s v="Cycling Pack 12L"/>
    <n v="3"/>
    <n v="102.12"/>
    <n v="0.1"/>
    <n v="51.28"/>
    <x v="12"/>
    <n v="153.84"/>
    <n v="121.88400000000004"/>
    <n v="0.44205074639857256"/>
    <n v="2026"/>
    <s v="Q1"/>
    <n v="1"/>
    <s v="Jan"/>
  </r>
  <r>
    <n v="1237"/>
    <d v="2026-01-04T00:00:00"/>
    <n v="2026"/>
    <x v="0"/>
    <n v="1"/>
    <x v="0"/>
    <x v="3"/>
    <x v="7"/>
    <x v="2"/>
    <s v="Business"/>
    <x v="2"/>
    <s v="Packing Cube Set"/>
    <n v="1"/>
    <n v="46.99"/>
    <n v="0.05"/>
    <n v="18.11"/>
    <x v="13"/>
    <n v="18.11"/>
    <n v="26.530500000000004"/>
    <n v="0.59431457980981395"/>
    <n v="2026"/>
    <s v="Q1"/>
    <n v="1"/>
    <s v="Jan"/>
  </r>
  <r>
    <n v="1908"/>
    <d v="2026-01-04T00:00:00"/>
    <n v="2026"/>
    <x v="0"/>
    <n v="1"/>
    <x v="0"/>
    <x v="3"/>
    <x v="8"/>
    <x v="0"/>
    <s v="New"/>
    <x v="4"/>
    <s v="Resistance Band Set"/>
    <n v="1"/>
    <n v="40"/>
    <n v="0"/>
    <n v="15.04"/>
    <x v="14"/>
    <n v="15.04"/>
    <n v="24.96"/>
    <n v="0.624"/>
    <n v="2026"/>
    <s v="Q1"/>
    <n v="1"/>
    <s v="Jan"/>
  </r>
  <r>
    <n v="2245"/>
    <d v="2026-01-04T00:00:00"/>
    <n v="2026"/>
    <x v="0"/>
    <n v="1"/>
    <x v="0"/>
    <x v="0"/>
    <x v="9"/>
    <x v="0"/>
    <s v="New"/>
    <x v="1"/>
    <s v="Summit Backpack 45L"/>
    <n v="1"/>
    <n v="153.38999999999999"/>
    <n v="0"/>
    <n v="78.59"/>
    <x v="15"/>
    <n v="78.59"/>
    <n v="74.799999999999983"/>
    <n v="0.48764587000456344"/>
    <n v="2026"/>
    <s v="Q1"/>
    <n v="1"/>
    <s v="Jan"/>
  </r>
  <r>
    <n v="2928"/>
    <d v="2026-01-04T00:00:00"/>
    <n v="2026"/>
    <x v="0"/>
    <n v="1"/>
    <x v="0"/>
    <x v="1"/>
    <x v="6"/>
    <x v="0"/>
    <s v="Returning"/>
    <x v="4"/>
    <s v="Weighted Vest"/>
    <n v="2"/>
    <n v="124.97"/>
    <n v="0.1"/>
    <n v="67.36"/>
    <x v="16"/>
    <n v="134.72"/>
    <n v="90.225999999999999"/>
    <n v="0.40110070861451191"/>
    <n v="2026"/>
    <s v="Q1"/>
    <n v="1"/>
    <s v="Jan"/>
  </r>
  <r>
    <n v="4249"/>
    <d v="2026-01-04T00:00:00"/>
    <n v="2026"/>
    <x v="0"/>
    <n v="1"/>
    <x v="0"/>
    <x v="3"/>
    <x v="4"/>
    <x v="3"/>
    <s v="New"/>
    <x v="0"/>
    <s v="Cycling Pack 12L"/>
    <n v="2"/>
    <n v="100.12"/>
    <n v="0.1"/>
    <n v="49.67"/>
    <x v="17"/>
    <n v="99.34"/>
    <n v="80.876000000000005"/>
    <n v="0.44877258401029874"/>
    <n v="2026"/>
    <s v="Q1"/>
    <n v="1"/>
    <s v="Jan"/>
  </r>
  <r>
    <n v="1734"/>
    <d v="2026-01-05T00:00:00"/>
    <n v="2026"/>
    <x v="0"/>
    <n v="1"/>
    <x v="0"/>
    <x v="3"/>
    <x v="8"/>
    <x v="3"/>
    <s v="Returning"/>
    <x v="4"/>
    <s v="Resistance Band Set"/>
    <n v="1"/>
    <n v="40.6"/>
    <n v="0.15"/>
    <n v="14.61"/>
    <x v="18"/>
    <n v="14.61"/>
    <n v="19.899999999999999"/>
    <n v="0.57664445088380178"/>
    <n v="2026"/>
    <s v="Q1"/>
    <n v="1"/>
    <s v="Jan"/>
  </r>
  <r>
    <n v="2331"/>
    <d v="2026-01-05T00:00:00"/>
    <n v="2026"/>
    <x v="0"/>
    <n v="1"/>
    <x v="0"/>
    <x v="3"/>
    <x v="8"/>
    <x v="0"/>
    <s v="New"/>
    <x v="0"/>
    <s v="Cycling Pack 12L"/>
    <n v="1"/>
    <n v="104.23"/>
    <n v="0.1"/>
    <n v="51.6"/>
    <x v="19"/>
    <n v="51.6"/>
    <n v="42.207000000000001"/>
    <n v="0.44993443986056475"/>
    <n v="2026"/>
    <s v="Q1"/>
    <n v="1"/>
    <s v="Jan"/>
  </r>
  <r>
    <n v="2475"/>
    <d v="2026-01-05T00:00:00"/>
    <n v="2026"/>
    <x v="0"/>
    <n v="1"/>
    <x v="0"/>
    <x v="1"/>
    <x v="1"/>
    <x v="2"/>
    <s v="Returning"/>
    <x v="4"/>
    <s v="Weighted Vest"/>
    <n v="5"/>
    <n v="122.87"/>
    <n v="0.05"/>
    <n v="69.67"/>
    <x v="20"/>
    <n v="348.35"/>
    <n v="235.28250000000003"/>
    <n v="0.40313467807224584"/>
    <n v="2026"/>
    <s v="Q1"/>
    <n v="1"/>
    <s v="Jan"/>
  </r>
  <r>
    <n v="1433"/>
    <d v="2026-01-06T00:00:00"/>
    <n v="2026"/>
    <x v="0"/>
    <n v="1"/>
    <x v="0"/>
    <x v="2"/>
    <x v="10"/>
    <x v="0"/>
    <s v="New"/>
    <x v="2"/>
    <s v="Insulated Bottle"/>
    <n v="2"/>
    <n v="36.619999999999997"/>
    <n v="0.05"/>
    <n v="13.87"/>
    <x v="21"/>
    <n v="27.74"/>
    <n v="41.837999999999994"/>
    <n v="0.60131075914800658"/>
    <n v="2026"/>
    <s v="Q1"/>
    <n v="1"/>
    <s v="Jan"/>
  </r>
  <r>
    <n v="3624"/>
    <d v="2026-01-06T00:00:00"/>
    <n v="2026"/>
    <x v="0"/>
    <n v="1"/>
    <x v="0"/>
    <x v="3"/>
    <x v="7"/>
    <x v="0"/>
    <s v="New"/>
    <x v="1"/>
    <s v="Hiking Daypack 20L"/>
    <n v="1"/>
    <n v="93.4"/>
    <n v="0"/>
    <n v="46.11"/>
    <x v="22"/>
    <n v="46.11"/>
    <n v="47.290000000000006"/>
    <n v="0.50631691648822275"/>
    <n v="2026"/>
    <s v="Q1"/>
    <n v="1"/>
    <s v="Jan"/>
  </r>
  <r>
    <n v="4680"/>
    <d v="2026-01-06T00:00:00"/>
    <n v="2026"/>
    <x v="0"/>
    <n v="1"/>
    <x v="0"/>
    <x v="1"/>
    <x v="1"/>
    <x v="3"/>
    <s v="New"/>
    <x v="3"/>
    <s v="Portable Camp Stove"/>
    <n v="2"/>
    <n v="81.260000000000005"/>
    <n v="0"/>
    <n v="39.119999999999997"/>
    <x v="23"/>
    <n v="78.239999999999995"/>
    <n v="84.280000000000015"/>
    <n v="0.51858232832882112"/>
    <n v="2026"/>
    <s v="Q1"/>
    <n v="1"/>
    <s v="Jan"/>
  </r>
  <r>
    <n v="4803"/>
    <d v="2026-01-06T00:00:00"/>
    <n v="2026"/>
    <x v="0"/>
    <n v="1"/>
    <x v="0"/>
    <x v="1"/>
    <x v="11"/>
    <x v="3"/>
    <s v="New"/>
    <x v="4"/>
    <s v="Recovery Roller"/>
    <n v="2"/>
    <n v="35.78"/>
    <n v="0"/>
    <n v="13.84"/>
    <x v="24"/>
    <n v="27.68"/>
    <n v="43.88"/>
    <n v="0.61319172722191173"/>
    <n v="2026"/>
    <s v="Q1"/>
    <n v="1"/>
    <s v="Jan"/>
  </r>
  <r>
    <n v="248"/>
    <d v="2026-01-07T00:00:00"/>
    <n v="2026"/>
    <x v="0"/>
    <n v="1"/>
    <x v="0"/>
    <x v="1"/>
    <x v="12"/>
    <x v="3"/>
    <s v="New"/>
    <x v="0"/>
    <s v="Commuter Helmet"/>
    <n v="3"/>
    <n v="81.64"/>
    <n v="0"/>
    <n v="43.84"/>
    <x v="25"/>
    <n v="131.52000000000001"/>
    <n v="113.4"/>
    <n v="0.46300832925036745"/>
    <n v="2026"/>
    <s v="Q1"/>
    <n v="1"/>
    <s v="Jan"/>
  </r>
  <r>
    <n v="1118"/>
    <d v="2026-01-07T00:00:00"/>
    <n v="2026"/>
    <x v="0"/>
    <n v="1"/>
    <x v="0"/>
    <x v="1"/>
    <x v="12"/>
    <x v="0"/>
    <s v="Returning"/>
    <x v="2"/>
    <s v="Carry-On Duffel"/>
    <n v="2"/>
    <n v="131.63999999999999"/>
    <n v="0.05"/>
    <n v="69.02"/>
    <x v="26"/>
    <n v="138.04"/>
    <n v="112.07599999999996"/>
    <n v="0.44809608341729429"/>
    <n v="2026"/>
    <s v="Q1"/>
    <n v="1"/>
    <s v="Jan"/>
  </r>
  <r>
    <n v="3023"/>
    <d v="2026-01-07T00:00:00"/>
    <n v="2026"/>
    <x v="0"/>
    <n v="1"/>
    <x v="0"/>
    <x v="2"/>
    <x v="3"/>
    <x v="3"/>
    <s v="New"/>
    <x v="1"/>
    <s v="Summit Backpack 45L"/>
    <n v="2"/>
    <n v="155.35"/>
    <n v="0"/>
    <n v="80.790000000000006"/>
    <x v="27"/>
    <n v="161.58000000000001"/>
    <n v="149.11999999999998"/>
    <n v="0.47994850337946565"/>
    <n v="2026"/>
    <s v="Q1"/>
    <n v="1"/>
    <s v="Jan"/>
  </r>
  <r>
    <n v="3903"/>
    <d v="2026-01-07T00:00:00"/>
    <n v="2026"/>
    <x v="0"/>
    <n v="1"/>
    <x v="0"/>
    <x v="3"/>
    <x v="8"/>
    <x v="0"/>
    <s v="Returning"/>
    <x v="4"/>
    <s v="Training Mat"/>
    <n v="2"/>
    <n v="51.56"/>
    <n v="0.05"/>
    <n v="22.26"/>
    <x v="28"/>
    <n v="44.52"/>
    <n v="53.443999999999996"/>
    <n v="0.54554734392225712"/>
    <n v="2026"/>
    <s v="Q1"/>
    <n v="1"/>
    <s v="Jan"/>
  </r>
  <r>
    <n v="62"/>
    <d v="2026-01-08T00:00:00"/>
    <n v="2026"/>
    <x v="0"/>
    <n v="1"/>
    <x v="0"/>
    <x v="1"/>
    <x v="12"/>
    <x v="0"/>
    <s v="New"/>
    <x v="0"/>
    <s v="Trail Bike Light"/>
    <n v="2"/>
    <n v="51.63"/>
    <n v="0"/>
    <n v="22.54"/>
    <x v="29"/>
    <n v="45.08"/>
    <n v="58.180000000000007"/>
    <n v="0.5634321131125315"/>
    <n v="2026"/>
    <s v="Q1"/>
    <n v="1"/>
    <s v="Jan"/>
  </r>
  <r>
    <n v="142"/>
    <d v="2026-01-08T00:00:00"/>
    <n v="2026"/>
    <x v="0"/>
    <n v="1"/>
    <x v="0"/>
    <x v="0"/>
    <x v="9"/>
    <x v="1"/>
    <s v="Business"/>
    <x v="3"/>
    <s v="Alpine Tent 4P"/>
    <n v="5"/>
    <n v="344.88"/>
    <n v="0.15"/>
    <n v="190.66"/>
    <x v="30"/>
    <n v="953.3"/>
    <n v="512.44000000000005"/>
    <n v="0.34961180018284282"/>
    <n v="2026"/>
    <s v="Q1"/>
    <n v="1"/>
    <s v="Jan"/>
  </r>
  <r>
    <n v="450"/>
    <d v="2026-01-08T00:00:00"/>
    <n v="2026"/>
    <x v="0"/>
    <n v="1"/>
    <x v="0"/>
    <x v="2"/>
    <x v="3"/>
    <x v="2"/>
    <s v="New"/>
    <x v="1"/>
    <s v="Hiking Daypack 20L"/>
    <n v="2"/>
    <n v="94.06"/>
    <n v="0.15"/>
    <n v="46.33"/>
    <x v="31"/>
    <n v="92.66"/>
    <n v="67.24199999999999"/>
    <n v="0.42052006854198193"/>
    <n v="2026"/>
    <s v="Q1"/>
    <n v="1"/>
    <s v="Jan"/>
  </r>
  <r>
    <n v="4397"/>
    <d v="2026-01-08T00:00:00"/>
    <n v="2026"/>
    <x v="0"/>
    <n v="1"/>
    <x v="0"/>
    <x v="0"/>
    <x v="0"/>
    <x v="0"/>
    <s v="Business"/>
    <x v="1"/>
    <s v="Trekking Poles"/>
    <n v="1"/>
    <n v="72.38"/>
    <n v="0"/>
    <n v="31.65"/>
    <x v="32"/>
    <n v="31.65"/>
    <n v="40.729999999999997"/>
    <n v="0.56272450953302011"/>
    <n v="2026"/>
    <s v="Q1"/>
    <n v="1"/>
    <s v="Jan"/>
  </r>
  <r>
    <n v="4798"/>
    <d v="2026-01-08T00:00:00"/>
    <n v="2026"/>
    <x v="0"/>
    <n v="1"/>
    <x v="0"/>
    <x v="1"/>
    <x v="6"/>
    <x v="0"/>
    <s v="New"/>
    <x v="1"/>
    <s v="Summit Backpack 45L"/>
    <n v="1"/>
    <n v="153.69"/>
    <n v="0"/>
    <n v="77.47"/>
    <x v="33"/>
    <n v="77.47"/>
    <n v="76.22"/>
    <n v="0.49593337237295854"/>
    <n v="2026"/>
    <s v="Q1"/>
    <n v="1"/>
    <s v="Jan"/>
  </r>
  <r>
    <n v="136"/>
    <d v="2026-01-09T00:00:00"/>
    <n v="2026"/>
    <x v="0"/>
    <n v="1"/>
    <x v="0"/>
    <x v="3"/>
    <x v="13"/>
    <x v="1"/>
    <s v="Business"/>
    <x v="2"/>
    <s v="Travel Backpack 35L"/>
    <n v="15"/>
    <n v="168.62"/>
    <n v="0.05"/>
    <n v="86.09"/>
    <x v="34"/>
    <n v="1291.3500000000001"/>
    <n v="1111.4849999999999"/>
    <n v="0.46257233642759488"/>
    <n v="2026"/>
    <s v="Q1"/>
    <n v="1"/>
    <s v="Jan"/>
  </r>
  <r>
    <n v="2782"/>
    <d v="2026-01-09T00:00:00"/>
    <n v="2026"/>
    <x v="0"/>
    <n v="1"/>
    <x v="0"/>
    <x v="3"/>
    <x v="4"/>
    <x v="0"/>
    <s v="New"/>
    <x v="1"/>
    <s v="Summit Backpack 45L"/>
    <n v="1"/>
    <n v="152.75"/>
    <n v="0.05"/>
    <n v="79.88"/>
    <x v="35"/>
    <n v="79.88"/>
    <n v="65.232499999999987"/>
    <n v="0.44953053665259707"/>
    <n v="2026"/>
    <s v="Q1"/>
    <n v="1"/>
    <s v="Jan"/>
  </r>
  <r>
    <n v="4704"/>
    <d v="2026-01-09T00:00:00"/>
    <n v="2026"/>
    <x v="0"/>
    <n v="1"/>
    <x v="0"/>
    <x v="1"/>
    <x v="14"/>
    <x v="3"/>
    <s v="New"/>
    <x v="4"/>
    <s v="Recovery Roller"/>
    <n v="2"/>
    <n v="36.72"/>
    <n v="0.05"/>
    <n v="14.15"/>
    <x v="2"/>
    <n v="28.3"/>
    <n v="41.468000000000004"/>
    <n v="0.59436991170737308"/>
    <n v="2026"/>
    <s v="Q1"/>
    <n v="1"/>
    <s v="Jan"/>
  </r>
  <r>
    <n v="69"/>
    <d v="2026-01-10T00:00:00"/>
    <n v="2026"/>
    <x v="0"/>
    <n v="1"/>
    <x v="0"/>
    <x v="0"/>
    <x v="15"/>
    <x v="0"/>
    <s v="Returning"/>
    <x v="1"/>
    <s v="Trail Boots"/>
    <n v="6"/>
    <n v="141.31"/>
    <n v="0.05"/>
    <n v="79.349999999999994"/>
    <x v="36"/>
    <n v="476.09999999999997"/>
    <n v="329.36700000000002"/>
    <n v="0.4089143316858419"/>
    <n v="2026"/>
    <s v="Q1"/>
    <n v="1"/>
    <s v="Jan"/>
  </r>
  <r>
    <n v="490"/>
    <d v="2026-01-10T00:00:00"/>
    <n v="2026"/>
    <x v="0"/>
    <n v="1"/>
    <x v="0"/>
    <x v="2"/>
    <x v="10"/>
    <x v="0"/>
    <s v="Business"/>
    <x v="3"/>
    <s v="Compact Sleeping Bag"/>
    <n v="2"/>
    <n v="121.23"/>
    <n v="0"/>
    <n v="59.66"/>
    <x v="37"/>
    <n v="119.32"/>
    <n v="123.14000000000001"/>
    <n v="0.50787758805576178"/>
    <n v="2026"/>
    <s v="Q1"/>
    <n v="1"/>
    <s v="Jan"/>
  </r>
  <r>
    <n v="3685"/>
    <d v="2026-01-10T00:00:00"/>
    <n v="2026"/>
    <x v="0"/>
    <n v="1"/>
    <x v="0"/>
    <x v="3"/>
    <x v="8"/>
    <x v="0"/>
    <s v="New"/>
    <x v="2"/>
    <s v="Travel Backpack 35L"/>
    <n v="3"/>
    <n v="161.58000000000001"/>
    <n v="0"/>
    <n v="85.58"/>
    <x v="38"/>
    <n v="256.74"/>
    <n v="228"/>
    <n v="0.47035524198539425"/>
    <n v="2026"/>
    <s v="Q1"/>
    <n v="1"/>
    <s v="Jan"/>
  </r>
  <r>
    <n v="3796"/>
    <d v="2026-01-10T00:00:00"/>
    <n v="2026"/>
    <x v="0"/>
    <n v="1"/>
    <x v="0"/>
    <x v="3"/>
    <x v="8"/>
    <x v="2"/>
    <s v="Returning"/>
    <x v="2"/>
    <s v="Travel Backpack 35L"/>
    <n v="2"/>
    <n v="166.84"/>
    <n v="0"/>
    <n v="88.67"/>
    <x v="39"/>
    <n v="177.34"/>
    <n v="156.34"/>
    <n v="0.4685327259649964"/>
    <n v="2026"/>
    <s v="Q1"/>
    <n v="1"/>
    <s v="Jan"/>
  </r>
  <r>
    <n v="387"/>
    <d v="2026-01-11T00:00:00"/>
    <n v="2026"/>
    <x v="0"/>
    <n v="1"/>
    <x v="0"/>
    <x v="2"/>
    <x v="5"/>
    <x v="0"/>
    <s v="Returning"/>
    <x v="1"/>
    <s v="Summit Backpack 45L"/>
    <n v="1"/>
    <n v="150.96"/>
    <n v="0"/>
    <n v="77.5"/>
    <x v="40"/>
    <n v="77.5"/>
    <n v="73.460000000000008"/>
    <n v="0.48661897191308956"/>
    <n v="2026"/>
    <s v="Q1"/>
    <n v="1"/>
    <s v="Jan"/>
  </r>
  <r>
    <n v="2796"/>
    <d v="2026-01-11T00:00:00"/>
    <n v="2026"/>
    <x v="0"/>
    <n v="1"/>
    <x v="0"/>
    <x v="3"/>
    <x v="7"/>
    <x v="2"/>
    <s v="Returning"/>
    <x v="2"/>
    <s v="Insulated Bottle"/>
    <n v="3"/>
    <n v="36.33"/>
    <n v="0.05"/>
    <n v="13.27"/>
    <x v="41"/>
    <n v="39.81"/>
    <n v="63.730499999999992"/>
    <n v="0.61551277036521934"/>
    <n v="2026"/>
    <s v="Q1"/>
    <n v="1"/>
    <s v="Jan"/>
  </r>
  <r>
    <n v="3703"/>
    <d v="2026-01-11T00:00:00"/>
    <n v="2026"/>
    <x v="0"/>
    <n v="1"/>
    <x v="0"/>
    <x v="3"/>
    <x v="8"/>
    <x v="0"/>
    <s v="Returning"/>
    <x v="2"/>
    <s v="Insulated Bottle"/>
    <n v="1"/>
    <n v="35.340000000000003"/>
    <n v="0.1"/>
    <n v="13.36"/>
    <x v="42"/>
    <n v="13.36"/>
    <n v="18.446000000000005"/>
    <n v="0.5799534678991386"/>
    <n v="2026"/>
    <s v="Q1"/>
    <n v="1"/>
    <s v="Jan"/>
  </r>
  <r>
    <n v="4674"/>
    <d v="2026-01-11T00:00:00"/>
    <n v="2026"/>
    <x v="0"/>
    <n v="1"/>
    <x v="0"/>
    <x v="3"/>
    <x v="8"/>
    <x v="0"/>
    <s v="Returning"/>
    <x v="2"/>
    <s v="Packing Cube Set"/>
    <n v="2"/>
    <n v="46.27"/>
    <n v="0"/>
    <n v="18.23"/>
    <x v="43"/>
    <n v="36.46"/>
    <n v="56.080000000000005"/>
    <n v="0.60600821266479366"/>
    <n v="2026"/>
    <s v="Q1"/>
    <n v="1"/>
    <s v="Jan"/>
  </r>
  <r>
    <n v="4789"/>
    <d v="2026-01-11T00:00:00"/>
    <n v="2026"/>
    <x v="0"/>
    <n v="1"/>
    <x v="0"/>
    <x v="3"/>
    <x v="7"/>
    <x v="0"/>
    <s v="Returning"/>
    <x v="0"/>
    <s v="Commuter Helmet"/>
    <n v="1"/>
    <n v="79.930000000000007"/>
    <n v="0.05"/>
    <n v="43.73"/>
    <x v="44"/>
    <n v="43.73"/>
    <n v="32.203500000000012"/>
    <n v="0.42410135184075554"/>
    <n v="2026"/>
    <s v="Q1"/>
    <n v="1"/>
    <s v="Jan"/>
  </r>
  <r>
    <n v="804"/>
    <d v="2026-01-12T00:00:00"/>
    <n v="2026"/>
    <x v="0"/>
    <n v="1"/>
    <x v="0"/>
    <x v="1"/>
    <x v="12"/>
    <x v="2"/>
    <s v="New"/>
    <x v="1"/>
    <s v="Trail Boots"/>
    <n v="1"/>
    <n v="141.25"/>
    <n v="0"/>
    <n v="78.72"/>
    <x v="45"/>
    <n v="78.72"/>
    <n v="62.53"/>
    <n v="0.44269026548672569"/>
    <n v="2026"/>
    <s v="Q1"/>
    <n v="1"/>
    <s v="Jan"/>
  </r>
  <r>
    <n v="1780"/>
    <d v="2026-01-12T00:00:00"/>
    <n v="2026"/>
    <x v="0"/>
    <n v="1"/>
    <x v="0"/>
    <x v="3"/>
    <x v="8"/>
    <x v="0"/>
    <s v="Returning"/>
    <x v="0"/>
    <s v="Cycling Pack 12L"/>
    <n v="2"/>
    <n v="103.64"/>
    <n v="0.1"/>
    <n v="50.96"/>
    <x v="46"/>
    <n v="101.92"/>
    <n v="84.631999999999991"/>
    <n v="0.45366439384193147"/>
    <n v="2026"/>
    <s v="Q1"/>
    <n v="1"/>
    <s v="Jan"/>
  </r>
  <r>
    <n v="2844"/>
    <d v="2026-01-12T00:00:00"/>
    <n v="2026"/>
    <x v="0"/>
    <n v="1"/>
    <x v="0"/>
    <x v="0"/>
    <x v="0"/>
    <x v="0"/>
    <s v="New"/>
    <x v="2"/>
    <s v="Carry-On Duffel"/>
    <n v="1"/>
    <n v="136.18"/>
    <n v="0"/>
    <n v="68.34"/>
    <x v="47"/>
    <n v="68.34"/>
    <n v="67.84"/>
    <n v="0.498164194448524"/>
    <n v="2026"/>
    <s v="Q1"/>
    <n v="1"/>
    <s v="Jan"/>
  </r>
  <r>
    <n v="3068"/>
    <d v="2026-01-12T00:00:00"/>
    <n v="2026"/>
    <x v="0"/>
    <n v="1"/>
    <x v="0"/>
    <x v="2"/>
    <x v="2"/>
    <x v="3"/>
    <s v="New"/>
    <x v="4"/>
    <s v="Recovery Roller"/>
    <n v="1"/>
    <n v="36.43"/>
    <n v="0"/>
    <n v="14.33"/>
    <x v="48"/>
    <n v="14.33"/>
    <n v="22.1"/>
    <n v="0.60664287674993145"/>
    <n v="2026"/>
    <s v="Q1"/>
    <n v="1"/>
    <s v="Jan"/>
  </r>
  <r>
    <n v="3096"/>
    <d v="2026-01-12T00:00:00"/>
    <n v="2026"/>
    <x v="0"/>
    <n v="1"/>
    <x v="0"/>
    <x v="3"/>
    <x v="7"/>
    <x v="0"/>
    <s v="New"/>
    <x v="4"/>
    <s v="Training Mat"/>
    <n v="2"/>
    <n v="50.51"/>
    <n v="0.1"/>
    <n v="21.84"/>
    <x v="49"/>
    <n v="43.68"/>
    <n v="47.237999999999992"/>
    <n v="0.5195670824259222"/>
    <n v="2026"/>
    <s v="Q1"/>
    <n v="1"/>
    <s v="Jan"/>
  </r>
  <r>
    <n v="3129"/>
    <d v="2026-01-12T00:00:00"/>
    <n v="2026"/>
    <x v="0"/>
    <n v="1"/>
    <x v="0"/>
    <x v="3"/>
    <x v="13"/>
    <x v="2"/>
    <s v="Returning"/>
    <x v="4"/>
    <s v="Weighted Vest"/>
    <n v="1"/>
    <n v="123"/>
    <n v="0"/>
    <n v="67.3"/>
    <x v="50"/>
    <n v="67.3"/>
    <n v="55.7"/>
    <n v="0.45284552845528458"/>
    <n v="2026"/>
    <s v="Q1"/>
    <n v="1"/>
    <s v="Jan"/>
  </r>
  <r>
    <n v="3948"/>
    <d v="2026-01-12T00:00:00"/>
    <n v="2026"/>
    <x v="0"/>
    <n v="1"/>
    <x v="0"/>
    <x v="1"/>
    <x v="14"/>
    <x v="0"/>
    <s v="New"/>
    <x v="1"/>
    <s v="Trekking Poles"/>
    <n v="2"/>
    <n v="72.239999999999995"/>
    <n v="0"/>
    <n v="32.94"/>
    <x v="51"/>
    <n v="65.88"/>
    <n v="78.599999999999994"/>
    <n v="0.54401993355481726"/>
    <n v="2026"/>
    <s v="Q1"/>
    <n v="1"/>
    <s v="Jan"/>
  </r>
  <r>
    <n v="5036"/>
    <d v="2026-01-12T00:00:00"/>
    <n v="2026"/>
    <x v="0"/>
    <n v="1"/>
    <x v="0"/>
    <x v="2"/>
    <x v="3"/>
    <x v="2"/>
    <s v="Returning"/>
    <x v="1"/>
    <s v="Summit Backpack 45L"/>
    <n v="1"/>
    <n v="151.11000000000001"/>
    <n v="0.15"/>
    <n v="79.650000000000006"/>
    <x v="52"/>
    <n v="79.650000000000006"/>
    <n v="48.793499999999995"/>
    <n v="0.37988298356865075"/>
    <n v="2026"/>
    <s v="Q1"/>
    <n v="1"/>
    <s v="Jan"/>
  </r>
  <r>
    <n v="2681"/>
    <d v="2026-01-13T00:00:00"/>
    <n v="2026"/>
    <x v="0"/>
    <n v="1"/>
    <x v="0"/>
    <x v="3"/>
    <x v="4"/>
    <x v="0"/>
    <s v="New"/>
    <x v="1"/>
    <s v="Hiking Daypack 20L"/>
    <n v="1"/>
    <n v="94.32"/>
    <n v="0"/>
    <n v="45.93"/>
    <x v="53"/>
    <n v="45.93"/>
    <n v="48.389999999999993"/>
    <n v="0.51304071246819338"/>
    <n v="2026"/>
    <s v="Q1"/>
    <n v="1"/>
    <s v="Jan"/>
  </r>
  <r>
    <n v="5101"/>
    <d v="2026-01-13T00:00:00"/>
    <n v="2026"/>
    <x v="0"/>
    <n v="1"/>
    <x v="0"/>
    <x v="1"/>
    <x v="12"/>
    <x v="0"/>
    <s v="Returning"/>
    <x v="0"/>
    <s v="Trail Bike Light"/>
    <n v="3"/>
    <n v="51.52"/>
    <n v="0"/>
    <n v="21.92"/>
    <x v="54"/>
    <n v="65.760000000000005"/>
    <n v="88.8"/>
    <n v="0.57453416149068315"/>
    <n v="2026"/>
    <s v="Q1"/>
    <n v="1"/>
    <s v="Jan"/>
  </r>
  <r>
    <n v="3871"/>
    <d v="2026-01-14T00:00:00"/>
    <n v="2026"/>
    <x v="0"/>
    <n v="1"/>
    <x v="0"/>
    <x v="0"/>
    <x v="15"/>
    <x v="0"/>
    <s v="New"/>
    <x v="1"/>
    <s v="Trail Boots"/>
    <n v="2"/>
    <n v="146.4"/>
    <n v="0.05"/>
    <n v="81.72"/>
    <x v="55"/>
    <n v="163.44"/>
    <n v="114.72000000000003"/>
    <n v="0.4124245038826575"/>
    <n v="2026"/>
    <s v="Q1"/>
    <n v="1"/>
    <s v="Jan"/>
  </r>
  <r>
    <n v="4643"/>
    <d v="2026-01-14T00:00:00"/>
    <n v="2026"/>
    <x v="0"/>
    <n v="1"/>
    <x v="0"/>
    <x v="0"/>
    <x v="0"/>
    <x v="1"/>
    <s v="Business"/>
    <x v="2"/>
    <s v="Packing Cube Set"/>
    <n v="3"/>
    <n v="47.32"/>
    <n v="0.1"/>
    <n v="18.420000000000002"/>
    <x v="56"/>
    <n v="55.260000000000005"/>
    <n v="72.504000000000005"/>
    <n v="0.56748379825302897"/>
    <n v="2026"/>
    <s v="Q1"/>
    <n v="1"/>
    <s v="Jan"/>
  </r>
  <r>
    <n v="4703"/>
    <d v="2026-01-14T00:00:00"/>
    <n v="2026"/>
    <x v="0"/>
    <n v="1"/>
    <x v="0"/>
    <x v="3"/>
    <x v="13"/>
    <x v="2"/>
    <s v="Business"/>
    <x v="4"/>
    <s v="Resistance Band Set"/>
    <n v="2"/>
    <n v="40.450000000000003"/>
    <n v="0.05"/>
    <n v="15.14"/>
    <x v="57"/>
    <n v="30.28"/>
    <n v="46.575000000000003"/>
    <n v="0.60601132001821612"/>
    <n v="2026"/>
    <s v="Q1"/>
    <n v="1"/>
    <s v="Jan"/>
  </r>
  <r>
    <n v="5068"/>
    <d v="2026-01-14T00:00:00"/>
    <n v="2026"/>
    <x v="0"/>
    <n v="1"/>
    <x v="0"/>
    <x v="0"/>
    <x v="0"/>
    <x v="0"/>
    <s v="Returning"/>
    <x v="2"/>
    <s v="Packing Cube Set"/>
    <n v="2"/>
    <n v="47.05"/>
    <n v="0.1"/>
    <n v="18.8"/>
    <x v="58"/>
    <n v="37.6"/>
    <n v="47.089999999999996"/>
    <n v="0.55602786633604906"/>
    <n v="2026"/>
    <s v="Q1"/>
    <n v="1"/>
    <s v="Jan"/>
  </r>
  <r>
    <n v="1539"/>
    <d v="2026-01-15T00:00:00"/>
    <n v="2026"/>
    <x v="0"/>
    <n v="1"/>
    <x v="0"/>
    <x v="3"/>
    <x v="8"/>
    <x v="2"/>
    <s v="Business"/>
    <x v="4"/>
    <s v="Weighted Vest"/>
    <n v="3"/>
    <n v="123.14"/>
    <n v="0.05"/>
    <n v="70.67"/>
    <x v="59"/>
    <n v="212.01"/>
    <n v="138.93900000000002"/>
    <n v="0.39589513006163296"/>
    <n v="2026"/>
    <s v="Q1"/>
    <n v="1"/>
    <s v="Jan"/>
  </r>
  <r>
    <n v="1709"/>
    <d v="2026-01-15T00:00:00"/>
    <n v="2026"/>
    <x v="0"/>
    <n v="1"/>
    <x v="0"/>
    <x v="3"/>
    <x v="13"/>
    <x v="0"/>
    <s v="Returning"/>
    <x v="1"/>
    <s v="Summit Backpack 45L"/>
    <n v="2"/>
    <n v="151.33000000000001"/>
    <n v="0.1"/>
    <n v="78.44"/>
    <x v="60"/>
    <n v="156.88"/>
    <n v="115.51400000000001"/>
    <n v="0.42406954631893512"/>
    <n v="2026"/>
    <s v="Q1"/>
    <n v="1"/>
    <s v="Jan"/>
  </r>
  <r>
    <n v="2702"/>
    <d v="2026-01-15T00:00:00"/>
    <n v="2026"/>
    <x v="0"/>
    <n v="1"/>
    <x v="0"/>
    <x v="1"/>
    <x v="14"/>
    <x v="0"/>
    <s v="Returning"/>
    <x v="1"/>
    <s v="Trail Boots"/>
    <n v="5"/>
    <n v="144.01"/>
    <n v="0.05"/>
    <n v="79.64"/>
    <x v="61"/>
    <n v="398.2"/>
    <n v="285.84749999999991"/>
    <n v="0.41787668254032062"/>
    <n v="2026"/>
    <s v="Q1"/>
    <n v="1"/>
    <s v="Jan"/>
  </r>
  <r>
    <n v="3176"/>
    <d v="2026-01-15T00:00:00"/>
    <n v="2026"/>
    <x v="0"/>
    <n v="1"/>
    <x v="0"/>
    <x v="3"/>
    <x v="8"/>
    <x v="0"/>
    <s v="Returning"/>
    <x v="1"/>
    <s v="Hiking Daypack 20L"/>
    <n v="3"/>
    <n v="91.19"/>
    <n v="0"/>
    <n v="44.47"/>
    <x v="62"/>
    <n v="133.41"/>
    <n v="140.16"/>
    <n v="0.5123368790437548"/>
    <n v="2026"/>
    <s v="Q1"/>
    <n v="1"/>
    <s v="Jan"/>
  </r>
  <r>
    <n v="3705"/>
    <d v="2026-01-15T00:00:00"/>
    <n v="2026"/>
    <x v="0"/>
    <n v="1"/>
    <x v="0"/>
    <x v="3"/>
    <x v="7"/>
    <x v="2"/>
    <s v="New"/>
    <x v="2"/>
    <s v="Packing Cube Set"/>
    <n v="2"/>
    <n v="45.45"/>
    <n v="0"/>
    <n v="18.190000000000001"/>
    <x v="63"/>
    <n v="36.380000000000003"/>
    <n v="54.52"/>
    <n v="0.59977997799779981"/>
    <n v="2026"/>
    <s v="Q1"/>
    <n v="1"/>
    <s v="Jan"/>
  </r>
  <r>
    <n v="3736"/>
    <d v="2026-01-15T00:00:00"/>
    <n v="2026"/>
    <x v="0"/>
    <n v="1"/>
    <x v="0"/>
    <x v="1"/>
    <x v="1"/>
    <x v="3"/>
    <s v="New"/>
    <x v="4"/>
    <s v="Resistance Band Set"/>
    <n v="1"/>
    <n v="40.72"/>
    <n v="0"/>
    <n v="14.94"/>
    <x v="64"/>
    <n v="14.94"/>
    <n v="25.78"/>
    <n v="0.6331041257367388"/>
    <n v="2026"/>
    <s v="Q1"/>
    <n v="1"/>
    <s v="Jan"/>
  </r>
  <r>
    <n v="3967"/>
    <d v="2026-01-15T00:00:00"/>
    <n v="2026"/>
    <x v="0"/>
    <n v="1"/>
    <x v="0"/>
    <x v="1"/>
    <x v="12"/>
    <x v="0"/>
    <s v="Business"/>
    <x v="2"/>
    <s v="Insulated Bottle"/>
    <n v="2"/>
    <n v="37.090000000000003"/>
    <n v="0"/>
    <n v="13.29"/>
    <x v="65"/>
    <n v="26.58"/>
    <n v="47.600000000000009"/>
    <n v="0.64168239417632789"/>
    <n v="2026"/>
    <s v="Q1"/>
    <n v="1"/>
    <s v="Jan"/>
  </r>
  <r>
    <n v="170"/>
    <d v="2026-01-16T00:00:00"/>
    <n v="2026"/>
    <x v="0"/>
    <n v="1"/>
    <x v="0"/>
    <x v="2"/>
    <x v="10"/>
    <x v="0"/>
    <s v="New"/>
    <x v="3"/>
    <s v="Compact Sleeping Bag"/>
    <n v="1"/>
    <n v="124.45"/>
    <n v="0.15"/>
    <n v="59.77"/>
    <x v="66"/>
    <n v="59.77"/>
    <n v="46.012499999999996"/>
    <n v="0.43497270342447941"/>
    <n v="2026"/>
    <s v="Q1"/>
    <n v="1"/>
    <s v="Jan"/>
  </r>
  <r>
    <n v="1040"/>
    <d v="2026-01-16T00:00:00"/>
    <n v="2026"/>
    <x v="0"/>
    <n v="1"/>
    <x v="0"/>
    <x v="0"/>
    <x v="0"/>
    <x v="2"/>
    <s v="New"/>
    <x v="2"/>
    <s v="Insulated Bottle"/>
    <n v="1"/>
    <n v="35.93"/>
    <n v="0.05"/>
    <n v="13.33"/>
    <x v="67"/>
    <n v="13.33"/>
    <n v="20.8035"/>
    <n v="0.60947456311248482"/>
    <n v="2026"/>
    <s v="Q1"/>
    <n v="1"/>
    <s v="Jan"/>
  </r>
  <r>
    <n v="2380"/>
    <d v="2026-01-16T00:00:00"/>
    <n v="2026"/>
    <x v="0"/>
    <n v="1"/>
    <x v="0"/>
    <x v="3"/>
    <x v="13"/>
    <x v="0"/>
    <s v="Returning"/>
    <x v="3"/>
    <s v="Compact Sleeping Bag"/>
    <n v="4"/>
    <n v="121.8"/>
    <n v="0.05"/>
    <n v="59.57"/>
    <x v="68"/>
    <n v="238.28"/>
    <n v="224.55999999999997"/>
    <n v="0.48517846339987897"/>
    <n v="2026"/>
    <s v="Q1"/>
    <n v="1"/>
    <s v="Jan"/>
  </r>
  <r>
    <n v="3219"/>
    <d v="2026-01-16T00:00:00"/>
    <n v="2026"/>
    <x v="0"/>
    <n v="1"/>
    <x v="0"/>
    <x v="1"/>
    <x v="11"/>
    <x v="2"/>
    <s v="Returning"/>
    <x v="1"/>
    <s v="Hiking Daypack 20L"/>
    <n v="1"/>
    <n v="92.6"/>
    <n v="0.05"/>
    <n v="44.15"/>
    <x v="69"/>
    <n v="44.15"/>
    <n v="43.819999999999986"/>
    <n v="0.4981243605774695"/>
    <n v="2026"/>
    <s v="Q1"/>
    <n v="1"/>
    <s v="Jan"/>
  </r>
  <r>
    <n v="4425"/>
    <d v="2026-01-16T00:00:00"/>
    <n v="2026"/>
    <x v="0"/>
    <n v="1"/>
    <x v="0"/>
    <x v="1"/>
    <x v="12"/>
    <x v="1"/>
    <s v="Business"/>
    <x v="0"/>
    <s v="Cycling Pack 12L"/>
    <n v="10"/>
    <n v="102.68"/>
    <n v="0.15"/>
    <n v="51.07"/>
    <x v="70"/>
    <n v="510.7"/>
    <n v="362.0800000000001"/>
    <n v="0.41485826897958256"/>
    <n v="2026"/>
    <s v="Q1"/>
    <n v="1"/>
    <s v="Jan"/>
  </r>
  <r>
    <n v="4508"/>
    <d v="2026-01-16T00:00:00"/>
    <n v="2026"/>
    <x v="0"/>
    <n v="1"/>
    <x v="0"/>
    <x v="3"/>
    <x v="13"/>
    <x v="3"/>
    <s v="New"/>
    <x v="0"/>
    <s v="Compact Repair Kit"/>
    <n v="3"/>
    <n v="40.92"/>
    <n v="0.15"/>
    <n v="16.71"/>
    <x v="71"/>
    <n v="50.13"/>
    <n v="54.216000000000001"/>
    <n v="0.51957909263412105"/>
    <n v="2026"/>
    <s v="Q1"/>
    <n v="1"/>
    <s v="Jan"/>
  </r>
  <r>
    <n v="4806"/>
    <d v="2026-01-16T00:00:00"/>
    <n v="2026"/>
    <x v="0"/>
    <n v="1"/>
    <x v="0"/>
    <x v="2"/>
    <x v="16"/>
    <x v="2"/>
    <s v="New"/>
    <x v="0"/>
    <s v="Cycling Pack 12L"/>
    <n v="4"/>
    <n v="102.68"/>
    <n v="0"/>
    <n v="50.83"/>
    <x v="72"/>
    <n v="203.32"/>
    <n v="207.40000000000003"/>
    <n v="0.50496688741721862"/>
    <n v="2026"/>
    <s v="Q1"/>
    <n v="1"/>
    <s v="Jan"/>
  </r>
  <r>
    <n v="755"/>
    <d v="2026-01-17T00:00:00"/>
    <n v="2026"/>
    <x v="0"/>
    <n v="1"/>
    <x v="0"/>
    <x v="0"/>
    <x v="9"/>
    <x v="3"/>
    <s v="New"/>
    <x v="2"/>
    <s v="Travel Backpack 35L"/>
    <n v="2"/>
    <n v="164.38"/>
    <n v="0.05"/>
    <n v="85.93"/>
    <x v="73"/>
    <n v="171.86"/>
    <n v="140.46199999999999"/>
    <n v="0.44973456881039436"/>
    <n v="2026"/>
    <s v="Q1"/>
    <n v="1"/>
    <s v="Jan"/>
  </r>
  <r>
    <n v="3171"/>
    <d v="2026-01-17T00:00:00"/>
    <n v="2026"/>
    <x v="0"/>
    <n v="1"/>
    <x v="0"/>
    <x v="0"/>
    <x v="15"/>
    <x v="2"/>
    <s v="Returning"/>
    <x v="0"/>
    <s v="Trail Bike Light"/>
    <n v="1"/>
    <n v="51.78"/>
    <n v="0"/>
    <n v="22.64"/>
    <x v="74"/>
    <n v="22.64"/>
    <n v="29.14"/>
    <n v="0.56276554654306687"/>
    <n v="2026"/>
    <s v="Q1"/>
    <n v="1"/>
    <s v="Jan"/>
  </r>
  <r>
    <n v="4277"/>
    <d v="2026-01-17T00:00:00"/>
    <n v="2026"/>
    <x v="0"/>
    <n v="1"/>
    <x v="0"/>
    <x v="1"/>
    <x v="11"/>
    <x v="2"/>
    <s v="Returning"/>
    <x v="4"/>
    <s v="Training Mat"/>
    <n v="1"/>
    <n v="50.52"/>
    <n v="0.05"/>
    <n v="22.37"/>
    <x v="75"/>
    <n v="22.37"/>
    <n v="25.623999999999999"/>
    <n v="0.5339000708421886"/>
    <n v="2026"/>
    <s v="Q1"/>
    <n v="1"/>
    <s v="Jan"/>
  </r>
  <r>
    <n v="4648"/>
    <d v="2026-01-17T00:00:00"/>
    <n v="2026"/>
    <x v="0"/>
    <n v="1"/>
    <x v="0"/>
    <x v="1"/>
    <x v="14"/>
    <x v="3"/>
    <s v="New"/>
    <x v="3"/>
    <s v="Trail Tent 2P"/>
    <n v="1"/>
    <n v="199.02"/>
    <n v="0"/>
    <n v="106.49"/>
    <x v="76"/>
    <n v="106.49"/>
    <n v="92.530000000000015"/>
    <n v="0.46492814792483173"/>
    <n v="2026"/>
    <s v="Q1"/>
    <n v="1"/>
    <s v="Jan"/>
  </r>
  <r>
    <n v="157"/>
    <d v="2026-01-18T00:00:00"/>
    <n v="2026"/>
    <x v="0"/>
    <n v="1"/>
    <x v="0"/>
    <x v="3"/>
    <x v="8"/>
    <x v="2"/>
    <s v="Returning"/>
    <x v="3"/>
    <s v="Portable Camp Stove"/>
    <n v="3"/>
    <n v="80.27"/>
    <n v="0.1"/>
    <n v="39.26"/>
    <x v="77"/>
    <n v="117.78"/>
    <n v="98.949000000000012"/>
    <n v="0.45655634455933447"/>
    <n v="2026"/>
    <s v="Q1"/>
    <n v="1"/>
    <s v="Jan"/>
  </r>
  <r>
    <n v="2271"/>
    <d v="2026-01-18T00:00:00"/>
    <n v="2026"/>
    <x v="0"/>
    <n v="1"/>
    <x v="0"/>
    <x v="1"/>
    <x v="1"/>
    <x v="2"/>
    <s v="New"/>
    <x v="3"/>
    <s v="Alpine Tent 4P"/>
    <n v="4"/>
    <n v="333.28"/>
    <n v="0"/>
    <n v="195.76"/>
    <x v="78"/>
    <n v="783.04"/>
    <n v="550.07999999999993"/>
    <n v="0.41262602016322608"/>
    <n v="2026"/>
    <s v="Q1"/>
    <n v="1"/>
    <s v="Jan"/>
  </r>
  <r>
    <n v="3330"/>
    <d v="2026-01-18T00:00:00"/>
    <n v="2026"/>
    <x v="0"/>
    <n v="1"/>
    <x v="0"/>
    <x v="3"/>
    <x v="13"/>
    <x v="3"/>
    <s v="New"/>
    <x v="0"/>
    <s v="Cycling Pack 12L"/>
    <n v="1"/>
    <n v="104.36"/>
    <n v="0"/>
    <n v="51.63"/>
    <x v="79"/>
    <n v="51.63"/>
    <n v="52.73"/>
    <n v="0.50527021847451126"/>
    <n v="2026"/>
    <s v="Q1"/>
    <n v="1"/>
    <s v="Jan"/>
  </r>
  <r>
    <n v="4547"/>
    <d v="2026-01-18T00:00:00"/>
    <n v="2026"/>
    <x v="0"/>
    <n v="1"/>
    <x v="0"/>
    <x v="2"/>
    <x v="5"/>
    <x v="3"/>
    <s v="New"/>
    <x v="0"/>
    <s v="Commuter Helmet"/>
    <n v="1"/>
    <n v="83.52"/>
    <n v="0.05"/>
    <n v="42.97"/>
    <x v="80"/>
    <n v="42.97"/>
    <n v="36.373999999999995"/>
    <n v="0.45843416011292598"/>
    <n v="2026"/>
    <s v="Q1"/>
    <n v="1"/>
    <s v="Jan"/>
  </r>
  <r>
    <n v="1840"/>
    <d v="2026-01-19T00:00:00"/>
    <n v="2026"/>
    <x v="0"/>
    <n v="1"/>
    <x v="0"/>
    <x v="2"/>
    <x v="10"/>
    <x v="0"/>
    <s v="New"/>
    <x v="4"/>
    <s v="Weighted Vest"/>
    <n v="2"/>
    <n v="125.93"/>
    <n v="0"/>
    <n v="69.150000000000006"/>
    <x v="81"/>
    <n v="138.30000000000001"/>
    <n v="113.56"/>
    <n v="0.45088541253077102"/>
    <n v="2026"/>
    <s v="Q1"/>
    <n v="1"/>
    <s v="Jan"/>
  </r>
  <r>
    <n v="1850"/>
    <d v="2026-01-19T00:00:00"/>
    <n v="2026"/>
    <x v="0"/>
    <n v="1"/>
    <x v="0"/>
    <x v="1"/>
    <x v="6"/>
    <x v="0"/>
    <s v="Business"/>
    <x v="0"/>
    <s v="Trail Bike Light"/>
    <n v="1"/>
    <n v="49.85"/>
    <n v="0"/>
    <n v="23.07"/>
    <x v="82"/>
    <n v="23.07"/>
    <n v="26.78"/>
    <n v="0.53721163490471413"/>
    <n v="2026"/>
    <s v="Q1"/>
    <n v="1"/>
    <s v="Jan"/>
  </r>
  <r>
    <n v="1858"/>
    <d v="2026-01-19T00:00:00"/>
    <n v="2026"/>
    <x v="0"/>
    <n v="1"/>
    <x v="0"/>
    <x v="1"/>
    <x v="1"/>
    <x v="0"/>
    <s v="Returning"/>
    <x v="2"/>
    <s v="Insulated Bottle"/>
    <n v="1"/>
    <n v="36.130000000000003"/>
    <n v="0"/>
    <n v="13.39"/>
    <x v="83"/>
    <n v="13.39"/>
    <n v="22.740000000000002"/>
    <n v="0.62939385552172711"/>
    <n v="2026"/>
    <s v="Q1"/>
    <n v="1"/>
    <s v="Jan"/>
  </r>
  <r>
    <n v="2910"/>
    <d v="2026-01-19T00:00:00"/>
    <n v="2026"/>
    <x v="0"/>
    <n v="1"/>
    <x v="0"/>
    <x v="3"/>
    <x v="13"/>
    <x v="2"/>
    <s v="Returning"/>
    <x v="0"/>
    <s v="Cycling Pack 12L"/>
    <n v="1"/>
    <n v="104.83"/>
    <n v="0.05"/>
    <n v="51.06"/>
    <x v="84"/>
    <n v="51.06"/>
    <n v="48.528499999999994"/>
    <n v="0.48729019916958277"/>
    <n v="2026"/>
    <s v="Q1"/>
    <n v="1"/>
    <s v="Jan"/>
  </r>
  <r>
    <n v="3694"/>
    <d v="2026-01-19T00:00:00"/>
    <n v="2026"/>
    <x v="0"/>
    <n v="1"/>
    <x v="0"/>
    <x v="0"/>
    <x v="0"/>
    <x v="2"/>
    <s v="Returning"/>
    <x v="2"/>
    <s v="Insulated Bottle"/>
    <n v="1"/>
    <n v="35.46"/>
    <n v="0.05"/>
    <n v="13.81"/>
    <x v="85"/>
    <n v="13.81"/>
    <n v="19.876999999999995"/>
    <n v="0.59004957401965141"/>
    <n v="2026"/>
    <s v="Q1"/>
    <n v="1"/>
    <s v="Jan"/>
  </r>
  <r>
    <n v="631"/>
    <d v="2026-01-20T00:00:00"/>
    <n v="2026"/>
    <x v="0"/>
    <n v="1"/>
    <x v="0"/>
    <x v="3"/>
    <x v="8"/>
    <x v="3"/>
    <s v="Returning"/>
    <x v="2"/>
    <s v="Travel Backpack 35L"/>
    <n v="1"/>
    <n v="165.42"/>
    <n v="0"/>
    <n v="85.69"/>
    <x v="86"/>
    <n v="85.69"/>
    <n v="79.72999999999999"/>
    <n v="0.48198524966751299"/>
    <n v="2026"/>
    <s v="Q1"/>
    <n v="1"/>
    <s v="Jan"/>
  </r>
  <r>
    <n v="1113"/>
    <d v="2026-01-20T00:00:00"/>
    <n v="2026"/>
    <x v="0"/>
    <n v="1"/>
    <x v="0"/>
    <x v="2"/>
    <x v="5"/>
    <x v="0"/>
    <s v="Returning"/>
    <x v="3"/>
    <s v="Compact Sleeping Bag"/>
    <n v="1"/>
    <n v="122.86"/>
    <n v="0.05"/>
    <n v="60.36"/>
    <x v="87"/>
    <n v="60.36"/>
    <n v="56.356999999999999"/>
    <n v="0.48285168398776529"/>
    <n v="2026"/>
    <s v="Q1"/>
    <n v="1"/>
    <s v="Jan"/>
  </r>
  <r>
    <n v="1525"/>
    <d v="2026-01-20T00:00:00"/>
    <n v="2026"/>
    <x v="0"/>
    <n v="1"/>
    <x v="0"/>
    <x v="0"/>
    <x v="0"/>
    <x v="2"/>
    <s v="Returning"/>
    <x v="4"/>
    <s v="Recovery Roller"/>
    <n v="2"/>
    <n v="35.82"/>
    <n v="0"/>
    <n v="14.09"/>
    <x v="88"/>
    <n v="28.18"/>
    <n v="43.46"/>
    <n v="0.60664433277498608"/>
    <n v="2026"/>
    <s v="Q1"/>
    <n v="1"/>
    <s v="Jan"/>
  </r>
  <r>
    <n v="3233"/>
    <d v="2026-01-20T00:00:00"/>
    <n v="2026"/>
    <x v="0"/>
    <n v="1"/>
    <x v="0"/>
    <x v="0"/>
    <x v="0"/>
    <x v="0"/>
    <s v="New"/>
    <x v="3"/>
    <s v="Compact Sleeping Bag"/>
    <n v="3"/>
    <n v="120.29"/>
    <n v="0.1"/>
    <n v="62.41"/>
    <x v="89"/>
    <n v="187.23"/>
    <n v="137.55300000000003"/>
    <n v="0.42352278290427769"/>
    <n v="2026"/>
    <s v="Q1"/>
    <n v="1"/>
    <s v="Jan"/>
  </r>
  <r>
    <n v="4455"/>
    <d v="2026-01-20T00:00:00"/>
    <n v="2026"/>
    <x v="0"/>
    <n v="1"/>
    <x v="0"/>
    <x v="1"/>
    <x v="11"/>
    <x v="3"/>
    <s v="Returning"/>
    <x v="3"/>
    <s v="Portable Camp Stove"/>
    <n v="1"/>
    <n v="80.239999999999995"/>
    <n v="0.1"/>
    <n v="39.950000000000003"/>
    <x v="90"/>
    <n v="39.950000000000003"/>
    <n v="32.265999999999991"/>
    <n v="0.44679849340866279"/>
    <n v="2026"/>
    <s v="Q1"/>
    <n v="1"/>
    <s v="Jan"/>
  </r>
  <r>
    <n v="1769"/>
    <d v="2026-01-21T00:00:00"/>
    <n v="2026"/>
    <x v="0"/>
    <n v="1"/>
    <x v="0"/>
    <x v="0"/>
    <x v="15"/>
    <x v="2"/>
    <s v="New"/>
    <x v="4"/>
    <s v="Recovery Roller"/>
    <n v="2"/>
    <n v="35.97"/>
    <n v="0"/>
    <n v="13.55"/>
    <x v="91"/>
    <n v="27.1"/>
    <n v="44.839999999999996"/>
    <n v="0.62329719210453149"/>
    <n v="2026"/>
    <s v="Q1"/>
    <n v="1"/>
    <s v="Jan"/>
  </r>
  <r>
    <n v="3467"/>
    <d v="2026-01-21T00:00:00"/>
    <n v="2026"/>
    <x v="0"/>
    <n v="1"/>
    <x v="0"/>
    <x v="1"/>
    <x v="11"/>
    <x v="0"/>
    <s v="New"/>
    <x v="1"/>
    <s v="Trekking Poles"/>
    <n v="1"/>
    <n v="72.239999999999995"/>
    <n v="0"/>
    <n v="33.26"/>
    <x v="92"/>
    <n v="33.26"/>
    <n v="38.979999999999997"/>
    <n v="0.53959025470653377"/>
    <n v="2026"/>
    <s v="Q1"/>
    <n v="1"/>
    <s v="Jan"/>
  </r>
  <r>
    <n v="3911"/>
    <d v="2026-01-21T00:00:00"/>
    <n v="2026"/>
    <x v="0"/>
    <n v="1"/>
    <x v="0"/>
    <x v="0"/>
    <x v="15"/>
    <x v="0"/>
    <s v="Returning"/>
    <x v="1"/>
    <s v="Summit Backpack 45L"/>
    <n v="5"/>
    <n v="152.81"/>
    <n v="0"/>
    <n v="78.989999999999995"/>
    <x v="93"/>
    <n v="394.95"/>
    <n v="369.09999999999997"/>
    <n v="0.48308356782933054"/>
    <n v="2026"/>
    <s v="Q1"/>
    <n v="1"/>
    <s v="Jan"/>
  </r>
  <r>
    <n v="4401"/>
    <d v="2026-01-21T00:00:00"/>
    <n v="2026"/>
    <x v="0"/>
    <n v="1"/>
    <x v="0"/>
    <x v="0"/>
    <x v="15"/>
    <x v="0"/>
    <s v="New"/>
    <x v="0"/>
    <s v="Commuter Helmet"/>
    <n v="3"/>
    <n v="83.34"/>
    <n v="0"/>
    <n v="41.44"/>
    <x v="94"/>
    <n v="124.32"/>
    <n v="125.70000000000002"/>
    <n v="0.50275977921766268"/>
    <n v="2026"/>
    <s v="Q1"/>
    <n v="1"/>
    <s v="Jan"/>
  </r>
  <r>
    <n v="4864"/>
    <d v="2026-01-21T00:00:00"/>
    <n v="2026"/>
    <x v="0"/>
    <n v="1"/>
    <x v="0"/>
    <x v="3"/>
    <x v="13"/>
    <x v="0"/>
    <s v="Returning"/>
    <x v="4"/>
    <s v="Recovery Roller"/>
    <n v="1"/>
    <n v="35.869999999999997"/>
    <n v="0"/>
    <n v="13.64"/>
    <x v="95"/>
    <n v="13.64"/>
    <n v="22.229999999999997"/>
    <n v="0.61973794257039305"/>
    <n v="2026"/>
    <s v="Q1"/>
    <n v="1"/>
    <s v="Jan"/>
  </r>
  <r>
    <n v="347"/>
    <d v="2026-01-22T00:00:00"/>
    <n v="2026"/>
    <x v="0"/>
    <n v="1"/>
    <x v="0"/>
    <x v="3"/>
    <x v="4"/>
    <x v="3"/>
    <s v="New"/>
    <x v="3"/>
    <s v="Trail Tent 2P"/>
    <n v="1"/>
    <n v="199.42"/>
    <n v="0.05"/>
    <n v="101.82"/>
    <x v="96"/>
    <n v="101.82"/>
    <n v="87.628999999999991"/>
    <n v="0.46254664843836601"/>
    <n v="2026"/>
    <s v="Q1"/>
    <n v="1"/>
    <s v="Jan"/>
  </r>
  <r>
    <n v="2051"/>
    <d v="2026-01-22T00:00:00"/>
    <n v="2026"/>
    <x v="0"/>
    <n v="1"/>
    <x v="0"/>
    <x v="2"/>
    <x v="5"/>
    <x v="0"/>
    <s v="New"/>
    <x v="3"/>
    <s v="Alpine Tent 4P"/>
    <n v="3"/>
    <n v="347.41"/>
    <n v="0.1"/>
    <n v="192.13"/>
    <x v="97"/>
    <n v="576.39"/>
    <n v="361.61700000000008"/>
    <n v="0.38551631277804971"/>
    <n v="2026"/>
    <s v="Q1"/>
    <n v="1"/>
    <s v="Jan"/>
  </r>
  <r>
    <n v="2314"/>
    <d v="2026-01-22T00:00:00"/>
    <n v="2026"/>
    <x v="0"/>
    <n v="1"/>
    <x v="0"/>
    <x v="0"/>
    <x v="9"/>
    <x v="0"/>
    <s v="New"/>
    <x v="0"/>
    <s v="Compact Repair Kit"/>
    <n v="1"/>
    <n v="40.28"/>
    <n v="0"/>
    <n v="16.79"/>
    <x v="98"/>
    <n v="16.79"/>
    <n v="23.490000000000002"/>
    <n v="0.58316782522343602"/>
    <n v="2026"/>
    <s v="Q1"/>
    <n v="1"/>
    <s v="Jan"/>
  </r>
  <r>
    <n v="3861"/>
    <d v="2026-01-22T00:00:00"/>
    <n v="2026"/>
    <x v="0"/>
    <n v="1"/>
    <x v="0"/>
    <x v="3"/>
    <x v="13"/>
    <x v="0"/>
    <s v="Returning"/>
    <x v="3"/>
    <s v="Trail Tent 2P"/>
    <n v="3"/>
    <n v="195.49"/>
    <n v="0.05"/>
    <n v="106.38"/>
    <x v="99"/>
    <n v="319.14"/>
    <n v="238.00649999999996"/>
    <n v="0.42718836069148775"/>
    <n v="2026"/>
    <s v="Q1"/>
    <n v="1"/>
    <s v="Jan"/>
  </r>
  <r>
    <n v="843"/>
    <d v="2026-01-23T00:00:00"/>
    <n v="2026"/>
    <x v="0"/>
    <n v="1"/>
    <x v="0"/>
    <x v="1"/>
    <x v="11"/>
    <x v="0"/>
    <s v="Returning"/>
    <x v="4"/>
    <s v="Recovery Roller"/>
    <n v="2"/>
    <n v="35.75"/>
    <n v="0"/>
    <n v="13.94"/>
    <x v="100"/>
    <n v="27.88"/>
    <n v="43.620000000000005"/>
    <n v="0.61006993006993016"/>
    <n v="2026"/>
    <s v="Q1"/>
    <n v="1"/>
    <s v="Jan"/>
  </r>
  <r>
    <n v="868"/>
    <d v="2026-01-23T00:00:00"/>
    <n v="2026"/>
    <x v="0"/>
    <n v="1"/>
    <x v="0"/>
    <x v="0"/>
    <x v="15"/>
    <x v="0"/>
    <s v="Returning"/>
    <x v="0"/>
    <s v="Cycling Pack 12L"/>
    <n v="1"/>
    <n v="103.39"/>
    <n v="0"/>
    <n v="51.32"/>
    <x v="101"/>
    <n v="51.32"/>
    <n v="52.07"/>
    <n v="0.50362704323435536"/>
    <n v="2026"/>
    <s v="Q1"/>
    <n v="1"/>
    <s v="Jan"/>
  </r>
  <r>
    <n v="890"/>
    <d v="2026-01-23T00:00:00"/>
    <n v="2026"/>
    <x v="0"/>
    <n v="1"/>
    <x v="0"/>
    <x v="0"/>
    <x v="15"/>
    <x v="0"/>
    <s v="New"/>
    <x v="3"/>
    <s v="Portable Camp Stove"/>
    <n v="3"/>
    <n v="81.98"/>
    <n v="0.1"/>
    <n v="40.229999999999997"/>
    <x v="102"/>
    <n v="120.69"/>
    <n v="100.65600000000001"/>
    <n v="0.45474505977067581"/>
    <n v="2026"/>
    <s v="Q1"/>
    <n v="1"/>
    <s v="Jan"/>
  </r>
  <r>
    <n v="2185"/>
    <d v="2026-01-23T00:00:00"/>
    <n v="2026"/>
    <x v="0"/>
    <n v="1"/>
    <x v="0"/>
    <x v="2"/>
    <x v="2"/>
    <x v="1"/>
    <s v="Business"/>
    <x v="3"/>
    <s v="Alpine Tent 4P"/>
    <n v="10"/>
    <n v="337.69"/>
    <n v="0.1"/>
    <n v="200.27"/>
    <x v="103"/>
    <n v="2002.7"/>
    <n v="1036.51"/>
    <n v="0.34104586389226149"/>
    <n v="2026"/>
    <s v="Q1"/>
    <n v="1"/>
    <s v="Jan"/>
  </r>
  <r>
    <n v="2335"/>
    <d v="2026-01-23T00:00:00"/>
    <n v="2026"/>
    <x v="0"/>
    <n v="1"/>
    <x v="0"/>
    <x v="3"/>
    <x v="8"/>
    <x v="0"/>
    <s v="New"/>
    <x v="3"/>
    <s v="Alpine Tent 4P"/>
    <n v="2"/>
    <n v="333.29"/>
    <n v="0"/>
    <n v="197.18"/>
    <x v="104"/>
    <n v="394.36"/>
    <n v="272.22000000000003"/>
    <n v="0.40838308980167426"/>
    <n v="2026"/>
    <s v="Q1"/>
    <n v="1"/>
    <s v="Jan"/>
  </r>
  <r>
    <n v="2784"/>
    <d v="2026-01-23T00:00:00"/>
    <n v="2026"/>
    <x v="0"/>
    <n v="1"/>
    <x v="0"/>
    <x v="0"/>
    <x v="15"/>
    <x v="2"/>
    <s v="New"/>
    <x v="0"/>
    <s v="Commuter Helmet"/>
    <n v="1"/>
    <n v="80.11"/>
    <n v="0.05"/>
    <n v="43.54"/>
    <x v="105"/>
    <n v="43.54"/>
    <n v="32.564500000000002"/>
    <n v="0.42789191177919839"/>
    <n v="2026"/>
    <s v="Q1"/>
    <n v="1"/>
    <s v="Jan"/>
  </r>
  <r>
    <n v="3820"/>
    <d v="2026-01-23T00:00:00"/>
    <n v="2026"/>
    <x v="0"/>
    <n v="1"/>
    <x v="0"/>
    <x v="3"/>
    <x v="13"/>
    <x v="2"/>
    <s v="New"/>
    <x v="3"/>
    <s v="Portable Camp Stove"/>
    <n v="1"/>
    <n v="82.6"/>
    <n v="0.05"/>
    <n v="38.299999999999997"/>
    <x v="106"/>
    <n v="38.299999999999997"/>
    <n v="40.169999999999987"/>
    <n v="0.51191538167452522"/>
    <n v="2026"/>
    <s v="Q1"/>
    <n v="1"/>
    <s v="Jan"/>
  </r>
  <r>
    <n v="994"/>
    <d v="2026-01-24T00:00:00"/>
    <n v="2026"/>
    <x v="0"/>
    <n v="1"/>
    <x v="0"/>
    <x v="0"/>
    <x v="15"/>
    <x v="0"/>
    <s v="Returning"/>
    <x v="1"/>
    <s v="Hiking Daypack 20L"/>
    <n v="1"/>
    <n v="94.07"/>
    <n v="0"/>
    <n v="46.28"/>
    <x v="107"/>
    <n v="46.28"/>
    <n v="47.789999999999992"/>
    <n v="0.50802593813117891"/>
    <n v="2026"/>
    <s v="Q1"/>
    <n v="1"/>
    <s v="Jan"/>
  </r>
  <r>
    <n v="1643"/>
    <d v="2026-01-24T00:00:00"/>
    <n v="2026"/>
    <x v="0"/>
    <n v="1"/>
    <x v="0"/>
    <x v="0"/>
    <x v="15"/>
    <x v="0"/>
    <s v="Returning"/>
    <x v="2"/>
    <s v="Travel Backpack 35L"/>
    <n v="1"/>
    <n v="163.71"/>
    <n v="0"/>
    <n v="90.06"/>
    <x v="108"/>
    <n v="90.06"/>
    <n v="73.650000000000006"/>
    <n v="0.44988088693421296"/>
    <n v="2026"/>
    <s v="Q1"/>
    <n v="1"/>
    <s v="Jan"/>
  </r>
  <r>
    <n v="1971"/>
    <d v="2026-01-24T00:00:00"/>
    <n v="2026"/>
    <x v="0"/>
    <n v="1"/>
    <x v="0"/>
    <x v="3"/>
    <x v="8"/>
    <x v="2"/>
    <s v="Returning"/>
    <x v="3"/>
    <s v="Trail Tent 2P"/>
    <n v="4"/>
    <n v="191.43"/>
    <n v="0"/>
    <n v="106.82"/>
    <x v="109"/>
    <n v="427.28"/>
    <n v="338.44000000000005"/>
    <n v="0.441989238886277"/>
    <n v="2026"/>
    <s v="Q1"/>
    <n v="1"/>
    <s v="Jan"/>
  </r>
  <r>
    <n v="2828"/>
    <d v="2026-01-24T00:00:00"/>
    <n v="2026"/>
    <x v="0"/>
    <n v="1"/>
    <x v="0"/>
    <x v="1"/>
    <x v="11"/>
    <x v="1"/>
    <s v="Business"/>
    <x v="2"/>
    <s v="Packing Cube Set"/>
    <n v="3"/>
    <n v="46.94"/>
    <n v="0.05"/>
    <n v="18.18"/>
    <x v="110"/>
    <n v="54.54"/>
    <n v="79.239000000000004"/>
    <n v="0.59231269481757232"/>
    <n v="2026"/>
    <s v="Q1"/>
    <n v="1"/>
    <s v="Jan"/>
  </r>
  <r>
    <n v="5175"/>
    <d v="2026-01-24T00:00:00"/>
    <n v="2026"/>
    <x v="0"/>
    <n v="1"/>
    <x v="0"/>
    <x v="3"/>
    <x v="7"/>
    <x v="0"/>
    <s v="Returning"/>
    <x v="1"/>
    <s v="Trail Boots"/>
    <n v="1"/>
    <n v="147.21"/>
    <n v="0"/>
    <n v="79.510000000000005"/>
    <x v="111"/>
    <n v="79.510000000000005"/>
    <n v="67.7"/>
    <n v="0.45988723592147274"/>
    <n v="2026"/>
    <s v="Q1"/>
    <n v="1"/>
    <s v="Jan"/>
  </r>
  <r>
    <n v="1874"/>
    <d v="2026-01-25T00:00:00"/>
    <n v="2026"/>
    <x v="0"/>
    <n v="1"/>
    <x v="0"/>
    <x v="0"/>
    <x v="0"/>
    <x v="0"/>
    <s v="Business"/>
    <x v="2"/>
    <s v="Insulated Bottle"/>
    <n v="1"/>
    <n v="35.729999999999997"/>
    <n v="0"/>
    <n v="13.57"/>
    <x v="112"/>
    <n v="13.57"/>
    <n v="22.159999999999997"/>
    <n v="0.62020710887209629"/>
    <n v="2026"/>
    <s v="Q1"/>
    <n v="1"/>
    <s v="Jan"/>
  </r>
  <r>
    <n v="2490"/>
    <d v="2026-01-25T00:00:00"/>
    <n v="2026"/>
    <x v="0"/>
    <n v="1"/>
    <x v="0"/>
    <x v="1"/>
    <x v="14"/>
    <x v="0"/>
    <s v="New"/>
    <x v="0"/>
    <s v="Cycling Pack 12L"/>
    <n v="2"/>
    <n v="103.99"/>
    <n v="0.15"/>
    <n v="51.94"/>
    <x v="113"/>
    <n v="103.88"/>
    <n v="72.902999999999992"/>
    <n v="0.41238693765803269"/>
    <n v="2026"/>
    <s v="Q1"/>
    <n v="1"/>
    <s v="Jan"/>
  </r>
  <r>
    <n v="5078"/>
    <d v="2026-01-25T00:00:00"/>
    <n v="2026"/>
    <x v="0"/>
    <n v="1"/>
    <x v="0"/>
    <x v="1"/>
    <x v="12"/>
    <x v="0"/>
    <s v="Returning"/>
    <x v="1"/>
    <s v="Trekking Poles"/>
    <n v="2"/>
    <n v="72.739999999999995"/>
    <n v="0"/>
    <n v="31.96"/>
    <x v="114"/>
    <n v="63.92"/>
    <n v="81.559999999999988"/>
    <n v="0.56062689029419843"/>
    <n v="2026"/>
    <s v="Q1"/>
    <n v="1"/>
    <s v="Jan"/>
  </r>
  <r>
    <n v="230"/>
    <d v="2026-01-26T00:00:00"/>
    <n v="2026"/>
    <x v="0"/>
    <n v="1"/>
    <x v="0"/>
    <x v="2"/>
    <x v="10"/>
    <x v="2"/>
    <s v="Returning"/>
    <x v="0"/>
    <s v="Cycling Pack 12L"/>
    <n v="1"/>
    <n v="100.01"/>
    <n v="0.05"/>
    <n v="49.41"/>
    <x v="115"/>
    <n v="49.41"/>
    <n v="45.599500000000006"/>
    <n v="0.47994674216788852"/>
    <n v="2026"/>
    <s v="Q1"/>
    <n v="1"/>
    <s v="Jan"/>
  </r>
  <r>
    <n v="1757"/>
    <d v="2026-01-26T00:00:00"/>
    <n v="2026"/>
    <x v="0"/>
    <n v="1"/>
    <x v="0"/>
    <x v="3"/>
    <x v="7"/>
    <x v="0"/>
    <s v="Business"/>
    <x v="2"/>
    <s v="Packing Cube Set"/>
    <n v="2"/>
    <n v="45.73"/>
    <n v="0"/>
    <n v="18.11"/>
    <x v="116"/>
    <n v="36.22"/>
    <n v="55.239999999999995"/>
    <n v="0.60397988191559149"/>
    <n v="2026"/>
    <s v="Q1"/>
    <n v="1"/>
    <s v="Jan"/>
  </r>
  <r>
    <n v="1944"/>
    <d v="2026-01-26T00:00:00"/>
    <n v="2026"/>
    <x v="0"/>
    <n v="1"/>
    <x v="0"/>
    <x v="2"/>
    <x v="16"/>
    <x v="0"/>
    <s v="Returning"/>
    <x v="1"/>
    <s v="Trail Boots"/>
    <n v="2"/>
    <n v="143.66"/>
    <n v="0.15"/>
    <n v="78.14"/>
    <x v="117"/>
    <n v="156.28"/>
    <n v="87.941999999999979"/>
    <n v="0.36009040954541355"/>
    <n v="2026"/>
    <s v="Q1"/>
    <n v="1"/>
    <s v="Jan"/>
  </r>
  <r>
    <n v="3485"/>
    <d v="2026-01-26T00:00:00"/>
    <n v="2026"/>
    <x v="0"/>
    <n v="1"/>
    <x v="0"/>
    <x v="2"/>
    <x v="10"/>
    <x v="0"/>
    <s v="Business"/>
    <x v="3"/>
    <s v="Compact Sleeping Bag"/>
    <n v="2"/>
    <n v="121.88"/>
    <n v="0.05"/>
    <n v="62.17"/>
    <x v="118"/>
    <n v="124.34"/>
    <n v="107.23199999999997"/>
    <n v="0.46306116456220953"/>
    <n v="2026"/>
    <s v="Q1"/>
    <n v="1"/>
    <s v="Jan"/>
  </r>
  <r>
    <n v="4002"/>
    <d v="2026-01-26T00:00:00"/>
    <n v="2026"/>
    <x v="0"/>
    <n v="1"/>
    <x v="0"/>
    <x v="0"/>
    <x v="15"/>
    <x v="0"/>
    <s v="Returning"/>
    <x v="4"/>
    <s v="Training Mat"/>
    <n v="3"/>
    <n v="50.92"/>
    <n v="0.05"/>
    <n v="21.87"/>
    <x v="119"/>
    <n v="65.61"/>
    <n v="79.511999999999986"/>
    <n v="0.54789763095877941"/>
    <n v="2026"/>
    <s v="Q1"/>
    <n v="1"/>
    <s v="Jan"/>
  </r>
  <r>
    <n v="818"/>
    <d v="2026-01-27T00:00:00"/>
    <n v="2026"/>
    <x v="0"/>
    <n v="1"/>
    <x v="0"/>
    <x v="0"/>
    <x v="0"/>
    <x v="0"/>
    <s v="Returning"/>
    <x v="0"/>
    <s v="Cycling Pack 12L"/>
    <n v="1"/>
    <n v="103.78"/>
    <n v="0"/>
    <n v="49.36"/>
    <x v="120"/>
    <n v="49.36"/>
    <n v="54.42"/>
    <n v="0.52437849296588934"/>
    <n v="2026"/>
    <s v="Q1"/>
    <n v="1"/>
    <s v="Jan"/>
  </r>
  <r>
    <n v="1439"/>
    <d v="2026-01-27T00:00:00"/>
    <n v="2026"/>
    <x v="0"/>
    <n v="1"/>
    <x v="0"/>
    <x v="1"/>
    <x v="6"/>
    <x v="3"/>
    <s v="New"/>
    <x v="1"/>
    <s v="Summit Backpack 45L"/>
    <n v="2"/>
    <n v="157.16999999999999"/>
    <n v="0"/>
    <n v="81.260000000000005"/>
    <x v="121"/>
    <n v="162.52000000000001"/>
    <n v="151.81999999999996"/>
    <n v="0.4829802125087484"/>
    <n v="2026"/>
    <s v="Q1"/>
    <n v="1"/>
    <s v="Jan"/>
  </r>
  <r>
    <n v="1616"/>
    <d v="2026-01-27T00:00:00"/>
    <n v="2026"/>
    <x v="0"/>
    <n v="1"/>
    <x v="0"/>
    <x v="1"/>
    <x v="12"/>
    <x v="0"/>
    <s v="Business"/>
    <x v="2"/>
    <s v="Carry-On Duffel"/>
    <n v="2"/>
    <n v="132.91999999999999"/>
    <n v="0"/>
    <n v="69.02"/>
    <x v="122"/>
    <n v="138.04"/>
    <n v="127.79999999999998"/>
    <n v="0.48074029491423409"/>
    <n v="2026"/>
    <s v="Q1"/>
    <n v="1"/>
    <s v="Jan"/>
  </r>
  <r>
    <n v="1798"/>
    <d v="2026-01-27T00:00:00"/>
    <n v="2026"/>
    <x v="0"/>
    <n v="1"/>
    <x v="0"/>
    <x v="3"/>
    <x v="8"/>
    <x v="2"/>
    <s v="Returning"/>
    <x v="1"/>
    <s v="Trekking Poles"/>
    <n v="1"/>
    <n v="71.41"/>
    <n v="0.05"/>
    <n v="32.28"/>
    <x v="123"/>
    <n v="32.28"/>
    <n v="35.559499999999986"/>
    <n v="0.52417102130764515"/>
    <n v="2026"/>
    <s v="Q1"/>
    <n v="1"/>
    <s v="Jan"/>
  </r>
  <r>
    <n v="4449"/>
    <d v="2026-01-27T00:00:00"/>
    <n v="2026"/>
    <x v="0"/>
    <n v="1"/>
    <x v="0"/>
    <x v="3"/>
    <x v="8"/>
    <x v="0"/>
    <s v="New"/>
    <x v="3"/>
    <s v="Trail Tent 2P"/>
    <n v="1"/>
    <n v="199.67"/>
    <n v="0"/>
    <n v="103.81"/>
    <x v="124"/>
    <n v="103.81"/>
    <n v="95.859999999999985"/>
    <n v="0.4800921520508839"/>
    <n v="2026"/>
    <s v="Q1"/>
    <n v="1"/>
    <s v="Jan"/>
  </r>
  <r>
    <n v="4473"/>
    <d v="2026-01-27T00:00:00"/>
    <n v="2026"/>
    <x v="0"/>
    <n v="1"/>
    <x v="0"/>
    <x v="0"/>
    <x v="0"/>
    <x v="2"/>
    <s v="Returning"/>
    <x v="3"/>
    <s v="Trail Tent 2P"/>
    <n v="1"/>
    <n v="196.88"/>
    <n v="0"/>
    <n v="102.76"/>
    <x v="125"/>
    <n v="102.76"/>
    <n v="94.11999999999999"/>
    <n v="0.47805770012190163"/>
    <n v="2026"/>
    <s v="Q1"/>
    <n v="1"/>
    <s v="Jan"/>
  </r>
  <r>
    <n v="203"/>
    <d v="2026-01-28T00:00:00"/>
    <n v="2026"/>
    <x v="0"/>
    <n v="1"/>
    <x v="0"/>
    <x v="3"/>
    <x v="7"/>
    <x v="0"/>
    <s v="Returning"/>
    <x v="0"/>
    <s v="Trail Bike Light"/>
    <n v="3"/>
    <n v="49.95"/>
    <n v="0"/>
    <n v="22.55"/>
    <x v="126"/>
    <n v="67.650000000000006"/>
    <n v="82.200000000000017"/>
    <n v="0.54854854854854862"/>
    <n v="2026"/>
    <s v="Q1"/>
    <n v="1"/>
    <s v="Jan"/>
  </r>
  <r>
    <n v="1654"/>
    <d v="2026-01-28T00:00:00"/>
    <n v="2026"/>
    <x v="0"/>
    <n v="1"/>
    <x v="0"/>
    <x v="1"/>
    <x v="6"/>
    <x v="3"/>
    <s v="Business"/>
    <x v="1"/>
    <s v="Trekking Poles"/>
    <n v="1"/>
    <n v="70.41"/>
    <n v="0"/>
    <n v="32.74"/>
    <x v="127"/>
    <n v="32.74"/>
    <n v="37.669999999999995"/>
    <n v="0.53500923164323244"/>
    <n v="2026"/>
    <s v="Q1"/>
    <n v="1"/>
    <s v="Jan"/>
  </r>
  <r>
    <n v="2203"/>
    <d v="2026-01-28T00:00:00"/>
    <n v="2026"/>
    <x v="0"/>
    <n v="1"/>
    <x v="0"/>
    <x v="2"/>
    <x v="16"/>
    <x v="3"/>
    <s v="Returning"/>
    <x v="1"/>
    <s v="Trekking Poles"/>
    <n v="2"/>
    <n v="70.290000000000006"/>
    <n v="0.15"/>
    <n v="31.84"/>
    <x v="128"/>
    <n v="63.68"/>
    <n v="55.813000000000009"/>
    <n v="0.46708175374289712"/>
    <n v="2026"/>
    <s v="Q1"/>
    <n v="1"/>
    <s v="Jan"/>
  </r>
  <r>
    <n v="3352"/>
    <d v="2026-01-28T00:00:00"/>
    <n v="2026"/>
    <x v="0"/>
    <n v="1"/>
    <x v="0"/>
    <x v="2"/>
    <x v="16"/>
    <x v="0"/>
    <s v="Business"/>
    <x v="1"/>
    <s v="Hiking Daypack 20L"/>
    <n v="4"/>
    <n v="91.46"/>
    <n v="0"/>
    <n v="44.04"/>
    <x v="129"/>
    <n v="176.16"/>
    <n v="189.67999999999998"/>
    <n v="0.51847802317953207"/>
    <n v="2026"/>
    <s v="Q1"/>
    <n v="1"/>
    <s v="Jan"/>
  </r>
  <r>
    <n v="183"/>
    <d v="2026-01-29T00:00:00"/>
    <n v="2026"/>
    <x v="0"/>
    <n v="1"/>
    <x v="0"/>
    <x v="1"/>
    <x v="12"/>
    <x v="0"/>
    <s v="New"/>
    <x v="3"/>
    <s v="Compact Sleeping Bag"/>
    <n v="2"/>
    <n v="123.27"/>
    <n v="0"/>
    <n v="60.26"/>
    <x v="130"/>
    <n v="120.52"/>
    <n v="126.02"/>
    <n v="0.51115437657175311"/>
    <n v="2026"/>
    <s v="Q1"/>
    <n v="1"/>
    <s v="Jan"/>
  </r>
  <r>
    <n v="3525"/>
    <d v="2026-01-29T00:00:00"/>
    <n v="2026"/>
    <x v="0"/>
    <n v="1"/>
    <x v="0"/>
    <x v="2"/>
    <x v="5"/>
    <x v="1"/>
    <s v="Business"/>
    <x v="4"/>
    <s v="Training Mat"/>
    <n v="3"/>
    <n v="49.63"/>
    <n v="0.1"/>
    <n v="22.06"/>
    <x v="131"/>
    <n v="66.179999999999993"/>
    <n v="67.821000000000012"/>
    <n v="0.50612308863366695"/>
    <n v="2026"/>
    <s v="Q1"/>
    <n v="1"/>
    <s v="Jan"/>
  </r>
  <r>
    <n v="4299"/>
    <d v="2026-01-29T00:00:00"/>
    <n v="2026"/>
    <x v="0"/>
    <n v="1"/>
    <x v="0"/>
    <x v="0"/>
    <x v="9"/>
    <x v="1"/>
    <s v="Business"/>
    <x v="2"/>
    <s v="Carry-On Duffel"/>
    <n v="12"/>
    <n v="132.21"/>
    <n v="0.1"/>
    <n v="68.95"/>
    <x v="132"/>
    <n v="827.40000000000009"/>
    <n v="600.46799999999985"/>
    <n v="0.42053467127213429"/>
    <n v="2026"/>
    <s v="Q1"/>
    <n v="1"/>
    <s v="Jan"/>
  </r>
  <r>
    <n v="748"/>
    <d v="2026-01-30T00:00:00"/>
    <n v="2026"/>
    <x v="0"/>
    <n v="1"/>
    <x v="0"/>
    <x v="1"/>
    <x v="1"/>
    <x v="2"/>
    <s v="Business"/>
    <x v="0"/>
    <s v="Compact Repair Kit"/>
    <n v="1"/>
    <n v="39.549999999999997"/>
    <n v="0"/>
    <n v="17.059999999999999"/>
    <x v="133"/>
    <n v="17.059999999999999"/>
    <n v="22.49"/>
    <n v="0.56864728192161818"/>
    <n v="2026"/>
    <s v="Q1"/>
    <n v="1"/>
    <s v="Jan"/>
  </r>
  <r>
    <n v="3117"/>
    <d v="2026-01-30T00:00:00"/>
    <n v="2026"/>
    <x v="0"/>
    <n v="1"/>
    <x v="0"/>
    <x v="1"/>
    <x v="12"/>
    <x v="0"/>
    <s v="New"/>
    <x v="3"/>
    <s v="Portable Camp Stove"/>
    <n v="3"/>
    <n v="80.08"/>
    <n v="0"/>
    <n v="39.450000000000003"/>
    <x v="134"/>
    <n v="118.35000000000001"/>
    <n v="121.89"/>
    <n v="0.50736763236763238"/>
    <n v="2026"/>
    <s v="Q1"/>
    <n v="1"/>
    <s v="Jan"/>
  </r>
  <r>
    <n v="3328"/>
    <d v="2026-01-30T00:00:00"/>
    <n v="2026"/>
    <x v="0"/>
    <n v="1"/>
    <x v="0"/>
    <x v="2"/>
    <x v="5"/>
    <x v="2"/>
    <s v="Returning"/>
    <x v="4"/>
    <s v="Weighted Vest"/>
    <n v="1"/>
    <n v="120.48"/>
    <n v="0"/>
    <n v="69.55"/>
    <x v="135"/>
    <n v="69.55"/>
    <n v="50.930000000000007"/>
    <n v="0.42272576361221786"/>
    <n v="2026"/>
    <s v="Q1"/>
    <n v="1"/>
    <s v="Jan"/>
  </r>
  <r>
    <n v="3822"/>
    <d v="2026-01-30T00:00:00"/>
    <n v="2026"/>
    <x v="0"/>
    <n v="1"/>
    <x v="0"/>
    <x v="3"/>
    <x v="7"/>
    <x v="0"/>
    <s v="Returning"/>
    <x v="4"/>
    <s v="Resistance Band Set"/>
    <n v="1"/>
    <n v="39.369999999999997"/>
    <n v="0.05"/>
    <n v="14.66"/>
    <x v="136"/>
    <n v="14.66"/>
    <n v="22.741499999999998"/>
    <n v="0.60803711081106371"/>
    <n v="2026"/>
    <s v="Q1"/>
    <n v="1"/>
    <s v="Jan"/>
  </r>
  <r>
    <n v="4125"/>
    <d v="2026-01-30T00:00:00"/>
    <n v="2026"/>
    <x v="0"/>
    <n v="1"/>
    <x v="0"/>
    <x v="1"/>
    <x v="12"/>
    <x v="1"/>
    <s v="Business"/>
    <x v="3"/>
    <s v="Portable Camp Stove"/>
    <n v="8"/>
    <n v="81.06"/>
    <n v="0.15"/>
    <n v="39.549999999999997"/>
    <x v="137"/>
    <n v="316.39999999999998"/>
    <n v="234.80799999999999"/>
    <n v="0.42598801178502488"/>
    <n v="2026"/>
    <s v="Q1"/>
    <n v="1"/>
    <s v="Jan"/>
  </r>
  <r>
    <n v="4592"/>
    <d v="2026-01-30T00:00:00"/>
    <n v="2026"/>
    <x v="0"/>
    <n v="1"/>
    <x v="0"/>
    <x v="1"/>
    <x v="12"/>
    <x v="3"/>
    <s v="Returning"/>
    <x v="4"/>
    <s v="Weighted Vest"/>
    <n v="5"/>
    <n v="120.4"/>
    <n v="0"/>
    <n v="69.510000000000005"/>
    <x v="138"/>
    <n v="347.55"/>
    <n v="254.45"/>
    <n v="0.42267441860465116"/>
    <n v="2026"/>
    <s v="Q1"/>
    <n v="1"/>
    <s v="Jan"/>
  </r>
  <r>
    <n v="373"/>
    <d v="2026-01-31T00:00:00"/>
    <n v="2026"/>
    <x v="0"/>
    <n v="1"/>
    <x v="0"/>
    <x v="2"/>
    <x v="10"/>
    <x v="1"/>
    <s v="Business"/>
    <x v="2"/>
    <s v="Packing Cube Set"/>
    <n v="10"/>
    <n v="47.71"/>
    <n v="0.1"/>
    <n v="18.649999999999999"/>
    <x v="139"/>
    <n v="186.5"/>
    <n v="242.89000000000004"/>
    <n v="0.56566291716155481"/>
    <n v="2026"/>
    <s v="Q1"/>
    <n v="1"/>
    <s v="Jan"/>
  </r>
  <r>
    <n v="672"/>
    <d v="2026-01-31T00:00:00"/>
    <n v="2026"/>
    <x v="0"/>
    <n v="1"/>
    <x v="0"/>
    <x v="0"/>
    <x v="9"/>
    <x v="0"/>
    <s v="Business"/>
    <x v="0"/>
    <s v="Cycling Pack 12L"/>
    <n v="1"/>
    <n v="102.92"/>
    <n v="0.05"/>
    <n v="50.92"/>
    <x v="140"/>
    <n v="50.92"/>
    <n v="46.853999999999999"/>
    <n v="0.4792071511853867"/>
    <n v="2026"/>
    <s v="Q1"/>
    <n v="1"/>
    <s v="Jan"/>
  </r>
  <r>
    <n v="1125"/>
    <d v="2026-01-31T00:00:00"/>
    <n v="2026"/>
    <x v="0"/>
    <n v="1"/>
    <x v="0"/>
    <x v="1"/>
    <x v="1"/>
    <x v="0"/>
    <s v="Returning"/>
    <x v="1"/>
    <s v="Trekking Poles"/>
    <n v="1"/>
    <n v="72.69"/>
    <n v="0.1"/>
    <n v="32.67"/>
    <x v="141"/>
    <n v="32.67"/>
    <n v="32.751000000000005"/>
    <n v="0.50061906727197691"/>
    <n v="2026"/>
    <s v="Q1"/>
    <n v="1"/>
    <s v="Jan"/>
  </r>
  <r>
    <n v="1164"/>
    <d v="2026-01-31T00:00:00"/>
    <n v="2026"/>
    <x v="0"/>
    <n v="1"/>
    <x v="0"/>
    <x v="0"/>
    <x v="0"/>
    <x v="0"/>
    <s v="New"/>
    <x v="0"/>
    <s v="Commuter Helmet"/>
    <n v="1"/>
    <n v="79.989999999999995"/>
    <n v="0.05"/>
    <n v="43.02"/>
    <x v="142"/>
    <n v="43.02"/>
    <n v="32.970499999999994"/>
    <n v="0.43387660299642711"/>
    <n v="2026"/>
    <s v="Q1"/>
    <n v="1"/>
    <s v="Jan"/>
  </r>
  <r>
    <n v="1613"/>
    <d v="2026-01-31T00:00:00"/>
    <n v="2026"/>
    <x v="0"/>
    <n v="1"/>
    <x v="0"/>
    <x v="1"/>
    <x v="6"/>
    <x v="1"/>
    <s v="Business"/>
    <x v="4"/>
    <s v="Training Mat"/>
    <n v="4"/>
    <n v="51.11"/>
    <n v="0.15"/>
    <n v="22.25"/>
    <x v="143"/>
    <n v="89"/>
    <n v="84.774000000000001"/>
    <n v="0.48784052850253778"/>
    <n v="2026"/>
    <s v="Q1"/>
    <n v="1"/>
    <s v="Jan"/>
  </r>
  <r>
    <n v="2149"/>
    <d v="2026-01-31T00:00:00"/>
    <n v="2026"/>
    <x v="0"/>
    <n v="1"/>
    <x v="0"/>
    <x v="0"/>
    <x v="15"/>
    <x v="0"/>
    <s v="Returning"/>
    <x v="4"/>
    <s v="Weighted Vest"/>
    <n v="2"/>
    <n v="124.83"/>
    <n v="0"/>
    <n v="70.91"/>
    <x v="144"/>
    <n v="141.82"/>
    <n v="107.84"/>
    <n v="0.43194744853000083"/>
    <n v="2026"/>
    <s v="Q1"/>
    <n v="1"/>
    <s v="Jan"/>
  </r>
  <r>
    <n v="2593"/>
    <d v="2026-01-31T00:00:00"/>
    <n v="2026"/>
    <x v="0"/>
    <n v="1"/>
    <x v="0"/>
    <x v="1"/>
    <x v="11"/>
    <x v="2"/>
    <s v="New"/>
    <x v="0"/>
    <s v="Compact Repair Kit"/>
    <n v="6"/>
    <n v="41.07"/>
    <n v="0.1"/>
    <n v="16.29"/>
    <x v="145"/>
    <n v="97.74"/>
    <n v="124.03800000000003"/>
    <n v="0.55928901874847825"/>
    <n v="2026"/>
    <s v="Q1"/>
    <n v="1"/>
    <s v="Jan"/>
  </r>
  <r>
    <n v="2659"/>
    <d v="2026-01-31T00:00:00"/>
    <n v="2026"/>
    <x v="0"/>
    <n v="1"/>
    <x v="0"/>
    <x v="0"/>
    <x v="15"/>
    <x v="0"/>
    <s v="New"/>
    <x v="2"/>
    <s v="Insulated Bottle"/>
    <n v="1"/>
    <n v="36.020000000000003"/>
    <n v="0"/>
    <n v="13.34"/>
    <x v="146"/>
    <n v="13.34"/>
    <n v="22.680000000000003"/>
    <n v="0.62965019433647973"/>
    <n v="2026"/>
    <s v="Q1"/>
    <n v="1"/>
    <s v="Jan"/>
  </r>
  <r>
    <n v="3496"/>
    <d v="2026-01-31T00:00:00"/>
    <n v="2026"/>
    <x v="0"/>
    <n v="1"/>
    <x v="0"/>
    <x v="0"/>
    <x v="0"/>
    <x v="2"/>
    <s v="Returning"/>
    <x v="4"/>
    <s v="Recovery Roller"/>
    <n v="1"/>
    <n v="35.82"/>
    <n v="0.05"/>
    <n v="14.32"/>
    <x v="147"/>
    <n v="14.32"/>
    <n v="19.708999999999996"/>
    <n v="0.57918246201769075"/>
    <n v="2026"/>
    <s v="Q1"/>
    <n v="1"/>
    <s v="Jan"/>
  </r>
  <r>
    <n v="3889"/>
    <d v="2026-01-31T00:00:00"/>
    <n v="2026"/>
    <x v="0"/>
    <n v="1"/>
    <x v="0"/>
    <x v="2"/>
    <x v="3"/>
    <x v="2"/>
    <s v="Returning"/>
    <x v="0"/>
    <s v="Cycling Pack 12L"/>
    <n v="3"/>
    <n v="103.94"/>
    <n v="0.1"/>
    <n v="50.67"/>
    <x v="148"/>
    <n v="152.01"/>
    <n v="128.62799999999999"/>
    <n v="0.45834135077929572"/>
    <n v="2026"/>
    <s v="Q1"/>
    <n v="1"/>
    <s v="Jan"/>
  </r>
  <r>
    <n v="1432"/>
    <d v="2026-02-01T00:00:00"/>
    <n v="2026"/>
    <x v="0"/>
    <n v="2"/>
    <x v="1"/>
    <x v="0"/>
    <x v="0"/>
    <x v="0"/>
    <s v="Returning"/>
    <x v="1"/>
    <s v="Trail Boots"/>
    <n v="1"/>
    <n v="140.53"/>
    <n v="0"/>
    <n v="77.36"/>
    <x v="149"/>
    <n v="77.36"/>
    <n v="63.17"/>
    <n v="0.44951255959581587"/>
    <n v="2026"/>
    <s v="Q1"/>
    <n v="2"/>
    <s v="Feb"/>
  </r>
  <r>
    <n v="1778"/>
    <d v="2026-02-01T00:00:00"/>
    <n v="2026"/>
    <x v="0"/>
    <n v="2"/>
    <x v="1"/>
    <x v="3"/>
    <x v="7"/>
    <x v="2"/>
    <s v="Returning"/>
    <x v="1"/>
    <s v="Trail Boots"/>
    <n v="1"/>
    <n v="142.03"/>
    <n v="0.05"/>
    <n v="77.069999999999993"/>
    <x v="150"/>
    <n v="77.069999999999993"/>
    <n v="57.858499999999992"/>
    <n v="0.42880859121682963"/>
    <n v="2026"/>
    <s v="Q1"/>
    <n v="2"/>
    <s v="Feb"/>
  </r>
  <r>
    <n v="2047"/>
    <d v="2026-02-01T00:00:00"/>
    <n v="2026"/>
    <x v="0"/>
    <n v="2"/>
    <x v="1"/>
    <x v="2"/>
    <x v="5"/>
    <x v="1"/>
    <s v="Business"/>
    <x v="3"/>
    <s v="Compact Sleeping Bag"/>
    <n v="12"/>
    <n v="124.84"/>
    <n v="0.1"/>
    <n v="59.47"/>
    <x v="151"/>
    <n v="713.64"/>
    <n v="634.63199999999995"/>
    <n v="0.47070027412866244"/>
    <n v="2026"/>
    <s v="Q1"/>
    <n v="2"/>
    <s v="Feb"/>
  </r>
  <r>
    <n v="2668"/>
    <d v="2026-02-01T00:00:00"/>
    <n v="2026"/>
    <x v="0"/>
    <n v="2"/>
    <x v="1"/>
    <x v="1"/>
    <x v="12"/>
    <x v="0"/>
    <s v="Returning"/>
    <x v="4"/>
    <s v="Recovery Roller"/>
    <n v="3"/>
    <n v="35.36"/>
    <n v="0"/>
    <n v="13.7"/>
    <x v="152"/>
    <n v="41.099999999999994"/>
    <n v="64.98"/>
    <n v="0.61255656108597289"/>
    <n v="2026"/>
    <s v="Q1"/>
    <n v="2"/>
    <s v="Feb"/>
  </r>
  <r>
    <n v="2706"/>
    <d v="2026-02-01T00:00:00"/>
    <n v="2026"/>
    <x v="0"/>
    <n v="2"/>
    <x v="1"/>
    <x v="3"/>
    <x v="13"/>
    <x v="3"/>
    <s v="Returning"/>
    <x v="4"/>
    <s v="Weighted Vest"/>
    <n v="2"/>
    <n v="122.43"/>
    <n v="0"/>
    <n v="69.08"/>
    <x v="153"/>
    <n v="138.16"/>
    <n v="106.70000000000002"/>
    <n v="0.43575920934411505"/>
    <n v="2026"/>
    <s v="Q1"/>
    <n v="2"/>
    <s v="Feb"/>
  </r>
  <r>
    <n v="2940"/>
    <d v="2026-02-01T00:00:00"/>
    <n v="2026"/>
    <x v="0"/>
    <n v="2"/>
    <x v="1"/>
    <x v="0"/>
    <x v="15"/>
    <x v="3"/>
    <s v="New"/>
    <x v="1"/>
    <s v="Trail Boots"/>
    <n v="2"/>
    <n v="140.47"/>
    <n v="0.05"/>
    <n v="78.39"/>
    <x v="154"/>
    <n v="156.78"/>
    <n v="110.11299999999997"/>
    <n v="0.41257357817552348"/>
    <n v="2026"/>
    <s v="Q1"/>
    <n v="2"/>
    <s v="Feb"/>
  </r>
  <r>
    <n v="1263"/>
    <d v="2026-02-02T00:00:00"/>
    <n v="2026"/>
    <x v="0"/>
    <n v="2"/>
    <x v="1"/>
    <x v="1"/>
    <x v="14"/>
    <x v="0"/>
    <s v="Returning"/>
    <x v="2"/>
    <s v="Packing Cube Set"/>
    <n v="1"/>
    <n v="45.43"/>
    <n v="0.05"/>
    <n v="18.670000000000002"/>
    <x v="155"/>
    <n v="18.670000000000002"/>
    <n v="24.488499999999995"/>
    <n v="0.56740850585632019"/>
    <n v="2026"/>
    <s v="Q1"/>
    <n v="2"/>
    <s v="Feb"/>
  </r>
  <r>
    <n v="1641"/>
    <d v="2026-02-02T00:00:00"/>
    <n v="2026"/>
    <x v="0"/>
    <n v="2"/>
    <x v="1"/>
    <x v="3"/>
    <x v="13"/>
    <x v="1"/>
    <s v="Business"/>
    <x v="0"/>
    <s v="Cycling Pack 12L"/>
    <n v="8"/>
    <n v="102.78"/>
    <n v="0.15"/>
    <n v="50.39"/>
    <x v="156"/>
    <n v="403.12"/>
    <n v="295.78399999999999"/>
    <n v="0.42321119924911005"/>
    <n v="2026"/>
    <s v="Q1"/>
    <n v="2"/>
    <s v="Feb"/>
  </r>
  <r>
    <n v="2014"/>
    <d v="2026-02-02T00:00:00"/>
    <n v="2026"/>
    <x v="0"/>
    <n v="2"/>
    <x v="1"/>
    <x v="1"/>
    <x v="11"/>
    <x v="3"/>
    <s v="New"/>
    <x v="3"/>
    <s v="Compact Sleeping Bag"/>
    <n v="1"/>
    <n v="123.95"/>
    <n v="0"/>
    <n v="61.32"/>
    <x v="157"/>
    <n v="61.32"/>
    <n v="62.63"/>
    <n v="0.50528438886647842"/>
    <n v="2026"/>
    <s v="Q1"/>
    <n v="2"/>
    <s v="Feb"/>
  </r>
  <r>
    <n v="2642"/>
    <d v="2026-02-02T00:00:00"/>
    <n v="2026"/>
    <x v="0"/>
    <n v="2"/>
    <x v="1"/>
    <x v="1"/>
    <x v="11"/>
    <x v="3"/>
    <s v="Returning"/>
    <x v="3"/>
    <s v="Trail Tent 2P"/>
    <n v="3"/>
    <n v="199.9"/>
    <n v="0"/>
    <n v="104.18"/>
    <x v="158"/>
    <n v="312.54000000000002"/>
    <n v="287.16000000000003"/>
    <n v="0.47883941970985494"/>
    <n v="2026"/>
    <s v="Q1"/>
    <n v="2"/>
    <s v="Feb"/>
  </r>
  <r>
    <n v="2929"/>
    <d v="2026-02-02T00:00:00"/>
    <n v="2026"/>
    <x v="0"/>
    <n v="2"/>
    <x v="1"/>
    <x v="1"/>
    <x v="12"/>
    <x v="3"/>
    <s v="Returning"/>
    <x v="1"/>
    <s v="Hiking Daypack 20L"/>
    <n v="1"/>
    <n v="93.78"/>
    <n v="0"/>
    <n v="44.21"/>
    <x v="159"/>
    <n v="44.21"/>
    <n v="49.57"/>
    <n v="0.52857752185967155"/>
    <n v="2026"/>
    <s v="Q1"/>
    <n v="2"/>
    <s v="Feb"/>
  </r>
  <r>
    <n v="3855"/>
    <d v="2026-02-02T00:00:00"/>
    <n v="2026"/>
    <x v="0"/>
    <n v="2"/>
    <x v="1"/>
    <x v="0"/>
    <x v="0"/>
    <x v="0"/>
    <s v="Business"/>
    <x v="4"/>
    <s v="Resistance Band Set"/>
    <n v="1"/>
    <n v="39.39"/>
    <n v="0.1"/>
    <n v="15.09"/>
    <x v="160"/>
    <n v="15.09"/>
    <n v="20.361000000000001"/>
    <n v="0.57434204958957435"/>
    <n v="2026"/>
    <s v="Q1"/>
    <n v="2"/>
    <s v="Feb"/>
  </r>
  <r>
    <n v="4031"/>
    <d v="2026-02-02T00:00:00"/>
    <n v="2026"/>
    <x v="0"/>
    <n v="2"/>
    <x v="1"/>
    <x v="0"/>
    <x v="0"/>
    <x v="0"/>
    <s v="New"/>
    <x v="0"/>
    <s v="Cycling Pack 12L"/>
    <n v="6"/>
    <n v="101.64"/>
    <n v="0"/>
    <n v="51.06"/>
    <x v="161"/>
    <n v="306.36"/>
    <n v="303.48"/>
    <n v="0.49763872491145217"/>
    <n v="2026"/>
    <s v="Q1"/>
    <n v="2"/>
    <s v="Feb"/>
  </r>
  <r>
    <n v="2"/>
    <d v="2026-02-03T00:00:00"/>
    <n v="2026"/>
    <x v="0"/>
    <n v="2"/>
    <x v="1"/>
    <x v="0"/>
    <x v="0"/>
    <x v="1"/>
    <s v="Business"/>
    <x v="4"/>
    <s v="Recovery Roller"/>
    <n v="12"/>
    <n v="36.74"/>
    <n v="0.2"/>
    <n v="13.53"/>
    <x v="162"/>
    <n v="162.35999999999999"/>
    <n v="190.34400000000002"/>
    <n v="0.53967065868263475"/>
    <n v="2026"/>
    <s v="Q1"/>
    <n v="2"/>
    <s v="Feb"/>
  </r>
  <r>
    <n v="4228"/>
    <d v="2026-02-03T00:00:00"/>
    <n v="2026"/>
    <x v="0"/>
    <n v="2"/>
    <x v="1"/>
    <x v="3"/>
    <x v="8"/>
    <x v="2"/>
    <s v="New"/>
    <x v="1"/>
    <s v="Summit Backpack 45L"/>
    <n v="2"/>
    <n v="154.62"/>
    <n v="0"/>
    <n v="78.209999999999994"/>
    <x v="163"/>
    <n v="156.41999999999999"/>
    <n v="152.82000000000002"/>
    <n v="0.49417927823050062"/>
    <n v="2026"/>
    <s v="Q1"/>
    <n v="2"/>
    <s v="Feb"/>
  </r>
  <r>
    <n v="928"/>
    <d v="2026-02-04T00:00:00"/>
    <n v="2026"/>
    <x v="0"/>
    <n v="2"/>
    <x v="1"/>
    <x v="0"/>
    <x v="0"/>
    <x v="3"/>
    <s v="New"/>
    <x v="3"/>
    <s v="Compact Sleeping Bag"/>
    <n v="1"/>
    <n v="125.63"/>
    <n v="0.1"/>
    <n v="60.38"/>
    <x v="164"/>
    <n v="60.38"/>
    <n v="52.686999999999991"/>
    <n v="0.46598034793529497"/>
    <n v="2026"/>
    <s v="Q1"/>
    <n v="2"/>
    <s v="Feb"/>
  </r>
  <r>
    <n v="933"/>
    <d v="2026-02-04T00:00:00"/>
    <n v="2026"/>
    <x v="0"/>
    <n v="2"/>
    <x v="1"/>
    <x v="1"/>
    <x v="11"/>
    <x v="0"/>
    <s v="New"/>
    <x v="3"/>
    <s v="Portable Camp Stove"/>
    <n v="2"/>
    <n v="81.59"/>
    <n v="0.1"/>
    <n v="38.64"/>
    <x v="165"/>
    <n v="77.28"/>
    <n v="69.582000000000022"/>
    <n v="0.47379172284185161"/>
    <n v="2026"/>
    <s v="Q1"/>
    <n v="2"/>
    <s v="Feb"/>
  </r>
  <r>
    <n v="1646"/>
    <d v="2026-02-04T00:00:00"/>
    <n v="2026"/>
    <x v="0"/>
    <n v="2"/>
    <x v="1"/>
    <x v="2"/>
    <x v="5"/>
    <x v="0"/>
    <s v="New"/>
    <x v="2"/>
    <s v="Packing Cube Set"/>
    <n v="2"/>
    <n v="45.81"/>
    <n v="0.1"/>
    <n v="18.420000000000002"/>
    <x v="166"/>
    <n v="36.840000000000003"/>
    <n v="45.618000000000009"/>
    <n v="0.55322709743141962"/>
    <n v="2026"/>
    <s v="Q1"/>
    <n v="2"/>
    <s v="Feb"/>
  </r>
  <r>
    <n v="380"/>
    <d v="2026-02-05T00:00:00"/>
    <n v="2026"/>
    <x v="0"/>
    <n v="2"/>
    <x v="1"/>
    <x v="1"/>
    <x v="12"/>
    <x v="0"/>
    <s v="Returning"/>
    <x v="4"/>
    <s v="Weighted Vest"/>
    <n v="3"/>
    <n v="125.63"/>
    <n v="0"/>
    <n v="71.05"/>
    <x v="167"/>
    <n v="213.14999999999998"/>
    <n v="163.74"/>
    <n v="0.43445037013452203"/>
    <n v="2026"/>
    <s v="Q1"/>
    <n v="2"/>
    <s v="Feb"/>
  </r>
  <r>
    <n v="1723"/>
    <d v="2026-02-05T00:00:00"/>
    <n v="2026"/>
    <x v="0"/>
    <n v="2"/>
    <x v="1"/>
    <x v="3"/>
    <x v="8"/>
    <x v="0"/>
    <s v="Returning"/>
    <x v="0"/>
    <s v="Cycling Pack 12L"/>
    <n v="2"/>
    <n v="101.01"/>
    <n v="0"/>
    <n v="50.26"/>
    <x v="168"/>
    <n v="100.52"/>
    <n v="101.50000000000001"/>
    <n v="0.50242550242550243"/>
    <n v="2026"/>
    <s v="Q1"/>
    <n v="2"/>
    <s v="Feb"/>
  </r>
  <r>
    <n v="2529"/>
    <d v="2026-02-05T00:00:00"/>
    <n v="2026"/>
    <x v="0"/>
    <n v="2"/>
    <x v="1"/>
    <x v="3"/>
    <x v="13"/>
    <x v="0"/>
    <s v="Returning"/>
    <x v="1"/>
    <s v="Summit Backpack 45L"/>
    <n v="6"/>
    <n v="154.22"/>
    <n v="0"/>
    <n v="79.599999999999994"/>
    <x v="169"/>
    <n v="477.59999999999997"/>
    <n v="447.71999999999997"/>
    <n v="0.4838542342108676"/>
    <n v="2026"/>
    <s v="Q1"/>
    <n v="2"/>
    <s v="Feb"/>
  </r>
  <r>
    <n v="2685"/>
    <d v="2026-02-05T00:00:00"/>
    <n v="2026"/>
    <x v="0"/>
    <n v="2"/>
    <x v="1"/>
    <x v="1"/>
    <x v="14"/>
    <x v="0"/>
    <s v="New"/>
    <x v="1"/>
    <s v="Trekking Poles"/>
    <n v="1"/>
    <n v="72.78"/>
    <n v="0.05"/>
    <n v="33.26"/>
    <x v="170"/>
    <n v="33.26"/>
    <n v="35.880999999999993"/>
    <n v="0.51895402149231273"/>
    <n v="2026"/>
    <s v="Q1"/>
    <n v="2"/>
    <s v="Feb"/>
  </r>
  <r>
    <n v="2793"/>
    <d v="2026-02-05T00:00:00"/>
    <n v="2026"/>
    <x v="0"/>
    <n v="2"/>
    <x v="1"/>
    <x v="1"/>
    <x v="14"/>
    <x v="1"/>
    <s v="Business"/>
    <x v="3"/>
    <s v="Compact Sleeping Bag"/>
    <n v="3"/>
    <n v="122.69"/>
    <n v="0.05"/>
    <n v="62.08"/>
    <x v="171"/>
    <n v="186.24"/>
    <n v="163.42649999999998"/>
    <n v="0.46737820180085876"/>
    <n v="2026"/>
    <s v="Q1"/>
    <n v="2"/>
    <s v="Feb"/>
  </r>
  <r>
    <n v="346"/>
    <d v="2026-02-06T00:00:00"/>
    <n v="2026"/>
    <x v="0"/>
    <n v="2"/>
    <x v="1"/>
    <x v="1"/>
    <x v="1"/>
    <x v="0"/>
    <s v="Business"/>
    <x v="0"/>
    <s v="Cycling Pack 12L"/>
    <n v="3"/>
    <n v="103.22"/>
    <n v="0"/>
    <n v="50.74"/>
    <x v="172"/>
    <n v="152.22"/>
    <n v="157.43999999999997"/>
    <n v="0.50842859910869986"/>
    <n v="2026"/>
    <s v="Q1"/>
    <n v="2"/>
    <s v="Feb"/>
  </r>
  <r>
    <n v="539"/>
    <d v="2026-02-06T00:00:00"/>
    <n v="2026"/>
    <x v="0"/>
    <n v="2"/>
    <x v="1"/>
    <x v="0"/>
    <x v="15"/>
    <x v="3"/>
    <s v="New"/>
    <x v="1"/>
    <s v="Hiking Daypack 20L"/>
    <n v="3"/>
    <n v="92.96"/>
    <n v="0.15"/>
    <n v="44.56"/>
    <x v="173"/>
    <n v="133.68"/>
    <n v="103.36799999999999"/>
    <n v="0.43606358205932971"/>
    <n v="2026"/>
    <s v="Q1"/>
    <n v="2"/>
    <s v="Feb"/>
  </r>
  <r>
    <n v="1368"/>
    <d v="2026-02-06T00:00:00"/>
    <n v="2026"/>
    <x v="0"/>
    <n v="2"/>
    <x v="1"/>
    <x v="1"/>
    <x v="12"/>
    <x v="2"/>
    <s v="New"/>
    <x v="2"/>
    <s v="Insulated Bottle"/>
    <n v="1"/>
    <n v="36.520000000000003"/>
    <n v="0"/>
    <n v="13.94"/>
    <x v="174"/>
    <n v="13.94"/>
    <n v="22.580000000000005"/>
    <n v="0.61829134720700996"/>
    <n v="2026"/>
    <s v="Q1"/>
    <n v="2"/>
    <s v="Feb"/>
  </r>
  <r>
    <n v="3506"/>
    <d v="2026-02-06T00:00:00"/>
    <n v="2026"/>
    <x v="0"/>
    <n v="2"/>
    <x v="1"/>
    <x v="0"/>
    <x v="0"/>
    <x v="2"/>
    <s v="Returning"/>
    <x v="4"/>
    <s v="Training Mat"/>
    <n v="3"/>
    <n v="50.65"/>
    <n v="0"/>
    <n v="21.49"/>
    <x v="175"/>
    <n v="64.47"/>
    <n v="87.47999999999999"/>
    <n v="0.57571569595261596"/>
    <n v="2026"/>
    <s v="Q1"/>
    <n v="2"/>
    <s v="Feb"/>
  </r>
  <r>
    <n v="1314"/>
    <d v="2026-02-07T00:00:00"/>
    <n v="2026"/>
    <x v="0"/>
    <n v="2"/>
    <x v="1"/>
    <x v="3"/>
    <x v="4"/>
    <x v="0"/>
    <s v="Returning"/>
    <x v="2"/>
    <s v="Insulated Bottle"/>
    <n v="2"/>
    <n v="37.03"/>
    <n v="0.15"/>
    <n v="13.87"/>
    <x v="176"/>
    <n v="27.74"/>
    <n v="35.210999999999999"/>
    <n v="0.55933980397451988"/>
    <n v="2026"/>
    <s v="Q1"/>
    <n v="2"/>
    <s v="Feb"/>
  </r>
  <r>
    <n v="2092"/>
    <d v="2026-02-07T00:00:00"/>
    <n v="2026"/>
    <x v="0"/>
    <n v="2"/>
    <x v="1"/>
    <x v="2"/>
    <x v="2"/>
    <x v="0"/>
    <s v="New"/>
    <x v="4"/>
    <s v="Recovery Roller"/>
    <n v="1"/>
    <n v="36.619999999999997"/>
    <n v="0"/>
    <n v="13.55"/>
    <x v="177"/>
    <n v="13.55"/>
    <n v="23.069999999999997"/>
    <n v="0.62998361551064985"/>
    <n v="2026"/>
    <s v="Q1"/>
    <n v="2"/>
    <s v="Feb"/>
  </r>
  <r>
    <n v="5083"/>
    <d v="2026-02-07T00:00:00"/>
    <n v="2026"/>
    <x v="0"/>
    <n v="2"/>
    <x v="1"/>
    <x v="2"/>
    <x v="16"/>
    <x v="2"/>
    <s v="Returning"/>
    <x v="3"/>
    <s v="Portable Camp Stove"/>
    <n v="1"/>
    <n v="81.47"/>
    <n v="0"/>
    <n v="39.18"/>
    <x v="178"/>
    <n v="39.18"/>
    <n v="42.29"/>
    <n v="0.51908678040996681"/>
    <n v="2026"/>
    <s v="Q1"/>
    <n v="2"/>
    <s v="Feb"/>
  </r>
  <r>
    <n v="582"/>
    <d v="2026-02-08T00:00:00"/>
    <n v="2026"/>
    <x v="0"/>
    <n v="2"/>
    <x v="1"/>
    <x v="1"/>
    <x v="1"/>
    <x v="1"/>
    <s v="Returning"/>
    <x v="3"/>
    <s v="Compact Sleeping Bag"/>
    <n v="12"/>
    <n v="122.75"/>
    <n v="0.15"/>
    <n v="62.51"/>
    <x v="179"/>
    <n v="750.12"/>
    <n v="501.92999999999995"/>
    <n v="0.40088654606445429"/>
    <n v="2026"/>
    <s v="Q1"/>
    <n v="2"/>
    <s v="Feb"/>
  </r>
  <r>
    <n v="902"/>
    <d v="2026-02-08T00:00:00"/>
    <n v="2026"/>
    <x v="0"/>
    <n v="2"/>
    <x v="1"/>
    <x v="0"/>
    <x v="9"/>
    <x v="0"/>
    <s v="Business"/>
    <x v="4"/>
    <s v="Training Mat"/>
    <n v="1"/>
    <n v="50.38"/>
    <n v="0.05"/>
    <n v="21.95"/>
    <x v="180"/>
    <n v="21.95"/>
    <n v="25.910999999999998"/>
    <n v="0.54138024696516995"/>
    <n v="2026"/>
    <s v="Q1"/>
    <n v="2"/>
    <s v="Feb"/>
  </r>
  <r>
    <n v="2396"/>
    <d v="2026-02-08T00:00:00"/>
    <n v="2026"/>
    <x v="0"/>
    <n v="2"/>
    <x v="1"/>
    <x v="3"/>
    <x v="7"/>
    <x v="0"/>
    <s v="Business"/>
    <x v="4"/>
    <s v="Training Mat"/>
    <n v="2"/>
    <n v="50.4"/>
    <n v="0"/>
    <n v="21.43"/>
    <x v="181"/>
    <n v="42.86"/>
    <n v="57.94"/>
    <n v="0.57480158730158726"/>
    <n v="2026"/>
    <s v="Q1"/>
    <n v="2"/>
    <s v="Feb"/>
  </r>
  <r>
    <n v="2494"/>
    <d v="2026-02-08T00:00:00"/>
    <n v="2026"/>
    <x v="0"/>
    <n v="2"/>
    <x v="1"/>
    <x v="2"/>
    <x v="5"/>
    <x v="0"/>
    <s v="New"/>
    <x v="1"/>
    <s v="Trekking Poles"/>
    <n v="1"/>
    <n v="69.98"/>
    <n v="0"/>
    <n v="33.21"/>
    <x v="182"/>
    <n v="33.21"/>
    <n v="36.770000000000003"/>
    <n v="0.52543583881108891"/>
    <n v="2026"/>
    <s v="Q1"/>
    <n v="2"/>
    <s v="Feb"/>
  </r>
  <r>
    <n v="2925"/>
    <d v="2026-02-08T00:00:00"/>
    <n v="2026"/>
    <x v="0"/>
    <n v="2"/>
    <x v="1"/>
    <x v="0"/>
    <x v="0"/>
    <x v="2"/>
    <s v="New"/>
    <x v="1"/>
    <s v="Hiking Daypack 20L"/>
    <n v="3"/>
    <n v="90.04"/>
    <n v="0.05"/>
    <n v="45.25"/>
    <x v="183"/>
    <n v="135.75"/>
    <n v="120.86399999999998"/>
    <n v="0.47099534709719654"/>
    <n v="2026"/>
    <s v="Q1"/>
    <n v="2"/>
    <s v="Feb"/>
  </r>
  <r>
    <n v="3614"/>
    <d v="2026-02-08T00:00:00"/>
    <n v="2026"/>
    <x v="0"/>
    <n v="2"/>
    <x v="1"/>
    <x v="1"/>
    <x v="14"/>
    <x v="0"/>
    <s v="New"/>
    <x v="4"/>
    <s v="Training Mat"/>
    <n v="3"/>
    <n v="51.18"/>
    <n v="0"/>
    <n v="21.95"/>
    <x v="184"/>
    <n v="65.849999999999994"/>
    <n v="87.69"/>
    <n v="0.57112153184837833"/>
    <n v="2026"/>
    <s v="Q1"/>
    <n v="2"/>
    <s v="Feb"/>
  </r>
  <r>
    <n v="4360"/>
    <d v="2026-02-08T00:00:00"/>
    <n v="2026"/>
    <x v="0"/>
    <n v="2"/>
    <x v="1"/>
    <x v="0"/>
    <x v="15"/>
    <x v="0"/>
    <s v="New"/>
    <x v="2"/>
    <s v="Insulated Bottle"/>
    <n v="1"/>
    <n v="35.69"/>
    <n v="0"/>
    <n v="13.38"/>
    <x v="185"/>
    <n v="13.38"/>
    <n v="22.309999999999995"/>
    <n v="0.62510507144858496"/>
    <n v="2026"/>
    <s v="Q1"/>
    <n v="2"/>
    <s v="Feb"/>
  </r>
  <r>
    <n v="4582"/>
    <d v="2026-02-08T00:00:00"/>
    <n v="2026"/>
    <x v="0"/>
    <n v="2"/>
    <x v="1"/>
    <x v="3"/>
    <x v="7"/>
    <x v="0"/>
    <s v="New"/>
    <x v="0"/>
    <s v="Trail Bike Light"/>
    <n v="3"/>
    <n v="50.29"/>
    <n v="0.05"/>
    <n v="22.87"/>
    <x v="186"/>
    <n v="68.61"/>
    <n v="74.716500000000011"/>
    <n v="0.52130275978273388"/>
    <n v="2026"/>
    <s v="Q1"/>
    <n v="2"/>
    <s v="Feb"/>
  </r>
  <r>
    <n v="4381"/>
    <d v="2026-02-09T00:00:00"/>
    <n v="2026"/>
    <x v="0"/>
    <n v="2"/>
    <x v="1"/>
    <x v="1"/>
    <x v="12"/>
    <x v="3"/>
    <s v="Returning"/>
    <x v="3"/>
    <s v="Trail Tent 2P"/>
    <n v="1"/>
    <n v="194.32"/>
    <n v="0.05"/>
    <n v="102.52"/>
    <x v="187"/>
    <n v="102.52"/>
    <n v="82.083999999999989"/>
    <n v="0.44464908669367942"/>
    <n v="2026"/>
    <s v="Q1"/>
    <n v="2"/>
    <s v="Feb"/>
  </r>
  <r>
    <n v="4964"/>
    <d v="2026-02-09T00:00:00"/>
    <n v="2026"/>
    <x v="0"/>
    <n v="2"/>
    <x v="1"/>
    <x v="3"/>
    <x v="13"/>
    <x v="2"/>
    <s v="New"/>
    <x v="4"/>
    <s v="Resistance Band Set"/>
    <n v="4"/>
    <n v="40.44"/>
    <n v="0"/>
    <n v="14.75"/>
    <x v="188"/>
    <n v="59"/>
    <n v="102.75999999999999"/>
    <n v="0.63526211671612265"/>
    <n v="2026"/>
    <s v="Q1"/>
    <n v="2"/>
    <s v="Feb"/>
  </r>
  <r>
    <n v="255"/>
    <d v="2026-02-10T00:00:00"/>
    <n v="2026"/>
    <x v="0"/>
    <n v="2"/>
    <x v="1"/>
    <x v="3"/>
    <x v="7"/>
    <x v="0"/>
    <s v="New"/>
    <x v="2"/>
    <s v="Carry-On Duffel"/>
    <n v="3"/>
    <n v="134.53"/>
    <n v="0.1"/>
    <n v="69.12"/>
    <x v="189"/>
    <n v="207.36"/>
    <n v="155.87100000000004"/>
    <n v="0.42912361555043488"/>
    <n v="2026"/>
    <s v="Q1"/>
    <n v="2"/>
    <s v="Feb"/>
  </r>
  <r>
    <n v="2178"/>
    <d v="2026-02-10T00:00:00"/>
    <n v="2026"/>
    <x v="0"/>
    <n v="2"/>
    <x v="1"/>
    <x v="2"/>
    <x v="2"/>
    <x v="3"/>
    <s v="New"/>
    <x v="1"/>
    <s v="Summit Backpack 45L"/>
    <n v="6"/>
    <n v="154.05000000000001"/>
    <n v="0"/>
    <n v="79.25"/>
    <x v="190"/>
    <n v="475.5"/>
    <n v="448.80000000000007"/>
    <n v="0.4855566374553717"/>
    <n v="2026"/>
    <s v="Q1"/>
    <n v="2"/>
    <s v="Feb"/>
  </r>
  <r>
    <n v="3416"/>
    <d v="2026-02-10T00:00:00"/>
    <n v="2026"/>
    <x v="0"/>
    <n v="2"/>
    <x v="1"/>
    <x v="2"/>
    <x v="2"/>
    <x v="0"/>
    <s v="New"/>
    <x v="2"/>
    <s v="Carry-On Duffel"/>
    <n v="1"/>
    <n v="135.4"/>
    <n v="0"/>
    <n v="67.56"/>
    <x v="191"/>
    <n v="67.56"/>
    <n v="67.84"/>
    <n v="0.50103397341211231"/>
    <n v="2026"/>
    <s v="Q1"/>
    <n v="2"/>
    <s v="Feb"/>
  </r>
  <r>
    <n v="3854"/>
    <d v="2026-02-10T00:00:00"/>
    <n v="2026"/>
    <x v="0"/>
    <n v="2"/>
    <x v="1"/>
    <x v="0"/>
    <x v="0"/>
    <x v="0"/>
    <s v="New"/>
    <x v="0"/>
    <s v="Compact Repair Kit"/>
    <n v="2"/>
    <n v="41.03"/>
    <n v="0"/>
    <n v="16.260000000000002"/>
    <x v="192"/>
    <n v="32.520000000000003"/>
    <n v="49.54"/>
    <n v="0.60370460638557155"/>
    <n v="2026"/>
    <s v="Q1"/>
    <n v="2"/>
    <s v="Feb"/>
  </r>
  <r>
    <n v="3952"/>
    <d v="2026-02-10T00:00:00"/>
    <n v="2026"/>
    <x v="0"/>
    <n v="2"/>
    <x v="1"/>
    <x v="3"/>
    <x v="8"/>
    <x v="3"/>
    <s v="New"/>
    <x v="0"/>
    <s v="Commuter Helmet"/>
    <n v="1"/>
    <n v="81.44"/>
    <n v="0.05"/>
    <n v="43.9"/>
    <x v="193"/>
    <n v="43.9"/>
    <n v="33.467999999999996"/>
    <n v="0.43258194602419603"/>
    <n v="2026"/>
    <s v="Q1"/>
    <n v="2"/>
    <s v="Feb"/>
  </r>
  <r>
    <n v="4076"/>
    <d v="2026-02-10T00:00:00"/>
    <n v="2026"/>
    <x v="0"/>
    <n v="2"/>
    <x v="1"/>
    <x v="0"/>
    <x v="0"/>
    <x v="1"/>
    <s v="Business"/>
    <x v="3"/>
    <s v="Compact Sleeping Bag"/>
    <n v="8"/>
    <n v="122.19"/>
    <n v="0.1"/>
    <n v="60"/>
    <x v="194"/>
    <n v="480"/>
    <n v="399.76800000000003"/>
    <n v="0.45440161497121973"/>
    <n v="2026"/>
    <s v="Q1"/>
    <n v="2"/>
    <s v="Feb"/>
  </r>
  <r>
    <n v="4156"/>
    <d v="2026-02-10T00:00:00"/>
    <n v="2026"/>
    <x v="0"/>
    <n v="2"/>
    <x v="1"/>
    <x v="2"/>
    <x v="16"/>
    <x v="2"/>
    <s v="Returning"/>
    <x v="1"/>
    <s v="Trail Boots"/>
    <n v="2"/>
    <n v="146.33000000000001"/>
    <n v="0.1"/>
    <n v="81.34"/>
    <x v="195"/>
    <n v="162.68"/>
    <n v="100.714"/>
    <n v="0.38237013751262366"/>
    <n v="2026"/>
    <s v="Q1"/>
    <n v="2"/>
    <s v="Feb"/>
  </r>
  <r>
    <n v="4260"/>
    <d v="2026-02-10T00:00:00"/>
    <n v="2026"/>
    <x v="0"/>
    <n v="2"/>
    <x v="1"/>
    <x v="2"/>
    <x v="16"/>
    <x v="3"/>
    <s v="Returning"/>
    <x v="2"/>
    <s v="Carry-On Duffel"/>
    <n v="1"/>
    <n v="131.24"/>
    <n v="0.05"/>
    <n v="66.14"/>
    <x v="196"/>
    <n v="66.14"/>
    <n v="58.537999999999997"/>
    <n v="0.46951346669019395"/>
    <n v="2026"/>
    <s v="Q1"/>
    <n v="2"/>
    <s v="Feb"/>
  </r>
  <r>
    <n v="4294"/>
    <d v="2026-02-10T00:00:00"/>
    <n v="2026"/>
    <x v="0"/>
    <n v="2"/>
    <x v="1"/>
    <x v="1"/>
    <x v="1"/>
    <x v="1"/>
    <s v="New"/>
    <x v="4"/>
    <s v="Training Mat"/>
    <n v="5"/>
    <n v="51.37"/>
    <n v="0.05"/>
    <n v="21.81"/>
    <x v="197"/>
    <n v="109.05"/>
    <n v="134.95749999999998"/>
    <n v="0.55308750755612024"/>
    <n v="2026"/>
    <s v="Q1"/>
    <n v="2"/>
    <s v="Feb"/>
  </r>
  <r>
    <n v="1019"/>
    <d v="2026-02-11T00:00:00"/>
    <n v="2026"/>
    <x v="0"/>
    <n v="2"/>
    <x v="1"/>
    <x v="1"/>
    <x v="12"/>
    <x v="2"/>
    <s v="New"/>
    <x v="3"/>
    <s v="Compact Sleeping Bag"/>
    <n v="5"/>
    <n v="121.94"/>
    <n v="0"/>
    <n v="62.3"/>
    <x v="198"/>
    <n v="311.5"/>
    <n v="298.20000000000005"/>
    <n v="0.48909299655568317"/>
    <n v="2026"/>
    <s v="Q1"/>
    <n v="2"/>
    <s v="Feb"/>
  </r>
  <r>
    <n v="1471"/>
    <d v="2026-02-11T00:00:00"/>
    <n v="2026"/>
    <x v="0"/>
    <n v="2"/>
    <x v="1"/>
    <x v="0"/>
    <x v="0"/>
    <x v="0"/>
    <s v="Returning"/>
    <x v="3"/>
    <s v="Compact Sleeping Bag"/>
    <n v="4"/>
    <n v="124.55"/>
    <n v="0"/>
    <n v="60.41"/>
    <x v="199"/>
    <n v="241.64"/>
    <n v="256.56"/>
    <n v="0.51497390606182258"/>
    <n v="2026"/>
    <s v="Q1"/>
    <n v="2"/>
    <s v="Feb"/>
  </r>
  <r>
    <n v="2520"/>
    <d v="2026-02-11T00:00:00"/>
    <n v="2026"/>
    <x v="0"/>
    <n v="2"/>
    <x v="1"/>
    <x v="1"/>
    <x v="14"/>
    <x v="1"/>
    <s v="Business"/>
    <x v="3"/>
    <s v="Alpine Tent 4P"/>
    <n v="10"/>
    <n v="343.77"/>
    <n v="0.15"/>
    <n v="195.29"/>
    <x v="200"/>
    <n v="1952.8999999999999"/>
    <n v="969.14499999999975"/>
    <n v="0.33166669233362245"/>
    <n v="2026"/>
    <s v="Q1"/>
    <n v="2"/>
    <s v="Feb"/>
  </r>
  <r>
    <n v="4649"/>
    <d v="2026-02-11T00:00:00"/>
    <n v="2026"/>
    <x v="0"/>
    <n v="2"/>
    <x v="1"/>
    <x v="1"/>
    <x v="1"/>
    <x v="3"/>
    <s v="Returning"/>
    <x v="0"/>
    <s v="Commuter Helmet"/>
    <n v="1"/>
    <n v="81.819999999999993"/>
    <n v="0.05"/>
    <n v="43.83"/>
    <x v="201"/>
    <n v="43.83"/>
    <n v="33.898999999999987"/>
    <n v="0.43611779387358635"/>
    <n v="2026"/>
    <s v="Q1"/>
    <n v="2"/>
    <s v="Feb"/>
  </r>
  <r>
    <n v="4545"/>
    <d v="2026-02-12T00:00:00"/>
    <n v="2026"/>
    <x v="0"/>
    <n v="2"/>
    <x v="1"/>
    <x v="0"/>
    <x v="9"/>
    <x v="2"/>
    <s v="New"/>
    <x v="2"/>
    <s v="Insulated Bottle"/>
    <n v="1"/>
    <n v="36.58"/>
    <n v="0.1"/>
    <n v="13.76"/>
    <x v="202"/>
    <n v="13.76"/>
    <n v="19.161999999999999"/>
    <n v="0.58204240325618128"/>
    <n v="2026"/>
    <s v="Q1"/>
    <n v="2"/>
    <s v="Feb"/>
  </r>
  <r>
    <n v="285"/>
    <d v="2026-02-13T00:00:00"/>
    <n v="2026"/>
    <x v="0"/>
    <n v="2"/>
    <x v="1"/>
    <x v="3"/>
    <x v="8"/>
    <x v="2"/>
    <s v="New"/>
    <x v="1"/>
    <s v="Hiking Daypack 20L"/>
    <n v="4"/>
    <n v="92.87"/>
    <n v="0"/>
    <n v="44.95"/>
    <x v="203"/>
    <n v="179.8"/>
    <n v="191.68"/>
    <n v="0.51599009367933668"/>
    <n v="2026"/>
    <s v="Q1"/>
    <n v="2"/>
    <s v="Feb"/>
  </r>
  <r>
    <n v="1499"/>
    <d v="2026-02-13T00:00:00"/>
    <n v="2026"/>
    <x v="0"/>
    <n v="2"/>
    <x v="1"/>
    <x v="3"/>
    <x v="8"/>
    <x v="0"/>
    <s v="New"/>
    <x v="0"/>
    <s v="Compact Repair Kit"/>
    <n v="2"/>
    <n v="41.21"/>
    <n v="0"/>
    <n v="16.64"/>
    <x v="204"/>
    <n v="33.28"/>
    <n v="49.14"/>
    <n v="0.59621451104100942"/>
    <n v="2026"/>
    <s v="Q1"/>
    <n v="2"/>
    <s v="Feb"/>
  </r>
  <r>
    <n v="2615"/>
    <d v="2026-02-13T00:00:00"/>
    <n v="2026"/>
    <x v="0"/>
    <n v="2"/>
    <x v="1"/>
    <x v="0"/>
    <x v="15"/>
    <x v="0"/>
    <s v="Returning"/>
    <x v="1"/>
    <s v="Summit Backpack 45L"/>
    <n v="6"/>
    <n v="155.79"/>
    <n v="0"/>
    <n v="77.48"/>
    <x v="205"/>
    <n v="464.88"/>
    <n v="469.86"/>
    <n v="0.50266384235188399"/>
    <n v="2026"/>
    <s v="Q1"/>
    <n v="2"/>
    <s v="Feb"/>
  </r>
  <r>
    <n v="479"/>
    <d v="2026-02-14T00:00:00"/>
    <n v="2026"/>
    <x v="0"/>
    <n v="2"/>
    <x v="1"/>
    <x v="0"/>
    <x v="0"/>
    <x v="0"/>
    <s v="Returning"/>
    <x v="4"/>
    <s v="Training Mat"/>
    <n v="2"/>
    <n v="50.16"/>
    <n v="0.1"/>
    <n v="21.48"/>
    <x v="206"/>
    <n v="42.96"/>
    <n v="47.327999999999996"/>
    <n v="0.52418926103136632"/>
    <n v="2026"/>
    <s v="Q1"/>
    <n v="2"/>
    <s v="Feb"/>
  </r>
  <r>
    <n v="4069"/>
    <d v="2026-02-14T00:00:00"/>
    <n v="2026"/>
    <x v="0"/>
    <n v="2"/>
    <x v="1"/>
    <x v="3"/>
    <x v="8"/>
    <x v="0"/>
    <s v="New"/>
    <x v="1"/>
    <s v="Trail Boots"/>
    <n v="4"/>
    <n v="140.63999999999999"/>
    <n v="0"/>
    <n v="77.510000000000005"/>
    <x v="207"/>
    <n v="310.04000000000002"/>
    <n v="252.51999999999992"/>
    <n v="0.4488765642775881"/>
    <n v="2026"/>
    <s v="Q1"/>
    <n v="2"/>
    <s v="Feb"/>
  </r>
  <r>
    <n v="4588"/>
    <d v="2026-02-14T00:00:00"/>
    <n v="2026"/>
    <x v="0"/>
    <n v="2"/>
    <x v="1"/>
    <x v="0"/>
    <x v="0"/>
    <x v="3"/>
    <s v="New"/>
    <x v="3"/>
    <s v="Portable Camp Stove"/>
    <n v="1"/>
    <n v="80.680000000000007"/>
    <n v="0"/>
    <n v="39.630000000000003"/>
    <x v="208"/>
    <n v="39.630000000000003"/>
    <n v="41.050000000000004"/>
    <n v="0.50880019831432821"/>
    <n v="2026"/>
    <s v="Q1"/>
    <n v="2"/>
    <s v="Feb"/>
  </r>
  <r>
    <n v="14"/>
    <d v="2026-02-15T00:00:00"/>
    <n v="2026"/>
    <x v="0"/>
    <n v="2"/>
    <x v="1"/>
    <x v="0"/>
    <x v="0"/>
    <x v="1"/>
    <s v="Business"/>
    <x v="2"/>
    <s v="Travel Backpack 35L"/>
    <n v="3"/>
    <n v="162.44999999999999"/>
    <n v="0.05"/>
    <n v="86.43"/>
    <x v="209"/>
    <n v="259.29000000000002"/>
    <n v="203.69249999999994"/>
    <n v="0.43995723380473334"/>
    <n v="2026"/>
    <s v="Q1"/>
    <n v="2"/>
    <s v="Feb"/>
  </r>
  <r>
    <n v="303"/>
    <d v="2026-02-15T00:00:00"/>
    <n v="2026"/>
    <x v="0"/>
    <n v="2"/>
    <x v="1"/>
    <x v="1"/>
    <x v="6"/>
    <x v="3"/>
    <s v="Returning"/>
    <x v="0"/>
    <s v="Cycling Pack 12L"/>
    <n v="2"/>
    <n v="102.12"/>
    <n v="0.15"/>
    <n v="51.03"/>
    <x v="210"/>
    <n v="102.06"/>
    <n v="71.544000000000011"/>
    <n v="0.41211032003870884"/>
    <n v="2026"/>
    <s v="Q1"/>
    <n v="2"/>
    <s v="Feb"/>
  </r>
  <r>
    <n v="1197"/>
    <d v="2026-02-16T00:00:00"/>
    <n v="2026"/>
    <x v="0"/>
    <n v="2"/>
    <x v="1"/>
    <x v="2"/>
    <x v="3"/>
    <x v="0"/>
    <s v="New"/>
    <x v="0"/>
    <s v="Cycling Pack 12L"/>
    <n v="2"/>
    <n v="101.77"/>
    <n v="0"/>
    <n v="51.34"/>
    <x v="211"/>
    <n v="102.68"/>
    <n v="100.85999999999999"/>
    <n v="0.49552913432249185"/>
    <n v="2026"/>
    <s v="Q1"/>
    <n v="2"/>
    <s v="Feb"/>
  </r>
  <r>
    <n v="2714"/>
    <d v="2026-02-16T00:00:00"/>
    <n v="2026"/>
    <x v="0"/>
    <n v="2"/>
    <x v="1"/>
    <x v="0"/>
    <x v="15"/>
    <x v="0"/>
    <s v="Business"/>
    <x v="1"/>
    <s v="Summit Backpack 45L"/>
    <n v="3"/>
    <n v="153.24"/>
    <n v="0.15"/>
    <n v="77.61"/>
    <x v="212"/>
    <n v="232.82999999999998"/>
    <n v="157.93200000000002"/>
    <n v="0.40416417154175693"/>
    <n v="2026"/>
    <s v="Q1"/>
    <n v="2"/>
    <s v="Feb"/>
  </r>
  <r>
    <n v="2753"/>
    <d v="2026-02-16T00:00:00"/>
    <n v="2026"/>
    <x v="0"/>
    <n v="2"/>
    <x v="1"/>
    <x v="3"/>
    <x v="4"/>
    <x v="3"/>
    <s v="Returning"/>
    <x v="1"/>
    <s v="Trail Boots"/>
    <n v="1"/>
    <n v="140.47"/>
    <n v="0"/>
    <n v="79.66"/>
    <x v="213"/>
    <n v="79.66"/>
    <n v="60.81"/>
    <n v="0.43290382288033036"/>
    <n v="2026"/>
    <s v="Q1"/>
    <n v="2"/>
    <s v="Feb"/>
  </r>
  <r>
    <n v="3901"/>
    <d v="2026-02-16T00:00:00"/>
    <n v="2026"/>
    <x v="0"/>
    <n v="2"/>
    <x v="1"/>
    <x v="3"/>
    <x v="7"/>
    <x v="2"/>
    <s v="New"/>
    <x v="1"/>
    <s v="Trekking Poles"/>
    <n v="4"/>
    <n v="70.67"/>
    <n v="0.05"/>
    <n v="32.96"/>
    <x v="214"/>
    <n v="131.84"/>
    <n v="136.70599999999999"/>
    <n v="0.50905990035226734"/>
    <n v="2026"/>
    <s v="Q1"/>
    <n v="2"/>
    <s v="Feb"/>
  </r>
  <r>
    <n v="594"/>
    <d v="2026-02-17T00:00:00"/>
    <n v="2026"/>
    <x v="0"/>
    <n v="2"/>
    <x v="1"/>
    <x v="0"/>
    <x v="15"/>
    <x v="2"/>
    <s v="Business"/>
    <x v="2"/>
    <s v="Carry-On Duffel"/>
    <n v="3"/>
    <n v="134.91"/>
    <n v="0"/>
    <n v="67.69"/>
    <x v="215"/>
    <n v="203.07"/>
    <n v="201.66000000000003"/>
    <n v="0.49825809799125348"/>
    <n v="2026"/>
    <s v="Q1"/>
    <n v="2"/>
    <s v="Feb"/>
  </r>
  <r>
    <n v="624"/>
    <d v="2026-02-17T00:00:00"/>
    <n v="2026"/>
    <x v="0"/>
    <n v="2"/>
    <x v="1"/>
    <x v="2"/>
    <x v="2"/>
    <x v="0"/>
    <s v="Business"/>
    <x v="1"/>
    <s v="Trekking Poles"/>
    <n v="1"/>
    <n v="70.86"/>
    <n v="0.1"/>
    <n v="33.299999999999997"/>
    <x v="216"/>
    <n v="33.299999999999997"/>
    <n v="30.474000000000004"/>
    <n v="0.47784363533728486"/>
    <n v="2026"/>
    <s v="Q1"/>
    <n v="2"/>
    <s v="Feb"/>
  </r>
  <r>
    <n v="1013"/>
    <d v="2026-02-17T00:00:00"/>
    <n v="2026"/>
    <x v="0"/>
    <n v="2"/>
    <x v="1"/>
    <x v="1"/>
    <x v="12"/>
    <x v="2"/>
    <s v="New"/>
    <x v="0"/>
    <s v="Cycling Pack 12L"/>
    <n v="1"/>
    <n v="104.35"/>
    <n v="0"/>
    <n v="51.49"/>
    <x v="217"/>
    <n v="51.49"/>
    <n v="52.859999999999992"/>
    <n v="0.50656444657402966"/>
    <n v="2026"/>
    <s v="Q1"/>
    <n v="2"/>
    <s v="Feb"/>
  </r>
  <r>
    <n v="1100"/>
    <d v="2026-02-17T00:00:00"/>
    <n v="2026"/>
    <x v="0"/>
    <n v="2"/>
    <x v="1"/>
    <x v="3"/>
    <x v="8"/>
    <x v="0"/>
    <s v="Returning"/>
    <x v="4"/>
    <s v="Weighted Vest"/>
    <n v="2"/>
    <n v="120.48"/>
    <n v="0"/>
    <n v="70.680000000000007"/>
    <x v="218"/>
    <n v="141.36000000000001"/>
    <n v="99.6"/>
    <n v="0.4133466135458167"/>
    <n v="2026"/>
    <s v="Q1"/>
    <n v="2"/>
    <s v="Feb"/>
  </r>
  <r>
    <n v="2353"/>
    <d v="2026-02-17T00:00:00"/>
    <n v="2026"/>
    <x v="0"/>
    <n v="2"/>
    <x v="1"/>
    <x v="1"/>
    <x v="12"/>
    <x v="0"/>
    <s v="Returning"/>
    <x v="3"/>
    <s v="Alpine Tent 4P"/>
    <n v="1"/>
    <n v="339.52"/>
    <n v="0.1"/>
    <n v="191.19"/>
    <x v="219"/>
    <n v="191.19"/>
    <n v="114.37799999999999"/>
    <n v="0.3743127552623311"/>
    <n v="2026"/>
    <s v="Q1"/>
    <n v="2"/>
    <s v="Feb"/>
  </r>
  <r>
    <n v="3020"/>
    <d v="2026-02-17T00:00:00"/>
    <n v="2026"/>
    <x v="0"/>
    <n v="2"/>
    <x v="1"/>
    <x v="1"/>
    <x v="14"/>
    <x v="1"/>
    <s v="Business"/>
    <x v="1"/>
    <s v="Summit Backpack 45L"/>
    <n v="5"/>
    <n v="154.72999999999999"/>
    <n v="0.1"/>
    <n v="77.42"/>
    <x v="220"/>
    <n v="387.1"/>
    <n v="309.18499999999995"/>
    <n v="0.44404949122844806"/>
    <n v="2026"/>
    <s v="Q1"/>
    <n v="2"/>
    <s v="Feb"/>
  </r>
  <r>
    <n v="3227"/>
    <d v="2026-02-17T00:00:00"/>
    <n v="2026"/>
    <x v="0"/>
    <n v="2"/>
    <x v="1"/>
    <x v="2"/>
    <x v="5"/>
    <x v="2"/>
    <s v="Business"/>
    <x v="1"/>
    <s v="Hiking Daypack 20L"/>
    <n v="4"/>
    <n v="93.98"/>
    <n v="0.05"/>
    <n v="44.6"/>
    <x v="221"/>
    <n v="178.4"/>
    <n v="178.72400000000002"/>
    <n v="0.50045362395134463"/>
    <n v="2026"/>
    <s v="Q1"/>
    <n v="2"/>
    <s v="Feb"/>
  </r>
  <r>
    <n v="3530"/>
    <d v="2026-02-17T00:00:00"/>
    <n v="2026"/>
    <x v="0"/>
    <n v="2"/>
    <x v="1"/>
    <x v="0"/>
    <x v="0"/>
    <x v="0"/>
    <s v="New"/>
    <x v="3"/>
    <s v="Alpine Tent 4P"/>
    <n v="2"/>
    <n v="336.83"/>
    <n v="0"/>
    <n v="194.42"/>
    <x v="222"/>
    <n v="388.84"/>
    <n v="284.82"/>
    <n v="0.42279488169106078"/>
    <n v="2026"/>
    <s v="Q1"/>
    <n v="2"/>
    <s v="Feb"/>
  </r>
  <r>
    <n v="6"/>
    <d v="2026-02-18T00:00:00"/>
    <n v="2026"/>
    <x v="0"/>
    <n v="2"/>
    <x v="1"/>
    <x v="3"/>
    <x v="8"/>
    <x v="2"/>
    <s v="Returning"/>
    <x v="3"/>
    <s v="Alpine Tent 4P"/>
    <n v="1"/>
    <n v="338.93"/>
    <n v="0"/>
    <n v="197.92"/>
    <x v="223"/>
    <n v="197.92"/>
    <n v="141.01000000000002"/>
    <n v="0.41604461098161866"/>
    <n v="2026"/>
    <s v="Q1"/>
    <n v="2"/>
    <s v="Feb"/>
  </r>
  <r>
    <n v="2038"/>
    <d v="2026-02-18T00:00:00"/>
    <n v="2026"/>
    <x v="0"/>
    <n v="2"/>
    <x v="1"/>
    <x v="0"/>
    <x v="9"/>
    <x v="0"/>
    <s v="New"/>
    <x v="3"/>
    <s v="Compact Sleeping Bag"/>
    <n v="5"/>
    <n v="122.72"/>
    <n v="0"/>
    <n v="62.41"/>
    <x v="224"/>
    <n v="312.04999999999995"/>
    <n v="301.55000000000007"/>
    <n v="0.49144393741851378"/>
    <n v="2026"/>
    <s v="Q1"/>
    <n v="2"/>
    <s v="Feb"/>
  </r>
  <r>
    <n v="4104"/>
    <d v="2026-02-18T00:00:00"/>
    <n v="2026"/>
    <x v="0"/>
    <n v="2"/>
    <x v="1"/>
    <x v="3"/>
    <x v="4"/>
    <x v="0"/>
    <s v="New"/>
    <x v="2"/>
    <s v="Carry-On Duffel"/>
    <n v="4"/>
    <n v="135.63"/>
    <n v="0.05"/>
    <n v="65.900000000000006"/>
    <x v="225"/>
    <n v="263.60000000000002"/>
    <n v="251.79399999999998"/>
    <n v="0.4885466264644136"/>
    <n v="2026"/>
    <s v="Q1"/>
    <n v="2"/>
    <s v="Feb"/>
  </r>
  <r>
    <n v="1072"/>
    <d v="2026-02-19T00:00:00"/>
    <n v="2026"/>
    <x v="0"/>
    <n v="2"/>
    <x v="1"/>
    <x v="2"/>
    <x v="16"/>
    <x v="0"/>
    <s v="Returning"/>
    <x v="3"/>
    <s v="Portable Camp Stove"/>
    <n v="2"/>
    <n v="81.34"/>
    <n v="0.05"/>
    <n v="40.64"/>
    <x v="226"/>
    <n v="81.28"/>
    <n v="73.265999999999991"/>
    <n v="0.47407244445019603"/>
    <n v="2026"/>
    <s v="Q1"/>
    <n v="2"/>
    <s v="Feb"/>
  </r>
  <r>
    <n v="2435"/>
    <d v="2026-02-19T00:00:00"/>
    <n v="2026"/>
    <x v="0"/>
    <n v="2"/>
    <x v="1"/>
    <x v="2"/>
    <x v="3"/>
    <x v="0"/>
    <s v="New"/>
    <x v="0"/>
    <s v="Compact Repair Kit"/>
    <n v="1"/>
    <n v="41.01"/>
    <n v="0.05"/>
    <n v="16.489999999999998"/>
    <x v="227"/>
    <n v="16.489999999999998"/>
    <n v="22.4695"/>
    <n v="0.57673994789460847"/>
    <n v="2026"/>
    <s v="Q1"/>
    <n v="2"/>
    <s v="Feb"/>
  </r>
  <r>
    <n v="4476"/>
    <d v="2026-02-19T00:00:00"/>
    <n v="2026"/>
    <x v="0"/>
    <n v="2"/>
    <x v="1"/>
    <x v="1"/>
    <x v="11"/>
    <x v="3"/>
    <s v="Business"/>
    <x v="1"/>
    <s v="Summit Backpack 45L"/>
    <n v="2"/>
    <n v="153.03"/>
    <n v="0"/>
    <n v="81.02"/>
    <x v="228"/>
    <n v="162.04"/>
    <n v="144.02000000000001"/>
    <n v="0.47056132784421356"/>
    <n v="2026"/>
    <s v="Q1"/>
    <n v="2"/>
    <s v="Feb"/>
  </r>
  <r>
    <n v="174"/>
    <d v="2026-02-20T00:00:00"/>
    <n v="2026"/>
    <x v="0"/>
    <n v="2"/>
    <x v="1"/>
    <x v="1"/>
    <x v="11"/>
    <x v="0"/>
    <s v="New"/>
    <x v="4"/>
    <s v="Weighted Vest"/>
    <n v="2"/>
    <n v="124.92"/>
    <n v="0"/>
    <n v="69.98"/>
    <x v="229"/>
    <n v="139.96"/>
    <n v="109.88"/>
    <n v="0.43980147294268329"/>
    <n v="2026"/>
    <s v="Q1"/>
    <n v="2"/>
    <s v="Feb"/>
  </r>
  <r>
    <n v="304"/>
    <d v="2026-02-20T00:00:00"/>
    <n v="2026"/>
    <x v="0"/>
    <n v="2"/>
    <x v="1"/>
    <x v="1"/>
    <x v="12"/>
    <x v="0"/>
    <s v="Business"/>
    <x v="2"/>
    <s v="Carry-On Duffel"/>
    <n v="2"/>
    <n v="136.55000000000001"/>
    <n v="0"/>
    <n v="68.84"/>
    <x v="230"/>
    <n v="137.68"/>
    <n v="135.42000000000002"/>
    <n v="0.49586232149395826"/>
    <n v="2026"/>
    <s v="Q1"/>
    <n v="2"/>
    <s v="Feb"/>
  </r>
  <r>
    <n v="404"/>
    <d v="2026-02-20T00:00:00"/>
    <n v="2026"/>
    <x v="0"/>
    <n v="2"/>
    <x v="1"/>
    <x v="2"/>
    <x v="5"/>
    <x v="1"/>
    <s v="Business"/>
    <x v="3"/>
    <s v="Compact Sleeping Bag"/>
    <n v="15"/>
    <n v="121.98"/>
    <n v="0.1"/>
    <n v="59.86"/>
    <x v="231"/>
    <n v="897.9"/>
    <n v="748.83"/>
    <n v="0.45473757082217486"/>
    <n v="2026"/>
    <s v="Q1"/>
    <n v="2"/>
    <s v="Feb"/>
  </r>
  <r>
    <n v="675"/>
    <d v="2026-02-20T00:00:00"/>
    <n v="2026"/>
    <x v="0"/>
    <n v="2"/>
    <x v="1"/>
    <x v="1"/>
    <x v="12"/>
    <x v="0"/>
    <s v="New"/>
    <x v="2"/>
    <s v="Packing Cube Set"/>
    <n v="1"/>
    <n v="45.54"/>
    <n v="0"/>
    <n v="18.29"/>
    <x v="232"/>
    <n v="18.29"/>
    <n v="27.25"/>
    <n v="0.59837505489679399"/>
    <n v="2026"/>
    <s v="Q1"/>
    <n v="2"/>
    <s v="Feb"/>
  </r>
  <r>
    <n v="940"/>
    <d v="2026-02-20T00:00:00"/>
    <n v="2026"/>
    <x v="0"/>
    <n v="2"/>
    <x v="1"/>
    <x v="2"/>
    <x v="3"/>
    <x v="3"/>
    <s v="Returning"/>
    <x v="4"/>
    <s v="Training Mat"/>
    <n v="1"/>
    <n v="51.73"/>
    <n v="0"/>
    <n v="21.83"/>
    <x v="233"/>
    <n v="21.83"/>
    <n v="29.9"/>
    <n v="0.57800115986854828"/>
    <n v="2026"/>
    <s v="Q1"/>
    <n v="2"/>
    <s v="Feb"/>
  </r>
  <r>
    <n v="2375"/>
    <d v="2026-02-20T00:00:00"/>
    <n v="2026"/>
    <x v="0"/>
    <n v="2"/>
    <x v="1"/>
    <x v="1"/>
    <x v="12"/>
    <x v="3"/>
    <s v="Returning"/>
    <x v="3"/>
    <s v="Portable Camp Stove"/>
    <n v="2"/>
    <n v="80.510000000000005"/>
    <n v="0.05"/>
    <n v="38.630000000000003"/>
    <x v="234"/>
    <n v="77.260000000000005"/>
    <n v="75.708999999999989"/>
    <n v="0.4949303453640933"/>
    <n v="2026"/>
    <s v="Q1"/>
    <n v="2"/>
    <s v="Feb"/>
  </r>
  <r>
    <n v="4184"/>
    <d v="2026-02-20T00:00:00"/>
    <n v="2026"/>
    <x v="0"/>
    <n v="2"/>
    <x v="1"/>
    <x v="3"/>
    <x v="7"/>
    <x v="0"/>
    <s v="New"/>
    <x v="4"/>
    <s v="Recovery Roller"/>
    <n v="1"/>
    <n v="36.31"/>
    <n v="0"/>
    <n v="14"/>
    <x v="235"/>
    <n v="14"/>
    <n v="22.310000000000002"/>
    <n v="0.61443128614706699"/>
    <n v="2026"/>
    <s v="Q1"/>
    <n v="2"/>
    <s v="Feb"/>
  </r>
  <r>
    <n v="4390"/>
    <d v="2026-02-20T00:00:00"/>
    <n v="2026"/>
    <x v="0"/>
    <n v="2"/>
    <x v="1"/>
    <x v="2"/>
    <x v="16"/>
    <x v="0"/>
    <s v="Returning"/>
    <x v="0"/>
    <s v="Commuter Helmet"/>
    <n v="1"/>
    <n v="82.86"/>
    <n v="0.05"/>
    <n v="42.3"/>
    <x v="236"/>
    <n v="42.3"/>
    <n v="36.417000000000002"/>
    <n v="0.46263196005945351"/>
    <n v="2026"/>
    <s v="Q1"/>
    <n v="2"/>
    <s v="Feb"/>
  </r>
  <r>
    <n v="1475"/>
    <d v="2026-02-21T00:00:00"/>
    <n v="2026"/>
    <x v="0"/>
    <n v="2"/>
    <x v="1"/>
    <x v="0"/>
    <x v="0"/>
    <x v="2"/>
    <s v="New"/>
    <x v="0"/>
    <s v="Cycling Pack 12L"/>
    <n v="2"/>
    <n v="103.03"/>
    <n v="0.05"/>
    <n v="50.73"/>
    <x v="237"/>
    <n v="101.46"/>
    <n v="94.297000000000011"/>
    <n v="0.48170435795399402"/>
    <n v="2026"/>
    <s v="Q1"/>
    <n v="2"/>
    <s v="Feb"/>
  </r>
  <r>
    <n v="3504"/>
    <d v="2026-02-21T00:00:00"/>
    <n v="2026"/>
    <x v="0"/>
    <n v="2"/>
    <x v="1"/>
    <x v="1"/>
    <x v="14"/>
    <x v="0"/>
    <s v="Business"/>
    <x v="2"/>
    <s v="Insulated Bottle"/>
    <n v="1"/>
    <n v="36.39"/>
    <n v="0"/>
    <n v="13.49"/>
    <x v="238"/>
    <n v="13.49"/>
    <n v="22.9"/>
    <n v="0.62929376202253362"/>
    <n v="2026"/>
    <s v="Q1"/>
    <n v="2"/>
    <s v="Feb"/>
  </r>
  <r>
    <n v="1649"/>
    <d v="2026-02-22T00:00:00"/>
    <n v="2026"/>
    <x v="0"/>
    <n v="2"/>
    <x v="1"/>
    <x v="2"/>
    <x v="5"/>
    <x v="0"/>
    <s v="Returning"/>
    <x v="3"/>
    <s v="Compact Sleeping Bag"/>
    <n v="1"/>
    <n v="124.93"/>
    <n v="0.1"/>
    <n v="59.74"/>
    <x v="239"/>
    <n v="59.74"/>
    <n v="52.69700000000001"/>
    <n v="0.46868023871145625"/>
    <n v="2026"/>
    <s v="Q1"/>
    <n v="2"/>
    <s v="Feb"/>
  </r>
  <r>
    <n v="2170"/>
    <d v="2026-02-22T00:00:00"/>
    <n v="2026"/>
    <x v="0"/>
    <n v="2"/>
    <x v="1"/>
    <x v="1"/>
    <x v="11"/>
    <x v="3"/>
    <s v="Returning"/>
    <x v="0"/>
    <s v="Cycling Pack 12L"/>
    <n v="1"/>
    <n v="101.19"/>
    <n v="0.05"/>
    <n v="49.14"/>
    <x v="240"/>
    <n v="49.14"/>
    <n v="46.990499999999997"/>
    <n v="0.48881988546819166"/>
    <n v="2026"/>
    <s v="Q1"/>
    <n v="2"/>
    <s v="Feb"/>
  </r>
  <r>
    <n v="3402"/>
    <d v="2026-02-22T00:00:00"/>
    <n v="2026"/>
    <x v="0"/>
    <n v="2"/>
    <x v="1"/>
    <x v="3"/>
    <x v="8"/>
    <x v="0"/>
    <s v="Returning"/>
    <x v="4"/>
    <s v="Training Mat"/>
    <n v="2"/>
    <n v="51.2"/>
    <n v="0"/>
    <n v="21.38"/>
    <x v="241"/>
    <n v="42.76"/>
    <n v="59.640000000000008"/>
    <n v="0.58242187500000009"/>
    <n v="2026"/>
    <s v="Q1"/>
    <n v="2"/>
    <s v="Feb"/>
  </r>
  <r>
    <n v="3773"/>
    <d v="2026-02-22T00:00:00"/>
    <n v="2026"/>
    <x v="0"/>
    <n v="2"/>
    <x v="1"/>
    <x v="3"/>
    <x v="4"/>
    <x v="0"/>
    <s v="Returning"/>
    <x v="3"/>
    <s v="Portable Camp Stove"/>
    <n v="1"/>
    <n v="81.81"/>
    <n v="0"/>
    <n v="40.32"/>
    <x v="242"/>
    <n v="40.32"/>
    <n v="41.49"/>
    <n v="0.50715071507150711"/>
    <n v="2026"/>
    <s v="Q1"/>
    <n v="2"/>
    <s v="Feb"/>
  </r>
  <r>
    <n v="4670"/>
    <d v="2026-02-22T00:00:00"/>
    <n v="2026"/>
    <x v="0"/>
    <n v="2"/>
    <x v="1"/>
    <x v="0"/>
    <x v="15"/>
    <x v="2"/>
    <s v="Business"/>
    <x v="1"/>
    <s v="Summit Backpack 45L"/>
    <n v="1"/>
    <n v="152.96"/>
    <n v="0"/>
    <n v="79.510000000000005"/>
    <x v="243"/>
    <n v="79.510000000000005"/>
    <n v="73.45"/>
    <n v="0.48019089958158995"/>
    <n v="2026"/>
    <s v="Q1"/>
    <n v="2"/>
    <s v="Feb"/>
  </r>
  <r>
    <n v="587"/>
    <d v="2026-02-23T00:00:00"/>
    <n v="2026"/>
    <x v="0"/>
    <n v="2"/>
    <x v="1"/>
    <x v="3"/>
    <x v="7"/>
    <x v="3"/>
    <s v="Business"/>
    <x v="2"/>
    <s v="Travel Backpack 35L"/>
    <n v="1"/>
    <n v="166.13"/>
    <n v="0.05"/>
    <n v="85.7"/>
    <x v="244"/>
    <n v="85.7"/>
    <n v="72.123499999999993"/>
    <n v="0.45698834457479398"/>
    <n v="2026"/>
    <s v="Q1"/>
    <n v="2"/>
    <s v="Feb"/>
  </r>
  <r>
    <n v="1085"/>
    <d v="2026-02-23T00:00:00"/>
    <n v="2026"/>
    <x v="0"/>
    <n v="2"/>
    <x v="1"/>
    <x v="0"/>
    <x v="15"/>
    <x v="0"/>
    <s v="New"/>
    <x v="3"/>
    <s v="Trail Tent 2P"/>
    <n v="3"/>
    <n v="193.18"/>
    <n v="0.05"/>
    <n v="106.19"/>
    <x v="245"/>
    <n v="318.57"/>
    <n v="231.99299999999999"/>
    <n v="0.42137412067283853"/>
    <n v="2026"/>
    <s v="Q1"/>
    <n v="2"/>
    <s v="Feb"/>
  </r>
  <r>
    <n v="1635"/>
    <d v="2026-02-23T00:00:00"/>
    <n v="2026"/>
    <x v="0"/>
    <n v="2"/>
    <x v="1"/>
    <x v="2"/>
    <x v="10"/>
    <x v="0"/>
    <s v="Returning"/>
    <x v="0"/>
    <s v="Commuter Helmet"/>
    <n v="1"/>
    <n v="80.42"/>
    <n v="0"/>
    <n v="41.72"/>
    <x v="246"/>
    <n v="41.72"/>
    <n v="38.700000000000003"/>
    <n v="0.4812235762248197"/>
    <n v="2026"/>
    <s v="Q1"/>
    <n v="2"/>
    <s v="Feb"/>
  </r>
  <r>
    <n v="4067"/>
    <d v="2026-02-23T00:00:00"/>
    <n v="2026"/>
    <x v="0"/>
    <n v="2"/>
    <x v="1"/>
    <x v="3"/>
    <x v="13"/>
    <x v="0"/>
    <s v="Returning"/>
    <x v="3"/>
    <s v="Compact Sleeping Bag"/>
    <n v="2"/>
    <n v="122.17"/>
    <n v="0"/>
    <n v="60.62"/>
    <x v="247"/>
    <n v="121.24"/>
    <n v="123.10000000000001"/>
    <n v="0.50380617172792019"/>
    <n v="2026"/>
    <s v="Q1"/>
    <n v="2"/>
    <s v="Feb"/>
  </r>
  <r>
    <n v="287"/>
    <d v="2026-02-24T00:00:00"/>
    <n v="2026"/>
    <x v="0"/>
    <n v="2"/>
    <x v="1"/>
    <x v="1"/>
    <x v="6"/>
    <x v="3"/>
    <s v="New"/>
    <x v="2"/>
    <s v="Travel Backpack 35L"/>
    <n v="1"/>
    <n v="164.6"/>
    <n v="0"/>
    <n v="85.07"/>
    <x v="248"/>
    <n v="85.07"/>
    <n v="79.53"/>
    <n v="0.48317132442284327"/>
    <n v="2026"/>
    <s v="Q1"/>
    <n v="2"/>
    <s v="Feb"/>
  </r>
  <r>
    <n v="794"/>
    <d v="2026-02-24T00:00:00"/>
    <n v="2026"/>
    <x v="0"/>
    <n v="2"/>
    <x v="1"/>
    <x v="1"/>
    <x v="14"/>
    <x v="0"/>
    <s v="New"/>
    <x v="2"/>
    <s v="Carry-On Duffel"/>
    <n v="1"/>
    <n v="132.19999999999999"/>
    <n v="0"/>
    <n v="67.180000000000007"/>
    <x v="249"/>
    <n v="67.180000000000007"/>
    <n v="65.019999999999982"/>
    <n v="0.49183055975794243"/>
    <n v="2026"/>
    <s v="Q1"/>
    <n v="2"/>
    <s v="Feb"/>
  </r>
  <r>
    <n v="1609"/>
    <d v="2026-02-24T00:00:00"/>
    <n v="2026"/>
    <x v="0"/>
    <n v="2"/>
    <x v="1"/>
    <x v="3"/>
    <x v="4"/>
    <x v="0"/>
    <s v="Returning"/>
    <x v="0"/>
    <s v="Compact Repair Kit"/>
    <n v="2"/>
    <n v="40.700000000000003"/>
    <n v="0"/>
    <n v="16.63"/>
    <x v="250"/>
    <n v="33.26"/>
    <n v="48.140000000000008"/>
    <n v="0.59140049140049145"/>
    <n v="2026"/>
    <s v="Q1"/>
    <n v="2"/>
    <s v="Feb"/>
  </r>
  <r>
    <n v="4921"/>
    <d v="2026-02-24T00:00:00"/>
    <n v="2026"/>
    <x v="0"/>
    <n v="2"/>
    <x v="1"/>
    <x v="1"/>
    <x v="12"/>
    <x v="0"/>
    <s v="Returning"/>
    <x v="2"/>
    <s v="Insulated Bottle"/>
    <n v="1"/>
    <n v="35.39"/>
    <n v="0"/>
    <n v="13.93"/>
    <x v="251"/>
    <n v="13.93"/>
    <n v="21.46"/>
    <n v="0.60638598474145244"/>
    <n v="2026"/>
    <s v="Q1"/>
    <n v="2"/>
    <s v="Feb"/>
  </r>
  <r>
    <n v="2209"/>
    <d v="2026-02-25T00:00:00"/>
    <n v="2026"/>
    <x v="0"/>
    <n v="2"/>
    <x v="1"/>
    <x v="0"/>
    <x v="0"/>
    <x v="0"/>
    <s v="Business"/>
    <x v="0"/>
    <s v="Trail Bike Light"/>
    <n v="5"/>
    <n v="50.58"/>
    <n v="0.1"/>
    <n v="22.42"/>
    <x v="252"/>
    <n v="112.10000000000001"/>
    <n v="115.50999999999998"/>
    <n v="0.50749088352884308"/>
    <n v="2026"/>
    <s v="Q1"/>
    <n v="2"/>
    <s v="Feb"/>
  </r>
  <r>
    <n v="4757"/>
    <d v="2026-02-25T00:00:00"/>
    <n v="2026"/>
    <x v="0"/>
    <n v="2"/>
    <x v="1"/>
    <x v="1"/>
    <x v="11"/>
    <x v="3"/>
    <s v="Business"/>
    <x v="4"/>
    <s v="Training Mat"/>
    <n v="2"/>
    <n v="49.48"/>
    <n v="0"/>
    <n v="21.37"/>
    <x v="253"/>
    <n v="42.74"/>
    <n v="56.219999999999992"/>
    <n v="0.5681083265966046"/>
    <n v="2026"/>
    <s v="Q1"/>
    <n v="2"/>
    <s v="Feb"/>
  </r>
  <r>
    <n v="5155"/>
    <d v="2026-02-25T00:00:00"/>
    <n v="2026"/>
    <x v="0"/>
    <n v="2"/>
    <x v="1"/>
    <x v="3"/>
    <x v="13"/>
    <x v="2"/>
    <s v="New"/>
    <x v="4"/>
    <s v="Training Mat"/>
    <n v="1"/>
    <n v="50.51"/>
    <n v="0"/>
    <n v="21.4"/>
    <x v="254"/>
    <n v="21.4"/>
    <n v="29.11"/>
    <n v="0.57632152049099195"/>
    <n v="2026"/>
    <s v="Q1"/>
    <n v="2"/>
    <s v="Feb"/>
  </r>
  <r>
    <n v="1737"/>
    <d v="2026-02-26T00:00:00"/>
    <n v="2026"/>
    <x v="0"/>
    <n v="2"/>
    <x v="1"/>
    <x v="0"/>
    <x v="15"/>
    <x v="0"/>
    <s v="New"/>
    <x v="3"/>
    <s v="Compact Sleeping Bag"/>
    <n v="2"/>
    <n v="122.16"/>
    <n v="0"/>
    <n v="61.31"/>
    <x v="255"/>
    <n v="122.62"/>
    <n v="121.69999999999999"/>
    <n v="0.49811722331368691"/>
    <n v="2026"/>
    <s v="Q1"/>
    <n v="2"/>
    <s v="Feb"/>
  </r>
  <r>
    <n v="1905"/>
    <d v="2026-02-26T00:00:00"/>
    <n v="2026"/>
    <x v="0"/>
    <n v="2"/>
    <x v="1"/>
    <x v="3"/>
    <x v="7"/>
    <x v="2"/>
    <s v="Returning"/>
    <x v="0"/>
    <s v="Trail Bike Light"/>
    <n v="3"/>
    <n v="51.32"/>
    <n v="0.1"/>
    <n v="22.62"/>
    <x v="256"/>
    <n v="67.86"/>
    <n v="70.704000000000022"/>
    <n v="0.51026240581969351"/>
    <n v="2026"/>
    <s v="Q1"/>
    <n v="2"/>
    <s v="Feb"/>
  </r>
  <r>
    <n v="2359"/>
    <d v="2026-02-26T00:00:00"/>
    <n v="2026"/>
    <x v="0"/>
    <n v="2"/>
    <x v="1"/>
    <x v="2"/>
    <x v="10"/>
    <x v="0"/>
    <s v="Returning"/>
    <x v="3"/>
    <s v="Trail Tent 2P"/>
    <n v="2"/>
    <n v="195.92"/>
    <n v="0.05"/>
    <n v="104.13"/>
    <x v="257"/>
    <n v="208.26"/>
    <n v="163.98799999999994"/>
    <n v="0.4405342674775955"/>
    <n v="2026"/>
    <s v="Q1"/>
    <n v="2"/>
    <s v="Feb"/>
  </r>
  <r>
    <n v="3666"/>
    <d v="2026-02-26T00:00:00"/>
    <n v="2026"/>
    <x v="0"/>
    <n v="2"/>
    <x v="1"/>
    <x v="0"/>
    <x v="15"/>
    <x v="0"/>
    <s v="Returning"/>
    <x v="2"/>
    <s v="Insulated Bottle"/>
    <n v="1"/>
    <n v="36.19"/>
    <n v="0.1"/>
    <n v="13.62"/>
    <x v="258"/>
    <n v="13.62"/>
    <n v="18.951000000000001"/>
    <n v="0.58183660311319896"/>
    <n v="2026"/>
    <s v="Q1"/>
    <n v="2"/>
    <s v="Feb"/>
  </r>
  <r>
    <n v="518"/>
    <d v="2026-02-27T00:00:00"/>
    <n v="2026"/>
    <x v="0"/>
    <n v="2"/>
    <x v="1"/>
    <x v="2"/>
    <x v="2"/>
    <x v="0"/>
    <s v="New"/>
    <x v="1"/>
    <s v="Trekking Poles"/>
    <n v="1"/>
    <n v="72.97"/>
    <n v="0"/>
    <n v="32.43"/>
    <x v="259"/>
    <n v="32.43"/>
    <n v="40.54"/>
    <n v="0.55557078251336167"/>
    <n v="2026"/>
    <s v="Q1"/>
    <n v="2"/>
    <s v="Feb"/>
  </r>
  <r>
    <n v="892"/>
    <d v="2026-02-27T00:00:00"/>
    <n v="2026"/>
    <x v="0"/>
    <n v="2"/>
    <x v="1"/>
    <x v="3"/>
    <x v="7"/>
    <x v="1"/>
    <s v="Business"/>
    <x v="2"/>
    <s v="Packing Cube Set"/>
    <n v="12"/>
    <n v="47.15"/>
    <n v="0.1"/>
    <n v="17.829999999999998"/>
    <x v="260"/>
    <n v="213.95999999999998"/>
    <n v="295.26"/>
    <n v="0.57982797219276538"/>
    <n v="2026"/>
    <s v="Q1"/>
    <n v="2"/>
    <s v="Feb"/>
  </r>
  <r>
    <n v="1115"/>
    <d v="2026-02-27T00:00:00"/>
    <n v="2026"/>
    <x v="0"/>
    <n v="2"/>
    <x v="1"/>
    <x v="0"/>
    <x v="0"/>
    <x v="2"/>
    <s v="Business"/>
    <x v="2"/>
    <s v="Travel Backpack 35L"/>
    <n v="3"/>
    <n v="161.19999999999999"/>
    <n v="0.1"/>
    <n v="87.37"/>
    <x v="261"/>
    <n v="262.11"/>
    <n v="173.12999999999994"/>
    <n v="0.39778053487730897"/>
    <n v="2026"/>
    <s v="Q1"/>
    <n v="2"/>
    <s v="Feb"/>
  </r>
  <r>
    <n v="1186"/>
    <d v="2026-02-27T00:00:00"/>
    <n v="2026"/>
    <x v="0"/>
    <n v="2"/>
    <x v="1"/>
    <x v="0"/>
    <x v="9"/>
    <x v="2"/>
    <s v="Business"/>
    <x v="0"/>
    <s v="Trail Bike Light"/>
    <n v="1"/>
    <n v="49.73"/>
    <n v="0"/>
    <n v="22"/>
    <x v="262"/>
    <n v="22"/>
    <n v="27.729999999999997"/>
    <n v="0.55761109993967417"/>
    <n v="2026"/>
    <s v="Q1"/>
    <n v="2"/>
    <s v="Feb"/>
  </r>
  <r>
    <n v="2093"/>
    <d v="2026-02-27T00:00:00"/>
    <n v="2026"/>
    <x v="0"/>
    <n v="2"/>
    <x v="1"/>
    <x v="2"/>
    <x v="16"/>
    <x v="0"/>
    <s v="Returning"/>
    <x v="3"/>
    <s v="Compact Sleeping Bag"/>
    <n v="2"/>
    <n v="126.19"/>
    <n v="0"/>
    <n v="58.99"/>
    <x v="263"/>
    <n v="117.98"/>
    <n v="134.39999999999998"/>
    <n v="0.5325303114351374"/>
    <n v="2026"/>
    <s v="Q1"/>
    <n v="2"/>
    <s v="Feb"/>
  </r>
  <r>
    <n v="2136"/>
    <d v="2026-02-27T00:00:00"/>
    <n v="2026"/>
    <x v="0"/>
    <n v="2"/>
    <x v="1"/>
    <x v="1"/>
    <x v="12"/>
    <x v="0"/>
    <s v="Returning"/>
    <x v="2"/>
    <s v="Carry-On Duffel"/>
    <n v="2"/>
    <n v="135.38999999999999"/>
    <n v="0.05"/>
    <n v="65.69"/>
    <x v="264"/>
    <n v="131.38"/>
    <n v="125.86099999999999"/>
    <n v="0.48927270536189799"/>
    <n v="2026"/>
    <s v="Q1"/>
    <n v="2"/>
    <s v="Feb"/>
  </r>
  <r>
    <n v="3538"/>
    <d v="2026-02-27T00:00:00"/>
    <n v="2026"/>
    <x v="0"/>
    <n v="2"/>
    <x v="1"/>
    <x v="1"/>
    <x v="14"/>
    <x v="1"/>
    <s v="Business"/>
    <x v="4"/>
    <s v="Resistance Band Set"/>
    <n v="12"/>
    <n v="41.27"/>
    <n v="0.1"/>
    <n v="14.71"/>
    <x v="265"/>
    <n v="176.52"/>
    <n v="269.19600000000003"/>
    <n v="0.60396306168053204"/>
    <n v="2026"/>
    <s v="Q1"/>
    <n v="2"/>
    <s v="Feb"/>
  </r>
  <r>
    <n v="3891"/>
    <d v="2026-02-27T00:00:00"/>
    <n v="2026"/>
    <x v="0"/>
    <n v="2"/>
    <x v="1"/>
    <x v="0"/>
    <x v="0"/>
    <x v="2"/>
    <s v="Returning"/>
    <x v="0"/>
    <s v="Commuter Helmet"/>
    <n v="1"/>
    <n v="82.04"/>
    <n v="0.1"/>
    <n v="41.46"/>
    <x v="266"/>
    <n v="41.46"/>
    <n v="32.376000000000012"/>
    <n v="0.43848529172761264"/>
    <n v="2026"/>
    <s v="Q1"/>
    <n v="2"/>
    <s v="Feb"/>
  </r>
  <r>
    <n v="3917"/>
    <d v="2026-02-27T00:00:00"/>
    <n v="2026"/>
    <x v="0"/>
    <n v="2"/>
    <x v="1"/>
    <x v="3"/>
    <x v="4"/>
    <x v="0"/>
    <s v="Returning"/>
    <x v="2"/>
    <s v="Insulated Bottle"/>
    <n v="3"/>
    <n v="36.630000000000003"/>
    <n v="0"/>
    <n v="13.26"/>
    <x v="267"/>
    <n v="39.78"/>
    <n v="70.110000000000014"/>
    <n v="0.63800163800163801"/>
    <n v="2026"/>
    <s v="Q1"/>
    <n v="2"/>
    <s v="Feb"/>
  </r>
  <r>
    <n v="4594"/>
    <d v="2026-02-27T00:00:00"/>
    <n v="2026"/>
    <x v="0"/>
    <n v="2"/>
    <x v="1"/>
    <x v="3"/>
    <x v="7"/>
    <x v="2"/>
    <s v="Returning"/>
    <x v="1"/>
    <s v="Hiking Daypack 20L"/>
    <n v="5"/>
    <n v="92.94"/>
    <n v="0.05"/>
    <n v="46.47"/>
    <x v="268"/>
    <n v="232.35"/>
    <n v="209.11499999999998"/>
    <n v="0.47368421052631576"/>
    <n v="2026"/>
    <s v="Q1"/>
    <n v="2"/>
    <s v="Feb"/>
  </r>
  <r>
    <n v="4750"/>
    <d v="2026-02-27T00:00:00"/>
    <n v="2026"/>
    <x v="0"/>
    <n v="2"/>
    <x v="1"/>
    <x v="1"/>
    <x v="12"/>
    <x v="2"/>
    <s v="Returning"/>
    <x v="4"/>
    <s v="Weighted Vest"/>
    <n v="2"/>
    <n v="120.44"/>
    <n v="0.05"/>
    <n v="68.98"/>
    <x v="269"/>
    <n v="137.96"/>
    <n v="90.875999999999976"/>
    <n v="0.3971228303239"/>
    <n v="2026"/>
    <s v="Q1"/>
    <n v="2"/>
    <s v="Feb"/>
  </r>
  <r>
    <n v="4960"/>
    <d v="2026-02-27T00:00:00"/>
    <n v="2026"/>
    <x v="0"/>
    <n v="2"/>
    <x v="1"/>
    <x v="1"/>
    <x v="6"/>
    <x v="3"/>
    <s v="New"/>
    <x v="2"/>
    <s v="Insulated Bottle"/>
    <n v="2"/>
    <n v="36.130000000000003"/>
    <n v="0"/>
    <n v="13.72"/>
    <x v="270"/>
    <n v="27.44"/>
    <n v="44.820000000000007"/>
    <n v="0.62026017160254643"/>
    <n v="2026"/>
    <s v="Q1"/>
    <n v="2"/>
    <s v="Feb"/>
  </r>
  <r>
    <n v="4245"/>
    <d v="2026-02-28T00:00:00"/>
    <n v="2026"/>
    <x v="0"/>
    <n v="2"/>
    <x v="1"/>
    <x v="1"/>
    <x v="1"/>
    <x v="2"/>
    <s v="Returning"/>
    <x v="4"/>
    <s v="Weighted Vest"/>
    <n v="1"/>
    <n v="124.97"/>
    <n v="0.1"/>
    <n v="69.790000000000006"/>
    <x v="271"/>
    <n v="69.790000000000006"/>
    <n v="42.682999999999993"/>
    <n v="0.37949552337005321"/>
    <n v="2026"/>
    <s v="Q1"/>
    <n v="2"/>
    <s v="Feb"/>
  </r>
  <r>
    <n v="4664"/>
    <d v="2026-02-28T00:00:00"/>
    <n v="2026"/>
    <x v="0"/>
    <n v="2"/>
    <x v="1"/>
    <x v="3"/>
    <x v="13"/>
    <x v="0"/>
    <s v="Returning"/>
    <x v="2"/>
    <s v="Travel Backpack 35L"/>
    <n v="1"/>
    <n v="163.31"/>
    <n v="0.05"/>
    <n v="87.22"/>
    <x v="272"/>
    <n v="87.22"/>
    <n v="67.924499999999995"/>
    <n v="0.43781442461705056"/>
    <n v="2026"/>
    <s v="Q1"/>
    <n v="2"/>
    <s v="Feb"/>
  </r>
  <r>
    <n v="383"/>
    <d v="2026-03-01T00:00:00"/>
    <n v="2026"/>
    <x v="0"/>
    <n v="3"/>
    <x v="2"/>
    <x v="2"/>
    <x v="2"/>
    <x v="2"/>
    <s v="Returning"/>
    <x v="1"/>
    <s v="Hiking Daypack 20L"/>
    <n v="3"/>
    <n v="92.76"/>
    <n v="0"/>
    <n v="45.84"/>
    <x v="273"/>
    <n v="137.52000000000001"/>
    <n v="140.76000000000002"/>
    <n v="0.50582147477360928"/>
    <n v="2026"/>
    <s v="Q1"/>
    <n v="3"/>
    <s v="Mar"/>
  </r>
  <r>
    <n v="730"/>
    <d v="2026-03-01T00:00:00"/>
    <n v="2026"/>
    <x v="0"/>
    <n v="3"/>
    <x v="2"/>
    <x v="0"/>
    <x v="15"/>
    <x v="1"/>
    <s v="Business"/>
    <x v="4"/>
    <s v="Resistance Band Set"/>
    <n v="5"/>
    <n v="41.31"/>
    <n v="0.1"/>
    <n v="15.14"/>
    <x v="274"/>
    <n v="75.7"/>
    <n v="110.19500000000001"/>
    <n v="0.59278087092175691"/>
    <n v="2026"/>
    <s v="Q1"/>
    <n v="3"/>
    <s v="Mar"/>
  </r>
  <r>
    <n v="985"/>
    <d v="2026-03-01T00:00:00"/>
    <n v="2026"/>
    <x v="0"/>
    <n v="3"/>
    <x v="2"/>
    <x v="1"/>
    <x v="14"/>
    <x v="3"/>
    <s v="New"/>
    <x v="4"/>
    <s v="Resistance Band Set"/>
    <n v="2"/>
    <n v="41.23"/>
    <n v="0"/>
    <n v="14.28"/>
    <x v="275"/>
    <n v="28.56"/>
    <n v="53.899999999999991"/>
    <n v="0.65365025466893034"/>
    <n v="2026"/>
    <s v="Q1"/>
    <n v="3"/>
    <s v="Mar"/>
  </r>
  <r>
    <n v="1457"/>
    <d v="2026-03-01T00:00:00"/>
    <n v="2026"/>
    <x v="0"/>
    <n v="3"/>
    <x v="2"/>
    <x v="1"/>
    <x v="1"/>
    <x v="0"/>
    <s v="New"/>
    <x v="2"/>
    <s v="Insulated Bottle"/>
    <n v="1"/>
    <n v="36.47"/>
    <n v="0.05"/>
    <n v="13.21"/>
    <x v="276"/>
    <n v="13.21"/>
    <n v="21.436499999999995"/>
    <n v="0.61872050567878423"/>
    <n v="2026"/>
    <s v="Q1"/>
    <n v="3"/>
    <s v="Mar"/>
  </r>
  <r>
    <n v="2558"/>
    <d v="2026-03-01T00:00:00"/>
    <n v="2026"/>
    <x v="0"/>
    <n v="3"/>
    <x v="2"/>
    <x v="0"/>
    <x v="15"/>
    <x v="3"/>
    <s v="New"/>
    <x v="4"/>
    <s v="Recovery Roller"/>
    <n v="1"/>
    <n v="36.67"/>
    <n v="0"/>
    <n v="13.97"/>
    <x v="277"/>
    <n v="13.97"/>
    <n v="22.700000000000003"/>
    <n v="0.61903463321516228"/>
    <n v="2026"/>
    <s v="Q1"/>
    <n v="3"/>
    <s v="Mar"/>
  </r>
  <r>
    <n v="3024"/>
    <d v="2026-03-01T00:00:00"/>
    <n v="2026"/>
    <x v="0"/>
    <n v="3"/>
    <x v="2"/>
    <x v="1"/>
    <x v="11"/>
    <x v="0"/>
    <s v="Business"/>
    <x v="0"/>
    <s v="Trail Bike Light"/>
    <n v="2"/>
    <n v="51.87"/>
    <n v="0.1"/>
    <n v="22.95"/>
    <x v="278"/>
    <n v="45.9"/>
    <n v="47.466000000000001"/>
    <n v="0.50838635049161363"/>
    <n v="2026"/>
    <s v="Q1"/>
    <n v="3"/>
    <s v="Mar"/>
  </r>
  <r>
    <n v="3225"/>
    <d v="2026-03-01T00:00:00"/>
    <n v="2026"/>
    <x v="0"/>
    <n v="3"/>
    <x v="2"/>
    <x v="2"/>
    <x v="2"/>
    <x v="2"/>
    <s v="Business"/>
    <x v="3"/>
    <s v="Trail Tent 2P"/>
    <n v="1"/>
    <n v="195.06"/>
    <n v="0.1"/>
    <n v="106.68"/>
    <x v="279"/>
    <n v="106.68"/>
    <n v="68.873999999999995"/>
    <n v="0.39232372945076727"/>
    <n v="2026"/>
    <s v="Q1"/>
    <n v="3"/>
    <s v="Mar"/>
  </r>
  <r>
    <n v="3551"/>
    <d v="2026-03-01T00:00:00"/>
    <n v="2026"/>
    <x v="0"/>
    <n v="3"/>
    <x v="2"/>
    <x v="1"/>
    <x v="11"/>
    <x v="3"/>
    <s v="Returning"/>
    <x v="0"/>
    <s v="Cycling Pack 12L"/>
    <n v="2"/>
    <n v="100.79"/>
    <n v="0.05"/>
    <n v="49"/>
    <x v="280"/>
    <n v="98"/>
    <n v="93.501000000000005"/>
    <n v="0.48825332504791097"/>
    <n v="2026"/>
    <s v="Q1"/>
    <n v="3"/>
    <s v="Mar"/>
  </r>
  <r>
    <n v="4157"/>
    <d v="2026-03-01T00:00:00"/>
    <n v="2026"/>
    <x v="0"/>
    <n v="3"/>
    <x v="2"/>
    <x v="3"/>
    <x v="8"/>
    <x v="0"/>
    <s v="New"/>
    <x v="0"/>
    <s v="Trail Bike Light"/>
    <n v="5"/>
    <n v="51.92"/>
    <n v="0.15"/>
    <n v="22.24"/>
    <x v="281"/>
    <n v="111.19999999999999"/>
    <n v="109.46000000000004"/>
    <n v="0.49605728269736254"/>
    <n v="2026"/>
    <s v="Q1"/>
    <n v="3"/>
    <s v="Mar"/>
  </r>
  <r>
    <n v="4398"/>
    <d v="2026-03-01T00:00:00"/>
    <n v="2026"/>
    <x v="0"/>
    <n v="3"/>
    <x v="2"/>
    <x v="3"/>
    <x v="7"/>
    <x v="0"/>
    <s v="New"/>
    <x v="3"/>
    <s v="Compact Sleeping Bag"/>
    <n v="1"/>
    <n v="123.99"/>
    <n v="0.05"/>
    <n v="61.67"/>
    <x v="282"/>
    <n v="61.67"/>
    <n v="56.120499999999993"/>
    <n v="0.47644334644984099"/>
    <n v="2026"/>
    <s v="Q1"/>
    <n v="3"/>
    <s v="Mar"/>
  </r>
  <r>
    <n v="4951"/>
    <d v="2026-03-01T00:00:00"/>
    <n v="2026"/>
    <x v="0"/>
    <n v="3"/>
    <x v="2"/>
    <x v="1"/>
    <x v="14"/>
    <x v="0"/>
    <s v="New"/>
    <x v="3"/>
    <s v="Alpine Tent 4P"/>
    <n v="1"/>
    <n v="344.8"/>
    <n v="0.05"/>
    <n v="196.14"/>
    <x v="283"/>
    <n v="196.14"/>
    <n v="131.42000000000002"/>
    <n v="0.40120893882036884"/>
    <n v="2026"/>
    <s v="Q1"/>
    <n v="3"/>
    <s v="Mar"/>
  </r>
  <r>
    <n v="1354"/>
    <d v="2026-03-02T00:00:00"/>
    <n v="2026"/>
    <x v="0"/>
    <n v="3"/>
    <x v="2"/>
    <x v="3"/>
    <x v="8"/>
    <x v="3"/>
    <s v="Returning"/>
    <x v="2"/>
    <s v="Carry-On Duffel"/>
    <n v="3"/>
    <n v="131.91999999999999"/>
    <n v="0.05"/>
    <n v="67.47"/>
    <x v="284"/>
    <n v="202.41"/>
    <n v="173.56199999999998"/>
    <n v="0.46163544093709102"/>
    <n v="2026"/>
    <s v="Q1"/>
    <n v="3"/>
    <s v="Mar"/>
  </r>
  <r>
    <n v="2042"/>
    <d v="2026-03-02T00:00:00"/>
    <n v="2026"/>
    <x v="0"/>
    <n v="3"/>
    <x v="2"/>
    <x v="2"/>
    <x v="16"/>
    <x v="0"/>
    <s v="Business"/>
    <x v="1"/>
    <s v="Trail Boots"/>
    <n v="3"/>
    <n v="146.99"/>
    <n v="0"/>
    <n v="80.069999999999993"/>
    <x v="285"/>
    <n v="240.20999999999998"/>
    <n v="200.76000000000005"/>
    <n v="0.45526906592285199"/>
    <n v="2026"/>
    <s v="Q1"/>
    <n v="3"/>
    <s v="Mar"/>
  </r>
  <r>
    <n v="3895"/>
    <d v="2026-03-02T00:00:00"/>
    <n v="2026"/>
    <x v="0"/>
    <n v="3"/>
    <x v="2"/>
    <x v="3"/>
    <x v="7"/>
    <x v="0"/>
    <s v="Business"/>
    <x v="2"/>
    <s v="Travel Backpack 35L"/>
    <n v="2"/>
    <n v="164.74"/>
    <n v="0.05"/>
    <n v="89.9"/>
    <x v="286"/>
    <n v="179.8"/>
    <n v="133.20600000000002"/>
    <n v="0.42557011686676932"/>
    <n v="2026"/>
    <s v="Q1"/>
    <n v="3"/>
    <s v="Mar"/>
  </r>
  <r>
    <n v="5074"/>
    <d v="2026-03-02T00:00:00"/>
    <n v="2026"/>
    <x v="0"/>
    <n v="3"/>
    <x v="2"/>
    <x v="3"/>
    <x v="7"/>
    <x v="0"/>
    <s v="Returning"/>
    <x v="1"/>
    <s v="Hiking Daypack 20L"/>
    <n v="2"/>
    <n v="89.81"/>
    <n v="0"/>
    <n v="46.44"/>
    <x v="287"/>
    <n v="92.88"/>
    <n v="86.740000000000009"/>
    <n v="0.482908362097762"/>
    <n v="2026"/>
    <s v="Q1"/>
    <n v="3"/>
    <s v="Mar"/>
  </r>
  <r>
    <n v="179"/>
    <d v="2026-03-03T00:00:00"/>
    <n v="2026"/>
    <x v="0"/>
    <n v="3"/>
    <x v="2"/>
    <x v="2"/>
    <x v="16"/>
    <x v="2"/>
    <s v="Returning"/>
    <x v="4"/>
    <s v="Recovery Roller"/>
    <n v="1"/>
    <n v="35.369999999999997"/>
    <n v="0"/>
    <n v="13.88"/>
    <x v="288"/>
    <n v="13.88"/>
    <n v="21.489999999999995"/>
    <n v="0.60757704269154644"/>
    <n v="2026"/>
    <s v="Q1"/>
    <n v="3"/>
    <s v="Mar"/>
  </r>
  <r>
    <n v="459"/>
    <d v="2026-03-03T00:00:00"/>
    <n v="2026"/>
    <x v="0"/>
    <n v="3"/>
    <x v="2"/>
    <x v="1"/>
    <x v="12"/>
    <x v="3"/>
    <s v="New"/>
    <x v="0"/>
    <s v="Trail Bike Light"/>
    <n v="4"/>
    <n v="50.64"/>
    <n v="0"/>
    <n v="23.09"/>
    <x v="289"/>
    <n v="92.36"/>
    <n v="110.2"/>
    <n v="0.54403633491311221"/>
    <n v="2026"/>
    <s v="Q1"/>
    <n v="3"/>
    <s v="Mar"/>
  </r>
  <r>
    <n v="525"/>
    <d v="2026-03-03T00:00:00"/>
    <n v="2026"/>
    <x v="0"/>
    <n v="3"/>
    <x v="2"/>
    <x v="3"/>
    <x v="7"/>
    <x v="2"/>
    <s v="Returning"/>
    <x v="1"/>
    <s v="Trail Boots"/>
    <n v="1"/>
    <n v="146.37"/>
    <n v="0"/>
    <n v="78.3"/>
    <x v="290"/>
    <n v="78.3"/>
    <n v="68.070000000000007"/>
    <n v="0.46505431440869033"/>
    <n v="2026"/>
    <s v="Q1"/>
    <n v="3"/>
    <s v="Mar"/>
  </r>
  <r>
    <n v="3374"/>
    <d v="2026-03-03T00:00:00"/>
    <n v="2026"/>
    <x v="0"/>
    <n v="3"/>
    <x v="2"/>
    <x v="2"/>
    <x v="2"/>
    <x v="0"/>
    <s v="Returning"/>
    <x v="1"/>
    <s v="Trail Boots"/>
    <n v="3"/>
    <n v="143.74"/>
    <n v="0"/>
    <n v="81.58"/>
    <x v="291"/>
    <n v="244.74"/>
    <n v="186.48000000000002"/>
    <n v="0.43244747460692917"/>
    <n v="2026"/>
    <s v="Q1"/>
    <n v="3"/>
    <s v="Mar"/>
  </r>
  <r>
    <n v="3850"/>
    <d v="2026-03-03T00:00:00"/>
    <n v="2026"/>
    <x v="0"/>
    <n v="3"/>
    <x v="2"/>
    <x v="3"/>
    <x v="7"/>
    <x v="3"/>
    <s v="New"/>
    <x v="3"/>
    <s v="Portable Camp Stove"/>
    <n v="2"/>
    <n v="81.94"/>
    <n v="0.1"/>
    <n v="39.9"/>
    <x v="292"/>
    <n v="79.8"/>
    <n v="67.691999999999993"/>
    <n v="0.45895370596371327"/>
    <n v="2026"/>
    <s v="Q1"/>
    <n v="3"/>
    <s v="Mar"/>
  </r>
  <r>
    <n v="4004"/>
    <d v="2026-03-03T00:00:00"/>
    <n v="2026"/>
    <x v="0"/>
    <n v="3"/>
    <x v="2"/>
    <x v="2"/>
    <x v="5"/>
    <x v="0"/>
    <s v="New"/>
    <x v="2"/>
    <s v="Packing Cube Set"/>
    <n v="1"/>
    <n v="46.46"/>
    <n v="0.1"/>
    <n v="17.989999999999998"/>
    <x v="293"/>
    <n v="17.989999999999998"/>
    <n v="23.824000000000002"/>
    <n v="0.56976132395848289"/>
    <n v="2026"/>
    <s v="Q1"/>
    <n v="3"/>
    <s v="Mar"/>
  </r>
  <r>
    <n v="788"/>
    <d v="2026-03-04T00:00:00"/>
    <n v="2026"/>
    <x v="0"/>
    <n v="3"/>
    <x v="2"/>
    <x v="1"/>
    <x v="11"/>
    <x v="0"/>
    <s v="New"/>
    <x v="0"/>
    <s v="Compact Repair Kit"/>
    <n v="3"/>
    <n v="39.49"/>
    <n v="0"/>
    <n v="16.420000000000002"/>
    <x v="294"/>
    <n v="49.260000000000005"/>
    <n v="69.209999999999994"/>
    <n v="0.58419853127374011"/>
    <n v="2026"/>
    <s v="Q1"/>
    <n v="3"/>
    <s v="Mar"/>
  </r>
  <r>
    <n v="1717"/>
    <d v="2026-03-04T00:00:00"/>
    <n v="2026"/>
    <x v="0"/>
    <n v="3"/>
    <x v="2"/>
    <x v="3"/>
    <x v="13"/>
    <x v="0"/>
    <s v="Returning"/>
    <x v="4"/>
    <s v="Resistance Band Set"/>
    <n v="1"/>
    <n v="40.909999999999997"/>
    <n v="0"/>
    <n v="14.89"/>
    <x v="295"/>
    <n v="14.89"/>
    <n v="26.019999999999996"/>
    <n v="0.63603031043754577"/>
    <n v="2026"/>
    <s v="Q1"/>
    <n v="3"/>
    <s v="Mar"/>
  </r>
  <r>
    <n v="1819"/>
    <d v="2026-03-04T00:00:00"/>
    <n v="2026"/>
    <x v="0"/>
    <n v="3"/>
    <x v="2"/>
    <x v="3"/>
    <x v="8"/>
    <x v="3"/>
    <s v="New"/>
    <x v="0"/>
    <s v="Trail Bike Light"/>
    <n v="1"/>
    <n v="49.94"/>
    <n v="0.1"/>
    <n v="21.84"/>
    <x v="296"/>
    <n v="21.84"/>
    <n v="23.105999999999998"/>
    <n v="0.51408356694700308"/>
    <n v="2026"/>
    <s v="Q1"/>
    <n v="3"/>
    <s v="Mar"/>
  </r>
  <r>
    <n v="1992"/>
    <d v="2026-03-04T00:00:00"/>
    <n v="2026"/>
    <x v="0"/>
    <n v="3"/>
    <x v="2"/>
    <x v="2"/>
    <x v="5"/>
    <x v="0"/>
    <s v="Business"/>
    <x v="2"/>
    <s v="Insulated Bottle"/>
    <n v="1"/>
    <n v="35.520000000000003"/>
    <n v="0"/>
    <n v="13.21"/>
    <x v="297"/>
    <n v="13.21"/>
    <n v="22.310000000000002"/>
    <n v="0.62809684684684686"/>
    <n v="2026"/>
    <s v="Q1"/>
    <n v="3"/>
    <s v="Mar"/>
  </r>
  <r>
    <n v="2499"/>
    <d v="2026-03-04T00:00:00"/>
    <n v="2026"/>
    <x v="0"/>
    <n v="3"/>
    <x v="2"/>
    <x v="3"/>
    <x v="7"/>
    <x v="2"/>
    <s v="New"/>
    <x v="3"/>
    <s v="Alpine Tent 4P"/>
    <n v="2"/>
    <n v="341.1"/>
    <n v="0"/>
    <n v="200.19"/>
    <x v="298"/>
    <n v="400.38"/>
    <n v="281.82000000000005"/>
    <n v="0.41310466138962187"/>
    <n v="2026"/>
    <s v="Q1"/>
    <n v="3"/>
    <s v="Mar"/>
  </r>
  <r>
    <n v="2698"/>
    <d v="2026-03-04T00:00:00"/>
    <n v="2026"/>
    <x v="0"/>
    <n v="3"/>
    <x v="2"/>
    <x v="2"/>
    <x v="16"/>
    <x v="3"/>
    <s v="New"/>
    <x v="4"/>
    <s v="Recovery Roller"/>
    <n v="4"/>
    <n v="36.08"/>
    <n v="0"/>
    <n v="13.89"/>
    <x v="299"/>
    <n v="55.56"/>
    <n v="88.759999999999991"/>
    <n v="0.61502217294900219"/>
    <n v="2026"/>
    <s v="Q1"/>
    <n v="3"/>
    <s v="Mar"/>
  </r>
  <r>
    <n v="4416"/>
    <d v="2026-03-04T00:00:00"/>
    <n v="2026"/>
    <x v="0"/>
    <n v="3"/>
    <x v="2"/>
    <x v="3"/>
    <x v="4"/>
    <x v="0"/>
    <s v="Business"/>
    <x v="1"/>
    <s v="Summit Backpack 45L"/>
    <n v="2"/>
    <n v="151.69999999999999"/>
    <n v="0"/>
    <n v="80.44"/>
    <x v="300"/>
    <n v="160.88"/>
    <n v="142.51999999999998"/>
    <n v="0.46974291364535264"/>
    <n v="2026"/>
    <s v="Q1"/>
    <n v="3"/>
    <s v="Mar"/>
  </r>
  <r>
    <n v="4434"/>
    <d v="2026-03-04T00:00:00"/>
    <n v="2026"/>
    <x v="0"/>
    <n v="3"/>
    <x v="2"/>
    <x v="1"/>
    <x v="6"/>
    <x v="3"/>
    <s v="New"/>
    <x v="1"/>
    <s v="Summit Backpack 45L"/>
    <n v="2"/>
    <n v="151.55000000000001"/>
    <n v="0.1"/>
    <n v="80.680000000000007"/>
    <x v="301"/>
    <n v="161.36000000000001"/>
    <n v="111.43"/>
    <n v="0.40848271564206901"/>
    <n v="2026"/>
    <s v="Q1"/>
    <n v="3"/>
    <s v="Mar"/>
  </r>
  <r>
    <n v="4992"/>
    <d v="2026-03-04T00:00:00"/>
    <n v="2026"/>
    <x v="0"/>
    <n v="3"/>
    <x v="2"/>
    <x v="2"/>
    <x v="2"/>
    <x v="1"/>
    <s v="Business"/>
    <x v="0"/>
    <s v="Commuter Helmet"/>
    <n v="5"/>
    <n v="82.44"/>
    <n v="0.1"/>
    <n v="41.57"/>
    <x v="302"/>
    <n v="207.85"/>
    <n v="163.13000000000002"/>
    <n v="0.43972720901396306"/>
    <n v="2026"/>
    <s v="Q1"/>
    <n v="3"/>
    <s v="Mar"/>
  </r>
  <r>
    <n v="388"/>
    <d v="2026-03-05T00:00:00"/>
    <n v="2026"/>
    <x v="0"/>
    <n v="3"/>
    <x v="2"/>
    <x v="3"/>
    <x v="8"/>
    <x v="0"/>
    <s v="Returning"/>
    <x v="4"/>
    <s v="Recovery Roller"/>
    <n v="1"/>
    <n v="35.61"/>
    <n v="0.05"/>
    <n v="13.8"/>
    <x v="303"/>
    <n v="13.8"/>
    <n v="20.029499999999995"/>
    <n v="0.59207200815855976"/>
    <n v="2026"/>
    <s v="Q1"/>
    <n v="3"/>
    <s v="Mar"/>
  </r>
  <r>
    <n v="977"/>
    <d v="2026-03-05T00:00:00"/>
    <n v="2026"/>
    <x v="0"/>
    <n v="3"/>
    <x v="2"/>
    <x v="0"/>
    <x v="0"/>
    <x v="3"/>
    <s v="New"/>
    <x v="1"/>
    <s v="Summit Backpack 45L"/>
    <n v="5"/>
    <n v="156.13"/>
    <n v="0"/>
    <n v="77.03"/>
    <x v="304"/>
    <n v="385.15"/>
    <n v="395.5"/>
    <n v="0.50662909114199706"/>
    <n v="2026"/>
    <s v="Q1"/>
    <n v="3"/>
    <s v="Mar"/>
  </r>
  <r>
    <n v="996"/>
    <d v="2026-03-05T00:00:00"/>
    <n v="2026"/>
    <x v="0"/>
    <n v="3"/>
    <x v="2"/>
    <x v="0"/>
    <x v="15"/>
    <x v="0"/>
    <s v="Returning"/>
    <x v="3"/>
    <s v="Compact Sleeping Bag"/>
    <n v="1"/>
    <n v="124.31"/>
    <n v="0"/>
    <n v="61.16"/>
    <x v="305"/>
    <n v="61.16"/>
    <n v="63.150000000000006"/>
    <n v="0.50800418309066053"/>
    <n v="2026"/>
    <s v="Q1"/>
    <n v="3"/>
    <s v="Mar"/>
  </r>
  <r>
    <n v="1923"/>
    <d v="2026-03-05T00:00:00"/>
    <n v="2026"/>
    <x v="0"/>
    <n v="3"/>
    <x v="2"/>
    <x v="1"/>
    <x v="14"/>
    <x v="2"/>
    <s v="Business"/>
    <x v="3"/>
    <s v="Portable Camp Stove"/>
    <n v="3"/>
    <n v="82.9"/>
    <n v="0.1"/>
    <n v="38.31"/>
    <x v="306"/>
    <n v="114.93"/>
    <n v="108.9"/>
    <n v="0.48652995577000402"/>
    <n v="2026"/>
    <s v="Q1"/>
    <n v="3"/>
    <s v="Mar"/>
  </r>
  <r>
    <n v="4904"/>
    <d v="2026-03-05T00:00:00"/>
    <n v="2026"/>
    <x v="0"/>
    <n v="3"/>
    <x v="2"/>
    <x v="1"/>
    <x v="11"/>
    <x v="2"/>
    <s v="Business"/>
    <x v="0"/>
    <s v="Compact Repair Kit"/>
    <n v="1"/>
    <n v="41.1"/>
    <n v="0"/>
    <n v="16.34"/>
    <x v="307"/>
    <n v="16.34"/>
    <n v="24.76"/>
    <n v="0.60243309002433088"/>
    <n v="2026"/>
    <s v="Q1"/>
    <n v="3"/>
    <s v="Mar"/>
  </r>
  <r>
    <n v="1036"/>
    <d v="2026-03-06T00:00:00"/>
    <n v="2026"/>
    <x v="0"/>
    <n v="3"/>
    <x v="2"/>
    <x v="0"/>
    <x v="0"/>
    <x v="0"/>
    <s v="Business"/>
    <x v="0"/>
    <s v="Compact Repair Kit"/>
    <n v="1"/>
    <n v="40.380000000000003"/>
    <n v="0"/>
    <n v="16.41"/>
    <x v="308"/>
    <n v="16.41"/>
    <n v="23.970000000000002"/>
    <n v="0.59361069836552749"/>
    <n v="2026"/>
    <s v="Q1"/>
    <n v="3"/>
    <s v="Mar"/>
  </r>
  <r>
    <n v="1470"/>
    <d v="2026-03-06T00:00:00"/>
    <n v="2026"/>
    <x v="0"/>
    <n v="3"/>
    <x v="2"/>
    <x v="2"/>
    <x v="2"/>
    <x v="0"/>
    <s v="Returning"/>
    <x v="0"/>
    <s v="Commuter Helmet"/>
    <n v="1"/>
    <n v="80.349999999999994"/>
    <n v="0.1"/>
    <n v="42.43"/>
    <x v="309"/>
    <n v="42.43"/>
    <n v="29.884999999999998"/>
    <n v="0.41326142570697638"/>
    <n v="2026"/>
    <s v="Q1"/>
    <n v="3"/>
    <s v="Mar"/>
  </r>
  <r>
    <n v="2907"/>
    <d v="2026-03-06T00:00:00"/>
    <n v="2026"/>
    <x v="0"/>
    <n v="3"/>
    <x v="2"/>
    <x v="3"/>
    <x v="13"/>
    <x v="0"/>
    <s v="Returning"/>
    <x v="0"/>
    <s v="Compact Repair Kit"/>
    <n v="1"/>
    <n v="40.44"/>
    <n v="0.05"/>
    <n v="16.829999999999998"/>
    <x v="310"/>
    <n v="16.829999999999998"/>
    <n v="21.588000000000001"/>
    <n v="0.56192409807902555"/>
    <n v="2026"/>
    <s v="Q1"/>
    <n v="3"/>
    <s v="Mar"/>
  </r>
  <r>
    <n v="2997"/>
    <d v="2026-03-06T00:00:00"/>
    <n v="2026"/>
    <x v="0"/>
    <n v="3"/>
    <x v="2"/>
    <x v="2"/>
    <x v="16"/>
    <x v="0"/>
    <s v="Returning"/>
    <x v="2"/>
    <s v="Insulated Bottle"/>
    <n v="3"/>
    <n v="35.89"/>
    <n v="0"/>
    <n v="13.25"/>
    <x v="311"/>
    <n v="39.75"/>
    <n v="67.92"/>
    <n v="0.63081638339370294"/>
    <n v="2026"/>
    <s v="Q1"/>
    <n v="3"/>
    <s v="Mar"/>
  </r>
  <r>
    <n v="3056"/>
    <d v="2026-03-06T00:00:00"/>
    <n v="2026"/>
    <x v="0"/>
    <n v="3"/>
    <x v="2"/>
    <x v="1"/>
    <x v="12"/>
    <x v="3"/>
    <s v="Returning"/>
    <x v="2"/>
    <s v="Travel Backpack 35L"/>
    <n v="3"/>
    <n v="163.44999999999999"/>
    <n v="0"/>
    <n v="86.88"/>
    <x v="312"/>
    <n v="260.64"/>
    <n v="229.70999999999998"/>
    <n v="0.46846130315081064"/>
    <n v="2026"/>
    <s v="Q1"/>
    <n v="3"/>
    <s v="Mar"/>
  </r>
  <r>
    <n v="471"/>
    <d v="2026-03-07T00:00:00"/>
    <n v="2026"/>
    <x v="0"/>
    <n v="3"/>
    <x v="2"/>
    <x v="1"/>
    <x v="1"/>
    <x v="2"/>
    <s v="Returning"/>
    <x v="4"/>
    <s v="Resistance Band Set"/>
    <n v="2"/>
    <n v="40.020000000000003"/>
    <n v="0"/>
    <n v="14.38"/>
    <x v="313"/>
    <n v="28.76"/>
    <n v="51.28"/>
    <n v="0.64067966016991496"/>
    <n v="2026"/>
    <s v="Q1"/>
    <n v="3"/>
    <s v="Mar"/>
  </r>
  <r>
    <n v="842"/>
    <d v="2026-03-07T00:00:00"/>
    <n v="2026"/>
    <x v="0"/>
    <n v="3"/>
    <x v="2"/>
    <x v="0"/>
    <x v="15"/>
    <x v="0"/>
    <s v="New"/>
    <x v="4"/>
    <s v="Resistance Band Set"/>
    <n v="1"/>
    <n v="40.01"/>
    <n v="0.05"/>
    <n v="14.35"/>
    <x v="314"/>
    <n v="14.35"/>
    <n v="23.659499999999994"/>
    <n v="0.62246280535129372"/>
    <n v="2026"/>
    <s v="Q1"/>
    <n v="3"/>
    <s v="Mar"/>
  </r>
  <r>
    <n v="3386"/>
    <d v="2026-03-07T00:00:00"/>
    <n v="2026"/>
    <x v="0"/>
    <n v="3"/>
    <x v="2"/>
    <x v="1"/>
    <x v="12"/>
    <x v="0"/>
    <s v="Returning"/>
    <x v="1"/>
    <s v="Summit Backpack 45L"/>
    <n v="3"/>
    <n v="155.16"/>
    <n v="0"/>
    <n v="76.849999999999994"/>
    <x v="315"/>
    <n v="230.54999999999998"/>
    <n v="234.93000000000004"/>
    <n v="0.50470482083011092"/>
    <n v="2026"/>
    <s v="Q1"/>
    <n v="3"/>
    <s v="Mar"/>
  </r>
  <r>
    <n v="4505"/>
    <d v="2026-03-07T00:00:00"/>
    <n v="2026"/>
    <x v="0"/>
    <n v="3"/>
    <x v="2"/>
    <x v="1"/>
    <x v="14"/>
    <x v="3"/>
    <s v="New"/>
    <x v="4"/>
    <s v="Resistance Band Set"/>
    <n v="1"/>
    <n v="39.96"/>
    <n v="0"/>
    <n v="14.5"/>
    <x v="316"/>
    <n v="14.5"/>
    <n v="25.46"/>
    <n v="0.63713713713713716"/>
    <n v="2026"/>
    <s v="Q1"/>
    <n v="3"/>
    <s v="Mar"/>
  </r>
  <r>
    <n v="1286"/>
    <d v="2026-03-08T00:00:00"/>
    <n v="2026"/>
    <x v="0"/>
    <n v="3"/>
    <x v="2"/>
    <x v="1"/>
    <x v="1"/>
    <x v="0"/>
    <s v="New"/>
    <x v="1"/>
    <s v="Trail Boots"/>
    <n v="1"/>
    <n v="146.6"/>
    <n v="0"/>
    <n v="78.92"/>
    <x v="317"/>
    <n v="78.92"/>
    <n v="67.679999999999993"/>
    <n v="0.46166439290586625"/>
    <n v="2026"/>
    <s v="Q1"/>
    <n v="3"/>
    <s v="Mar"/>
  </r>
  <r>
    <n v="2653"/>
    <d v="2026-03-08T00:00:00"/>
    <n v="2026"/>
    <x v="0"/>
    <n v="3"/>
    <x v="2"/>
    <x v="1"/>
    <x v="14"/>
    <x v="2"/>
    <s v="Returning"/>
    <x v="1"/>
    <s v="Hiking Daypack 20L"/>
    <n v="1"/>
    <n v="94.38"/>
    <n v="0"/>
    <n v="44.78"/>
    <x v="318"/>
    <n v="44.78"/>
    <n v="49.599999999999994"/>
    <n v="0.52553507098961638"/>
    <n v="2026"/>
    <s v="Q1"/>
    <n v="3"/>
    <s v="Mar"/>
  </r>
  <r>
    <n v="4465"/>
    <d v="2026-03-08T00:00:00"/>
    <n v="2026"/>
    <x v="0"/>
    <n v="3"/>
    <x v="2"/>
    <x v="1"/>
    <x v="12"/>
    <x v="2"/>
    <s v="Returning"/>
    <x v="4"/>
    <s v="Weighted Vest"/>
    <n v="1"/>
    <n v="121.77"/>
    <n v="0"/>
    <n v="67.52"/>
    <x v="319"/>
    <n v="67.52"/>
    <n v="54.25"/>
    <n v="0.44551203087788455"/>
    <n v="2026"/>
    <s v="Q1"/>
    <n v="3"/>
    <s v="Mar"/>
  </r>
  <r>
    <n v="4576"/>
    <d v="2026-03-08T00:00:00"/>
    <n v="2026"/>
    <x v="0"/>
    <n v="3"/>
    <x v="2"/>
    <x v="3"/>
    <x v="8"/>
    <x v="3"/>
    <s v="Returning"/>
    <x v="3"/>
    <s v="Compact Sleeping Bag"/>
    <n v="5"/>
    <n v="123.29"/>
    <n v="0"/>
    <n v="61.34"/>
    <x v="320"/>
    <n v="306.70000000000005"/>
    <n v="309.75"/>
    <n v="0.50247384216075919"/>
    <n v="2026"/>
    <s v="Q1"/>
    <n v="3"/>
    <s v="Mar"/>
  </r>
  <r>
    <n v="718"/>
    <d v="2026-03-09T00:00:00"/>
    <n v="2026"/>
    <x v="0"/>
    <n v="3"/>
    <x v="2"/>
    <x v="1"/>
    <x v="12"/>
    <x v="0"/>
    <s v="New"/>
    <x v="4"/>
    <s v="Resistance Band Set"/>
    <n v="1"/>
    <n v="41.15"/>
    <n v="0.05"/>
    <n v="14.4"/>
    <x v="321"/>
    <n v="14.4"/>
    <n v="24.692499999999995"/>
    <n v="0.63164289825414077"/>
    <n v="2026"/>
    <s v="Q1"/>
    <n v="3"/>
    <s v="Mar"/>
  </r>
  <r>
    <n v="1527"/>
    <d v="2026-03-09T00:00:00"/>
    <n v="2026"/>
    <x v="0"/>
    <n v="3"/>
    <x v="2"/>
    <x v="3"/>
    <x v="4"/>
    <x v="3"/>
    <s v="New"/>
    <x v="2"/>
    <s v="Insulated Bottle"/>
    <n v="4"/>
    <n v="35.42"/>
    <n v="0"/>
    <n v="13.31"/>
    <x v="322"/>
    <n v="53.24"/>
    <n v="88.44"/>
    <n v="0.62422360248447195"/>
    <n v="2026"/>
    <s v="Q1"/>
    <n v="3"/>
    <s v="Mar"/>
  </r>
  <r>
    <n v="1797"/>
    <d v="2026-03-09T00:00:00"/>
    <n v="2026"/>
    <x v="0"/>
    <n v="3"/>
    <x v="2"/>
    <x v="1"/>
    <x v="12"/>
    <x v="0"/>
    <s v="Business"/>
    <x v="0"/>
    <s v="Cycling Pack 12L"/>
    <n v="1"/>
    <n v="103.74"/>
    <n v="0.1"/>
    <n v="51.32"/>
    <x v="278"/>
    <n v="51.32"/>
    <n v="42.045999999999999"/>
    <n v="0.45033523980892404"/>
    <n v="2026"/>
    <s v="Q1"/>
    <n v="3"/>
    <s v="Mar"/>
  </r>
  <r>
    <n v="2917"/>
    <d v="2026-03-09T00:00:00"/>
    <n v="2026"/>
    <x v="0"/>
    <n v="3"/>
    <x v="2"/>
    <x v="2"/>
    <x v="16"/>
    <x v="3"/>
    <s v="Business"/>
    <x v="2"/>
    <s v="Travel Backpack 35L"/>
    <n v="2"/>
    <n v="165.49"/>
    <n v="0.05"/>
    <n v="89.82"/>
    <x v="323"/>
    <n v="179.64"/>
    <n v="134.791"/>
    <n v="0.4286822864157796"/>
    <n v="2026"/>
    <s v="Q1"/>
    <n v="3"/>
    <s v="Mar"/>
  </r>
  <r>
    <n v="4095"/>
    <d v="2026-03-09T00:00:00"/>
    <n v="2026"/>
    <x v="0"/>
    <n v="3"/>
    <x v="2"/>
    <x v="1"/>
    <x v="6"/>
    <x v="3"/>
    <s v="New"/>
    <x v="1"/>
    <s v="Trekking Poles"/>
    <n v="1"/>
    <n v="72.87"/>
    <n v="0.05"/>
    <n v="32"/>
    <x v="324"/>
    <n v="32"/>
    <n v="37.226500000000001"/>
    <n v="0.53774927231623726"/>
    <n v="2026"/>
    <s v="Q1"/>
    <n v="3"/>
    <s v="Mar"/>
  </r>
  <r>
    <n v="5050"/>
    <d v="2026-03-09T00:00:00"/>
    <n v="2026"/>
    <x v="0"/>
    <n v="3"/>
    <x v="2"/>
    <x v="3"/>
    <x v="13"/>
    <x v="2"/>
    <s v="Returning"/>
    <x v="2"/>
    <s v="Travel Backpack 35L"/>
    <n v="1"/>
    <n v="161.04"/>
    <n v="0"/>
    <n v="85.83"/>
    <x v="325"/>
    <n v="85.83"/>
    <n v="75.209999999999994"/>
    <n v="0.46702682563338299"/>
    <n v="2026"/>
    <s v="Q1"/>
    <n v="3"/>
    <s v="Mar"/>
  </r>
  <r>
    <n v="709"/>
    <d v="2026-03-10T00:00:00"/>
    <n v="2026"/>
    <x v="0"/>
    <n v="3"/>
    <x v="2"/>
    <x v="0"/>
    <x v="0"/>
    <x v="0"/>
    <s v="New"/>
    <x v="2"/>
    <s v="Carry-On Duffel"/>
    <n v="3"/>
    <n v="130.6"/>
    <n v="0.05"/>
    <n v="65.62"/>
    <x v="326"/>
    <n v="196.86"/>
    <n v="175.34999999999991"/>
    <n v="0.47110502135891014"/>
    <n v="2026"/>
    <s v="Q1"/>
    <n v="3"/>
    <s v="Mar"/>
  </r>
  <r>
    <n v="1073"/>
    <d v="2026-03-10T00:00:00"/>
    <n v="2026"/>
    <x v="0"/>
    <n v="3"/>
    <x v="2"/>
    <x v="2"/>
    <x v="10"/>
    <x v="3"/>
    <s v="Returning"/>
    <x v="0"/>
    <s v="Commuter Helmet"/>
    <n v="2"/>
    <n v="81.290000000000006"/>
    <n v="0"/>
    <n v="43.9"/>
    <x v="327"/>
    <n v="87.8"/>
    <n v="74.780000000000015"/>
    <n v="0.45995817443720022"/>
    <n v="2026"/>
    <s v="Q1"/>
    <n v="3"/>
    <s v="Mar"/>
  </r>
  <r>
    <n v="2623"/>
    <d v="2026-03-10T00:00:00"/>
    <n v="2026"/>
    <x v="0"/>
    <n v="3"/>
    <x v="2"/>
    <x v="1"/>
    <x v="12"/>
    <x v="3"/>
    <s v="New"/>
    <x v="0"/>
    <s v="Cycling Pack 12L"/>
    <n v="2"/>
    <n v="103.33"/>
    <n v="0.05"/>
    <n v="51.58"/>
    <x v="328"/>
    <n v="103.16"/>
    <n v="93.167000000000002"/>
    <n v="0.47455011282197557"/>
    <n v="2026"/>
    <s v="Q1"/>
    <n v="3"/>
    <s v="Mar"/>
  </r>
  <r>
    <n v="2625"/>
    <d v="2026-03-10T00:00:00"/>
    <n v="2026"/>
    <x v="0"/>
    <n v="3"/>
    <x v="2"/>
    <x v="3"/>
    <x v="7"/>
    <x v="2"/>
    <s v="Business"/>
    <x v="4"/>
    <s v="Training Mat"/>
    <n v="2"/>
    <n v="51.14"/>
    <n v="0"/>
    <n v="21.58"/>
    <x v="329"/>
    <n v="43.16"/>
    <n v="59.120000000000005"/>
    <n v="0.57802111849824012"/>
    <n v="2026"/>
    <s v="Q1"/>
    <n v="3"/>
    <s v="Mar"/>
  </r>
  <r>
    <n v="3304"/>
    <d v="2026-03-10T00:00:00"/>
    <n v="2026"/>
    <x v="0"/>
    <n v="3"/>
    <x v="2"/>
    <x v="1"/>
    <x v="12"/>
    <x v="3"/>
    <s v="Returning"/>
    <x v="0"/>
    <s v="Trail Bike Light"/>
    <n v="2"/>
    <n v="49.7"/>
    <n v="0"/>
    <n v="23.14"/>
    <x v="330"/>
    <n v="46.28"/>
    <n v="53.120000000000005"/>
    <n v="0.53440643863179071"/>
    <n v="2026"/>
    <s v="Q1"/>
    <n v="3"/>
    <s v="Mar"/>
  </r>
  <r>
    <n v="4876"/>
    <d v="2026-03-10T00:00:00"/>
    <n v="2026"/>
    <x v="0"/>
    <n v="3"/>
    <x v="2"/>
    <x v="3"/>
    <x v="4"/>
    <x v="0"/>
    <s v="Returning"/>
    <x v="0"/>
    <s v="Compact Repair Kit"/>
    <n v="1"/>
    <n v="39.659999999999997"/>
    <n v="0.05"/>
    <n v="16.93"/>
    <x v="331"/>
    <n v="16.93"/>
    <n v="20.746999999999993"/>
    <n v="0.5506542452955383"/>
    <n v="2026"/>
    <s v="Q1"/>
    <n v="3"/>
    <s v="Mar"/>
  </r>
  <r>
    <n v="83"/>
    <d v="2026-03-11T00:00:00"/>
    <n v="2026"/>
    <x v="0"/>
    <n v="3"/>
    <x v="2"/>
    <x v="1"/>
    <x v="12"/>
    <x v="1"/>
    <s v="Business"/>
    <x v="4"/>
    <s v="Training Mat"/>
    <n v="4"/>
    <n v="50.65"/>
    <n v="0.15"/>
    <n v="22"/>
    <x v="332"/>
    <n v="88"/>
    <n v="84.20999999999998"/>
    <n v="0.48899599326403803"/>
    <n v="2026"/>
    <s v="Q1"/>
    <n v="3"/>
    <s v="Mar"/>
  </r>
  <r>
    <n v="863"/>
    <d v="2026-03-11T00:00:00"/>
    <n v="2026"/>
    <x v="0"/>
    <n v="3"/>
    <x v="2"/>
    <x v="2"/>
    <x v="2"/>
    <x v="3"/>
    <s v="Returning"/>
    <x v="4"/>
    <s v="Training Mat"/>
    <n v="2"/>
    <n v="50.72"/>
    <n v="0"/>
    <n v="21.88"/>
    <x v="333"/>
    <n v="43.76"/>
    <n v="57.68"/>
    <n v="0.56861198738170349"/>
    <n v="2026"/>
    <s v="Q1"/>
    <n v="3"/>
    <s v="Mar"/>
  </r>
  <r>
    <n v="2323"/>
    <d v="2026-03-11T00:00:00"/>
    <n v="2026"/>
    <x v="0"/>
    <n v="3"/>
    <x v="2"/>
    <x v="1"/>
    <x v="12"/>
    <x v="2"/>
    <s v="New"/>
    <x v="2"/>
    <s v="Insulated Bottle"/>
    <n v="2"/>
    <n v="36.08"/>
    <n v="0.05"/>
    <n v="13.19"/>
    <x v="334"/>
    <n v="26.38"/>
    <n v="42.171999999999997"/>
    <n v="0.61518263507993931"/>
    <n v="2026"/>
    <s v="Q1"/>
    <n v="3"/>
    <s v="Mar"/>
  </r>
  <r>
    <n v="3064"/>
    <d v="2026-03-11T00:00:00"/>
    <n v="2026"/>
    <x v="0"/>
    <n v="3"/>
    <x v="2"/>
    <x v="3"/>
    <x v="8"/>
    <x v="0"/>
    <s v="Returning"/>
    <x v="3"/>
    <s v="Compact Sleeping Bag"/>
    <n v="6"/>
    <n v="124.04"/>
    <n v="0.05"/>
    <n v="61.17"/>
    <x v="335"/>
    <n v="367.02"/>
    <n v="340.00800000000004"/>
    <n v="0.48089750335205966"/>
    <n v="2026"/>
    <s v="Q1"/>
    <n v="3"/>
    <s v="Mar"/>
  </r>
  <r>
    <n v="4995"/>
    <d v="2026-03-11T00:00:00"/>
    <n v="2026"/>
    <x v="0"/>
    <n v="3"/>
    <x v="2"/>
    <x v="1"/>
    <x v="12"/>
    <x v="3"/>
    <s v="New"/>
    <x v="1"/>
    <s v="Hiking Daypack 20L"/>
    <n v="3"/>
    <n v="90.31"/>
    <n v="0"/>
    <n v="44.58"/>
    <x v="336"/>
    <n v="133.74"/>
    <n v="137.19"/>
    <n v="0.50636695825489975"/>
    <n v="2026"/>
    <s v="Q1"/>
    <n v="3"/>
    <s v="Mar"/>
  </r>
  <r>
    <n v="46"/>
    <d v="2026-03-12T00:00:00"/>
    <n v="2026"/>
    <x v="0"/>
    <n v="3"/>
    <x v="2"/>
    <x v="3"/>
    <x v="7"/>
    <x v="0"/>
    <s v="Returning"/>
    <x v="1"/>
    <s v="Trekking Poles"/>
    <n v="4"/>
    <n v="72.63"/>
    <n v="0.1"/>
    <n v="31.45"/>
    <x v="337"/>
    <n v="125.8"/>
    <n v="135.66800000000001"/>
    <n v="0.51887037801948999"/>
    <n v="2026"/>
    <s v="Q1"/>
    <n v="3"/>
    <s v="Mar"/>
  </r>
  <r>
    <n v="443"/>
    <d v="2026-03-12T00:00:00"/>
    <n v="2026"/>
    <x v="0"/>
    <n v="3"/>
    <x v="2"/>
    <x v="1"/>
    <x v="14"/>
    <x v="0"/>
    <s v="Returning"/>
    <x v="4"/>
    <s v="Resistance Band Set"/>
    <n v="3"/>
    <n v="39.9"/>
    <n v="0"/>
    <n v="14.49"/>
    <x v="338"/>
    <n v="43.47"/>
    <n v="76.22999999999999"/>
    <n v="0.63684210526315788"/>
    <n v="2026"/>
    <s v="Q1"/>
    <n v="3"/>
    <s v="Mar"/>
  </r>
  <r>
    <n v="759"/>
    <d v="2026-03-12T00:00:00"/>
    <n v="2026"/>
    <x v="0"/>
    <n v="3"/>
    <x v="2"/>
    <x v="1"/>
    <x v="12"/>
    <x v="0"/>
    <s v="New"/>
    <x v="4"/>
    <s v="Training Mat"/>
    <n v="1"/>
    <n v="49.79"/>
    <n v="0.1"/>
    <n v="22.29"/>
    <x v="339"/>
    <n v="22.29"/>
    <n v="22.521000000000001"/>
    <n v="0.5025774921336279"/>
    <n v="2026"/>
    <s v="Q1"/>
    <n v="3"/>
    <s v="Mar"/>
  </r>
  <r>
    <n v="1097"/>
    <d v="2026-03-12T00:00:00"/>
    <n v="2026"/>
    <x v="0"/>
    <n v="3"/>
    <x v="2"/>
    <x v="2"/>
    <x v="2"/>
    <x v="3"/>
    <s v="New"/>
    <x v="0"/>
    <s v="Compact Repair Kit"/>
    <n v="1"/>
    <n v="41.24"/>
    <n v="0.05"/>
    <n v="16.64"/>
    <x v="340"/>
    <n v="16.64"/>
    <n v="22.537999999999997"/>
    <n v="0.57527183623462141"/>
    <n v="2026"/>
    <s v="Q1"/>
    <n v="3"/>
    <s v="Mar"/>
  </r>
  <r>
    <n v="2152"/>
    <d v="2026-03-12T00:00:00"/>
    <n v="2026"/>
    <x v="0"/>
    <n v="3"/>
    <x v="2"/>
    <x v="0"/>
    <x v="9"/>
    <x v="0"/>
    <s v="New"/>
    <x v="1"/>
    <s v="Trail Boots"/>
    <n v="1"/>
    <n v="142.88999999999999"/>
    <n v="0"/>
    <n v="81.099999999999994"/>
    <x v="341"/>
    <n v="81.099999999999994"/>
    <n v="61.789999999999992"/>
    <n v="0.43243054097557559"/>
    <n v="2026"/>
    <s v="Q1"/>
    <n v="3"/>
    <s v="Mar"/>
  </r>
  <r>
    <n v="2512"/>
    <d v="2026-03-12T00:00:00"/>
    <n v="2026"/>
    <x v="0"/>
    <n v="3"/>
    <x v="2"/>
    <x v="1"/>
    <x v="1"/>
    <x v="0"/>
    <s v="New"/>
    <x v="3"/>
    <s v="Trail Tent 2P"/>
    <n v="2"/>
    <n v="192.76"/>
    <n v="0"/>
    <n v="103.08"/>
    <x v="342"/>
    <n v="206.16"/>
    <n v="179.35999999999999"/>
    <n v="0.46524175140070551"/>
    <n v="2026"/>
    <s v="Q1"/>
    <n v="3"/>
    <s v="Mar"/>
  </r>
  <r>
    <n v="2578"/>
    <d v="2026-03-12T00:00:00"/>
    <n v="2026"/>
    <x v="0"/>
    <n v="3"/>
    <x v="2"/>
    <x v="2"/>
    <x v="5"/>
    <x v="0"/>
    <s v="New"/>
    <x v="2"/>
    <s v="Travel Backpack 35L"/>
    <n v="1"/>
    <n v="165.72"/>
    <n v="0"/>
    <n v="89.31"/>
    <x v="343"/>
    <n v="89.31"/>
    <n v="76.41"/>
    <n v="0.46107892831281677"/>
    <n v="2026"/>
    <s v="Q1"/>
    <n v="3"/>
    <s v="Mar"/>
  </r>
  <r>
    <n v="3302"/>
    <d v="2026-03-12T00:00:00"/>
    <n v="2026"/>
    <x v="0"/>
    <n v="3"/>
    <x v="2"/>
    <x v="3"/>
    <x v="7"/>
    <x v="2"/>
    <s v="Business"/>
    <x v="2"/>
    <s v="Travel Backpack 35L"/>
    <n v="2"/>
    <n v="164.33"/>
    <n v="0"/>
    <n v="86.07"/>
    <x v="344"/>
    <n v="172.14"/>
    <n v="156.52000000000004"/>
    <n v="0.47623684050386428"/>
    <n v="2026"/>
    <s v="Q1"/>
    <n v="3"/>
    <s v="Mar"/>
  </r>
  <r>
    <n v="3752"/>
    <d v="2026-03-12T00:00:00"/>
    <n v="2026"/>
    <x v="0"/>
    <n v="3"/>
    <x v="2"/>
    <x v="3"/>
    <x v="8"/>
    <x v="1"/>
    <s v="Business"/>
    <x v="2"/>
    <s v="Packing Cube Set"/>
    <n v="3"/>
    <n v="45.8"/>
    <n v="0.15"/>
    <n v="18.47"/>
    <x v="345"/>
    <n v="55.41"/>
    <n v="61.379999999999981"/>
    <n v="0.52555869509375797"/>
    <n v="2026"/>
    <s v="Q1"/>
    <n v="3"/>
    <s v="Mar"/>
  </r>
  <r>
    <n v="4839"/>
    <d v="2026-03-12T00:00:00"/>
    <n v="2026"/>
    <x v="0"/>
    <n v="3"/>
    <x v="2"/>
    <x v="1"/>
    <x v="1"/>
    <x v="0"/>
    <s v="New"/>
    <x v="0"/>
    <s v="Cycling Pack 12L"/>
    <n v="2"/>
    <n v="103.08"/>
    <n v="0.05"/>
    <n v="49.27"/>
    <x v="346"/>
    <n v="98.54"/>
    <n v="97.311999999999969"/>
    <n v="0.49686497967853266"/>
    <n v="2026"/>
    <s v="Q1"/>
    <n v="3"/>
    <s v="Mar"/>
  </r>
  <r>
    <n v="264"/>
    <d v="2026-03-13T00:00:00"/>
    <n v="2026"/>
    <x v="0"/>
    <n v="3"/>
    <x v="2"/>
    <x v="0"/>
    <x v="0"/>
    <x v="0"/>
    <s v="Business"/>
    <x v="2"/>
    <s v="Packing Cube Set"/>
    <n v="4"/>
    <n v="47.33"/>
    <n v="0"/>
    <n v="18.739999999999998"/>
    <x v="347"/>
    <n v="74.959999999999994"/>
    <n v="114.36"/>
    <n v="0.60405662370589475"/>
    <n v="2026"/>
    <s v="Q1"/>
    <n v="3"/>
    <s v="Mar"/>
  </r>
  <r>
    <n v="2498"/>
    <d v="2026-03-13T00:00:00"/>
    <n v="2026"/>
    <x v="0"/>
    <n v="3"/>
    <x v="2"/>
    <x v="2"/>
    <x v="3"/>
    <x v="2"/>
    <s v="New"/>
    <x v="0"/>
    <s v="Trail Bike Light"/>
    <n v="1"/>
    <n v="50.04"/>
    <n v="0"/>
    <n v="22.64"/>
    <x v="348"/>
    <n v="22.64"/>
    <n v="27.4"/>
    <n v="0.54756195043964828"/>
    <n v="2026"/>
    <s v="Q1"/>
    <n v="3"/>
    <s v="Mar"/>
  </r>
  <r>
    <n v="3929"/>
    <d v="2026-03-13T00:00:00"/>
    <n v="2026"/>
    <x v="0"/>
    <n v="3"/>
    <x v="2"/>
    <x v="3"/>
    <x v="13"/>
    <x v="0"/>
    <s v="New"/>
    <x v="4"/>
    <s v="Weighted Vest"/>
    <n v="1"/>
    <n v="125.69"/>
    <n v="0"/>
    <n v="67.150000000000006"/>
    <x v="349"/>
    <n v="67.150000000000006"/>
    <n v="58.539999999999992"/>
    <n v="0.465749065160315"/>
    <n v="2026"/>
    <s v="Q1"/>
    <n v="3"/>
    <s v="Mar"/>
  </r>
  <r>
    <n v="4195"/>
    <d v="2026-03-13T00:00:00"/>
    <n v="2026"/>
    <x v="0"/>
    <n v="3"/>
    <x v="2"/>
    <x v="3"/>
    <x v="13"/>
    <x v="3"/>
    <s v="New"/>
    <x v="1"/>
    <s v="Trail Boots"/>
    <n v="2"/>
    <n v="142.72999999999999"/>
    <n v="0.1"/>
    <n v="77.28"/>
    <x v="350"/>
    <n v="154.56"/>
    <n v="102.35399999999998"/>
    <n v="0.39839790747098247"/>
    <n v="2026"/>
    <s v="Q1"/>
    <n v="3"/>
    <s v="Mar"/>
  </r>
  <r>
    <n v="4684"/>
    <d v="2026-03-13T00:00:00"/>
    <n v="2026"/>
    <x v="0"/>
    <n v="3"/>
    <x v="2"/>
    <x v="1"/>
    <x v="12"/>
    <x v="0"/>
    <s v="Returning"/>
    <x v="4"/>
    <s v="Weighted Vest"/>
    <n v="4"/>
    <n v="124.36"/>
    <n v="0"/>
    <n v="68.790000000000006"/>
    <x v="351"/>
    <n v="275.16000000000003"/>
    <n v="222.27999999999997"/>
    <n v="0.44684786104856861"/>
    <n v="2026"/>
    <s v="Q1"/>
    <n v="3"/>
    <s v="Mar"/>
  </r>
  <r>
    <n v="313"/>
    <d v="2026-03-14T00:00:00"/>
    <n v="2026"/>
    <x v="0"/>
    <n v="3"/>
    <x v="2"/>
    <x v="3"/>
    <x v="8"/>
    <x v="0"/>
    <s v="New"/>
    <x v="0"/>
    <s v="Compact Repair Kit"/>
    <n v="4"/>
    <n v="40.42"/>
    <n v="0.1"/>
    <n v="16.25"/>
    <x v="352"/>
    <n v="65"/>
    <n v="80.512"/>
    <n v="0.5533014459288581"/>
    <n v="2026"/>
    <s v="Q1"/>
    <n v="3"/>
    <s v="Mar"/>
  </r>
  <r>
    <n v="1056"/>
    <d v="2026-03-14T00:00:00"/>
    <n v="2026"/>
    <x v="0"/>
    <n v="3"/>
    <x v="2"/>
    <x v="0"/>
    <x v="15"/>
    <x v="0"/>
    <s v="Returning"/>
    <x v="3"/>
    <s v="Trail Tent 2P"/>
    <n v="1"/>
    <n v="192.86"/>
    <n v="0"/>
    <n v="101.13"/>
    <x v="353"/>
    <n v="101.13"/>
    <n v="91.730000000000018"/>
    <n v="0.475629990666805"/>
    <n v="2026"/>
    <s v="Q1"/>
    <n v="3"/>
    <s v="Mar"/>
  </r>
  <r>
    <n v="2189"/>
    <d v="2026-03-14T00:00:00"/>
    <n v="2026"/>
    <x v="0"/>
    <n v="3"/>
    <x v="2"/>
    <x v="3"/>
    <x v="4"/>
    <x v="3"/>
    <s v="New"/>
    <x v="1"/>
    <s v="Trekking Poles"/>
    <n v="2"/>
    <n v="72.34"/>
    <n v="0"/>
    <n v="33.29"/>
    <x v="354"/>
    <n v="66.58"/>
    <n v="78.100000000000009"/>
    <n v="0.53981199889411113"/>
    <n v="2026"/>
    <s v="Q1"/>
    <n v="3"/>
    <s v="Mar"/>
  </r>
  <r>
    <n v="2617"/>
    <d v="2026-03-14T00:00:00"/>
    <n v="2026"/>
    <x v="0"/>
    <n v="3"/>
    <x v="2"/>
    <x v="3"/>
    <x v="13"/>
    <x v="0"/>
    <s v="New"/>
    <x v="2"/>
    <s v="Insulated Bottle"/>
    <n v="2"/>
    <n v="35.409999999999997"/>
    <n v="0"/>
    <n v="13.89"/>
    <x v="355"/>
    <n v="27.78"/>
    <n v="43.039999999999992"/>
    <n v="0.60773792713922614"/>
    <n v="2026"/>
    <s v="Q1"/>
    <n v="3"/>
    <s v="Mar"/>
  </r>
  <r>
    <n v="2901"/>
    <d v="2026-03-14T00:00:00"/>
    <n v="2026"/>
    <x v="0"/>
    <n v="3"/>
    <x v="2"/>
    <x v="3"/>
    <x v="8"/>
    <x v="1"/>
    <s v="Business"/>
    <x v="0"/>
    <s v="Cycling Pack 12L"/>
    <n v="12"/>
    <n v="102.25"/>
    <n v="0.1"/>
    <n v="51.07"/>
    <x v="356"/>
    <n v="612.84"/>
    <n v="491.45999999999992"/>
    <n v="0.44504210812279266"/>
    <n v="2026"/>
    <s v="Q1"/>
    <n v="3"/>
    <s v="Mar"/>
  </r>
  <r>
    <n v="2952"/>
    <d v="2026-03-14T00:00:00"/>
    <n v="2026"/>
    <x v="0"/>
    <n v="3"/>
    <x v="2"/>
    <x v="1"/>
    <x v="1"/>
    <x v="0"/>
    <s v="New"/>
    <x v="0"/>
    <s v="Trail Bike Light"/>
    <n v="1"/>
    <n v="51.86"/>
    <n v="0.1"/>
    <n v="22.34"/>
    <x v="357"/>
    <n v="22.34"/>
    <n v="24.334"/>
    <n v="0.52136092899687192"/>
    <n v="2026"/>
    <s v="Q1"/>
    <n v="3"/>
    <s v="Mar"/>
  </r>
  <r>
    <n v="3421"/>
    <d v="2026-03-14T00:00:00"/>
    <n v="2026"/>
    <x v="0"/>
    <n v="3"/>
    <x v="2"/>
    <x v="3"/>
    <x v="8"/>
    <x v="0"/>
    <s v="Returning"/>
    <x v="2"/>
    <s v="Insulated Bottle"/>
    <n v="1"/>
    <n v="36.520000000000003"/>
    <n v="0.05"/>
    <n v="13.23"/>
    <x v="358"/>
    <n v="13.23"/>
    <n v="21.464000000000002"/>
    <n v="0.61866605176687617"/>
    <n v="2026"/>
    <s v="Q1"/>
    <n v="3"/>
    <s v="Mar"/>
  </r>
  <r>
    <n v="3536"/>
    <d v="2026-03-14T00:00:00"/>
    <n v="2026"/>
    <x v="0"/>
    <n v="3"/>
    <x v="2"/>
    <x v="2"/>
    <x v="10"/>
    <x v="0"/>
    <s v="New"/>
    <x v="1"/>
    <s v="Summit Backpack 45L"/>
    <n v="2"/>
    <n v="153.66"/>
    <n v="0.1"/>
    <n v="78.430000000000007"/>
    <x v="359"/>
    <n v="156.86000000000001"/>
    <n v="119.72800000000001"/>
    <n v="0.43287488972768162"/>
    <n v="2026"/>
    <s v="Q1"/>
    <n v="3"/>
    <s v="Mar"/>
  </r>
  <r>
    <n v="3878"/>
    <d v="2026-03-14T00:00:00"/>
    <n v="2026"/>
    <x v="0"/>
    <n v="3"/>
    <x v="2"/>
    <x v="1"/>
    <x v="14"/>
    <x v="3"/>
    <s v="Returning"/>
    <x v="4"/>
    <s v="Resistance Band Set"/>
    <n v="1"/>
    <n v="41.05"/>
    <n v="0.1"/>
    <n v="14.94"/>
    <x v="360"/>
    <n v="14.94"/>
    <n v="22.005000000000003"/>
    <n v="0.59561510353227776"/>
    <n v="2026"/>
    <s v="Q1"/>
    <n v="3"/>
    <s v="Mar"/>
  </r>
  <r>
    <n v="2027"/>
    <d v="2026-03-15T00:00:00"/>
    <n v="2026"/>
    <x v="0"/>
    <n v="3"/>
    <x v="2"/>
    <x v="2"/>
    <x v="2"/>
    <x v="0"/>
    <s v="Returning"/>
    <x v="2"/>
    <s v="Carry-On Duffel"/>
    <n v="4"/>
    <n v="136.21"/>
    <n v="0.05"/>
    <n v="68.55"/>
    <x v="361"/>
    <n v="274.2"/>
    <n v="243.39799999999997"/>
    <n v="0.4702452482428448"/>
    <n v="2026"/>
    <s v="Q1"/>
    <n v="3"/>
    <s v="Mar"/>
  </r>
  <r>
    <n v="3280"/>
    <d v="2026-03-15T00:00:00"/>
    <n v="2026"/>
    <x v="0"/>
    <n v="3"/>
    <x v="2"/>
    <x v="3"/>
    <x v="4"/>
    <x v="0"/>
    <s v="Returning"/>
    <x v="2"/>
    <s v="Packing Cube Set"/>
    <n v="3"/>
    <n v="46.68"/>
    <n v="0"/>
    <n v="18.760000000000002"/>
    <x v="362"/>
    <n v="56.28"/>
    <n v="83.759999999999991"/>
    <n v="0.59811482433590402"/>
    <n v="2026"/>
    <s v="Q1"/>
    <n v="3"/>
    <s v="Mar"/>
  </r>
  <r>
    <n v="5149"/>
    <d v="2026-03-15T00:00:00"/>
    <n v="2026"/>
    <x v="0"/>
    <n v="3"/>
    <x v="2"/>
    <x v="1"/>
    <x v="12"/>
    <x v="2"/>
    <s v="New"/>
    <x v="2"/>
    <s v="Insulated Bottle"/>
    <n v="1"/>
    <n v="35.340000000000003"/>
    <n v="0.05"/>
    <n v="13.37"/>
    <x v="363"/>
    <n v="13.37"/>
    <n v="20.203000000000003"/>
    <n v="0.60176332171685587"/>
    <n v="2026"/>
    <s v="Q1"/>
    <n v="3"/>
    <s v="Mar"/>
  </r>
  <r>
    <n v="412"/>
    <d v="2026-03-16T00:00:00"/>
    <n v="2026"/>
    <x v="0"/>
    <n v="3"/>
    <x v="2"/>
    <x v="3"/>
    <x v="7"/>
    <x v="2"/>
    <s v="Returning"/>
    <x v="4"/>
    <s v="Resistance Band Set"/>
    <n v="2"/>
    <n v="40.19"/>
    <n v="0"/>
    <n v="14.92"/>
    <x v="364"/>
    <n v="29.84"/>
    <n v="50.539999999999992"/>
    <n v="0.62876337397362525"/>
    <n v="2026"/>
    <s v="Q1"/>
    <n v="3"/>
    <s v="Mar"/>
  </r>
  <r>
    <n v="1161"/>
    <d v="2026-03-16T00:00:00"/>
    <n v="2026"/>
    <x v="0"/>
    <n v="3"/>
    <x v="2"/>
    <x v="1"/>
    <x v="12"/>
    <x v="0"/>
    <s v="New"/>
    <x v="0"/>
    <s v="Cycling Pack 12L"/>
    <n v="2"/>
    <n v="101.73"/>
    <n v="0.05"/>
    <n v="51.56"/>
    <x v="365"/>
    <n v="103.12"/>
    <n v="90.167000000000002"/>
    <n v="0.46649283190281809"/>
    <n v="2026"/>
    <s v="Q1"/>
    <n v="3"/>
    <s v="Mar"/>
  </r>
  <r>
    <n v="1320"/>
    <d v="2026-03-16T00:00:00"/>
    <n v="2026"/>
    <x v="0"/>
    <n v="3"/>
    <x v="2"/>
    <x v="2"/>
    <x v="3"/>
    <x v="2"/>
    <s v="Business"/>
    <x v="3"/>
    <s v="Trail Tent 2P"/>
    <n v="1"/>
    <n v="200.05"/>
    <n v="0"/>
    <n v="102.69"/>
    <x v="366"/>
    <n v="102.69"/>
    <n v="97.360000000000014"/>
    <n v="0.48667833041739567"/>
    <n v="2026"/>
    <s v="Q1"/>
    <n v="3"/>
    <s v="Mar"/>
  </r>
  <r>
    <n v="2528"/>
    <d v="2026-03-16T00:00:00"/>
    <n v="2026"/>
    <x v="0"/>
    <n v="3"/>
    <x v="2"/>
    <x v="3"/>
    <x v="7"/>
    <x v="0"/>
    <s v="New"/>
    <x v="1"/>
    <s v="Hiking Daypack 20L"/>
    <n v="1"/>
    <n v="90.06"/>
    <n v="0"/>
    <n v="44.49"/>
    <x v="367"/>
    <n v="44.49"/>
    <n v="45.57"/>
    <n v="0.50599600266489009"/>
    <n v="2026"/>
    <s v="Q1"/>
    <n v="3"/>
    <s v="Mar"/>
  </r>
  <r>
    <n v="2956"/>
    <d v="2026-03-16T00:00:00"/>
    <n v="2026"/>
    <x v="0"/>
    <n v="3"/>
    <x v="2"/>
    <x v="1"/>
    <x v="11"/>
    <x v="0"/>
    <s v="New"/>
    <x v="2"/>
    <s v="Insulated Bottle"/>
    <n v="1"/>
    <n v="37.119999999999997"/>
    <n v="0.1"/>
    <n v="13.39"/>
    <x v="368"/>
    <n v="13.39"/>
    <n v="20.018000000000001"/>
    <n v="0.59919779693486586"/>
    <n v="2026"/>
    <s v="Q1"/>
    <n v="3"/>
    <s v="Mar"/>
  </r>
  <r>
    <n v="2973"/>
    <d v="2026-03-16T00:00:00"/>
    <n v="2026"/>
    <x v="0"/>
    <n v="3"/>
    <x v="2"/>
    <x v="0"/>
    <x v="0"/>
    <x v="2"/>
    <s v="Returning"/>
    <x v="1"/>
    <s v="Summit Backpack 45L"/>
    <n v="2"/>
    <n v="156.09"/>
    <n v="0.1"/>
    <n v="79.72"/>
    <x v="369"/>
    <n v="159.44"/>
    <n v="121.52199999999999"/>
    <n v="0.43252112385304775"/>
    <n v="2026"/>
    <s v="Q1"/>
    <n v="3"/>
    <s v="Mar"/>
  </r>
  <r>
    <n v="3358"/>
    <d v="2026-03-16T00:00:00"/>
    <n v="2026"/>
    <x v="0"/>
    <n v="3"/>
    <x v="2"/>
    <x v="0"/>
    <x v="0"/>
    <x v="1"/>
    <s v="Business"/>
    <x v="4"/>
    <s v="Recovery Roller"/>
    <n v="12"/>
    <n v="36.44"/>
    <n v="0.05"/>
    <n v="13.65"/>
    <x v="370"/>
    <n v="163.80000000000001"/>
    <n v="251.61599999999993"/>
    <n v="0.60569645848980291"/>
    <n v="2026"/>
    <s v="Q1"/>
    <n v="3"/>
    <s v="Mar"/>
  </r>
  <r>
    <n v="164"/>
    <d v="2026-03-17T00:00:00"/>
    <n v="2026"/>
    <x v="0"/>
    <n v="3"/>
    <x v="2"/>
    <x v="0"/>
    <x v="15"/>
    <x v="3"/>
    <s v="Business"/>
    <x v="3"/>
    <s v="Compact Sleeping Bag"/>
    <n v="5"/>
    <n v="123.95"/>
    <n v="0.05"/>
    <n v="59.23"/>
    <x v="371"/>
    <n v="296.14999999999998"/>
    <n v="292.61249999999995"/>
    <n v="0.49699581749856692"/>
    <n v="2026"/>
    <s v="Q1"/>
    <n v="3"/>
    <s v="Mar"/>
  </r>
  <r>
    <n v="995"/>
    <d v="2026-03-17T00:00:00"/>
    <n v="2026"/>
    <x v="0"/>
    <n v="3"/>
    <x v="2"/>
    <x v="2"/>
    <x v="16"/>
    <x v="3"/>
    <s v="Business"/>
    <x v="3"/>
    <s v="Trail Tent 2P"/>
    <n v="1"/>
    <n v="192.84"/>
    <n v="0.15"/>
    <n v="101.42"/>
    <x v="372"/>
    <n v="101.42"/>
    <n v="62.493999999999986"/>
    <n v="0.38126090510877647"/>
    <n v="2026"/>
    <s v="Q1"/>
    <n v="3"/>
    <s v="Mar"/>
  </r>
  <r>
    <n v="4912"/>
    <d v="2026-03-17T00:00:00"/>
    <n v="2026"/>
    <x v="0"/>
    <n v="3"/>
    <x v="2"/>
    <x v="1"/>
    <x v="11"/>
    <x v="0"/>
    <s v="New"/>
    <x v="1"/>
    <s v="Summit Backpack 45L"/>
    <n v="1"/>
    <n v="152.57"/>
    <n v="0.1"/>
    <n v="80.319999999999993"/>
    <x v="373"/>
    <n v="80.319999999999993"/>
    <n v="56.992999999999995"/>
    <n v="0.41505902572953762"/>
    <n v="2026"/>
    <s v="Q1"/>
    <n v="3"/>
    <s v="Mar"/>
  </r>
  <r>
    <n v="29"/>
    <d v="2026-03-18T00:00:00"/>
    <n v="2026"/>
    <x v="0"/>
    <n v="3"/>
    <x v="2"/>
    <x v="3"/>
    <x v="4"/>
    <x v="0"/>
    <s v="Business"/>
    <x v="2"/>
    <s v="Carry-On Duffel"/>
    <n v="2"/>
    <n v="130.4"/>
    <n v="0"/>
    <n v="67.599999999999994"/>
    <x v="374"/>
    <n v="135.19999999999999"/>
    <n v="125.60000000000002"/>
    <n v="0.48159509202453993"/>
    <n v="2026"/>
    <s v="Q1"/>
    <n v="3"/>
    <s v="Mar"/>
  </r>
  <r>
    <n v="891"/>
    <d v="2026-03-18T00:00:00"/>
    <n v="2026"/>
    <x v="0"/>
    <n v="3"/>
    <x v="2"/>
    <x v="2"/>
    <x v="3"/>
    <x v="0"/>
    <s v="New"/>
    <x v="1"/>
    <s v="Hiking Daypack 20L"/>
    <n v="2"/>
    <n v="94.25"/>
    <n v="0.1"/>
    <n v="44.99"/>
    <x v="375"/>
    <n v="89.98"/>
    <n v="79.67"/>
    <n v="0.46961391099322131"/>
    <n v="2026"/>
    <s v="Q1"/>
    <n v="3"/>
    <s v="Mar"/>
  </r>
  <r>
    <n v="1143"/>
    <d v="2026-03-18T00:00:00"/>
    <n v="2026"/>
    <x v="0"/>
    <n v="3"/>
    <x v="2"/>
    <x v="1"/>
    <x v="12"/>
    <x v="0"/>
    <s v="Business"/>
    <x v="3"/>
    <s v="Compact Sleeping Bag"/>
    <n v="5"/>
    <n v="125.91"/>
    <n v="0"/>
    <n v="59.36"/>
    <x v="376"/>
    <n v="296.8"/>
    <n v="332.74999999999994"/>
    <n v="0.52855214041775866"/>
    <n v="2026"/>
    <s v="Q1"/>
    <n v="3"/>
    <s v="Mar"/>
  </r>
  <r>
    <n v="2478"/>
    <d v="2026-03-18T00:00:00"/>
    <n v="2026"/>
    <x v="0"/>
    <n v="3"/>
    <x v="2"/>
    <x v="3"/>
    <x v="7"/>
    <x v="2"/>
    <s v="Returning"/>
    <x v="4"/>
    <s v="Resistance Band Set"/>
    <n v="2"/>
    <n v="39.619999999999997"/>
    <n v="0"/>
    <n v="14.78"/>
    <x v="377"/>
    <n v="29.56"/>
    <n v="49.679999999999993"/>
    <n v="0.62695608278647141"/>
    <n v="2026"/>
    <s v="Q1"/>
    <n v="3"/>
    <s v="Mar"/>
  </r>
  <r>
    <n v="3961"/>
    <d v="2026-03-18T00:00:00"/>
    <n v="2026"/>
    <x v="0"/>
    <n v="3"/>
    <x v="2"/>
    <x v="0"/>
    <x v="9"/>
    <x v="0"/>
    <s v="Business"/>
    <x v="4"/>
    <s v="Recovery Roller"/>
    <n v="3"/>
    <n v="36.32"/>
    <n v="0"/>
    <n v="14.18"/>
    <x v="378"/>
    <n v="42.54"/>
    <n v="66.420000000000016"/>
    <n v="0.60958149779735693"/>
    <n v="2026"/>
    <s v="Q1"/>
    <n v="3"/>
    <s v="Mar"/>
  </r>
  <r>
    <n v="4724"/>
    <d v="2026-03-18T00:00:00"/>
    <n v="2026"/>
    <x v="0"/>
    <n v="3"/>
    <x v="2"/>
    <x v="0"/>
    <x v="15"/>
    <x v="2"/>
    <s v="New"/>
    <x v="4"/>
    <s v="Training Mat"/>
    <n v="1"/>
    <n v="51.16"/>
    <n v="0"/>
    <n v="22.39"/>
    <x v="379"/>
    <n v="22.39"/>
    <n v="28.769999999999996"/>
    <n v="0.56235340109460508"/>
    <n v="2026"/>
    <s v="Q1"/>
    <n v="3"/>
    <s v="Mar"/>
  </r>
  <r>
    <n v="2171"/>
    <d v="2026-03-19T00:00:00"/>
    <n v="2026"/>
    <x v="0"/>
    <n v="3"/>
    <x v="2"/>
    <x v="3"/>
    <x v="13"/>
    <x v="1"/>
    <s v="Business"/>
    <x v="4"/>
    <s v="Recovery Roller"/>
    <n v="5"/>
    <n v="35.65"/>
    <n v="0.1"/>
    <n v="13.64"/>
    <x v="380"/>
    <n v="68.2"/>
    <n v="92.225000000000009"/>
    <n v="0.5748792270531401"/>
    <n v="2026"/>
    <s v="Q1"/>
    <n v="3"/>
    <s v="Mar"/>
  </r>
  <r>
    <n v="2311"/>
    <d v="2026-03-19T00:00:00"/>
    <n v="2026"/>
    <x v="0"/>
    <n v="3"/>
    <x v="2"/>
    <x v="3"/>
    <x v="8"/>
    <x v="0"/>
    <s v="New"/>
    <x v="1"/>
    <s v="Trail Boots"/>
    <n v="1"/>
    <n v="145.19"/>
    <n v="0"/>
    <n v="80.67"/>
    <x v="381"/>
    <n v="80.67"/>
    <n v="64.52"/>
    <n v="0.44438322198498514"/>
    <n v="2026"/>
    <s v="Q1"/>
    <n v="3"/>
    <s v="Mar"/>
  </r>
  <r>
    <n v="3563"/>
    <d v="2026-03-19T00:00:00"/>
    <n v="2026"/>
    <x v="0"/>
    <n v="3"/>
    <x v="2"/>
    <x v="3"/>
    <x v="8"/>
    <x v="0"/>
    <s v="Returning"/>
    <x v="0"/>
    <s v="Compact Repair Kit"/>
    <n v="2"/>
    <n v="40.090000000000003"/>
    <n v="0"/>
    <n v="17.2"/>
    <x v="382"/>
    <n v="34.4"/>
    <n v="45.780000000000008"/>
    <n v="0.57096532801197308"/>
    <n v="2026"/>
    <s v="Q1"/>
    <n v="3"/>
    <s v="Mar"/>
  </r>
  <r>
    <n v="3587"/>
    <d v="2026-03-19T00:00:00"/>
    <n v="2026"/>
    <x v="0"/>
    <n v="3"/>
    <x v="2"/>
    <x v="3"/>
    <x v="7"/>
    <x v="0"/>
    <s v="Returning"/>
    <x v="4"/>
    <s v="Resistance Band Set"/>
    <n v="1"/>
    <n v="39.47"/>
    <n v="0"/>
    <n v="15.02"/>
    <x v="383"/>
    <n v="15.02"/>
    <n v="24.45"/>
    <n v="0.61945781606283257"/>
    <n v="2026"/>
    <s v="Q1"/>
    <n v="3"/>
    <s v="Mar"/>
  </r>
  <r>
    <n v="3706"/>
    <d v="2026-03-19T00:00:00"/>
    <n v="2026"/>
    <x v="0"/>
    <n v="3"/>
    <x v="2"/>
    <x v="0"/>
    <x v="0"/>
    <x v="0"/>
    <s v="Returning"/>
    <x v="0"/>
    <s v="Cycling Pack 12L"/>
    <n v="2"/>
    <n v="103.42"/>
    <n v="0"/>
    <n v="49.51"/>
    <x v="384"/>
    <n v="99.02"/>
    <n v="107.82000000000001"/>
    <n v="0.52127248114484626"/>
    <n v="2026"/>
    <s v="Q1"/>
    <n v="3"/>
    <s v="Mar"/>
  </r>
  <r>
    <n v="4121"/>
    <d v="2026-03-19T00:00:00"/>
    <n v="2026"/>
    <x v="0"/>
    <n v="3"/>
    <x v="2"/>
    <x v="0"/>
    <x v="0"/>
    <x v="0"/>
    <s v="Returning"/>
    <x v="2"/>
    <s v="Travel Backpack 35L"/>
    <n v="4"/>
    <n v="161.93"/>
    <n v="0.15"/>
    <n v="88"/>
    <x v="385"/>
    <n v="352"/>
    <n v="198.56200000000001"/>
    <n v="0.36065329608654428"/>
    <n v="2026"/>
    <s v="Q1"/>
    <n v="3"/>
    <s v="Mar"/>
  </r>
  <r>
    <n v="1047"/>
    <d v="2026-03-20T00:00:00"/>
    <n v="2026"/>
    <x v="0"/>
    <n v="3"/>
    <x v="2"/>
    <x v="0"/>
    <x v="0"/>
    <x v="0"/>
    <s v="Returning"/>
    <x v="2"/>
    <s v="Packing Cube Set"/>
    <n v="2"/>
    <n v="46.21"/>
    <n v="0.05"/>
    <n v="18.37"/>
    <x v="386"/>
    <n v="36.74"/>
    <n v="51.05899999999999"/>
    <n v="0.58154420893176451"/>
    <n v="2026"/>
    <s v="Q1"/>
    <n v="3"/>
    <s v="Mar"/>
  </r>
  <r>
    <n v="1142"/>
    <d v="2026-03-20T00:00:00"/>
    <n v="2026"/>
    <x v="0"/>
    <n v="3"/>
    <x v="2"/>
    <x v="1"/>
    <x v="11"/>
    <x v="0"/>
    <s v="New"/>
    <x v="3"/>
    <s v="Compact Sleeping Bag"/>
    <n v="3"/>
    <n v="125.85"/>
    <n v="0"/>
    <n v="59.19"/>
    <x v="387"/>
    <n v="177.57"/>
    <n v="199.97999999999996"/>
    <n v="0.52967818831942781"/>
    <n v="2026"/>
    <s v="Q1"/>
    <n v="3"/>
    <s v="Mar"/>
  </r>
  <r>
    <n v="2232"/>
    <d v="2026-03-20T00:00:00"/>
    <n v="2026"/>
    <x v="0"/>
    <n v="3"/>
    <x v="2"/>
    <x v="3"/>
    <x v="13"/>
    <x v="2"/>
    <s v="New"/>
    <x v="2"/>
    <s v="Insulated Bottle"/>
    <n v="2"/>
    <n v="36.340000000000003"/>
    <n v="0"/>
    <n v="13.8"/>
    <x v="388"/>
    <n v="27.6"/>
    <n v="45.080000000000005"/>
    <n v="0.620253164556962"/>
    <n v="2026"/>
    <s v="Q1"/>
    <n v="3"/>
    <s v="Mar"/>
  </r>
  <r>
    <n v="2339"/>
    <d v="2026-03-20T00:00:00"/>
    <n v="2026"/>
    <x v="0"/>
    <n v="3"/>
    <x v="2"/>
    <x v="1"/>
    <x v="12"/>
    <x v="3"/>
    <s v="New"/>
    <x v="0"/>
    <s v="Trail Bike Light"/>
    <n v="2"/>
    <n v="51.29"/>
    <n v="0"/>
    <n v="23.15"/>
    <x v="389"/>
    <n v="46.3"/>
    <n v="56.28"/>
    <n v="0.54864496003119523"/>
    <n v="2026"/>
    <s v="Q1"/>
    <n v="3"/>
    <s v="Mar"/>
  </r>
  <r>
    <n v="3611"/>
    <d v="2026-03-20T00:00:00"/>
    <n v="2026"/>
    <x v="0"/>
    <n v="3"/>
    <x v="2"/>
    <x v="1"/>
    <x v="1"/>
    <x v="1"/>
    <s v="Business"/>
    <x v="0"/>
    <s v="Compact Repair Kit"/>
    <n v="6"/>
    <n v="40.89"/>
    <n v="0.1"/>
    <n v="16.84"/>
    <x v="390"/>
    <n v="101.03999999999999"/>
    <n v="119.76600000000002"/>
    <n v="0.54240373902883077"/>
    <n v="2026"/>
    <s v="Q1"/>
    <n v="3"/>
    <s v="Mar"/>
  </r>
  <r>
    <n v="3953"/>
    <d v="2026-03-20T00:00:00"/>
    <n v="2026"/>
    <x v="0"/>
    <n v="3"/>
    <x v="2"/>
    <x v="1"/>
    <x v="14"/>
    <x v="0"/>
    <s v="New"/>
    <x v="4"/>
    <s v="Weighted Vest"/>
    <n v="1"/>
    <n v="120.63"/>
    <n v="0"/>
    <n v="70.28"/>
    <x v="391"/>
    <n v="70.28"/>
    <n v="50.349999999999994"/>
    <n v="0.41739202520102792"/>
    <n v="2026"/>
    <s v="Q1"/>
    <n v="3"/>
    <s v="Mar"/>
  </r>
  <r>
    <n v="4253"/>
    <d v="2026-03-20T00:00:00"/>
    <n v="2026"/>
    <x v="0"/>
    <n v="3"/>
    <x v="2"/>
    <x v="3"/>
    <x v="13"/>
    <x v="1"/>
    <s v="New"/>
    <x v="0"/>
    <s v="Commuter Helmet"/>
    <n v="5"/>
    <n v="82.64"/>
    <n v="0.1"/>
    <n v="43.52"/>
    <x v="392"/>
    <n v="217.60000000000002"/>
    <n v="154.27999999999997"/>
    <n v="0.41486501021834993"/>
    <n v="2026"/>
    <s v="Q1"/>
    <n v="3"/>
    <s v="Mar"/>
  </r>
  <r>
    <n v="4952"/>
    <d v="2026-03-20T00:00:00"/>
    <n v="2026"/>
    <x v="0"/>
    <n v="3"/>
    <x v="2"/>
    <x v="1"/>
    <x v="6"/>
    <x v="0"/>
    <s v="Business"/>
    <x v="1"/>
    <s v="Trekking Poles"/>
    <n v="2"/>
    <n v="72.459999999999994"/>
    <n v="0"/>
    <n v="33.31"/>
    <x v="393"/>
    <n v="66.62"/>
    <n v="78.299999999999983"/>
    <n v="0.54029809550096597"/>
    <n v="2026"/>
    <s v="Q1"/>
    <n v="3"/>
    <s v="Mar"/>
  </r>
  <r>
    <n v="5016"/>
    <d v="2026-03-20T00:00:00"/>
    <n v="2026"/>
    <x v="0"/>
    <n v="3"/>
    <x v="2"/>
    <x v="1"/>
    <x v="12"/>
    <x v="3"/>
    <s v="New"/>
    <x v="4"/>
    <s v="Resistance Band Set"/>
    <n v="2"/>
    <n v="40.659999999999997"/>
    <n v="0.1"/>
    <n v="14.63"/>
    <x v="394"/>
    <n v="29.26"/>
    <n v="43.927999999999997"/>
    <n v="0.60020768431983385"/>
    <n v="2026"/>
    <s v="Q1"/>
    <n v="3"/>
    <s v="Mar"/>
  </r>
  <r>
    <n v="839"/>
    <d v="2026-03-21T00:00:00"/>
    <n v="2026"/>
    <x v="0"/>
    <n v="3"/>
    <x v="2"/>
    <x v="1"/>
    <x v="12"/>
    <x v="3"/>
    <s v="New"/>
    <x v="0"/>
    <s v="Compact Repair Kit"/>
    <n v="1"/>
    <n v="40.5"/>
    <n v="0.05"/>
    <n v="17.16"/>
    <x v="395"/>
    <n v="17.16"/>
    <n v="21.315000000000001"/>
    <n v="0.55399610136452238"/>
    <n v="2026"/>
    <s v="Q1"/>
    <n v="3"/>
    <s v="Mar"/>
  </r>
  <r>
    <n v="1382"/>
    <d v="2026-03-21T00:00:00"/>
    <n v="2026"/>
    <x v="0"/>
    <n v="3"/>
    <x v="2"/>
    <x v="2"/>
    <x v="2"/>
    <x v="0"/>
    <s v="Business"/>
    <x v="1"/>
    <s v="Trekking Poles"/>
    <n v="1"/>
    <n v="72.16"/>
    <n v="0"/>
    <n v="33.11"/>
    <x v="396"/>
    <n v="33.11"/>
    <n v="39.049999999999997"/>
    <n v="0.54115853658536583"/>
    <n v="2026"/>
    <s v="Q1"/>
    <n v="3"/>
    <s v="Mar"/>
  </r>
  <r>
    <n v="1452"/>
    <d v="2026-03-21T00:00:00"/>
    <n v="2026"/>
    <x v="0"/>
    <n v="3"/>
    <x v="2"/>
    <x v="2"/>
    <x v="5"/>
    <x v="3"/>
    <s v="Business"/>
    <x v="2"/>
    <s v="Travel Backpack 35L"/>
    <n v="1"/>
    <n v="161.93"/>
    <n v="0.15"/>
    <n v="87.5"/>
    <x v="397"/>
    <n v="87.5"/>
    <n v="50.140500000000003"/>
    <n v="0.36428594781332529"/>
    <n v="2026"/>
    <s v="Q1"/>
    <n v="3"/>
    <s v="Mar"/>
  </r>
  <r>
    <n v="1845"/>
    <d v="2026-03-21T00:00:00"/>
    <n v="2026"/>
    <x v="0"/>
    <n v="3"/>
    <x v="2"/>
    <x v="0"/>
    <x v="9"/>
    <x v="0"/>
    <s v="Returning"/>
    <x v="3"/>
    <s v="Alpine Tent 4P"/>
    <n v="3"/>
    <n v="348.54"/>
    <n v="0.1"/>
    <n v="200.3"/>
    <x v="398"/>
    <n v="600.90000000000009"/>
    <n v="340.15800000000002"/>
    <n v="0.36146337420222768"/>
    <n v="2026"/>
    <s v="Q1"/>
    <n v="3"/>
    <s v="Mar"/>
  </r>
  <r>
    <n v="3560"/>
    <d v="2026-03-21T00:00:00"/>
    <n v="2026"/>
    <x v="0"/>
    <n v="3"/>
    <x v="2"/>
    <x v="2"/>
    <x v="16"/>
    <x v="0"/>
    <s v="Returning"/>
    <x v="4"/>
    <s v="Training Mat"/>
    <n v="3"/>
    <n v="50.46"/>
    <n v="0.1"/>
    <n v="21.9"/>
    <x v="399"/>
    <n v="65.699999999999989"/>
    <n v="70.542000000000002"/>
    <n v="0.51776985070683057"/>
    <n v="2026"/>
    <s v="Q1"/>
    <n v="3"/>
    <s v="Mar"/>
  </r>
  <r>
    <n v="4059"/>
    <d v="2026-03-21T00:00:00"/>
    <n v="2026"/>
    <x v="0"/>
    <n v="3"/>
    <x v="2"/>
    <x v="3"/>
    <x v="13"/>
    <x v="3"/>
    <s v="New"/>
    <x v="3"/>
    <s v="Portable Camp Stove"/>
    <n v="1"/>
    <n v="83.62"/>
    <n v="0"/>
    <n v="39.15"/>
    <x v="400"/>
    <n v="39.15"/>
    <n v="44.470000000000006"/>
    <n v="0.53181057163358048"/>
    <n v="2026"/>
    <s v="Q1"/>
    <n v="3"/>
    <s v="Mar"/>
  </r>
  <r>
    <n v="4731"/>
    <d v="2026-03-21T00:00:00"/>
    <n v="2026"/>
    <x v="0"/>
    <n v="3"/>
    <x v="2"/>
    <x v="1"/>
    <x v="12"/>
    <x v="1"/>
    <s v="Business"/>
    <x v="0"/>
    <s v="Trail Bike Light"/>
    <n v="6"/>
    <n v="51.07"/>
    <n v="0.1"/>
    <n v="22.68"/>
    <x v="401"/>
    <n v="136.07999999999998"/>
    <n v="139.69800000000004"/>
    <n v="0.50655962404542798"/>
    <n v="2026"/>
    <s v="Q1"/>
    <n v="3"/>
    <s v="Mar"/>
  </r>
  <r>
    <n v="693"/>
    <d v="2026-03-22T00:00:00"/>
    <n v="2026"/>
    <x v="0"/>
    <n v="3"/>
    <x v="2"/>
    <x v="1"/>
    <x v="11"/>
    <x v="0"/>
    <s v="New"/>
    <x v="2"/>
    <s v="Packing Cube Set"/>
    <n v="3"/>
    <n v="47.02"/>
    <n v="0.1"/>
    <n v="17.989999999999998"/>
    <x v="402"/>
    <n v="53.97"/>
    <n v="72.984000000000009"/>
    <n v="0.57488539155914742"/>
    <n v="2026"/>
    <s v="Q1"/>
    <n v="3"/>
    <s v="Mar"/>
  </r>
  <r>
    <n v="1672"/>
    <d v="2026-03-22T00:00:00"/>
    <n v="2026"/>
    <x v="0"/>
    <n v="3"/>
    <x v="2"/>
    <x v="2"/>
    <x v="5"/>
    <x v="3"/>
    <s v="Returning"/>
    <x v="2"/>
    <s v="Packing Cube Set"/>
    <n v="1"/>
    <n v="47.1"/>
    <n v="0.05"/>
    <n v="18.48"/>
    <x v="403"/>
    <n v="18.48"/>
    <n v="26.264999999999997"/>
    <n v="0.58699296010727453"/>
    <n v="2026"/>
    <s v="Q1"/>
    <n v="3"/>
    <s v="Mar"/>
  </r>
  <r>
    <n v="2347"/>
    <d v="2026-03-22T00:00:00"/>
    <n v="2026"/>
    <x v="0"/>
    <n v="3"/>
    <x v="2"/>
    <x v="3"/>
    <x v="13"/>
    <x v="0"/>
    <s v="Returning"/>
    <x v="2"/>
    <s v="Carry-On Duffel"/>
    <n v="2"/>
    <n v="131.38999999999999"/>
    <n v="0"/>
    <n v="66.91"/>
    <x v="404"/>
    <n v="133.82"/>
    <n v="128.95999999999998"/>
    <n v="0.49075272090722277"/>
    <n v="2026"/>
    <s v="Q1"/>
    <n v="3"/>
    <s v="Mar"/>
  </r>
  <r>
    <n v="2582"/>
    <d v="2026-03-22T00:00:00"/>
    <n v="2026"/>
    <x v="0"/>
    <n v="3"/>
    <x v="2"/>
    <x v="1"/>
    <x v="1"/>
    <x v="3"/>
    <s v="New"/>
    <x v="4"/>
    <s v="Weighted Vest"/>
    <n v="1"/>
    <n v="120.16"/>
    <n v="0.15"/>
    <n v="68.33"/>
    <x v="405"/>
    <n v="68.33"/>
    <n v="33.805999999999997"/>
    <n v="0.33099005247904756"/>
    <n v="2026"/>
    <s v="Q1"/>
    <n v="3"/>
    <s v="Mar"/>
  </r>
  <r>
    <n v="2762"/>
    <d v="2026-03-22T00:00:00"/>
    <n v="2026"/>
    <x v="0"/>
    <n v="3"/>
    <x v="2"/>
    <x v="3"/>
    <x v="8"/>
    <x v="2"/>
    <s v="Returning"/>
    <x v="3"/>
    <s v="Trail Tent 2P"/>
    <n v="1"/>
    <n v="196.48"/>
    <n v="0"/>
    <n v="101.29"/>
    <x v="406"/>
    <n v="101.29"/>
    <n v="95.189999999999984"/>
    <n v="0.48447679153094458"/>
    <n v="2026"/>
    <s v="Q1"/>
    <n v="3"/>
    <s v="Mar"/>
  </r>
  <r>
    <n v="4090"/>
    <d v="2026-03-22T00:00:00"/>
    <n v="2026"/>
    <x v="0"/>
    <n v="3"/>
    <x v="2"/>
    <x v="1"/>
    <x v="11"/>
    <x v="3"/>
    <s v="Business"/>
    <x v="2"/>
    <s v="Insulated Bottle"/>
    <n v="1"/>
    <n v="36.520000000000003"/>
    <n v="0"/>
    <n v="13.96"/>
    <x v="174"/>
    <n v="13.96"/>
    <n v="22.560000000000002"/>
    <n v="0.61774370208105145"/>
    <n v="2026"/>
    <s v="Q1"/>
    <n v="3"/>
    <s v="Mar"/>
  </r>
  <r>
    <n v="4491"/>
    <d v="2026-03-22T00:00:00"/>
    <n v="2026"/>
    <x v="0"/>
    <n v="3"/>
    <x v="2"/>
    <x v="1"/>
    <x v="12"/>
    <x v="2"/>
    <s v="Business"/>
    <x v="4"/>
    <s v="Training Mat"/>
    <n v="4"/>
    <n v="49.71"/>
    <n v="0.1"/>
    <n v="22.46"/>
    <x v="407"/>
    <n v="89.84"/>
    <n v="89.116000000000014"/>
    <n v="0.49797715639598561"/>
    <n v="2026"/>
    <s v="Q1"/>
    <n v="3"/>
    <s v="Mar"/>
  </r>
  <r>
    <n v="4678"/>
    <d v="2026-03-22T00:00:00"/>
    <n v="2026"/>
    <x v="0"/>
    <n v="3"/>
    <x v="2"/>
    <x v="0"/>
    <x v="0"/>
    <x v="0"/>
    <s v="Returning"/>
    <x v="3"/>
    <s v="Portable Camp Stove"/>
    <n v="1"/>
    <n v="81.209999999999994"/>
    <n v="0.05"/>
    <n v="40.44"/>
    <x v="408"/>
    <n v="40.44"/>
    <n v="36.709499999999991"/>
    <n v="0.47582291524896464"/>
    <n v="2026"/>
    <s v="Q1"/>
    <n v="3"/>
    <s v="Mar"/>
  </r>
  <r>
    <n v="1189"/>
    <d v="2026-03-23T00:00:00"/>
    <n v="2026"/>
    <x v="0"/>
    <n v="3"/>
    <x v="2"/>
    <x v="3"/>
    <x v="13"/>
    <x v="0"/>
    <s v="New"/>
    <x v="0"/>
    <s v="Cycling Pack 12L"/>
    <n v="2"/>
    <n v="103.22"/>
    <n v="0"/>
    <n v="51.33"/>
    <x v="409"/>
    <n v="102.66"/>
    <n v="103.78"/>
    <n v="0.50271265258670805"/>
    <n v="2026"/>
    <s v="Q1"/>
    <n v="3"/>
    <s v="Mar"/>
  </r>
  <r>
    <n v="1590"/>
    <d v="2026-03-23T00:00:00"/>
    <n v="2026"/>
    <x v="0"/>
    <n v="3"/>
    <x v="2"/>
    <x v="0"/>
    <x v="15"/>
    <x v="3"/>
    <s v="New"/>
    <x v="1"/>
    <s v="Summit Backpack 45L"/>
    <n v="1"/>
    <n v="153.47"/>
    <n v="0"/>
    <n v="78.19"/>
    <x v="410"/>
    <n v="78.19"/>
    <n v="75.28"/>
    <n v="0.49051931973675639"/>
    <n v="2026"/>
    <s v="Q1"/>
    <n v="3"/>
    <s v="Mar"/>
  </r>
  <r>
    <n v="2309"/>
    <d v="2026-03-23T00:00:00"/>
    <n v="2026"/>
    <x v="0"/>
    <n v="3"/>
    <x v="2"/>
    <x v="3"/>
    <x v="7"/>
    <x v="0"/>
    <s v="Returning"/>
    <x v="3"/>
    <s v="Trail Tent 2P"/>
    <n v="6"/>
    <n v="199.75"/>
    <n v="0"/>
    <n v="105.84"/>
    <x v="411"/>
    <n v="635.04"/>
    <n v="563.46"/>
    <n v="0.47013767209011265"/>
    <n v="2026"/>
    <s v="Q1"/>
    <n v="3"/>
    <s v="Mar"/>
  </r>
  <r>
    <n v="3628"/>
    <d v="2026-03-23T00:00:00"/>
    <n v="2026"/>
    <x v="0"/>
    <n v="3"/>
    <x v="2"/>
    <x v="1"/>
    <x v="12"/>
    <x v="3"/>
    <s v="New"/>
    <x v="2"/>
    <s v="Packing Cube Set"/>
    <n v="1"/>
    <n v="45.84"/>
    <n v="0"/>
    <n v="18.079999999999998"/>
    <x v="412"/>
    <n v="18.079999999999998"/>
    <n v="27.760000000000005"/>
    <n v="0.605584642233857"/>
    <n v="2026"/>
    <s v="Q1"/>
    <n v="3"/>
    <s v="Mar"/>
  </r>
  <r>
    <n v="3718"/>
    <d v="2026-03-23T00:00:00"/>
    <n v="2026"/>
    <x v="0"/>
    <n v="3"/>
    <x v="2"/>
    <x v="1"/>
    <x v="12"/>
    <x v="3"/>
    <s v="New"/>
    <x v="3"/>
    <s v="Compact Sleeping Bag"/>
    <n v="2"/>
    <n v="122.07"/>
    <n v="0.05"/>
    <n v="59.16"/>
    <x v="413"/>
    <n v="118.32"/>
    <n v="113.61299999999997"/>
    <n v="0.48985267297021118"/>
    <n v="2026"/>
    <s v="Q1"/>
    <n v="3"/>
    <s v="Mar"/>
  </r>
  <r>
    <n v="4198"/>
    <d v="2026-03-23T00:00:00"/>
    <n v="2026"/>
    <x v="0"/>
    <n v="3"/>
    <x v="2"/>
    <x v="1"/>
    <x v="14"/>
    <x v="3"/>
    <s v="New"/>
    <x v="4"/>
    <s v="Weighted Vest"/>
    <n v="3"/>
    <n v="122.4"/>
    <n v="0.15"/>
    <n v="71.150000000000006"/>
    <x v="414"/>
    <n v="213.45000000000002"/>
    <n v="98.669999999999987"/>
    <n v="0.31612841214917337"/>
    <n v="2026"/>
    <s v="Q1"/>
    <n v="3"/>
    <s v="Mar"/>
  </r>
  <r>
    <n v="4784"/>
    <d v="2026-03-23T00:00:00"/>
    <n v="2026"/>
    <x v="0"/>
    <n v="3"/>
    <x v="2"/>
    <x v="0"/>
    <x v="15"/>
    <x v="0"/>
    <s v="New"/>
    <x v="0"/>
    <s v="Cycling Pack 12L"/>
    <n v="1"/>
    <n v="101.43"/>
    <n v="0"/>
    <n v="51.78"/>
    <x v="415"/>
    <n v="51.78"/>
    <n v="49.650000000000006"/>
    <n v="0.4895001478852411"/>
    <n v="2026"/>
    <s v="Q1"/>
    <n v="3"/>
    <s v="Mar"/>
  </r>
  <r>
    <n v="86"/>
    <d v="2026-03-24T00:00:00"/>
    <n v="2026"/>
    <x v="0"/>
    <n v="3"/>
    <x v="2"/>
    <x v="1"/>
    <x v="12"/>
    <x v="1"/>
    <s v="Business"/>
    <x v="0"/>
    <s v="Cycling Pack 12L"/>
    <n v="8"/>
    <n v="104.7"/>
    <n v="0.05"/>
    <n v="49.91"/>
    <x v="416"/>
    <n v="399.28"/>
    <n v="396.44000000000005"/>
    <n v="0.49821545267179412"/>
    <n v="2026"/>
    <s v="Q1"/>
    <n v="3"/>
    <s v="Mar"/>
  </r>
  <r>
    <n v="1813"/>
    <d v="2026-03-24T00:00:00"/>
    <n v="2026"/>
    <x v="0"/>
    <n v="3"/>
    <x v="2"/>
    <x v="0"/>
    <x v="0"/>
    <x v="2"/>
    <s v="Returning"/>
    <x v="1"/>
    <s v="Trail Boots"/>
    <n v="4"/>
    <n v="146.34"/>
    <n v="0"/>
    <n v="79.37"/>
    <x v="417"/>
    <n v="317.48"/>
    <n v="267.88"/>
    <n v="0.45763290966242992"/>
    <n v="2026"/>
    <s v="Q1"/>
    <n v="3"/>
    <s v="Mar"/>
  </r>
  <r>
    <n v="2212"/>
    <d v="2026-03-24T00:00:00"/>
    <n v="2026"/>
    <x v="0"/>
    <n v="3"/>
    <x v="2"/>
    <x v="1"/>
    <x v="6"/>
    <x v="0"/>
    <s v="Returning"/>
    <x v="4"/>
    <s v="Weighted Vest"/>
    <n v="2"/>
    <n v="122.92"/>
    <n v="0.05"/>
    <n v="70.31"/>
    <x v="418"/>
    <n v="140.62"/>
    <n v="92.927999999999997"/>
    <n v="0.39789679209413054"/>
    <n v="2026"/>
    <s v="Q1"/>
    <n v="3"/>
    <s v="Mar"/>
  </r>
  <r>
    <n v="4466"/>
    <d v="2026-03-24T00:00:00"/>
    <n v="2026"/>
    <x v="0"/>
    <n v="3"/>
    <x v="2"/>
    <x v="2"/>
    <x v="2"/>
    <x v="0"/>
    <s v="New"/>
    <x v="1"/>
    <s v="Hiking Daypack 20L"/>
    <n v="1"/>
    <n v="91.35"/>
    <n v="0.05"/>
    <n v="45.24"/>
    <x v="419"/>
    <n v="45.24"/>
    <n v="41.542499999999983"/>
    <n v="0.47869674185463645"/>
    <n v="2026"/>
    <s v="Q1"/>
    <n v="3"/>
    <s v="Mar"/>
  </r>
  <r>
    <n v="4483"/>
    <d v="2026-03-24T00:00:00"/>
    <n v="2026"/>
    <x v="0"/>
    <n v="3"/>
    <x v="2"/>
    <x v="1"/>
    <x v="12"/>
    <x v="0"/>
    <s v="New"/>
    <x v="0"/>
    <s v="Trail Bike Light"/>
    <n v="3"/>
    <n v="51.01"/>
    <n v="0.15"/>
    <n v="22.84"/>
    <x v="420"/>
    <n v="68.52"/>
    <n v="61.555500000000009"/>
    <n v="0.47322900930613382"/>
    <n v="2026"/>
    <s v="Q1"/>
    <n v="3"/>
    <s v="Mar"/>
  </r>
  <r>
    <n v="273"/>
    <d v="2026-03-25T00:00:00"/>
    <n v="2026"/>
    <x v="0"/>
    <n v="3"/>
    <x v="2"/>
    <x v="3"/>
    <x v="8"/>
    <x v="0"/>
    <s v="New"/>
    <x v="4"/>
    <s v="Weighted Vest"/>
    <n v="2"/>
    <n v="125.04"/>
    <n v="0.05"/>
    <n v="67.680000000000007"/>
    <x v="421"/>
    <n v="135.36000000000001"/>
    <n v="102.21599999999998"/>
    <n v="0.43024547934134755"/>
    <n v="2026"/>
    <s v="Q1"/>
    <n v="3"/>
    <s v="Mar"/>
  </r>
  <r>
    <n v="578"/>
    <d v="2026-03-25T00:00:00"/>
    <n v="2026"/>
    <x v="0"/>
    <n v="3"/>
    <x v="2"/>
    <x v="2"/>
    <x v="5"/>
    <x v="3"/>
    <s v="Returning"/>
    <x v="0"/>
    <s v="Trail Bike Light"/>
    <n v="2"/>
    <n v="50.22"/>
    <n v="0.05"/>
    <n v="23.16"/>
    <x v="422"/>
    <n v="46.32"/>
    <n v="49.097999999999992"/>
    <n v="0.51455700182355524"/>
    <n v="2026"/>
    <s v="Q1"/>
    <n v="3"/>
    <s v="Mar"/>
  </r>
  <r>
    <n v="1290"/>
    <d v="2026-03-25T00:00:00"/>
    <n v="2026"/>
    <x v="0"/>
    <n v="3"/>
    <x v="2"/>
    <x v="1"/>
    <x v="1"/>
    <x v="0"/>
    <s v="Business"/>
    <x v="4"/>
    <s v="Recovery Roller"/>
    <n v="5"/>
    <n v="36.369999999999997"/>
    <n v="0.05"/>
    <n v="13.81"/>
    <x v="423"/>
    <n v="69.05"/>
    <n v="103.7075"/>
    <n v="0.60030678841729013"/>
    <n v="2026"/>
    <s v="Q1"/>
    <n v="3"/>
    <s v="Mar"/>
  </r>
  <r>
    <n v="1501"/>
    <d v="2026-03-25T00:00:00"/>
    <n v="2026"/>
    <x v="0"/>
    <n v="3"/>
    <x v="2"/>
    <x v="3"/>
    <x v="7"/>
    <x v="1"/>
    <s v="New"/>
    <x v="2"/>
    <s v="Insulated Bottle"/>
    <n v="3"/>
    <n v="36.43"/>
    <n v="0.1"/>
    <n v="13.23"/>
    <x v="424"/>
    <n v="39.69"/>
    <n v="58.670999999999992"/>
    <n v="0.59648641229755694"/>
    <n v="2026"/>
    <s v="Q1"/>
    <n v="3"/>
    <s v="Mar"/>
  </r>
  <r>
    <n v="1540"/>
    <d v="2026-03-25T00:00:00"/>
    <n v="2026"/>
    <x v="0"/>
    <n v="3"/>
    <x v="2"/>
    <x v="1"/>
    <x v="12"/>
    <x v="1"/>
    <s v="Business"/>
    <x v="0"/>
    <s v="Trail Bike Light"/>
    <n v="10"/>
    <n v="49.7"/>
    <n v="0.1"/>
    <n v="21.96"/>
    <x v="425"/>
    <n v="219.60000000000002"/>
    <n v="227.7"/>
    <n v="0.50905432595573441"/>
    <n v="2026"/>
    <s v="Q1"/>
    <n v="3"/>
    <s v="Mar"/>
  </r>
  <r>
    <n v="2541"/>
    <d v="2026-03-25T00:00:00"/>
    <n v="2026"/>
    <x v="0"/>
    <n v="3"/>
    <x v="2"/>
    <x v="1"/>
    <x v="12"/>
    <x v="0"/>
    <s v="Returning"/>
    <x v="2"/>
    <s v="Packing Cube Set"/>
    <n v="2"/>
    <n v="46.61"/>
    <n v="0"/>
    <n v="17.97"/>
    <x v="426"/>
    <n v="35.94"/>
    <n v="57.28"/>
    <n v="0.61446041621969538"/>
    <n v="2026"/>
    <s v="Q1"/>
    <n v="3"/>
    <s v="Mar"/>
  </r>
  <r>
    <n v="4264"/>
    <d v="2026-03-25T00:00:00"/>
    <n v="2026"/>
    <x v="0"/>
    <n v="3"/>
    <x v="2"/>
    <x v="2"/>
    <x v="5"/>
    <x v="0"/>
    <s v="New"/>
    <x v="2"/>
    <s v="Packing Cube Set"/>
    <n v="1"/>
    <n v="47.61"/>
    <n v="0"/>
    <n v="18.89"/>
    <x v="427"/>
    <n v="18.89"/>
    <n v="28.72"/>
    <n v="0.60323461457676952"/>
    <n v="2026"/>
    <s v="Q1"/>
    <n v="3"/>
    <s v="Mar"/>
  </r>
  <r>
    <n v="4311"/>
    <d v="2026-03-25T00:00:00"/>
    <n v="2026"/>
    <x v="0"/>
    <n v="3"/>
    <x v="2"/>
    <x v="2"/>
    <x v="2"/>
    <x v="0"/>
    <s v="New"/>
    <x v="0"/>
    <s v="Compact Repair Kit"/>
    <n v="2"/>
    <n v="40.880000000000003"/>
    <n v="0.05"/>
    <n v="16.39"/>
    <x v="428"/>
    <n v="32.78"/>
    <n v="44.891999999999996"/>
    <n v="0.57796889483983926"/>
    <n v="2026"/>
    <s v="Q1"/>
    <n v="3"/>
    <s v="Mar"/>
  </r>
  <r>
    <n v="4796"/>
    <d v="2026-03-25T00:00:00"/>
    <n v="2026"/>
    <x v="0"/>
    <n v="3"/>
    <x v="2"/>
    <x v="1"/>
    <x v="12"/>
    <x v="0"/>
    <s v="New"/>
    <x v="4"/>
    <s v="Resistance Band Set"/>
    <n v="2"/>
    <n v="39.409999999999997"/>
    <n v="0.15"/>
    <n v="14.91"/>
    <x v="429"/>
    <n v="29.82"/>
    <n v="37.176999999999985"/>
    <n v="0.55490544352732207"/>
    <n v="2026"/>
    <s v="Q1"/>
    <n v="3"/>
    <s v="Mar"/>
  </r>
  <r>
    <n v="89"/>
    <d v="2026-03-26T00:00:00"/>
    <n v="2026"/>
    <x v="0"/>
    <n v="3"/>
    <x v="2"/>
    <x v="2"/>
    <x v="10"/>
    <x v="0"/>
    <s v="Returning"/>
    <x v="0"/>
    <s v="Compact Repair Kit"/>
    <n v="1"/>
    <n v="40.82"/>
    <n v="0.05"/>
    <n v="16.940000000000001"/>
    <x v="430"/>
    <n v="16.940000000000001"/>
    <n v="21.838999999999995"/>
    <n v="0.56316563088269411"/>
    <n v="2026"/>
    <s v="Q1"/>
    <n v="3"/>
    <s v="Mar"/>
  </r>
  <r>
    <n v="487"/>
    <d v="2026-03-26T00:00:00"/>
    <n v="2026"/>
    <x v="0"/>
    <n v="3"/>
    <x v="2"/>
    <x v="3"/>
    <x v="8"/>
    <x v="2"/>
    <s v="Business"/>
    <x v="2"/>
    <s v="Insulated Bottle"/>
    <n v="3"/>
    <n v="36.979999999999997"/>
    <n v="0.1"/>
    <n v="13.65"/>
    <x v="431"/>
    <n v="40.950000000000003"/>
    <n v="58.896000000000001"/>
    <n v="0.58986839733189111"/>
    <n v="2026"/>
    <s v="Q1"/>
    <n v="3"/>
    <s v="Mar"/>
  </r>
  <r>
    <n v="1476"/>
    <d v="2026-03-26T00:00:00"/>
    <n v="2026"/>
    <x v="0"/>
    <n v="3"/>
    <x v="2"/>
    <x v="1"/>
    <x v="12"/>
    <x v="3"/>
    <s v="New"/>
    <x v="2"/>
    <s v="Insulated Bottle"/>
    <n v="1"/>
    <n v="35.700000000000003"/>
    <n v="0.05"/>
    <n v="13.91"/>
    <x v="432"/>
    <n v="13.91"/>
    <n v="20.004999999999999"/>
    <n v="0.58985699542975079"/>
    <n v="2026"/>
    <s v="Q1"/>
    <n v="3"/>
    <s v="Mar"/>
  </r>
  <r>
    <n v="2145"/>
    <d v="2026-03-26T00:00:00"/>
    <n v="2026"/>
    <x v="0"/>
    <n v="3"/>
    <x v="2"/>
    <x v="3"/>
    <x v="8"/>
    <x v="2"/>
    <s v="Returning"/>
    <x v="0"/>
    <s v="Compact Repair Kit"/>
    <n v="1"/>
    <n v="39.53"/>
    <n v="0.05"/>
    <n v="17.170000000000002"/>
    <x v="433"/>
    <n v="17.170000000000002"/>
    <n v="20.383499999999998"/>
    <n v="0.54278562584046752"/>
    <n v="2026"/>
    <s v="Q1"/>
    <n v="3"/>
    <s v="Mar"/>
  </r>
  <r>
    <n v="2999"/>
    <d v="2026-03-26T00:00:00"/>
    <n v="2026"/>
    <x v="0"/>
    <n v="3"/>
    <x v="2"/>
    <x v="2"/>
    <x v="3"/>
    <x v="2"/>
    <s v="Returning"/>
    <x v="2"/>
    <s v="Insulated Bottle"/>
    <n v="2"/>
    <n v="35.75"/>
    <n v="0"/>
    <n v="13.28"/>
    <x v="100"/>
    <n v="26.56"/>
    <n v="44.94"/>
    <n v="0.62853146853146846"/>
    <n v="2026"/>
    <s v="Q1"/>
    <n v="3"/>
    <s v="Mar"/>
  </r>
  <r>
    <n v="4464"/>
    <d v="2026-03-26T00:00:00"/>
    <n v="2026"/>
    <x v="0"/>
    <n v="3"/>
    <x v="2"/>
    <x v="2"/>
    <x v="2"/>
    <x v="0"/>
    <s v="Business"/>
    <x v="4"/>
    <s v="Training Mat"/>
    <n v="2"/>
    <n v="50.17"/>
    <n v="0"/>
    <n v="22.37"/>
    <x v="434"/>
    <n v="44.74"/>
    <n v="55.6"/>
    <n v="0.55411600558102447"/>
    <n v="2026"/>
    <s v="Q1"/>
    <n v="3"/>
    <s v="Mar"/>
  </r>
  <r>
    <n v="4978"/>
    <d v="2026-03-26T00:00:00"/>
    <n v="2026"/>
    <x v="0"/>
    <n v="3"/>
    <x v="2"/>
    <x v="0"/>
    <x v="9"/>
    <x v="0"/>
    <s v="New"/>
    <x v="4"/>
    <s v="Resistance Band Set"/>
    <n v="5"/>
    <n v="41.32"/>
    <n v="0"/>
    <n v="15.09"/>
    <x v="435"/>
    <n v="75.45"/>
    <n v="131.14999999999998"/>
    <n v="0.63480154888673757"/>
    <n v="2026"/>
    <s v="Q1"/>
    <n v="3"/>
    <s v="Mar"/>
  </r>
  <r>
    <n v="130"/>
    <d v="2026-03-27T00:00:00"/>
    <n v="2026"/>
    <x v="0"/>
    <n v="3"/>
    <x v="2"/>
    <x v="3"/>
    <x v="7"/>
    <x v="3"/>
    <s v="New"/>
    <x v="1"/>
    <s v="Summit Backpack 45L"/>
    <n v="3"/>
    <n v="152.4"/>
    <n v="0.05"/>
    <n v="79.97"/>
    <x v="436"/>
    <n v="239.91"/>
    <n v="194.43000000000004"/>
    <n v="0.44764470230694853"/>
    <n v="2026"/>
    <s v="Q1"/>
    <n v="3"/>
    <s v="Mar"/>
  </r>
  <r>
    <n v="848"/>
    <d v="2026-03-27T00:00:00"/>
    <n v="2026"/>
    <x v="0"/>
    <n v="3"/>
    <x v="2"/>
    <x v="0"/>
    <x v="0"/>
    <x v="0"/>
    <s v="New"/>
    <x v="4"/>
    <s v="Recovery Roller"/>
    <n v="1"/>
    <n v="36.299999999999997"/>
    <n v="0"/>
    <n v="14.1"/>
    <x v="437"/>
    <n v="14.1"/>
    <n v="22.199999999999996"/>
    <n v="0.61157024793388426"/>
    <n v="2026"/>
    <s v="Q1"/>
    <n v="3"/>
    <s v="Mar"/>
  </r>
  <r>
    <n v="1359"/>
    <d v="2026-03-27T00:00:00"/>
    <n v="2026"/>
    <x v="0"/>
    <n v="3"/>
    <x v="2"/>
    <x v="2"/>
    <x v="5"/>
    <x v="0"/>
    <s v="Returning"/>
    <x v="2"/>
    <s v="Packing Cube Set"/>
    <n v="3"/>
    <n v="46.24"/>
    <n v="0.1"/>
    <n v="18.2"/>
    <x v="438"/>
    <n v="54.599999999999994"/>
    <n v="70.248000000000005"/>
    <n v="0.56266820453671673"/>
    <n v="2026"/>
    <s v="Q1"/>
    <n v="3"/>
    <s v="Mar"/>
  </r>
  <r>
    <n v="2379"/>
    <d v="2026-03-27T00:00:00"/>
    <n v="2026"/>
    <x v="0"/>
    <n v="3"/>
    <x v="2"/>
    <x v="0"/>
    <x v="0"/>
    <x v="2"/>
    <s v="Returning"/>
    <x v="2"/>
    <s v="Travel Backpack 35L"/>
    <n v="2"/>
    <n v="165.58"/>
    <n v="0"/>
    <n v="86.16"/>
    <x v="439"/>
    <n v="172.32"/>
    <n v="158.84000000000003"/>
    <n v="0.47964730039859893"/>
    <n v="2026"/>
    <s v="Q1"/>
    <n v="3"/>
    <s v="Mar"/>
  </r>
  <r>
    <n v="2987"/>
    <d v="2026-03-27T00:00:00"/>
    <n v="2026"/>
    <x v="0"/>
    <n v="3"/>
    <x v="2"/>
    <x v="0"/>
    <x v="9"/>
    <x v="0"/>
    <s v="Returning"/>
    <x v="3"/>
    <s v="Compact Sleeping Bag"/>
    <n v="4"/>
    <n v="121.49"/>
    <n v="0"/>
    <n v="62.01"/>
    <x v="440"/>
    <n v="248.04"/>
    <n v="237.92"/>
    <n v="0.4895876203802782"/>
    <n v="2026"/>
    <s v="Q1"/>
    <n v="3"/>
    <s v="Mar"/>
  </r>
  <r>
    <n v="3121"/>
    <d v="2026-03-27T00:00:00"/>
    <n v="2026"/>
    <x v="0"/>
    <n v="3"/>
    <x v="2"/>
    <x v="1"/>
    <x v="12"/>
    <x v="2"/>
    <s v="New"/>
    <x v="0"/>
    <s v="Commuter Helmet"/>
    <n v="5"/>
    <n v="81.84"/>
    <n v="0.1"/>
    <n v="42.7"/>
    <x v="441"/>
    <n v="213.5"/>
    <n v="154.78000000000003"/>
    <n v="0.42027804931030743"/>
    <n v="2026"/>
    <s v="Q1"/>
    <n v="3"/>
    <s v="Mar"/>
  </r>
  <r>
    <n v="4445"/>
    <d v="2026-03-27T00:00:00"/>
    <n v="2026"/>
    <x v="0"/>
    <n v="3"/>
    <x v="2"/>
    <x v="1"/>
    <x v="11"/>
    <x v="0"/>
    <s v="New"/>
    <x v="1"/>
    <s v="Summit Backpack 45L"/>
    <n v="1"/>
    <n v="151.47999999999999"/>
    <n v="0"/>
    <n v="79.41"/>
    <x v="442"/>
    <n v="79.41"/>
    <n v="72.069999999999993"/>
    <n v="0.47577237919197252"/>
    <n v="2026"/>
    <s v="Q1"/>
    <n v="3"/>
    <s v="Mar"/>
  </r>
  <r>
    <n v="441"/>
    <d v="2026-03-28T00:00:00"/>
    <n v="2026"/>
    <x v="0"/>
    <n v="3"/>
    <x v="2"/>
    <x v="0"/>
    <x v="15"/>
    <x v="2"/>
    <s v="New"/>
    <x v="4"/>
    <s v="Training Mat"/>
    <n v="1"/>
    <n v="51.02"/>
    <n v="0.05"/>
    <n v="21.94"/>
    <x v="443"/>
    <n v="21.94"/>
    <n v="26.529"/>
    <n v="0.54733953661102974"/>
    <n v="2026"/>
    <s v="Q1"/>
    <n v="3"/>
    <s v="Mar"/>
  </r>
  <r>
    <n v="4608"/>
    <d v="2026-03-28T00:00:00"/>
    <n v="2026"/>
    <x v="0"/>
    <n v="3"/>
    <x v="2"/>
    <x v="2"/>
    <x v="2"/>
    <x v="1"/>
    <s v="Business"/>
    <x v="0"/>
    <s v="Compact Repair Kit"/>
    <n v="8"/>
    <n v="40.86"/>
    <n v="0.1"/>
    <n v="16.34"/>
    <x v="444"/>
    <n v="130.72"/>
    <n v="163.47200000000001"/>
    <n v="0.55566432805786703"/>
    <n v="2026"/>
    <s v="Q1"/>
    <n v="3"/>
    <s v="Mar"/>
  </r>
  <r>
    <n v="4914"/>
    <d v="2026-03-28T00:00:00"/>
    <n v="2026"/>
    <x v="0"/>
    <n v="3"/>
    <x v="2"/>
    <x v="0"/>
    <x v="9"/>
    <x v="0"/>
    <s v="New"/>
    <x v="2"/>
    <s v="Travel Backpack 35L"/>
    <n v="5"/>
    <n v="163.33000000000001"/>
    <n v="0"/>
    <n v="87.05"/>
    <x v="445"/>
    <n v="435.25"/>
    <n v="381.40000000000009"/>
    <n v="0.46702993938651816"/>
    <n v="2026"/>
    <s v="Q1"/>
    <n v="3"/>
    <s v="Mar"/>
  </r>
  <r>
    <n v="860"/>
    <d v="2026-03-29T00:00:00"/>
    <n v="2026"/>
    <x v="0"/>
    <n v="3"/>
    <x v="2"/>
    <x v="1"/>
    <x v="14"/>
    <x v="3"/>
    <s v="New"/>
    <x v="1"/>
    <s v="Hiking Daypack 20L"/>
    <n v="1"/>
    <n v="90.27"/>
    <n v="0"/>
    <n v="46.38"/>
    <x v="446"/>
    <n v="46.38"/>
    <n v="43.889999999999993"/>
    <n v="0.48620804253904948"/>
    <n v="2026"/>
    <s v="Q1"/>
    <n v="3"/>
    <s v="Mar"/>
  </r>
  <r>
    <n v="920"/>
    <d v="2026-03-29T00:00:00"/>
    <n v="2026"/>
    <x v="0"/>
    <n v="3"/>
    <x v="2"/>
    <x v="0"/>
    <x v="9"/>
    <x v="1"/>
    <s v="Business"/>
    <x v="2"/>
    <s v="Carry-On Duffel"/>
    <n v="12"/>
    <n v="131.31"/>
    <n v="0.05"/>
    <n v="68.459999999999994"/>
    <x v="447"/>
    <n v="821.52"/>
    <n v="675.41399999999999"/>
    <n v="0.45119824922140855"/>
    <n v="2026"/>
    <s v="Q1"/>
    <n v="3"/>
    <s v="Mar"/>
  </r>
  <r>
    <n v="1700"/>
    <d v="2026-03-29T00:00:00"/>
    <n v="2026"/>
    <x v="0"/>
    <n v="3"/>
    <x v="2"/>
    <x v="1"/>
    <x v="12"/>
    <x v="3"/>
    <s v="New"/>
    <x v="2"/>
    <s v="Travel Backpack 35L"/>
    <n v="1"/>
    <n v="167.27"/>
    <n v="0.05"/>
    <n v="88.19"/>
    <x v="448"/>
    <n v="88.19"/>
    <n v="70.716499999999996"/>
    <n v="0.44501955552478972"/>
    <n v="2026"/>
    <s v="Q1"/>
    <n v="3"/>
    <s v="Mar"/>
  </r>
  <r>
    <n v="1768"/>
    <d v="2026-03-29T00:00:00"/>
    <n v="2026"/>
    <x v="0"/>
    <n v="3"/>
    <x v="2"/>
    <x v="1"/>
    <x v="12"/>
    <x v="3"/>
    <s v="Returning"/>
    <x v="1"/>
    <s v="Trekking Poles"/>
    <n v="4"/>
    <n v="70.510000000000005"/>
    <n v="0"/>
    <n v="31.93"/>
    <x v="449"/>
    <n v="127.72"/>
    <n v="154.32000000000002"/>
    <n v="0.54715643171181394"/>
    <n v="2026"/>
    <s v="Q1"/>
    <n v="3"/>
    <s v="Mar"/>
  </r>
  <r>
    <n v="1876"/>
    <d v="2026-03-29T00:00:00"/>
    <n v="2026"/>
    <x v="0"/>
    <n v="3"/>
    <x v="2"/>
    <x v="1"/>
    <x v="6"/>
    <x v="1"/>
    <s v="New"/>
    <x v="0"/>
    <s v="Cycling Pack 12L"/>
    <n v="12"/>
    <n v="101.06"/>
    <n v="0.1"/>
    <n v="50.59"/>
    <x v="450"/>
    <n v="607.08000000000004"/>
    <n v="484.36800000000005"/>
    <n v="0.4437847703234602"/>
    <n v="2026"/>
    <s v="Q1"/>
    <n v="3"/>
    <s v="Mar"/>
  </r>
  <r>
    <n v="2453"/>
    <d v="2026-03-29T00:00:00"/>
    <n v="2026"/>
    <x v="0"/>
    <n v="3"/>
    <x v="2"/>
    <x v="3"/>
    <x v="8"/>
    <x v="0"/>
    <s v="Business"/>
    <x v="0"/>
    <s v="Commuter Helmet"/>
    <n v="2"/>
    <n v="79.849999999999994"/>
    <n v="0.05"/>
    <n v="43.78"/>
    <x v="451"/>
    <n v="87.56"/>
    <n v="64.154999999999973"/>
    <n v="0.42286524074745402"/>
    <n v="2026"/>
    <s v="Q1"/>
    <n v="3"/>
    <s v="Mar"/>
  </r>
  <r>
    <n v="2676"/>
    <d v="2026-03-29T00:00:00"/>
    <n v="2026"/>
    <x v="0"/>
    <n v="3"/>
    <x v="2"/>
    <x v="2"/>
    <x v="5"/>
    <x v="2"/>
    <s v="New"/>
    <x v="3"/>
    <s v="Trail Tent 2P"/>
    <n v="4"/>
    <n v="191.99"/>
    <n v="0"/>
    <n v="104.44"/>
    <x v="452"/>
    <n v="417.76"/>
    <n v="350.20000000000005"/>
    <n v="0.45601333402781397"/>
    <n v="2026"/>
    <s v="Q1"/>
    <n v="3"/>
    <s v="Mar"/>
  </r>
  <r>
    <n v="2800"/>
    <d v="2026-03-29T00:00:00"/>
    <n v="2026"/>
    <x v="0"/>
    <n v="3"/>
    <x v="2"/>
    <x v="1"/>
    <x v="11"/>
    <x v="0"/>
    <s v="New"/>
    <x v="0"/>
    <s v="Trail Bike Light"/>
    <n v="1"/>
    <n v="49.81"/>
    <n v="0.05"/>
    <n v="23.12"/>
    <x v="453"/>
    <n v="23.12"/>
    <n v="24.199499999999997"/>
    <n v="0.51140650260463438"/>
    <n v="2026"/>
    <s v="Q1"/>
    <n v="3"/>
    <s v="Mar"/>
  </r>
  <r>
    <n v="2857"/>
    <d v="2026-03-29T00:00:00"/>
    <n v="2026"/>
    <x v="0"/>
    <n v="3"/>
    <x v="2"/>
    <x v="0"/>
    <x v="15"/>
    <x v="2"/>
    <s v="New"/>
    <x v="4"/>
    <s v="Resistance Band Set"/>
    <n v="1"/>
    <n v="40.39"/>
    <n v="0.1"/>
    <n v="14.97"/>
    <x v="454"/>
    <n v="14.97"/>
    <n v="21.381"/>
    <n v="0.58818189320788972"/>
    <n v="2026"/>
    <s v="Q1"/>
    <n v="3"/>
    <s v="Mar"/>
  </r>
  <r>
    <n v="3584"/>
    <d v="2026-03-29T00:00:00"/>
    <n v="2026"/>
    <x v="0"/>
    <n v="3"/>
    <x v="2"/>
    <x v="0"/>
    <x v="0"/>
    <x v="0"/>
    <s v="Returning"/>
    <x v="2"/>
    <s v="Insulated Bottle"/>
    <n v="1"/>
    <n v="35.700000000000003"/>
    <n v="0.05"/>
    <n v="13.85"/>
    <x v="432"/>
    <n v="13.85"/>
    <n v="20.064999999999998"/>
    <n v="0.59162612413386406"/>
    <n v="2026"/>
    <s v="Q1"/>
    <n v="3"/>
    <s v="Mar"/>
  </r>
  <r>
    <n v="3669"/>
    <d v="2026-03-29T00:00:00"/>
    <n v="2026"/>
    <x v="0"/>
    <n v="3"/>
    <x v="2"/>
    <x v="2"/>
    <x v="10"/>
    <x v="3"/>
    <s v="Returning"/>
    <x v="3"/>
    <s v="Portable Camp Stove"/>
    <n v="1"/>
    <n v="80.09"/>
    <n v="0"/>
    <n v="40.61"/>
    <x v="455"/>
    <n v="40.61"/>
    <n v="39.480000000000004"/>
    <n v="0.49294543638406796"/>
    <n v="2026"/>
    <s v="Q1"/>
    <n v="3"/>
    <s v="Mar"/>
  </r>
  <r>
    <n v="4787"/>
    <d v="2026-03-29T00:00:00"/>
    <n v="2026"/>
    <x v="0"/>
    <n v="3"/>
    <x v="2"/>
    <x v="3"/>
    <x v="13"/>
    <x v="3"/>
    <s v="New"/>
    <x v="1"/>
    <s v="Trail Boots"/>
    <n v="1"/>
    <n v="142.87"/>
    <n v="0.1"/>
    <n v="77.33"/>
    <x v="456"/>
    <n v="77.33"/>
    <n v="51.253"/>
    <n v="0.39859857057309289"/>
    <n v="2026"/>
    <s v="Q1"/>
    <n v="3"/>
    <s v="Mar"/>
  </r>
  <r>
    <n v="769"/>
    <d v="2026-03-30T00:00:00"/>
    <n v="2026"/>
    <x v="0"/>
    <n v="3"/>
    <x v="2"/>
    <x v="3"/>
    <x v="8"/>
    <x v="0"/>
    <s v="Returning"/>
    <x v="4"/>
    <s v="Resistance Band Set"/>
    <n v="1"/>
    <n v="40.53"/>
    <n v="0"/>
    <n v="14.32"/>
    <x v="457"/>
    <n v="14.32"/>
    <n v="26.21"/>
    <n v="0.64668147051566738"/>
    <n v="2026"/>
    <s v="Q1"/>
    <n v="3"/>
    <s v="Mar"/>
  </r>
  <r>
    <n v="1184"/>
    <d v="2026-03-30T00:00:00"/>
    <n v="2026"/>
    <x v="0"/>
    <n v="3"/>
    <x v="2"/>
    <x v="3"/>
    <x v="8"/>
    <x v="0"/>
    <s v="Returning"/>
    <x v="0"/>
    <s v="Trail Bike Light"/>
    <n v="1"/>
    <n v="49.46"/>
    <n v="0"/>
    <n v="23.04"/>
    <x v="458"/>
    <n v="23.04"/>
    <n v="26.42"/>
    <n v="0.53416902547513145"/>
    <n v="2026"/>
    <s v="Q1"/>
    <n v="3"/>
    <s v="Mar"/>
  </r>
  <r>
    <n v="1498"/>
    <d v="2026-03-30T00:00:00"/>
    <n v="2026"/>
    <x v="0"/>
    <n v="3"/>
    <x v="2"/>
    <x v="1"/>
    <x v="14"/>
    <x v="3"/>
    <s v="Business"/>
    <x v="1"/>
    <s v="Trail Boots"/>
    <n v="3"/>
    <n v="142.46"/>
    <n v="0"/>
    <n v="79.650000000000006"/>
    <x v="459"/>
    <n v="238.95000000000002"/>
    <n v="188.42999999999998"/>
    <n v="0.44089569001825069"/>
    <n v="2026"/>
    <s v="Q1"/>
    <n v="3"/>
    <s v="Mar"/>
  </r>
  <r>
    <n v="2054"/>
    <d v="2026-03-30T00:00:00"/>
    <n v="2026"/>
    <x v="0"/>
    <n v="3"/>
    <x v="2"/>
    <x v="3"/>
    <x v="13"/>
    <x v="1"/>
    <s v="Business"/>
    <x v="1"/>
    <s v="Trail Boots"/>
    <n v="6"/>
    <n v="142.18"/>
    <n v="0.05"/>
    <n v="80.94"/>
    <x v="460"/>
    <n v="485.64"/>
    <n v="324.78600000000006"/>
    <n v="0.40075960050640036"/>
    <n v="2026"/>
    <s v="Q1"/>
    <n v="3"/>
    <s v="Mar"/>
  </r>
  <r>
    <n v="2294"/>
    <d v="2026-03-30T00:00:00"/>
    <n v="2026"/>
    <x v="0"/>
    <n v="3"/>
    <x v="2"/>
    <x v="1"/>
    <x v="14"/>
    <x v="0"/>
    <s v="New"/>
    <x v="4"/>
    <s v="Resistance Band Set"/>
    <n v="2"/>
    <n v="41.04"/>
    <n v="0"/>
    <n v="15.03"/>
    <x v="461"/>
    <n v="30.06"/>
    <n v="52.019999999999996"/>
    <n v="0.63377192982456132"/>
    <n v="2026"/>
    <s v="Q1"/>
    <n v="3"/>
    <s v="Mar"/>
  </r>
  <r>
    <n v="2892"/>
    <d v="2026-03-30T00:00:00"/>
    <n v="2026"/>
    <x v="0"/>
    <n v="3"/>
    <x v="2"/>
    <x v="1"/>
    <x v="12"/>
    <x v="0"/>
    <s v="Returning"/>
    <x v="1"/>
    <s v="Trail Boots"/>
    <n v="2"/>
    <n v="145.06"/>
    <n v="0.15"/>
    <n v="77.08"/>
    <x v="462"/>
    <n v="154.16"/>
    <n v="92.442000000000007"/>
    <n v="0.37486313979610875"/>
    <n v="2026"/>
    <s v="Q1"/>
    <n v="3"/>
    <s v="Mar"/>
  </r>
  <r>
    <n v="3145"/>
    <d v="2026-03-30T00:00:00"/>
    <n v="2026"/>
    <x v="0"/>
    <n v="3"/>
    <x v="2"/>
    <x v="1"/>
    <x v="11"/>
    <x v="0"/>
    <s v="Returning"/>
    <x v="2"/>
    <s v="Carry-On Duffel"/>
    <n v="1"/>
    <n v="130.72999999999999"/>
    <n v="0"/>
    <n v="66.17"/>
    <x v="463"/>
    <n v="66.17"/>
    <n v="64.559999999999988"/>
    <n v="0.4938422703281572"/>
    <n v="2026"/>
    <s v="Q1"/>
    <n v="3"/>
    <s v="Mar"/>
  </r>
  <r>
    <n v="3925"/>
    <d v="2026-03-30T00:00:00"/>
    <n v="2026"/>
    <x v="0"/>
    <n v="3"/>
    <x v="2"/>
    <x v="3"/>
    <x v="13"/>
    <x v="0"/>
    <s v="Business"/>
    <x v="4"/>
    <s v="Recovery Roller"/>
    <n v="2"/>
    <n v="36.630000000000003"/>
    <n v="0"/>
    <n v="14.31"/>
    <x v="464"/>
    <n v="28.62"/>
    <n v="44.64"/>
    <n v="0.60933660933660927"/>
    <n v="2026"/>
    <s v="Q1"/>
    <n v="3"/>
    <s v="Mar"/>
  </r>
  <r>
    <n v="2722"/>
    <d v="2026-03-31T00:00:00"/>
    <n v="2026"/>
    <x v="0"/>
    <n v="3"/>
    <x v="2"/>
    <x v="3"/>
    <x v="13"/>
    <x v="3"/>
    <s v="New"/>
    <x v="0"/>
    <s v="Trail Bike Light"/>
    <n v="1"/>
    <n v="50.99"/>
    <n v="0.1"/>
    <n v="21.86"/>
    <x v="465"/>
    <n v="21.86"/>
    <n v="24.031000000000006"/>
    <n v="0.52365387548756848"/>
    <n v="2026"/>
    <s v="Q1"/>
    <n v="3"/>
    <s v="Mar"/>
  </r>
  <r>
    <n v="2767"/>
    <d v="2026-03-31T00:00:00"/>
    <n v="2026"/>
    <x v="0"/>
    <n v="3"/>
    <x v="2"/>
    <x v="1"/>
    <x v="6"/>
    <x v="0"/>
    <s v="Returning"/>
    <x v="2"/>
    <s v="Carry-On Duffel"/>
    <n v="4"/>
    <n v="134.18"/>
    <n v="0"/>
    <n v="66.430000000000007"/>
    <x v="466"/>
    <n v="265.72000000000003"/>
    <n v="271"/>
    <n v="0.5049187658369354"/>
    <n v="2026"/>
    <s v="Q1"/>
    <n v="3"/>
    <s v="Mar"/>
  </r>
  <r>
    <n v="3794"/>
    <d v="2026-03-31T00:00:00"/>
    <n v="2026"/>
    <x v="0"/>
    <n v="3"/>
    <x v="2"/>
    <x v="1"/>
    <x v="12"/>
    <x v="2"/>
    <s v="Business"/>
    <x v="4"/>
    <s v="Training Mat"/>
    <n v="2"/>
    <n v="50.86"/>
    <n v="0.1"/>
    <n v="21.76"/>
    <x v="467"/>
    <n v="43.52"/>
    <n v="48.027999999999999"/>
    <n v="0.52462096386595003"/>
    <n v="2026"/>
    <s v="Q1"/>
    <n v="3"/>
    <s v="Mar"/>
  </r>
  <r>
    <n v="3880"/>
    <d v="2026-03-31T00:00:00"/>
    <n v="2026"/>
    <x v="0"/>
    <n v="3"/>
    <x v="2"/>
    <x v="1"/>
    <x v="12"/>
    <x v="1"/>
    <s v="Business"/>
    <x v="3"/>
    <s v="Compact Sleeping Bag"/>
    <n v="12"/>
    <n v="124.86"/>
    <n v="0.1"/>
    <n v="60.82"/>
    <x v="468"/>
    <n v="729.84"/>
    <n v="618.64800000000002"/>
    <n v="0.45877160197198641"/>
    <n v="2026"/>
    <s v="Q1"/>
    <n v="3"/>
    <s v="Mar"/>
  </r>
  <r>
    <n v="422"/>
    <d v="2026-04-01T00:00:00"/>
    <n v="2026"/>
    <x v="1"/>
    <n v="4"/>
    <x v="3"/>
    <x v="3"/>
    <x v="4"/>
    <x v="0"/>
    <s v="Business"/>
    <x v="0"/>
    <s v="Commuter Helmet"/>
    <n v="1"/>
    <n v="81.760000000000005"/>
    <n v="0.1"/>
    <n v="42.78"/>
    <x v="469"/>
    <n v="42.78"/>
    <n v="30.804000000000002"/>
    <n v="0.4186236138290933"/>
    <n v="2026"/>
    <s v="Q2"/>
    <n v="4"/>
    <s v="Apr"/>
  </r>
  <r>
    <n v="495"/>
    <d v="2026-04-01T00:00:00"/>
    <n v="2026"/>
    <x v="1"/>
    <n v="4"/>
    <x v="3"/>
    <x v="1"/>
    <x v="14"/>
    <x v="2"/>
    <s v="Business"/>
    <x v="2"/>
    <s v="Carry-On Duffel"/>
    <n v="1"/>
    <n v="134.65"/>
    <n v="0"/>
    <n v="68.19"/>
    <x v="470"/>
    <n v="68.19"/>
    <n v="66.460000000000008"/>
    <n v="0.49357593761604163"/>
    <n v="2026"/>
    <s v="Q2"/>
    <n v="4"/>
    <s v="Apr"/>
  </r>
  <r>
    <n v="1517"/>
    <d v="2026-04-01T00:00:00"/>
    <n v="2026"/>
    <x v="1"/>
    <n v="4"/>
    <x v="3"/>
    <x v="2"/>
    <x v="16"/>
    <x v="0"/>
    <s v="Business"/>
    <x v="0"/>
    <s v="Compact Repair Kit"/>
    <n v="1"/>
    <n v="41.21"/>
    <n v="0"/>
    <n v="16.34"/>
    <x v="471"/>
    <n v="16.34"/>
    <n v="24.87"/>
    <n v="0.60349429750060668"/>
    <n v="2026"/>
    <s v="Q2"/>
    <n v="4"/>
    <s v="Apr"/>
  </r>
  <r>
    <n v="2391"/>
    <d v="2026-04-01T00:00:00"/>
    <n v="2026"/>
    <x v="1"/>
    <n v="4"/>
    <x v="3"/>
    <x v="1"/>
    <x v="12"/>
    <x v="0"/>
    <s v="Returning"/>
    <x v="4"/>
    <s v="Resistance Band Set"/>
    <n v="2"/>
    <n v="40.590000000000003"/>
    <n v="0"/>
    <n v="15.01"/>
    <x v="472"/>
    <n v="30.02"/>
    <n v="51.160000000000011"/>
    <n v="0.63020448386302053"/>
    <n v="2026"/>
    <s v="Q2"/>
    <n v="4"/>
    <s v="Apr"/>
  </r>
  <r>
    <n v="3809"/>
    <d v="2026-04-01T00:00:00"/>
    <n v="2026"/>
    <x v="1"/>
    <n v="4"/>
    <x v="3"/>
    <x v="0"/>
    <x v="15"/>
    <x v="0"/>
    <s v="New"/>
    <x v="3"/>
    <s v="Compact Sleeping Bag"/>
    <n v="3"/>
    <n v="124.08"/>
    <n v="0.05"/>
    <n v="62.41"/>
    <x v="473"/>
    <n v="187.23"/>
    <n v="166.398"/>
    <n v="0.47054531880959655"/>
    <n v="2026"/>
    <s v="Q2"/>
    <n v="4"/>
    <s v="Apr"/>
  </r>
  <r>
    <n v="3958"/>
    <d v="2026-04-01T00:00:00"/>
    <n v="2026"/>
    <x v="1"/>
    <n v="4"/>
    <x v="3"/>
    <x v="1"/>
    <x v="1"/>
    <x v="0"/>
    <s v="Returning"/>
    <x v="3"/>
    <s v="Compact Sleeping Bag"/>
    <n v="2"/>
    <n v="125.35"/>
    <n v="0.15"/>
    <n v="60.73"/>
    <x v="474"/>
    <n v="121.46"/>
    <n v="91.635000000000005"/>
    <n v="0.43001947488209485"/>
    <n v="2026"/>
    <s v="Q2"/>
    <n v="4"/>
    <s v="Apr"/>
  </r>
  <r>
    <n v="4418"/>
    <d v="2026-04-01T00:00:00"/>
    <n v="2026"/>
    <x v="1"/>
    <n v="4"/>
    <x v="3"/>
    <x v="1"/>
    <x v="14"/>
    <x v="3"/>
    <s v="New"/>
    <x v="4"/>
    <s v="Recovery Roller"/>
    <n v="3"/>
    <n v="36.090000000000003"/>
    <n v="0"/>
    <n v="14.03"/>
    <x v="475"/>
    <n v="42.089999999999996"/>
    <n v="66.180000000000007"/>
    <n v="0.61124965364366857"/>
    <n v="2026"/>
    <s v="Q2"/>
    <n v="4"/>
    <s v="Apr"/>
  </r>
  <r>
    <n v="4693"/>
    <d v="2026-04-01T00:00:00"/>
    <n v="2026"/>
    <x v="1"/>
    <n v="4"/>
    <x v="3"/>
    <x v="1"/>
    <x v="12"/>
    <x v="1"/>
    <s v="Business"/>
    <x v="1"/>
    <s v="Hiking Daypack 20L"/>
    <n v="15"/>
    <n v="94.33"/>
    <n v="0.1"/>
    <n v="44.38"/>
    <x v="476"/>
    <n v="665.7"/>
    <n v="607.75500000000011"/>
    <n v="0.47724890161018652"/>
    <n v="2026"/>
    <s v="Q2"/>
    <n v="4"/>
    <s v="Apr"/>
  </r>
  <r>
    <n v="193"/>
    <d v="2026-04-02T00:00:00"/>
    <n v="2026"/>
    <x v="1"/>
    <n v="4"/>
    <x v="3"/>
    <x v="3"/>
    <x v="4"/>
    <x v="2"/>
    <s v="Returning"/>
    <x v="2"/>
    <s v="Insulated Bottle"/>
    <n v="1"/>
    <n v="35.6"/>
    <n v="0.1"/>
    <n v="13.39"/>
    <x v="477"/>
    <n v="13.39"/>
    <n v="18.649999999999999"/>
    <n v="0.58208489388264661"/>
    <n v="2026"/>
    <s v="Q2"/>
    <n v="4"/>
    <s v="Apr"/>
  </r>
  <r>
    <n v="2246"/>
    <d v="2026-04-02T00:00:00"/>
    <n v="2026"/>
    <x v="1"/>
    <n v="4"/>
    <x v="3"/>
    <x v="1"/>
    <x v="12"/>
    <x v="3"/>
    <s v="Returning"/>
    <x v="0"/>
    <s v="Trail Bike Light"/>
    <n v="1"/>
    <n v="50.17"/>
    <n v="0"/>
    <n v="21.95"/>
    <x v="478"/>
    <n v="21.95"/>
    <n v="28.220000000000002"/>
    <n v="0.56248754235598963"/>
    <n v="2026"/>
    <s v="Q2"/>
    <n v="4"/>
    <s v="Apr"/>
  </r>
  <r>
    <n v="2556"/>
    <d v="2026-04-02T00:00:00"/>
    <n v="2026"/>
    <x v="1"/>
    <n v="4"/>
    <x v="3"/>
    <x v="3"/>
    <x v="8"/>
    <x v="0"/>
    <s v="Returning"/>
    <x v="1"/>
    <s v="Trekking Poles"/>
    <n v="2"/>
    <n v="72.900000000000006"/>
    <n v="0"/>
    <n v="31.52"/>
    <x v="479"/>
    <n v="63.04"/>
    <n v="82.760000000000019"/>
    <n v="0.5676268861454048"/>
    <n v="2026"/>
    <s v="Q2"/>
    <n v="4"/>
    <s v="Apr"/>
  </r>
  <r>
    <n v="169"/>
    <d v="2026-04-03T00:00:00"/>
    <n v="2026"/>
    <x v="1"/>
    <n v="4"/>
    <x v="3"/>
    <x v="2"/>
    <x v="16"/>
    <x v="0"/>
    <s v="New"/>
    <x v="1"/>
    <s v="Hiking Daypack 20L"/>
    <n v="2"/>
    <n v="93.48"/>
    <n v="0"/>
    <n v="45.15"/>
    <x v="480"/>
    <n v="90.3"/>
    <n v="96.660000000000011"/>
    <n v="0.51700898587933253"/>
    <n v="2026"/>
    <s v="Q2"/>
    <n v="4"/>
    <s v="Apr"/>
  </r>
  <r>
    <n v="877"/>
    <d v="2026-04-03T00:00:00"/>
    <n v="2026"/>
    <x v="1"/>
    <n v="4"/>
    <x v="3"/>
    <x v="1"/>
    <x v="12"/>
    <x v="0"/>
    <s v="New"/>
    <x v="3"/>
    <s v="Compact Sleeping Bag"/>
    <n v="1"/>
    <n v="123.63"/>
    <n v="0"/>
    <n v="58.88"/>
    <x v="481"/>
    <n v="58.88"/>
    <n v="64.75"/>
    <n v="0.52374019250990866"/>
    <n v="2026"/>
    <s v="Q2"/>
    <n v="4"/>
    <s v="Apr"/>
  </r>
  <r>
    <n v="2023"/>
    <d v="2026-04-03T00:00:00"/>
    <n v="2026"/>
    <x v="1"/>
    <n v="4"/>
    <x v="3"/>
    <x v="1"/>
    <x v="12"/>
    <x v="0"/>
    <s v="New"/>
    <x v="2"/>
    <s v="Travel Backpack 35L"/>
    <n v="3"/>
    <n v="168.37"/>
    <n v="0"/>
    <n v="87.15"/>
    <x v="482"/>
    <n v="261.45000000000005"/>
    <n v="243.65999999999997"/>
    <n v="0.4823899744610084"/>
    <n v="2026"/>
    <s v="Q2"/>
    <n v="4"/>
    <s v="Apr"/>
  </r>
  <r>
    <n v="2548"/>
    <d v="2026-04-03T00:00:00"/>
    <n v="2026"/>
    <x v="1"/>
    <n v="4"/>
    <x v="3"/>
    <x v="0"/>
    <x v="9"/>
    <x v="3"/>
    <s v="New"/>
    <x v="0"/>
    <s v="Trail Bike Light"/>
    <n v="4"/>
    <n v="51.68"/>
    <n v="0.05"/>
    <n v="23.09"/>
    <x v="483"/>
    <n v="92.36"/>
    <n v="104.02399999999999"/>
    <n v="0.52969692031937421"/>
    <n v="2026"/>
    <s v="Q2"/>
    <n v="4"/>
    <s v="Apr"/>
  </r>
  <r>
    <n v="2602"/>
    <d v="2026-04-03T00:00:00"/>
    <n v="2026"/>
    <x v="1"/>
    <n v="4"/>
    <x v="3"/>
    <x v="1"/>
    <x v="12"/>
    <x v="3"/>
    <s v="New"/>
    <x v="0"/>
    <s v="Compact Repair Kit"/>
    <n v="1"/>
    <n v="40.159999999999997"/>
    <n v="0"/>
    <n v="16.77"/>
    <x v="484"/>
    <n v="16.77"/>
    <n v="23.389999999999997"/>
    <n v="0.58242031872509958"/>
    <n v="2026"/>
    <s v="Q2"/>
    <n v="4"/>
    <s v="Apr"/>
  </r>
  <r>
    <n v="3229"/>
    <d v="2026-04-03T00:00:00"/>
    <n v="2026"/>
    <x v="1"/>
    <n v="4"/>
    <x v="3"/>
    <x v="3"/>
    <x v="13"/>
    <x v="2"/>
    <s v="Returning"/>
    <x v="2"/>
    <s v="Insulated Bottle"/>
    <n v="3"/>
    <n v="36.17"/>
    <n v="0.1"/>
    <n v="13.65"/>
    <x v="485"/>
    <n v="40.950000000000003"/>
    <n v="56.709000000000003"/>
    <n v="0.58068380794396834"/>
    <n v="2026"/>
    <s v="Q2"/>
    <n v="4"/>
    <s v="Apr"/>
  </r>
  <r>
    <n v="3261"/>
    <d v="2026-04-03T00:00:00"/>
    <n v="2026"/>
    <x v="1"/>
    <n v="4"/>
    <x v="3"/>
    <x v="2"/>
    <x v="10"/>
    <x v="0"/>
    <s v="New"/>
    <x v="2"/>
    <s v="Carry-On Duffel"/>
    <n v="4"/>
    <n v="130.55000000000001"/>
    <n v="0"/>
    <n v="67.66"/>
    <x v="486"/>
    <n v="270.64"/>
    <n v="251.56000000000006"/>
    <n v="0.48173113749521262"/>
    <n v="2026"/>
    <s v="Q2"/>
    <n v="4"/>
    <s v="Apr"/>
  </r>
  <r>
    <n v="3621"/>
    <d v="2026-04-03T00:00:00"/>
    <n v="2026"/>
    <x v="1"/>
    <n v="4"/>
    <x v="3"/>
    <x v="3"/>
    <x v="8"/>
    <x v="0"/>
    <s v="New"/>
    <x v="0"/>
    <s v="Cycling Pack 12L"/>
    <n v="2"/>
    <n v="102.63"/>
    <n v="0"/>
    <n v="50.19"/>
    <x v="487"/>
    <n v="100.38"/>
    <n v="104.88"/>
    <n v="0.51096170710318622"/>
    <n v="2026"/>
    <s v="Q2"/>
    <n v="4"/>
    <s v="Apr"/>
  </r>
  <r>
    <n v="4681"/>
    <d v="2026-04-03T00:00:00"/>
    <n v="2026"/>
    <x v="1"/>
    <n v="4"/>
    <x v="3"/>
    <x v="3"/>
    <x v="13"/>
    <x v="3"/>
    <s v="Returning"/>
    <x v="0"/>
    <s v="Commuter Helmet"/>
    <n v="6"/>
    <n v="81.239999999999995"/>
    <n v="0"/>
    <n v="43.28"/>
    <x v="488"/>
    <n v="259.68"/>
    <n v="227.75999999999993"/>
    <n v="0.46725750861644505"/>
    <n v="2026"/>
    <s v="Q2"/>
    <n v="4"/>
    <s v="Apr"/>
  </r>
  <r>
    <n v="4954"/>
    <d v="2026-04-03T00:00:00"/>
    <n v="2026"/>
    <x v="1"/>
    <n v="4"/>
    <x v="3"/>
    <x v="3"/>
    <x v="8"/>
    <x v="0"/>
    <s v="New"/>
    <x v="1"/>
    <s v="Trekking Poles"/>
    <n v="3"/>
    <n v="72.11"/>
    <n v="0.05"/>
    <n v="31.63"/>
    <x v="489"/>
    <n v="94.89"/>
    <n v="110.62349999999996"/>
    <n v="0.5382785072513484"/>
    <n v="2026"/>
    <s v="Q2"/>
    <n v="4"/>
    <s v="Apr"/>
  </r>
  <r>
    <n v="1153"/>
    <d v="2026-04-04T00:00:00"/>
    <n v="2026"/>
    <x v="1"/>
    <n v="4"/>
    <x v="3"/>
    <x v="2"/>
    <x v="16"/>
    <x v="2"/>
    <s v="New"/>
    <x v="1"/>
    <s v="Hiking Daypack 20L"/>
    <n v="4"/>
    <n v="90.15"/>
    <n v="0"/>
    <n v="44.9"/>
    <x v="490"/>
    <n v="179.6"/>
    <n v="181.00000000000003"/>
    <n v="0.50194120909595119"/>
    <n v="2026"/>
    <s v="Q2"/>
    <n v="4"/>
    <s v="Apr"/>
  </r>
  <r>
    <n v="1383"/>
    <d v="2026-04-04T00:00:00"/>
    <n v="2026"/>
    <x v="1"/>
    <n v="4"/>
    <x v="3"/>
    <x v="3"/>
    <x v="4"/>
    <x v="2"/>
    <s v="Returning"/>
    <x v="0"/>
    <s v="Trail Bike Light"/>
    <n v="1"/>
    <n v="50.7"/>
    <n v="0.05"/>
    <n v="21.85"/>
    <x v="491"/>
    <n v="21.85"/>
    <n v="26.314999999999998"/>
    <n v="0.54635108481262329"/>
    <n v="2026"/>
    <s v="Q2"/>
    <n v="4"/>
    <s v="Apr"/>
  </r>
  <r>
    <n v="2583"/>
    <d v="2026-04-04T00:00:00"/>
    <n v="2026"/>
    <x v="1"/>
    <n v="4"/>
    <x v="3"/>
    <x v="0"/>
    <x v="0"/>
    <x v="0"/>
    <s v="Returning"/>
    <x v="4"/>
    <s v="Resistance Band Set"/>
    <n v="1"/>
    <n v="41.13"/>
    <n v="0"/>
    <n v="15.04"/>
    <x v="492"/>
    <n v="15.04"/>
    <n v="26.090000000000003"/>
    <n v="0.63433017262338931"/>
    <n v="2026"/>
    <s v="Q2"/>
    <n v="4"/>
    <s v="Apr"/>
  </r>
  <r>
    <n v="4074"/>
    <d v="2026-04-04T00:00:00"/>
    <n v="2026"/>
    <x v="1"/>
    <n v="4"/>
    <x v="3"/>
    <x v="1"/>
    <x v="1"/>
    <x v="2"/>
    <s v="Returning"/>
    <x v="3"/>
    <s v="Compact Sleeping Bag"/>
    <n v="1"/>
    <n v="121.66"/>
    <n v="0"/>
    <n v="61.37"/>
    <x v="493"/>
    <n v="61.37"/>
    <n v="60.29"/>
    <n v="0.49556140062469178"/>
    <n v="2026"/>
    <s v="Q2"/>
    <n v="4"/>
    <s v="Apr"/>
  </r>
  <r>
    <n v="4301"/>
    <d v="2026-04-04T00:00:00"/>
    <n v="2026"/>
    <x v="1"/>
    <n v="4"/>
    <x v="3"/>
    <x v="2"/>
    <x v="16"/>
    <x v="2"/>
    <s v="New"/>
    <x v="4"/>
    <s v="Weighted Vest"/>
    <n v="1"/>
    <n v="122.77"/>
    <n v="0.1"/>
    <n v="70.59"/>
    <x v="494"/>
    <n v="70.59"/>
    <n v="39.902999999999992"/>
    <n v="0.36113599956558329"/>
    <n v="2026"/>
    <s v="Q2"/>
    <n v="4"/>
    <s v="Apr"/>
  </r>
  <r>
    <n v="4692"/>
    <d v="2026-04-04T00:00:00"/>
    <n v="2026"/>
    <x v="1"/>
    <n v="4"/>
    <x v="3"/>
    <x v="3"/>
    <x v="13"/>
    <x v="0"/>
    <s v="Returning"/>
    <x v="0"/>
    <s v="Trail Bike Light"/>
    <n v="1"/>
    <n v="49.96"/>
    <n v="0"/>
    <n v="22.13"/>
    <x v="495"/>
    <n v="22.13"/>
    <n v="27.830000000000002"/>
    <n v="0.55704563650920735"/>
    <n v="2026"/>
    <s v="Q2"/>
    <n v="4"/>
    <s v="Apr"/>
  </r>
  <r>
    <n v="1951"/>
    <d v="2026-04-05T00:00:00"/>
    <n v="2026"/>
    <x v="1"/>
    <n v="4"/>
    <x v="3"/>
    <x v="3"/>
    <x v="8"/>
    <x v="3"/>
    <s v="Returning"/>
    <x v="1"/>
    <s v="Summit Backpack 45L"/>
    <n v="2"/>
    <n v="155.13"/>
    <n v="0.15"/>
    <n v="80.959999999999994"/>
    <x v="496"/>
    <n v="161.91999999999999"/>
    <n v="101.80100000000002"/>
    <n v="0.38601779911345707"/>
    <n v="2026"/>
    <s v="Q2"/>
    <n v="4"/>
    <s v="Apr"/>
  </r>
  <r>
    <n v="2111"/>
    <d v="2026-04-05T00:00:00"/>
    <n v="2026"/>
    <x v="1"/>
    <n v="4"/>
    <x v="3"/>
    <x v="3"/>
    <x v="13"/>
    <x v="0"/>
    <s v="New"/>
    <x v="1"/>
    <s v="Trekking Poles"/>
    <n v="3"/>
    <n v="69.83"/>
    <n v="0.05"/>
    <n v="31.53"/>
    <x v="497"/>
    <n v="94.59"/>
    <n v="104.4255"/>
    <n v="0.52471038687941396"/>
    <n v="2026"/>
    <s v="Q2"/>
    <n v="4"/>
    <s v="Apr"/>
  </r>
  <r>
    <n v="2933"/>
    <d v="2026-04-05T00:00:00"/>
    <n v="2026"/>
    <x v="1"/>
    <n v="4"/>
    <x v="3"/>
    <x v="1"/>
    <x v="6"/>
    <x v="2"/>
    <s v="Returning"/>
    <x v="2"/>
    <s v="Insulated Bottle"/>
    <n v="1"/>
    <n v="35.4"/>
    <n v="0"/>
    <n v="13.37"/>
    <x v="498"/>
    <n v="13.37"/>
    <n v="22.03"/>
    <n v="0.62231638418079105"/>
    <n v="2026"/>
    <s v="Q2"/>
    <n v="4"/>
    <s v="Apr"/>
  </r>
  <r>
    <n v="3263"/>
    <d v="2026-04-05T00:00:00"/>
    <n v="2026"/>
    <x v="1"/>
    <n v="4"/>
    <x v="3"/>
    <x v="3"/>
    <x v="7"/>
    <x v="0"/>
    <s v="New"/>
    <x v="4"/>
    <s v="Training Mat"/>
    <n v="1"/>
    <n v="51.75"/>
    <n v="0.1"/>
    <n v="22.1"/>
    <x v="499"/>
    <n v="22.1"/>
    <n v="24.475000000000001"/>
    <n v="0.52549651100375738"/>
    <n v="2026"/>
    <s v="Q2"/>
    <n v="4"/>
    <s v="Apr"/>
  </r>
  <r>
    <n v="4764"/>
    <d v="2026-04-05T00:00:00"/>
    <n v="2026"/>
    <x v="1"/>
    <n v="4"/>
    <x v="3"/>
    <x v="3"/>
    <x v="13"/>
    <x v="3"/>
    <s v="New"/>
    <x v="0"/>
    <s v="Compact Repair Kit"/>
    <n v="6"/>
    <n v="39.6"/>
    <n v="0.15"/>
    <n v="17.010000000000002"/>
    <x v="500"/>
    <n v="102.06"/>
    <n v="99.9"/>
    <n v="0.49465240641711233"/>
    <n v="2026"/>
    <s v="Q2"/>
    <n v="4"/>
    <s v="Apr"/>
  </r>
  <r>
    <n v="28"/>
    <d v="2026-04-06T00:00:00"/>
    <n v="2026"/>
    <x v="1"/>
    <n v="4"/>
    <x v="3"/>
    <x v="1"/>
    <x v="6"/>
    <x v="2"/>
    <s v="New"/>
    <x v="4"/>
    <s v="Weighted Vest"/>
    <n v="2"/>
    <n v="125.94"/>
    <n v="0.05"/>
    <n v="70.94"/>
    <x v="501"/>
    <n v="141.88"/>
    <n v="97.405999999999977"/>
    <n v="0.40706936469329585"/>
    <n v="2026"/>
    <s v="Q2"/>
    <n v="4"/>
    <s v="Apr"/>
  </r>
  <r>
    <n v="581"/>
    <d v="2026-04-06T00:00:00"/>
    <n v="2026"/>
    <x v="1"/>
    <n v="4"/>
    <x v="3"/>
    <x v="1"/>
    <x v="1"/>
    <x v="0"/>
    <s v="Returning"/>
    <x v="3"/>
    <s v="Compact Sleeping Bag"/>
    <n v="3"/>
    <n v="124.67"/>
    <n v="0"/>
    <n v="61.46"/>
    <x v="502"/>
    <n v="184.38"/>
    <n v="189.63"/>
    <n v="0.50701852891633914"/>
    <n v="2026"/>
    <s v="Q2"/>
    <n v="4"/>
    <s v="Apr"/>
  </r>
  <r>
    <n v="643"/>
    <d v="2026-04-06T00:00:00"/>
    <n v="2026"/>
    <x v="1"/>
    <n v="4"/>
    <x v="3"/>
    <x v="3"/>
    <x v="8"/>
    <x v="0"/>
    <s v="Returning"/>
    <x v="1"/>
    <s v="Trekking Poles"/>
    <n v="2"/>
    <n v="72.260000000000005"/>
    <n v="0"/>
    <n v="33.21"/>
    <x v="503"/>
    <n v="66.42"/>
    <n v="78.100000000000009"/>
    <n v="0.54040963188486024"/>
    <n v="2026"/>
    <s v="Q2"/>
    <n v="4"/>
    <s v="Apr"/>
  </r>
  <r>
    <n v="1907"/>
    <d v="2026-04-06T00:00:00"/>
    <n v="2026"/>
    <x v="1"/>
    <n v="4"/>
    <x v="3"/>
    <x v="1"/>
    <x v="12"/>
    <x v="1"/>
    <s v="Business"/>
    <x v="0"/>
    <s v="Trail Bike Light"/>
    <n v="10"/>
    <n v="50.64"/>
    <n v="0.2"/>
    <n v="22.99"/>
    <x v="504"/>
    <n v="229.89999999999998"/>
    <n v="175.22000000000003"/>
    <n v="0.43251382306477099"/>
    <n v="2026"/>
    <s v="Q2"/>
    <n v="4"/>
    <s v="Apr"/>
  </r>
  <r>
    <n v="1950"/>
    <d v="2026-04-06T00:00:00"/>
    <n v="2026"/>
    <x v="1"/>
    <n v="4"/>
    <x v="3"/>
    <x v="0"/>
    <x v="9"/>
    <x v="0"/>
    <s v="New"/>
    <x v="1"/>
    <s v="Trekking Poles"/>
    <n v="1"/>
    <n v="73"/>
    <n v="0"/>
    <n v="32.4"/>
    <x v="505"/>
    <n v="32.4"/>
    <n v="40.6"/>
    <n v="0.55616438356164388"/>
    <n v="2026"/>
    <s v="Q2"/>
    <n v="4"/>
    <s v="Apr"/>
  </r>
  <r>
    <n v="2443"/>
    <d v="2026-04-06T00:00:00"/>
    <n v="2026"/>
    <x v="1"/>
    <n v="4"/>
    <x v="3"/>
    <x v="0"/>
    <x v="15"/>
    <x v="0"/>
    <s v="Returning"/>
    <x v="2"/>
    <s v="Insulated Bottle"/>
    <n v="1"/>
    <n v="35.700000000000003"/>
    <n v="0"/>
    <n v="13.8"/>
    <x v="506"/>
    <n v="13.8"/>
    <n v="21.900000000000002"/>
    <n v="0.61344537815126055"/>
    <n v="2026"/>
    <s v="Q2"/>
    <n v="4"/>
    <s v="Apr"/>
  </r>
  <r>
    <n v="2480"/>
    <d v="2026-04-06T00:00:00"/>
    <n v="2026"/>
    <x v="1"/>
    <n v="4"/>
    <x v="3"/>
    <x v="2"/>
    <x v="16"/>
    <x v="1"/>
    <s v="New"/>
    <x v="1"/>
    <s v="Summit Backpack 45L"/>
    <n v="8"/>
    <n v="152.41999999999999"/>
    <n v="0.05"/>
    <n v="80.11"/>
    <x v="507"/>
    <n v="640.88"/>
    <n v="517.51199999999983"/>
    <n v="0.44675032286134564"/>
    <n v="2026"/>
    <s v="Q2"/>
    <n v="4"/>
    <s v="Apr"/>
  </r>
  <r>
    <n v="2515"/>
    <d v="2026-04-06T00:00:00"/>
    <n v="2026"/>
    <x v="1"/>
    <n v="4"/>
    <x v="3"/>
    <x v="3"/>
    <x v="8"/>
    <x v="0"/>
    <s v="Returning"/>
    <x v="0"/>
    <s v="Commuter Helmet"/>
    <n v="1"/>
    <n v="81.78"/>
    <n v="0"/>
    <n v="42.82"/>
    <x v="508"/>
    <n v="42.82"/>
    <n v="38.96"/>
    <n v="0.47640009782342874"/>
    <n v="2026"/>
    <s v="Q2"/>
    <n v="4"/>
    <s v="Apr"/>
  </r>
  <r>
    <n v="2829"/>
    <d v="2026-04-06T00:00:00"/>
    <n v="2026"/>
    <x v="1"/>
    <n v="4"/>
    <x v="3"/>
    <x v="1"/>
    <x v="6"/>
    <x v="0"/>
    <s v="Business"/>
    <x v="0"/>
    <s v="Cycling Pack 12L"/>
    <n v="6"/>
    <n v="102.59"/>
    <n v="0.1"/>
    <n v="49.6"/>
    <x v="509"/>
    <n v="297.60000000000002"/>
    <n v="256.38599999999997"/>
    <n v="0.46280230908362302"/>
    <n v="2026"/>
    <s v="Q2"/>
    <n v="4"/>
    <s v="Apr"/>
  </r>
  <r>
    <n v="4086"/>
    <d v="2026-04-06T00:00:00"/>
    <n v="2026"/>
    <x v="1"/>
    <n v="4"/>
    <x v="3"/>
    <x v="3"/>
    <x v="8"/>
    <x v="2"/>
    <s v="Returning"/>
    <x v="1"/>
    <s v="Summit Backpack 45L"/>
    <n v="2"/>
    <n v="152.44"/>
    <n v="0.15"/>
    <n v="76.680000000000007"/>
    <x v="510"/>
    <n v="153.36000000000001"/>
    <n v="105.78799999999995"/>
    <n v="0.4082146109559015"/>
    <n v="2026"/>
    <s v="Q2"/>
    <n v="4"/>
    <s v="Apr"/>
  </r>
  <r>
    <n v="4512"/>
    <d v="2026-04-06T00:00:00"/>
    <n v="2026"/>
    <x v="1"/>
    <n v="4"/>
    <x v="3"/>
    <x v="1"/>
    <x v="1"/>
    <x v="0"/>
    <s v="New"/>
    <x v="2"/>
    <s v="Carry-On Duffel"/>
    <n v="6"/>
    <n v="136.29"/>
    <n v="0"/>
    <n v="68.209999999999994"/>
    <x v="511"/>
    <n v="409.26"/>
    <n v="408.48"/>
    <n v="0.49952307579426225"/>
    <n v="2026"/>
    <s v="Q2"/>
    <n v="4"/>
    <s v="Apr"/>
  </r>
  <r>
    <n v="4837"/>
    <d v="2026-04-06T00:00:00"/>
    <n v="2026"/>
    <x v="1"/>
    <n v="4"/>
    <x v="3"/>
    <x v="0"/>
    <x v="9"/>
    <x v="1"/>
    <s v="Business"/>
    <x v="1"/>
    <s v="Summit Backpack 45L"/>
    <n v="4"/>
    <n v="157.51"/>
    <n v="0.2"/>
    <n v="79.209999999999994"/>
    <x v="512"/>
    <n v="316.83999999999997"/>
    <n v="187.19200000000001"/>
    <n v="0.37138911815122855"/>
    <n v="2026"/>
    <s v="Q2"/>
    <n v="4"/>
    <s v="Apr"/>
  </r>
  <r>
    <n v="1580"/>
    <d v="2026-04-07T00:00:00"/>
    <n v="2026"/>
    <x v="1"/>
    <n v="4"/>
    <x v="3"/>
    <x v="2"/>
    <x v="3"/>
    <x v="0"/>
    <s v="New"/>
    <x v="3"/>
    <s v="Compact Sleeping Bag"/>
    <n v="2"/>
    <n v="120.5"/>
    <n v="0"/>
    <n v="61.42"/>
    <x v="513"/>
    <n v="122.84"/>
    <n v="118.16"/>
    <n v="0.49029045643153524"/>
    <n v="2026"/>
    <s v="Q2"/>
    <n v="4"/>
    <s v="Apr"/>
  </r>
  <r>
    <n v="1962"/>
    <d v="2026-04-07T00:00:00"/>
    <n v="2026"/>
    <x v="1"/>
    <n v="4"/>
    <x v="3"/>
    <x v="0"/>
    <x v="0"/>
    <x v="0"/>
    <s v="Returning"/>
    <x v="1"/>
    <s v="Summit Backpack 45L"/>
    <n v="3"/>
    <n v="152.62"/>
    <n v="0.05"/>
    <n v="77.75"/>
    <x v="514"/>
    <n v="233.25"/>
    <n v="201.71699999999998"/>
    <n v="0.46375242259757637"/>
    <n v="2026"/>
    <s v="Q2"/>
    <n v="4"/>
    <s v="Apr"/>
  </r>
  <r>
    <n v="2381"/>
    <d v="2026-04-07T00:00:00"/>
    <n v="2026"/>
    <x v="1"/>
    <n v="4"/>
    <x v="3"/>
    <x v="1"/>
    <x v="11"/>
    <x v="0"/>
    <s v="Returning"/>
    <x v="2"/>
    <s v="Carry-On Duffel"/>
    <n v="2"/>
    <n v="134.16"/>
    <n v="0.05"/>
    <n v="67.08"/>
    <x v="515"/>
    <n v="134.16"/>
    <n v="120.74399999999997"/>
    <n v="0.47368421052631576"/>
    <n v="2026"/>
    <s v="Q2"/>
    <n v="4"/>
    <s v="Apr"/>
  </r>
  <r>
    <n v="2655"/>
    <d v="2026-04-07T00:00:00"/>
    <n v="2026"/>
    <x v="1"/>
    <n v="4"/>
    <x v="3"/>
    <x v="3"/>
    <x v="13"/>
    <x v="2"/>
    <s v="Business"/>
    <x v="0"/>
    <s v="Cycling Pack 12L"/>
    <n v="1"/>
    <n v="101.13"/>
    <n v="0"/>
    <n v="50.8"/>
    <x v="516"/>
    <n v="50.8"/>
    <n v="50.33"/>
    <n v="0.49767625828141998"/>
    <n v="2026"/>
    <s v="Q2"/>
    <n v="4"/>
    <s v="Apr"/>
  </r>
  <r>
    <n v="2944"/>
    <d v="2026-04-07T00:00:00"/>
    <n v="2026"/>
    <x v="1"/>
    <n v="4"/>
    <x v="3"/>
    <x v="1"/>
    <x v="14"/>
    <x v="2"/>
    <s v="New"/>
    <x v="4"/>
    <s v="Training Mat"/>
    <n v="1"/>
    <n v="51.36"/>
    <n v="0"/>
    <n v="22.21"/>
    <x v="517"/>
    <n v="22.21"/>
    <n v="29.15"/>
    <n v="0.56756230529595009"/>
    <n v="2026"/>
    <s v="Q2"/>
    <n v="4"/>
    <s v="Apr"/>
  </r>
  <r>
    <n v="4756"/>
    <d v="2026-04-07T00:00:00"/>
    <n v="2026"/>
    <x v="1"/>
    <n v="4"/>
    <x v="3"/>
    <x v="2"/>
    <x v="16"/>
    <x v="0"/>
    <s v="Business"/>
    <x v="1"/>
    <s v="Summit Backpack 45L"/>
    <n v="5"/>
    <n v="151.88"/>
    <n v="0"/>
    <n v="80.56"/>
    <x v="518"/>
    <n v="402.8"/>
    <n v="356.59999999999997"/>
    <n v="0.46958124835396364"/>
    <n v="2026"/>
    <s v="Q2"/>
    <n v="4"/>
    <s v="Apr"/>
  </r>
  <r>
    <n v="52"/>
    <d v="2026-04-08T00:00:00"/>
    <n v="2026"/>
    <x v="1"/>
    <n v="4"/>
    <x v="3"/>
    <x v="1"/>
    <x v="12"/>
    <x v="0"/>
    <s v="New"/>
    <x v="2"/>
    <s v="Carry-On Duffel"/>
    <n v="2"/>
    <n v="133.59"/>
    <n v="0"/>
    <n v="66.83"/>
    <x v="519"/>
    <n v="133.66"/>
    <n v="133.52000000000001"/>
    <n v="0.49973800434164234"/>
    <n v="2026"/>
    <s v="Q2"/>
    <n v="4"/>
    <s v="Apr"/>
  </r>
  <r>
    <n v="556"/>
    <d v="2026-04-08T00:00:00"/>
    <n v="2026"/>
    <x v="1"/>
    <n v="4"/>
    <x v="3"/>
    <x v="3"/>
    <x v="8"/>
    <x v="0"/>
    <s v="New"/>
    <x v="3"/>
    <s v="Compact Sleeping Bag"/>
    <n v="2"/>
    <n v="124.39"/>
    <n v="0"/>
    <n v="61.27"/>
    <x v="520"/>
    <n v="122.54"/>
    <n v="126.24"/>
    <n v="0.50743628909076288"/>
    <n v="2026"/>
    <s v="Q2"/>
    <n v="4"/>
    <s v="Apr"/>
  </r>
  <r>
    <n v="1233"/>
    <d v="2026-04-08T00:00:00"/>
    <n v="2026"/>
    <x v="1"/>
    <n v="4"/>
    <x v="3"/>
    <x v="0"/>
    <x v="15"/>
    <x v="0"/>
    <s v="New"/>
    <x v="0"/>
    <s v="Trail Bike Light"/>
    <n v="5"/>
    <n v="50.22"/>
    <n v="0.1"/>
    <n v="22.31"/>
    <x v="521"/>
    <n v="111.55"/>
    <n v="114.44000000000001"/>
    <n v="0.50639408823399268"/>
    <n v="2026"/>
    <s v="Q2"/>
    <n v="4"/>
    <s v="Apr"/>
  </r>
  <r>
    <n v="1492"/>
    <d v="2026-04-08T00:00:00"/>
    <n v="2026"/>
    <x v="1"/>
    <n v="4"/>
    <x v="3"/>
    <x v="1"/>
    <x v="14"/>
    <x v="0"/>
    <s v="Returning"/>
    <x v="0"/>
    <s v="Compact Repair Kit"/>
    <n v="2"/>
    <n v="41.08"/>
    <n v="0"/>
    <n v="16.79"/>
    <x v="522"/>
    <n v="33.58"/>
    <n v="48.58"/>
    <n v="0.59128529698149956"/>
    <n v="2026"/>
    <s v="Q2"/>
    <n v="4"/>
    <s v="Apr"/>
  </r>
  <r>
    <n v="1619"/>
    <d v="2026-04-08T00:00:00"/>
    <n v="2026"/>
    <x v="1"/>
    <n v="4"/>
    <x v="3"/>
    <x v="3"/>
    <x v="8"/>
    <x v="2"/>
    <s v="New"/>
    <x v="2"/>
    <s v="Packing Cube Set"/>
    <n v="5"/>
    <n v="46.11"/>
    <n v="0"/>
    <n v="18.88"/>
    <x v="523"/>
    <n v="94.399999999999991"/>
    <n v="136.15000000000003"/>
    <n v="0.5905443504662764"/>
    <n v="2026"/>
    <s v="Q2"/>
    <n v="4"/>
    <s v="Apr"/>
  </r>
  <r>
    <n v="1631"/>
    <d v="2026-04-08T00:00:00"/>
    <n v="2026"/>
    <x v="1"/>
    <n v="4"/>
    <x v="3"/>
    <x v="3"/>
    <x v="8"/>
    <x v="0"/>
    <s v="Returning"/>
    <x v="2"/>
    <s v="Packing Cube Set"/>
    <n v="1"/>
    <n v="45.54"/>
    <n v="0"/>
    <n v="18.36"/>
    <x v="232"/>
    <n v="18.36"/>
    <n v="27.18"/>
    <n v="0.59683794466403162"/>
    <n v="2026"/>
    <s v="Q2"/>
    <n v="4"/>
    <s v="Apr"/>
  </r>
  <r>
    <n v="1844"/>
    <d v="2026-04-08T00:00:00"/>
    <n v="2026"/>
    <x v="1"/>
    <n v="4"/>
    <x v="3"/>
    <x v="1"/>
    <x v="14"/>
    <x v="2"/>
    <s v="New"/>
    <x v="4"/>
    <s v="Recovery Roller"/>
    <n v="2"/>
    <n v="37.1"/>
    <n v="0.1"/>
    <n v="14.17"/>
    <x v="524"/>
    <n v="28.34"/>
    <n v="38.44"/>
    <n v="0.57562144354597178"/>
    <n v="2026"/>
    <s v="Q2"/>
    <n v="4"/>
    <s v="Apr"/>
  </r>
  <r>
    <n v="4246"/>
    <d v="2026-04-08T00:00:00"/>
    <n v="2026"/>
    <x v="1"/>
    <n v="4"/>
    <x v="3"/>
    <x v="3"/>
    <x v="8"/>
    <x v="1"/>
    <s v="Business"/>
    <x v="1"/>
    <s v="Summit Backpack 45L"/>
    <n v="5"/>
    <n v="156.57"/>
    <n v="0.15"/>
    <n v="80.849999999999994"/>
    <x v="525"/>
    <n v="404.25"/>
    <n v="261.1724999999999"/>
    <n v="0.39249123677062309"/>
    <n v="2026"/>
    <s v="Q2"/>
    <n v="4"/>
    <s v="Apr"/>
  </r>
  <r>
    <n v="5139"/>
    <d v="2026-04-08T00:00:00"/>
    <n v="2026"/>
    <x v="1"/>
    <n v="4"/>
    <x v="3"/>
    <x v="0"/>
    <x v="15"/>
    <x v="0"/>
    <s v="Returning"/>
    <x v="4"/>
    <s v="Training Mat"/>
    <n v="2"/>
    <n v="51.4"/>
    <n v="0"/>
    <n v="21.99"/>
    <x v="526"/>
    <n v="43.98"/>
    <n v="58.82"/>
    <n v="0.57217898832684821"/>
    <n v="2026"/>
    <s v="Q2"/>
    <n v="4"/>
    <s v="Apr"/>
  </r>
  <r>
    <n v="186"/>
    <d v="2026-04-09T00:00:00"/>
    <n v="2026"/>
    <x v="1"/>
    <n v="4"/>
    <x v="3"/>
    <x v="0"/>
    <x v="0"/>
    <x v="0"/>
    <s v="New"/>
    <x v="2"/>
    <s v="Packing Cube Set"/>
    <n v="2"/>
    <n v="46.42"/>
    <n v="0.1"/>
    <n v="18.73"/>
    <x v="527"/>
    <n v="37.46"/>
    <n v="46.096000000000011"/>
    <n v="0.55167791660682663"/>
    <n v="2026"/>
    <s v="Q2"/>
    <n v="4"/>
    <s v="Apr"/>
  </r>
  <r>
    <n v="1742"/>
    <d v="2026-04-09T00:00:00"/>
    <n v="2026"/>
    <x v="1"/>
    <n v="4"/>
    <x v="3"/>
    <x v="3"/>
    <x v="4"/>
    <x v="3"/>
    <s v="Returning"/>
    <x v="3"/>
    <s v="Compact Sleeping Bag"/>
    <n v="2"/>
    <n v="120.75"/>
    <n v="0.05"/>
    <n v="60.31"/>
    <x v="528"/>
    <n v="120.62"/>
    <n v="108.80499999999998"/>
    <n v="0.47425084450256066"/>
    <n v="2026"/>
    <s v="Q2"/>
    <n v="4"/>
    <s v="Apr"/>
  </r>
  <r>
    <n v="3189"/>
    <d v="2026-04-09T00:00:00"/>
    <n v="2026"/>
    <x v="1"/>
    <n v="4"/>
    <x v="3"/>
    <x v="1"/>
    <x v="11"/>
    <x v="1"/>
    <s v="Business"/>
    <x v="1"/>
    <s v="Summit Backpack 45L"/>
    <n v="6"/>
    <n v="157.38999999999999"/>
    <n v="0.05"/>
    <n v="79.239999999999995"/>
    <x v="529"/>
    <n v="475.43999999999994"/>
    <n v="421.68299999999999"/>
    <n v="0.47003922539049831"/>
    <n v="2026"/>
    <s v="Q2"/>
    <n v="4"/>
    <s v="Apr"/>
  </r>
  <r>
    <n v="3747"/>
    <d v="2026-04-09T00:00:00"/>
    <n v="2026"/>
    <x v="1"/>
    <n v="4"/>
    <x v="3"/>
    <x v="3"/>
    <x v="7"/>
    <x v="2"/>
    <s v="Returning"/>
    <x v="3"/>
    <s v="Compact Sleeping Bag"/>
    <n v="2"/>
    <n v="122.36"/>
    <n v="0.05"/>
    <n v="59.06"/>
    <x v="530"/>
    <n v="118.12"/>
    <n v="114.36399999999998"/>
    <n v="0.49192202474148755"/>
    <n v="2026"/>
    <s v="Q2"/>
    <n v="4"/>
    <s v="Apr"/>
  </r>
  <r>
    <n v="3782"/>
    <d v="2026-04-09T00:00:00"/>
    <n v="2026"/>
    <x v="1"/>
    <n v="4"/>
    <x v="3"/>
    <x v="0"/>
    <x v="0"/>
    <x v="2"/>
    <s v="Returning"/>
    <x v="4"/>
    <s v="Resistance Band Set"/>
    <n v="2"/>
    <n v="39.68"/>
    <n v="0.05"/>
    <n v="14.98"/>
    <x v="531"/>
    <n v="29.96"/>
    <n v="45.431999999999995"/>
    <n v="0.60261035653650252"/>
    <n v="2026"/>
    <s v="Q2"/>
    <n v="4"/>
    <s v="Apr"/>
  </r>
  <r>
    <n v="4344"/>
    <d v="2026-04-09T00:00:00"/>
    <n v="2026"/>
    <x v="1"/>
    <n v="4"/>
    <x v="3"/>
    <x v="2"/>
    <x v="5"/>
    <x v="2"/>
    <s v="Business"/>
    <x v="3"/>
    <s v="Compact Sleeping Bag"/>
    <n v="3"/>
    <n v="121.56"/>
    <n v="0.15"/>
    <n v="61.31"/>
    <x v="532"/>
    <n v="183.93"/>
    <n v="126.048"/>
    <n v="0.40663530960261696"/>
    <n v="2026"/>
    <s v="Q2"/>
    <n v="4"/>
    <s v="Apr"/>
  </r>
  <r>
    <n v="4901"/>
    <d v="2026-04-09T00:00:00"/>
    <n v="2026"/>
    <x v="1"/>
    <n v="4"/>
    <x v="3"/>
    <x v="0"/>
    <x v="0"/>
    <x v="3"/>
    <s v="New"/>
    <x v="0"/>
    <s v="Commuter Helmet"/>
    <n v="1"/>
    <n v="80.19"/>
    <n v="0.1"/>
    <n v="42.15"/>
    <x v="533"/>
    <n v="42.15"/>
    <n v="30.021000000000008"/>
    <n v="0.4159704036247247"/>
    <n v="2026"/>
    <s v="Q2"/>
    <n v="4"/>
    <s v="Apr"/>
  </r>
  <r>
    <n v="4969"/>
    <d v="2026-04-09T00:00:00"/>
    <n v="2026"/>
    <x v="1"/>
    <n v="4"/>
    <x v="3"/>
    <x v="3"/>
    <x v="7"/>
    <x v="3"/>
    <s v="Business"/>
    <x v="0"/>
    <s v="Commuter Helmet"/>
    <n v="2"/>
    <n v="81.14"/>
    <n v="0"/>
    <n v="43.43"/>
    <x v="534"/>
    <n v="86.86"/>
    <n v="75.42"/>
    <n v="0.46475228000985952"/>
    <n v="2026"/>
    <s v="Q2"/>
    <n v="4"/>
    <s v="Apr"/>
  </r>
  <r>
    <n v="673"/>
    <d v="2026-04-10T00:00:00"/>
    <n v="2026"/>
    <x v="1"/>
    <n v="4"/>
    <x v="3"/>
    <x v="3"/>
    <x v="8"/>
    <x v="2"/>
    <s v="New"/>
    <x v="3"/>
    <s v="Trail Tent 2P"/>
    <n v="2"/>
    <n v="191.11"/>
    <n v="0"/>
    <n v="103.58"/>
    <x v="535"/>
    <n v="207.16"/>
    <n v="175.06000000000003"/>
    <n v="0.45800847679346979"/>
    <n v="2026"/>
    <s v="Q2"/>
    <n v="4"/>
    <s v="Apr"/>
  </r>
  <r>
    <n v="888"/>
    <d v="2026-04-10T00:00:00"/>
    <n v="2026"/>
    <x v="1"/>
    <n v="4"/>
    <x v="3"/>
    <x v="3"/>
    <x v="7"/>
    <x v="2"/>
    <s v="New"/>
    <x v="0"/>
    <s v="Compact Repair Kit"/>
    <n v="2"/>
    <n v="40.58"/>
    <n v="0.05"/>
    <n v="17.149999999999999"/>
    <x v="536"/>
    <n v="34.299999999999997"/>
    <n v="42.801999999999992"/>
    <n v="0.55513475655625011"/>
    <n v="2026"/>
    <s v="Q2"/>
    <n v="4"/>
    <s v="Apr"/>
  </r>
  <r>
    <n v="1541"/>
    <d v="2026-04-10T00:00:00"/>
    <n v="2026"/>
    <x v="1"/>
    <n v="4"/>
    <x v="3"/>
    <x v="0"/>
    <x v="15"/>
    <x v="3"/>
    <s v="Returning"/>
    <x v="3"/>
    <s v="Portable Camp Stove"/>
    <n v="1"/>
    <n v="83.44"/>
    <n v="0"/>
    <n v="40.299999999999997"/>
    <x v="537"/>
    <n v="40.299999999999997"/>
    <n v="43.14"/>
    <n v="0.51701821668264625"/>
    <n v="2026"/>
    <s v="Q2"/>
    <n v="4"/>
    <s v="Apr"/>
  </r>
  <r>
    <n v="1881"/>
    <d v="2026-04-10T00:00:00"/>
    <n v="2026"/>
    <x v="1"/>
    <n v="4"/>
    <x v="3"/>
    <x v="3"/>
    <x v="7"/>
    <x v="3"/>
    <s v="New"/>
    <x v="4"/>
    <s v="Training Mat"/>
    <n v="1"/>
    <n v="49.61"/>
    <n v="0"/>
    <n v="21.92"/>
    <x v="538"/>
    <n v="21.92"/>
    <n v="27.689999999999998"/>
    <n v="0.55815359806490628"/>
    <n v="2026"/>
    <s v="Q2"/>
    <n v="4"/>
    <s v="Apr"/>
  </r>
  <r>
    <n v="2007"/>
    <d v="2026-04-10T00:00:00"/>
    <n v="2026"/>
    <x v="1"/>
    <n v="4"/>
    <x v="3"/>
    <x v="3"/>
    <x v="8"/>
    <x v="0"/>
    <s v="Returning"/>
    <x v="4"/>
    <s v="Weighted Vest"/>
    <n v="2"/>
    <n v="123.31"/>
    <n v="0"/>
    <n v="69.239999999999995"/>
    <x v="539"/>
    <n v="138.47999999999999"/>
    <n v="108.14000000000001"/>
    <n v="0.43848836266320662"/>
    <n v="2026"/>
    <s v="Q2"/>
    <n v="4"/>
    <s v="Apr"/>
  </r>
  <r>
    <n v="2312"/>
    <d v="2026-04-10T00:00:00"/>
    <n v="2026"/>
    <x v="1"/>
    <n v="4"/>
    <x v="3"/>
    <x v="0"/>
    <x v="15"/>
    <x v="2"/>
    <s v="New"/>
    <x v="1"/>
    <s v="Hiking Daypack 20L"/>
    <n v="1"/>
    <n v="93.35"/>
    <n v="0.1"/>
    <n v="45.54"/>
    <x v="540"/>
    <n v="45.54"/>
    <n v="38.475000000000001"/>
    <n v="0.45795393679700053"/>
    <n v="2026"/>
    <s v="Q2"/>
    <n v="4"/>
    <s v="Apr"/>
  </r>
  <r>
    <n v="4493"/>
    <d v="2026-04-10T00:00:00"/>
    <n v="2026"/>
    <x v="1"/>
    <n v="4"/>
    <x v="3"/>
    <x v="0"/>
    <x v="0"/>
    <x v="1"/>
    <s v="Business"/>
    <x v="1"/>
    <s v="Hiking Daypack 20L"/>
    <n v="5"/>
    <n v="92.63"/>
    <n v="0.15"/>
    <n v="46.33"/>
    <x v="541"/>
    <n v="231.64999999999998"/>
    <n v="162.02749999999997"/>
    <n v="0.41157419461361139"/>
    <n v="2026"/>
    <s v="Q2"/>
    <n v="4"/>
    <s v="Apr"/>
  </r>
  <r>
    <n v="2072"/>
    <d v="2026-04-11T00:00:00"/>
    <n v="2026"/>
    <x v="1"/>
    <n v="4"/>
    <x v="3"/>
    <x v="0"/>
    <x v="9"/>
    <x v="0"/>
    <s v="New"/>
    <x v="3"/>
    <s v="Compact Sleeping Bag"/>
    <n v="4"/>
    <n v="124.87"/>
    <n v="0.1"/>
    <n v="62.03"/>
    <x v="542"/>
    <n v="248.12"/>
    <n v="201.41200000000003"/>
    <n v="0.44804819234225823"/>
    <n v="2026"/>
    <s v="Q2"/>
    <n v="4"/>
    <s v="Apr"/>
  </r>
  <r>
    <n v="2142"/>
    <d v="2026-04-11T00:00:00"/>
    <n v="2026"/>
    <x v="1"/>
    <n v="4"/>
    <x v="3"/>
    <x v="3"/>
    <x v="4"/>
    <x v="3"/>
    <s v="New"/>
    <x v="3"/>
    <s v="Alpine Tent 4P"/>
    <n v="1"/>
    <n v="339.64"/>
    <n v="0.1"/>
    <n v="195.81"/>
    <x v="543"/>
    <n v="195.81"/>
    <n v="109.86599999999999"/>
    <n v="0.35941977780394924"/>
    <n v="2026"/>
    <s v="Q2"/>
    <n v="4"/>
    <s v="Apr"/>
  </r>
  <r>
    <n v="2911"/>
    <d v="2026-04-11T00:00:00"/>
    <n v="2026"/>
    <x v="1"/>
    <n v="4"/>
    <x v="3"/>
    <x v="2"/>
    <x v="2"/>
    <x v="2"/>
    <s v="New"/>
    <x v="0"/>
    <s v="Trail Bike Light"/>
    <n v="1"/>
    <n v="50.86"/>
    <n v="0.05"/>
    <n v="22.1"/>
    <x v="544"/>
    <n v="22.1"/>
    <n v="26.216999999999999"/>
    <n v="0.54260405240391574"/>
    <n v="2026"/>
    <s v="Q2"/>
    <n v="4"/>
    <s v="Apr"/>
  </r>
  <r>
    <n v="4276"/>
    <d v="2026-04-11T00:00:00"/>
    <n v="2026"/>
    <x v="1"/>
    <n v="4"/>
    <x v="3"/>
    <x v="3"/>
    <x v="8"/>
    <x v="0"/>
    <s v="New"/>
    <x v="2"/>
    <s v="Travel Backpack 35L"/>
    <n v="2"/>
    <n v="167.01"/>
    <n v="0"/>
    <n v="89.8"/>
    <x v="545"/>
    <n v="179.6"/>
    <n v="154.41999999999999"/>
    <n v="0.46230764624872761"/>
    <n v="2026"/>
    <s v="Q2"/>
    <n v="4"/>
    <s v="Apr"/>
  </r>
  <r>
    <n v="5077"/>
    <d v="2026-04-11T00:00:00"/>
    <n v="2026"/>
    <x v="1"/>
    <n v="4"/>
    <x v="3"/>
    <x v="3"/>
    <x v="8"/>
    <x v="3"/>
    <s v="Returning"/>
    <x v="1"/>
    <s v="Hiking Daypack 20L"/>
    <n v="2"/>
    <n v="92.63"/>
    <n v="0.15"/>
    <n v="44.96"/>
    <x v="546"/>
    <n v="89.92"/>
    <n v="67.550999999999974"/>
    <n v="0.42897422382533917"/>
    <n v="2026"/>
    <s v="Q2"/>
    <n v="4"/>
    <s v="Apr"/>
  </r>
  <r>
    <n v="1259"/>
    <d v="2026-04-12T00:00:00"/>
    <n v="2026"/>
    <x v="1"/>
    <n v="4"/>
    <x v="3"/>
    <x v="1"/>
    <x v="12"/>
    <x v="3"/>
    <s v="New"/>
    <x v="1"/>
    <s v="Summit Backpack 45L"/>
    <n v="2"/>
    <n v="151.01"/>
    <n v="0"/>
    <n v="80.209999999999994"/>
    <x v="547"/>
    <n v="160.41999999999999"/>
    <n v="141.6"/>
    <n v="0.4688431229719886"/>
    <n v="2026"/>
    <s v="Q2"/>
    <n v="4"/>
    <s v="Apr"/>
  </r>
  <r>
    <n v="1720"/>
    <d v="2026-04-12T00:00:00"/>
    <n v="2026"/>
    <x v="1"/>
    <n v="4"/>
    <x v="3"/>
    <x v="0"/>
    <x v="15"/>
    <x v="0"/>
    <s v="New"/>
    <x v="1"/>
    <s v="Hiking Daypack 20L"/>
    <n v="2"/>
    <n v="92.07"/>
    <n v="0"/>
    <n v="44.1"/>
    <x v="548"/>
    <n v="88.2"/>
    <n v="95.939999999999984"/>
    <n v="0.52101661779081132"/>
    <n v="2026"/>
    <s v="Q2"/>
    <n v="4"/>
    <s v="Apr"/>
  </r>
  <r>
    <n v="1975"/>
    <d v="2026-04-12T00:00:00"/>
    <n v="2026"/>
    <x v="1"/>
    <n v="4"/>
    <x v="3"/>
    <x v="0"/>
    <x v="15"/>
    <x v="0"/>
    <s v="Returning"/>
    <x v="4"/>
    <s v="Recovery Roller"/>
    <n v="1"/>
    <n v="36.840000000000003"/>
    <n v="0.1"/>
    <n v="13.86"/>
    <x v="549"/>
    <n v="13.86"/>
    <n v="19.296000000000006"/>
    <n v="0.58197611292073836"/>
    <n v="2026"/>
    <s v="Q2"/>
    <n v="4"/>
    <s v="Apr"/>
  </r>
  <r>
    <n v="2848"/>
    <d v="2026-04-12T00:00:00"/>
    <n v="2026"/>
    <x v="1"/>
    <n v="4"/>
    <x v="3"/>
    <x v="1"/>
    <x v="6"/>
    <x v="0"/>
    <s v="New"/>
    <x v="1"/>
    <s v="Trekking Poles"/>
    <n v="1"/>
    <n v="71.64"/>
    <n v="0.05"/>
    <n v="32.729999999999997"/>
    <x v="550"/>
    <n v="32.729999999999997"/>
    <n v="35.327999999999996"/>
    <n v="0.51908666137706072"/>
    <n v="2026"/>
    <s v="Q2"/>
    <n v="4"/>
    <s v="Apr"/>
  </r>
  <r>
    <n v="2979"/>
    <d v="2026-04-12T00:00:00"/>
    <n v="2026"/>
    <x v="1"/>
    <n v="4"/>
    <x v="3"/>
    <x v="1"/>
    <x v="14"/>
    <x v="0"/>
    <s v="New"/>
    <x v="4"/>
    <s v="Weighted Vest"/>
    <n v="1"/>
    <n v="124.18"/>
    <n v="0"/>
    <n v="67.42"/>
    <x v="551"/>
    <n v="67.42"/>
    <n v="56.760000000000005"/>
    <n v="0.45707843453052022"/>
    <n v="2026"/>
    <s v="Q2"/>
    <n v="4"/>
    <s v="Apr"/>
  </r>
  <r>
    <n v="2996"/>
    <d v="2026-04-12T00:00:00"/>
    <n v="2026"/>
    <x v="1"/>
    <n v="4"/>
    <x v="3"/>
    <x v="1"/>
    <x v="12"/>
    <x v="2"/>
    <s v="New"/>
    <x v="2"/>
    <s v="Carry-On Duffel"/>
    <n v="1"/>
    <n v="134.94999999999999"/>
    <n v="0"/>
    <n v="67.849999999999994"/>
    <x v="552"/>
    <n v="67.849999999999994"/>
    <n v="67.099999999999994"/>
    <n v="0.49722119303445722"/>
    <n v="2026"/>
    <s v="Q2"/>
    <n v="4"/>
    <s v="Apr"/>
  </r>
  <r>
    <n v="749"/>
    <d v="2026-04-13T00:00:00"/>
    <n v="2026"/>
    <x v="1"/>
    <n v="4"/>
    <x v="3"/>
    <x v="0"/>
    <x v="15"/>
    <x v="0"/>
    <s v="New"/>
    <x v="3"/>
    <s v="Compact Sleeping Bag"/>
    <n v="2"/>
    <n v="124"/>
    <n v="0"/>
    <n v="60.14"/>
    <x v="553"/>
    <n v="120.28"/>
    <n v="127.72"/>
    <n v="0.51500000000000001"/>
    <n v="2026"/>
    <s v="Q2"/>
    <n v="4"/>
    <s v="Apr"/>
  </r>
  <r>
    <n v="1928"/>
    <d v="2026-04-13T00:00:00"/>
    <n v="2026"/>
    <x v="1"/>
    <n v="4"/>
    <x v="3"/>
    <x v="3"/>
    <x v="13"/>
    <x v="3"/>
    <s v="Returning"/>
    <x v="4"/>
    <s v="Training Mat"/>
    <n v="2"/>
    <n v="50.2"/>
    <n v="0.1"/>
    <n v="21.48"/>
    <x v="554"/>
    <n v="42.96"/>
    <n v="47.400000000000013"/>
    <n v="0.5245683930942896"/>
    <n v="2026"/>
    <s v="Q2"/>
    <n v="4"/>
    <s v="Apr"/>
  </r>
  <r>
    <n v="2486"/>
    <d v="2026-04-13T00:00:00"/>
    <n v="2026"/>
    <x v="1"/>
    <n v="4"/>
    <x v="3"/>
    <x v="1"/>
    <x v="11"/>
    <x v="0"/>
    <s v="Business"/>
    <x v="1"/>
    <s v="Hiking Daypack 20L"/>
    <n v="1"/>
    <n v="93.65"/>
    <n v="0"/>
    <n v="44.15"/>
    <x v="555"/>
    <n v="44.15"/>
    <n v="49.500000000000007"/>
    <n v="0.5285638013881474"/>
    <n v="2026"/>
    <s v="Q2"/>
    <n v="4"/>
    <s v="Apr"/>
  </r>
  <r>
    <n v="2688"/>
    <d v="2026-04-13T00:00:00"/>
    <n v="2026"/>
    <x v="1"/>
    <n v="4"/>
    <x v="3"/>
    <x v="2"/>
    <x v="16"/>
    <x v="3"/>
    <s v="New"/>
    <x v="2"/>
    <s v="Packing Cube Set"/>
    <n v="5"/>
    <n v="47.25"/>
    <n v="0.1"/>
    <n v="17.93"/>
    <x v="556"/>
    <n v="89.65"/>
    <n v="122.97499999999999"/>
    <n v="0.57836566725455607"/>
    <n v="2026"/>
    <s v="Q2"/>
    <n v="4"/>
    <s v="Apr"/>
  </r>
  <r>
    <n v="2712"/>
    <d v="2026-04-13T00:00:00"/>
    <n v="2026"/>
    <x v="1"/>
    <n v="4"/>
    <x v="3"/>
    <x v="2"/>
    <x v="5"/>
    <x v="0"/>
    <s v="Returning"/>
    <x v="4"/>
    <s v="Recovery Roller"/>
    <n v="1"/>
    <n v="35.69"/>
    <n v="0.05"/>
    <n v="13.53"/>
    <x v="557"/>
    <n v="13.53"/>
    <n v="20.375499999999995"/>
    <n v="0.60094969842650892"/>
    <n v="2026"/>
    <s v="Q2"/>
    <n v="4"/>
    <s v="Apr"/>
  </r>
  <r>
    <n v="3853"/>
    <d v="2026-04-13T00:00:00"/>
    <n v="2026"/>
    <x v="1"/>
    <n v="4"/>
    <x v="3"/>
    <x v="3"/>
    <x v="13"/>
    <x v="0"/>
    <s v="Returning"/>
    <x v="2"/>
    <s v="Carry-On Duffel"/>
    <n v="3"/>
    <n v="136.12"/>
    <n v="0"/>
    <n v="66.58"/>
    <x v="558"/>
    <n v="199.74"/>
    <n v="208.62"/>
    <n v="0.51087275933000298"/>
    <n v="2026"/>
    <s v="Q2"/>
    <n v="4"/>
    <s v="Apr"/>
  </r>
  <r>
    <n v="4043"/>
    <d v="2026-04-13T00:00:00"/>
    <n v="2026"/>
    <x v="1"/>
    <n v="4"/>
    <x v="3"/>
    <x v="3"/>
    <x v="7"/>
    <x v="3"/>
    <s v="New"/>
    <x v="1"/>
    <s v="Summit Backpack 45L"/>
    <n v="1"/>
    <n v="155.88999999999999"/>
    <n v="0"/>
    <n v="77.260000000000005"/>
    <x v="559"/>
    <n v="77.260000000000005"/>
    <n v="78.629999999999981"/>
    <n v="0.50439412406183837"/>
    <n v="2026"/>
    <s v="Q2"/>
    <n v="4"/>
    <s v="Apr"/>
  </r>
  <r>
    <n v="290"/>
    <d v="2026-04-14T00:00:00"/>
    <n v="2026"/>
    <x v="1"/>
    <n v="4"/>
    <x v="3"/>
    <x v="0"/>
    <x v="15"/>
    <x v="0"/>
    <s v="Business"/>
    <x v="2"/>
    <s v="Carry-On Duffel"/>
    <n v="1"/>
    <n v="130.81"/>
    <n v="0"/>
    <n v="67.86"/>
    <x v="560"/>
    <n v="67.86"/>
    <n v="62.95"/>
    <n v="0.48123232168794439"/>
    <n v="2026"/>
    <s v="Q2"/>
    <n v="4"/>
    <s v="Apr"/>
  </r>
  <r>
    <n v="2953"/>
    <d v="2026-04-14T00:00:00"/>
    <n v="2026"/>
    <x v="1"/>
    <n v="4"/>
    <x v="3"/>
    <x v="0"/>
    <x v="0"/>
    <x v="0"/>
    <s v="Returning"/>
    <x v="2"/>
    <s v="Packing Cube Set"/>
    <n v="2"/>
    <n v="47.56"/>
    <n v="0.05"/>
    <n v="18.649999999999999"/>
    <x v="561"/>
    <n v="37.299999999999997"/>
    <n v="53.064000000000007"/>
    <n v="0.58722500110663545"/>
    <n v="2026"/>
    <s v="Q2"/>
    <n v="4"/>
    <s v="Apr"/>
  </r>
  <r>
    <n v="3179"/>
    <d v="2026-04-14T00:00:00"/>
    <n v="2026"/>
    <x v="1"/>
    <n v="4"/>
    <x v="3"/>
    <x v="1"/>
    <x v="14"/>
    <x v="0"/>
    <s v="New"/>
    <x v="1"/>
    <s v="Trail Boots"/>
    <n v="2"/>
    <n v="140.65"/>
    <n v="0.05"/>
    <n v="78.900000000000006"/>
    <x v="562"/>
    <n v="157.80000000000001"/>
    <n v="109.435"/>
    <n v="0.40950848504125581"/>
    <n v="2026"/>
    <s v="Q2"/>
    <n v="4"/>
    <s v="Apr"/>
  </r>
  <r>
    <n v="3301"/>
    <d v="2026-04-14T00:00:00"/>
    <n v="2026"/>
    <x v="1"/>
    <n v="4"/>
    <x v="3"/>
    <x v="3"/>
    <x v="4"/>
    <x v="2"/>
    <s v="New"/>
    <x v="0"/>
    <s v="Commuter Helmet"/>
    <n v="1"/>
    <n v="82.75"/>
    <n v="0"/>
    <n v="43.18"/>
    <x v="563"/>
    <n v="43.18"/>
    <n v="39.57"/>
    <n v="0.47818731117824775"/>
    <n v="2026"/>
    <s v="Q2"/>
    <n v="4"/>
    <s v="Apr"/>
  </r>
  <r>
    <n v="3349"/>
    <d v="2026-04-14T00:00:00"/>
    <n v="2026"/>
    <x v="1"/>
    <n v="4"/>
    <x v="3"/>
    <x v="3"/>
    <x v="8"/>
    <x v="0"/>
    <s v="Returning"/>
    <x v="4"/>
    <s v="Resistance Band Set"/>
    <n v="2"/>
    <n v="40.909999999999997"/>
    <n v="0.1"/>
    <n v="14.95"/>
    <x v="564"/>
    <n v="29.9"/>
    <n v="43.737999999999992"/>
    <n v="0.59395964040305271"/>
    <n v="2026"/>
    <s v="Q2"/>
    <n v="4"/>
    <s v="Apr"/>
  </r>
  <r>
    <n v="4874"/>
    <d v="2026-04-14T00:00:00"/>
    <n v="2026"/>
    <x v="1"/>
    <n v="4"/>
    <x v="3"/>
    <x v="0"/>
    <x v="0"/>
    <x v="2"/>
    <s v="Returning"/>
    <x v="2"/>
    <s v="Packing Cube Set"/>
    <n v="1"/>
    <n v="46.62"/>
    <n v="0"/>
    <n v="18.86"/>
    <x v="565"/>
    <n v="18.86"/>
    <n v="27.759999999999998"/>
    <n v="0.59545259545259543"/>
    <n v="2026"/>
    <s v="Q2"/>
    <n v="4"/>
    <s v="Apr"/>
  </r>
  <r>
    <n v="1045"/>
    <d v="2026-04-15T00:00:00"/>
    <n v="2026"/>
    <x v="1"/>
    <n v="4"/>
    <x v="3"/>
    <x v="0"/>
    <x v="15"/>
    <x v="0"/>
    <s v="Returning"/>
    <x v="3"/>
    <s v="Trail Tent 2P"/>
    <n v="2"/>
    <n v="196.57"/>
    <n v="0.05"/>
    <n v="106.2"/>
    <x v="566"/>
    <n v="212.4"/>
    <n v="161.08299999999994"/>
    <n v="0.43129941657317727"/>
    <n v="2026"/>
    <s v="Q2"/>
    <n v="4"/>
    <s v="Apr"/>
  </r>
  <r>
    <n v="1703"/>
    <d v="2026-04-15T00:00:00"/>
    <n v="2026"/>
    <x v="1"/>
    <n v="4"/>
    <x v="3"/>
    <x v="1"/>
    <x v="1"/>
    <x v="0"/>
    <s v="Returning"/>
    <x v="1"/>
    <s v="Hiking Daypack 20L"/>
    <n v="1"/>
    <n v="90.52"/>
    <n v="0"/>
    <n v="46.5"/>
    <x v="567"/>
    <n v="46.5"/>
    <n v="44.019999999999996"/>
    <n v="0.4863013698630137"/>
    <n v="2026"/>
    <s v="Q2"/>
    <n v="4"/>
    <s v="Apr"/>
  </r>
  <r>
    <n v="2107"/>
    <d v="2026-04-15T00:00:00"/>
    <n v="2026"/>
    <x v="1"/>
    <n v="4"/>
    <x v="3"/>
    <x v="0"/>
    <x v="15"/>
    <x v="0"/>
    <s v="Returning"/>
    <x v="2"/>
    <s v="Travel Backpack 35L"/>
    <n v="5"/>
    <n v="165.35"/>
    <n v="0.05"/>
    <n v="89.38"/>
    <x v="568"/>
    <n v="446.9"/>
    <n v="338.51249999999993"/>
    <n v="0.43099963395031271"/>
    <n v="2026"/>
    <s v="Q2"/>
    <n v="4"/>
    <s v="Apr"/>
  </r>
  <r>
    <n v="2265"/>
    <d v="2026-04-15T00:00:00"/>
    <n v="2026"/>
    <x v="1"/>
    <n v="4"/>
    <x v="3"/>
    <x v="1"/>
    <x v="11"/>
    <x v="2"/>
    <s v="Returning"/>
    <x v="2"/>
    <s v="Insulated Bottle"/>
    <n v="2"/>
    <n v="36.35"/>
    <n v="0"/>
    <n v="13.55"/>
    <x v="569"/>
    <n v="27.1"/>
    <n v="45.6"/>
    <n v="0.6272352132049519"/>
    <n v="2026"/>
    <s v="Q2"/>
    <n v="4"/>
    <s v="Apr"/>
  </r>
  <r>
    <n v="2839"/>
    <d v="2026-04-15T00:00:00"/>
    <n v="2026"/>
    <x v="1"/>
    <n v="4"/>
    <x v="3"/>
    <x v="1"/>
    <x v="14"/>
    <x v="2"/>
    <s v="New"/>
    <x v="2"/>
    <s v="Packing Cube Set"/>
    <n v="1"/>
    <n v="47"/>
    <n v="0"/>
    <n v="18.64"/>
    <x v="570"/>
    <n v="18.64"/>
    <n v="28.36"/>
    <n v="0.60340425531914887"/>
    <n v="2026"/>
    <s v="Q2"/>
    <n v="4"/>
    <s v="Apr"/>
  </r>
  <r>
    <n v="4742"/>
    <d v="2026-04-15T00:00:00"/>
    <n v="2026"/>
    <x v="1"/>
    <n v="4"/>
    <x v="3"/>
    <x v="3"/>
    <x v="13"/>
    <x v="3"/>
    <s v="Returning"/>
    <x v="2"/>
    <s v="Packing Cube Set"/>
    <n v="1"/>
    <n v="46.86"/>
    <n v="0"/>
    <n v="18.190000000000001"/>
    <x v="571"/>
    <n v="18.190000000000001"/>
    <n v="28.669999999999998"/>
    <n v="0.61182244985061884"/>
    <n v="2026"/>
    <s v="Q2"/>
    <n v="4"/>
    <s v="Apr"/>
  </r>
  <r>
    <n v="4899"/>
    <d v="2026-04-15T00:00:00"/>
    <n v="2026"/>
    <x v="1"/>
    <n v="4"/>
    <x v="3"/>
    <x v="0"/>
    <x v="9"/>
    <x v="0"/>
    <s v="New"/>
    <x v="3"/>
    <s v="Portable Camp Stove"/>
    <n v="2"/>
    <n v="82.13"/>
    <n v="0.05"/>
    <n v="39.909999999999997"/>
    <x v="572"/>
    <n v="79.819999999999993"/>
    <n v="76.227000000000004"/>
    <n v="0.48848744288579726"/>
    <n v="2026"/>
    <s v="Q2"/>
    <n v="4"/>
    <s v="Apr"/>
  </r>
  <r>
    <n v="5042"/>
    <d v="2026-04-15T00:00:00"/>
    <n v="2026"/>
    <x v="1"/>
    <n v="4"/>
    <x v="3"/>
    <x v="1"/>
    <x v="6"/>
    <x v="2"/>
    <s v="Business"/>
    <x v="2"/>
    <s v="Travel Backpack 35L"/>
    <n v="1"/>
    <n v="163.16"/>
    <n v="0"/>
    <n v="88.78"/>
    <x v="573"/>
    <n v="88.78"/>
    <n v="74.38"/>
    <n v="0.45587153714145623"/>
    <n v="2026"/>
    <s v="Q2"/>
    <n v="4"/>
    <s v="Apr"/>
  </r>
  <r>
    <n v="2248"/>
    <d v="2026-04-16T00:00:00"/>
    <n v="2026"/>
    <x v="1"/>
    <n v="4"/>
    <x v="3"/>
    <x v="0"/>
    <x v="15"/>
    <x v="2"/>
    <s v="New"/>
    <x v="2"/>
    <s v="Insulated Bottle"/>
    <n v="2"/>
    <n v="36.68"/>
    <n v="0.1"/>
    <n v="13.92"/>
    <x v="574"/>
    <n v="27.84"/>
    <n v="38.183999999999997"/>
    <n v="0.57833515085423481"/>
    <n v="2026"/>
    <s v="Q2"/>
    <n v="4"/>
    <s v="Apr"/>
  </r>
  <r>
    <n v="2427"/>
    <d v="2026-04-16T00:00:00"/>
    <n v="2026"/>
    <x v="1"/>
    <n v="4"/>
    <x v="3"/>
    <x v="3"/>
    <x v="13"/>
    <x v="0"/>
    <s v="New"/>
    <x v="2"/>
    <s v="Packing Cube Set"/>
    <n v="1"/>
    <n v="45.82"/>
    <n v="0.1"/>
    <n v="18.48"/>
    <x v="575"/>
    <n v="18.48"/>
    <n v="22.757999999999999"/>
    <n v="0.55186963480285167"/>
    <n v="2026"/>
    <s v="Q2"/>
    <n v="4"/>
    <s v="Apr"/>
  </r>
  <r>
    <n v="2445"/>
    <d v="2026-04-16T00:00:00"/>
    <n v="2026"/>
    <x v="1"/>
    <n v="4"/>
    <x v="3"/>
    <x v="0"/>
    <x v="15"/>
    <x v="0"/>
    <s v="Returning"/>
    <x v="1"/>
    <s v="Trekking Poles"/>
    <n v="1"/>
    <n v="70.95"/>
    <n v="0"/>
    <n v="31.43"/>
    <x v="576"/>
    <n v="31.43"/>
    <n v="39.520000000000003"/>
    <n v="0.55701198026779419"/>
    <n v="2026"/>
    <s v="Q2"/>
    <n v="4"/>
    <s v="Apr"/>
  </r>
  <r>
    <n v="3311"/>
    <d v="2026-04-16T00:00:00"/>
    <n v="2026"/>
    <x v="1"/>
    <n v="4"/>
    <x v="3"/>
    <x v="1"/>
    <x v="11"/>
    <x v="0"/>
    <s v="New"/>
    <x v="2"/>
    <s v="Packing Cube Set"/>
    <n v="1"/>
    <n v="46.68"/>
    <n v="0.05"/>
    <n v="18.350000000000001"/>
    <x v="577"/>
    <n v="18.350000000000001"/>
    <n v="25.995999999999995"/>
    <n v="0.58620845172056102"/>
    <n v="2026"/>
    <s v="Q2"/>
    <n v="4"/>
    <s v="Apr"/>
  </r>
  <r>
    <n v="3320"/>
    <d v="2026-04-16T00:00:00"/>
    <n v="2026"/>
    <x v="1"/>
    <n v="4"/>
    <x v="3"/>
    <x v="2"/>
    <x v="16"/>
    <x v="0"/>
    <s v="Business"/>
    <x v="2"/>
    <s v="Travel Backpack 35L"/>
    <n v="5"/>
    <n v="164.31"/>
    <n v="0.05"/>
    <n v="85.41"/>
    <x v="578"/>
    <n v="427.04999999999995"/>
    <n v="353.42250000000001"/>
    <n v="0.45283145786686912"/>
    <n v="2026"/>
    <s v="Q2"/>
    <n v="4"/>
    <s v="Apr"/>
  </r>
  <r>
    <n v="3321"/>
    <d v="2026-04-16T00:00:00"/>
    <n v="2026"/>
    <x v="1"/>
    <n v="4"/>
    <x v="3"/>
    <x v="1"/>
    <x v="6"/>
    <x v="0"/>
    <s v="Business"/>
    <x v="2"/>
    <s v="Insulated Bottle"/>
    <n v="3"/>
    <n v="35.57"/>
    <n v="0"/>
    <n v="13.67"/>
    <x v="579"/>
    <n v="41.01"/>
    <n v="65.700000000000017"/>
    <n v="0.61568737700309262"/>
    <n v="2026"/>
    <s v="Q2"/>
    <n v="4"/>
    <s v="Apr"/>
  </r>
  <r>
    <n v="5181"/>
    <d v="2026-04-16T00:00:00"/>
    <n v="2026"/>
    <x v="1"/>
    <n v="4"/>
    <x v="3"/>
    <x v="0"/>
    <x v="0"/>
    <x v="3"/>
    <s v="New"/>
    <x v="2"/>
    <s v="Packing Cube Set"/>
    <n v="2"/>
    <n v="45.51"/>
    <n v="0.1"/>
    <n v="18.809999999999999"/>
    <x v="580"/>
    <n v="37.619999999999997"/>
    <n v="44.297999999999995"/>
    <n v="0.54076027246758951"/>
    <n v="2026"/>
    <s v="Q2"/>
    <n v="4"/>
    <s v="Apr"/>
  </r>
  <r>
    <n v="5187"/>
    <d v="2026-04-16T00:00:00"/>
    <n v="2026"/>
    <x v="1"/>
    <n v="4"/>
    <x v="3"/>
    <x v="3"/>
    <x v="8"/>
    <x v="0"/>
    <s v="Returning"/>
    <x v="3"/>
    <s v="Trail Tent 2P"/>
    <n v="2"/>
    <n v="198.32"/>
    <n v="0"/>
    <n v="106.8"/>
    <x v="581"/>
    <n v="213.6"/>
    <n v="183.04"/>
    <n v="0.46147640177490923"/>
    <n v="2026"/>
    <s v="Q2"/>
    <n v="4"/>
    <s v="Apr"/>
  </r>
  <r>
    <n v="605"/>
    <d v="2026-04-17T00:00:00"/>
    <n v="2026"/>
    <x v="1"/>
    <n v="4"/>
    <x v="3"/>
    <x v="3"/>
    <x v="8"/>
    <x v="3"/>
    <s v="Business"/>
    <x v="2"/>
    <s v="Carry-On Duffel"/>
    <n v="2"/>
    <n v="130.94"/>
    <n v="0"/>
    <n v="67.459999999999994"/>
    <x v="582"/>
    <n v="134.91999999999999"/>
    <n v="126.96000000000001"/>
    <n v="0.48480219948067821"/>
    <n v="2026"/>
    <s v="Q2"/>
    <n v="4"/>
    <s v="Apr"/>
  </r>
  <r>
    <n v="3244"/>
    <d v="2026-04-17T00:00:00"/>
    <n v="2026"/>
    <x v="1"/>
    <n v="4"/>
    <x v="3"/>
    <x v="1"/>
    <x v="11"/>
    <x v="3"/>
    <s v="Returning"/>
    <x v="2"/>
    <s v="Carry-On Duffel"/>
    <n v="1"/>
    <n v="131.62"/>
    <n v="0"/>
    <n v="66.95"/>
    <x v="583"/>
    <n v="66.95"/>
    <n v="64.67"/>
    <n v="0.49133870232487464"/>
    <n v="2026"/>
    <s v="Q2"/>
    <n v="4"/>
    <s v="Apr"/>
  </r>
  <r>
    <n v="4047"/>
    <d v="2026-04-17T00:00:00"/>
    <n v="2026"/>
    <x v="1"/>
    <n v="4"/>
    <x v="3"/>
    <x v="0"/>
    <x v="0"/>
    <x v="1"/>
    <s v="Business"/>
    <x v="2"/>
    <s v="Travel Backpack 35L"/>
    <n v="8"/>
    <n v="168.34"/>
    <n v="0.15"/>
    <n v="88.7"/>
    <x v="584"/>
    <n v="709.6"/>
    <n v="435.11199999999997"/>
    <n v="0.38010608781946897"/>
    <n v="2026"/>
    <s v="Q2"/>
    <n v="4"/>
    <s v="Apr"/>
  </r>
  <r>
    <n v="4101"/>
    <d v="2026-04-17T00:00:00"/>
    <n v="2026"/>
    <x v="1"/>
    <n v="4"/>
    <x v="3"/>
    <x v="1"/>
    <x v="6"/>
    <x v="0"/>
    <s v="Returning"/>
    <x v="3"/>
    <s v="Portable Camp Stove"/>
    <n v="1"/>
    <n v="81.040000000000006"/>
    <n v="0"/>
    <n v="39.97"/>
    <x v="585"/>
    <n v="39.97"/>
    <n v="41.070000000000007"/>
    <n v="0.50678677196446209"/>
    <n v="2026"/>
    <s v="Q2"/>
    <n v="4"/>
    <s v="Apr"/>
  </r>
  <r>
    <n v="4537"/>
    <d v="2026-04-17T00:00:00"/>
    <n v="2026"/>
    <x v="1"/>
    <n v="4"/>
    <x v="3"/>
    <x v="3"/>
    <x v="8"/>
    <x v="0"/>
    <s v="Business"/>
    <x v="3"/>
    <s v="Portable Camp Stove"/>
    <n v="3"/>
    <n v="81.53"/>
    <n v="0.05"/>
    <n v="38.630000000000003"/>
    <x v="586"/>
    <n v="115.89000000000001"/>
    <n v="116.47049999999999"/>
    <n v="0.50124913657872139"/>
    <n v="2026"/>
    <s v="Q2"/>
    <n v="4"/>
    <s v="Apr"/>
  </r>
  <r>
    <n v="754"/>
    <d v="2026-04-18T00:00:00"/>
    <n v="2026"/>
    <x v="1"/>
    <n v="4"/>
    <x v="3"/>
    <x v="2"/>
    <x v="10"/>
    <x v="3"/>
    <s v="Returning"/>
    <x v="0"/>
    <s v="Cycling Pack 12L"/>
    <n v="3"/>
    <n v="104.8"/>
    <n v="0.1"/>
    <n v="50.59"/>
    <x v="587"/>
    <n v="151.77000000000001"/>
    <n v="131.18999999999997"/>
    <n v="0.46363443596268017"/>
    <n v="2026"/>
    <s v="Q2"/>
    <n v="4"/>
    <s v="Apr"/>
  </r>
  <r>
    <n v="1340"/>
    <d v="2026-04-18T00:00:00"/>
    <n v="2026"/>
    <x v="1"/>
    <n v="4"/>
    <x v="3"/>
    <x v="3"/>
    <x v="8"/>
    <x v="0"/>
    <s v="New"/>
    <x v="4"/>
    <s v="Training Mat"/>
    <n v="2"/>
    <n v="51.24"/>
    <n v="0"/>
    <n v="22.52"/>
    <x v="588"/>
    <n v="45.04"/>
    <n v="57.440000000000005"/>
    <n v="0.56049960967993762"/>
    <n v="2026"/>
    <s v="Q2"/>
    <n v="4"/>
    <s v="Apr"/>
  </r>
  <r>
    <n v="1444"/>
    <d v="2026-04-18T00:00:00"/>
    <n v="2026"/>
    <x v="1"/>
    <n v="4"/>
    <x v="3"/>
    <x v="2"/>
    <x v="10"/>
    <x v="2"/>
    <s v="Returning"/>
    <x v="3"/>
    <s v="Compact Sleeping Bag"/>
    <n v="1"/>
    <n v="120.52"/>
    <n v="0.1"/>
    <n v="59.01"/>
    <x v="589"/>
    <n v="59.01"/>
    <n v="49.458000000000006"/>
    <n v="0.45596858059519862"/>
    <n v="2026"/>
    <s v="Q2"/>
    <n v="4"/>
    <s v="Apr"/>
  </r>
  <r>
    <n v="2390"/>
    <d v="2026-04-18T00:00:00"/>
    <n v="2026"/>
    <x v="1"/>
    <n v="4"/>
    <x v="3"/>
    <x v="3"/>
    <x v="8"/>
    <x v="2"/>
    <s v="Returning"/>
    <x v="3"/>
    <s v="Portable Camp Stove"/>
    <n v="1"/>
    <n v="80.98"/>
    <n v="0"/>
    <n v="40.19"/>
    <x v="590"/>
    <n v="40.19"/>
    <n v="40.790000000000006"/>
    <n v="0.50370461842430236"/>
    <n v="2026"/>
    <s v="Q2"/>
    <n v="4"/>
    <s v="Apr"/>
  </r>
  <r>
    <n v="3076"/>
    <d v="2026-04-18T00:00:00"/>
    <n v="2026"/>
    <x v="1"/>
    <n v="4"/>
    <x v="3"/>
    <x v="2"/>
    <x v="2"/>
    <x v="0"/>
    <s v="Business"/>
    <x v="3"/>
    <s v="Portable Camp Stove"/>
    <n v="2"/>
    <n v="82.58"/>
    <n v="0.1"/>
    <n v="39.93"/>
    <x v="591"/>
    <n v="79.86"/>
    <n v="68.784000000000006"/>
    <n v="0.46274319851457174"/>
    <n v="2026"/>
    <s v="Q2"/>
    <n v="4"/>
    <s v="Apr"/>
  </r>
  <r>
    <n v="3157"/>
    <d v="2026-04-18T00:00:00"/>
    <n v="2026"/>
    <x v="1"/>
    <n v="4"/>
    <x v="3"/>
    <x v="3"/>
    <x v="8"/>
    <x v="0"/>
    <s v="New"/>
    <x v="3"/>
    <s v="Trail Tent 2P"/>
    <n v="2"/>
    <n v="200.36"/>
    <n v="0"/>
    <n v="105.12"/>
    <x v="592"/>
    <n v="210.24"/>
    <n v="190.48000000000002"/>
    <n v="0.47534438011579161"/>
    <n v="2026"/>
    <s v="Q2"/>
    <n v="4"/>
    <s v="Apr"/>
  </r>
  <r>
    <n v="4516"/>
    <d v="2026-04-18T00:00:00"/>
    <n v="2026"/>
    <x v="1"/>
    <n v="4"/>
    <x v="3"/>
    <x v="2"/>
    <x v="5"/>
    <x v="0"/>
    <s v="Returning"/>
    <x v="3"/>
    <s v="Trail Tent 2P"/>
    <n v="1"/>
    <n v="196.24"/>
    <n v="0"/>
    <n v="106.34"/>
    <x v="593"/>
    <n v="106.34"/>
    <n v="89.9"/>
    <n v="0.45811251528740321"/>
    <n v="2026"/>
    <s v="Q2"/>
    <n v="4"/>
    <s v="Apr"/>
  </r>
  <r>
    <n v="5119"/>
    <d v="2026-04-18T00:00:00"/>
    <n v="2026"/>
    <x v="1"/>
    <n v="4"/>
    <x v="3"/>
    <x v="0"/>
    <x v="15"/>
    <x v="0"/>
    <s v="Business"/>
    <x v="1"/>
    <s v="Hiking Daypack 20L"/>
    <n v="1"/>
    <n v="93.32"/>
    <n v="0"/>
    <n v="44.82"/>
    <x v="594"/>
    <n v="44.82"/>
    <n v="48.499999999999993"/>
    <n v="0.51971710244320612"/>
    <n v="2026"/>
    <s v="Q2"/>
    <n v="4"/>
    <s v="Apr"/>
  </r>
  <r>
    <n v="125"/>
    <d v="2026-04-19T00:00:00"/>
    <n v="2026"/>
    <x v="1"/>
    <n v="4"/>
    <x v="3"/>
    <x v="3"/>
    <x v="7"/>
    <x v="0"/>
    <s v="Returning"/>
    <x v="0"/>
    <s v="Cycling Pack 12L"/>
    <n v="2"/>
    <n v="101.61"/>
    <n v="0"/>
    <n v="49.9"/>
    <x v="595"/>
    <n v="99.8"/>
    <n v="103.42"/>
    <n v="0.50890660368074014"/>
    <n v="2026"/>
    <s v="Q2"/>
    <n v="4"/>
    <s v="Apr"/>
  </r>
  <r>
    <n v="728"/>
    <d v="2026-04-19T00:00:00"/>
    <n v="2026"/>
    <x v="1"/>
    <n v="4"/>
    <x v="3"/>
    <x v="1"/>
    <x v="14"/>
    <x v="0"/>
    <s v="Returning"/>
    <x v="0"/>
    <s v="Cycling Pack 12L"/>
    <n v="1"/>
    <n v="104.91"/>
    <n v="0"/>
    <n v="51.68"/>
    <x v="596"/>
    <n v="51.68"/>
    <n v="53.23"/>
    <n v="0.50738728433895719"/>
    <n v="2026"/>
    <s v="Q2"/>
    <n v="4"/>
    <s v="Apr"/>
  </r>
  <r>
    <n v="1271"/>
    <d v="2026-04-19T00:00:00"/>
    <n v="2026"/>
    <x v="1"/>
    <n v="4"/>
    <x v="3"/>
    <x v="2"/>
    <x v="2"/>
    <x v="1"/>
    <s v="Business"/>
    <x v="4"/>
    <s v="Resistance Band Set"/>
    <n v="8"/>
    <n v="39.99"/>
    <n v="0.15"/>
    <n v="14.92"/>
    <x v="597"/>
    <n v="119.36"/>
    <n v="152.572"/>
    <n v="0.56106673727255341"/>
    <n v="2026"/>
    <s v="Q2"/>
    <n v="4"/>
    <s v="Apr"/>
  </r>
  <r>
    <n v="1284"/>
    <d v="2026-04-19T00:00:00"/>
    <n v="2026"/>
    <x v="1"/>
    <n v="4"/>
    <x v="3"/>
    <x v="1"/>
    <x v="12"/>
    <x v="2"/>
    <s v="New"/>
    <x v="2"/>
    <s v="Carry-On Duffel"/>
    <n v="1"/>
    <n v="136.01"/>
    <n v="0"/>
    <n v="66.59"/>
    <x v="598"/>
    <n v="66.59"/>
    <n v="69.419999999999987"/>
    <n v="0.51040364679067707"/>
    <n v="2026"/>
    <s v="Q2"/>
    <n v="4"/>
    <s v="Apr"/>
  </r>
  <r>
    <n v="1657"/>
    <d v="2026-04-19T00:00:00"/>
    <n v="2026"/>
    <x v="1"/>
    <n v="4"/>
    <x v="3"/>
    <x v="0"/>
    <x v="0"/>
    <x v="1"/>
    <s v="Business"/>
    <x v="3"/>
    <s v="Compact Sleeping Bag"/>
    <n v="15"/>
    <n v="122.1"/>
    <n v="0.15"/>
    <n v="62.33"/>
    <x v="599"/>
    <n v="934.94999999999993"/>
    <n v="621.82499999999993"/>
    <n v="0.39943151707857588"/>
    <n v="2026"/>
    <s v="Q2"/>
    <n v="4"/>
    <s v="Apr"/>
  </r>
  <r>
    <n v="2240"/>
    <d v="2026-04-19T00:00:00"/>
    <n v="2026"/>
    <x v="1"/>
    <n v="4"/>
    <x v="3"/>
    <x v="0"/>
    <x v="15"/>
    <x v="3"/>
    <s v="Returning"/>
    <x v="3"/>
    <s v="Alpine Tent 4P"/>
    <n v="4"/>
    <n v="341.75"/>
    <n v="0.1"/>
    <n v="191.91"/>
    <x v="600"/>
    <n v="767.64"/>
    <n v="462.65999999999997"/>
    <n v="0.37605462082418922"/>
    <n v="2026"/>
    <s v="Q2"/>
    <n v="4"/>
    <s v="Apr"/>
  </r>
  <r>
    <n v="3050"/>
    <d v="2026-04-19T00:00:00"/>
    <n v="2026"/>
    <x v="1"/>
    <n v="4"/>
    <x v="3"/>
    <x v="3"/>
    <x v="13"/>
    <x v="2"/>
    <s v="Returning"/>
    <x v="1"/>
    <s v="Summit Backpack 45L"/>
    <n v="3"/>
    <n v="156.16"/>
    <n v="0.05"/>
    <n v="77.81"/>
    <x v="601"/>
    <n v="233.43"/>
    <n v="211.62599999999998"/>
    <n v="0.47550420621225192"/>
    <n v="2026"/>
    <s v="Q2"/>
    <n v="4"/>
    <s v="Apr"/>
  </r>
  <r>
    <n v="3213"/>
    <d v="2026-04-19T00:00:00"/>
    <n v="2026"/>
    <x v="1"/>
    <n v="4"/>
    <x v="3"/>
    <x v="0"/>
    <x v="15"/>
    <x v="0"/>
    <s v="Returning"/>
    <x v="2"/>
    <s v="Carry-On Duffel"/>
    <n v="2"/>
    <n v="132.53"/>
    <n v="0.05"/>
    <n v="66.39"/>
    <x v="602"/>
    <n v="132.78"/>
    <n v="119.02699999999999"/>
    <n v="0.47269138665724142"/>
    <n v="2026"/>
    <s v="Q2"/>
    <n v="4"/>
    <s v="Apr"/>
  </r>
  <r>
    <n v="3367"/>
    <d v="2026-04-19T00:00:00"/>
    <n v="2026"/>
    <x v="1"/>
    <n v="4"/>
    <x v="3"/>
    <x v="2"/>
    <x v="3"/>
    <x v="0"/>
    <s v="Returning"/>
    <x v="2"/>
    <s v="Packing Cube Set"/>
    <n v="3"/>
    <n v="45.79"/>
    <n v="0"/>
    <n v="17.98"/>
    <x v="603"/>
    <n v="53.94"/>
    <n v="83.43"/>
    <n v="0.60733784669141733"/>
    <n v="2026"/>
    <s v="Q2"/>
    <n v="4"/>
    <s v="Apr"/>
  </r>
  <r>
    <n v="3885"/>
    <d v="2026-04-19T00:00:00"/>
    <n v="2026"/>
    <x v="1"/>
    <n v="4"/>
    <x v="3"/>
    <x v="0"/>
    <x v="15"/>
    <x v="0"/>
    <s v="New"/>
    <x v="2"/>
    <s v="Carry-On Duffel"/>
    <n v="2"/>
    <n v="133.97"/>
    <n v="0.15"/>
    <n v="67.36"/>
    <x v="604"/>
    <n v="134.72"/>
    <n v="93.028999999999996"/>
    <n v="0.40847160690057915"/>
    <n v="2026"/>
    <s v="Q2"/>
    <n v="4"/>
    <s v="Apr"/>
  </r>
  <r>
    <n v="4372"/>
    <d v="2026-04-19T00:00:00"/>
    <n v="2026"/>
    <x v="1"/>
    <n v="4"/>
    <x v="3"/>
    <x v="0"/>
    <x v="15"/>
    <x v="0"/>
    <s v="New"/>
    <x v="4"/>
    <s v="Recovery Roller"/>
    <n v="1"/>
    <n v="37.11"/>
    <n v="0.1"/>
    <n v="14.27"/>
    <x v="605"/>
    <n v="14.27"/>
    <n v="19.129000000000001"/>
    <n v="0.5727416988532591"/>
    <n v="2026"/>
    <s v="Q2"/>
    <n v="4"/>
    <s v="Apr"/>
  </r>
  <r>
    <n v="4417"/>
    <d v="2026-04-19T00:00:00"/>
    <n v="2026"/>
    <x v="1"/>
    <n v="4"/>
    <x v="3"/>
    <x v="3"/>
    <x v="8"/>
    <x v="2"/>
    <s v="New"/>
    <x v="3"/>
    <s v="Alpine Tent 4P"/>
    <n v="3"/>
    <n v="334.01"/>
    <n v="0.15"/>
    <n v="192.17"/>
    <x v="606"/>
    <n v="576.51"/>
    <n v="275.21550000000002"/>
    <n v="0.32312699337990941"/>
    <n v="2026"/>
    <s v="Q2"/>
    <n v="4"/>
    <s v="Apr"/>
  </r>
  <r>
    <n v="1147"/>
    <d v="2026-04-20T00:00:00"/>
    <n v="2026"/>
    <x v="1"/>
    <n v="4"/>
    <x v="3"/>
    <x v="3"/>
    <x v="7"/>
    <x v="0"/>
    <s v="New"/>
    <x v="2"/>
    <s v="Carry-On Duffel"/>
    <n v="1"/>
    <n v="131.46"/>
    <n v="0"/>
    <n v="67.77"/>
    <x v="607"/>
    <n v="67.77"/>
    <n v="63.690000000000012"/>
    <n v="0.48448197170241902"/>
    <n v="2026"/>
    <s v="Q2"/>
    <n v="4"/>
    <s v="Apr"/>
  </r>
  <r>
    <n v="1514"/>
    <d v="2026-04-20T00:00:00"/>
    <n v="2026"/>
    <x v="1"/>
    <n v="4"/>
    <x v="3"/>
    <x v="2"/>
    <x v="3"/>
    <x v="2"/>
    <s v="Returning"/>
    <x v="1"/>
    <s v="Trekking Poles"/>
    <n v="3"/>
    <n v="72.48"/>
    <n v="0"/>
    <n v="32.36"/>
    <x v="608"/>
    <n v="97.08"/>
    <n v="120.36"/>
    <n v="0.55353200883002207"/>
    <n v="2026"/>
    <s v="Q2"/>
    <n v="4"/>
    <s v="Apr"/>
  </r>
  <r>
    <n v="1538"/>
    <d v="2026-04-20T00:00:00"/>
    <n v="2026"/>
    <x v="1"/>
    <n v="4"/>
    <x v="3"/>
    <x v="2"/>
    <x v="2"/>
    <x v="3"/>
    <s v="New"/>
    <x v="0"/>
    <s v="Commuter Helmet"/>
    <n v="1"/>
    <n v="81.98"/>
    <n v="0"/>
    <n v="43.15"/>
    <x v="609"/>
    <n v="43.15"/>
    <n v="38.830000000000005"/>
    <n v="0.47365211027079779"/>
    <n v="2026"/>
    <s v="Q2"/>
    <n v="4"/>
    <s v="Apr"/>
  </r>
  <r>
    <n v="1679"/>
    <d v="2026-04-20T00:00:00"/>
    <n v="2026"/>
    <x v="1"/>
    <n v="4"/>
    <x v="3"/>
    <x v="3"/>
    <x v="13"/>
    <x v="3"/>
    <s v="Returning"/>
    <x v="2"/>
    <s v="Packing Cube Set"/>
    <n v="1"/>
    <n v="46.71"/>
    <n v="0"/>
    <n v="18.18"/>
    <x v="610"/>
    <n v="18.18"/>
    <n v="28.53"/>
    <n v="0.61078998073217727"/>
    <n v="2026"/>
    <s v="Q2"/>
    <n v="4"/>
    <s v="Apr"/>
  </r>
  <r>
    <n v="1708"/>
    <d v="2026-04-20T00:00:00"/>
    <n v="2026"/>
    <x v="1"/>
    <n v="4"/>
    <x v="3"/>
    <x v="2"/>
    <x v="5"/>
    <x v="3"/>
    <s v="New"/>
    <x v="4"/>
    <s v="Resistance Band Set"/>
    <n v="1"/>
    <n v="41.01"/>
    <n v="0"/>
    <n v="14.5"/>
    <x v="611"/>
    <n v="14.5"/>
    <n v="26.509999999999998"/>
    <n v="0.64642770056083876"/>
    <n v="2026"/>
    <s v="Q2"/>
    <n v="4"/>
    <s v="Apr"/>
  </r>
  <r>
    <n v="2686"/>
    <d v="2026-04-20T00:00:00"/>
    <n v="2026"/>
    <x v="1"/>
    <n v="4"/>
    <x v="3"/>
    <x v="1"/>
    <x v="12"/>
    <x v="0"/>
    <s v="Returning"/>
    <x v="1"/>
    <s v="Trekking Poles"/>
    <n v="1"/>
    <n v="70.45"/>
    <n v="0.05"/>
    <n v="31.98"/>
    <x v="612"/>
    <n v="31.98"/>
    <n v="34.947499999999991"/>
    <n v="0.52216951178514059"/>
    <n v="2026"/>
    <s v="Q2"/>
    <n v="4"/>
    <s v="Apr"/>
  </r>
  <r>
    <n v="3307"/>
    <d v="2026-04-20T00:00:00"/>
    <n v="2026"/>
    <x v="1"/>
    <n v="4"/>
    <x v="3"/>
    <x v="3"/>
    <x v="13"/>
    <x v="2"/>
    <s v="Business"/>
    <x v="0"/>
    <s v="Trail Bike Light"/>
    <n v="2"/>
    <n v="51.39"/>
    <n v="0.05"/>
    <n v="22.28"/>
    <x v="613"/>
    <n v="44.56"/>
    <n v="53.080999999999989"/>
    <n v="0.54363433393758764"/>
    <n v="2026"/>
    <s v="Q2"/>
    <n v="4"/>
    <s v="Apr"/>
  </r>
  <r>
    <n v="3772"/>
    <d v="2026-04-20T00:00:00"/>
    <n v="2026"/>
    <x v="1"/>
    <n v="4"/>
    <x v="3"/>
    <x v="0"/>
    <x v="15"/>
    <x v="2"/>
    <s v="Returning"/>
    <x v="3"/>
    <s v="Compact Sleeping Bag"/>
    <n v="2"/>
    <n v="122.03"/>
    <n v="0"/>
    <n v="59.43"/>
    <x v="614"/>
    <n v="118.86"/>
    <n v="125.2"/>
    <n v="0.51298860935835455"/>
    <n v="2026"/>
    <s v="Q2"/>
    <n v="4"/>
    <s v="Apr"/>
  </r>
  <r>
    <n v="3877"/>
    <d v="2026-04-20T00:00:00"/>
    <n v="2026"/>
    <x v="1"/>
    <n v="4"/>
    <x v="3"/>
    <x v="3"/>
    <x v="4"/>
    <x v="0"/>
    <s v="New"/>
    <x v="2"/>
    <s v="Carry-On Duffel"/>
    <n v="3"/>
    <n v="132.07"/>
    <n v="0.05"/>
    <n v="66.41"/>
    <x v="615"/>
    <n v="199.23"/>
    <n v="177.1695"/>
    <n v="0.47069536489819991"/>
    <n v="2026"/>
    <s v="Q2"/>
    <n v="4"/>
    <s v="Apr"/>
  </r>
  <r>
    <n v="4117"/>
    <d v="2026-04-20T00:00:00"/>
    <n v="2026"/>
    <x v="1"/>
    <n v="4"/>
    <x v="3"/>
    <x v="3"/>
    <x v="7"/>
    <x v="3"/>
    <s v="Returning"/>
    <x v="0"/>
    <s v="Compact Repair Kit"/>
    <n v="1"/>
    <n v="41.04"/>
    <n v="0.1"/>
    <n v="17.02"/>
    <x v="616"/>
    <n v="17.02"/>
    <n v="19.916"/>
    <n v="0.53920294563569415"/>
    <n v="2026"/>
    <s v="Q2"/>
    <n v="4"/>
    <s v="Apr"/>
  </r>
  <r>
    <n v="4562"/>
    <d v="2026-04-20T00:00:00"/>
    <n v="2026"/>
    <x v="1"/>
    <n v="4"/>
    <x v="3"/>
    <x v="1"/>
    <x v="1"/>
    <x v="2"/>
    <s v="New"/>
    <x v="4"/>
    <s v="Resistance Band Set"/>
    <n v="2"/>
    <n v="40.56"/>
    <n v="0"/>
    <n v="15.09"/>
    <x v="617"/>
    <n v="30.18"/>
    <n v="50.940000000000005"/>
    <n v="0.62795857988165682"/>
    <n v="2026"/>
    <s v="Q2"/>
    <n v="4"/>
    <s v="Apr"/>
  </r>
  <r>
    <n v="4683"/>
    <d v="2026-04-20T00:00:00"/>
    <n v="2026"/>
    <x v="1"/>
    <n v="4"/>
    <x v="3"/>
    <x v="2"/>
    <x v="16"/>
    <x v="0"/>
    <s v="Business"/>
    <x v="4"/>
    <s v="Training Mat"/>
    <n v="3"/>
    <n v="51.36"/>
    <n v="0"/>
    <n v="22.05"/>
    <x v="618"/>
    <n v="66.150000000000006"/>
    <n v="87.929999999999978"/>
    <n v="0.57067757009345788"/>
    <n v="2026"/>
    <s v="Q2"/>
    <n v="4"/>
    <s v="Apr"/>
  </r>
  <r>
    <n v="308"/>
    <d v="2026-04-21T00:00:00"/>
    <n v="2026"/>
    <x v="1"/>
    <n v="4"/>
    <x v="3"/>
    <x v="3"/>
    <x v="7"/>
    <x v="0"/>
    <s v="Returning"/>
    <x v="1"/>
    <s v="Hiking Daypack 20L"/>
    <n v="6"/>
    <n v="93.58"/>
    <n v="0"/>
    <n v="46.68"/>
    <x v="619"/>
    <n v="280.08"/>
    <n v="281.40000000000003"/>
    <n v="0.5011754648429152"/>
    <n v="2026"/>
    <s v="Q2"/>
    <n v="4"/>
    <s v="Apr"/>
  </r>
  <r>
    <n v="773"/>
    <d v="2026-04-21T00:00:00"/>
    <n v="2026"/>
    <x v="1"/>
    <n v="4"/>
    <x v="3"/>
    <x v="3"/>
    <x v="7"/>
    <x v="0"/>
    <s v="Business"/>
    <x v="0"/>
    <s v="Commuter Helmet"/>
    <n v="5"/>
    <n v="80.16"/>
    <n v="0.1"/>
    <n v="42.5"/>
    <x v="620"/>
    <n v="212.5"/>
    <n v="148.21999999999997"/>
    <n v="0.41090042137946325"/>
    <n v="2026"/>
    <s v="Q2"/>
    <n v="4"/>
    <s v="Apr"/>
  </r>
  <r>
    <n v="1303"/>
    <d v="2026-04-21T00:00:00"/>
    <n v="2026"/>
    <x v="1"/>
    <n v="4"/>
    <x v="3"/>
    <x v="1"/>
    <x v="12"/>
    <x v="0"/>
    <s v="New"/>
    <x v="1"/>
    <s v="Trail Boots"/>
    <n v="1"/>
    <n v="142.22999999999999"/>
    <n v="0.05"/>
    <n v="77.66"/>
    <x v="621"/>
    <n v="77.66"/>
    <n v="57.458499999999987"/>
    <n v="0.42524524768999061"/>
    <n v="2026"/>
    <s v="Q2"/>
    <n v="4"/>
    <s v="Apr"/>
  </r>
  <r>
    <n v="1348"/>
    <d v="2026-04-21T00:00:00"/>
    <n v="2026"/>
    <x v="1"/>
    <n v="4"/>
    <x v="3"/>
    <x v="1"/>
    <x v="14"/>
    <x v="0"/>
    <s v="Returning"/>
    <x v="1"/>
    <s v="Trekking Poles"/>
    <n v="2"/>
    <n v="71.77"/>
    <n v="0"/>
    <n v="32.450000000000003"/>
    <x v="622"/>
    <n v="64.900000000000006"/>
    <n v="78.639999999999986"/>
    <n v="0.54786122335237553"/>
    <n v="2026"/>
    <s v="Q2"/>
    <n v="4"/>
    <s v="Apr"/>
  </r>
  <r>
    <n v="1496"/>
    <d v="2026-04-21T00:00:00"/>
    <n v="2026"/>
    <x v="1"/>
    <n v="4"/>
    <x v="3"/>
    <x v="0"/>
    <x v="0"/>
    <x v="3"/>
    <s v="Returning"/>
    <x v="1"/>
    <s v="Trekking Poles"/>
    <n v="1"/>
    <n v="71.23"/>
    <n v="0.05"/>
    <n v="33.28"/>
    <x v="623"/>
    <n v="33.28"/>
    <n v="34.388499999999993"/>
    <n v="0.50819066478494423"/>
    <n v="2026"/>
    <s v="Q2"/>
    <n v="4"/>
    <s v="Apr"/>
  </r>
  <r>
    <n v="1695"/>
    <d v="2026-04-21T00:00:00"/>
    <n v="2026"/>
    <x v="1"/>
    <n v="4"/>
    <x v="3"/>
    <x v="0"/>
    <x v="0"/>
    <x v="2"/>
    <s v="Returning"/>
    <x v="1"/>
    <s v="Trekking Poles"/>
    <n v="1"/>
    <n v="71.239999999999995"/>
    <n v="0.1"/>
    <n v="33.07"/>
    <x v="624"/>
    <n v="33.07"/>
    <n v="31.045999999999999"/>
    <n v="0.48421610830369954"/>
    <n v="2026"/>
    <s v="Q2"/>
    <n v="4"/>
    <s v="Apr"/>
  </r>
  <r>
    <n v="2812"/>
    <d v="2026-04-21T00:00:00"/>
    <n v="2026"/>
    <x v="1"/>
    <n v="4"/>
    <x v="3"/>
    <x v="1"/>
    <x v="6"/>
    <x v="0"/>
    <s v="New"/>
    <x v="0"/>
    <s v="Trail Bike Light"/>
    <n v="1"/>
    <n v="51.39"/>
    <n v="0"/>
    <n v="22.08"/>
    <x v="625"/>
    <n v="22.08"/>
    <n v="29.310000000000002"/>
    <n v="0.57034442498540572"/>
    <n v="2026"/>
    <s v="Q2"/>
    <n v="4"/>
    <s v="Apr"/>
  </r>
  <r>
    <n v="3017"/>
    <d v="2026-04-21T00:00:00"/>
    <n v="2026"/>
    <x v="1"/>
    <n v="4"/>
    <x v="3"/>
    <x v="1"/>
    <x v="12"/>
    <x v="0"/>
    <s v="Returning"/>
    <x v="0"/>
    <s v="Cycling Pack 12L"/>
    <n v="1"/>
    <n v="102.64"/>
    <n v="0"/>
    <n v="51.86"/>
    <x v="626"/>
    <n v="51.86"/>
    <n v="50.78"/>
    <n v="0.49473889321901793"/>
    <n v="2026"/>
    <s v="Q2"/>
    <n v="4"/>
    <s v="Apr"/>
  </r>
  <r>
    <n v="3719"/>
    <d v="2026-04-21T00:00:00"/>
    <n v="2026"/>
    <x v="1"/>
    <n v="4"/>
    <x v="3"/>
    <x v="2"/>
    <x v="2"/>
    <x v="0"/>
    <s v="New"/>
    <x v="4"/>
    <s v="Recovery Roller"/>
    <n v="2"/>
    <n v="35.56"/>
    <n v="0.1"/>
    <n v="13.85"/>
    <x v="627"/>
    <n v="27.7"/>
    <n v="36.308000000000007"/>
    <n v="0.56724159480064995"/>
    <n v="2026"/>
    <s v="Q2"/>
    <n v="4"/>
    <s v="Apr"/>
  </r>
  <r>
    <n v="3920"/>
    <d v="2026-04-21T00:00:00"/>
    <n v="2026"/>
    <x v="1"/>
    <n v="4"/>
    <x v="3"/>
    <x v="1"/>
    <x v="11"/>
    <x v="0"/>
    <s v="Returning"/>
    <x v="0"/>
    <s v="Cycling Pack 12L"/>
    <n v="2"/>
    <n v="100.39"/>
    <n v="0"/>
    <n v="49.05"/>
    <x v="628"/>
    <n v="98.1"/>
    <n v="102.68"/>
    <n v="0.51140551847793603"/>
    <n v="2026"/>
    <s v="Q2"/>
    <n v="4"/>
    <s v="Apr"/>
  </r>
  <r>
    <n v="4654"/>
    <d v="2026-04-21T00:00:00"/>
    <n v="2026"/>
    <x v="1"/>
    <n v="4"/>
    <x v="3"/>
    <x v="0"/>
    <x v="15"/>
    <x v="2"/>
    <s v="Returning"/>
    <x v="3"/>
    <s v="Trail Tent 2P"/>
    <n v="2"/>
    <n v="191.51"/>
    <n v="0.1"/>
    <n v="101.25"/>
    <x v="629"/>
    <n v="202.5"/>
    <n v="142.21800000000002"/>
    <n v="0.41256331262075091"/>
    <n v="2026"/>
    <s v="Q2"/>
    <n v="4"/>
    <s v="Apr"/>
  </r>
  <r>
    <n v="4920"/>
    <d v="2026-04-21T00:00:00"/>
    <n v="2026"/>
    <x v="1"/>
    <n v="4"/>
    <x v="3"/>
    <x v="1"/>
    <x v="12"/>
    <x v="2"/>
    <s v="New"/>
    <x v="1"/>
    <s v="Trail Boots"/>
    <n v="2"/>
    <n v="147.30000000000001"/>
    <n v="0"/>
    <n v="81.2"/>
    <x v="630"/>
    <n v="162.4"/>
    <n v="132.20000000000002"/>
    <n v="0.44874405974202308"/>
    <n v="2026"/>
    <s v="Q2"/>
    <n v="4"/>
    <s v="Apr"/>
  </r>
  <r>
    <n v="5191"/>
    <d v="2026-04-21T00:00:00"/>
    <n v="2026"/>
    <x v="1"/>
    <n v="4"/>
    <x v="3"/>
    <x v="1"/>
    <x v="11"/>
    <x v="2"/>
    <s v="Returning"/>
    <x v="0"/>
    <s v="Commuter Helmet"/>
    <n v="1"/>
    <n v="79.92"/>
    <n v="0.1"/>
    <n v="43.13"/>
    <x v="631"/>
    <n v="43.13"/>
    <n v="28.797999999999995"/>
    <n v="0.40037259481703918"/>
    <n v="2026"/>
    <s v="Q2"/>
    <n v="4"/>
    <s v="Apr"/>
  </r>
  <r>
    <n v="413"/>
    <d v="2026-04-22T00:00:00"/>
    <n v="2026"/>
    <x v="1"/>
    <n v="4"/>
    <x v="3"/>
    <x v="1"/>
    <x v="1"/>
    <x v="0"/>
    <s v="Returning"/>
    <x v="3"/>
    <s v="Alpine Tent 4P"/>
    <n v="2"/>
    <n v="344.29"/>
    <n v="0.1"/>
    <n v="192.66"/>
    <x v="632"/>
    <n v="385.32"/>
    <n v="234.4020000000001"/>
    <n v="0.37823733867766524"/>
    <n v="2026"/>
    <s v="Q2"/>
    <n v="4"/>
    <s v="Apr"/>
  </r>
  <r>
    <n v="1658"/>
    <d v="2026-04-22T00:00:00"/>
    <n v="2026"/>
    <x v="1"/>
    <n v="4"/>
    <x v="3"/>
    <x v="2"/>
    <x v="5"/>
    <x v="0"/>
    <s v="Returning"/>
    <x v="1"/>
    <s v="Summit Backpack 45L"/>
    <n v="1"/>
    <n v="151.15"/>
    <n v="0"/>
    <n v="77.680000000000007"/>
    <x v="633"/>
    <n v="77.680000000000007"/>
    <n v="73.47"/>
    <n v="0.48607343698312933"/>
    <n v="2026"/>
    <s v="Q2"/>
    <n v="4"/>
    <s v="Apr"/>
  </r>
  <r>
    <n v="2024"/>
    <d v="2026-04-22T00:00:00"/>
    <n v="2026"/>
    <x v="1"/>
    <n v="4"/>
    <x v="3"/>
    <x v="1"/>
    <x v="6"/>
    <x v="2"/>
    <s v="New"/>
    <x v="3"/>
    <s v="Portable Camp Stove"/>
    <n v="1"/>
    <n v="81.73"/>
    <n v="0.05"/>
    <n v="39.979999999999997"/>
    <x v="634"/>
    <n v="39.979999999999997"/>
    <n v="37.663500000000006"/>
    <n v="0.48508246021882068"/>
    <n v="2026"/>
    <s v="Q2"/>
    <n v="4"/>
    <s v="Apr"/>
  </r>
  <r>
    <n v="3980"/>
    <d v="2026-04-22T00:00:00"/>
    <n v="2026"/>
    <x v="1"/>
    <n v="4"/>
    <x v="3"/>
    <x v="3"/>
    <x v="4"/>
    <x v="2"/>
    <s v="New"/>
    <x v="1"/>
    <s v="Trail Boots"/>
    <n v="1"/>
    <n v="142.53"/>
    <n v="0.05"/>
    <n v="77.77"/>
    <x v="635"/>
    <n v="77.77"/>
    <n v="57.633500000000012"/>
    <n v="0.4256426163282338"/>
    <n v="2026"/>
    <s v="Q2"/>
    <n v="4"/>
    <s v="Apr"/>
  </r>
  <r>
    <n v="4239"/>
    <d v="2026-04-22T00:00:00"/>
    <n v="2026"/>
    <x v="1"/>
    <n v="4"/>
    <x v="3"/>
    <x v="1"/>
    <x v="1"/>
    <x v="0"/>
    <s v="New"/>
    <x v="3"/>
    <s v="Portable Camp Stove"/>
    <n v="2"/>
    <n v="83.24"/>
    <n v="0"/>
    <n v="40.03"/>
    <x v="636"/>
    <n v="80.06"/>
    <n v="86.419999999999987"/>
    <n v="0.51910139356078799"/>
    <n v="2026"/>
    <s v="Q2"/>
    <n v="4"/>
    <s v="Apr"/>
  </r>
  <r>
    <n v="4761"/>
    <d v="2026-04-22T00:00:00"/>
    <n v="2026"/>
    <x v="1"/>
    <n v="4"/>
    <x v="3"/>
    <x v="0"/>
    <x v="0"/>
    <x v="3"/>
    <s v="New"/>
    <x v="1"/>
    <s v="Trail Boots"/>
    <n v="1"/>
    <n v="141.99"/>
    <n v="0.05"/>
    <n v="79.7"/>
    <x v="637"/>
    <n v="79.7"/>
    <n v="55.1905"/>
    <n v="0.40915038494186023"/>
    <n v="2026"/>
    <s v="Q2"/>
    <n v="4"/>
    <s v="Apr"/>
  </r>
  <r>
    <n v="5160"/>
    <d v="2026-04-22T00:00:00"/>
    <n v="2026"/>
    <x v="1"/>
    <n v="4"/>
    <x v="3"/>
    <x v="1"/>
    <x v="12"/>
    <x v="0"/>
    <s v="New"/>
    <x v="4"/>
    <s v="Recovery Roller"/>
    <n v="2"/>
    <n v="35.94"/>
    <n v="0.05"/>
    <n v="14.17"/>
    <x v="638"/>
    <n v="28.34"/>
    <n v="39.945999999999984"/>
    <n v="0.5849808159798493"/>
    <n v="2026"/>
    <s v="Q2"/>
    <n v="4"/>
    <s v="Apr"/>
  </r>
  <r>
    <n v="2224"/>
    <d v="2026-04-23T00:00:00"/>
    <n v="2026"/>
    <x v="1"/>
    <n v="4"/>
    <x v="3"/>
    <x v="1"/>
    <x v="1"/>
    <x v="0"/>
    <s v="New"/>
    <x v="4"/>
    <s v="Training Mat"/>
    <n v="3"/>
    <n v="49.55"/>
    <n v="0"/>
    <n v="22.55"/>
    <x v="639"/>
    <n v="67.650000000000006"/>
    <n v="80.999999999999972"/>
    <n v="0.54490413723511588"/>
    <n v="2026"/>
    <s v="Q2"/>
    <n v="4"/>
    <s v="Apr"/>
  </r>
  <r>
    <n v="2832"/>
    <d v="2026-04-23T00:00:00"/>
    <n v="2026"/>
    <x v="1"/>
    <n v="4"/>
    <x v="3"/>
    <x v="3"/>
    <x v="8"/>
    <x v="3"/>
    <s v="Returning"/>
    <x v="4"/>
    <s v="Resistance Band Set"/>
    <n v="1"/>
    <n v="39.89"/>
    <n v="0.05"/>
    <n v="15.06"/>
    <x v="640"/>
    <n v="15.06"/>
    <n v="22.835499999999996"/>
    <n v="0.60259133670224685"/>
    <n v="2026"/>
    <s v="Q2"/>
    <n v="4"/>
    <s v="Apr"/>
  </r>
  <r>
    <n v="3000"/>
    <d v="2026-04-23T00:00:00"/>
    <n v="2026"/>
    <x v="1"/>
    <n v="4"/>
    <x v="3"/>
    <x v="3"/>
    <x v="7"/>
    <x v="3"/>
    <s v="New"/>
    <x v="4"/>
    <s v="Resistance Band Set"/>
    <n v="1"/>
    <n v="40.630000000000003"/>
    <n v="0.1"/>
    <n v="14.67"/>
    <x v="641"/>
    <n v="14.67"/>
    <n v="21.896999999999998"/>
    <n v="0.59881860694068423"/>
    <n v="2026"/>
    <s v="Q2"/>
    <n v="4"/>
    <s v="Apr"/>
  </r>
  <r>
    <n v="3206"/>
    <d v="2026-04-23T00:00:00"/>
    <n v="2026"/>
    <x v="1"/>
    <n v="4"/>
    <x v="3"/>
    <x v="3"/>
    <x v="8"/>
    <x v="3"/>
    <s v="Returning"/>
    <x v="0"/>
    <s v="Compact Repair Kit"/>
    <n v="4"/>
    <n v="39.78"/>
    <n v="0.05"/>
    <n v="16.7"/>
    <x v="642"/>
    <n v="66.8"/>
    <n v="84.36399999999999"/>
    <n v="0.55809584292556425"/>
    <n v="2026"/>
    <s v="Q2"/>
    <n v="4"/>
    <s v="Apr"/>
  </r>
  <r>
    <n v="3777"/>
    <d v="2026-04-23T00:00:00"/>
    <n v="2026"/>
    <x v="1"/>
    <n v="4"/>
    <x v="3"/>
    <x v="3"/>
    <x v="4"/>
    <x v="3"/>
    <s v="Business"/>
    <x v="1"/>
    <s v="Hiking Daypack 20L"/>
    <n v="1"/>
    <n v="92.74"/>
    <n v="0"/>
    <n v="46.1"/>
    <x v="643"/>
    <n v="46.1"/>
    <n v="46.639999999999993"/>
    <n v="0.50291136510675005"/>
    <n v="2026"/>
    <s v="Q2"/>
    <n v="4"/>
    <s v="Apr"/>
  </r>
  <r>
    <n v="4980"/>
    <d v="2026-04-23T00:00:00"/>
    <n v="2026"/>
    <x v="1"/>
    <n v="4"/>
    <x v="3"/>
    <x v="1"/>
    <x v="6"/>
    <x v="2"/>
    <s v="Returning"/>
    <x v="3"/>
    <s v="Compact Sleeping Bag"/>
    <n v="2"/>
    <n v="120.49"/>
    <n v="0.1"/>
    <n v="62.23"/>
    <x v="644"/>
    <n v="124.46"/>
    <n v="92.422000000000011"/>
    <n v="0.42613955976060719"/>
    <n v="2026"/>
    <s v="Q2"/>
    <n v="4"/>
    <s v="Apr"/>
  </r>
  <r>
    <n v="1102"/>
    <d v="2026-04-24T00:00:00"/>
    <n v="2026"/>
    <x v="1"/>
    <n v="4"/>
    <x v="3"/>
    <x v="1"/>
    <x v="6"/>
    <x v="0"/>
    <s v="Business"/>
    <x v="1"/>
    <s v="Trekking Poles"/>
    <n v="2"/>
    <n v="70.53"/>
    <n v="0"/>
    <n v="32.229999999999997"/>
    <x v="645"/>
    <n v="64.459999999999994"/>
    <n v="76.600000000000009"/>
    <n v="0.54303133418403526"/>
    <n v="2026"/>
    <s v="Q2"/>
    <n v="4"/>
    <s v="Apr"/>
  </r>
  <r>
    <n v="1333"/>
    <d v="2026-04-24T00:00:00"/>
    <n v="2026"/>
    <x v="1"/>
    <n v="4"/>
    <x v="3"/>
    <x v="1"/>
    <x v="14"/>
    <x v="0"/>
    <s v="New"/>
    <x v="1"/>
    <s v="Hiking Daypack 20L"/>
    <n v="1"/>
    <n v="90.87"/>
    <n v="0.1"/>
    <n v="44.4"/>
    <x v="646"/>
    <n v="44.4"/>
    <n v="37.383000000000003"/>
    <n v="0.45709988628443565"/>
    <n v="2026"/>
    <s v="Q2"/>
    <n v="4"/>
    <s v="Apr"/>
  </r>
  <r>
    <n v="1369"/>
    <d v="2026-04-24T00:00:00"/>
    <n v="2026"/>
    <x v="1"/>
    <n v="4"/>
    <x v="3"/>
    <x v="1"/>
    <x v="14"/>
    <x v="1"/>
    <s v="Returning"/>
    <x v="4"/>
    <s v="Weighted Vest"/>
    <n v="3"/>
    <n v="124.31"/>
    <n v="0.2"/>
    <n v="67.97"/>
    <x v="647"/>
    <n v="203.91"/>
    <n v="94.433999999999997"/>
    <n v="0.31652723031131846"/>
    <n v="2026"/>
    <s v="Q2"/>
    <n v="4"/>
    <s v="Apr"/>
  </r>
  <r>
    <n v="1712"/>
    <d v="2026-04-24T00:00:00"/>
    <n v="2026"/>
    <x v="1"/>
    <n v="4"/>
    <x v="3"/>
    <x v="1"/>
    <x v="1"/>
    <x v="1"/>
    <s v="Returning"/>
    <x v="0"/>
    <s v="Compact Repair Kit"/>
    <n v="15"/>
    <n v="41.21"/>
    <n v="0.15"/>
    <n v="16.760000000000002"/>
    <x v="648"/>
    <n v="251.40000000000003"/>
    <n v="274.02749999999997"/>
    <n v="0.52153246642020068"/>
    <n v="2026"/>
    <s v="Q2"/>
    <n v="4"/>
    <s v="Apr"/>
  </r>
  <r>
    <n v="2229"/>
    <d v="2026-04-24T00:00:00"/>
    <n v="2026"/>
    <x v="1"/>
    <n v="4"/>
    <x v="3"/>
    <x v="0"/>
    <x v="0"/>
    <x v="0"/>
    <s v="New"/>
    <x v="1"/>
    <s v="Trail Boots"/>
    <n v="2"/>
    <n v="145.75"/>
    <n v="0.1"/>
    <n v="78.900000000000006"/>
    <x v="649"/>
    <n v="157.80000000000001"/>
    <n v="104.55000000000001"/>
    <n v="0.39851343624928531"/>
    <n v="2026"/>
    <s v="Q2"/>
    <n v="4"/>
    <s v="Apr"/>
  </r>
  <r>
    <n v="3458"/>
    <d v="2026-04-24T00:00:00"/>
    <n v="2026"/>
    <x v="1"/>
    <n v="4"/>
    <x v="3"/>
    <x v="2"/>
    <x v="3"/>
    <x v="0"/>
    <s v="New"/>
    <x v="2"/>
    <s v="Carry-On Duffel"/>
    <n v="1"/>
    <n v="134.86000000000001"/>
    <n v="0"/>
    <n v="66.040000000000006"/>
    <x v="650"/>
    <n v="66.040000000000006"/>
    <n v="68.820000000000007"/>
    <n v="0.51030698502150373"/>
    <n v="2026"/>
    <s v="Q2"/>
    <n v="4"/>
    <s v="Apr"/>
  </r>
  <r>
    <n v="4637"/>
    <d v="2026-04-24T00:00:00"/>
    <n v="2026"/>
    <x v="1"/>
    <n v="4"/>
    <x v="3"/>
    <x v="3"/>
    <x v="13"/>
    <x v="2"/>
    <s v="New"/>
    <x v="2"/>
    <s v="Carry-On Duffel"/>
    <n v="1"/>
    <n v="136.07"/>
    <n v="0"/>
    <n v="65.17"/>
    <x v="651"/>
    <n v="65.17"/>
    <n v="70.899999999999991"/>
    <n v="0.52105533916366575"/>
    <n v="2026"/>
    <s v="Q2"/>
    <n v="4"/>
    <s v="Apr"/>
  </r>
  <r>
    <n v="4726"/>
    <d v="2026-04-24T00:00:00"/>
    <n v="2026"/>
    <x v="1"/>
    <n v="4"/>
    <x v="3"/>
    <x v="0"/>
    <x v="15"/>
    <x v="2"/>
    <s v="Business"/>
    <x v="2"/>
    <s v="Packing Cube Set"/>
    <n v="1"/>
    <n v="47.25"/>
    <n v="0.1"/>
    <n v="18.25"/>
    <x v="652"/>
    <n v="18.25"/>
    <n v="24.274999999999999"/>
    <n v="0.57084068195179305"/>
    <n v="2026"/>
    <s v="Q2"/>
    <n v="4"/>
    <s v="Apr"/>
  </r>
  <r>
    <n v="4838"/>
    <d v="2026-04-24T00:00:00"/>
    <n v="2026"/>
    <x v="1"/>
    <n v="4"/>
    <x v="3"/>
    <x v="0"/>
    <x v="0"/>
    <x v="0"/>
    <s v="Business"/>
    <x v="0"/>
    <s v="Compact Repair Kit"/>
    <n v="2"/>
    <n v="41.32"/>
    <n v="0.1"/>
    <n v="16.66"/>
    <x v="653"/>
    <n v="33.32"/>
    <n v="41.056000000000004"/>
    <n v="0.5520060234484242"/>
    <n v="2026"/>
    <s v="Q2"/>
    <n v="4"/>
    <s v="Apr"/>
  </r>
  <r>
    <n v="5075"/>
    <d v="2026-04-24T00:00:00"/>
    <n v="2026"/>
    <x v="1"/>
    <n v="4"/>
    <x v="3"/>
    <x v="0"/>
    <x v="15"/>
    <x v="3"/>
    <s v="New"/>
    <x v="0"/>
    <s v="Commuter Helmet"/>
    <n v="2"/>
    <n v="81.75"/>
    <n v="0"/>
    <n v="41.92"/>
    <x v="654"/>
    <n v="83.84"/>
    <n v="79.66"/>
    <n v="0.48721712538226297"/>
    <n v="2026"/>
    <s v="Q2"/>
    <n v="4"/>
    <s v="Apr"/>
  </r>
  <r>
    <n v="149"/>
    <d v="2026-04-25T00:00:00"/>
    <n v="2026"/>
    <x v="1"/>
    <n v="4"/>
    <x v="3"/>
    <x v="1"/>
    <x v="12"/>
    <x v="0"/>
    <s v="Returning"/>
    <x v="2"/>
    <s v="Insulated Bottle"/>
    <n v="1"/>
    <n v="36.020000000000003"/>
    <n v="0.05"/>
    <n v="13.72"/>
    <x v="655"/>
    <n v="13.72"/>
    <n v="20.499000000000002"/>
    <n v="0.59905315760250155"/>
    <n v="2026"/>
    <s v="Q2"/>
    <n v="4"/>
    <s v="Apr"/>
  </r>
  <r>
    <n v="449"/>
    <d v="2026-04-25T00:00:00"/>
    <n v="2026"/>
    <x v="1"/>
    <n v="4"/>
    <x v="3"/>
    <x v="2"/>
    <x v="5"/>
    <x v="0"/>
    <s v="Business"/>
    <x v="2"/>
    <s v="Insulated Bottle"/>
    <n v="1"/>
    <n v="36.68"/>
    <n v="0"/>
    <n v="13.27"/>
    <x v="656"/>
    <n v="13.27"/>
    <n v="23.41"/>
    <n v="0.63822246455834242"/>
    <n v="2026"/>
    <s v="Q2"/>
    <n v="4"/>
    <s v="Apr"/>
  </r>
  <r>
    <n v="1422"/>
    <d v="2026-04-25T00:00:00"/>
    <n v="2026"/>
    <x v="1"/>
    <n v="4"/>
    <x v="3"/>
    <x v="3"/>
    <x v="8"/>
    <x v="1"/>
    <s v="Business"/>
    <x v="3"/>
    <s v="Alpine Tent 4P"/>
    <n v="6"/>
    <n v="348.16"/>
    <n v="0.1"/>
    <n v="198.24"/>
    <x v="657"/>
    <n v="1189.44"/>
    <n v="690.62400000000002"/>
    <n v="0.36734068627450978"/>
    <n v="2026"/>
    <s v="Q2"/>
    <n v="4"/>
    <s v="Apr"/>
  </r>
  <r>
    <n v="3248"/>
    <d v="2026-04-25T00:00:00"/>
    <n v="2026"/>
    <x v="1"/>
    <n v="4"/>
    <x v="3"/>
    <x v="2"/>
    <x v="16"/>
    <x v="0"/>
    <s v="Returning"/>
    <x v="0"/>
    <s v="Compact Repair Kit"/>
    <n v="2"/>
    <n v="39.799999999999997"/>
    <n v="0.05"/>
    <n v="16.23"/>
    <x v="658"/>
    <n v="32.46"/>
    <n v="43.159999999999989"/>
    <n v="0.57074847923829664"/>
    <n v="2026"/>
    <s v="Q2"/>
    <n v="4"/>
    <s v="Apr"/>
  </r>
  <r>
    <n v="3445"/>
    <d v="2026-04-25T00:00:00"/>
    <n v="2026"/>
    <x v="1"/>
    <n v="4"/>
    <x v="3"/>
    <x v="0"/>
    <x v="15"/>
    <x v="0"/>
    <s v="Returning"/>
    <x v="0"/>
    <s v="Compact Repair Kit"/>
    <n v="5"/>
    <n v="39.369999999999997"/>
    <n v="0.05"/>
    <n v="16.760000000000002"/>
    <x v="659"/>
    <n v="83.800000000000011"/>
    <n v="103.20749999999998"/>
    <n v="0.55188963009504954"/>
    <n v="2026"/>
    <s v="Q2"/>
    <n v="4"/>
    <s v="Apr"/>
  </r>
  <r>
    <n v="3930"/>
    <d v="2026-04-25T00:00:00"/>
    <n v="2026"/>
    <x v="1"/>
    <n v="4"/>
    <x v="3"/>
    <x v="1"/>
    <x v="12"/>
    <x v="3"/>
    <s v="Returning"/>
    <x v="4"/>
    <s v="Resistance Band Set"/>
    <n v="2"/>
    <n v="40.85"/>
    <n v="0"/>
    <n v="14.99"/>
    <x v="660"/>
    <n v="29.98"/>
    <n v="51.72"/>
    <n v="0.633047735618115"/>
    <n v="2026"/>
    <s v="Q2"/>
    <n v="4"/>
    <s v="Apr"/>
  </r>
  <r>
    <n v="3969"/>
    <d v="2026-04-25T00:00:00"/>
    <n v="2026"/>
    <x v="1"/>
    <n v="4"/>
    <x v="3"/>
    <x v="3"/>
    <x v="8"/>
    <x v="3"/>
    <s v="Returning"/>
    <x v="1"/>
    <s v="Hiking Daypack 20L"/>
    <n v="1"/>
    <n v="92.91"/>
    <n v="0.05"/>
    <n v="46"/>
    <x v="661"/>
    <n v="46"/>
    <n v="42.264499999999998"/>
    <n v="0.4788391709010984"/>
    <n v="2026"/>
    <s v="Q2"/>
    <n v="4"/>
    <s v="Apr"/>
  </r>
  <r>
    <n v="4190"/>
    <d v="2026-04-25T00:00:00"/>
    <n v="2026"/>
    <x v="1"/>
    <n v="4"/>
    <x v="3"/>
    <x v="3"/>
    <x v="13"/>
    <x v="0"/>
    <s v="New"/>
    <x v="1"/>
    <s v="Summit Backpack 45L"/>
    <n v="1"/>
    <n v="152.01"/>
    <n v="0"/>
    <n v="80.33"/>
    <x v="662"/>
    <n v="80.33"/>
    <n v="71.679999999999993"/>
    <n v="0.47154792447865268"/>
    <n v="2026"/>
    <s v="Q2"/>
    <n v="4"/>
    <s v="Apr"/>
  </r>
  <r>
    <n v="4442"/>
    <d v="2026-04-25T00:00:00"/>
    <n v="2026"/>
    <x v="1"/>
    <n v="4"/>
    <x v="3"/>
    <x v="1"/>
    <x v="6"/>
    <x v="3"/>
    <s v="New"/>
    <x v="2"/>
    <s v="Insulated Bottle"/>
    <n v="1"/>
    <n v="36.65"/>
    <n v="0"/>
    <n v="13.28"/>
    <x v="663"/>
    <n v="13.28"/>
    <n v="23.369999999999997"/>
    <n v="0.63765347885402446"/>
    <n v="2026"/>
    <s v="Q2"/>
    <n v="4"/>
    <s v="Apr"/>
  </r>
  <r>
    <n v="228"/>
    <d v="2026-04-26T00:00:00"/>
    <n v="2026"/>
    <x v="1"/>
    <n v="4"/>
    <x v="3"/>
    <x v="3"/>
    <x v="8"/>
    <x v="0"/>
    <s v="Returning"/>
    <x v="3"/>
    <s v="Portable Camp Stove"/>
    <n v="5"/>
    <n v="80.819999999999993"/>
    <n v="0"/>
    <n v="40.47"/>
    <x v="664"/>
    <n v="202.35"/>
    <n v="201.74999999999997"/>
    <n v="0.49925760950259834"/>
    <n v="2026"/>
    <s v="Q2"/>
    <n v="4"/>
    <s v="Apr"/>
  </r>
  <r>
    <n v="2101"/>
    <d v="2026-04-26T00:00:00"/>
    <n v="2026"/>
    <x v="1"/>
    <n v="4"/>
    <x v="3"/>
    <x v="3"/>
    <x v="4"/>
    <x v="0"/>
    <s v="New"/>
    <x v="1"/>
    <s v="Trail Boots"/>
    <n v="4"/>
    <n v="144.69999999999999"/>
    <n v="0"/>
    <n v="79.41"/>
    <x v="665"/>
    <n v="317.64"/>
    <n v="261.15999999999997"/>
    <n v="0.45120939875604699"/>
    <n v="2026"/>
    <s v="Q2"/>
    <n v="4"/>
    <s v="Apr"/>
  </r>
  <r>
    <n v="2590"/>
    <d v="2026-04-26T00:00:00"/>
    <n v="2026"/>
    <x v="1"/>
    <n v="4"/>
    <x v="3"/>
    <x v="1"/>
    <x v="6"/>
    <x v="2"/>
    <s v="New"/>
    <x v="4"/>
    <s v="Recovery Roller"/>
    <n v="2"/>
    <n v="36.51"/>
    <n v="0.1"/>
    <n v="14.18"/>
    <x v="666"/>
    <n v="28.36"/>
    <n v="37.358000000000004"/>
    <n v="0.56845917404668433"/>
    <n v="2026"/>
    <s v="Q2"/>
    <n v="4"/>
    <s v="Apr"/>
  </r>
  <r>
    <n v="2957"/>
    <d v="2026-04-26T00:00:00"/>
    <n v="2026"/>
    <x v="1"/>
    <n v="4"/>
    <x v="3"/>
    <x v="3"/>
    <x v="7"/>
    <x v="3"/>
    <s v="New"/>
    <x v="2"/>
    <s v="Insulated Bottle"/>
    <n v="3"/>
    <n v="36.58"/>
    <n v="0.05"/>
    <n v="13.71"/>
    <x v="667"/>
    <n v="41.13"/>
    <n v="63.122999999999983"/>
    <n v="0.60547897902218628"/>
    <n v="2026"/>
    <s v="Q2"/>
    <n v="4"/>
    <s v="Apr"/>
  </r>
  <r>
    <n v="4270"/>
    <d v="2026-04-26T00:00:00"/>
    <n v="2026"/>
    <x v="1"/>
    <n v="4"/>
    <x v="3"/>
    <x v="3"/>
    <x v="7"/>
    <x v="2"/>
    <s v="Business"/>
    <x v="3"/>
    <s v="Trail Tent 2P"/>
    <n v="2"/>
    <n v="191.59"/>
    <n v="0"/>
    <n v="102.52"/>
    <x v="668"/>
    <n v="205.04"/>
    <n v="178.14000000000001"/>
    <n v="0.46489900307949272"/>
    <n v="2026"/>
    <s v="Q2"/>
    <n v="4"/>
    <s v="Apr"/>
  </r>
  <r>
    <n v="4324"/>
    <d v="2026-04-26T00:00:00"/>
    <n v="2026"/>
    <x v="1"/>
    <n v="4"/>
    <x v="3"/>
    <x v="3"/>
    <x v="8"/>
    <x v="1"/>
    <s v="Business"/>
    <x v="3"/>
    <s v="Alpine Tent 4P"/>
    <n v="6"/>
    <n v="337.24"/>
    <n v="0.05"/>
    <n v="198.63"/>
    <x v="669"/>
    <n v="1191.78"/>
    <n v="730.48800000000006"/>
    <n v="0.38001360892445801"/>
    <n v="2026"/>
    <s v="Q2"/>
    <n v="4"/>
    <s v="Apr"/>
  </r>
  <r>
    <n v="5010"/>
    <d v="2026-04-26T00:00:00"/>
    <n v="2026"/>
    <x v="1"/>
    <n v="4"/>
    <x v="3"/>
    <x v="3"/>
    <x v="7"/>
    <x v="1"/>
    <s v="Business"/>
    <x v="2"/>
    <s v="Packing Cube Set"/>
    <n v="3"/>
    <n v="46.2"/>
    <n v="0.1"/>
    <n v="18.149999999999999"/>
    <x v="670"/>
    <n v="54.449999999999996"/>
    <n v="70.29000000000002"/>
    <n v="0.5634920634920636"/>
    <n v="2026"/>
    <s v="Q2"/>
    <n v="4"/>
    <s v="Apr"/>
  </r>
  <r>
    <n v="5092"/>
    <d v="2026-04-26T00:00:00"/>
    <n v="2026"/>
    <x v="1"/>
    <n v="4"/>
    <x v="3"/>
    <x v="1"/>
    <x v="1"/>
    <x v="3"/>
    <s v="Business"/>
    <x v="4"/>
    <s v="Training Mat"/>
    <n v="4"/>
    <n v="50.84"/>
    <n v="0.05"/>
    <n v="22.63"/>
    <x v="671"/>
    <n v="90.52"/>
    <n v="102.67200000000001"/>
    <n v="0.53145057766367143"/>
    <n v="2026"/>
    <s v="Q2"/>
    <n v="4"/>
    <s v="Apr"/>
  </r>
  <r>
    <n v="1061"/>
    <d v="2026-04-27T00:00:00"/>
    <n v="2026"/>
    <x v="1"/>
    <n v="4"/>
    <x v="3"/>
    <x v="3"/>
    <x v="13"/>
    <x v="0"/>
    <s v="Returning"/>
    <x v="2"/>
    <s v="Travel Backpack 35L"/>
    <n v="1"/>
    <n v="166.5"/>
    <n v="0"/>
    <n v="85.55"/>
    <x v="672"/>
    <n v="85.55"/>
    <n v="80.95"/>
    <n v="0.4861861861861862"/>
    <n v="2026"/>
    <s v="Q2"/>
    <n v="4"/>
    <s v="Apr"/>
  </r>
  <r>
    <n v="1099"/>
    <d v="2026-04-27T00:00:00"/>
    <n v="2026"/>
    <x v="1"/>
    <n v="4"/>
    <x v="3"/>
    <x v="3"/>
    <x v="4"/>
    <x v="3"/>
    <s v="New"/>
    <x v="1"/>
    <s v="Trekking Poles"/>
    <n v="1"/>
    <n v="70.2"/>
    <n v="0"/>
    <n v="32.06"/>
    <x v="673"/>
    <n v="32.06"/>
    <n v="38.14"/>
    <n v="0.5433048433048433"/>
    <n v="2026"/>
    <s v="Q2"/>
    <n v="4"/>
    <s v="Apr"/>
  </r>
  <r>
    <n v="3500"/>
    <d v="2026-04-27T00:00:00"/>
    <n v="2026"/>
    <x v="1"/>
    <n v="4"/>
    <x v="3"/>
    <x v="1"/>
    <x v="12"/>
    <x v="0"/>
    <s v="New"/>
    <x v="4"/>
    <s v="Training Mat"/>
    <n v="4"/>
    <n v="50.67"/>
    <n v="0"/>
    <n v="22.62"/>
    <x v="674"/>
    <n v="90.48"/>
    <n v="112.2"/>
    <n v="0.55358200118413259"/>
    <n v="2026"/>
    <s v="Q2"/>
    <n v="4"/>
    <s v="Apr"/>
  </r>
  <r>
    <n v="3856"/>
    <d v="2026-04-27T00:00:00"/>
    <n v="2026"/>
    <x v="1"/>
    <n v="4"/>
    <x v="3"/>
    <x v="1"/>
    <x v="11"/>
    <x v="2"/>
    <s v="New"/>
    <x v="2"/>
    <s v="Travel Backpack 35L"/>
    <n v="3"/>
    <n v="161.05000000000001"/>
    <n v="0.05"/>
    <n v="87.43"/>
    <x v="675"/>
    <n v="262.29000000000002"/>
    <n v="196.70249999999999"/>
    <n v="0.4285527541299694"/>
    <n v="2026"/>
    <s v="Q2"/>
    <n v="4"/>
    <s v="Apr"/>
  </r>
  <r>
    <n v="4044"/>
    <d v="2026-04-27T00:00:00"/>
    <n v="2026"/>
    <x v="1"/>
    <n v="4"/>
    <x v="3"/>
    <x v="1"/>
    <x v="6"/>
    <x v="1"/>
    <s v="New"/>
    <x v="4"/>
    <s v="Weighted Vest"/>
    <n v="10"/>
    <n v="124.59"/>
    <n v="0.15"/>
    <n v="67.14"/>
    <x v="676"/>
    <n v="671.4"/>
    <n v="387.61500000000012"/>
    <n v="0.36601464568490538"/>
    <n v="2026"/>
    <s v="Q2"/>
    <n v="4"/>
    <s v="Apr"/>
  </r>
  <r>
    <n v="4235"/>
    <d v="2026-04-27T00:00:00"/>
    <n v="2026"/>
    <x v="1"/>
    <n v="4"/>
    <x v="3"/>
    <x v="2"/>
    <x v="16"/>
    <x v="0"/>
    <s v="Business"/>
    <x v="4"/>
    <s v="Training Mat"/>
    <n v="1"/>
    <n v="50.18"/>
    <n v="0"/>
    <n v="22.05"/>
    <x v="677"/>
    <n v="22.05"/>
    <n v="28.13"/>
    <n v="0.56058190514149064"/>
    <n v="2026"/>
    <s v="Q2"/>
    <n v="4"/>
    <s v="Apr"/>
  </r>
  <r>
    <n v="122"/>
    <d v="2026-04-28T00:00:00"/>
    <n v="2026"/>
    <x v="1"/>
    <n v="4"/>
    <x v="3"/>
    <x v="1"/>
    <x v="11"/>
    <x v="0"/>
    <s v="New"/>
    <x v="3"/>
    <s v="Portable Camp Stove"/>
    <n v="1"/>
    <n v="83.38"/>
    <n v="0"/>
    <n v="38.979999999999997"/>
    <x v="678"/>
    <n v="38.979999999999997"/>
    <n v="44.4"/>
    <n v="0.53250179899256422"/>
    <n v="2026"/>
    <s v="Q2"/>
    <n v="4"/>
    <s v="Apr"/>
  </r>
  <r>
    <n v="239"/>
    <d v="2026-04-28T00:00:00"/>
    <n v="2026"/>
    <x v="1"/>
    <n v="4"/>
    <x v="3"/>
    <x v="3"/>
    <x v="7"/>
    <x v="0"/>
    <s v="Returning"/>
    <x v="2"/>
    <s v="Insulated Bottle"/>
    <n v="1"/>
    <n v="35.549999999999997"/>
    <n v="0.05"/>
    <n v="13.25"/>
    <x v="679"/>
    <n v="13.25"/>
    <n v="20.522499999999994"/>
    <n v="0.60766896143311855"/>
    <n v="2026"/>
    <s v="Q2"/>
    <n v="4"/>
    <s v="Apr"/>
  </r>
  <r>
    <n v="356"/>
    <d v="2026-04-28T00:00:00"/>
    <n v="2026"/>
    <x v="1"/>
    <n v="4"/>
    <x v="3"/>
    <x v="3"/>
    <x v="8"/>
    <x v="2"/>
    <s v="New"/>
    <x v="1"/>
    <s v="Summit Backpack 45L"/>
    <n v="1"/>
    <n v="154.36000000000001"/>
    <n v="0"/>
    <n v="77.760000000000005"/>
    <x v="680"/>
    <n v="77.760000000000005"/>
    <n v="76.600000000000009"/>
    <n v="0.49624254988338951"/>
    <n v="2026"/>
    <s v="Q2"/>
    <n v="4"/>
    <s v="Apr"/>
  </r>
  <r>
    <n v="785"/>
    <d v="2026-04-28T00:00:00"/>
    <n v="2026"/>
    <x v="1"/>
    <n v="4"/>
    <x v="3"/>
    <x v="0"/>
    <x v="9"/>
    <x v="3"/>
    <s v="New"/>
    <x v="1"/>
    <s v="Summit Backpack 45L"/>
    <n v="1"/>
    <n v="155.68"/>
    <n v="0"/>
    <n v="77.97"/>
    <x v="681"/>
    <n v="77.97"/>
    <n v="77.710000000000008"/>
    <n v="0.49916495375128472"/>
    <n v="2026"/>
    <s v="Q2"/>
    <n v="4"/>
    <s v="Apr"/>
  </r>
  <r>
    <n v="2325"/>
    <d v="2026-04-28T00:00:00"/>
    <n v="2026"/>
    <x v="1"/>
    <n v="4"/>
    <x v="3"/>
    <x v="0"/>
    <x v="0"/>
    <x v="0"/>
    <s v="Returning"/>
    <x v="4"/>
    <s v="Resistance Band Set"/>
    <n v="1"/>
    <n v="40.950000000000003"/>
    <n v="0.15"/>
    <n v="14.89"/>
    <x v="682"/>
    <n v="14.89"/>
    <n v="19.917500000000004"/>
    <n v="0.57221863104216053"/>
    <n v="2026"/>
    <s v="Q2"/>
    <n v="4"/>
    <s v="Apr"/>
  </r>
  <r>
    <n v="2566"/>
    <d v="2026-04-28T00:00:00"/>
    <n v="2026"/>
    <x v="1"/>
    <n v="4"/>
    <x v="3"/>
    <x v="3"/>
    <x v="13"/>
    <x v="3"/>
    <s v="Returning"/>
    <x v="2"/>
    <s v="Packing Cube Set"/>
    <n v="3"/>
    <n v="47.28"/>
    <n v="0.05"/>
    <n v="18.52"/>
    <x v="683"/>
    <n v="55.56"/>
    <n v="79.187999999999988"/>
    <n v="0.58767477068305274"/>
    <n v="2026"/>
    <s v="Q2"/>
    <n v="4"/>
    <s v="Apr"/>
  </r>
  <r>
    <n v="3105"/>
    <d v="2026-04-28T00:00:00"/>
    <n v="2026"/>
    <x v="1"/>
    <n v="4"/>
    <x v="3"/>
    <x v="3"/>
    <x v="7"/>
    <x v="0"/>
    <s v="Returning"/>
    <x v="4"/>
    <s v="Training Mat"/>
    <n v="4"/>
    <n v="51.57"/>
    <n v="0.1"/>
    <n v="22.58"/>
    <x v="684"/>
    <n v="90.32"/>
    <n v="95.332000000000022"/>
    <n v="0.51349837330058401"/>
    <n v="2026"/>
    <s v="Q2"/>
    <n v="4"/>
    <s v="Apr"/>
  </r>
  <r>
    <n v="3167"/>
    <d v="2026-04-28T00:00:00"/>
    <n v="2026"/>
    <x v="1"/>
    <n v="4"/>
    <x v="3"/>
    <x v="3"/>
    <x v="8"/>
    <x v="0"/>
    <s v="Business"/>
    <x v="0"/>
    <s v="Trail Bike Light"/>
    <n v="1"/>
    <n v="51.61"/>
    <n v="0"/>
    <n v="23"/>
    <x v="685"/>
    <n v="23"/>
    <n v="28.61"/>
    <n v="0.55434993218368533"/>
    <n v="2026"/>
    <s v="Q2"/>
    <n v="4"/>
    <s v="Apr"/>
  </r>
  <r>
    <n v="4396"/>
    <d v="2026-04-28T00:00:00"/>
    <n v="2026"/>
    <x v="1"/>
    <n v="4"/>
    <x v="3"/>
    <x v="0"/>
    <x v="15"/>
    <x v="2"/>
    <s v="Returning"/>
    <x v="4"/>
    <s v="Training Mat"/>
    <n v="1"/>
    <n v="50.56"/>
    <n v="0.05"/>
    <n v="22.06"/>
    <x v="686"/>
    <n v="22.06"/>
    <n v="25.971999999999998"/>
    <n v="0.54072285143237842"/>
    <n v="2026"/>
    <s v="Q2"/>
    <n v="4"/>
    <s v="Apr"/>
  </r>
  <r>
    <n v="4475"/>
    <d v="2026-04-28T00:00:00"/>
    <n v="2026"/>
    <x v="1"/>
    <n v="4"/>
    <x v="3"/>
    <x v="2"/>
    <x v="5"/>
    <x v="3"/>
    <s v="Business"/>
    <x v="2"/>
    <s v="Travel Backpack 35L"/>
    <n v="2"/>
    <n v="165.74"/>
    <n v="0"/>
    <n v="87.73"/>
    <x v="687"/>
    <n v="175.46"/>
    <n v="156.02000000000001"/>
    <n v="0.47067696391939184"/>
    <n v="2026"/>
    <s v="Q2"/>
    <n v="4"/>
    <s v="Apr"/>
  </r>
  <r>
    <n v="4482"/>
    <d v="2026-04-28T00:00:00"/>
    <n v="2026"/>
    <x v="1"/>
    <n v="4"/>
    <x v="3"/>
    <x v="2"/>
    <x v="2"/>
    <x v="0"/>
    <s v="Business"/>
    <x v="4"/>
    <s v="Recovery Roller"/>
    <n v="3"/>
    <n v="36.770000000000003"/>
    <n v="0"/>
    <n v="13.63"/>
    <x v="688"/>
    <n v="40.89"/>
    <n v="69.42"/>
    <n v="0.62931737829752521"/>
    <n v="2026"/>
    <s v="Q2"/>
    <n v="4"/>
    <s v="Apr"/>
  </r>
  <r>
    <n v="5022"/>
    <d v="2026-04-28T00:00:00"/>
    <n v="2026"/>
    <x v="1"/>
    <n v="4"/>
    <x v="3"/>
    <x v="3"/>
    <x v="7"/>
    <x v="0"/>
    <s v="Business"/>
    <x v="3"/>
    <s v="Trail Tent 2P"/>
    <n v="2"/>
    <n v="196.37"/>
    <n v="0"/>
    <n v="101.73"/>
    <x v="689"/>
    <n v="203.46"/>
    <n v="189.28"/>
    <n v="0.48194734429902736"/>
    <n v="2026"/>
    <s v="Q2"/>
    <n v="4"/>
    <s v="Apr"/>
  </r>
  <r>
    <n v="1304"/>
    <d v="2026-04-29T00:00:00"/>
    <n v="2026"/>
    <x v="1"/>
    <n v="4"/>
    <x v="3"/>
    <x v="0"/>
    <x v="0"/>
    <x v="3"/>
    <s v="Returning"/>
    <x v="2"/>
    <s v="Insulated Bottle"/>
    <n v="2"/>
    <n v="35.33"/>
    <n v="0"/>
    <n v="13.69"/>
    <x v="690"/>
    <n v="27.38"/>
    <n v="43.28"/>
    <n v="0.61251061420888764"/>
    <n v="2026"/>
    <s v="Q2"/>
    <n v="4"/>
    <s v="Apr"/>
  </r>
  <r>
    <n v="3008"/>
    <d v="2026-04-29T00:00:00"/>
    <n v="2026"/>
    <x v="1"/>
    <n v="4"/>
    <x v="3"/>
    <x v="2"/>
    <x v="2"/>
    <x v="1"/>
    <s v="Business"/>
    <x v="2"/>
    <s v="Packing Cube Set"/>
    <n v="4"/>
    <n v="46.43"/>
    <n v="0.1"/>
    <n v="18.04"/>
    <x v="691"/>
    <n v="72.16"/>
    <n v="94.988"/>
    <n v="0.56828678775695796"/>
    <n v="2026"/>
    <s v="Q2"/>
    <n v="4"/>
    <s v="Apr"/>
  </r>
  <r>
    <n v="4140"/>
    <d v="2026-04-29T00:00:00"/>
    <n v="2026"/>
    <x v="1"/>
    <n v="4"/>
    <x v="3"/>
    <x v="3"/>
    <x v="7"/>
    <x v="3"/>
    <s v="New"/>
    <x v="4"/>
    <s v="Weighted Vest"/>
    <n v="1"/>
    <n v="125.25"/>
    <n v="0"/>
    <n v="70.88"/>
    <x v="692"/>
    <n v="70.88"/>
    <n v="54.370000000000005"/>
    <n v="0.43409181636726552"/>
    <n v="2026"/>
    <s v="Q2"/>
    <n v="4"/>
    <s v="Apr"/>
  </r>
  <r>
    <n v="4151"/>
    <d v="2026-04-29T00:00:00"/>
    <n v="2026"/>
    <x v="1"/>
    <n v="4"/>
    <x v="3"/>
    <x v="1"/>
    <x v="14"/>
    <x v="0"/>
    <s v="Returning"/>
    <x v="3"/>
    <s v="Alpine Tent 4P"/>
    <n v="1"/>
    <n v="341.98"/>
    <n v="0"/>
    <n v="192.43"/>
    <x v="693"/>
    <n v="192.43"/>
    <n v="149.55000000000001"/>
    <n v="0.43730627522077314"/>
    <n v="2026"/>
    <s v="Q2"/>
    <n v="4"/>
    <s v="Apr"/>
  </r>
  <r>
    <n v="4650"/>
    <d v="2026-04-29T00:00:00"/>
    <n v="2026"/>
    <x v="1"/>
    <n v="4"/>
    <x v="3"/>
    <x v="1"/>
    <x v="6"/>
    <x v="3"/>
    <s v="Business"/>
    <x v="4"/>
    <s v="Resistance Band Set"/>
    <n v="1"/>
    <n v="40.04"/>
    <n v="0"/>
    <n v="14.72"/>
    <x v="694"/>
    <n v="14.72"/>
    <n v="25.32"/>
    <n v="0.63236763236763238"/>
    <n v="2026"/>
    <s v="Q2"/>
    <n v="4"/>
    <s v="Apr"/>
  </r>
  <r>
    <n v="4897"/>
    <d v="2026-04-29T00:00:00"/>
    <n v="2026"/>
    <x v="1"/>
    <n v="4"/>
    <x v="3"/>
    <x v="3"/>
    <x v="13"/>
    <x v="0"/>
    <s v="Returning"/>
    <x v="0"/>
    <s v="Compact Repair Kit"/>
    <n v="3"/>
    <n v="40.47"/>
    <n v="0.05"/>
    <n v="17.14"/>
    <x v="695"/>
    <n v="51.42"/>
    <n v="63.919499999999985"/>
    <n v="0.5541856866034619"/>
    <n v="2026"/>
    <s v="Q2"/>
    <n v="4"/>
    <s v="Apr"/>
  </r>
  <r>
    <n v="792"/>
    <d v="2026-04-30T00:00:00"/>
    <n v="2026"/>
    <x v="1"/>
    <n v="4"/>
    <x v="3"/>
    <x v="3"/>
    <x v="8"/>
    <x v="1"/>
    <s v="Returning"/>
    <x v="3"/>
    <s v="Portable Camp Stove"/>
    <n v="6"/>
    <n v="83.7"/>
    <n v="0.2"/>
    <n v="38.58"/>
    <x v="696"/>
    <n v="231.48"/>
    <n v="170.28000000000006"/>
    <n v="0.42383512544802876"/>
    <n v="2026"/>
    <s v="Q2"/>
    <n v="4"/>
    <s v="Apr"/>
  </r>
  <r>
    <n v="1796"/>
    <d v="2026-04-30T00:00:00"/>
    <n v="2026"/>
    <x v="1"/>
    <n v="4"/>
    <x v="3"/>
    <x v="0"/>
    <x v="15"/>
    <x v="0"/>
    <s v="Returning"/>
    <x v="3"/>
    <s v="Portable Camp Stove"/>
    <n v="4"/>
    <n v="83.27"/>
    <n v="0"/>
    <n v="39.979999999999997"/>
    <x v="697"/>
    <n v="159.91999999999999"/>
    <n v="173.16"/>
    <n v="0.51987510507986068"/>
    <n v="2026"/>
    <s v="Q2"/>
    <n v="4"/>
    <s v="Apr"/>
  </r>
  <r>
    <n v="3222"/>
    <d v="2026-04-30T00:00:00"/>
    <n v="2026"/>
    <x v="1"/>
    <n v="4"/>
    <x v="3"/>
    <x v="2"/>
    <x v="16"/>
    <x v="1"/>
    <s v="Business"/>
    <x v="3"/>
    <s v="Compact Sleeping Bag"/>
    <n v="3"/>
    <n v="126.03"/>
    <n v="0.1"/>
    <n v="61.75"/>
    <x v="698"/>
    <n v="185.25"/>
    <n v="155.03100000000006"/>
    <n v="0.45559699189787273"/>
    <n v="2026"/>
    <s v="Q2"/>
    <n v="4"/>
    <s v="Apr"/>
  </r>
  <r>
    <n v="3237"/>
    <d v="2026-04-30T00:00:00"/>
    <n v="2026"/>
    <x v="1"/>
    <n v="4"/>
    <x v="3"/>
    <x v="1"/>
    <x v="14"/>
    <x v="0"/>
    <s v="New"/>
    <x v="3"/>
    <s v="Compact Sleeping Bag"/>
    <n v="1"/>
    <n v="122.86"/>
    <n v="0.05"/>
    <n v="59.22"/>
    <x v="87"/>
    <n v="59.22"/>
    <n v="57.497"/>
    <n v="0.49261889870370212"/>
    <n v="2026"/>
    <s v="Q2"/>
    <n v="4"/>
    <s v="Apr"/>
  </r>
  <r>
    <n v="3695"/>
    <d v="2026-04-30T00:00:00"/>
    <n v="2026"/>
    <x v="1"/>
    <n v="4"/>
    <x v="3"/>
    <x v="2"/>
    <x v="2"/>
    <x v="0"/>
    <s v="New"/>
    <x v="0"/>
    <s v="Compact Repair Kit"/>
    <n v="1"/>
    <n v="39.44"/>
    <n v="0.1"/>
    <n v="16.63"/>
    <x v="699"/>
    <n v="16.63"/>
    <n v="18.866000000000003"/>
    <n v="0.53149650664863657"/>
    <n v="2026"/>
    <s v="Q2"/>
    <n v="4"/>
    <s v="Apr"/>
  </r>
  <r>
    <n v="5148"/>
    <d v="2026-04-30T00:00:00"/>
    <n v="2026"/>
    <x v="1"/>
    <n v="4"/>
    <x v="3"/>
    <x v="2"/>
    <x v="10"/>
    <x v="0"/>
    <s v="Returning"/>
    <x v="2"/>
    <s v="Carry-On Duffel"/>
    <n v="1"/>
    <n v="130.34"/>
    <n v="0.1"/>
    <n v="66.680000000000007"/>
    <x v="700"/>
    <n v="66.680000000000007"/>
    <n v="50.626000000000005"/>
    <n v="0.43157212759790631"/>
    <n v="2026"/>
    <s v="Q2"/>
    <n v="4"/>
    <s v="Apr"/>
  </r>
  <r>
    <n v="534"/>
    <d v="2026-05-01T00:00:00"/>
    <n v="2026"/>
    <x v="1"/>
    <n v="5"/>
    <x v="4"/>
    <x v="1"/>
    <x v="12"/>
    <x v="0"/>
    <s v="Business"/>
    <x v="1"/>
    <s v="Summit Backpack 45L"/>
    <n v="1"/>
    <n v="154.86000000000001"/>
    <n v="0"/>
    <n v="78.37"/>
    <x v="701"/>
    <n v="78.37"/>
    <n v="76.490000000000009"/>
    <n v="0.49393000129148912"/>
    <n v="2026"/>
    <s v="Q2"/>
    <n v="5"/>
    <s v="May"/>
  </r>
  <r>
    <n v="551"/>
    <d v="2026-05-01T00:00:00"/>
    <n v="2026"/>
    <x v="1"/>
    <n v="5"/>
    <x v="4"/>
    <x v="3"/>
    <x v="8"/>
    <x v="2"/>
    <s v="Returning"/>
    <x v="0"/>
    <s v="Cycling Pack 12L"/>
    <n v="4"/>
    <n v="103.64"/>
    <n v="0"/>
    <n v="50.59"/>
    <x v="702"/>
    <n v="202.36"/>
    <n v="212.2"/>
    <n v="0.51186800463141646"/>
    <n v="2026"/>
    <s v="Q2"/>
    <n v="5"/>
    <s v="May"/>
  </r>
  <r>
    <n v="2110"/>
    <d v="2026-05-01T00:00:00"/>
    <n v="2026"/>
    <x v="1"/>
    <n v="5"/>
    <x v="4"/>
    <x v="0"/>
    <x v="15"/>
    <x v="0"/>
    <s v="Returning"/>
    <x v="2"/>
    <s v="Travel Backpack 35L"/>
    <n v="1"/>
    <n v="164.49"/>
    <n v="0.05"/>
    <n v="87.81"/>
    <x v="703"/>
    <n v="87.81"/>
    <n v="68.455500000000001"/>
    <n v="0.43807174328306631"/>
    <n v="2026"/>
    <s v="Q2"/>
    <n v="5"/>
    <s v="May"/>
  </r>
  <r>
    <n v="2217"/>
    <d v="2026-05-01T00:00:00"/>
    <n v="2026"/>
    <x v="1"/>
    <n v="5"/>
    <x v="4"/>
    <x v="3"/>
    <x v="8"/>
    <x v="1"/>
    <s v="Returning"/>
    <x v="2"/>
    <s v="Travel Backpack 35L"/>
    <n v="3"/>
    <n v="163.44999999999999"/>
    <n v="0.05"/>
    <n v="87.54"/>
    <x v="704"/>
    <n v="262.62"/>
    <n v="203.21249999999992"/>
    <n v="0.4362351274331438"/>
    <n v="2026"/>
    <s v="Q2"/>
    <n v="5"/>
    <s v="May"/>
  </r>
  <r>
    <n v="2544"/>
    <d v="2026-05-01T00:00:00"/>
    <n v="2026"/>
    <x v="1"/>
    <n v="5"/>
    <x v="4"/>
    <x v="3"/>
    <x v="4"/>
    <x v="0"/>
    <s v="Returning"/>
    <x v="1"/>
    <s v="Trekking Poles"/>
    <n v="1"/>
    <n v="71.87"/>
    <n v="0.05"/>
    <n v="31.97"/>
    <x v="705"/>
    <n v="31.97"/>
    <n v="36.3065"/>
    <n v="0.53175690025118449"/>
    <n v="2026"/>
    <s v="Q2"/>
    <n v="5"/>
    <s v="May"/>
  </r>
  <r>
    <n v="3678"/>
    <d v="2026-05-01T00:00:00"/>
    <n v="2026"/>
    <x v="1"/>
    <n v="5"/>
    <x v="4"/>
    <x v="1"/>
    <x v="14"/>
    <x v="3"/>
    <s v="Returning"/>
    <x v="3"/>
    <s v="Trail Tent 2P"/>
    <n v="2"/>
    <n v="194.97"/>
    <n v="0"/>
    <n v="101.14"/>
    <x v="706"/>
    <n v="202.28"/>
    <n v="187.66"/>
    <n v="0.48125352618351541"/>
    <n v="2026"/>
    <s v="Q2"/>
    <n v="5"/>
    <s v="May"/>
  </r>
  <r>
    <n v="3726"/>
    <d v="2026-05-01T00:00:00"/>
    <n v="2026"/>
    <x v="1"/>
    <n v="5"/>
    <x v="4"/>
    <x v="3"/>
    <x v="8"/>
    <x v="3"/>
    <s v="Returning"/>
    <x v="0"/>
    <s v="Trail Bike Light"/>
    <n v="2"/>
    <n v="49.53"/>
    <n v="0"/>
    <n v="22.91"/>
    <x v="707"/>
    <n v="45.82"/>
    <n v="53.24"/>
    <n v="0.53745204926307288"/>
    <n v="2026"/>
    <s v="Q2"/>
    <n v="5"/>
    <s v="May"/>
  </r>
  <r>
    <n v="3897"/>
    <d v="2026-05-01T00:00:00"/>
    <n v="2026"/>
    <x v="1"/>
    <n v="5"/>
    <x v="4"/>
    <x v="3"/>
    <x v="8"/>
    <x v="1"/>
    <s v="Business"/>
    <x v="4"/>
    <s v="Recovery Roller"/>
    <n v="4"/>
    <n v="35.619999999999997"/>
    <n v="0.15"/>
    <n v="13.76"/>
    <x v="708"/>
    <n v="55.04"/>
    <n v="66.067999999999984"/>
    <n v="0.54552960993493405"/>
    <n v="2026"/>
    <s v="Q2"/>
    <n v="5"/>
    <s v="May"/>
  </r>
  <r>
    <n v="1262"/>
    <d v="2026-05-02T00:00:00"/>
    <n v="2026"/>
    <x v="1"/>
    <n v="5"/>
    <x v="4"/>
    <x v="3"/>
    <x v="7"/>
    <x v="2"/>
    <s v="Returning"/>
    <x v="2"/>
    <s v="Packing Cube Set"/>
    <n v="2"/>
    <n v="45.47"/>
    <n v="0"/>
    <n v="18.37"/>
    <x v="709"/>
    <n v="36.74"/>
    <n v="54.199999999999996"/>
    <n v="0.59599736089729494"/>
    <n v="2026"/>
    <s v="Q2"/>
    <n v="5"/>
    <s v="May"/>
  </r>
  <r>
    <n v="2657"/>
    <d v="2026-05-02T00:00:00"/>
    <n v="2026"/>
    <x v="1"/>
    <n v="5"/>
    <x v="4"/>
    <x v="0"/>
    <x v="0"/>
    <x v="2"/>
    <s v="New"/>
    <x v="1"/>
    <s v="Trail Boots"/>
    <n v="1"/>
    <n v="145.68"/>
    <n v="0"/>
    <n v="77.8"/>
    <x v="710"/>
    <n v="77.8"/>
    <n v="67.88000000000001"/>
    <n v="0.46595277320153766"/>
    <n v="2026"/>
    <s v="Q2"/>
    <n v="5"/>
    <s v="May"/>
  </r>
  <r>
    <n v="3238"/>
    <d v="2026-05-02T00:00:00"/>
    <n v="2026"/>
    <x v="1"/>
    <n v="5"/>
    <x v="4"/>
    <x v="3"/>
    <x v="8"/>
    <x v="3"/>
    <s v="Returning"/>
    <x v="3"/>
    <s v="Portable Camp Stove"/>
    <n v="2"/>
    <n v="82.65"/>
    <n v="0.05"/>
    <n v="40.46"/>
    <x v="711"/>
    <n v="80.92"/>
    <n v="76.114999999999995"/>
    <n v="0.48470086286496639"/>
    <n v="2026"/>
    <s v="Q2"/>
    <n v="5"/>
    <s v="May"/>
  </r>
  <r>
    <n v="3607"/>
    <d v="2026-05-02T00:00:00"/>
    <n v="2026"/>
    <x v="1"/>
    <n v="5"/>
    <x v="4"/>
    <x v="1"/>
    <x v="6"/>
    <x v="0"/>
    <s v="Business"/>
    <x v="2"/>
    <s v="Insulated Bottle"/>
    <n v="1"/>
    <n v="36.270000000000003"/>
    <n v="0"/>
    <n v="13.8"/>
    <x v="712"/>
    <n v="13.8"/>
    <n v="22.470000000000002"/>
    <n v="0.61952026468155497"/>
    <n v="2026"/>
    <s v="Q2"/>
    <n v="5"/>
    <s v="May"/>
  </r>
  <r>
    <n v="5070"/>
    <d v="2026-05-02T00:00:00"/>
    <n v="2026"/>
    <x v="1"/>
    <n v="5"/>
    <x v="4"/>
    <x v="2"/>
    <x v="16"/>
    <x v="2"/>
    <s v="New"/>
    <x v="3"/>
    <s v="Portable Camp Stove"/>
    <n v="1"/>
    <n v="80.819999999999993"/>
    <n v="0"/>
    <n v="39.950000000000003"/>
    <x v="713"/>
    <n v="39.950000000000003"/>
    <n v="40.86999999999999"/>
    <n v="0.50569166048007907"/>
    <n v="2026"/>
    <s v="Q2"/>
    <n v="5"/>
    <s v="May"/>
  </r>
  <r>
    <n v="5171"/>
    <d v="2026-05-02T00:00:00"/>
    <n v="2026"/>
    <x v="1"/>
    <n v="5"/>
    <x v="4"/>
    <x v="1"/>
    <x v="1"/>
    <x v="2"/>
    <s v="New"/>
    <x v="1"/>
    <s v="Summit Backpack 45L"/>
    <n v="2"/>
    <n v="157.84"/>
    <n v="0.1"/>
    <n v="79.28"/>
    <x v="714"/>
    <n v="158.56"/>
    <n v="125.55200000000002"/>
    <n v="0.44191023258433298"/>
    <n v="2026"/>
    <s v="Q2"/>
    <n v="5"/>
    <s v="May"/>
  </r>
  <r>
    <n v="617"/>
    <d v="2026-05-03T00:00:00"/>
    <n v="2026"/>
    <x v="1"/>
    <n v="5"/>
    <x v="4"/>
    <x v="1"/>
    <x v="14"/>
    <x v="3"/>
    <s v="Returning"/>
    <x v="4"/>
    <s v="Recovery Roller"/>
    <n v="4"/>
    <n v="36.909999999999997"/>
    <n v="0.1"/>
    <n v="13.85"/>
    <x v="715"/>
    <n v="55.4"/>
    <n v="77.475999999999999"/>
    <n v="0.58306992985941775"/>
    <n v="2026"/>
    <s v="Q2"/>
    <n v="5"/>
    <s v="May"/>
  </r>
  <r>
    <n v="849"/>
    <d v="2026-05-03T00:00:00"/>
    <n v="2026"/>
    <x v="1"/>
    <n v="5"/>
    <x v="4"/>
    <x v="1"/>
    <x v="14"/>
    <x v="1"/>
    <s v="Business"/>
    <x v="3"/>
    <s v="Trail Tent 2P"/>
    <n v="3"/>
    <n v="193.18"/>
    <n v="0.1"/>
    <n v="102.31"/>
    <x v="716"/>
    <n v="306.93"/>
    <n v="214.65600000000001"/>
    <n v="0.41154478839539405"/>
    <n v="2026"/>
    <s v="Q2"/>
    <n v="5"/>
    <s v="May"/>
  </r>
  <r>
    <n v="956"/>
    <d v="2026-05-03T00:00:00"/>
    <n v="2026"/>
    <x v="1"/>
    <n v="5"/>
    <x v="4"/>
    <x v="0"/>
    <x v="15"/>
    <x v="0"/>
    <s v="Business"/>
    <x v="1"/>
    <s v="Summit Backpack 45L"/>
    <n v="1"/>
    <n v="157.59"/>
    <n v="0.05"/>
    <n v="77.599999999999994"/>
    <x v="717"/>
    <n v="77.599999999999994"/>
    <n v="72.110500000000002"/>
    <n v="0.48166628259206939"/>
    <n v="2026"/>
    <s v="Q2"/>
    <n v="5"/>
    <s v="May"/>
  </r>
  <r>
    <n v="1896"/>
    <d v="2026-05-03T00:00:00"/>
    <n v="2026"/>
    <x v="1"/>
    <n v="5"/>
    <x v="4"/>
    <x v="1"/>
    <x v="12"/>
    <x v="3"/>
    <s v="New"/>
    <x v="4"/>
    <s v="Training Mat"/>
    <n v="2"/>
    <n v="49.97"/>
    <n v="0"/>
    <n v="22.63"/>
    <x v="718"/>
    <n v="45.26"/>
    <n v="54.68"/>
    <n v="0.54712827696617972"/>
    <n v="2026"/>
    <s v="Q2"/>
    <n v="5"/>
    <s v="May"/>
  </r>
  <r>
    <n v="2317"/>
    <d v="2026-05-03T00:00:00"/>
    <n v="2026"/>
    <x v="1"/>
    <n v="5"/>
    <x v="4"/>
    <x v="0"/>
    <x v="15"/>
    <x v="1"/>
    <s v="Business"/>
    <x v="1"/>
    <s v="Summit Backpack 45L"/>
    <n v="5"/>
    <n v="155.54"/>
    <n v="0.1"/>
    <n v="78.02"/>
    <x v="719"/>
    <n v="390.09999999999997"/>
    <n v="309.83"/>
    <n v="0.44265855156944267"/>
    <n v="2026"/>
    <s v="Q2"/>
    <n v="5"/>
    <s v="May"/>
  </r>
  <r>
    <n v="2542"/>
    <d v="2026-05-03T00:00:00"/>
    <n v="2026"/>
    <x v="1"/>
    <n v="5"/>
    <x v="4"/>
    <x v="3"/>
    <x v="8"/>
    <x v="2"/>
    <s v="New"/>
    <x v="2"/>
    <s v="Carry-On Duffel"/>
    <n v="1"/>
    <n v="131.13"/>
    <n v="0.05"/>
    <n v="67.010000000000005"/>
    <x v="720"/>
    <n v="67.010000000000005"/>
    <n v="57.563499999999991"/>
    <n v="0.46208463276700096"/>
    <n v="2026"/>
    <s v="Q2"/>
    <n v="5"/>
    <s v="May"/>
  </r>
  <r>
    <n v="4535"/>
    <d v="2026-05-03T00:00:00"/>
    <n v="2026"/>
    <x v="1"/>
    <n v="5"/>
    <x v="4"/>
    <x v="2"/>
    <x v="5"/>
    <x v="0"/>
    <s v="New"/>
    <x v="2"/>
    <s v="Insulated Bottle"/>
    <n v="1"/>
    <n v="36.82"/>
    <n v="0.1"/>
    <n v="13.4"/>
    <x v="721"/>
    <n v="13.4"/>
    <n v="19.738"/>
    <n v="0.5956303941094816"/>
    <n v="2026"/>
    <s v="Q2"/>
    <n v="5"/>
    <s v="May"/>
  </r>
  <r>
    <n v="4988"/>
    <d v="2026-05-03T00:00:00"/>
    <n v="2026"/>
    <x v="1"/>
    <n v="5"/>
    <x v="4"/>
    <x v="2"/>
    <x v="10"/>
    <x v="2"/>
    <s v="New"/>
    <x v="4"/>
    <s v="Weighted Vest"/>
    <n v="1"/>
    <n v="122.28"/>
    <n v="0"/>
    <n v="67.28"/>
    <x v="722"/>
    <n v="67.28"/>
    <n v="55"/>
    <n v="0.44978737324174028"/>
    <n v="2026"/>
    <s v="Q2"/>
    <n v="5"/>
    <s v="May"/>
  </r>
  <r>
    <n v="253"/>
    <d v="2026-05-04T00:00:00"/>
    <n v="2026"/>
    <x v="1"/>
    <n v="5"/>
    <x v="4"/>
    <x v="2"/>
    <x v="10"/>
    <x v="2"/>
    <s v="Business"/>
    <x v="1"/>
    <s v="Hiking Daypack 20L"/>
    <n v="1"/>
    <n v="90.92"/>
    <n v="0.15"/>
    <n v="44.93"/>
    <x v="723"/>
    <n v="44.93"/>
    <n v="32.351999999999997"/>
    <n v="0.41862270645169636"/>
    <n v="2026"/>
    <s v="Q2"/>
    <n v="5"/>
    <s v="May"/>
  </r>
  <r>
    <n v="1743"/>
    <d v="2026-05-04T00:00:00"/>
    <n v="2026"/>
    <x v="1"/>
    <n v="5"/>
    <x v="4"/>
    <x v="1"/>
    <x v="12"/>
    <x v="0"/>
    <s v="New"/>
    <x v="4"/>
    <s v="Training Mat"/>
    <n v="1"/>
    <n v="51.02"/>
    <n v="0"/>
    <n v="21.83"/>
    <x v="724"/>
    <n v="21.83"/>
    <n v="29.190000000000005"/>
    <n v="0.5721285770286163"/>
    <n v="2026"/>
    <s v="Q2"/>
    <n v="5"/>
    <s v="May"/>
  </r>
  <r>
    <n v="1801"/>
    <d v="2026-05-04T00:00:00"/>
    <n v="2026"/>
    <x v="1"/>
    <n v="5"/>
    <x v="4"/>
    <x v="2"/>
    <x v="2"/>
    <x v="0"/>
    <s v="Business"/>
    <x v="2"/>
    <s v="Insulated Bottle"/>
    <n v="2"/>
    <n v="36.299999999999997"/>
    <n v="0.05"/>
    <n v="13.9"/>
    <x v="725"/>
    <n v="27.8"/>
    <n v="41.169999999999987"/>
    <n v="0.59692619979701311"/>
    <n v="2026"/>
    <s v="Q2"/>
    <n v="5"/>
    <s v="May"/>
  </r>
  <r>
    <n v="2511"/>
    <d v="2026-05-04T00:00:00"/>
    <n v="2026"/>
    <x v="1"/>
    <n v="5"/>
    <x v="4"/>
    <x v="2"/>
    <x v="10"/>
    <x v="1"/>
    <s v="Business"/>
    <x v="3"/>
    <s v="Trail Tent 2P"/>
    <n v="8"/>
    <n v="195.03"/>
    <n v="0.15"/>
    <n v="101.13"/>
    <x v="726"/>
    <n v="809.04"/>
    <n v="517.16399999999999"/>
    <n v="0.38995810599274322"/>
    <n v="2026"/>
    <s v="Q2"/>
    <n v="5"/>
    <s v="May"/>
  </r>
  <r>
    <n v="3186"/>
    <d v="2026-05-04T00:00:00"/>
    <n v="2026"/>
    <x v="1"/>
    <n v="5"/>
    <x v="4"/>
    <x v="1"/>
    <x v="6"/>
    <x v="0"/>
    <s v="New"/>
    <x v="1"/>
    <s v="Trail Boots"/>
    <n v="1"/>
    <n v="143.66"/>
    <n v="0.1"/>
    <n v="79.25"/>
    <x v="727"/>
    <n v="79.25"/>
    <n v="50.044000000000011"/>
    <n v="0.38705585719368268"/>
    <n v="2026"/>
    <s v="Q2"/>
    <n v="5"/>
    <s v="May"/>
  </r>
  <r>
    <n v="3378"/>
    <d v="2026-05-04T00:00:00"/>
    <n v="2026"/>
    <x v="1"/>
    <n v="5"/>
    <x v="4"/>
    <x v="0"/>
    <x v="0"/>
    <x v="1"/>
    <s v="Business"/>
    <x v="4"/>
    <s v="Weighted Vest"/>
    <n v="3"/>
    <n v="120.28"/>
    <n v="0.2"/>
    <n v="69.23"/>
    <x v="728"/>
    <n v="207.69"/>
    <n v="80.982000000000028"/>
    <n v="0.28053292317924849"/>
    <n v="2026"/>
    <s v="Q2"/>
    <n v="5"/>
    <s v="May"/>
  </r>
  <r>
    <n v="4255"/>
    <d v="2026-05-04T00:00:00"/>
    <n v="2026"/>
    <x v="1"/>
    <n v="5"/>
    <x v="4"/>
    <x v="3"/>
    <x v="7"/>
    <x v="3"/>
    <s v="Returning"/>
    <x v="2"/>
    <s v="Insulated Bottle"/>
    <n v="6"/>
    <n v="36.04"/>
    <n v="0"/>
    <n v="13.38"/>
    <x v="729"/>
    <n v="80.28"/>
    <n v="135.96"/>
    <n v="0.62874583795782468"/>
    <n v="2026"/>
    <s v="Q2"/>
    <n v="5"/>
    <s v="May"/>
  </r>
  <r>
    <n v="4587"/>
    <d v="2026-05-04T00:00:00"/>
    <n v="2026"/>
    <x v="1"/>
    <n v="5"/>
    <x v="4"/>
    <x v="2"/>
    <x v="2"/>
    <x v="3"/>
    <s v="Returning"/>
    <x v="1"/>
    <s v="Hiking Daypack 20L"/>
    <n v="2"/>
    <n v="91.72"/>
    <n v="0"/>
    <n v="45.67"/>
    <x v="730"/>
    <n v="91.34"/>
    <n v="92.1"/>
    <n v="0.50207152202354988"/>
    <n v="2026"/>
    <s v="Q2"/>
    <n v="5"/>
    <s v="May"/>
  </r>
  <r>
    <n v="830"/>
    <d v="2026-05-05T00:00:00"/>
    <n v="2026"/>
    <x v="1"/>
    <n v="5"/>
    <x v="4"/>
    <x v="3"/>
    <x v="8"/>
    <x v="0"/>
    <s v="Business"/>
    <x v="0"/>
    <s v="Trail Bike Light"/>
    <n v="2"/>
    <n v="50.4"/>
    <n v="0"/>
    <n v="22.21"/>
    <x v="181"/>
    <n v="44.42"/>
    <n v="56.379999999999995"/>
    <n v="0.55932539682539684"/>
    <n v="2026"/>
    <s v="Q2"/>
    <n v="5"/>
    <s v="May"/>
  </r>
  <r>
    <n v="4320"/>
    <d v="2026-05-05T00:00:00"/>
    <n v="2026"/>
    <x v="1"/>
    <n v="5"/>
    <x v="4"/>
    <x v="1"/>
    <x v="6"/>
    <x v="0"/>
    <s v="Returning"/>
    <x v="2"/>
    <s v="Travel Backpack 35L"/>
    <n v="2"/>
    <n v="165.17"/>
    <n v="0"/>
    <n v="87.78"/>
    <x v="731"/>
    <n v="175.56"/>
    <n v="154.77999999999997"/>
    <n v="0.46854755706242052"/>
    <n v="2026"/>
    <s v="Q2"/>
    <n v="5"/>
    <s v="May"/>
  </r>
  <r>
    <n v="4386"/>
    <d v="2026-05-05T00:00:00"/>
    <n v="2026"/>
    <x v="1"/>
    <n v="5"/>
    <x v="4"/>
    <x v="0"/>
    <x v="15"/>
    <x v="0"/>
    <s v="Returning"/>
    <x v="1"/>
    <s v="Trekking Poles"/>
    <n v="1"/>
    <n v="69.819999999999993"/>
    <n v="0.05"/>
    <n v="33.29"/>
    <x v="732"/>
    <n v="33.29"/>
    <n v="33.038999999999994"/>
    <n v="0.49810791659756665"/>
    <n v="2026"/>
    <s v="Q2"/>
    <n v="5"/>
    <s v="May"/>
  </r>
  <r>
    <n v="4602"/>
    <d v="2026-05-05T00:00:00"/>
    <n v="2026"/>
    <x v="1"/>
    <n v="5"/>
    <x v="4"/>
    <x v="1"/>
    <x v="12"/>
    <x v="3"/>
    <s v="New"/>
    <x v="2"/>
    <s v="Carry-On Duffel"/>
    <n v="2"/>
    <n v="131.36000000000001"/>
    <n v="0.1"/>
    <n v="65.3"/>
    <x v="733"/>
    <n v="130.6"/>
    <n v="105.84800000000004"/>
    <n v="0.4476586818243336"/>
    <n v="2026"/>
    <s v="Q2"/>
    <n v="5"/>
    <s v="May"/>
  </r>
  <r>
    <n v="5190"/>
    <d v="2026-05-05T00:00:00"/>
    <n v="2026"/>
    <x v="1"/>
    <n v="5"/>
    <x v="4"/>
    <x v="3"/>
    <x v="8"/>
    <x v="1"/>
    <s v="Returning"/>
    <x v="1"/>
    <s v="Hiking Daypack 20L"/>
    <n v="15"/>
    <n v="93.65"/>
    <n v="0.1"/>
    <n v="44.89"/>
    <x v="734"/>
    <n v="673.35"/>
    <n v="590.92500000000007"/>
    <n v="0.46740226612089936"/>
    <n v="2026"/>
    <s v="Q2"/>
    <n v="5"/>
    <s v="May"/>
  </r>
  <r>
    <n v="393"/>
    <d v="2026-05-06T00:00:00"/>
    <n v="2026"/>
    <x v="1"/>
    <n v="5"/>
    <x v="4"/>
    <x v="1"/>
    <x v="12"/>
    <x v="3"/>
    <s v="New"/>
    <x v="3"/>
    <s v="Trail Tent 2P"/>
    <n v="3"/>
    <n v="199.93"/>
    <n v="0"/>
    <n v="104.86"/>
    <x v="735"/>
    <n v="314.58"/>
    <n v="285.20999999999998"/>
    <n v="0.47551643075076278"/>
    <n v="2026"/>
    <s v="Q2"/>
    <n v="5"/>
    <s v="May"/>
  </r>
  <r>
    <n v="812"/>
    <d v="2026-05-06T00:00:00"/>
    <n v="2026"/>
    <x v="1"/>
    <n v="5"/>
    <x v="4"/>
    <x v="0"/>
    <x v="0"/>
    <x v="0"/>
    <s v="New"/>
    <x v="1"/>
    <s v="Trekking Poles"/>
    <n v="5"/>
    <n v="70.150000000000006"/>
    <n v="0"/>
    <n v="32.700000000000003"/>
    <x v="736"/>
    <n v="163.5"/>
    <n v="187.25"/>
    <n v="0.53385602280826805"/>
    <n v="2026"/>
    <s v="Q2"/>
    <n v="5"/>
    <s v="May"/>
  </r>
  <r>
    <n v="1297"/>
    <d v="2026-05-06T00:00:00"/>
    <n v="2026"/>
    <x v="1"/>
    <n v="5"/>
    <x v="4"/>
    <x v="2"/>
    <x v="2"/>
    <x v="2"/>
    <s v="New"/>
    <x v="4"/>
    <s v="Recovery Roller"/>
    <n v="2"/>
    <n v="35.86"/>
    <n v="0"/>
    <n v="13.9"/>
    <x v="737"/>
    <n v="27.8"/>
    <n v="43.92"/>
    <n v="0.61238148354712774"/>
    <n v="2026"/>
    <s v="Q2"/>
    <n v="5"/>
    <s v="May"/>
  </r>
  <r>
    <n v="1574"/>
    <d v="2026-05-06T00:00:00"/>
    <n v="2026"/>
    <x v="1"/>
    <n v="5"/>
    <x v="4"/>
    <x v="1"/>
    <x v="6"/>
    <x v="0"/>
    <s v="Returning"/>
    <x v="1"/>
    <s v="Hiking Daypack 20L"/>
    <n v="1"/>
    <n v="92.27"/>
    <n v="0"/>
    <n v="46.5"/>
    <x v="738"/>
    <n v="46.5"/>
    <n v="45.769999999999996"/>
    <n v="0.49604421805570603"/>
    <n v="2026"/>
    <s v="Q2"/>
    <n v="5"/>
    <s v="May"/>
  </r>
  <r>
    <n v="3060"/>
    <d v="2026-05-06T00:00:00"/>
    <n v="2026"/>
    <x v="1"/>
    <n v="5"/>
    <x v="4"/>
    <x v="1"/>
    <x v="6"/>
    <x v="1"/>
    <s v="Business"/>
    <x v="1"/>
    <s v="Summit Backpack 45L"/>
    <n v="6"/>
    <n v="157.31"/>
    <n v="0.15"/>
    <n v="80.34"/>
    <x v="739"/>
    <n v="482.04"/>
    <n v="320.24099999999993"/>
    <n v="0.3991631361081715"/>
    <n v="2026"/>
    <s v="Q2"/>
    <n v="5"/>
    <s v="May"/>
  </r>
  <r>
    <n v="3490"/>
    <d v="2026-05-06T00:00:00"/>
    <n v="2026"/>
    <x v="1"/>
    <n v="5"/>
    <x v="4"/>
    <x v="1"/>
    <x v="11"/>
    <x v="0"/>
    <s v="New"/>
    <x v="2"/>
    <s v="Packing Cube Set"/>
    <n v="2"/>
    <n v="46.18"/>
    <n v="0.05"/>
    <n v="17.899999999999999"/>
    <x v="740"/>
    <n v="35.799999999999997"/>
    <n v="51.941999999999993"/>
    <n v="0.59198559412823959"/>
    <n v="2026"/>
    <s v="Q2"/>
    <n v="5"/>
    <s v="May"/>
  </r>
  <r>
    <n v="3654"/>
    <d v="2026-05-06T00:00:00"/>
    <n v="2026"/>
    <x v="1"/>
    <n v="5"/>
    <x v="4"/>
    <x v="2"/>
    <x v="10"/>
    <x v="0"/>
    <s v="Business"/>
    <x v="0"/>
    <s v="Trail Bike Light"/>
    <n v="1"/>
    <n v="51.44"/>
    <n v="0.1"/>
    <n v="22.88"/>
    <x v="741"/>
    <n v="22.88"/>
    <n v="23.416"/>
    <n v="0.50578883704855715"/>
    <n v="2026"/>
    <s v="Q2"/>
    <n v="5"/>
    <s v="May"/>
  </r>
  <r>
    <n v="4209"/>
    <d v="2026-05-06T00:00:00"/>
    <n v="2026"/>
    <x v="1"/>
    <n v="5"/>
    <x v="4"/>
    <x v="1"/>
    <x v="1"/>
    <x v="0"/>
    <s v="New"/>
    <x v="4"/>
    <s v="Training Mat"/>
    <n v="2"/>
    <n v="50.97"/>
    <n v="0.05"/>
    <n v="21.67"/>
    <x v="742"/>
    <n v="43.34"/>
    <n v="53.502999999999986"/>
    <n v="0.55247152607829153"/>
    <n v="2026"/>
    <s v="Q2"/>
    <n v="5"/>
    <s v="May"/>
  </r>
  <r>
    <n v="4227"/>
    <d v="2026-05-06T00:00:00"/>
    <n v="2026"/>
    <x v="1"/>
    <n v="5"/>
    <x v="4"/>
    <x v="1"/>
    <x v="1"/>
    <x v="0"/>
    <s v="New"/>
    <x v="0"/>
    <s v="Compact Repair Kit"/>
    <n v="2"/>
    <n v="40.549999999999997"/>
    <n v="0"/>
    <n v="16.52"/>
    <x v="743"/>
    <n v="33.04"/>
    <n v="48.059999999999995"/>
    <n v="0.59260172626387175"/>
    <n v="2026"/>
    <s v="Q2"/>
    <n v="5"/>
    <s v="May"/>
  </r>
  <r>
    <n v="4247"/>
    <d v="2026-05-06T00:00:00"/>
    <n v="2026"/>
    <x v="1"/>
    <n v="5"/>
    <x v="4"/>
    <x v="2"/>
    <x v="16"/>
    <x v="0"/>
    <s v="New"/>
    <x v="0"/>
    <s v="Trail Bike Light"/>
    <n v="2"/>
    <n v="51.3"/>
    <n v="0"/>
    <n v="23.12"/>
    <x v="744"/>
    <n v="46.24"/>
    <n v="56.359999999999992"/>
    <n v="0.54931773879142298"/>
    <n v="2026"/>
    <s v="Q2"/>
    <n v="5"/>
    <s v="May"/>
  </r>
  <r>
    <n v="5196"/>
    <d v="2026-05-06T00:00:00"/>
    <n v="2026"/>
    <x v="1"/>
    <n v="5"/>
    <x v="4"/>
    <x v="3"/>
    <x v="8"/>
    <x v="0"/>
    <s v="New"/>
    <x v="3"/>
    <s v="Portable Camp Stove"/>
    <n v="3"/>
    <n v="82.56"/>
    <n v="0"/>
    <n v="39.99"/>
    <x v="745"/>
    <n v="119.97"/>
    <n v="127.71000000000001"/>
    <n v="0.515625"/>
    <n v="2026"/>
    <s v="Q2"/>
    <n v="5"/>
    <s v="May"/>
  </r>
  <r>
    <n v="400"/>
    <d v="2026-05-07T00:00:00"/>
    <n v="2026"/>
    <x v="1"/>
    <n v="5"/>
    <x v="4"/>
    <x v="1"/>
    <x v="12"/>
    <x v="1"/>
    <s v="Business"/>
    <x v="1"/>
    <s v="Hiking Daypack 20L"/>
    <n v="6"/>
    <n v="92.66"/>
    <n v="0.15"/>
    <n v="44.71"/>
    <x v="746"/>
    <n v="268.26"/>
    <n v="204.30600000000004"/>
    <n v="0.43233326138571126"/>
    <n v="2026"/>
    <s v="Q2"/>
    <n v="5"/>
    <s v="May"/>
  </r>
  <r>
    <n v="829"/>
    <d v="2026-05-07T00:00:00"/>
    <n v="2026"/>
    <x v="1"/>
    <n v="5"/>
    <x v="4"/>
    <x v="2"/>
    <x v="16"/>
    <x v="3"/>
    <s v="New"/>
    <x v="4"/>
    <s v="Resistance Band Set"/>
    <n v="1"/>
    <n v="39.42"/>
    <n v="0"/>
    <n v="14.86"/>
    <x v="747"/>
    <n v="14.86"/>
    <n v="24.560000000000002"/>
    <n v="0.62303399289700667"/>
    <n v="2026"/>
    <s v="Q2"/>
    <n v="5"/>
    <s v="May"/>
  </r>
  <r>
    <n v="1236"/>
    <d v="2026-05-07T00:00:00"/>
    <n v="2026"/>
    <x v="1"/>
    <n v="5"/>
    <x v="4"/>
    <x v="0"/>
    <x v="9"/>
    <x v="2"/>
    <s v="Returning"/>
    <x v="4"/>
    <s v="Weighted Vest"/>
    <n v="2"/>
    <n v="124.25"/>
    <n v="0"/>
    <n v="69.510000000000005"/>
    <x v="748"/>
    <n v="139.02000000000001"/>
    <n v="109.47999999999999"/>
    <n v="0.44056338028169012"/>
    <n v="2026"/>
    <s v="Q2"/>
    <n v="5"/>
    <s v="May"/>
  </r>
  <r>
    <n v="1364"/>
    <d v="2026-05-07T00:00:00"/>
    <n v="2026"/>
    <x v="1"/>
    <n v="5"/>
    <x v="4"/>
    <x v="1"/>
    <x v="14"/>
    <x v="0"/>
    <s v="New"/>
    <x v="1"/>
    <s v="Summit Backpack 45L"/>
    <n v="2"/>
    <n v="156.43"/>
    <n v="0"/>
    <n v="78.569999999999993"/>
    <x v="749"/>
    <n v="157.13999999999999"/>
    <n v="155.72000000000003"/>
    <n v="0.49773061433228927"/>
    <n v="2026"/>
    <s v="Q2"/>
    <n v="5"/>
    <s v="May"/>
  </r>
  <r>
    <n v="2105"/>
    <d v="2026-05-07T00:00:00"/>
    <n v="2026"/>
    <x v="1"/>
    <n v="5"/>
    <x v="4"/>
    <x v="1"/>
    <x v="14"/>
    <x v="2"/>
    <s v="New"/>
    <x v="3"/>
    <s v="Portable Camp Stove"/>
    <n v="1"/>
    <n v="80.3"/>
    <n v="0"/>
    <n v="40.020000000000003"/>
    <x v="750"/>
    <n v="40.020000000000003"/>
    <n v="40.279999999999994"/>
    <n v="0.50161892901618921"/>
    <n v="2026"/>
    <s v="Q2"/>
    <n v="5"/>
    <s v="May"/>
  </r>
  <r>
    <n v="4706"/>
    <d v="2026-05-07T00:00:00"/>
    <n v="2026"/>
    <x v="1"/>
    <n v="5"/>
    <x v="4"/>
    <x v="3"/>
    <x v="13"/>
    <x v="2"/>
    <s v="New"/>
    <x v="3"/>
    <s v="Portable Camp Stove"/>
    <n v="1"/>
    <n v="79.89"/>
    <n v="0"/>
    <n v="39.549999999999997"/>
    <x v="751"/>
    <n v="39.549999999999997"/>
    <n v="40.340000000000003"/>
    <n v="0.50494429841031419"/>
    <n v="2026"/>
    <s v="Q2"/>
    <n v="5"/>
    <s v="May"/>
  </r>
  <r>
    <n v="68"/>
    <d v="2026-05-08T00:00:00"/>
    <n v="2026"/>
    <x v="1"/>
    <n v="5"/>
    <x v="4"/>
    <x v="3"/>
    <x v="7"/>
    <x v="2"/>
    <s v="New"/>
    <x v="4"/>
    <s v="Resistance Band Set"/>
    <n v="1"/>
    <n v="39.5"/>
    <n v="0"/>
    <n v="14.68"/>
    <x v="752"/>
    <n v="14.68"/>
    <n v="24.82"/>
    <n v="0.62835443037974681"/>
    <n v="2026"/>
    <s v="Q2"/>
    <n v="5"/>
    <s v="May"/>
  </r>
  <r>
    <n v="1352"/>
    <d v="2026-05-08T00:00:00"/>
    <n v="2026"/>
    <x v="1"/>
    <n v="5"/>
    <x v="4"/>
    <x v="3"/>
    <x v="7"/>
    <x v="0"/>
    <s v="Returning"/>
    <x v="0"/>
    <s v="Commuter Helmet"/>
    <n v="1"/>
    <n v="80.7"/>
    <n v="0"/>
    <n v="41.88"/>
    <x v="753"/>
    <n v="41.88"/>
    <n v="38.82"/>
    <n v="0.48104089219330853"/>
    <n v="2026"/>
    <s v="Q2"/>
    <n v="5"/>
    <s v="May"/>
  </r>
  <r>
    <n v="2526"/>
    <d v="2026-05-08T00:00:00"/>
    <n v="2026"/>
    <x v="1"/>
    <n v="5"/>
    <x v="4"/>
    <x v="1"/>
    <x v="14"/>
    <x v="0"/>
    <s v="New"/>
    <x v="3"/>
    <s v="Portable Camp Stove"/>
    <n v="1"/>
    <n v="80.86"/>
    <n v="0"/>
    <n v="38.44"/>
    <x v="754"/>
    <n v="38.44"/>
    <n v="42.42"/>
    <n v="0.52461043779371752"/>
    <n v="2026"/>
    <s v="Q2"/>
    <n v="5"/>
    <s v="May"/>
  </r>
  <r>
    <n v="3298"/>
    <d v="2026-05-08T00:00:00"/>
    <n v="2026"/>
    <x v="1"/>
    <n v="5"/>
    <x v="4"/>
    <x v="1"/>
    <x v="14"/>
    <x v="3"/>
    <s v="New"/>
    <x v="3"/>
    <s v="Alpine Tent 4P"/>
    <n v="2"/>
    <n v="337.7"/>
    <n v="0.1"/>
    <n v="192.16"/>
    <x v="755"/>
    <n v="384.32"/>
    <n v="223.54000000000002"/>
    <n v="0.36774915276543946"/>
    <n v="2026"/>
    <s v="Q2"/>
    <n v="5"/>
    <s v="May"/>
  </r>
  <r>
    <n v="3510"/>
    <d v="2026-05-08T00:00:00"/>
    <n v="2026"/>
    <x v="1"/>
    <n v="5"/>
    <x v="4"/>
    <x v="2"/>
    <x v="2"/>
    <x v="0"/>
    <s v="Returning"/>
    <x v="3"/>
    <s v="Compact Sleeping Bag"/>
    <n v="4"/>
    <n v="121.81"/>
    <n v="0"/>
    <n v="58.95"/>
    <x v="756"/>
    <n v="235.8"/>
    <n v="251.44"/>
    <n v="0.5160495854199163"/>
    <n v="2026"/>
    <s v="Q2"/>
    <n v="5"/>
    <s v="May"/>
  </r>
  <r>
    <n v="3638"/>
    <d v="2026-05-08T00:00:00"/>
    <n v="2026"/>
    <x v="1"/>
    <n v="5"/>
    <x v="4"/>
    <x v="3"/>
    <x v="7"/>
    <x v="1"/>
    <s v="Business"/>
    <x v="2"/>
    <s v="Travel Backpack 35L"/>
    <n v="10"/>
    <n v="168.55"/>
    <n v="0.1"/>
    <n v="88.85"/>
    <x v="757"/>
    <n v="888.5"/>
    <n v="628.45000000000005"/>
    <n v="0.41428524341606515"/>
    <n v="2026"/>
    <s v="Q2"/>
    <n v="5"/>
    <s v="May"/>
  </r>
  <r>
    <n v="3754"/>
    <d v="2026-05-08T00:00:00"/>
    <n v="2026"/>
    <x v="1"/>
    <n v="5"/>
    <x v="4"/>
    <x v="1"/>
    <x v="12"/>
    <x v="0"/>
    <s v="Returning"/>
    <x v="0"/>
    <s v="Compact Repair Kit"/>
    <n v="1"/>
    <n v="39.42"/>
    <n v="0.05"/>
    <n v="16.77"/>
    <x v="758"/>
    <n v="16.77"/>
    <n v="20.678999999999998"/>
    <n v="0.55219097973243614"/>
    <n v="2026"/>
    <s v="Q2"/>
    <n v="5"/>
    <s v="May"/>
  </r>
  <r>
    <n v="4029"/>
    <d v="2026-05-08T00:00:00"/>
    <n v="2026"/>
    <x v="1"/>
    <n v="5"/>
    <x v="4"/>
    <x v="3"/>
    <x v="13"/>
    <x v="2"/>
    <s v="New"/>
    <x v="2"/>
    <s v="Travel Backpack 35L"/>
    <n v="1"/>
    <n v="161.36000000000001"/>
    <n v="0"/>
    <n v="87"/>
    <x v="759"/>
    <n v="87"/>
    <n v="74.360000000000014"/>
    <n v="0.46083292017848293"/>
    <n v="2026"/>
    <s v="Q2"/>
    <n v="5"/>
    <s v="May"/>
  </r>
  <r>
    <n v="4651"/>
    <d v="2026-05-08T00:00:00"/>
    <n v="2026"/>
    <x v="1"/>
    <n v="5"/>
    <x v="4"/>
    <x v="1"/>
    <x v="11"/>
    <x v="0"/>
    <s v="Business"/>
    <x v="3"/>
    <s v="Compact Sleeping Bag"/>
    <n v="1"/>
    <n v="123.68"/>
    <n v="0"/>
    <n v="59.26"/>
    <x v="760"/>
    <n v="59.26"/>
    <n v="64.420000000000016"/>
    <n v="0.52086028460543343"/>
    <n v="2026"/>
    <s v="Q2"/>
    <n v="5"/>
    <s v="May"/>
  </r>
  <r>
    <n v="4886"/>
    <d v="2026-05-08T00:00:00"/>
    <n v="2026"/>
    <x v="1"/>
    <n v="5"/>
    <x v="4"/>
    <x v="3"/>
    <x v="8"/>
    <x v="3"/>
    <s v="Returning"/>
    <x v="1"/>
    <s v="Trail Boots"/>
    <n v="1"/>
    <n v="146.29"/>
    <n v="0"/>
    <n v="81.16"/>
    <x v="761"/>
    <n v="81.16"/>
    <n v="65.13"/>
    <n v="0.44521156606740037"/>
    <n v="2026"/>
    <s v="Q2"/>
    <n v="5"/>
    <s v="May"/>
  </r>
  <r>
    <n v="162"/>
    <d v="2026-05-09T00:00:00"/>
    <n v="2026"/>
    <x v="1"/>
    <n v="5"/>
    <x v="4"/>
    <x v="0"/>
    <x v="0"/>
    <x v="0"/>
    <s v="New"/>
    <x v="2"/>
    <s v="Travel Backpack 35L"/>
    <n v="2"/>
    <n v="164.95"/>
    <n v="0.1"/>
    <n v="86.27"/>
    <x v="762"/>
    <n v="172.54"/>
    <n v="124.36999999999998"/>
    <n v="0.41888114243373409"/>
    <n v="2026"/>
    <s v="Q2"/>
    <n v="5"/>
    <s v="May"/>
  </r>
  <r>
    <n v="184"/>
    <d v="2026-05-09T00:00:00"/>
    <n v="2026"/>
    <x v="1"/>
    <n v="5"/>
    <x v="4"/>
    <x v="0"/>
    <x v="15"/>
    <x v="2"/>
    <s v="Business"/>
    <x v="1"/>
    <s v="Hiking Daypack 20L"/>
    <n v="2"/>
    <n v="91.59"/>
    <n v="0"/>
    <n v="44.97"/>
    <x v="763"/>
    <n v="89.94"/>
    <n v="93.240000000000009"/>
    <n v="0.50900753357353423"/>
    <n v="2026"/>
    <s v="Q2"/>
    <n v="5"/>
    <s v="May"/>
  </r>
  <r>
    <n v="328"/>
    <d v="2026-05-09T00:00:00"/>
    <n v="2026"/>
    <x v="1"/>
    <n v="5"/>
    <x v="4"/>
    <x v="3"/>
    <x v="13"/>
    <x v="0"/>
    <s v="Returning"/>
    <x v="4"/>
    <s v="Training Mat"/>
    <n v="1"/>
    <n v="51.78"/>
    <n v="0.1"/>
    <n v="21.63"/>
    <x v="764"/>
    <n v="21.63"/>
    <n v="24.972000000000005"/>
    <n v="0.53585683017896235"/>
    <n v="2026"/>
    <s v="Q2"/>
    <n v="5"/>
    <s v="May"/>
  </r>
  <r>
    <n v="908"/>
    <d v="2026-05-09T00:00:00"/>
    <n v="2026"/>
    <x v="1"/>
    <n v="5"/>
    <x v="4"/>
    <x v="3"/>
    <x v="8"/>
    <x v="2"/>
    <s v="Returning"/>
    <x v="2"/>
    <s v="Packing Cube Set"/>
    <n v="2"/>
    <n v="46.25"/>
    <n v="0"/>
    <n v="18.12"/>
    <x v="765"/>
    <n v="36.24"/>
    <n v="56.26"/>
    <n v="0.60821621621621624"/>
    <n v="2026"/>
    <s v="Q2"/>
    <n v="5"/>
    <s v="May"/>
  </r>
  <r>
    <n v="3159"/>
    <d v="2026-05-09T00:00:00"/>
    <n v="2026"/>
    <x v="1"/>
    <n v="5"/>
    <x v="4"/>
    <x v="0"/>
    <x v="0"/>
    <x v="0"/>
    <s v="Returning"/>
    <x v="3"/>
    <s v="Trail Tent 2P"/>
    <n v="3"/>
    <n v="198.5"/>
    <n v="0"/>
    <n v="102.23"/>
    <x v="766"/>
    <n v="306.69"/>
    <n v="288.81"/>
    <n v="0.48498740554156172"/>
    <n v="2026"/>
    <s v="Q2"/>
    <n v="5"/>
    <s v="May"/>
  </r>
  <r>
    <n v="4509"/>
    <d v="2026-05-09T00:00:00"/>
    <n v="2026"/>
    <x v="1"/>
    <n v="5"/>
    <x v="4"/>
    <x v="3"/>
    <x v="8"/>
    <x v="0"/>
    <s v="New"/>
    <x v="1"/>
    <s v="Summit Backpack 45L"/>
    <n v="1"/>
    <n v="152.80000000000001"/>
    <n v="0.1"/>
    <n v="77.67"/>
    <x v="767"/>
    <n v="77.67"/>
    <n v="59.850000000000009"/>
    <n v="0.43520942408376967"/>
    <n v="2026"/>
    <s v="Q2"/>
    <n v="5"/>
    <s v="May"/>
  </r>
  <r>
    <n v="4677"/>
    <d v="2026-05-09T00:00:00"/>
    <n v="2026"/>
    <x v="1"/>
    <n v="5"/>
    <x v="4"/>
    <x v="1"/>
    <x v="14"/>
    <x v="0"/>
    <s v="Business"/>
    <x v="2"/>
    <s v="Travel Backpack 35L"/>
    <n v="2"/>
    <n v="161.47999999999999"/>
    <n v="0"/>
    <n v="85.03"/>
    <x v="768"/>
    <n v="170.06"/>
    <n v="152.89999999999998"/>
    <n v="0.47343324250681196"/>
    <n v="2026"/>
    <s v="Q2"/>
    <n v="5"/>
    <s v="May"/>
  </r>
  <r>
    <n v="4867"/>
    <d v="2026-05-09T00:00:00"/>
    <n v="2026"/>
    <x v="1"/>
    <n v="5"/>
    <x v="4"/>
    <x v="1"/>
    <x v="6"/>
    <x v="2"/>
    <s v="Returning"/>
    <x v="0"/>
    <s v="Commuter Helmet"/>
    <n v="1"/>
    <n v="82.86"/>
    <n v="0"/>
    <n v="42.67"/>
    <x v="769"/>
    <n v="42.67"/>
    <n v="40.19"/>
    <n v="0.48503499879314504"/>
    <n v="2026"/>
    <s v="Q2"/>
    <n v="5"/>
    <s v="May"/>
  </r>
  <r>
    <n v="1615"/>
    <d v="2026-05-10T00:00:00"/>
    <n v="2026"/>
    <x v="1"/>
    <n v="5"/>
    <x v="4"/>
    <x v="3"/>
    <x v="4"/>
    <x v="0"/>
    <s v="New"/>
    <x v="4"/>
    <s v="Training Mat"/>
    <n v="1"/>
    <n v="51.15"/>
    <n v="0"/>
    <n v="21.39"/>
    <x v="770"/>
    <n v="21.39"/>
    <n v="29.759999999999998"/>
    <n v="0.58181818181818179"/>
    <n v="2026"/>
    <s v="Q2"/>
    <n v="5"/>
    <s v="May"/>
  </r>
  <r>
    <n v="1812"/>
    <d v="2026-05-10T00:00:00"/>
    <n v="2026"/>
    <x v="1"/>
    <n v="5"/>
    <x v="4"/>
    <x v="2"/>
    <x v="2"/>
    <x v="1"/>
    <s v="Business"/>
    <x v="4"/>
    <s v="Training Mat"/>
    <n v="12"/>
    <n v="50.53"/>
    <n v="0.1"/>
    <n v="22.09"/>
    <x v="771"/>
    <n v="265.08"/>
    <n v="280.64400000000006"/>
    <n v="0.5142599555819426"/>
    <n v="2026"/>
    <s v="Q2"/>
    <n v="5"/>
    <s v="May"/>
  </r>
  <r>
    <n v="3645"/>
    <d v="2026-05-10T00:00:00"/>
    <n v="2026"/>
    <x v="1"/>
    <n v="5"/>
    <x v="4"/>
    <x v="1"/>
    <x v="1"/>
    <x v="3"/>
    <s v="Returning"/>
    <x v="0"/>
    <s v="Trail Bike Light"/>
    <n v="2"/>
    <n v="50.93"/>
    <n v="0"/>
    <n v="22.91"/>
    <x v="772"/>
    <n v="45.82"/>
    <n v="56.04"/>
    <n v="0.55016689573924993"/>
    <n v="2026"/>
    <s v="Q2"/>
    <n v="5"/>
    <s v="May"/>
  </r>
  <r>
    <n v="3804"/>
    <d v="2026-05-10T00:00:00"/>
    <n v="2026"/>
    <x v="1"/>
    <n v="5"/>
    <x v="4"/>
    <x v="2"/>
    <x v="5"/>
    <x v="0"/>
    <s v="Returning"/>
    <x v="4"/>
    <s v="Training Mat"/>
    <n v="2"/>
    <n v="50.79"/>
    <n v="0.05"/>
    <n v="21.83"/>
    <x v="773"/>
    <n v="43.66"/>
    <n v="52.840999999999994"/>
    <n v="0.54756945523880585"/>
    <n v="2026"/>
    <s v="Q2"/>
    <n v="5"/>
    <s v="May"/>
  </r>
  <r>
    <n v="4367"/>
    <d v="2026-05-10T00:00:00"/>
    <n v="2026"/>
    <x v="1"/>
    <n v="5"/>
    <x v="4"/>
    <x v="3"/>
    <x v="8"/>
    <x v="0"/>
    <s v="Business"/>
    <x v="2"/>
    <s v="Travel Backpack 35L"/>
    <n v="5"/>
    <n v="160.94"/>
    <n v="0.1"/>
    <n v="88.89"/>
    <x v="774"/>
    <n v="444.45"/>
    <n v="279.78000000000003"/>
    <n v="0.38631374011018604"/>
    <n v="2026"/>
    <s v="Q2"/>
    <n v="5"/>
    <s v="May"/>
  </r>
  <r>
    <n v="4746"/>
    <d v="2026-05-10T00:00:00"/>
    <n v="2026"/>
    <x v="1"/>
    <n v="5"/>
    <x v="4"/>
    <x v="1"/>
    <x v="1"/>
    <x v="0"/>
    <s v="Returning"/>
    <x v="4"/>
    <s v="Recovery Roller"/>
    <n v="2"/>
    <n v="36.409999999999997"/>
    <n v="0"/>
    <n v="13.92"/>
    <x v="775"/>
    <n v="27.84"/>
    <n v="44.97999999999999"/>
    <n v="0.61768744850315838"/>
    <n v="2026"/>
    <s v="Q2"/>
    <n v="5"/>
    <s v="May"/>
  </r>
  <r>
    <n v="4795"/>
    <d v="2026-05-10T00:00:00"/>
    <n v="2026"/>
    <x v="1"/>
    <n v="5"/>
    <x v="4"/>
    <x v="3"/>
    <x v="4"/>
    <x v="3"/>
    <s v="Returning"/>
    <x v="1"/>
    <s v="Trekking Poles"/>
    <n v="2"/>
    <n v="72.25"/>
    <n v="0"/>
    <n v="32.25"/>
    <x v="776"/>
    <n v="64.5"/>
    <n v="80"/>
    <n v="0.55363321799307963"/>
    <n v="2026"/>
    <s v="Q2"/>
    <n v="5"/>
    <s v="May"/>
  </r>
  <r>
    <n v="4800"/>
    <d v="2026-05-10T00:00:00"/>
    <n v="2026"/>
    <x v="1"/>
    <n v="5"/>
    <x v="4"/>
    <x v="3"/>
    <x v="8"/>
    <x v="2"/>
    <s v="New"/>
    <x v="0"/>
    <s v="Cycling Pack 12L"/>
    <n v="4"/>
    <n v="103.36"/>
    <n v="0"/>
    <n v="51.59"/>
    <x v="777"/>
    <n v="206.36"/>
    <n v="207.07999999999998"/>
    <n v="0.50087074303405565"/>
    <n v="2026"/>
    <s v="Q2"/>
    <n v="5"/>
    <s v="May"/>
  </r>
  <r>
    <n v="5018"/>
    <d v="2026-05-10T00:00:00"/>
    <n v="2026"/>
    <x v="1"/>
    <n v="5"/>
    <x v="4"/>
    <x v="2"/>
    <x v="2"/>
    <x v="1"/>
    <s v="Business"/>
    <x v="1"/>
    <s v="Trail Boots"/>
    <n v="4"/>
    <n v="145.85"/>
    <n v="0.15"/>
    <n v="79.69"/>
    <x v="778"/>
    <n v="318.76"/>
    <n v="177.13"/>
    <n v="0.35719615237250196"/>
    <n v="2026"/>
    <s v="Q2"/>
    <n v="5"/>
    <s v="May"/>
  </r>
  <r>
    <n v="474"/>
    <d v="2026-05-11T00:00:00"/>
    <n v="2026"/>
    <x v="1"/>
    <n v="5"/>
    <x v="4"/>
    <x v="1"/>
    <x v="12"/>
    <x v="0"/>
    <s v="Returning"/>
    <x v="0"/>
    <s v="Cycling Pack 12L"/>
    <n v="2"/>
    <n v="100.49"/>
    <n v="0.1"/>
    <n v="50.11"/>
    <x v="779"/>
    <n v="100.22"/>
    <n v="80.662000000000006"/>
    <n v="0.44593713028383147"/>
    <n v="2026"/>
    <s v="Q2"/>
    <n v="5"/>
    <s v="May"/>
  </r>
  <r>
    <n v="1175"/>
    <d v="2026-05-11T00:00:00"/>
    <n v="2026"/>
    <x v="1"/>
    <n v="5"/>
    <x v="4"/>
    <x v="2"/>
    <x v="16"/>
    <x v="1"/>
    <s v="Returning"/>
    <x v="3"/>
    <s v="Alpine Tent 4P"/>
    <n v="4"/>
    <n v="332.89"/>
    <n v="0.1"/>
    <n v="198.06"/>
    <x v="780"/>
    <n v="792.24"/>
    <n v="406.16399999999999"/>
    <n v="0.33892076461694054"/>
    <n v="2026"/>
    <s v="Q2"/>
    <n v="5"/>
    <s v="May"/>
  </r>
  <r>
    <n v="2015"/>
    <d v="2026-05-11T00:00:00"/>
    <n v="2026"/>
    <x v="1"/>
    <n v="5"/>
    <x v="4"/>
    <x v="1"/>
    <x v="12"/>
    <x v="0"/>
    <s v="New"/>
    <x v="1"/>
    <s v="Summit Backpack 45L"/>
    <n v="1"/>
    <n v="154.6"/>
    <n v="0"/>
    <n v="80.05"/>
    <x v="781"/>
    <n v="80.05"/>
    <n v="74.55"/>
    <n v="0.48221216041397152"/>
    <n v="2026"/>
    <s v="Q2"/>
    <n v="5"/>
    <s v="May"/>
  </r>
  <r>
    <n v="2196"/>
    <d v="2026-05-11T00:00:00"/>
    <n v="2026"/>
    <x v="1"/>
    <n v="5"/>
    <x v="4"/>
    <x v="3"/>
    <x v="4"/>
    <x v="3"/>
    <s v="Returning"/>
    <x v="0"/>
    <s v="Commuter Helmet"/>
    <n v="1"/>
    <n v="83.23"/>
    <n v="0.05"/>
    <n v="43.82"/>
    <x v="782"/>
    <n v="43.82"/>
    <n v="35.2485"/>
    <n v="0.44579699880483376"/>
    <n v="2026"/>
    <s v="Q2"/>
    <n v="5"/>
    <s v="May"/>
  </r>
  <r>
    <n v="3508"/>
    <d v="2026-05-11T00:00:00"/>
    <n v="2026"/>
    <x v="1"/>
    <n v="5"/>
    <x v="4"/>
    <x v="1"/>
    <x v="12"/>
    <x v="3"/>
    <s v="Returning"/>
    <x v="2"/>
    <s v="Packing Cube Set"/>
    <n v="3"/>
    <n v="46.23"/>
    <n v="0"/>
    <n v="18.47"/>
    <x v="783"/>
    <n v="55.41"/>
    <n v="83.28"/>
    <n v="0.60047588146225395"/>
    <n v="2026"/>
    <s v="Q2"/>
    <n v="5"/>
    <s v="May"/>
  </r>
  <r>
    <n v="3516"/>
    <d v="2026-05-11T00:00:00"/>
    <n v="2026"/>
    <x v="1"/>
    <n v="5"/>
    <x v="4"/>
    <x v="3"/>
    <x v="7"/>
    <x v="3"/>
    <s v="Returning"/>
    <x v="3"/>
    <s v="Compact Sleeping Bag"/>
    <n v="1"/>
    <n v="125.3"/>
    <n v="0.05"/>
    <n v="59.62"/>
    <x v="784"/>
    <n v="59.62"/>
    <n v="59.414999999999999"/>
    <n v="0.49913890872432476"/>
    <n v="2026"/>
    <s v="Q2"/>
    <n v="5"/>
    <s v="May"/>
  </r>
  <r>
    <n v="3570"/>
    <d v="2026-05-11T00:00:00"/>
    <n v="2026"/>
    <x v="1"/>
    <n v="5"/>
    <x v="4"/>
    <x v="1"/>
    <x v="12"/>
    <x v="0"/>
    <s v="Business"/>
    <x v="2"/>
    <s v="Insulated Bottle"/>
    <n v="1"/>
    <n v="36.159999999999997"/>
    <n v="0.1"/>
    <n v="13.38"/>
    <x v="785"/>
    <n v="13.38"/>
    <n v="19.163999999999994"/>
    <n v="0.58886430678466062"/>
    <n v="2026"/>
    <s v="Q2"/>
    <n v="5"/>
    <s v="May"/>
  </r>
  <r>
    <n v="4799"/>
    <d v="2026-05-11T00:00:00"/>
    <n v="2026"/>
    <x v="1"/>
    <n v="5"/>
    <x v="4"/>
    <x v="3"/>
    <x v="13"/>
    <x v="0"/>
    <s v="Returning"/>
    <x v="3"/>
    <s v="Compact Sleeping Bag"/>
    <n v="1"/>
    <n v="121.41"/>
    <n v="0.05"/>
    <n v="60.75"/>
    <x v="695"/>
    <n v="60.75"/>
    <n v="54.589499999999987"/>
    <n v="0.47329405797666879"/>
    <n v="2026"/>
    <s v="Q2"/>
    <n v="5"/>
    <s v="May"/>
  </r>
  <r>
    <n v="5156"/>
    <d v="2026-05-11T00:00:00"/>
    <n v="2026"/>
    <x v="1"/>
    <n v="5"/>
    <x v="4"/>
    <x v="0"/>
    <x v="0"/>
    <x v="2"/>
    <s v="New"/>
    <x v="2"/>
    <s v="Carry-On Duffel"/>
    <n v="3"/>
    <n v="132.58000000000001"/>
    <n v="0.1"/>
    <n v="67.88"/>
    <x v="786"/>
    <n v="203.64"/>
    <n v="154.32600000000002"/>
    <n v="0.43111915656794225"/>
    <n v="2026"/>
    <s v="Q2"/>
    <n v="5"/>
    <s v="May"/>
  </r>
  <r>
    <n v="526"/>
    <d v="2026-05-12T00:00:00"/>
    <n v="2026"/>
    <x v="1"/>
    <n v="5"/>
    <x v="4"/>
    <x v="1"/>
    <x v="1"/>
    <x v="2"/>
    <s v="Returning"/>
    <x v="3"/>
    <s v="Portable Camp Stove"/>
    <n v="2"/>
    <n v="81.11"/>
    <n v="0.05"/>
    <n v="40.049999999999997"/>
    <x v="787"/>
    <n v="80.099999999999994"/>
    <n v="74.008999999999986"/>
    <n v="0.48023801335418437"/>
    <n v="2026"/>
    <s v="Q2"/>
    <n v="5"/>
    <s v="May"/>
  </r>
  <r>
    <n v="712"/>
    <d v="2026-05-12T00:00:00"/>
    <n v="2026"/>
    <x v="1"/>
    <n v="5"/>
    <x v="4"/>
    <x v="1"/>
    <x v="14"/>
    <x v="3"/>
    <s v="Business"/>
    <x v="0"/>
    <s v="Cycling Pack 12L"/>
    <n v="3"/>
    <n v="104.54"/>
    <n v="0"/>
    <n v="51.45"/>
    <x v="788"/>
    <n v="154.35000000000002"/>
    <n v="159.26999999999998"/>
    <n v="0.50784388750717424"/>
    <n v="2026"/>
    <s v="Q2"/>
    <n v="5"/>
    <s v="May"/>
  </r>
  <r>
    <n v="1533"/>
    <d v="2026-05-12T00:00:00"/>
    <n v="2026"/>
    <x v="1"/>
    <n v="5"/>
    <x v="4"/>
    <x v="2"/>
    <x v="16"/>
    <x v="2"/>
    <s v="New"/>
    <x v="1"/>
    <s v="Trail Boots"/>
    <n v="3"/>
    <n v="143.87"/>
    <n v="0"/>
    <n v="79.2"/>
    <x v="789"/>
    <n v="237.60000000000002"/>
    <n v="194.01"/>
    <n v="0.44950302356293875"/>
    <n v="2026"/>
    <s v="Q2"/>
    <n v="5"/>
    <s v="May"/>
  </r>
  <r>
    <n v="1933"/>
    <d v="2026-05-12T00:00:00"/>
    <n v="2026"/>
    <x v="1"/>
    <n v="5"/>
    <x v="4"/>
    <x v="3"/>
    <x v="13"/>
    <x v="0"/>
    <s v="Returning"/>
    <x v="2"/>
    <s v="Insulated Bottle"/>
    <n v="1"/>
    <n v="36.950000000000003"/>
    <n v="0.1"/>
    <n v="13.26"/>
    <x v="790"/>
    <n v="13.26"/>
    <n v="19.995000000000005"/>
    <n v="0.60126296797474077"/>
    <n v="2026"/>
    <s v="Q2"/>
    <n v="5"/>
    <s v="May"/>
  </r>
  <r>
    <n v="3128"/>
    <d v="2026-05-12T00:00:00"/>
    <n v="2026"/>
    <x v="1"/>
    <n v="5"/>
    <x v="4"/>
    <x v="2"/>
    <x v="5"/>
    <x v="0"/>
    <s v="New"/>
    <x v="3"/>
    <s v="Compact Sleeping Bag"/>
    <n v="1"/>
    <n v="121.38"/>
    <n v="0"/>
    <n v="59.68"/>
    <x v="791"/>
    <n v="59.68"/>
    <n v="61.699999999999996"/>
    <n v="0.50832097544900312"/>
    <n v="2026"/>
    <s v="Q2"/>
    <n v="5"/>
    <s v="May"/>
  </r>
  <r>
    <n v="4922"/>
    <d v="2026-05-12T00:00:00"/>
    <n v="2026"/>
    <x v="1"/>
    <n v="5"/>
    <x v="4"/>
    <x v="3"/>
    <x v="8"/>
    <x v="0"/>
    <s v="Returning"/>
    <x v="4"/>
    <s v="Resistance Band Set"/>
    <n v="2"/>
    <n v="39.79"/>
    <n v="0.1"/>
    <n v="14.33"/>
    <x v="792"/>
    <n v="28.66"/>
    <n v="42.962000000000003"/>
    <n v="0.59984362346764963"/>
    <n v="2026"/>
    <s v="Q2"/>
    <n v="5"/>
    <s v="May"/>
  </r>
  <r>
    <n v="5051"/>
    <d v="2026-05-12T00:00:00"/>
    <n v="2026"/>
    <x v="1"/>
    <n v="5"/>
    <x v="4"/>
    <x v="0"/>
    <x v="15"/>
    <x v="2"/>
    <s v="Returning"/>
    <x v="0"/>
    <s v="Trail Bike Light"/>
    <n v="4"/>
    <n v="51.31"/>
    <n v="0"/>
    <n v="22.19"/>
    <x v="793"/>
    <n v="88.76"/>
    <n v="116.48"/>
    <n v="0.56753069577080495"/>
    <n v="2026"/>
    <s v="Q2"/>
    <n v="5"/>
    <s v="May"/>
  </r>
  <r>
    <n v="5182"/>
    <d v="2026-05-12T00:00:00"/>
    <n v="2026"/>
    <x v="1"/>
    <n v="5"/>
    <x v="4"/>
    <x v="3"/>
    <x v="7"/>
    <x v="0"/>
    <s v="Returning"/>
    <x v="4"/>
    <s v="Training Mat"/>
    <n v="2"/>
    <n v="51.15"/>
    <n v="0"/>
    <n v="22.53"/>
    <x v="794"/>
    <n v="45.06"/>
    <n v="57.239999999999995"/>
    <n v="0.55953079178885623"/>
    <n v="2026"/>
    <s v="Q2"/>
    <n v="5"/>
    <s v="May"/>
  </r>
  <r>
    <n v="1071"/>
    <d v="2026-05-13T00:00:00"/>
    <n v="2026"/>
    <x v="1"/>
    <n v="5"/>
    <x v="4"/>
    <x v="1"/>
    <x v="12"/>
    <x v="2"/>
    <s v="Business"/>
    <x v="4"/>
    <s v="Training Mat"/>
    <n v="1"/>
    <n v="50.83"/>
    <n v="0.1"/>
    <n v="21.82"/>
    <x v="795"/>
    <n v="21.82"/>
    <n v="23.927"/>
    <n v="0.52302883249174803"/>
    <n v="2026"/>
    <s v="Q2"/>
    <n v="5"/>
    <s v="May"/>
  </r>
  <r>
    <n v="1210"/>
    <d v="2026-05-13T00:00:00"/>
    <n v="2026"/>
    <x v="1"/>
    <n v="5"/>
    <x v="4"/>
    <x v="2"/>
    <x v="2"/>
    <x v="1"/>
    <s v="Business"/>
    <x v="1"/>
    <s v="Trail Boots"/>
    <n v="6"/>
    <n v="141.9"/>
    <n v="0.1"/>
    <n v="79.64"/>
    <x v="796"/>
    <n v="477.84000000000003"/>
    <n v="288.42000000000007"/>
    <n v="0.37639965546942294"/>
    <n v="2026"/>
    <s v="Q2"/>
    <n v="5"/>
    <s v="May"/>
  </r>
  <r>
    <n v="1244"/>
    <d v="2026-05-13T00:00:00"/>
    <n v="2026"/>
    <x v="1"/>
    <n v="5"/>
    <x v="4"/>
    <x v="3"/>
    <x v="8"/>
    <x v="0"/>
    <s v="Returning"/>
    <x v="3"/>
    <s v="Compact Sleeping Bag"/>
    <n v="1"/>
    <n v="122.11"/>
    <n v="0"/>
    <n v="59.86"/>
    <x v="797"/>
    <n v="59.86"/>
    <n v="62.25"/>
    <n v="0.50978625829170421"/>
    <n v="2026"/>
    <s v="Q2"/>
    <n v="5"/>
    <s v="May"/>
  </r>
  <r>
    <n v="1403"/>
    <d v="2026-05-13T00:00:00"/>
    <n v="2026"/>
    <x v="1"/>
    <n v="5"/>
    <x v="4"/>
    <x v="1"/>
    <x v="11"/>
    <x v="0"/>
    <s v="Returning"/>
    <x v="0"/>
    <s v="Cycling Pack 12L"/>
    <n v="1"/>
    <n v="102.38"/>
    <n v="0"/>
    <n v="50.82"/>
    <x v="798"/>
    <n v="50.82"/>
    <n v="51.559999999999995"/>
    <n v="0.50361398710685679"/>
    <n v="2026"/>
    <s v="Q2"/>
    <n v="5"/>
    <s v="May"/>
  </r>
  <r>
    <n v="1592"/>
    <d v="2026-05-13T00:00:00"/>
    <n v="2026"/>
    <x v="1"/>
    <n v="5"/>
    <x v="4"/>
    <x v="2"/>
    <x v="16"/>
    <x v="2"/>
    <s v="Returning"/>
    <x v="4"/>
    <s v="Recovery Roller"/>
    <n v="5"/>
    <n v="37.119999999999997"/>
    <n v="0.1"/>
    <n v="13.96"/>
    <x v="799"/>
    <n v="69.800000000000011"/>
    <n v="97.239999999999981"/>
    <n v="0.58213601532567039"/>
    <n v="2026"/>
    <s v="Q2"/>
    <n v="5"/>
    <s v="May"/>
  </r>
  <r>
    <n v="2581"/>
    <d v="2026-05-13T00:00:00"/>
    <n v="2026"/>
    <x v="1"/>
    <n v="5"/>
    <x v="4"/>
    <x v="1"/>
    <x v="12"/>
    <x v="0"/>
    <s v="New"/>
    <x v="1"/>
    <s v="Hiking Daypack 20L"/>
    <n v="2"/>
    <n v="91.76"/>
    <n v="0.05"/>
    <n v="46.31"/>
    <x v="800"/>
    <n v="92.62"/>
    <n v="81.72399999999999"/>
    <n v="0.46875143394668006"/>
    <n v="2026"/>
    <s v="Q2"/>
    <n v="5"/>
    <s v="May"/>
  </r>
  <r>
    <n v="3428"/>
    <d v="2026-05-13T00:00:00"/>
    <n v="2026"/>
    <x v="1"/>
    <n v="5"/>
    <x v="4"/>
    <x v="3"/>
    <x v="4"/>
    <x v="0"/>
    <s v="Returning"/>
    <x v="1"/>
    <s v="Trail Boots"/>
    <n v="1"/>
    <n v="144.51"/>
    <n v="0"/>
    <n v="79.22"/>
    <x v="801"/>
    <n v="79.22"/>
    <n v="65.289999999999992"/>
    <n v="0.45180264341568055"/>
    <n v="2026"/>
    <s v="Q2"/>
    <n v="5"/>
    <s v="May"/>
  </r>
  <r>
    <n v="765"/>
    <d v="2026-05-14T00:00:00"/>
    <n v="2026"/>
    <x v="1"/>
    <n v="5"/>
    <x v="4"/>
    <x v="1"/>
    <x v="6"/>
    <x v="1"/>
    <s v="Business"/>
    <x v="4"/>
    <s v="Training Mat"/>
    <n v="3"/>
    <n v="49.7"/>
    <n v="0.1"/>
    <n v="21.84"/>
    <x v="802"/>
    <n v="65.52"/>
    <n v="68.67000000000003"/>
    <n v="0.5117370892018781"/>
    <n v="2026"/>
    <s v="Q2"/>
    <n v="5"/>
    <s v="May"/>
  </r>
  <r>
    <n v="854"/>
    <d v="2026-05-14T00:00:00"/>
    <n v="2026"/>
    <x v="1"/>
    <n v="5"/>
    <x v="4"/>
    <x v="0"/>
    <x v="0"/>
    <x v="0"/>
    <s v="Returning"/>
    <x v="3"/>
    <s v="Compact Sleeping Bag"/>
    <n v="1"/>
    <n v="120.9"/>
    <n v="0"/>
    <n v="59.31"/>
    <x v="803"/>
    <n v="59.31"/>
    <n v="61.59"/>
    <n v="0.50942928039702229"/>
    <n v="2026"/>
    <s v="Q2"/>
    <n v="5"/>
    <s v="May"/>
  </r>
  <r>
    <n v="1087"/>
    <d v="2026-05-14T00:00:00"/>
    <n v="2026"/>
    <x v="1"/>
    <n v="5"/>
    <x v="4"/>
    <x v="2"/>
    <x v="10"/>
    <x v="0"/>
    <s v="Returning"/>
    <x v="3"/>
    <s v="Trail Tent 2P"/>
    <n v="1"/>
    <n v="195.72"/>
    <n v="0.05"/>
    <n v="105.73"/>
    <x v="804"/>
    <n v="105.73"/>
    <n v="80.203999999999994"/>
    <n v="0.43135736336549524"/>
    <n v="2026"/>
    <s v="Q2"/>
    <n v="5"/>
    <s v="May"/>
  </r>
  <r>
    <n v="1150"/>
    <d v="2026-05-14T00:00:00"/>
    <n v="2026"/>
    <x v="1"/>
    <n v="5"/>
    <x v="4"/>
    <x v="0"/>
    <x v="0"/>
    <x v="1"/>
    <s v="Returning"/>
    <x v="0"/>
    <s v="Compact Repair Kit"/>
    <n v="8"/>
    <n v="40.15"/>
    <n v="0.15"/>
    <n v="16.91"/>
    <x v="805"/>
    <n v="135.28"/>
    <n v="137.73999999999998"/>
    <n v="0.50450516445681637"/>
    <n v="2026"/>
    <s v="Q2"/>
    <n v="5"/>
    <s v="May"/>
  </r>
  <r>
    <n v="1902"/>
    <d v="2026-05-14T00:00:00"/>
    <n v="2026"/>
    <x v="1"/>
    <n v="5"/>
    <x v="4"/>
    <x v="1"/>
    <x v="14"/>
    <x v="2"/>
    <s v="Business"/>
    <x v="2"/>
    <s v="Carry-On Duffel"/>
    <n v="4"/>
    <n v="130.83000000000001"/>
    <n v="0"/>
    <n v="66.959999999999994"/>
    <x v="806"/>
    <n v="267.83999999999997"/>
    <n v="255.48000000000008"/>
    <n v="0.48819078193074994"/>
    <n v="2026"/>
    <s v="Q2"/>
    <n v="5"/>
    <s v="May"/>
  </r>
  <r>
    <n v="3913"/>
    <d v="2026-05-14T00:00:00"/>
    <n v="2026"/>
    <x v="1"/>
    <n v="5"/>
    <x v="4"/>
    <x v="1"/>
    <x v="12"/>
    <x v="0"/>
    <s v="New"/>
    <x v="0"/>
    <s v="Trail Bike Light"/>
    <n v="1"/>
    <n v="50.34"/>
    <n v="0.05"/>
    <n v="22.23"/>
    <x v="807"/>
    <n v="22.23"/>
    <n v="25.593"/>
    <n v="0.53516090584028608"/>
    <n v="2026"/>
    <s v="Q2"/>
    <n v="5"/>
    <s v="May"/>
  </r>
  <r>
    <n v="4378"/>
    <d v="2026-05-14T00:00:00"/>
    <n v="2026"/>
    <x v="1"/>
    <n v="5"/>
    <x v="4"/>
    <x v="2"/>
    <x v="10"/>
    <x v="0"/>
    <s v="Returning"/>
    <x v="0"/>
    <s v="Cycling Pack 12L"/>
    <n v="2"/>
    <n v="103.37"/>
    <n v="0"/>
    <n v="50.49"/>
    <x v="808"/>
    <n v="100.98"/>
    <n v="105.76"/>
    <n v="0.51156041404662866"/>
    <n v="2026"/>
    <s v="Q2"/>
    <n v="5"/>
    <s v="May"/>
  </r>
  <r>
    <n v="4551"/>
    <d v="2026-05-14T00:00:00"/>
    <n v="2026"/>
    <x v="1"/>
    <n v="5"/>
    <x v="4"/>
    <x v="1"/>
    <x v="14"/>
    <x v="2"/>
    <s v="Business"/>
    <x v="4"/>
    <s v="Weighted Vest"/>
    <n v="3"/>
    <n v="122.31"/>
    <n v="0.05"/>
    <n v="71.11"/>
    <x v="809"/>
    <n v="213.32999999999998"/>
    <n v="135.25350000000003"/>
    <n v="0.38800889887214979"/>
    <n v="2026"/>
    <s v="Q2"/>
    <n v="5"/>
    <s v="May"/>
  </r>
  <r>
    <n v="787"/>
    <d v="2026-05-15T00:00:00"/>
    <n v="2026"/>
    <x v="1"/>
    <n v="5"/>
    <x v="4"/>
    <x v="0"/>
    <x v="9"/>
    <x v="0"/>
    <s v="Business"/>
    <x v="2"/>
    <s v="Travel Backpack 35L"/>
    <n v="1"/>
    <n v="166.48"/>
    <n v="0"/>
    <n v="89.42"/>
    <x v="636"/>
    <n v="89.42"/>
    <n v="77.059999999999988"/>
    <n v="0.4628784238346948"/>
    <n v="2026"/>
    <s v="Q2"/>
    <n v="5"/>
    <s v="May"/>
  </r>
  <r>
    <n v="1133"/>
    <d v="2026-05-15T00:00:00"/>
    <n v="2026"/>
    <x v="1"/>
    <n v="5"/>
    <x v="4"/>
    <x v="0"/>
    <x v="15"/>
    <x v="2"/>
    <s v="New"/>
    <x v="3"/>
    <s v="Trail Tent 2P"/>
    <n v="3"/>
    <n v="192.21"/>
    <n v="0"/>
    <n v="103.51"/>
    <x v="810"/>
    <n v="310.53000000000003"/>
    <n v="266.09999999999997"/>
    <n v="0.46147442900993701"/>
    <n v="2026"/>
    <s v="Q2"/>
    <n v="5"/>
    <s v="May"/>
  </r>
  <r>
    <n v="2075"/>
    <d v="2026-05-15T00:00:00"/>
    <n v="2026"/>
    <x v="1"/>
    <n v="5"/>
    <x v="4"/>
    <x v="0"/>
    <x v="9"/>
    <x v="1"/>
    <s v="Business"/>
    <x v="3"/>
    <s v="Portable Camp Stove"/>
    <n v="6"/>
    <n v="81.13"/>
    <n v="0.05"/>
    <n v="39.409999999999997"/>
    <x v="811"/>
    <n v="236.45999999999998"/>
    <n v="225.98099999999999"/>
    <n v="0.48866990599881932"/>
    <n v="2026"/>
    <s v="Q2"/>
    <n v="5"/>
    <s v="May"/>
  </r>
  <r>
    <n v="2172"/>
    <d v="2026-05-15T00:00:00"/>
    <n v="2026"/>
    <x v="1"/>
    <n v="5"/>
    <x v="4"/>
    <x v="2"/>
    <x v="10"/>
    <x v="1"/>
    <s v="Business"/>
    <x v="2"/>
    <s v="Insulated Bottle"/>
    <n v="6"/>
    <n v="37.1"/>
    <n v="0.1"/>
    <n v="13.63"/>
    <x v="812"/>
    <n v="81.78"/>
    <n v="118.56000000000003"/>
    <n v="0.59179395028451642"/>
    <n v="2026"/>
    <s v="Q2"/>
    <n v="5"/>
    <s v="May"/>
  </r>
  <r>
    <n v="2977"/>
    <d v="2026-05-15T00:00:00"/>
    <n v="2026"/>
    <x v="1"/>
    <n v="5"/>
    <x v="4"/>
    <x v="1"/>
    <x v="14"/>
    <x v="1"/>
    <s v="Business"/>
    <x v="2"/>
    <s v="Insulated Bottle"/>
    <n v="6"/>
    <n v="35.92"/>
    <n v="0.15"/>
    <n v="13.3"/>
    <x v="813"/>
    <n v="79.800000000000011"/>
    <n v="103.392"/>
    <n v="0.56439145814227687"/>
    <n v="2026"/>
    <s v="Q2"/>
    <n v="5"/>
    <s v="May"/>
  </r>
  <r>
    <n v="3531"/>
    <d v="2026-05-15T00:00:00"/>
    <n v="2026"/>
    <x v="1"/>
    <n v="5"/>
    <x v="4"/>
    <x v="3"/>
    <x v="13"/>
    <x v="2"/>
    <s v="Business"/>
    <x v="4"/>
    <s v="Recovery Roller"/>
    <n v="4"/>
    <n v="36.21"/>
    <n v="0"/>
    <n v="14.3"/>
    <x v="814"/>
    <n v="57.2"/>
    <n v="87.64"/>
    <n v="0.60508146920740125"/>
    <n v="2026"/>
    <s v="Q2"/>
    <n v="5"/>
    <s v="May"/>
  </r>
  <r>
    <n v="3881"/>
    <d v="2026-05-15T00:00:00"/>
    <n v="2026"/>
    <x v="1"/>
    <n v="5"/>
    <x v="4"/>
    <x v="2"/>
    <x v="10"/>
    <x v="0"/>
    <s v="Business"/>
    <x v="1"/>
    <s v="Trekking Poles"/>
    <n v="3"/>
    <n v="73.03"/>
    <n v="0.05"/>
    <n v="33.200000000000003"/>
    <x v="815"/>
    <n v="99.600000000000009"/>
    <n v="108.5355"/>
    <n v="0.52146558371829888"/>
    <n v="2026"/>
    <s v="Q2"/>
    <n v="5"/>
    <s v="May"/>
  </r>
  <r>
    <n v="4469"/>
    <d v="2026-05-15T00:00:00"/>
    <n v="2026"/>
    <x v="1"/>
    <n v="5"/>
    <x v="4"/>
    <x v="2"/>
    <x v="5"/>
    <x v="2"/>
    <s v="Returning"/>
    <x v="0"/>
    <s v="Commuter Helmet"/>
    <n v="2"/>
    <n v="80.81"/>
    <n v="0"/>
    <n v="42.53"/>
    <x v="816"/>
    <n v="85.06"/>
    <n v="76.56"/>
    <n v="0.47370374953594852"/>
    <n v="2026"/>
    <s v="Q2"/>
    <n v="5"/>
    <s v="May"/>
  </r>
  <r>
    <n v="5037"/>
    <d v="2026-05-15T00:00:00"/>
    <n v="2026"/>
    <x v="1"/>
    <n v="5"/>
    <x v="4"/>
    <x v="1"/>
    <x v="11"/>
    <x v="0"/>
    <s v="New"/>
    <x v="0"/>
    <s v="Trail Bike Light"/>
    <n v="1"/>
    <n v="51.53"/>
    <n v="0.1"/>
    <n v="23.06"/>
    <x v="817"/>
    <n v="23.06"/>
    <n v="23.317000000000004"/>
    <n v="0.50277076999374692"/>
    <n v="2026"/>
    <s v="Q2"/>
    <n v="5"/>
    <s v="May"/>
  </r>
  <r>
    <n v="35"/>
    <d v="2026-05-16T00:00:00"/>
    <n v="2026"/>
    <x v="1"/>
    <n v="5"/>
    <x v="4"/>
    <x v="3"/>
    <x v="13"/>
    <x v="1"/>
    <s v="Business"/>
    <x v="3"/>
    <s v="Portable Camp Stove"/>
    <n v="5"/>
    <n v="81.75"/>
    <n v="0.05"/>
    <n v="39.159999999999997"/>
    <x v="818"/>
    <n v="195.79999999999998"/>
    <n v="192.51250000000002"/>
    <n v="0.49576694028649609"/>
    <n v="2026"/>
    <s v="Q2"/>
    <n v="5"/>
    <s v="May"/>
  </r>
  <r>
    <n v="226"/>
    <d v="2026-05-16T00:00:00"/>
    <n v="2026"/>
    <x v="1"/>
    <n v="5"/>
    <x v="4"/>
    <x v="2"/>
    <x v="10"/>
    <x v="0"/>
    <s v="New"/>
    <x v="2"/>
    <s v="Travel Backpack 35L"/>
    <n v="1"/>
    <n v="165.99"/>
    <n v="0.1"/>
    <n v="89.9"/>
    <x v="819"/>
    <n v="89.9"/>
    <n v="59.491000000000014"/>
    <n v="0.3982234538894579"/>
    <n v="2026"/>
    <s v="Q2"/>
    <n v="5"/>
    <s v="May"/>
  </r>
  <r>
    <n v="1713"/>
    <d v="2026-05-16T00:00:00"/>
    <n v="2026"/>
    <x v="1"/>
    <n v="5"/>
    <x v="4"/>
    <x v="0"/>
    <x v="15"/>
    <x v="2"/>
    <s v="New"/>
    <x v="3"/>
    <s v="Compact Sleeping Bag"/>
    <n v="2"/>
    <n v="121.22"/>
    <n v="0"/>
    <n v="60.38"/>
    <x v="820"/>
    <n v="120.76"/>
    <n v="121.67999999999999"/>
    <n v="0.50189737667051637"/>
    <n v="2026"/>
    <s v="Q2"/>
    <n v="5"/>
    <s v="May"/>
  </r>
  <r>
    <n v="2320"/>
    <d v="2026-05-16T00:00:00"/>
    <n v="2026"/>
    <x v="1"/>
    <n v="5"/>
    <x v="4"/>
    <x v="1"/>
    <x v="12"/>
    <x v="2"/>
    <s v="Business"/>
    <x v="2"/>
    <s v="Carry-On Duffel"/>
    <n v="2"/>
    <n v="131.1"/>
    <n v="0"/>
    <n v="65.55"/>
    <x v="821"/>
    <n v="131.1"/>
    <n v="131.1"/>
    <n v="0.5"/>
    <n v="2026"/>
    <s v="Q2"/>
    <n v="5"/>
    <s v="May"/>
  </r>
  <r>
    <n v="2496"/>
    <d v="2026-05-16T00:00:00"/>
    <n v="2026"/>
    <x v="1"/>
    <n v="5"/>
    <x v="4"/>
    <x v="1"/>
    <x v="6"/>
    <x v="0"/>
    <s v="Returning"/>
    <x v="2"/>
    <s v="Packing Cube Set"/>
    <n v="2"/>
    <n v="46.44"/>
    <n v="0"/>
    <n v="18.63"/>
    <x v="822"/>
    <n v="37.26"/>
    <n v="55.62"/>
    <n v="0.59883720930232553"/>
    <n v="2026"/>
    <s v="Q2"/>
    <n v="5"/>
    <s v="May"/>
  </r>
  <r>
    <n v="2504"/>
    <d v="2026-05-16T00:00:00"/>
    <n v="2026"/>
    <x v="1"/>
    <n v="5"/>
    <x v="4"/>
    <x v="3"/>
    <x v="7"/>
    <x v="0"/>
    <s v="New"/>
    <x v="2"/>
    <s v="Insulated Bottle"/>
    <n v="1"/>
    <n v="36.659999999999997"/>
    <n v="0"/>
    <n v="13.61"/>
    <x v="823"/>
    <n v="13.61"/>
    <n v="23.049999999999997"/>
    <n v="0.62875068194217132"/>
    <n v="2026"/>
    <s v="Q2"/>
    <n v="5"/>
    <s v="May"/>
  </r>
  <r>
    <n v="2598"/>
    <d v="2026-05-16T00:00:00"/>
    <n v="2026"/>
    <x v="1"/>
    <n v="5"/>
    <x v="4"/>
    <x v="3"/>
    <x v="8"/>
    <x v="0"/>
    <s v="New"/>
    <x v="1"/>
    <s v="Summit Backpack 45L"/>
    <n v="5"/>
    <n v="156.16999999999999"/>
    <n v="0.1"/>
    <n v="80.59"/>
    <x v="824"/>
    <n v="402.95000000000005"/>
    <n v="299.81499999999994"/>
    <n v="0.42662198601239382"/>
    <n v="2026"/>
    <s v="Q2"/>
    <n v="5"/>
    <s v="May"/>
  </r>
  <r>
    <n v="2600"/>
    <d v="2026-05-16T00:00:00"/>
    <n v="2026"/>
    <x v="1"/>
    <n v="5"/>
    <x v="4"/>
    <x v="1"/>
    <x v="12"/>
    <x v="2"/>
    <s v="New"/>
    <x v="2"/>
    <s v="Insulated Bottle"/>
    <n v="1"/>
    <n v="35.97"/>
    <n v="0.1"/>
    <n v="13.54"/>
    <x v="825"/>
    <n v="13.54"/>
    <n v="18.832999999999998"/>
    <n v="0.58175022395205878"/>
    <n v="2026"/>
    <s v="Q2"/>
    <n v="5"/>
    <s v="May"/>
  </r>
  <r>
    <n v="2856"/>
    <d v="2026-05-16T00:00:00"/>
    <n v="2026"/>
    <x v="1"/>
    <n v="5"/>
    <x v="4"/>
    <x v="1"/>
    <x v="11"/>
    <x v="1"/>
    <s v="Business"/>
    <x v="4"/>
    <s v="Weighted Vest"/>
    <n v="4"/>
    <n v="125.11"/>
    <n v="0.15"/>
    <n v="70.010000000000005"/>
    <x v="826"/>
    <n v="280.04000000000002"/>
    <n v="145.33399999999995"/>
    <n v="0.34166169065340135"/>
    <n v="2026"/>
    <s v="Q2"/>
    <n v="5"/>
    <s v="May"/>
  </r>
  <r>
    <n v="3478"/>
    <d v="2026-05-16T00:00:00"/>
    <n v="2026"/>
    <x v="1"/>
    <n v="5"/>
    <x v="4"/>
    <x v="3"/>
    <x v="8"/>
    <x v="0"/>
    <s v="New"/>
    <x v="4"/>
    <s v="Recovery Roller"/>
    <n v="4"/>
    <n v="36.29"/>
    <n v="0.1"/>
    <n v="13.77"/>
    <x v="827"/>
    <n v="55.08"/>
    <n v="75.564000000000007"/>
    <n v="0.57839625241113257"/>
    <n v="2026"/>
    <s v="Q2"/>
    <n v="5"/>
    <s v="May"/>
  </r>
  <r>
    <n v="3599"/>
    <d v="2026-05-16T00:00:00"/>
    <n v="2026"/>
    <x v="1"/>
    <n v="5"/>
    <x v="4"/>
    <x v="1"/>
    <x v="6"/>
    <x v="0"/>
    <s v="New"/>
    <x v="1"/>
    <s v="Trail Boots"/>
    <n v="4"/>
    <n v="143.34"/>
    <n v="0"/>
    <n v="80.55"/>
    <x v="828"/>
    <n v="322.2"/>
    <n v="251.16000000000003"/>
    <n v="0.43804939305148599"/>
    <n v="2026"/>
    <s v="Q2"/>
    <n v="5"/>
    <s v="May"/>
  </r>
  <r>
    <n v="282"/>
    <d v="2026-05-17T00:00:00"/>
    <n v="2026"/>
    <x v="1"/>
    <n v="5"/>
    <x v="4"/>
    <x v="1"/>
    <x v="12"/>
    <x v="3"/>
    <s v="New"/>
    <x v="0"/>
    <s v="Trail Bike Light"/>
    <n v="3"/>
    <n v="51.68"/>
    <n v="0"/>
    <n v="22.4"/>
    <x v="829"/>
    <n v="67.199999999999989"/>
    <n v="87.84"/>
    <n v="0.56656346749226016"/>
    <n v="2026"/>
    <s v="Q2"/>
    <n v="5"/>
    <s v="May"/>
  </r>
  <r>
    <n v="980"/>
    <d v="2026-05-17T00:00:00"/>
    <n v="2026"/>
    <x v="1"/>
    <n v="5"/>
    <x v="4"/>
    <x v="3"/>
    <x v="7"/>
    <x v="0"/>
    <s v="Returning"/>
    <x v="2"/>
    <s v="Packing Cube Set"/>
    <n v="1"/>
    <n v="46.84"/>
    <n v="0"/>
    <n v="17.93"/>
    <x v="830"/>
    <n v="17.93"/>
    <n v="28.910000000000004"/>
    <n v="0.61720751494449189"/>
    <n v="2026"/>
    <s v="Q2"/>
    <n v="5"/>
    <s v="May"/>
  </r>
  <r>
    <n v="1155"/>
    <d v="2026-05-17T00:00:00"/>
    <n v="2026"/>
    <x v="1"/>
    <n v="5"/>
    <x v="4"/>
    <x v="2"/>
    <x v="2"/>
    <x v="3"/>
    <s v="New"/>
    <x v="1"/>
    <s v="Trekking Poles"/>
    <n v="5"/>
    <n v="72.900000000000006"/>
    <n v="0.05"/>
    <n v="31.57"/>
    <x v="831"/>
    <n v="157.85"/>
    <n v="188.42499999999998"/>
    <n v="0.54414843693596127"/>
    <n v="2026"/>
    <s v="Q2"/>
    <n v="5"/>
    <s v="May"/>
  </r>
  <r>
    <n v="1816"/>
    <d v="2026-05-17T00:00:00"/>
    <n v="2026"/>
    <x v="1"/>
    <n v="5"/>
    <x v="4"/>
    <x v="3"/>
    <x v="7"/>
    <x v="0"/>
    <s v="New"/>
    <x v="1"/>
    <s v="Hiking Daypack 20L"/>
    <n v="1"/>
    <n v="91.07"/>
    <n v="0"/>
    <n v="45.3"/>
    <x v="832"/>
    <n v="45.3"/>
    <n v="45.769999999999996"/>
    <n v="0.50258043263423735"/>
    <n v="2026"/>
    <s v="Q2"/>
    <n v="5"/>
    <s v="May"/>
  </r>
  <r>
    <n v="2128"/>
    <d v="2026-05-17T00:00:00"/>
    <n v="2026"/>
    <x v="1"/>
    <n v="5"/>
    <x v="4"/>
    <x v="2"/>
    <x v="10"/>
    <x v="2"/>
    <s v="New"/>
    <x v="0"/>
    <s v="Commuter Helmet"/>
    <n v="1"/>
    <n v="81.86"/>
    <n v="0"/>
    <n v="43.14"/>
    <x v="833"/>
    <n v="43.14"/>
    <n v="38.72"/>
    <n v="0.47300268751526997"/>
    <n v="2026"/>
    <s v="Q2"/>
    <n v="5"/>
    <s v="May"/>
  </r>
  <r>
    <n v="2296"/>
    <d v="2026-05-17T00:00:00"/>
    <n v="2026"/>
    <x v="1"/>
    <n v="5"/>
    <x v="4"/>
    <x v="3"/>
    <x v="8"/>
    <x v="0"/>
    <s v="Returning"/>
    <x v="2"/>
    <s v="Packing Cube Set"/>
    <n v="1"/>
    <n v="45.45"/>
    <n v="0"/>
    <n v="17.93"/>
    <x v="834"/>
    <n v="17.93"/>
    <n v="27.520000000000003"/>
    <n v="0.60550055005500558"/>
    <n v="2026"/>
    <s v="Q2"/>
    <n v="5"/>
    <s v="May"/>
  </r>
  <r>
    <n v="2322"/>
    <d v="2026-05-17T00:00:00"/>
    <n v="2026"/>
    <x v="1"/>
    <n v="5"/>
    <x v="4"/>
    <x v="2"/>
    <x v="10"/>
    <x v="2"/>
    <s v="Business"/>
    <x v="1"/>
    <s v="Trekking Poles"/>
    <n v="1"/>
    <n v="70.62"/>
    <n v="0"/>
    <n v="32.53"/>
    <x v="835"/>
    <n v="32.53"/>
    <n v="38.090000000000003"/>
    <n v="0.53936561880487111"/>
    <n v="2026"/>
    <s v="Q2"/>
    <n v="5"/>
    <s v="May"/>
  </r>
  <r>
    <n v="3480"/>
    <d v="2026-05-17T00:00:00"/>
    <n v="2026"/>
    <x v="1"/>
    <n v="5"/>
    <x v="4"/>
    <x v="3"/>
    <x v="8"/>
    <x v="0"/>
    <s v="New"/>
    <x v="4"/>
    <s v="Training Mat"/>
    <n v="2"/>
    <n v="51.56"/>
    <n v="0"/>
    <n v="22.46"/>
    <x v="836"/>
    <n v="44.92"/>
    <n v="58.2"/>
    <n v="0.56439100077579518"/>
    <n v="2026"/>
    <s v="Q2"/>
    <n v="5"/>
    <s v="May"/>
  </r>
  <r>
    <n v="4426"/>
    <d v="2026-05-17T00:00:00"/>
    <n v="2026"/>
    <x v="1"/>
    <n v="5"/>
    <x v="4"/>
    <x v="3"/>
    <x v="8"/>
    <x v="0"/>
    <s v="New"/>
    <x v="1"/>
    <s v="Trail Boots"/>
    <n v="2"/>
    <n v="146.22"/>
    <n v="0"/>
    <n v="81.069999999999993"/>
    <x v="837"/>
    <n v="162.13999999999999"/>
    <n v="130.30000000000001"/>
    <n v="0.4455614826973055"/>
    <n v="2026"/>
    <s v="Q2"/>
    <n v="5"/>
    <s v="May"/>
  </r>
  <r>
    <n v="4938"/>
    <d v="2026-05-17T00:00:00"/>
    <n v="2026"/>
    <x v="1"/>
    <n v="5"/>
    <x v="4"/>
    <x v="3"/>
    <x v="13"/>
    <x v="2"/>
    <s v="Returning"/>
    <x v="4"/>
    <s v="Training Mat"/>
    <n v="2"/>
    <n v="51.34"/>
    <n v="0"/>
    <n v="22.17"/>
    <x v="838"/>
    <n v="44.34"/>
    <n v="58.34"/>
    <n v="0.56817296455005839"/>
    <n v="2026"/>
    <s v="Q2"/>
    <n v="5"/>
    <s v="May"/>
  </r>
  <r>
    <n v="915"/>
    <d v="2026-05-18T00:00:00"/>
    <n v="2026"/>
    <x v="1"/>
    <n v="5"/>
    <x v="4"/>
    <x v="3"/>
    <x v="8"/>
    <x v="0"/>
    <s v="New"/>
    <x v="1"/>
    <s v="Summit Backpack 45L"/>
    <n v="1"/>
    <n v="153.61000000000001"/>
    <n v="0.05"/>
    <n v="79.94"/>
    <x v="839"/>
    <n v="79.94"/>
    <n v="65.989500000000021"/>
    <n v="0.45220123415758989"/>
    <n v="2026"/>
    <s v="Q2"/>
    <n v="5"/>
    <s v="May"/>
  </r>
  <r>
    <n v="1188"/>
    <d v="2026-05-18T00:00:00"/>
    <n v="2026"/>
    <x v="1"/>
    <n v="5"/>
    <x v="4"/>
    <x v="1"/>
    <x v="6"/>
    <x v="0"/>
    <s v="Returning"/>
    <x v="3"/>
    <s v="Portable Camp Stove"/>
    <n v="1"/>
    <n v="82.44"/>
    <n v="0.15"/>
    <n v="39.380000000000003"/>
    <x v="840"/>
    <n v="39.380000000000003"/>
    <n v="30.693999999999996"/>
    <n v="0.43802266175757054"/>
    <n v="2026"/>
    <s v="Q2"/>
    <n v="5"/>
    <s v="May"/>
  </r>
  <r>
    <n v="1594"/>
    <d v="2026-05-18T00:00:00"/>
    <n v="2026"/>
    <x v="1"/>
    <n v="5"/>
    <x v="4"/>
    <x v="0"/>
    <x v="0"/>
    <x v="1"/>
    <s v="Business"/>
    <x v="1"/>
    <s v="Hiking Daypack 20L"/>
    <n v="10"/>
    <n v="92.09"/>
    <n v="0.15"/>
    <n v="45.13"/>
    <x v="841"/>
    <n v="451.3"/>
    <n v="331.46500000000009"/>
    <n v="0.42345403792964686"/>
    <n v="2026"/>
    <s v="Q2"/>
    <n v="5"/>
    <s v="May"/>
  </r>
  <r>
    <n v="3022"/>
    <d v="2026-05-18T00:00:00"/>
    <n v="2026"/>
    <x v="1"/>
    <n v="5"/>
    <x v="4"/>
    <x v="3"/>
    <x v="8"/>
    <x v="3"/>
    <s v="New"/>
    <x v="2"/>
    <s v="Insulated Bottle"/>
    <n v="1"/>
    <n v="36.72"/>
    <n v="0"/>
    <n v="13.67"/>
    <x v="842"/>
    <n v="13.67"/>
    <n v="23.049999999999997"/>
    <n v="0.62772331154684091"/>
    <n v="2026"/>
    <s v="Q2"/>
    <n v="5"/>
    <s v="May"/>
  </r>
  <r>
    <n v="588"/>
    <d v="2026-05-19T00:00:00"/>
    <n v="2026"/>
    <x v="1"/>
    <n v="5"/>
    <x v="4"/>
    <x v="1"/>
    <x v="1"/>
    <x v="1"/>
    <s v="Business"/>
    <x v="2"/>
    <s v="Carry-On Duffel"/>
    <n v="3"/>
    <n v="132.41999999999999"/>
    <n v="0.05"/>
    <n v="67.09"/>
    <x v="843"/>
    <n v="201.27"/>
    <n v="176.12699999999998"/>
    <n v="0.46668892439526544"/>
    <n v="2026"/>
    <s v="Q2"/>
    <n v="5"/>
    <s v="May"/>
  </r>
  <r>
    <n v="1016"/>
    <d v="2026-05-19T00:00:00"/>
    <n v="2026"/>
    <x v="1"/>
    <n v="5"/>
    <x v="4"/>
    <x v="3"/>
    <x v="13"/>
    <x v="2"/>
    <s v="Returning"/>
    <x v="3"/>
    <s v="Trail Tent 2P"/>
    <n v="2"/>
    <n v="192.1"/>
    <n v="0.05"/>
    <n v="106.07"/>
    <x v="844"/>
    <n v="212.14"/>
    <n v="152.84999999999997"/>
    <n v="0.41877859667388145"/>
    <n v="2026"/>
    <s v="Q2"/>
    <n v="5"/>
    <s v="May"/>
  </r>
  <r>
    <n v="1930"/>
    <d v="2026-05-19T00:00:00"/>
    <n v="2026"/>
    <x v="1"/>
    <n v="5"/>
    <x v="4"/>
    <x v="2"/>
    <x v="16"/>
    <x v="2"/>
    <s v="New"/>
    <x v="2"/>
    <s v="Insulated Bottle"/>
    <n v="4"/>
    <n v="36.94"/>
    <n v="0"/>
    <n v="13.63"/>
    <x v="845"/>
    <n v="54.52"/>
    <n v="93.239999999999981"/>
    <n v="0.63102328099620997"/>
    <n v="2026"/>
    <s v="Q2"/>
    <n v="5"/>
    <s v="May"/>
  </r>
  <r>
    <n v="2658"/>
    <d v="2026-05-19T00:00:00"/>
    <n v="2026"/>
    <x v="1"/>
    <n v="5"/>
    <x v="4"/>
    <x v="0"/>
    <x v="15"/>
    <x v="0"/>
    <s v="Business"/>
    <x v="1"/>
    <s v="Summit Backpack 45L"/>
    <n v="1"/>
    <n v="153.16999999999999"/>
    <n v="0"/>
    <n v="78.489999999999995"/>
    <x v="846"/>
    <n v="78.489999999999995"/>
    <n v="74.679999999999993"/>
    <n v="0.48756283867598094"/>
    <n v="2026"/>
    <s v="Q2"/>
    <n v="5"/>
    <s v="May"/>
  </r>
  <r>
    <n v="2951"/>
    <d v="2026-05-19T00:00:00"/>
    <n v="2026"/>
    <x v="1"/>
    <n v="5"/>
    <x v="4"/>
    <x v="0"/>
    <x v="0"/>
    <x v="0"/>
    <s v="Business"/>
    <x v="0"/>
    <s v="Commuter Helmet"/>
    <n v="2"/>
    <n v="82.85"/>
    <n v="0"/>
    <n v="42.53"/>
    <x v="847"/>
    <n v="85.06"/>
    <n v="80.639999999999986"/>
    <n v="0.48666264333132164"/>
    <n v="2026"/>
    <s v="Q2"/>
    <n v="5"/>
    <s v="May"/>
  </r>
  <r>
    <n v="4328"/>
    <d v="2026-05-19T00:00:00"/>
    <n v="2026"/>
    <x v="1"/>
    <n v="5"/>
    <x v="4"/>
    <x v="2"/>
    <x v="5"/>
    <x v="3"/>
    <s v="New"/>
    <x v="1"/>
    <s v="Trail Boots"/>
    <n v="1"/>
    <n v="143.52000000000001"/>
    <n v="0"/>
    <n v="81.040000000000006"/>
    <x v="848"/>
    <n v="81.040000000000006"/>
    <n v="62.480000000000004"/>
    <n v="0.435340022296544"/>
    <n v="2026"/>
    <s v="Q2"/>
    <n v="5"/>
    <s v="May"/>
  </r>
  <r>
    <n v="4591"/>
    <d v="2026-05-19T00:00:00"/>
    <n v="2026"/>
    <x v="1"/>
    <n v="5"/>
    <x v="4"/>
    <x v="2"/>
    <x v="16"/>
    <x v="2"/>
    <s v="New"/>
    <x v="3"/>
    <s v="Trail Tent 2P"/>
    <n v="1"/>
    <n v="192.94"/>
    <n v="0"/>
    <n v="105.15"/>
    <x v="849"/>
    <n v="105.15"/>
    <n v="87.789999999999992"/>
    <n v="0.45501192080439512"/>
    <n v="2026"/>
    <s v="Q2"/>
    <n v="5"/>
    <s v="May"/>
  </r>
  <r>
    <n v="280"/>
    <d v="2026-05-20T00:00:00"/>
    <n v="2026"/>
    <x v="1"/>
    <n v="5"/>
    <x v="4"/>
    <x v="3"/>
    <x v="8"/>
    <x v="2"/>
    <s v="Business"/>
    <x v="2"/>
    <s v="Travel Backpack 35L"/>
    <n v="1"/>
    <n v="168.56"/>
    <n v="0"/>
    <n v="85.46"/>
    <x v="850"/>
    <n v="85.46"/>
    <n v="83.100000000000009"/>
    <n v="0.49299952539155201"/>
    <n v="2026"/>
    <s v="Q2"/>
    <n v="5"/>
    <s v="May"/>
  </r>
  <r>
    <n v="409"/>
    <d v="2026-05-20T00:00:00"/>
    <n v="2026"/>
    <x v="1"/>
    <n v="5"/>
    <x v="4"/>
    <x v="0"/>
    <x v="0"/>
    <x v="0"/>
    <s v="New"/>
    <x v="3"/>
    <s v="Compact Sleeping Bag"/>
    <n v="2"/>
    <n v="123.9"/>
    <n v="0"/>
    <n v="58.95"/>
    <x v="851"/>
    <n v="117.9"/>
    <n v="129.9"/>
    <n v="0.52421307506053272"/>
    <n v="2026"/>
    <s v="Q2"/>
    <n v="5"/>
    <s v="May"/>
  </r>
  <r>
    <n v="1372"/>
    <d v="2026-05-20T00:00:00"/>
    <n v="2026"/>
    <x v="1"/>
    <n v="5"/>
    <x v="4"/>
    <x v="0"/>
    <x v="9"/>
    <x v="0"/>
    <s v="New"/>
    <x v="1"/>
    <s v="Trail Boots"/>
    <n v="2"/>
    <n v="140.93"/>
    <n v="0"/>
    <n v="81.040000000000006"/>
    <x v="852"/>
    <n v="162.08000000000001"/>
    <n v="119.78"/>
    <n v="0.42496274746327961"/>
    <n v="2026"/>
    <s v="Q2"/>
    <n v="5"/>
    <s v="May"/>
  </r>
  <r>
    <n v="2327"/>
    <d v="2026-05-20T00:00:00"/>
    <n v="2026"/>
    <x v="1"/>
    <n v="5"/>
    <x v="4"/>
    <x v="2"/>
    <x v="5"/>
    <x v="2"/>
    <s v="Returning"/>
    <x v="1"/>
    <s v="Trekking Poles"/>
    <n v="1"/>
    <n v="73.150000000000006"/>
    <n v="0"/>
    <n v="32.950000000000003"/>
    <x v="853"/>
    <n v="32.950000000000003"/>
    <n v="40.200000000000003"/>
    <n v="0.54955570745044424"/>
    <n v="2026"/>
    <s v="Q2"/>
    <n v="5"/>
    <s v="May"/>
  </r>
  <r>
    <n v="2703"/>
    <d v="2026-05-20T00:00:00"/>
    <n v="2026"/>
    <x v="1"/>
    <n v="5"/>
    <x v="4"/>
    <x v="3"/>
    <x v="8"/>
    <x v="2"/>
    <s v="Business"/>
    <x v="3"/>
    <s v="Trail Tent 2P"/>
    <n v="2"/>
    <n v="197.35"/>
    <n v="0.05"/>
    <n v="102.63"/>
    <x v="854"/>
    <n v="205.26"/>
    <n v="169.70499999999998"/>
    <n v="0.45258890829810783"/>
    <n v="2026"/>
    <s v="Q2"/>
    <n v="5"/>
    <s v="May"/>
  </r>
  <r>
    <n v="2776"/>
    <d v="2026-05-20T00:00:00"/>
    <n v="2026"/>
    <x v="1"/>
    <n v="5"/>
    <x v="4"/>
    <x v="3"/>
    <x v="4"/>
    <x v="0"/>
    <s v="Business"/>
    <x v="2"/>
    <s v="Insulated Bottle"/>
    <n v="3"/>
    <n v="36.74"/>
    <n v="0.05"/>
    <n v="13.97"/>
    <x v="855"/>
    <n v="41.910000000000004"/>
    <n v="62.798999999999985"/>
    <n v="0.59974787267570118"/>
    <n v="2026"/>
    <s v="Q2"/>
    <n v="5"/>
    <s v="May"/>
  </r>
  <r>
    <n v="3411"/>
    <d v="2026-05-20T00:00:00"/>
    <n v="2026"/>
    <x v="1"/>
    <n v="5"/>
    <x v="4"/>
    <x v="1"/>
    <x v="11"/>
    <x v="0"/>
    <s v="Returning"/>
    <x v="1"/>
    <s v="Summit Backpack 45L"/>
    <n v="2"/>
    <n v="151.35"/>
    <n v="0.05"/>
    <n v="77.150000000000006"/>
    <x v="856"/>
    <n v="154.30000000000001"/>
    <n v="133.26499999999999"/>
    <n v="0.46342566028550064"/>
    <n v="2026"/>
    <s v="Q2"/>
    <n v="5"/>
    <s v="May"/>
  </r>
  <r>
    <n v="3841"/>
    <d v="2026-05-20T00:00:00"/>
    <n v="2026"/>
    <x v="1"/>
    <n v="5"/>
    <x v="4"/>
    <x v="0"/>
    <x v="15"/>
    <x v="2"/>
    <s v="New"/>
    <x v="0"/>
    <s v="Trail Bike Light"/>
    <n v="2"/>
    <n v="50.09"/>
    <n v="0.05"/>
    <n v="23.16"/>
    <x v="857"/>
    <n v="46.32"/>
    <n v="48.851000000000006"/>
    <n v="0.51329711781950382"/>
    <n v="2026"/>
    <s v="Q2"/>
    <n v="5"/>
    <s v="May"/>
  </r>
  <r>
    <n v="5121"/>
    <d v="2026-05-20T00:00:00"/>
    <n v="2026"/>
    <x v="1"/>
    <n v="5"/>
    <x v="4"/>
    <x v="0"/>
    <x v="9"/>
    <x v="0"/>
    <s v="New"/>
    <x v="4"/>
    <s v="Weighted Vest"/>
    <n v="2"/>
    <n v="121.96"/>
    <n v="0.05"/>
    <n v="71.2"/>
    <x v="858"/>
    <n v="142.4"/>
    <n v="89.323999999999984"/>
    <n v="0.38547582468799085"/>
    <n v="2026"/>
    <s v="Q2"/>
    <n v="5"/>
    <s v="May"/>
  </r>
  <r>
    <n v="53"/>
    <d v="2026-05-21T00:00:00"/>
    <n v="2026"/>
    <x v="1"/>
    <n v="5"/>
    <x v="4"/>
    <x v="3"/>
    <x v="13"/>
    <x v="0"/>
    <s v="Business"/>
    <x v="2"/>
    <s v="Carry-On Duffel"/>
    <n v="1"/>
    <n v="134.28"/>
    <n v="0.05"/>
    <n v="65.44"/>
    <x v="859"/>
    <n v="65.44"/>
    <n v="62.125999999999991"/>
    <n v="0.487010645469796"/>
    <n v="2026"/>
    <s v="Q2"/>
    <n v="5"/>
    <s v="May"/>
  </r>
  <r>
    <n v="127"/>
    <d v="2026-05-21T00:00:00"/>
    <n v="2026"/>
    <x v="1"/>
    <n v="5"/>
    <x v="4"/>
    <x v="3"/>
    <x v="7"/>
    <x v="0"/>
    <s v="Business"/>
    <x v="0"/>
    <s v="Cycling Pack 12L"/>
    <n v="3"/>
    <n v="100.48"/>
    <n v="0.05"/>
    <n v="50.68"/>
    <x v="860"/>
    <n v="152.04"/>
    <n v="134.328"/>
    <n v="0.46907475695608447"/>
    <n v="2026"/>
    <s v="Q2"/>
    <n v="5"/>
    <s v="May"/>
  </r>
  <r>
    <n v="1092"/>
    <d v="2026-05-21T00:00:00"/>
    <n v="2026"/>
    <x v="1"/>
    <n v="5"/>
    <x v="4"/>
    <x v="3"/>
    <x v="8"/>
    <x v="0"/>
    <s v="New"/>
    <x v="4"/>
    <s v="Recovery Roller"/>
    <n v="3"/>
    <n v="36.229999999999997"/>
    <n v="0"/>
    <n v="13.55"/>
    <x v="861"/>
    <n v="40.650000000000006"/>
    <n v="68.039999999999992"/>
    <n v="0.62600055202870541"/>
    <n v="2026"/>
    <s v="Q2"/>
    <n v="5"/>
    <s v="May"/>
  </r>
  <r>
    <n v="1213"/>
    <d v="2026-05-21T00:00:00"/>
    <n v="2026"/>
    <x v="1"/>
    <n v="5"/>
    <x v="4"/>
    <x v="2"/>
    <x v="2"/>
    <x v="3"/>
    <s v="Returning"/>
    <x v="3"/>
    <s v="Compact Sleeping Bag"/>
    <n v="3"/>
    <n v="120.61"/>
    <n v="0"/>
    <n v="60.17"/>
    <x v="862"/>
    <n v="180.51"/>
    <n v="181.32"/>
    <n v="0.50111931017328581"/>
    <n v="2026"/>
    <s v="Q2"/>
    <n v="5"/>
    <s v="May"/>
  </r>
  <r>
    <n v="1849"/>
    <d v="2026-05-21T00:00:00"/>
    <n v="2026"/>
    <x v="1"/>
    <n v="5"/>
    <x v="4"/>
    <x v="2"/>
    <x v="5"/>
    <x v="3"/>
    <s v="Returning"/>
    <x v="2"/>
    <s v="Packing Cube Set"/>
    <n v="3"/>
    <n v="46.46"/>
    <n v="0"/>
    <n v="18.71"/>
    <x v="863"/>
    <n v="56.13"/>
    <n v="83.25"/>
    <n v="0.59728798966853214"/>
    <n v="2026"/>
    <s v="Q2"/>
    <n v="5"/>
    <s v="May"/>
  </r>
  <r>
    <n v="2395"/>
    <d v="2026-05-21T00:00:00"/>
    <n v="2026"/>
    <x v="1"/>
    <n v="5"/>
    <x v="4"/>
    <x v="1"/>
    <x v="12"/>
    <x v="0"/>
    <s v="Business"/>
    <x v="4"/>
    <s v="Recovery Roller"/>
    <n v="1"/>
    <n v="36.9"/>
    <n v="0.05"/>
    <n v="13.89"/>
    <x v="864"/>
    <n v="13.89"/>
    <n v="21.164999999999999"/>
    <n v="0.60376551133932388"/>
    <n v="2026"/>
    <s v="Q2"/>
    <n v="5"/>
    <s v="May"/>
  </r>
  <r>
    <n v="4166"/>
    <d v="2026-05-21T00:00:00"/>
    <n v="2026"/>
    <x v="1"/>
    <n v="5"/>
    <x v="4"/>
    <x v="2"/>
    <x v="3"/>
    <x v="0"/>
    <s v="New"/>
    <x v="4"/>
    <s v="Resistance Band Set"/>
    <n v="6"/>
    <n v="40.61"/>
    <n v="0.05"/>
    <n v="15.14"/>
    <x v="865"/>
    <n v="90.84"/>
    <n v="140.63699999999997"/>
    <n v="0.607563602431343"/>
    <n v="2026"/>
    <s v="Q2"/>
    <n v="5"/>
    <s v="May"/>
  </r>
  <r>
    <n v="1004"/>
    <d v="2026-05-22T00:00:00"/>
    <n v="2026"/>
    <x v="1"/>
    <n v="5"/>
    <x v="4"/>
    <x v="3"/>
    <x v="13"/>
    <x v="0"/>
    <s v="Business"/>
    <x v="2"/>
    <s v="Insulated Bottle"/>
    <n v="2"/>
    <n v="36.86"/>
    <n v="0.05"/>
    <n v="13.85"/>
    <x v="866"/>
    <n v="27.7"/>
    <n v="42.333999999999989"/>
    <n v="0.60447782505640113"/>
    <n v="2026"/>
    <s v="Q2"/>
    <n v="5"/>
    <s v="May"/>
  </r>
  <r>
    <n v="1012"/>
    <d v="2026-05-22T00:00:00"/>
    <n v="2026"/>
    <x v="1"/>
    <n v="5"/>
    <x v="4"/>
    <x v="1"/>
    <x v="6"/>
    <x v="0"/>
    <s v="New"/>
    <x v="1"/>
    <s v="Summit Backpack 45L"/>
    <n v="3"/>
    <n v="156.74"/>
    <n v="0"/>
    <n v="79.819999999999993"/>
    <x v="867"/>
    <n v="239.45999999999998"/>
    <n v="230.76000000000005"/>
    <n v="0.49074901110118674"/>
    <n v="2026"/>
    <s v="Q2"/>
    <n v="5"/>
    <s v="May"/>
  </r>
  <r>
    <n v="2180"/>
    <d v="2026-05-22T00:00:00"/>
    <n v="2026"/>
    <x v="1"/>
    <n v="5"/>
    <x v="4"/>
    <x v="0"/>
    <x v="9"/>
    <x v="1"/>
    <s v="Returning"/>
    <x v="0"/>
    <s v="Trail Bike Light"/>
    <n v="3"/>
    <n v="51.04"/>
    <n v="0.2"/>
    <n v="22.32"/>
    <x v="868"/>
    <n v="66.960000000000008"/>
    <n v="55.536000000000001"/>
    <n v="0.45336990595611282"/>
    <n v="2026"/>
    <s v="Q2"/>
    <n v="5"/>
    <s v="May"/>
  </r>
  <r>
    <n v="3659"/>
    <d v="2026-05-22T00:00:00"/>
    <n v="2026"/>
    <x v="1"/>
    <n v="5"/>
    <x v="4"/>
    <x v="3"/>
    <x v="13"/>
    <x v="2"/>
    <s v="New"/>
    <x v="1"/>
    <s v="Hiking Daypack 20L"/>
    <n v="2"/>
    <n v="93.55"/>
    <n v="0"/>
    <n v="44.31"/>
    <x v="869"/>
    <n v="88.62"/>
    <n v="98.47999999999999"/>
    <n v="0.52634954569748793"/>
    <n v="2026"/>
    <s v="Q2"/>
    <n v="5"/>
    <s v="May"/>
  </r>
  <r>
    <n v="3775"/>
    <d v="2026-05-22T00:00:00"/>
    <n v="2026"/>
    <x v="1"/>
    <n v="5"/>
    <x v="4"/>
    <x v="2"/>
    <x v="2"/>
    <x v="0"/>
    <s v="Business"/>
    <x v="2"/>
    <s v="Carry-On Duffel"/>
    <n v="1"/>
    <n v="131.74"/>
    <n v="0"/>
    <n v="66.650000000000006"/>
    <x v="870"/>
    <n v="66.650000000000006"/>
    <n v="65.09"/>
    <n v="0.49407924700166994"/>
    <n v="2026"/>
    <s v="Q2"/>
    <n v="5"/>
    <s v="May"/>
  </r>
  <r>
    <n v="4071"/>
    <d v="2026-05-22T00:00:00"/>
    <n v="2026"/>
    <x v="1"/>
    <n v="5"/>
    <x v="4"/>
    <x v="3"/>
    <x v="8"/>
    <x v="0"/>
    <s v="New"/>
    <x v="1"/>
    <s v="Hiking Daypack 20L"/>
    <n v="5"/>
    <n v="91.79"/>
    <n v="0.05"/>
    <n v="44.48"/>
    <x v="871"/>
    <n v="222.39999999999998"/>
    <n v="213.60250000000002"/>
    <n v="0.48991118170193981"/>
    <n v="2026"/>
    <s v="Q2"/>
    <n v="5"/>
    <s v="May"/>
  </r>
  <r>
    <n v="5137"/>
    <d v="2026-05-22T00:00:00"/>
    <n v="2026"/>
    <x v="1"/>
    <n v="5"/>
    <x v="4"/>
    <x v="3"/>
    <x v="13"/>
    <x v="0"/>
    <s v="Business"/>
    <x v="1"/>
    <s v="Summit Backpack 45L"/>
    <n v="4"/>
    <n v="155.4"/>
    <n v="0.05"/>
    <n v="77.31"/>
    <x v="872"/>
    <n v="309.24"/>
    <n v="281.27999999999997"/>
    <n v="0.47632595001016048"/>
    <n v="2026"/>
    <s v="Q2"/>
    <n v="5"/>
    <s v="May"/>
  </r>
  <r>
    <n v="133"/>
    <d v="2026-05-23T00:00:00"/>
    <n v="2026"/>
    <x v="1"/>
    <n v="5"/>
    <x v="4"/>
    <x v="1"/>
    <x v="1"/>
    <x v="0"/>
    <s v="New"/>
    <x v="2"/>
    <s v="Insulated Bottle"/>
    <n v="1"/>
    <n v="36.57"/>
    <n v="0.05"/>
    <n v="13.33"/>
    <x v="873"/>
    <n v="13.33"/>
    <n v="21.411500000000004"/>
    <n v="0.61630902522919284"/>
    <n v="2026"/>
    <s v="Q2"/>
    <n v="5"/>
    <s v="May"/>
  </r>
  <r>
    <n v="1385"/>
    <d v="2026-05-23T00:00:00"/>
    <n v="2026"/>
    <x v="1"/>
    <n v="5"/>
    <x v="4"/>
    <x v="2"/>
    <x v="16"/>
    <x v="0"/>
    <s v="New"/>
    <x v="0"/>
    <s v="Compact Repair Kit"/>
    <n v="2"/>
    <n v="41.19"/>
    <n v="0"/>
    <n v="17.190000000000001"/>
    <x v="874"/>
    <n v="34.380000000000003"/>
    <n v="47.999999999999993"/>
    <n v="0.58266569555717407"/>
    <n v="2026"/>
    <s v="Q2"/>
    <n v="5"/>
    <s v="May"/>
  </r>
  <r>
    <n v="1597"/>
    <d v="2026-05-23T00:00:00"/>
    <n v="2026"/>
    <x v="1"/>
    <n v="5"/>
    <x v="4"/>
    <x v="3"/>
    <x v="8"/>
    <x v="0"/>
    <s v="Returning"/>
    <x v="2"/>
    <s v="Carry-On Duffel"/>
    <n v="1"/>
    <n v="136.66999999999999"/>
    <n v="0.05"/>
    <n v="67.099999999999994"/>
    <x v="875"/>
    <n v="67.099999999999994"/>
    <n v="62.736499999999978"/>
    <n v="0.48319617364916639"/>
    <n v="2026"/>
    <s v="Q2"/>
    <n v="5"/>
    <s v="May"/>
  </r>
  <r>
    <n v="2273"/>
    <d v="2026-05-23T00:00:00"/>
    <n v="2026"/>
    <x v="1"/>
    <n v="5"/>
    <x v="4"/>
    <x v="2"/>
    <x v="2"/>
    <x v="2"/>
    <s v="New"/>
    <x v="4"/>
    <s v="Recovery Roller"/>
    <n v="2"/>
    <n v="35.700000000000003"/>
    <n v="0"/>
    <n v="13.52"/>
    <x v="876"/>
    <n v="27.04"/>
    <n v="44.360000000000007"/>
    <n v="0.62128851540616248"/>
    <n v="2026"/>
    <s v="Q2"/>
    <n v="5"/>
    <s v="May"/>
  </r>
  <r>
    <n v="2931"/>
    <d v="2026-05-23T00:00:00"/>
    <n v="2026"/>
    <x v="1"/>
    <n v="5"/>
    <x v="4"/>
    <x v="0"/>
    <x v="0"/>
    <x v="0"/>
    <s v="Returning"/>
    <x v="0"/>
    <s v="Cycling Pack 12L"/>
    <n v="1"/>
    <n v="100.87"/>
    <n v="0"/>
    <n v="50.4"/>
    <x v="877"/>
    <n v="50.4"/>
    <n v="50.470000000000006"/>
    <n v="0.5003469812630118"/>
    <n v="2026"/>
    <s v="Q2"/>
    <n v="5"/>
    <s v="May"/>
  </r>
  <r>
    <n v="4143"/>
    <d v="2026-05-23T00:00:00"/>
    <n v="2026"/>
    <x v="1"/>
    <n v="5"/>
    <x v="4"/>
    <x v="2"/>
    <x v="16"/>
    <x v="2"/>
    <s v="Returning"/>
    <x v="2"/>
    <s v="Carry-On Duffel"/>
    <n v="1"/>
    <n v="130.80000000000001"/>
    <n v="0"/>
    <n v="68.7"/>
    <x v="878"/>
    <n v="68.7"/>
    <n v="62.100000000000009"/>
    <n v="0.4747706422018349"/>
    <n v="2026"/>
    <s v="Q2"/>
    <n v="5"/>
    <s v="May"/>
  </r>
  <r>
    <n v="4504"/>
    <d v="2026-05-23T00:00:00"/>
    <n v="2026"/>
    <x v="1"/>
    <n v="5"/>
    <x v="4"/>
    <x v="0"/>
    <x v="9"/>
    <x v="3"/>
    <s v="Returning"/>
    <x v="1"/>
    <s v="Summit Backpack 45L"/>
    <n v="1"/>
    <n v="153.88999999999999"/>
    <n v="0"/>
    <n v="79.64"/>
    <x v="879"/>
    <n v="79.64"/>
    <n v="74.249999999999986"/>
    <n v="0.4824874910650464"/>
    <n v="2026"/>
    <s v="Q2"/>
    <n v="5"/>
    <s v="May"/>
  </r>
  <r>
    <n v="656"/>
    <d v="2026-05-24T00:00:00"/>
    <n v="2026"/>
    <x v="1"/>
    <n v="5"/>
    <x v="4"/>
    <x v="3"/>
    <x v="7"/>
    <x v="0"/>
    <s v="New"/>
    <x v="3"/>
    <s v="Compact Sleeping Bag"/>
    <n v="1"/>
    <n v="122.51"/>
    <n v="0.15"/>
    <n v="62.2"/>
    <x v="880"/>
    <n v="62.2"/>
    <n v="41.933499999999995"/>
    <n v="0.40268981643755369"/>
    <n v="2026"/>
    <s v="Q2"/>
    <n v="5"/>
    <s v="May"/>
  </r>
  <r>
    <n v="979"/>
    <d v="2026-05-24T00:00:00"/>
    <n v="2026"/>
    <x v="1"/>
    <n v="5"/>
    <x v="4"/>
    <x v="3"/>
    <x v="4"/>
    <x v="1"/>
    <s v="Returning"/>
    <x v="0"/>
    <s v="Commuter Helmet"/>
    <n v="8"/>
    <n v="79.94"/>
    <n v="0.15"/>
    <n v="41.65"/>
    <x v="881"/>
    <n v="333.2"/>
    <n v="210.392"/>
    <n v="0.38704028021015763"/>
    <n v="2026"/>
    <s v="Q2"/>
    <n v="5"/>
    <s v="May"/>
  </r>
  <r>
    <n v="1510"/>
    <d v="2026-05-24T00:00:00"/>
    <n v="2026"/>
    <x v="1"/>
    <n v="5"/>
    <x v="4"/>
    <x v="3"/>
    <x v="7"/>
    <x v="0"/>
    <s v="New"/>
    <x v="0"/>
    <s v="Trail Bike Light"/>
    <n v="2"/>
    <n v="50.78"/>
    <n v="0.05"/>
    <n v="23.03"/>
    <x v="882"/>
    <n v="46.06"/>
    <n v="50.421999999999997"/>
    <n v="0.52260525279326708"/>
    <n v="2026"/>
    <s v="Q2"/>
    <n v="5"/>
    <s v="May"/>
  </r>
  <r>
    <n v="1959"/>
    <d v="2026-05-24T00:00:00"/>
    <n v="2026"/>
    <x v="1"/>
    <n v="5"/>
    <x v="4"/>
    <x v="0"/>
    <x v="15"/>
    <x v="3"/>
    <s v="Business"/>
    <x v="0"/>
    <s v="Commuter Helmet"/>
    <n v="2"/>
    <n v="80.59"/>
    <n v="0.05"/>
    <n v="41.44"/>
    <x v="883"/>
    <n v="82.88"/>
    <n v="70.241000000000014"/>
    <n v="0.45872871781140412"/>
    <n v="2026"/>
    <s v="Q2"/>
    <n v="5"/>
    <s v="May"/>
  </r>
  <r>
    <n v="2089"/>
    <d v="2026-05-24T00:00:00"/>
    <n v="2026"/>
    <x v="1"/>
    <n v="5"/>
    <x v="4"/>
    <x v="0"/>
    <x v="15"/>
    <x v="3"/>
    <s v="New"/>
    <x v="4"/>
    <s v="Recovery Roller"/>
    <n v="3"/>
    <n v="35.75"/>
    <n v="0.15"/>
    <n v="13.54"/>
    <x v="884"/>
    <n v="40.619999999999997"/>
    <n v="50.542499999999997"/>
    <n v="0.55442204853969557"/>
    <n v="2026"/>
    <s v="Q2"/>
    <n v="5"/>
    <s v="May"/>
  </r>
  <r>
    <n v="2446"/>
    <d v="2026-05-24T00:00:00"/>
    <n v="2026"/>
    <x v="1"/>
    <n v="5"/>
    <x v="4"/>
    <x v="1"/>
    <x v="12"/>
    <x v="0"/>
    <s v="New"/>
    <x v="3"/>
    <s v="Trail Tent 2P"/>
    <n v="5"/>
    <n v="195.78"/>
    <n v="0.1"/>
    <n v="101.98"/>
    <x v="885"/>
    <n v="509.90000000000003"/>
    <n v="371.10999999999996"/>
    <n v="0.4212324491208953"/>
    <n v="2026"/>
    <s v="Q2"/>
    <n v="5"/>
    <s v="May"/>
  </r>
  <r>
    <n v="2847"/>
    <d v="2026-05-24T00:00:00"/>
    <n v="2026"/>
    <x v="1"/>
    <n v="5"/>
    <x v="4"/>
    <x v="3"/>
    <x v="13"/>
    <x v="0"/>
    <s v="Returning"/>
    <x v="3"/>
    <s v="Compact Sleeping Bag"/>
    <n v="2"/>
    <n v="125.95"/>
    <n v="0.05"/>
    <n v="61.74"/>
    <x v="886"/>
    <n v="123.48"/>
    <n v="115.825"/>
    <n v="0.48400576669940032"/>
    <n v="2026"/>
    <s v="Q2"/>
    <n v="5"/>
    <s v="May"/>
  </r>
  <r>
    <n v="3454"/>
    <d v="2026-05-24T00:00:00"/>
    <n v="2026"/>
    <x v="1"/>
    <n v="5"/>
    <x v="4"/>
    <x v="3"/>
    <x v="7"/>
    <x v="0"/>
    <s v="New"/>
    <x v="4"/>
    <s v="Resistance Band Set"/>
    <n v="2"/>
    <n v="41.32"/>
    <n v="0"/>
    <n v="14.91"/>
    <x v="887"/>
    <n v="29.82"/>
    <n v="52.82"/>
    <n v="0.63915779283639884"/>
    <n v="2026"/>
    <s v="Q2"/>
    <n v="5"/>
    <s v="May"/>
  </r>
  <r>
    <n v="4472"/>
    <d v="2026-05-24T00:00:00"/>
    <n v="2026"/>
    <x v="1"/>
    <n v="5"/>
    <x v="4"/>
    <x v="3"/>
    <x v="8"/>
    <x v="3"/>
    <s v="New"/>
    <x v="1"/>
    <s v="Trail Boots"/>
    <n v="2"/>
    <n v="144.01"/>
    <n v="0"/>
    <n v="79.37"/>
    <x v="888"/>
    <n v="158.74"/>
    <n v="129.27999999999997"/>
    <n v="0.44885771821401282"/>
    <n v="2026"/>
    <s v="Q2"/>
    <n v="5"/>
    <s v="May"/>
  </r>
  <r>
    <n v="4852"/>
    <d v="2026-05-24T00:00:00"/>
    <n v="2026"/>
    <x v="1"/>
    <n v="5"/>
    <x v="4"/>
    <x v="0"/>
    <x v="15"/>
    <x v="0"/>
    <s v="Business"/>
    <x v="0"/>
    <s v="Trail Bike Light"/>
    <n v="2"/>
    <n v="51.17"/>
    <n v="0.05"/>
    <n v="21.97"/>
    <x v="889"/>
    <n v="43.94"/>
    <n v="53.283000000000001"/>
    <n v="0.54804932989107513"/>
    <n v="2026"/>
    <s v="Q2"/>
    <n v="5"/>
    <s v="May"/>
  </r>
  <r>
    <n v="4959"/>
    <d v="2026-05-24T00:00:00"/>
    <n v="2026"/>
    <x v="1"/>
    <n v="5"/>
    <x v="4"/>
    <x v="0"/>
    <x v="0"/>
    <x v="1"/>
    <s v="Business"/>
    <x v="3"/>
    <s v="Portable Camp Stove"/>
    <n v="6"/>
    <n v="83.58"/>
    <n v="0.2"/>
    <n v="40.5"/>
    <x v="890"/>
    <n v="243"/>
    <n v="158.18400000000003"/>
    <n v="0.39429289303661169"/>
    <n v="2026"/>
    <s v="Q2"/>
    <n v="5"/>
    <s v="May"/>
  </r>
  <r>
    <n v="5056"/>
    <d v="2026-05-24T00:00:00"/>
    <n v="2026"/>
    <x v="1"/>
    <n v="5"/>
    <x v="4"/>
    <x v="2"/>
    <x v="16"/>
    <x v="3"/>
    <s v="Returning"/>
    <x v="3"/>
    <s v="Portable Camp Stove"/>
    <n v="2"/>
    <n v="80.010000000000005"/>
    <n v="0"/>
    <n v="38.54"/>
    <x v="891"/>
    <n v="77.08"/>
    <n v="82.940000000000012"/>
    <n v="0.51831021122359711"/>
    <n v="2026"/>
    <s v="Q2"/>
    <n v="5"/>
    <s v="May"/>
  </r>
  <r>
    <n v="1152"/>
    <d v="2026-05-25T00:00:00"/>
    <n v="2026"/>
    <x v="1"/>
    <n v="5"/>
    <x v="4"/>
    <x v="3"/>
    <x v="7"/>
    <x v="0"/>
    <s v="New"/>
    <x v="1"/>
    <s v="Hiking Daypack 20L"/>
    <n v="2"/>
    <n v="94.4"/>
    <n v="0"/>
    <n v="46.39"/>
    <x v="892"/>
    <n v="92.78"/>
    <n v="96.02000000000001"/>
    <n v="0.50858050847457625"/>
    <n v="2026"/>
    <s v="Q2"/>
    <n v="5"/>
    <s v="May"/>
  </r>
  <r>
    <n v="3919"/>
    <d v="2026-05-25T00:00:00"/>
    <n v="2026"/>
    <x v="1"/>
    <n v="5"/>
    <x v="4"/>
    <x v="2"/>
    <x v="2"/>
    <x v="2"/>
    <s v="Business"/>
    <x v="1"/>
    <s v="Summit Backpack 45L"/>
    <n v="6"/>
    <n v="157.33000000000001"/>
    <n v="0"/>
    <n v="78.849999999999994"/>
    <x v="893"/>
    <n v="473.09999999999997"/>
    <n v="470.88000000000005"/>
    <n v="0.4988241276298227"/>
    <n v="2026"/>
    <s v="Q2"/>
    <n v="5"/>
    <s v="May"/>
  </r>
  <r>
    <n v="4202"/>
    <d v="2026-05-25T00:00:00"/>
    <n v="2026"/>
    <x v="1"/>
    <n v="5"/>
    <x v="4"/>
    <x v="2"/>
    <x v="3"/>
    <x v="0"/>
    <s v="New"/>
    <x v="3"/>
    <s v="Compact Sleeping Bag"/>
    <n v="1"/>
    <n v="125.44"/>
    <n v="0"/>
    <n v="59.92"/>
    <x v="894"/>
    <n v="59.92"/>
    <n v="65.52"/>
    <n v="0.5223214285714286"/>
    <n v="2026"/>
    <s v="Q2"/>
    <n v="5"/>
    <s v="May"/>
  </r>
  <r>
    <n v="4274"/>
    <d v="2026-05-25T00:00:00"/>
    <n v="2026"/>
    <x v="1"/>
    <n v="5"/>
    <x v="4"/>
    <x v="1"/>
    <x v="12"/>
    <x v="3"/>
    <s v="Returning"/>
    <x v="4"/>
    <s v="Recovery Roller"/>
    <n v="2"/>
    <n v="36.18"/>
    <n v="0"/>
    <n v="13.71"/>
    <x v="895"/>
    <n v="27.42"/>
    <n v="44.94"/>
    <n v="0.62106135986733002"/>
    <n v="2026"/>
    <s v="Q2"/>
    <n v="5"/>
    <s v="May"/>
  </r>
  <r>
    <n v="4364"/>
    <d v="2026-05-25T00:00:00"/>
    <n v="2026"/>
    <x v="1"/>
    <n v="5"/>
    <x v="4"/>
    <x v="0"/>
    <x v="15"/>
    <x v="2"/>
    <s v="Returning"/>
    <x v="4"/>
    <s v="Resistance Band Set"/>
    <n v="1"/>
    <n v="41"/>
    <n v="0.05"/>
    <n v="14.51"/>
    <x v="896"/>
    <n v="14.51"/>
    <n v="24.439999999999998"/>
    <n v="0.62747111681643131"/>
    <n v="2026"/>
    <s v="Q2"/>
    <n v="5"/>
    <s v="May"/>
  </r>
  <r>
    <n v="4896"/>
    <d v="2026-05-25T00:00:00"/>
    <n v="2026"/>
    <x v="1"/>
    <n v="5"/>
    <x v="4"/>
    <x v="2"/>
    <x v="5"/>
    <x v="0"/>
    <s v="Returning"/>
    <x v="1"/>
    <s v="Trekking Poles"/>
    <n v="1"/>
    <n v="72.33"/>
    <n v="0.1"/>
    <n v="32.61"/>
    <x v="897"/>
    <n v="32.61"/>
    <n v="32.486999999999995"/>
    <n v="0.49905525600258072"/>
    <n v="2026"/>
    <s v="Q2"/>
    <n v="5"/>
    <s v="May"/>
  </r>
  <r>
    <n v="5109"/>
    <d v="2026-05-25T00:00:00"/>
    <n v="2026"/>
    <x v="1"/>
    <n v="5"/>
    <x v="4"/>
    <x v="3"/>
    <x v="4"/>
    <x v="0"/>
    <s v="Business"/>
    <x v="3"/>
    <s v="Compact Sleeping Bag"/>
    <n v="2"/>
    <n v="125.42"/>
    <n v="0"/>
    <n v="62.28"/>
    <x v="898"/>
    <n v="124.56"/>
    <n v="126.28"/>
    <n v="0.50342848030617127"/>
    <n v="2026"/>
    <s v="Q2"/>
    <n v="5"/>
    <s v="May"/>
  </r>
  <r>
    <n v="289"/>
    <d v="2026-05-26T00:00:00"/>
    <n v="2026"/>
    <x v="1"/>
    <n v="5"/>
    <x v="4"/>
    <x v="0"/>
    <x v="15"/>
    <x v="0"/>
    <s v="Business"/>
    <x v="0"/>
    <s v="Compact Repair Kit"/>
    <n v="2"/>
    <n v="41.29"/>
    <n v="0.15"/>
    <n v="16.43"/>
    <x v="899"/>
    <n v="32.86"/>
    <n v="37.332999999999998"/>
    <n v="0.531862151496588"/>
    <n v="2026"/>
    <s v="Q2"/>
    <n v="5"/>
    <s v="May"/>
  </r>
  <r>
    <n v="4092"/>
    <d v="2026-05-26T00:00:00"/>
    <n v="2026"/>
    <x v="1"/>
    <n v="5"/>
    <x v="4"/>
    <x v="3"/>
    <x v="8"/>
    <x v="1"/>
    <s v="Business"/>
    <x v="2"/>
    <s v="Carry-On Duffel"/>
    <n v="8"/>
    <n v="131.4"/>
    <n v="0.05"/>
    <n v="66.489999999999995"/>
    <x v="900"/>
    <n v="531.91999999999996"/>
    <n v="466.72"/>
    <n v="0.46735560362092449"/>
    <n v="2026"/>
    <s v="Q2"/>
    <n v="5"/>
    <s v="May"/>
  </r>
  <r>
    <n v="4727"/>
    <d v="2026-05-26T00:00:00"/>
    <n v="2026"/>
    <x v="1"/>
    <n v="5"/>
    <x v="4"/>
    <x v="2"/>
    <x v="16"/>
    <x v="0"/>
    <s v="New"/>
    <x v="1"/>
    <s v="Trail Boots"/>
    <n v="4"/>
    <n v="140.66999999999999"/>
    <n v="0"/>
    <n v="80.72"/>
    <x v="901"/>
    <n v="322.88"/>
    <n v="239.79999999999995"/>
    <n v="0.42617473519584842"/>
    <n v="2026"/>
    <s v="Q2"/>
    <n v="5"/>
    <s v="May"/>
  </r>
  <r>
    <n v="4753"/>
    <d v="2026-05-26T00:00:00"/>
    <n v="2026"/>
    <x v="1"/>
    <n v="5"/>
    <x v="4"/>
    <x v="3"/>
    <x v="8"/>
    <x v="0"/>
    <s v="Returning"/>
    <x v="4"/>
    <s v="Recovery Roller"/>
    <n v="1"/>
    <n v="36.659999999999997"/>
    <n v="0.05"/>
    <n v="13.51"/>
    <x v="902"/>
    <n v="13.51"/>
    <n v="21.317"/>
    <n v="0.61208257960777557"/>
    <n v="2026"/>
    <s v="Q2"/>
    <n v="5"/>
    <s v="May"/>
  </r>
  <r>
    <n v="942"/>
    <d v="2026-05-27T00:00:00"/>
    <n v="2026"/>
    <x v="1"/>
    <n v="5"/>
    <x v="4"/>
    <x v="3"/>
    <x v="4"/>
    <x v="0"/>
    <s v="Returning"/>
    <x v="2"/>
    <s v="Packing Cube Set"/>
    <n v="1"/>
    <n v="46.28"/>
    <n v="0.05"/>
    <n v="17.95"/>
    <x v="903"/>
    <n v="17.95"/>
    <n v="26.016000000000002"/>
    <n v="0.591729973161079"/>
    <n v="2026"/>
    <s v="Q2"/>
    <n v="5"/>
    <s v="May"/>
  </r>
  <r>
    <n v="1755"/>
    <d v="2026-05-27T00:00:00"/>
    <n v="2026"/>
    <x v="1"/>
    <n v="5"/>
    <x v="4"/>
    <x v="3"/>
    <x v="13"/>
    <x v="3"/>
    <s v="Returning"/>
    <x v="1"/>
    <s v="Hiking Daypack 20L"/>
    <n v="2"/>
    <n v="92.12"/>
    <n v="0"/>
    <n v="46.64"/>
    <x v="904"/>
    <n v="93.28"/>
    <n v="90.960000000000008"/>
    <n v="0.49370386452453324"/>
    <n v="2026"/>
    <s v="Q2"/>
    <n v="5"/>
    <s v="May"/>
  </r>
  <r>
    <n v="3073"/>
    <d v="2026-05-27T00:00:00"/>
    <n v="2026"/>
    <x v="1"/>
    <n v="5"/>
    <x v="4"/>
    <x v="3"/>
    <x v="13"/>
    <x v="0"/>
    <s v="Returning"/>
    <x v="4"/>
    <s v="Resistance Band Set"/>
    <n v="3"/>
    <n v="39.549999999999997"/>
    <n v="0"/>
    <n v="14.87"/>
    <x v="905"/>
    <n v="44.61"/>
    <n v="74.039999999999992"/>
    <n v="0.6240202275600506"/>
    <n v="2026"/>
    <s v="Q2"/>
    <n v="5"/>
    <s v="May"/>
  </r>
  <r>
    <n v="4230"/>
    <d v="2026-05-27T00:00:00"/>
    <n v="2026"/>
    <x v="1"/>
    <n v="5"/>
    <x v="4"/>
    <x v="0"/>
    <x v="0"/>
    <x v="2"/>
    <s v="New"/>
    <x v="0"/>
    <s v="Commuter Helmet"/>
    <n v="1"/>
    <n v="83.3"/>
    <n v="0"/>
    <n v="41.93"/>
    <x v="906"/>
    <n v="41.93"/>
    <n v="41.37"/>
    <n v="0.49663865546218489"/>
    <n v="2026"/>
    <s v="Q2"/>
    <n v="5"/>
    <s v="May"/>
  </r>
  <r>
    <n v="644"/>
    <d v="2026-05-28T00:00:00"/>
    <n v="2026"/>
    <x v="1"/>
    <n v="5"/>
    <x v="4"/>
    <x v="3"/>
    <x v="13"/>
    <x v="2"/>
    <s v="New"/>
    <x v="1"/>
    <s v="Hiking Daypack 20L"/>
    <n v="2"/>
    <n v="93.84"/>
    <n v="0"/>
    <n v="44.72"/>
    <x v="907"/>
    <n v="89.44"/>
    <n v="98.240000000000009"/>
    <n v="0.52344416027280483"/>
    <n v="2026"/>
    <s v="Q2"/>
    <n v="5"/>
    <s v="May"/>
  </r>
  <r>
    <n v="1122"/>
    <d v="2026-05-28T00:00:00"/>
    <n v="2026"/>
    <x v="1"/>
    <n v="5"/>
    <x v="4"/>
    <x v="2"/>
    <x v="16"/>
    <x v="0"/>
    <s v="Returning"/>
    <x v="0"/>
    <s v="Trail Bike Light"/>
    <n v="2"/>
    <n v="51.25"/>
    <n v="0"/>
    <n v="22.57"/>
    <x v="908"/>
    <n v="45.14"/>
    <n v="57.36"/>
    <n v="0.55960975609756092"/>
    <n v="2026"/>
    <s v="Q2"/>
    <n v="5"/>
    <s v="May"/>
  </r>
  <r>
    <n v="2019"/>
    <d v="2026-05-28T00:00:00"/>
    <n v="2026"/>
    <x v="1"/>
    <n v="5"/>
    <x v="4"/>
    <x v="3"/>
    <x v="13"/>
    <x v="1"/>
    <s v="Business"/>
    <x v="0"/>
    <s v="Commuter Helmet"/>
    <n v="8"/>
    <n v="80.13"/>
    <n v="0.1"/>
    <n v="43.8"/>
    <x v="909"/>
    <n v="350.4"/>
    <n v="226.53600000000006"/>
    <n v="0.39265360455925796"/>
    <n v="2026"/>
    <s v="Q2"/>
    <n v="5"/>
    <s v="May"/>
  </r>
  <r>
    <n v="2432"/>
    <d v="2026-05-28T00:00:00"/>
    <n v="2026"/>
    <x v="1"/>
    <n v="5"/>
    <x v="4"/>
    <x v="1"/>
    <x v="12"/>
    <x v="0"/>
    <s v="Returning"/>
    <x v="4"/>
    <s v="Resistance Band Set"/>
    <n v="1"/>
    <n v="41.13"/>
    <n v="0"/>
    <n v="14.8"/>
    <x v="492"/>
    <n v="14.8"/>
    <n v="26.330000000000002"/>
    <n v="0.64016532944322879"/>
    <n v="2026"/>
    <s v="Q2"/>
    <n v="5"/>
    <s v="May"/>
  </r>
  <r>
    <n v="2989"/>
    <d v="2026-05-28T00:00:00"/>
    <n v="2026"/>
    <x v="1"/>
    <n v="5"/>
    <x v="4"/>
    <x v="3"/>
    <x v="13"/>
    <x v="0"/>
    <s v="Returning"/>
    <x v="3"/>
    <s v="Portable Camp Stove"/>
    <n v="1"/>
    <n v="81.28"/>
    <n v="0.15"/>
    <n v="39.020000000000003"/>
    <x v="910"/>
    <n v="39.020000000000003"/>
    <n v="30.067999999999991"/>
    <n v="0.43521306160259371"/>
    <n v="2026"/>
    <s v="Q2"/>
    <n v="5"/>
    <s v="May"/>
  </r>
  <r>
    <n v="3019"/>
    <d v="2026-05-28T00:00:00"/>
    <n v="2026"/>
    <x v="1"/>
    <n v="5"/>
    <x v="4"/>
    <x v="2"/>
    <x v="3"/>
    <x v="0"/>
    <s v="Business"/>
    <x v="2"/>
    <s v="Packing Cube Set"/>
    <n v="1"/>
    <n v="46.19"/>
    <n v="0"/>
    <n v="18.329999999999998"/>
    <x v="911"/>
    <n v="18.329999999999998"/>
    <n v="27.86"/>
    <n v="0.60316085732842606"/>
    <n v="2026"/>
    <s v="Q2"/>
    <n v="5"/>
    <s v="May"/>
  </r>
  <r>
    <n v="3798"/>
    <d v="2026-05-28T00:00:00"/>
    <n v="2026"/>
    <x v="1"/>
    <n v="5"/>
    <x v="4"/>
    <x v="3"/>
    <x v="8"/>
    <x v="0"/>
    <s v="Returning"/>
    <x v="1"/>
    <s v="Summit Backpack 45L"/>
    <n v="3"/>
    <n v="156.58000000000001"/>
    <n v="0"/>
    <n v="79.099999999999994"/>
    <x v="912"/>
    <n v="237.29999999999998"/>
    <n v="232.44000000000003"/>
    <n v="0.49482692553327379"/>
    <n v="2026"/>
    <s v="Q2"/>
    <n v="5"/>
    <s v="May"/>
  </r>
  <r>
    <n v="3862"/>
    <d v="2026-05-28T00:00:00"/>
    <n v="2026"/>
    <x v="1"/>
    <n v="5"/>
    <x v="4"/>
    <x v="3"/>
    <x v="13"/>
    <x v="3"/>
    <s v="New"/>
    <x v="4"/>
    <s v="Weighted Vest"/>
    <n v="1"/>
    <n v="123.91"/>
    <n v="0"/>
    <n v="68.89"/>
    <x v="913"/>
    <n v="68.89"/>
    <n v="55.019999999999996"/>
    <n v="0.44403195867968687"/>
    <n v="2026"/>
    <s v="Q2"/>
    <n v="5"/>
    <s v="May"/>
  </r>
  <r>
    <n v="4281"/>
    <d v="2026-05-28T00:00:00"/>
    <n v="2026"/>
    <x v="1"/>
    <n v="5"/>
    <x v="4"/>
    <x v="2"/>
    <x v="2"/>
    <x v="3"/>
    <s v="New"/>
    <x v="0"/>
    <s v="Trail Bike Light"/>
    <n v="1"/>
    <n v="50.64"/>
    <n v="0"/>
    <n v="22.97"/>
    <x v="914"/>
    <n v="22.97"/>
    <n v="27.67"/>
    <n v="0.54640600315955767"/>
    <n v="2026"/>
    <s v="Q2"/>
    <n v="5"/>
    <s v="May"/>
  </r>
  <r>
    <n v="191"/>
    <d v="2026-05-29T00:00:00"/>
    <n v="2026"/>
    <x v="1"/>
    <n v="5"/>
    <x v="4"/>
    <x v="2"/>
    <x v="5"/>
    <x v="0"/>
    <s v="Returning"/>
    <x v="1"/>
    <s v="Trekking Poles"/>
    <n v="2"/>
    <n v="70.48"/>
    <n v="0.1"/>
    <n v="33.229999999999997"/>
    <x v="915"/>
    <n v="66.459999999999994"/>
    <n v="60.404000000000011"/>
    <n v="0.47613192079707412"/>
    <n v="2026"/>
    <s v="Q2"/>
    <n v="5"/>
    <s v="May"/>
  </r>
  <r>
    <n v="1039"/>
    <d v="2026-05-29T00:00:00"/>
    <n v="2026"/>
    <x v="1"/>
    <n v="5"/>
    <x v="4"/>
    <x v="1"/>
    <x v="11"/>
    <x v="3"/>
    <s v="New"/>
    <x v="0"/>
    <s v="Compact Repair Kit"/>
    <n v="1"/>
    <n v="41.27"/>
    <n v="0.05"/>
    <n v="17.149999999999999"/>
    <x v="916"/>
    <n v="17.149999999999999"/>
    <n v="22.0565"/>
    <n v="0.56257253261576523"/>
    <n v="2026"/>
    <s v="Q2"/>
    <n v="5"/>
    <s v="May"/>
  </r>
  <r>
    <n v="2641"/>
    <d v="2026-05-29T00:00:00"/>
    <n v="2026"/>
    <x v="1"/>
    <n v="5"/>
    <x v="4"/>
    <x v="0"/>
    <x v="15"/>
    <x v="3"/>
    <s v="Returning"/>
    <x v="4"/>
    <s v="Recovery Roller"/>
    <n v="2"/>
    <n v="36.9"/>
    <n v="0"/>
    <n v="14.07"/>
    <x v="917"/>
    <n v="28.14"/>
    <n v="45.66"/>
    <n v="0.61869918699186988"/>
    <n v="2026"/>
    <s v="Q2"/>
    <n v="5"/>
    <s v="May"/>
  </r>
  <r>
    <n v="3058"/>
    <d v="2026-05-29T00:00:00"/>
    <n v="2026"/>
    <x v="1"/>
    <n v="5"/>
    <x v="4"/>
    <x v="1"/>
    <x v="11"/>
    <x v="0"/>
    <s v="Returning"/>
    <x v="3"/>
    <s v="Trail Tent 2P"/>
    <n v="1"/>
    <n v="196.91"/>
    <n v="0"/>
    <n v="106.31"/>
    <x v="918"/>
    <n v="106.31"/>
    <n v="90.6"/>
    <n v="0.46010867909197095"/>
    <n v="2026"/>
    <s v="Q2"/>
    <n v="5"/>
    <s v="May"/>
  </r>
  <r>
    <n v="3110"/>
    <d v="2026-05-29T00:00:00"/>
    <n v="2026"/>
    <x v="1"/>
    <n v="5"/>
    <x v="4"/>
    <x v="1"/>
    <x v="6"/>
    <x v="2"/>
    <s v="Business"/>
    <x v="4"/>
    <s v="Recovery Roller"/>
    <n v="3"/>
    <n v="35.79"/>
    <n v="0"/>
    <n v="13.67"/>
    <x v="919"/>
    <n v="41.01"/>
    <n v="66.360000000000014"/>
    <n v="0.61804973456272716"/>
    <n v="2026"/>
    <s v="Q2"/>
    <n v="5"/>
    <s v="May"/>
  </r>
  <r>
    <n v="3981"/>
    <d v="2026-05-29T00:00:00"/>
    <n v="2026"/>
    <x v="1"/>
    <n v="5"/>
    <x v="4"/>
    <x v="3"/>
    <x v="13"/>
    <x v="0"/>
    <s v="New"/>
    <x v="0"/>
    <s v="Commuter Helmet"/>
    <n v="2"/>
    <n v="82.22"/>
    <n v="0.05"/>
    <n v="42.35"/>
    <x v="920"/>
    <n v="84.7"/>
    <n v="71.517999999999986"/>
    <n v="0.45780895927485943"/>
    <n v="2026"/>
    <s v="Q2"/>
    <n v="5"/>
    <s v="May"/>
  </r>
  <r>
    <n v="4663"/>
    <d v="2026-05-29T00:00:00"/>
    <n v="2026"/>
    <x v="1"/>
    <n v="5"/>
    <x v="4"/>
    <x v="2"/>
    <x v="5"/>
    <x v="0"/>
    <s v="New"/>
    <x v="0"/>
    <s v="Compact Repair Kit"/>
    <n v="1"/>
    <n v="40.57"/>
    <n v="0"/>
    <n v="16.809999999999999"/>
    <x v="921"/>
    <n v="16.809999999999999"/>
    <n v="23.76"/>
    <n v="0.58565442445156524"/>
    <n v="2026"/>
    <s v="Q2"/>
    <n v="5"/>
    <s v="May"/>
  </r>
  <r>
    <n v="5021"/>
    <d v="2026-05-29T00:00:00"/>
    <n v="2026"/>
    <x v="1"/>
    <n v="5"/>
    <x v="4"/>
    <x v="2"/>
    <x v="10"/>
    <x v="2"/>
    <s v="Returning"/>
    <x v="3"/>
    <s v="Trail Tent 2P"/>
    <n v="1"/>
    <n v="191.62"/>
    <n v="0.05"/>
    <n v="106.15"/>
    <x v="922"/>
    <n v="106.15"/>
    <n v="75.888999999999982"/>
    <n v="0.41688319535923613"/>
    <n v="2026"/>
    <s v="Q2"/>
    <n v="5"/>
    <s v="May"/>
  </r>
  <r>
    <n v="5107"/>
    <d v="2026-05-29T00:00:00"/>
    <n v="2026"/>
    <x v="1"/>
    <n v="5"/>
    <x v="4"/>
    <x v="1"/>
    <x v="6"/>
    <x v="3"/>
    <s v="Returning"/>
    <x v="1"/>
    <s v="Summit Backpack 45L"/>
    <n v="1"/>
    <n v="154.07"/>
    <n v="0.05"/>
    <n v="78.400000000000006"/>
    <x v="923"/>
    <n v="78.400000000000006"/>
    <n v="67.966499999999968"/>
    <n v="0.46435830603314271"/>
    <n v="2026"/>
    <s v="Q2"/>
    <n v="5"/>
    <s v="May"/>
  </r>
  <r>
    <n v="454"/>
    <d v="2026-05-30T00:00:00"/>
    <n v="2026"/>
    <x v="1"/>
    <n v="5"/>
    <x v="4"/>
    <x v="2"/>
    <x v="10"/>
    <x v="3"/>
    <s v="Returning"/>
    <x v="3"/>
    <s v="Compact Sleeping Bag"/>
    <n v="1"/>
    <n v="120.8"/>
    <n v="0"/>
    <n v="61.4"/>
    <x v="924"/>
    <n v="61.4"/>
    <n v="59.4"/>
    <n v="0.49172185430463577"/>
    <n v="2026"/>
    <s v="Q2"/>
    <n v="5"/>
    <s v="May"/>
  </r>
  <r>
    <n v="873"/>
    <d v="2026-05-30T00:00:00"/>
    <n v="2026"/>
    <x v="1"/>
    <n v="5"/>
    <x v="4"/>
    <x v="2"/>
    <x v="10"/>
    <x v="0"/>
    <s v="Business"/>
    <x v="0"/>
    <s v="Compact Repair Kit"/>
    <n v="1"/>
    <n v="40.15"/>
    <n v="0"/>
    <n v="16.82"/>
    <x v="925"/>
    <n v="16.82"/>
    <n v="23.33"/>
    <n v="0.58107098381070976"/>
    <n v="2026"/>
    <s v="Q2"/>
    <n v="5"/>
    <s v="May"/>
  </r>
  <r>
    <n v="1116"/>
    <d v="2026-05-30T00:00:00"/>
    <n v="2026"/>
    <x v="1"/>
    <n v="5"/>
    <x v="4"/>
    <x v="1"/>
    <x v="12"/>
    <x v="1"/>
    <s v="Business"/>
    <x v="2"/>
    <s v="Carry-On Duffel"/>
    <n v="5"/>
    <n v="134.4"/>
    <n v="0.15"/>
    <n v="67.709999999999994"/>
    <x v="926"/>
    <n v="338.54999999999995"/>
    <n v="232.64999999999998"/>
    <n v="0.40730042016806722"/>
    <n v="2026"/>
    <s v="Q2"/>
    <n v="5"/>
    <s v="May"/>
  </r>
  <r>
    <n v="1206"/>
    <d v="2026-05-30T00:00:00"/>
    <n v="2026"/>
    <x v="1"/>
    <n v="5"/>
    <x v="4"/>
    <x v="3"/>
    <x v="13"/>
    <x v="0"/>
    <s v="Returning"/>
    <x v="2"/>
    <s v="Insulated Bottle"/>
    <n v="2"/>
    <n v="37.130000000000003"/>
    <n v="0.05"/>
    <n v="13.44"/>
    <x v="927"/>
    <n v="26.88"/>
    <n v="43.667000000000002"/>
    <n v="0.6189774193091131"/>
    <n v="2026"/>
    <s v="Q2"/>
    <n v="5"/>
    <s v="May"/>
  </r>
  <r>
    <n v="1576"/>
    <d v="2026-05-30T00:00:00"/>
    <n v="2026"/>
    <x v="1"/>
    <n v="5"/>
    <x v="4"/>
    <x v="1"/>
    <x v="1"/>
    <x v="0"/>
    <s v="Business"/>
    <x v="3"/>
    <s v="Compact Sleeping Bag"/>
    <n v="6"/>
    <n v="123.82"/>
    <n v="0"/>
    <n v="61.91"/>
    <x v="928"/>
    <n v="371.46"/>
    <n v="371.46"/>
    <n v="0.5"/>
    <n v="2026"/>
    <s v="Q2"/>
    <n v="5"/>
    <s v="May"/>
  </r>
  <r>
    <n v="2634"/>
    <d v="2026-05-30T00:00:00"/>
    <n v="2026"/>
    <x v="1"/>
    <n v="5"/>
    <x v="4"/>
    <x v="2"/>
    <x v="16"/>
    <x v="3"/>
    <s v="Returning"/>
    <x v="2"/>
    <s v="Insulated Bottle"/>
    <n v="2"/>
    <n v="36.94"/>
    <n v="0.05"/>
    <n v="13.82"/>
    <x v="929"/>
    <n v="27.64"/>
    <n v="42.545999999999992"/>
    <n v="0.60618926851508848"/>
    <n v="2026"/>
    <s v="Q2"/>
    <n v="5"/>
    <s v="May"/>
  </r>
  <r>
    <n v="2649"/>
    <d v="2026-05-30T00:00:00"/>
    <n v="2026"/>
    <x v="1"/>
    <n v="5"/>
    <x v="4"/>
    <x v="0"/>
    <x v="0"/>
    <x v="0"/>
    <s v="New"/>
    <x v="3"/>
    <s v="Trail Tent 2P"/>
    <n v="3"/>
    <n v="199.17"/>
    <n v="0.05"/>
    <n v="105.24"/>
    <x v="930"/>
    <n v="315.71999999999997"/>
    <n v="251.91450000000003"/>
    <n v="0.4437970207941907"/>
    <n v="2026"/>
    <s v="Q2"/>
    <n v="5"/>
    <s v="May"/>
  </r>
  <r>
    <n v="2774"/>
    <d v="2026-05-30T00:00:00"/>
    <n v="2026"/>
    <x v="1"/>
    <n v="5"/>
    <x v="4"/>
    <x v="0"/>
    <x v="9"/>
    <x v="0"/>
    <s v="Returning"/>
    <x v="3"/>
    <s v="Portable Camp Stove"/>
    <n v="3"/>
    <n v="83.17"/>
    <n v="0"/>
    <n v="40.520000000000003"/>
    <x v="931"/>
    <n v="121.56"/>
    <n v="127.94999999999999"/>
    <n v="0.51280509799206442"/>
    <n v="2026"/>
    <s v="Q2"/>
    <n v="5"/>
    <s v="May"/>
  </r>
  <r>
    <n v="3037"/>
    <d v="2026-05-30T00:00:00"/>
    <n v="2026"/>
    <x v="1"/>
    <n v="5"/>
    <x v="4"/>
    <x v="1"/>
    <x v="6"/>
    <x v="0"/>
    <s v="Business"/>
    <x v="2"/>
    <s v="Packing Cube Set"/>
    <n v="1"/>
    <n v="45.8"/>
    <n v="0.05"/>
    <n v="17.88"/>
    <x v="932"/>
    <n v="17.88"/>
    <n v="25.63"/>
    <n v="0.58905998621006661"/>
    <n v="2026"/>
    <s v="Q2"/>
    <n v="5"/>
    <s v="May"/>
  </r>
  <r>
    <n v="3138"/>
    <d v="2026-05-30T00:00:00"/>
    <n v="2026"/>
    <x v="1"/>
    <n v="5"/>
    <x v="4"/>
    <x v="2"/>
    <x v="2"/>
    <x v="3"/>
    <s v="Returning"/>
    <x v="1"/>
    <s v="Summit Backpack 45L"/>
    <n v="1"/>
    <n v="154.85"/>
    <n v="0"/>
    <n v="80.17"/>
    <x v="933"/>
    <n v="80.17"/>
    <n v="74.679999999999993"/>
    <n v="0.48227316758153049"/>
    <n v="2026"/>
    <s v="Q2"/>
    <n v="5"/>
    <s v="May"/>
  </r>
  <r>
    <n v="3228"/>
    <d v="2026-05-30T00:00:00"/>
    <n v="2026"/>
    <x v="1"/>
    <n v="5"/>
    <x v="4"/>
    <x v="3"/>
    <x v="13"/>
    <x v="0"/>
    <s v="Business"/>
    <x v="3"/>
    <s v="Trail Tent 2P"/>
    <n v="1"/>
    <n v="194.99"/>
    <n v="0"/>
    <n v="101.21"/>
    <x v="934"/>
    <n v="101.21"/>
    <n v="93.780000000000015"/>
    <n v="0.48094774090979031"/>
    <n v="2026"/>
    <s v="Q2"/>
    <n v="5"/>
    <s v="May"/>
  </r>
  <r>
    <n v="3401"/>
    <d v="2026-05-30T00:00:00"/>
    <n v="2026"/>
    <x v="1"/>
    <n v="5"/>
    <x v="4"/>
    <x v="2"/>
    <x v="10"/>
    <x v="0"/>
    <s v="Returning"/>
    <x v="4"/>
    <s v="Recovery Roller"/>
    <n v="1"/>
    <n v="36.31"/>
    <n v="0"/>
    <n v="13.93"/>
    <x v="235"/>
    <n v="13.93"/>
    <n v="22.380000000000003"/>
    <n v="0.61635912971633167"/>
    <n v="2026"/>
    <s v="Q2"/>
    <n v="5"/>
    <s v="May"/>
  </r>
  <r>
    <n v="3511"/>
    <d v="2026-05-30T00:00:00"/>
    <n v="2026"/>
    <x v="1"/>
    <n v="5"/>
    <x v="4"/>
    <x v="0"/>
    <x v="0"/>
    <x v="0"/>
    <s v="Returning"/>
    <x v="2"/>
    <s v="Packing Cube Set"/>
    <n v="1"/>
    <n v="47.19"/>
    <n v="0"/>
    <n v="18.54"/>
    <x v="935"/>
    <n v="18.54"/>
    <n v="28.65"/>
    <n v="0.60712015257469798"/>
    <n v="2026"/>
    <s v="Q2"/>
    <n v="5"/>
    <s v="May"/>
  </r>
  <r>
    <n v="4485"/>
    <d v="2026-05-30T00:00:00"/>
    <n v="2026"/>
    <x v="1"/>
    <n v="5"/>
    <x v="4"/>
    <x v="3"/>
    <x v="8"/>
    <x v="0"/>
    <s v="New"/>
    <x v="4"/>
    <s v="Weighted Vest"/>
    <n v="1"/>
    <n v="124.14"/>
    <n v="0"/>
    <n v="70.900000000000006"/>
    <x v="936"/>
    <n v="70.900000000000006"/>
    <n v="53.239999999999995"/>
    <n v="0.42887062993394548"/>
    <n v="2026"/>
    <s v="Q2"/>
    <n v="5"/>
    <s v="May"/>
  </r>
  <r>
    <n v="447"/>
    <d v="2026-05-31T00:00:00"/>
    <n v="2026"/>
    <x v="1"/>
    <n v="5"/>
    <x v="4"/>
    <x v="3"/>
    <x v="8"/>
    <x v="0"/>
    <s v="Returning"/>
    <x v="2"/>
    <s v="Carry-On Duffel"/>
    <n v="1"/>
    <n v="131.94999999999999"/>
    <n v="0"/>
    <n v="65.17"/>
    <x v="937"/>
    <n v="65.17"/>
    <n v="66.779999999999987"/>
    <n v="0.50610079575596811"/>
    <n v="2026"/>
    <s v="Q2"/>
    <n v="5"/>
    <s v="May"/>
  </r>
  <r>
    <n v="1208"/>
    <d v="2026-05-31T00:00:00"/>
    <n v="2026"/>
    <x v="1"/>
    <n v="5"/>
    <x v="4"/>
    <x v="3"/>
    <x v="8"/>
    <x v="3"/>
    <s v="New"/>
    <x v="0"/>
    <s v="Cycling Pack 12L"/>
    <n v="1"/>
    <n v="102.24"/>
    <n v="0"/>
    <n v="50.75"/>
    <x v="938"/>
    <n v="50.75"/>
    <n v="51.489999999999995"/>
    <n v="0.50361893583724571"/>
    <n v="2026"/>
    <s v="Q2"/>
    <n v="5"/>
    <s v="May"/>
  </r>
  <r>
    <n v="1355"/>
    <d v="2026-05-31T00:00:00"/>
    <n v="2026"/>
    <x v="1"/>
    <n v="5"/>
    <x v="4"/>
    <x v="3"/>
    <x v="13"/>
    <x v="3"/>
    <s v="New"/>
    <x v="1"/>
    <s v="Summit Backpack 45L"/>
    <n v="2"/>
    <n v="152.07"/>
    <n v="0"/>
    <n v="76.849999999999994"/>
    <x v="939"/>
    <n v="153.69999999999999"/>
    <n v="150.44"/>
    <n v="0.49464062602748737"/>
    <n v="2026"/>
    <s v="Q2"/>
    <n v="5"/>
    <s v="May"/>
  </r>
  <r>
    <n v="1474"/>
    <d v="2026-05-31T00:00:00"/>
    <n v="2026"/>
    <x v="1"/>
    <n v="5"/>
    <x v="4"/>
    <x v="2"/>
    <x v="3"/>
    <x v="0"/>
    <s v="New"/>
    <x v="3"/>
    <s v="Compact Sleeping Bag"/>
    <n v="2"/>
    <n v="123.34"/>
    <n v="0.05"/>
    <n v="58.96"/>
    <x v="940"/>
    <n v="117.92"/>
    <n v="116.426"/>
    <n v="0.49681240558831813"/>
    <n v="2026"/>
    <s v="Q2"/>
    <n v="5"/>
    <s v="May"/>
  </r>
  <r>
    <n v="1625"/>
    <d v="2026-05-31T00:00:00"/>
    <n v="2026"/>
    <x v="1"/>
    <n v="5"/>
    <x v="4"/>
    <x v="2"/>
    <x v="2"/>
    <x v="2"/>
    <s v="Returning"/>
    <x v="1"/>
    <s v="Summit Backpack 45L"/>
    <n v="1"/>
    <n v="155.81"/>
    <n v="0"/>
    <n v="80.31"/>
    <x v="941"/>
    <n v="80.31"/>
    <n v="75.5"/>
    <n v="0.48456453372697517"/>
    <n v="2026"/>
    <s v="Q2"/>
    <n v="5"/>
    <s v="May"/>
  </r>
  <r>
    <n v="1877"/>
    <d v="2026-05-31T00:00:00"/>
    <n v="2026"/>
    <x v="1"/>
    <n v="5"/>
    <x v="4"/>
    <x v="2"/>
    <x v="16"/>
    <x v="0"/>
    <s v="Returning"/>
    <x v="2"/>
    <s v="Travel Backpack 35L"/>
    <n v="1"/>
    <n v="163.19"/>
    <n v="0.05"/>
    <n v="87.95"/>
    <x v="942"/>
    <n v="87.95"/>
    <n v="67.080499999999986"/>
    <n v="0.4326922766810401"/>
    <n v="2026"/>
    <s v="Q2"/>
    <n v="5"/>
    <s v="May"/>
  </r>
  <r>
    <n v="1978"/>
    <d v="2026-05-31T00:00:00"/>
    <n v="2026"/>
    <x v="1"/>
    <n v="5"/>
    <x v="4"/>
    <x v="1"/>
    <x v="12"/>
    <x v="0"/>
    <s v="Returning"/>
    <x v="1"/>
    <s v="Trail Boots"/>
    <n v="1"/>
    <n v="147.30000000000001"/>
    <n v="0.05"/>
    <n v="81.510000000000005"/>
    <x v="943"/>
    <n v="81.510000000000005"/>
    <n v="58.424999999999997"/>
    <n v="0.41751527494908347"/>
    <n v="2026"/>
    <s v="Q2"/>
    <n v="5"/>
    <s v="May"/>
  </r>
  <r>
    <n v="3616"/>
    <d v="2026-05-31T00:00:00"/>
    <n v="2026"/>
    <x v="1"/>
    <n v="5"/>
    <x v="4"/>
    <x v="2"/>
    <x v="2"/>
    <x v="0"/>
    <s v="Returning"/>
    <x v="4"/>
    <s v="Weighted Vest"/>
    <n v="5"/>
    <n v="126.16"/>
    <n v="0"/>
    <n v="68.59"/>
    <x v="944"/>
    <n v="342.95000000000005"/>
    <n v="287.84999999999991"/>
    <n v="0.45632530120481918"/>
    <n v="2026"/>
    <s v="Q2"/>
    <n v="5"/>
    <s v="May"/>
  </r>
  <r>
    <n v="3992"/>
    <d v="2026-05-31T00:00:00"/>
    <n v="2026"/>
    <x v="1"/>
    <n v="5"/>
    <x v="4"/>
    <x v="3"/>
    <x v="8"/>
    <x v="0"/>
    <s v="New"/>
    <x v="2"/>
    <s v="Travel Backpack 35L"/>
    <n v="2"/>
    <n v="163.57"/>
    <n v="0"/>
    <n v="85.72"/>
    <x v="945"/>
    <n v="171.44"/>
    <n v="155.69999999999999"/>
    <n v="0.47594302133643085"/>
    <n v="2026"/>
    <s v="Q2"/>
    <n v="5"/>
    <s v="May"/>
  </r>
  <r>
    <n v="4091"/>
    <d v="2026-05-31T00:00:00"/>
    <n v="2026"/>
    <x v="1"/>
    <n v="5"/>
    <x v="4"/>
    <x v="2"/>
    <x v="16"/>
    <x v="0"/>
    <s v="New"/>
    <x v="1"/>
    <s v="Trail Boots"/>
    <n v="1"/>
    <n v="142.06"/>
    <n v="0"/>
    <n v="77.36"/>
    <x v="946"/>
    <n v="77.36"/>
    <n v="64.7"/>
    <n v="0.45544136280444886"/>
    <n v="2026"/>
    <s v="Q2"/>
    <n v="5"/>
    <s v="May"/>
  </r>
  <r>
    <n v="4204"/>
    <d v="2026-05-31T00:00:00"/>
    <n v="2026"/>
    <x v="1"/>
    <n v="5"/>
    <x v="4"/>
    <x v="1"/>
    <x v="11"/>
    <x v="0"/>
    <s v="New"/>
    <x v="0"/>
    <s v="Commuter Helmet"/>
    <n v="1"/>
    <n v="81.37"/>
    <n v="0"/>
    <n v="42.01"/>
    <x v="947"/>
    <n v="42.01"/>
    <n v="39.360000000000007"/>
    <n v="0.48371635737986979"/>
    <n v="2026"/>
    <s v="Q2"/>
    <n v="5"/>
    <s v="May"/>
  </r>
  <r>
    <n v="4234"/>
    <d v="2026-05-31T00:00:00"/>
    <n v="2026"/>
    <x v="1"/>
    <n v="5"/>
    <x v="4"/>
    <x v="3"/>
    <x v="8"/>
    <x v="2"/>
    <s v="New"/>
    <x v="3"/>
    <s v="Compact Sleeping Bag"/>
    <n v="1"/>
    <n v="120.75"/>
    <n v="0"/>
    <n v="61.21"/>
    <x v="948"/>
    <n v="61.21"/>
    <n v="59.54"/>
    <n v="0.49308488612836437"/>
    <n v="2026"/>
    <s v="Q2"/>
    <n v="5"/>
    <s v="May"/>
  </r>
  <r>
    <n v="4696"/>
    <d v="2026-05-31T00:00:00"/>
    <n v="2026"/>
    <x v="1"/>
    <n v="5"/>
    <x v="4"/>
    <x v="1"/>
    <x v="14"/>
    <x v="0"/>
    <s v="New"/>
    <x v="0"/>
    <s v="Commuter Helmet"/>
    <n v="4"/>
    <n v="81.790000000000006"/>
    <n v="0"/>
    <n v="42.96"/>
    <x v="949"/>
    <n v="171.84"/>
    <n v="155.32000000000002"/>
    <n v="0.47475241472062601"/>
    <n v="2026"/>
    <s v="Q2"/>
    <n v="5"/>
    <s v="May"/>
  </r>
  <r>
    <n v="4755"/>
    <d v="2026-05-31T00:00:00"/>
    <n v="2026"/>
    <x v="1"/>
    <n v="5"/>
    <x v="4"/>
    <x v="0"/>
    <x v="15"/>
    <x v="0"/>
    <s v="New"/>
    <x v="3"/>
    <s v="Portable Camp Stove"/>
    <n v="1"/>
    <n v="81.2"/>
    <n v="0.1"/>
    <n v="40.270000000000003"/>
    <x v="950"/>
    <n v="40.270000000000003"/>
    <n v="32.809999999999995"/>
    <n v="0.44896004378762994"/>
    <n v="2026"/>
    <s v="Q2"/>
    <n v="5"/>
    <s v="May"/>
  </r>
  <r>
    <n v="5090"/>
    <d v="2026-05-31T00:00:00"/>
    <n v="2026"/>
    <x v="1"/>
    <n v="5"/>
    <x v="4"/>
    <x v="1"/>
    <x v="1"/>
    <x v="3"/>
    <s v="New"/>
    <x v="2"/>
    <s v="Packing Cube Set"/>
    <n v="2"/>
    <n v="46.52"/>
    <n v="0.05"/>
    <n v="18.739999999999998"/>
    <x v="951"/>
    <n v="37.479999999999997"/>
    <n v="50.908000000000008"/>
    <n v="0.57596053762954258"/>
    <n v="2026"/>
    <s v="Q2"/>
    <n v="5"/>
    <s v="May"/>
  </r>
  <r>
    <n v="27"/>
    <d v="2026-06-01T00:00:00"/>
    <n v="2026"/>
    <x v="1"/>
    <n v="6"/>
    <x v="5"/>
    <x v="3"/>
    <x v="13"/>
    <x v="0"/>
    <s v="Returning"/>
    <x v="3"/>
    <s v="Trail Tent 2P"/>
    <n v="1"/>
    <n v="195.22"/>
    <n v="0"/>
    <n v="105.91"/>
    <x v="952"/>
    <n v="105.91"/>
    <n v="89.31"/>
    <n v="0.45748386435816002"/>
    <n v="2026"/>
    <s v="Q2"/>
    <n v="6"/>
    <s v="Jun"/>
  </r>
  <r>
    <n v="463"/>
    <d v="2026-06-01T00:00:00"/>
    <n v="2026"/>
    <x v="1"/>
    <n v="6"/>
    <x v="5"/>
    <x v="3"/>
    <x v="4"/>
    <x v="0"/>
    <s v="New"/>
    <x v="0"/>
    <s v="Compact Repair Kit"/>
    <n v="1"/>
    <n v="40.71"/>
    <n v="0.05"/>
    <n v="16.559999999999999"/>
    <x v="953"/>
    <n v="16.559999999999999"/>
    <n v="22.114500000000003"/>
    <n v="0.57181088314005357"/>
    <n v="2026"/>
    <s v="Q2"/>
    <n v="6"/>
    <s v="Jun"/>
  </r>
  <r>
    <n v="653"/>
    <d v="2026-06-01T00:00:00"/>
    <n v="2026"/>
    <x v="1"/>
    <n v="6"/>
    <x v="5"/>
    <x v="1"/>
    <x v="11"/>
    <x v="0"/>
    <s v="Returning"/>
    <x v="4"/>
    <s v="Resistance Band Set"/>
    <n v="1"/>
    <n v="41.26"/>
    <n v="0.05"/>
    <n v="14.32"/>
    <x v="954"/>
    <n v="14.32"/>
    <n v="24.876999999999995"/>
    <n v="0.63466591831007468"/>
    <n v="2026"/>
    <s v="Q2"/>
    <n v="6"/>
    <s v="Jun"/>
  </r>
  <r>
    <n v="1485"/>
    <d v="2026-06-01T00:00:00"/>
    <n v="2026"/>
    <x v="1"/>
    <n v="6"/>
    <x v="5"/>
    <x v="1"/>
    <x v="11"/>
    <x v="2"/>
    <s v="New"/>
    <x v="4"/>
    <s v="Resistance Band Set"/>
    <n v="2"/>
    <n v="40.840000000000003"/>
    <n v="0"/>
    <n v="14.48"/>
    <x v="955"/>
    <n v="28.96"/>
    <n v="52.720000000000006"/>
    <n v="0.64544564152791384"/>
    <n v="2026"/>
    <s v="Q2"/>
    <n v="6"/>
    <s v="Jun"/>
  </r>
  <r>
    <n v="1925"/>
    <d v="2026-06-01T00:00:00"/>
    <n v="2026"/>
    <x v="1"/>
    <n v="6"/>
    <x v="5"/>
    <x v="3"/>
    <x v="4"/>
    <x v="0"/>
    <s v="Returning"/>
    <x v="1"/>
    <s v="Trail Boots"/>
    <n v="1"/>
    <n v="143.32"/>
    <n v="0"/>
    <n v="80.36"/>
    <x v="956"/>
    <n v="80.36"/>
    <n v="62.959999999999994"/>
    <n v="0.43929667876081496"/>
    <n v="2026"/>
    <s v="Q2"/>
    <n v="6"/>
    <s v="Jun"/>
  </r>
  <r>
    <n v="1952"/>
    <d v="2026-06-01T00:00:00"/>
    <n v="2026"/>
    <x v="1"/>
    <n v="6"/>
    <x v="5"/>
    <x v="0"/>
    <x v="15"/>
    <x v="0"/>
    <s v="New"/>
    <x v="1"/>
    <s v="Summit Backpack 45L"/>
    <n v="2"/>
    <n v="156.31"/>
    <n v="0"/>
    <n v="79.87"/>
    <x v="957"/>
    <n v="159.74"/>
    <n v="152.88"/>
    <n v="0.4890282131661442"/>
    <n v="2026"/>
    <s v="Q2"/>
    <n v="6"/>
    <s v="Jun"/>
  </r>
  <r>
    <n v="2010"/>
    <d v="2026-06-01T00:00:00"/>
    <n v="2026"/>
    <x v="1"/>
    <n v="6"/>
    <x v="5"/>
    <x v="3"/>
    <x v="8"/>
    <x v="0"/>
    <s v="New"/>
    <x v="0"/>
    <s v="Cycling Pack 12L"/>
    <n v="3"/>
    <n v="100.69"/>
    <n v="0.1"/>
    <n v="51.31"/>
    <x v="958"/>
    <n v="153.93"/>
    <n v="117.93299999999999"/>
    <n v="0.43379569856876438"/>
    <n v="2026"/>
    <s v="Q2"/>
    <n v="6"/>
    <s v="Jun"/>
  </r>
  <r>
    <n v="2114"/>
    <d v="2026-06-01T00:00:00"/>
    <n v="2026"/>
    <x v="1"/>
    <n v="6"/>
    <x v="5"/>
    <x v="3"/>
    <x v="13"/>
    <x v="2"/>
    <s v="Business"/>
    <x v="2"/>
    <s v="Packing Cube Set"/>
    <n v="2"/>
    <n v="45.54"/>
    <n v="0.1"/>
    <n v="18.309999999999999"/>
    <x v="959"/>
    <n v="36.619999999999997"/>
    <n v="45.351999999999997"/>
    <n v="0.5532620894939736"/>
    <n v="2026"/>
    <s v="Q2"/>
    <n v="6"/>
    <s v="Jun"/>
  </r>
  <r>
    <n v="3104"/>
    <d v="2026-06-01T00:00:00"/>
    <n v="2026"/>
    <x v="1"/>
    <n v="6"/>
    <x v="5"/>
    <x v="2"/>
    <x v="3"/>
    <x v="1"/>
    <s v="Business"/>
    <x v="1"/>
    <s v="Summit Backpack 45L"/>
    <n v="5"/>
    <n v="153.97"/>
    <n v="0.15"/>
    <n v="79.81"/>
    <x v="960"/>
    <n v="399.05"/>
    <n v="255.32249999999993"/>
    <n v="0.39017914108554369"/>
    <n v="2026"/>
    <s v="Q2"/>
    <n v="6"/>
    <s v="Jun"/>
  </r>
  <r>
    <n v="3230"/>
    <d v="2026-06-01T00:00:00"/>
    <n v="2026"/>
    <x v="1"/>
    <n v="6"/>
    <x v="5"/>
    <x v="2"/>
    <x v="16"/>
    <x v="2"/>
    <s v="Returning"/>
    <x v="4"/>
    <s v="Weighted Vest"/>
    <n v="1"/>
    <n v="124.17"/>
    <n v="0"/>
    <n v="71.040000000000006"/>
    <x v="961"/>
    <n v="71.040000000000006"/>
    <n v="53.129999999999995"/>
    <n v="0.4278811307079004"/>
    <n v="2026"/>
    <s v="Q2"/>
    <n v="6"/>
    <s v="Jun"/>
  </r>
  <r>
    <n v="3415"/>
    <d v="2026-06-01T00:00:00"/>
    <n v="2026"/>
    <x v="1"/>
    <n v="6"/>
    <x v="5"/>
    <x v="2"/>
    <x v="5"/>
    <x v="2"/>
    <s v="Returning"/>
    <x v="1"/>
    <s v="Summit Backpack 45L"/>
    <n v="1"/>
    <n v="152.94999999999999"/>
    <n v="0.05"/>
    <n v="76.97"/>
    <x v="962"/>
    <n v="76.97"/>
    <n v="68.332499999999982"/>
    <n v="0.47027752447480248"/>
    <n v="2026"/>
    <s v="Q2"/>
    <n v="6"/>
    <s v="Jun"/>
  </r>
  <r>
    <n v="4130"/>
    <d v="2026-06-01T00:00:00"/>
    <n v="2026"/>
    <x v="1"/>
    <n v="6"/>
    <x v="5"/>
    <x v="3"/>
    <x v="13"/>
    <x v="0"/>
    <s v="New"/>
    <x v="0"/>
    <s v="Commuter Helmet"/>
    <n v="3"/>
    <n v="80.099999999999994"/>
    <n v="0"/>
    <n v="43.51"/>
    <x v="963"/>
    <n v="130.53"/>
    <n v="109.76999999999998"/>
    <n v="0.45680399500624214"/>
    <n v="2026"/>
    <s v="Q2"/>
    <n v="6"/>
    <s v="Jun"/>
  </r>
  <r>
    <n v="4314"/>
    <d v="2026-06-01T00:00:00"/>
    <n v="2026"/>
    <x v="1"/>
    <n v="6"/>
    <x v="5"/>
    <x v="3"/>
    <x v="4"/>
    <x v="2"/>
    <s v="New"/>
    <x v="4"/>
    <s v="Recovery Roller"/>
    <n v="2"/>
    <n v="36.61"/>
    <n v="0"/>
    <n v="14.15"/>
    <x v="964"/>
    <n v="28.3"/>
    <n v="44.92"/>
    <n v="0.61349358098880091"/>
    <n v="2026"/>
    <s v="Q2"/>
    <n v="6"/>
    <s v="Jun"/>
  </r>
  <r>
    <n v="998"/>
    <d v="2026-06-02T00:00:00"/>
    <n v="2026"/>
    <x v="1"/>
    <n v="6"/>
    <x v="5"/>
    <x v="1"/>
    <x v="11"/>
    <x v="0"/>
    <s v="Returning"/>
    <x v="2"/>
    <s v="Carry-On Duffel"/>
    <n v="2"/>
    <n v="131.81"/>
    <n v="0.05"/>
    <n v="66.09"/>
    <x v="965"/>
    <n v="132.18"/>
    <n v="118.25899999999999"/>
    <n v="0.47220680485068217"/>
    <n v="2026"/>
    <s v="Q2"/>
    <n v="6"/>
    <s v="Jun"/>
  </r>
  <r>
    <n v="1172"/>
    <d v="2026-06-02T00:00:00"/>
    <n v="2026"/>
    <x v="1"/>
    <n v="6"/>
    <x v="5"/>
    <x v="0"/>
    <x v="15"/>
    <x v="0"/>
    <s v="Returning"/>
    <x v="1"/>
    <s v="Summit Backpack 45L"/>
    <n v="1"/>
    <n v="153.43"/>
    <n v="0.05"/>
    <n v="78.16"/>
    <x v="966"/>
    <n v="78.16"/>
    <n v="67.598500000000001"/>
    <n v="0.46377055197467043"/>
    <n v="2026"/>
    <s v="Q2"/>
    <n v="6"/>
    <s v="Jun"/>
  </r>
  <r>
    <n v="1261"/>
    <d v="2026-06-02T00:00:00"/>
    <n v="2026"/>
    <x v="1"/>
    <n v="6"/>
    <x v="5"/>
    <x v="1"/>
    <x v="14"/>
    <x v="0"/>
    <s v="New"/>
    <x v="0"/>
    <s v="Commuter Helmet"/>
    <n v="2"/>
    <n v="80.06"/>
    <n v="0"/>
    <n v="42.87"/>
    <x v="967"/>
    <n v="85.74"/>
    <n v="74.38000000000001"/>
    <n v="0.4645266050462154"/>
    <n v="2026"/>
    <s v="Q2"/>
    <n v="6"/>
    <s v="Jun"/>
  </r>
  <r>
    <n v="1762"/>
    <d v="2026-06-02T00:00:00"/>
    <n v="2026"/>
    <x v="1"/>
    <n v="6"/>
    <x v="5"/>
    <x v="3"/>
    <x v="13"/>
    <x v="2"/>
    <s v="Business"/>
    <x v="4"/>
    <s v="Resistance Band Set"/>
    <n v="1"/>
    <n v="40.549999999999997"/>
    <n v="0"/>
    <n v="15.16"/>
    <x v="968"/>
    <n v="15.16"/>
    <n v="25.389999999999997"/>
    <n v="0.62614056720098643"/>
    <n v="2026"/>
    <s v="Q2"/>
    <n v="6"/>
    <s v="Jun"/>
  </r>
  <r>
    <n v="1851"/>
    <d v="2026-06-02T00:00:00"/>
    <n v="2026"/>
    <x v="1"/>
    <n v="6"/>
    <x v="5"/>
    <x v="1"/>
    <x v="6"/>
    <x v="0"/>
    <s v="New"/>
    <x v="2"/>
    <s v="Packing Cube Set"/>
    <n v="3"/>
    <n v="45.43"/>
    <n v="0.15"/>
    <n v="17.850000000000001"/>
    <x v="969"/>
    <n v="53.550000000000004"/>
    <n v="62.296499999999988"/>
    <n v="0.53775038520801222"/>
    <n v="2026"/>
    <s v="Q2"/>
    <n v="6"/>
    <s v="Jun"/>
  </r>
  <r>
    <n v="3205"/>
    <d v="2026-06-02T00:00:00"/>
    <n v="2026"/>
    <x v="1"/>
    <n v="6"/>
    <x v="5"/>
    <x v="3"/>
    <x v="4"/>
    <x v="1"/>
    <s v="Business"/>
    <x v="1"/>
    <s v="Trail Boots"/>
    <n v="6"/>
    <n v="146.85"/>
    <n v="0.15"/>
    <n v="80.45"/>
    <x v="970"/>
    <n v="482.70000000000005"/>
    <n v="266.2349999999999"/>
    <n v="0.35548478839952724"/>
    <n v="2026"/>
    <s v="Q2"/>
    <n v="6"/>
    <s v="Jun"/>
  </r>
  <r>
    <n v="1396"/>
    <d v="2026-06-03T00:00:00"/>
    <n v="2026"/>
    <x v="1"/>
    <n v="6"/>
    <x v="5"/>
    <x v="2"/>
    <x v="3"/>
    <x v="0"/>
    <s v="Business"/>
    <x v="3"/>
    <s v="Trail Tent 2P"/>
    <n v="1"/>
    <n v="192.33"/>
    <n v="0.1"/>
    <n v="105.15"/>
    <x v="971"/>
    <n v="105.15"/>
    <n v="67.947000000000003"/>
    <n v="0.39253713235931298"/>
    <n v="2026"/>
    <s v="Q2"/>
    <n v="6"/>
    <s v="Jun"/>
  </r>
  <r>
    <n v="1441"/>
    <d v="2026-06-03T00:00:00"/>
    <n v="2026"/>
    <x v="1"/>
    <n v="6"/>
    <x v="5"/>
    <x v="2"/>
    <x v="10"/>
    <x v="3"/>
    <s v="New"/>
    <x v="2"/>
    <s v="Carry-On Duffel"/>
    <n v="3"/>
    <n v="135.4"/>
    <n v="0"/>
    <n v="65.16"/>
    <x v="972"/>
    <n v="195.48"/>
    <n v="210.72000000000006"/>
    <n v="0.51875923190546536"/>
    <n v="2026"/>
    <s v="Q2"/>
    <n v="6"/>
    <s v="Jun"/>
  </r>
  <r>
    <n v="1511"/>
    <d v="2026-06-03T00:00:00"/>
    <n v="2026"/>
    <x v="1"/>
    <n v="6"/>
    <x v="5"/>
    <x v="2"/>
    <x v="5"/>
    <x v="0"/>
    <s v="New"/>
    <x v="4"/>
    <s v="Recovery Roller"/>
    <n v="2"/>
    <n v="36.08"/>
    <n v="0.05"/>
    <n v="13.73"/>
    <x v="334"/>
    <n v="27.46"/>
    <n v="41.091999999999992"/>
    <n v="0.59942817131520587"/>
    <n v="2026"/>
    <s v="Q2"/>
    <n v="6"/>
    <s v="Jun"/>
  </r>
  <r>
    <n v="1701"/>
    <d v="2026-06-03T00:00:00"/>
    <n v="2026"/>
    <x v="1"/>
    <n v="6"/>
    <x v="5"/>
    <x v="0"/>
    <x v="9"/>
    <x v="0"/>
    <s v="New"/>
    <x v="2"/>
    <s v="Packing Cube Set"/>
    <n v="1"/>
    <n v="46.16"/>
    <n v="0"/>
    <n v="18.36"/>
    <x v="973"/>
    <n v="18.36"/>
    <n v="27.799999999999997"/>
    <n v="0.60225303292894283"/>
    <n v="2026"/>
    <s v="Q2"/>
    <n v="6"/>
    <s v="Jun"/>
  </r>
  <r>
    <n v="1984"/>
    <d v="2026-06-03T00:00:00"/>
    <n v="2026"/>
    <x v="1"/>
    <n v="6"/>
    <x v="5"/>
    <x v="1"/>
    <x v="1"/>
    <x v="0"/>
    <s v="Returning"/>
    <x v="0"/>
    <s v="Trail Bike Light"/>
    <n v="2"/>
    <n v="50.77"/>
    <n v="0"/>
    <n v="22.93"/>
    <x v="974"/>
    <n v="45.86"/>
    <n v="55.680000000000007"/>
    <n v="0.54835532794957653"/>
    <n v="2026"/>
    <s v="Q2"/>
    <n v="6"/>
    <s v="Jun"/>
  </r>
  <r>
    <n v="2572"/>
    <d v="2026-06-03T00:00:00"/>
    <n v="2026"/>
    <x v="1"/>
    <n v="6"/>
    <x v="5"/>
    <x v="3"/>
    <x v="8"/>
    <x v="3"/>
    <s v="Business"/>
    <x v="1"/>
    <s v="Trekking Poles"/>
    <n v="2"/>
    <n v="70.97"/>
    <n v="0.05"/>
    <n v="32.54"/>
    <x v="975"/>
    <n v="65.08"/>
    <n v="69.762999999999991"/>
    <n v="0.51736463887632278"/>
    <n v="2026"/>
    <s v="Q2"/>
    <n v="6"/>
    <s v="Jun"/>
  </r>
  <r>
    <n v="2833"/>
    <d v="2026-06-03T00:00:00"/>
    <n v="2026"/>
    <x v="1"/>
    <n v="6"/>
    <x v="5"/>
    <x v="3"/>
    <x v="13"/>
    <x v="0"/>
    <s v="Returning"/>
    <x v="1"/>
    <s v="Trail Boots"/>
    <n v="3"/>
    <n v="141.6"/>
    <n v="0"/>
    <n v="78.02"/>
    <x v="976"/>
    <n v="234.06"/>
    <n v="190.73999999999995"/>
    <n v="0.44901129943502821"/>
    <n v="2026"/>
    <s v="Q2"/>
    <n v="6"/>
    <s v="Jun"/>
  </r>
  <r>
    <n v="3522"/>
    <d v="2026-06-03T00:00:00"/>
    <n v="2026"/>
    <x v="1"/>
    <n v="6"/>
    <x v="5"/>
    <x v="3"/>
    <x v="13"/>
    <x v="0"/>
    <s v="New"/>
    <x v="0"/>
    <s v="Compact Repair Kit"/>
    <n v="1"/>
    <n v="40.57"/>
    <n v="0"/>
    <n v="16.329999999999998"/>
    <x v="921"/>
    <n v="16.329999999999998"/>
    <n v="24.240000000000002"/>
    <n v="0.59748582696573826"/>
    <n v="2026"/>
    <s v="Q2"/>
    <n v="6"/>
    <s v="Jun"/>
  </r>
  <r>
    <n v="146"/>
    <d v="2026-06-04T00:00:00"/>
    <n v="2026"/>
    <x v="1"/>
    <n v="6"/>
    <x v="5"/>
    <x v="1"/>
    <x v="14"/>
    <x v="3"/>
    <s v="Returning"/>
    <x v="0"/>
    <s v="Commuter Helmet"/>
    <n v="2"/>
    <n v="81.81"/>
    <n v="0"/>
    <n v="42.54"/>
    <x v="977"/>
    <n v="85.08"/>
    <n v="78.540000000000006"/>
    <n v="0.48001466813348004"/>
    <n v="2026"/>
    <s v="Q2"/>
    <n v="6"/>
    <s v="Jun"/>
  </r>
  <r>
    <n v="161"/>
    <d v="2026-06-04T00:00:00"/>
    <n v="2026"/>
    <x v="1"/>
    <n v="6"/>
    <x v="5"/>
    <x v="0"/>
    <x v="0"/>
    <x v="3"/>
    <s v="Returning"/>
    <x v="0"/>
    <s v="Trail Bike Light"/>
    <n v="2"/>
    <n v="50.09"/>
    <n v="0"/>
    <n v="22.91"/>
    <x v="978"/>
    <n v="45.82"/>
    <n v="54.360000000000007"/>
    <n v="0.54262327809942112"/>
    <n v="2026"/>
    <s v="Q2"/>
    <n v="6"/>
    <s v="Jun"/>
  </r>
  <r>
    <n v="819"/>
    <d v="2026-06-04T00:00:00"/>
    <n v="2026"/>
    <x v="1"/>
    <n v="6"/>
    <x v="5"/>
    <x v="3"/>
    <x v="8"/>
    <x v="0"/>
    <s v="Returning"/>
    <x v="1"/>
    <s v="Trekking Poles"/>
    <n v="1"/>
    <n v="72.38"/>
    <n v="0"/>
    <n v="32.68"/>
    <x v="32"/>
    <n v="32.68"/>
    <n v="39.699999999999996"/>
    <n v="0.54849405913235694"/>
    <n v="2026"/>
    <s v="Q2"/>
    <n v="6"/>
    <s v="Jun"/>
  </r>
  <r>
    <n v="2104"/>
    <d v="2026-06-04T00:00:00"/>
    <n v="2026"/>
    <x v="1"/>
    <n v="6"/>
    <x v="5"/>
    <x v="1"/>
    <x v="1"/>
    <x v="0"/>
    <s v="New"/>
    <x v="1"/>
    <s v="Hiking Daypack 20L"/>
    <n v="1"/>
    <n v="92.31"/>
    <n v="0"/>
    <n v="45.58"/>
    <x v="979"/>
    <n v="45.58"/>
    <n v="46.730000000000004"/>
    <n v="0.50622901094139316"/>
    <n v="2026"/>
    <s v="Q2"/>
    <n v="6"/>
    <s v="Jun"/>
  </r>
  <r>
    <n v="2678"/>
    <d v="2026-06-04T00:00:00"/>
    <n v="2026"/>
    <x v="1"/>
    <n v="6"/>
    <x v="5"/>
    <x v="3"/>
    <x v="8"/>
    <x v="1"/>
    <s v="Returning"/>
    <x v="2"/>
    <s v="Packing Cube Set"/>
    <n v="12"/>
    <n v="47.6"/>
    <n v="0.15"/>
    <n v="18.670000000000002"/>
    <x v="980"/>
    <n v="224.04000000000002"/>
    <n v="261.48"/>
    <n v="0.53855659911023235"/>
    <n v="2026"/>
    <s v="Q2"/>
    <n v="6"/>
    <s v="Jun"/>
  </r>
  <r>
    <n v="3015"/>
    <d v="2026-06-04T00:00:00"/>
    <n v="2026"/>
    <x v="1"/>
    <n v="6"/>
    <x v="5"/>
    <x v="1"/>
    <x v="14"/>
    <x v="0"/>
    <s v="Returning"/>
    <x v="2"/>
    <s v="Packing Cube Set"/>
    <n v="1"/>
    <n v="45.5"/>
    <n v="0.05"/>
    <n v="18.89"/>
    <x v="981"/>
    <n v="18.89"/>
    <n v="24.335000000000001"/>
    <n v="0.56298438403701567"/>
    <n v="2026"/>
    <s v="Q2"/>
    <n v="6"/>
    <s v="Jun"/>
  </r>
  <r>
    <n v="3243"/>
    <d v="2026-06-04T00:00:00"/>
    <n v="2026"/>
    <x v="1"/>
    <n v="6"/>
    <x v="5"/>
    <x v="2"/>
    <x v="5"/>
    <x v="0"/>
    <s v="Returning"/>
    <x v="4"/>
    <s v="Recovery Roller"/>
    <n v="1"/>
    <n v="35.99"/>
    <n v="0"/>
    <n v="14.05"/>
    <x v="982"/>
    <n v="14.05"/>
    <n v="21.94"/>
    <n v="0.60961378160600166"/>
    <n v="2026"/>
    <s v="Q2"/>
    <n v="6"/>
    <s v="Jun"/>
  </r>
  <r>
    <n v="3283"/>
    <d v="2026-06-04T00:00:00"/>
    <n v="2026"/>
    <x v="1"/>
    <n v="6"/>
    <x v="5"/>
    <x v="1"/>
    <x v="12"/>
    <x v="3"/>
    <s v="Returning"/>
    <x v="4"/>
    <s v="Weighted Vest"/>
    <n v="1"/>
    <n v="122.55"/>
    <n v="0"/>
    <n v="68.97"/>
    <x v="983"/>
    <n v="68.97"/>
    <n v="53.58"/>
    <n v="0.43720930232558142"/>
    <n v="2026"/>
    <s v="Q2"/>
    <n v="6"/>
    <s v="Jun"/>
  </r>
  <r>
    <n v="3966"/>
    <d v="2026-06-04T00:00:00"/>
    <n v="2026"/>
    <x v="1"/>
    <n v="6"/>
    <x v="5"/>
    <x v="3"/>
    <x v="8"/>
    <x v="0"/>
    <s v="New"/>
    <x v="4"/>
    <s v="Weighted Vest"/>
    <n v="3"/>
    <n v="126.22"/>
    <n v="0"/>
    <n v="69.599999999999994"/>
    <x v="984"/>
    <n v="208.79999999999998"/>
    <n v="169.85999999999999"/>
    <n v="0.4485818412295991"/>
    <n v="2026"/>
    <s v="Q2"/>
    <n v="6"/>
    <s v="Jun"/>
  </r>
  <r>
    <n v="1349"/>
    <d v="2026-06-05T00:00:00"/>
    <n v="2026"/>
    <x v="1"/>
    <n v="6"/>
    <x v="5"/>
    <x v="0"/>
    <x v="15"/>
    <x v="2"/>
    <s v="Returning"/>
    <x v="1"/>
    <s v="Hiking Daypack 20L"/>
    <n v="6"/>
    <n v="91.98"/>
    <n v="0.05"/>
    <n v="46.46"/>
    <x v="985"/>
    <n v="278.76"/>
    <n v="245.52599999999995"/>
    <n v="0.46830546686350577"/>
    <n v="2026"/>
    <s v="Q2"/>
    <n v="6"/>
    <s v="Jun"/>
  </r>
  <r>
    <n v="2333"/>
    <d v="2026-06-05T00:00:00"/>
    <n v="2026"/>
    <x v="1"/>
    <n v="6"/>
    <x v="5"/>
    <x v="2"/>
    <x v="5"/>
    <x v="0"/>
    <s v="Business"/>
    <x v="3"/>
    <s v="Compact Sleeping Bag"/>
    <n v="1"/>
    <n v="125.32"/>
    <n v="0"/>
    <n v="59.03"/>
    <x v="986"/>
    <n v="59.03"/>
    <n v="66.289999999999992"/>
    <n v="0.52896584743057773"/>
    <n v="2026"/>
    <s v="Q2"/>
    <n v="6"/>
    <s v="Jun"/>
  </r>
  <r>
    <n v="2628"/>
    <d v="2026-06-05T00:00:00"/>
    <n v="2026"/>
    <x v="1"/>
    <n v="6"/>
    <x v="5"/>
    <x v="3"/>
    <x v="8"/>
    <x v="3"/>
    <s v="Returning"/>
    <x v="2"/>
    <s v="Travel Backpack 35L"/>
    <n v="2"/>
    <n v="167.26"/>
    <n v="0"/>
    <n v="89.65"/>
    <x v="987"/>
    <n v="179.3"/>
    <n v="155.21999999999997"/>
    <n v="0.46400813105344968"/>
    <n v="2026"/>
    <s v="Q2"/>
    <n v="6"/>
    <s v="Jun"/>
  </r>
  <r>
    <n v="2718"/>
    <d v="2026-06-05T00:00:00"/>
    <n v="2026"/>
    <x v="1"/>
    <n v="6"/>
    <x v="5"/>
    <x v="0"/>
    <x v="0"/>
    <x v="3"/>
    <s v="Returning"/>
    <x v="0"/>
    <s v="Commuter Helmet"/>
    <n v="1"/>
    <n v="80.19"/>
    <n v="0"/>
    <n v="42.18"/>
    <x v="988"/>
    <n v="42.18"/>
    <n v="38.01"/>
    <n v="0.47399925177702956"/>
    <n v="2026"/>
    <s v="Q2"/>
    <n v="6"/>
    <s v="Jun"/>
  </r>
  <r>
    <n v="3185"/>
    <d v="2026-06-05T00:00:00"/>
    <n v="2026"/>
    <x v="1"/>
    <n v="6"/>
    <x v="5"/>
    <x v="0"/>
    <x v="15"/>
    <x v="0"/>
    <s v="New"/>
    <x v="0"/>
    <s v="Trail Bike Light"/>
    <n v="1"/>
    <n v="49.86"/>
    <n v="0"/>
    <n v="22.72"/>
    <x v="989"/>
    <n v="22.72"/>
    <n v="27.14"/>
    <n v="0.5443241075010028"/>
    <n v="2026"/>
    <s v="Q2"/>
    <n v="6"/>
    <s v="Jun"/>
  </r>
  <r>
    <n v="4495"/>
    <d v="2026-06-05T00:00:00"/>
    <n v="2026"/>
    <x v="1"/>
    <n v="6"/>
    <x v="5"/>
    <x v="2"/>
    <x v="10"/>
    <x v="2"/>
    <s v="New"/>
    <x v="3"/>
    <s v="Trail Tent 2P"/>
    <n v="2"/>
    <n v="195.51"/>
    <n v="0"/>
    <n v="102.97"/>
    <x v="990"/>
    <n v="205.94"/>
    <n v="185.07999999999998"/>
    <n v="0.47332617257429288"/>
    <n v="2026"/>
    <s v="Q2"/>
    <n v="6"/>
    <s v="Jun"/>
  </r>
  <r>
    <n v="815"/>
    <d v="2026-06-06T00:00:00"/>
    <n v="2026"/>
    <x v="1"/>
    <n v="6"/>
    <x v="5"/>
    <x v="0"/>
    <x v="0"/>
    <x v="2"/>
    <s v="New"/>
    <x v="4"/>
    <s v="Resistance Band Set"/>
    <n v="1"/>
    <n v="39.61"/>
    <n v="0"/>
    <n v="14.75"/>
    <x v="991"/>
    <n v="14.75"/>
    <n v="24.86"/>
    <n v="0.62761928805857103"/>
    <n v="2026"/>
    <s v="Q2"/>
    <n v="6"/>
    <s v="Jun"/>
  </r>
  <r>
    <n v="1140"/>
    <d v="2026-06-06T00:00:00"/>
    <n v="2026"/>
    <x v="1"/>
    <n v="6"/>
    <x v="5"/>
    <x v="1"/>
    <x v="1"/>
    <x v="2"/>
    <s v="Returning"/>
    <x v="1"/>
    <s v="Trekking Poles"/>
    <n v="1"/>
    <n v="70.86"/>
    <n v="0"/>
    <n v="31.47"/>
    <x v="992"/>
    <n v="31.47"/>
    <n v="39.39"/>
    <n v="0.55588484335309063"/>
    <n v="2026"/>
    <s v="Q2"/>
    <n v="6"/>
    <s v="Jun"/>
  </r>
  <r>
    <n v="1544"/>
    <d v="2026-06-06T00:00:00"/>
    <n v="2026"/>
    <x v="1"/>
    <n v="6"/>
    <x v="5"/>
    <x v="3"/>
    <x v="7"/>
    <x v="1"/>
    <s v="Returning"/>
    <x v="4"/>
    <s v="Resistance Band Set"/>
    <n v="8"/>
    <n v="40.46"/>
    <n v="0.2"/>
    <n v="14.7"/>
    <x v="993"/>
    <n v="117.6"/>
    <n v="141.34400000000002"/>
    <n v="0.54584775086505199"/>
    <n v="2026"/>
    <s v="Q2"/>
    <n v="6"/>
    <s v="Jun"/>
  </r>
  <r>
    <n v="2420"/>
    <d v="2026-06-06T00:00:00"/>
    <n v="2026"/>
    <x v="1"/>
    <n v="6"/>
    <x v="5"/>
    <x v="2"/>
    <x v="5"/>
    <x v="0"/>
    <s v="New"/>
    <x v="2"/>
    <s v="Carry-On Duffel"/>
    <n v="1"/>
    <n v="131.79"/>
    <n v="0"/>
    <n v="68.22"/>
    <x v="994"/>
    <n v="68.22"/>
    <n v="63.569999999999993"/>
    <n v="0.48235829729114499"/>
    <n v="2026"/>
    <s v="Q2"/>
    <n v="6"/>
    <s v="Jun"/>
  </r>
  <r>
    <n v="2805"/>
    <d v="2026-06-06T00:00:00"/>
    <n v="2026"/>
    <x v="1"/>
    <n v="6"/>
    <x v="5"/>
    <x v="2"/>
    <x v="10"/>
    <x v="1"/>
    <s v="Returning"/>
    <x v="3"/>
    <s v="Alpine Tent 4P"/>
    <n v="12"/>
    <n v="338.45"/>
    <n v="0.1"/>
    <n v="196.78"/>
    <x v="995"/>
    <n v="2361.36"/>
    <n v="1293.8999999999996"/>
    <n v="0.35398302719915947"/>
    <n v="2026"/>
    <s v="Q2"/>
    <n v="6"/>
    <s v="Jun"/>
  </r>
  <r>
    <n v="3160"/>
    <d v="2026-06-06T00:00:00"/>
    <n v="2026"/>
    <x v="1"/>
    <n v="6"/>
    <x v="5"/>
    <x v="2"/>
    <x v="3"/>
    <x v="2"/>
    <s v="Returning"/>
    <x v="4"/>
    <s v="Resistance Band Set"/>
    <n v="2"/>
    <n v="40.99"/>
    <n v="0"/>
    <n v="14.53"/>
    <x v="609"/>
    <n v="29.06"/>
    <n v="52.92"/>
    <n v="0.64552329836545497"/>
    <n v="2026"/>
    <s v="Q2"/>
    <n v="6"/>
    <s v="Jun"/>
  </r>
  <r>
    <n v="3278"/>
    <d v="2026-06-06T00:00:00"/>
    <n v="2026"/>
    <x v="1"/>
    <n v="6"/>
    <x v="5"/>
    <x v="1"/>
    <x v="12"/>
    <x v="2"/>
    <s v="Returning"/>
    <x v="0"/>
    <s v="Cycling Pack 12L"/>
    <n v="1"/>
    <n v="101.85"/>
    <n v="0"/>
    <n v="51.59"/>
    <x v="996"/>
    <n v="51.59"/>
    <n v="50.259999999999991"/>
    <n v="0.49347079037800679"/>
    <n v="2026"/>
    <s v="Q2"/>
    <n v="6"/>
    <s v="Jun"/>
  </r>
  <r>
    <n v="3555"/>
    <d v="2026-06-06T00:00:00"/>
    <n v="2026"/>
    <x v="1"/>
    <n v="6"/>
    <x v="5"/>
    <x v="2"/>
    <x v="2"/>
    <x v="1"/>
    <s v="Business"/>
    <x v="3"/>
    <s v="Alpine Tent 4P"/>
    <n v="4"/>
    <n v="346.14"/>
    <n v="0.05"/>
    <n v="198.97"/>
    <x v="997"/>
    <n v="795.88"/>
    <n v="519.45199999999988"/>
    <n v="0.39492082607280893"/>
    <n v="2026"/>
    <s v="Q2"/>
    <n v="6"/>
    <s v="Jun"/>
  </r>
  <r>
    <n v="3702"/>
    <d v="2026-06-06T00:00:00"/>
    <n v="2026"/>
    <x v="1"/>
    <n v="6"/>
    <x v="5"/>
    <x v="0"/>
    <x v="9"/>
    <x v="2"/>
    <s v="Business"/>
    <x v="0"/>
    <s v="Commuter Helmet"/>
    <n v="2"/>
    <n v="83.28"/>
    <n v="0"/>
    <n v="43.56"/>
    <x v="998"/>
    <n v="87.12"/>
    <n v="79.44"/>
    <n v="0.47694524495677232"/>
    <n v="2026"/>
    <s v="Q2"/>
    <n v="6"/>
    <s v="Jun"/>
  </r>
  <r>
    <n v="4349"/>
    <d v="2026-06-06T00:00:00"/>
    <n v="2026"/>
    <x v="1"/>
    <n v="6"/>
    <x v="5"/>
    <x v="3"/>
    <x v="7"/>
    <x v="2"/>
    <s v="Business"/>
    <x v="0"/>
    <s v="Commuter Helmet"/>
    <n v="1"/>
    <n v="80.349999999999994"/>
    <n v="0.15"/>
    <n v="43.51"/>
    <x v="999"/>
    <n v="43.51"/>
    <n v="24.787500000000001"/>
    <n v="0.3629342216040119"/>
    <n v="2026"/>
    <s v="Q2"/>
    <n v="6"/>
    <s v="Jun"/>
  </r>
  <r>
    <n v="4989"/>
    <d v="2026-06-06T00:00:00"/>
    <n v="2026"/>
    <x v="1"/>
    <n v="6"/>
    <x v="5"/>
    <x v="1"/>
    <x v="1"/>
    <x v="0"/>
    <s v="Returning"/>
    <x v="0"/>
    <s v="Compact Repair Kit"/>
    <n v="1"/>
    <n v="40.86"/>
    <n v="0.05"/>
    <n v="16.899999999999999"/>
    <x v="1000"/>
    <n v="16.899999999999999"/>
    <n v="21.917000000000002"/>
    <n v="0.564623747327202"/>
    <n v="2026"/>
    <s v="Q2"/>
    <n v="6"/>
    <s v="Jun"/>
  </r>
  <r>
    <n v="713"/>
    <d v="2026-06-07T00:00:00"/>
    <n v="2026"/>
    <x v="1"/>
    <n v="6"/>
    <x v="5"/>
    <x v="1"/>
    <x v="6"/>
    <x v="2"/>
    <s v="Returning"/>
    <x v="2"/>
    <s v="Insulated Bottle"/>
    <n v="4"/>
    <n v="36.299999999999997"/>
    <n v="0.05"/>
    <n v="13.16"/>
    <x v="1001"/>
    <n v="52.64"/>
    <n v="85.299999999999969"/>
    <n v="0.61838480498767567"/>
    <n v="2026"/>
    <s v="Q2"/>
    <n v="6"/>
    <s v="Jun"/>
  </r>
  <r>
    <n v="3355"/>
    <d v="2026-06-07T00:00:00"/>
    <n v="2026"/>
    <x v="1"/>
    <n v="6"/>
    <x v="5"/>
    <x v="0"/>
    <x v="15"/>
    <x v="1"/>
    <s v="New"/>
    <x v="3"/>
    <s v="Alpine Tent 4P"/>
    <n v="10"/>
    <n v="338.26"/>
    <n v="0.05"/>
    <n v="197.42"/>
    <x v="1002"/>
    <n v="1974.1999999999998"/>
    <n v="1239.27"/>
    <n v="0.38564853569505864"/>
    <n v="2026"/>
    <s v="Q2"/>
    <n v="6"/>
    <s v="Jun"/>
  </r>
  <r>
    <n v="3879"/>
    <d v="2026-06-07T00:00:00"/>
    <n v="2026"/>
    <x v="1"/>
    <n v="6"/>
    <x v="5"/>
    <x v="0"/>
    <x v="9"/>
    <x v="3"/>
    <s v="Returning"/>
    <x v="0"/>
    <s v="Compact Repair Kit"/>
    <n v="2"/>
    <n v="41.25"/>
    <n v="0"/>
    <n v="17.13"/>
    <x v="1003"/>
    <n v="34.26"/>
    <n v="48.24"/>
    <n v="0.58472727272727276"/>
    <n v="2026"/>
    <s v="Q2"/>
    <n v="6"/>
    <s v="Jun"/>
  </r>
  <r>
    <n v="3989"/>
    <d v="2026-06-07T00:00:00"/>
    <n v="2026"/>
    <x v="1"/>
    <n v="6"/>
    <x v="5"/>
    <x v="1"/>
    <x v="12"/>
    <x v="0"/>
    <s v="Returning"/>
    <x v="1"/>
    <s v="Hiking Daypack 20L"/>
    <n v="2"/>
    <n v="92"/>
    <n v="0"/>
    <n v="44.27"/>
    <x v="1004"/>
    <n v="88.54"/>
    <n v="95.46"/>
    <n v="0.51880434782608698"/>
    <n v="2026"/>
    <s v="Q2"/>
    <n v="6"/>
    <s v="Jun"/>
  </r>
  <r>
    <n v="4193"/>
    <d v="2026-06-07T00:00:00"/>
    <n v="2026"/>
    <x v="1"/>
    <n v="6"/>
    <x v="5"/>
    <x v="1"/>
    <x v="6"/>
    <x v="0"/>
    <s v="New"/>
    <x v="3"/>
    <s v="Portable Camp Stove"/>
    <n v="1"/>
    <n v="80.89"/>
    <n v="0.1"/>
    <n v="40.32"/>
    <x v="1005"/>
    <n v="40.32"/>
    <n v="32.481000000000002"/>
    <n v="0.44616145382618372"/>
    <n v="2026"/>
    <s v="Q2"/>
    <n v="6"/>
    <s v="Jun"/>
  </r>
  <r>
    <n v="4413"/>
    <d v="2026-06-07T00:00:00"/>
    <n v="2026"/>
    <x v="1"/>
    <n v="6"/>
    <x v="5"/>
    <x v="0"/>
    <x v="0"/>
    <x v="2"/>
    <s v="New"/>
    <x v="3"/>
    <s v="Trail Tent 2P"/>
    <n v="1"/>
    <n v="194.73"/>
    <n v="0"/>
    <n v="101.91"/>
    <x v="1006"/>
    <n v="101.91"/>
    <n v="92.82"/>
    <n v="0.47665999075643195"/>
    <n v="2026"/>
    <s v="Q2"/>
    <n v="6"/>
    <s v="Jun"/>
  </r>
  <r>
    <n v="4598"/>
    <d v="2026-06-07T00:00:00"/>
    <n v="2026"/>
    <x v="1"/>
    <n v="6"/>
    <x v="5"/>
    <x v="3"/>
    <x v="4"/>
    <x v="1"/>
    <s v="Business"/>
    <x v="1"/>
    <s v="Hiking Daypack 20L"/>
    <n v="5"/>
    <n v="93.82"/>
    <n v="0.15"/>
    <n v="46.06"/>
    <x v="1007"/>
    <n v="230.3"/>
    <n v="168.43499999999995"/>
    <n v="0.4224234140469233"/>
    <n v="2026"/>
    <s v="Q2"/>
    <n v="6"/>
    <s v="Jun"/>
  </r>
  <r>
    <n v="72"/>
    <d v="2026-06-08T00:00:00"/>
    <n v="2026"/>
    <x v="1"/>
    <n v="6"/>
    <x v="5"/>
    <x v="2"/>
    <x v="10"/>
    <x v="2"/>
    <s v="New"/>
    <x v="1"/>
    <s v="Trail Boots"/>
    <n v="3"/>
    <n v="142.53"/>
    <n v="0"/>
    <n v="80.67"/>
    <x v="1008"/>
    <n v="242.01"/>
    <n v="185.58000000000004"/>
    <n v="0.43401389181225014"/>
    <n v="2026"/>
    <s v="Q2"/>
    <n v="6"/>
    <s v="Jun"/>
  </r>
  <r>
    <n v="176"/>
    <d v="2026-06-08T00:00:00"/>
    <n v="2026"/>
    <x v="1"/>
    <n v="6"/>
    <x v="5"/>
    <x v="1"/>
    <x v="14"/>
    <x v="0"/>
    <s v="Returning"/>
    <x v="3"/>
    <s v="Trail Tent 2P"/>
    <n v="1"/>
    <n v="196.33"/>
    <n v="0"/>
    <n v="103.27"/>
    <x v="1009"/>
    <n v="103.27"/>
    <n v="93.060000000000016"/>
    <n v="0.47399786074466466"/>
    <n v="2026"/>
    <s v="Q2"/>
    <n v="6"/>
    <s v="Jun"/>
  </r>
  <r>
    <n v="205"/>
    <d v="2026-06-08T00:00:00"/>
    <n v="2026"/>
    <x v="1"/>
    <n v="6"/>
    <x v="5"/>
    <x v="3"/>
    <x v="7"/>
    <x v="0"/>
    <s v="New"/>
    <x v="0"/>
    <s v="Compact Repair Kit"/>
    <n v="2"/>
    <n v="41.05"/>
    <n v="0"/>
    <n v="16.690000000000001"/>
    <x v="1010"/>
    <n v="33.380000000000003"/>
    <n v="48.719999999999992"/>
    <n v="0.59342265529841653"/>
    <n v="2026"/>
    <s v="Q2"/>
    <n v="6"/>
    <s v="Jun"/>
  </r>
  <r>
    <n v="896"/>
    <d v="2026-06-08T00:00:00"/>
    <n v="2026"/>
    <x v="1"/>
    <n v="6"/>
    <x v="5"/>
    <x v="3"/>
    <x v="8"/>
    <x v="0"/>
    <s v="New"/>
    <x v="4"/>
    <s v="Weighted Vest"/>
    <n v="1"/>
    <n v="123.09"/>
    <n v="0"/>
    <n v="68.03"/>
    <x v="1011"/>
    <n v="68.03"/>
    <n v="55.06"/>
    <n v="0.44731497278414167"/>
    <n v="2026"/>
    <s v="Q2"/>
    <n v="6"/>
    <s v="Jun"/>
  </r>
  <r>
    <n v="1697"/>
    <d v="2026-06-08T00:00:00"/>
    <n v="2026"/>
    <x v="1"/>
    <n v="6"/>
    <x v="5"/>
    <x v="1"/>
    <x v="12"/>
    <x v="0"/>
    <s v="Business"/>
    <x v="1"/>
    <s v="Trail Boots"/>
    <n v="2"/>
    <n v="141.09"/>
    <n v="0"/>
    <n v="81.69"/>
    <x v="1012"/>
    <n v="163.38"/>
    <n v="118.80000000000001"/>
    <n v="0.42100786731873274"/>
    <n v="2026"/>
    <s v="Q2"/>
    <n v="6"/>
    <s v="Jun"/>
  </r>
  <r>
    <n v="2159"/>
    <d v="2026-06-08T00:00:00"/>
    <n v="2026"/>
    <x v="1"/>
    <n v="6"/>
    <x v="5"/>
    <x v="2"/>
    <x v="10"/>
    <x v="2"/>
    <s v="New"/>
    <x v="1"/>
    <s v="Summit Backpack 45L"/>
    <n v="1"/>
    <n v="157.04"/>
    <n v="0"/>
    <n v="77.540000000000006"/>
    <x v="1013"/>
    <n v="77.540000000000006"/>
    <n v="79.499999999999986"/>
    <n v="0.5062404482934284"/>
    <n v="2026"/>
    <s v="Q2"/>
    <n v="6"/>
    <s v="Jun"/>
  </r>
  <r>
    <n v="2772"/>
    <d v="2026-06-08T00:00:00"/>
    <n v="2026"/>
    <x v="1"/>
    <n v="6"/>
    <x v="5"/>
    <x v="3"/>
    <x v="7"/>
    <x v="2"/>
    <s v="New"/>
    <x v="2"/>
    <s v="Carry-On Duffel"/>
    <n v="6"/>
    <n v="136.46"/>
    <n v="0"/>
    <n v="68.61"/>
    <x v="1014"/>
    <n v="411.65999999999997"/>
    <n v="407.1"/>
    <n v="0.49721530118716112"/>
    <n v="2026"/>
    <s v="Q2"/>
    <n v="6"/>
    <s v="Jun"/>
  </r>
  <r>
    <n v="3091"/>
    <d v="2026-06-08T00:00:00"/>
    <n v="2026"/>
    <x v="1"/>
    <n v="6"/>
    <x v="5"/>
    <x v="0"/>
    <x v="0"/>
    <x v="0"/>
    <s v="New"/>
    <x v="4"/>
    <s v="Recovery Roller"/>
    <n v="1"/>
    <n v="36.1"/>
    <n v="0"/>
    <n v="13.65"/>
    <x v="1015"/>
    <n v="13.65"/>
    <n v="22.450000000000003"/>
    <n v="0.62188365650969535"/>
    <n v="2026"/>
    <s v="Q2"/>
    <n v="6"/>
    <s v="Jun"/>
  </r>
  <r>
    <n v="4241"/>
    <d v="2026-06-08T00:00:00"/>
    <n v="2026"/>
    <x v="1"/>
    <n v="6"/>
    <x v="5"/>
    <x v="3"/>
    <x v="13"/>
    <x v="0"/>
    <s v="New"/>
    <x v="1"/>
    <s v="Hiking Daypack 20L"/>
    <n v="3"/>
    <n v="92.73"/>
    <n v="0"/>
    <n v="44.68"/>
    <x v="1016"/>
    <n v="134.04"/>
    <n v="144.15"/>
    <n v="0.51817103418526911"/>
    <n v="2026"/>
    <s v="Q2"/>
    <n v="6"/>
    <s v="Jun"/>
  </r>
  <r>
    <n v="5185"/>
    <d v="2026-06-08T00:00:00"/>
    <n v="2026"/>
    <x v="1"/>
    <n v="6"/>
    <x v="5"/>
    <x v="1"/>
    <x v="12"/>
    <x v="0"/>
    <s v="New"/>
    <x v="2"/>
    <s v="Travel Backpack 35L"/>
    <n v="3"/>
    <n v="164.31"/>
    <n v="0.05"/>
    <n v="86"/>
    <x v="1017"/>
    <n v="258"/>
    <n v="210.2835"/>
    <n v="0.44905169624810615"/>
    <n v="2026"/>
    <s v="Q2"/>
    <n v="6"/>
    <s v="Jun"/>
  </r>
  <r>
    <n v="1437"/>
    <d v="2026-06-09T00:00:00"/>
    <n v="2026"/>
    <x v="1"/>
    <n v="6"/>
    <x v="5"/>
    <x v="3"/>
    <x v="8"/>
    <x v="3"/>
    <s v="New"/>
    <x v="2"/>
    <s v="Insulated Bottle"/>
    <n v="2"/>
    <n v="36.85"/>
    <n v="0.1"/>
    <n v="13.92"/>
    <x v="1018"/>
    <n v="27.84"/>
    <n v="38.489999999999995"/>
    <n v="0.58028041610131154"/>
    <n v="2026"/>
    <s v="Q2"/>
    <n v="6"/>
    <s v="Jun"/>
  </r>
  <r>
    <n v="2316"/>
    <d v="2026-06-09T00:00:00"/>
    <n v="2026"/>
    <x v="1"/>
    <n v="6"/>
    <x v="5"/>
    <x v="1"/>
    <x v="11"/>
    <x v="3"/>
    <s v="New"/>
    <x v="4"/>
    <s v="Recovery Roller"/>
    <n v="1"/>
    <n v="35.619999999999997"/>
    <n v="0"/>
    <n v="14.05"/>
    <x v="1019"/>
    <n v="14.05"/>
    <n v="21.569999999999997"/>
    <n v="0.60555867490174053"/>
    <n v="2026"/>
    <s v="Q2"/>
    <n v="6"/>
    <s v="Jun"/>
  </r>
  <r>
    <n v="2329"/>
    <d v="2026-06-09T00:00:00"/>
    <n v="2026"/>
    <x v="1"/>
    <n v="6"/>
    <x v="5"/>
    <x v="3"/>
    <x v="8"/>
    <x v="0"/>
    <s v="New"/>
    <x v="1"/>
    <s v="Summit Backpack 45L"/>
    <n v="3"/>
    <n v="157.43"/>
    <n v="0.15"/>
    <n v="77.56"/>
    <x v="1020"/>
    <n v="232.68"/>
    <n v="168.76650000000001"/>
    <n v="0.42039599299034863"/>
    <n v="2026"/>
    <s v="Q2"/>
    <n v="6"/>
    <s v="Jun"/>
  </r>
  <r>
    <n v="3036"/>
    <d v="2026-06-09T00:00:00"/>
    <n v="2026"/>
    <x v="1"/>
    <n v="6"/>
    <x v="5"/>
    <x v="1"/>
    <x v="12"/>
    <x v="2"/>
    <s v="New"/>
    <x v="0"/>
    <s v="Commuter Helmet"/>
    <n v="1"/>
    <n v="81.2"/>
    <n v="0.1"/>
    <n v="41.64"/>
    <x v="950"/>
    <n v="41.64"/>
    <n v="31.439999999999998"/>
    <n v="0.43021346469622329"/>
    <n v="2026"/>
    <s v="Q2"/>
    <n v="6"/>
    <s v="Jun"/>
  </r>
  <r>
    <n v="3429"/>
    <d v="2026-06-09T00:00:00"/>
    <n v="2026"/>
    <x v="1"/>
    <n v="6"/>
    <x v="5"/>
    <x v="3"/>
    <x v="13"/>
    <x v="0"/>
    <s v="Returning"/>
    <x v="1"/>
    <s v="Hiking Daypack 20L"/>
    <n v="4"/>
    <n v="93.58"/>
    <n v="0.1"/>
    <n v="44.56"/>
    <x v="1021"/>
    <n v="178.24"/>
    <n v="158.64799999999997"/>
    <n v="0.4709220868656645"/>
    <n v="2026"/>
    <s v="Q2"/>
    <n v="6"/>
    <s v="Jun"/>
  </r>
  <r>
    <n v="3615"/>
    <d v="2026-06-09T00:00:00"/>
    <n v="2026"/>
    <x v="1"/>
    <n v="6"/>
    <x v="5"/>
    <x v="1"/>
    <x v="14"/>
    <x v="0"/>
    <s v="New"/>
    <x v="1"/>
    <s v="Summit Backpack 45L"/>
    <n v="4"/>
    <n v="155.22"/>
    <n v="0"/>
    <n v="77.209999999999994"/>
    <x v="1022"/>
    <n v="308.83999999999997"/>
    <n v="312.04000000000002"/>
    <n v="0.50257698750161062"/>
    <n v="2026"/>
    <s v="Q2"/>
    <n v="6"/>
    <s v="Jun"/>
  </r>
  <r>
    <n v="3661"/>
    <d v="2026-06-09T00:00:00"/>
    <n v="2026"/>
    <x v="1"/>
    <n v="6"/>
    <x v="5"/>
    <x v="3"/>
    <x v="8"/>
    <x v="0"/>
    <s v="New"/>
    <x v="0"/>
    <s v="Cycling Pack 12L"/>
    <n v="4"/>
    <n v="100.33"/>
    <n v="0"/>
    <n v="49.99"/>
    <x v="1023"/>
    <n v="199.96"/>
    <n v="201.35999999999999"/>
    <n v="0.5017442439948171"/>
    <n v="2026"/>
    <s v="Q2"/>
    <n v="6"/>
    <s v="Jun"/>
  </r>
  <r>
    <n v="3831"/>
    <d v="2026-06-09T00:00:00"/>
    <n v="2026"/>
    <x v="1"/>
    <n v="6"/>
    <x v="5"/>
    <x v="2"/>
    <x v="3"/>
    <x v="0"/>
    <s v="Business"/>
    <x v="2"/>
    <s v="Carry-On Duffel"/>
    <n v="2"/>
    <n v="134.28"/>
    <n v="0"/>
    <n v="69.12"/>
    <x v="1024"/>
    <n v="138.24"/>
    <n v="130.32"/>
    <n v="0.48525469168900803"/>
    <n v="2026"/>
    <s v="Q2"/>
    <n v="6"/>
    <s v="Jun"/>
  </r>
  <r>
    <n v="4394"/>
    <d v="2026-06-09T00:00:00"/>
    <n v="2026"/>
    <x v="1"/>
    <n v="6"/>
    <x v="5"/>
    <x v="2"/>
    <x v="2"/>
    <x v="0"/>
    <s v="New"/>
    <x v="4"/>
    <s v="Training Mat"/>
    <n v="2"/>
    <n v="51.16"/>
    <n v="0"/>
    <n v="21.57"/>
    <x v="1025"/>
    <n v="43.14"/>
    <n v="59.179999999999993"/>
    <n v="0.57838154808444098"/>
    <n v="2026"/>
    <s v="Q2"/>
    <n v="6"/>
    <s v="Jun"/>
  </r>
  <r>
    <n v="372"/>
    <d v="2026-06-10T00:00:00"/>
    <n v="2026"/>
    <x v="1"/>
    <n v="6"/>
    <x v="5"/>
    <x v="1"/>
    <x v="12"/>
    <x v="0"/>
    <s v="Returning"/>
    <x v="4"/>
    <s v="Recovery Roller"/>
    <n v="3"/>
    <n v="35.94"/>
    <n v="0.1"/>
    <n v="14.04"/>
    <x v="1026"/>
    <n v="42.12"/>
    <n v="54.917999999999999"/>
    <n v="0.56594323873121866"/>
    <n v="2026"/>
    <s v="Q2"/>
    <n v="6"/>
    <s v="Jun"/>
  </r>
  <r>
    <n v="532"/>
    <d v="2026-06-10T00:00:00"/>
    <n v="2026"/>
    <x v="1"/>
    <n v="6"/>
    <x v="5"/>
    <x v="2"/>
    <x v="10"/>
    <x v="2"/>
    <s v="Returning"/>
    <x v="1"/>
    <s v="Trail Boots"/>
    <n v="1"/>
    <n v="145.34"/>
    <n v="0.05"/>
    <n v="77.89"/>
    <x v="1027"/>
    <n v="77.89"/>
    <n v="60.183000000000007"/>
    <n v="0.43587812244247609"/>
    <n v="2026"/>
    <s v="Q2"/>
    <n v="6"/>
    <s v="Jun"/>
  </r>
  <r>
    <n v="910"/>
    <d v="2026-06-10T00:00:00"/>
    <n v="2026"/>
    <x v="1"/>
    <n v="6"/>
    <x v="5"/>
    <x v="2"/>
    <x v="16"/>
    <x v="0"/>
    <s v="Business"/>
    <x v="2"/>
    <s v="Insulated Bottle"/>
    <n v="1"/>
    <n v="35.950000000000003"/>
    <n v="0.1"/>
    <n v="13.63"/>
    <x v="1028"/>
    <n v="13.63"/>
    <n v="18.725000000000001"/>
    <n v="0.57873589862463293"/>
    <n v="2026"/>
    <s v="Q2"/>
    <n v="6"/>
    <s v="Jun"/>
  </r>
  <r>
    <n v="938"/>
    <d v="2026-06-10T00:00:00"/>
    <n v="2026"/>
    <x v="1"/>
    <n v="6"/>
    <x v="5"/>
    <x v="3"/>
    <x v="13"/>
    <x v="2"/>
    <s v="Business"/>
    <x v="4"/>
    <s v="Training Mat"/>
    <n v="1"/>
    <n v="51.09"/>
    <n v="0"/>
    <n v="22.4"/>
    <x v="1029"/>
    <n v="22.4"/>
    <n v="28.690000000000005"/>
    <n v="0.56155803484047762"/>
    <n v="2026"/>
    <s v="Q2"/>
    <n v="6"/>
    <s v="Jun"/>
  </r>
  <r>
    <n v="1079"/>
    <d v="2026-06-10T00:00:00"/>
    <n v="2026"/>
    <x v="1"/>
    <n v="6"/>
    <x v="5"/>
    <x v="1"/>
    <x v="14"/>
    <x v="2"/>
    <s v="Returning"/>
    <x v="3"/>
    <s v="Trail Tent 2P"/>
    <n v="2"/>
    <n v="198.69"/>
    <n v="0.15"/>
    <n v="104.25"/>
    <x v="1030"/>
    <n v="208.5"/>
    <n v="129.27299999999997"/>
    <n v="0.38272153191640534"/>
    <n v="2026"/>
    <s v="Q2"/>
    <n v="6"/>
    <s v="Jun"/>
  </r>
  <r>
    <n v="1662"/>
    <d v="2026-06-10T00:00:00"/>
    <n v="2026"/>
    <x v="1"/>
    <n v="6"/>
    <x v="5"/>
    <x v="1"/>
    <x v="6"/>
    <x v="2"/>
    <s v="New"/>
    <x v="0"/>
    <s v="Commuter Helmet"/>
    <n v="3"/>
    <n v="83.45"/>
    <n v="0"/>
    <n v="43.73"/>
    <x v="1031"/>
    <n v="131.19"/>
    <n v="119.16000000000003"/>
    <n v="0.47597363690832839"/>
    <n v="2026"/>
    <s v="Q2"/>
    <n v="6"/>
    <s v="Jun"/>
  </r>
  <r>
    <n v="2748"/>
    <d v="2026-06-10T00:00:00"/>
    <n v="2026"/>
    <x v="1"/>
    <n v="6"/>
    <x v="5"/>
    <x v="2"/>
    <x v="2"/>
    <x v="0"/>
    <s v="New"/>
    <x v="4"/>
    <s v="Resistance Band Set"/>
    <n v="2"/>
    <n v="40.86"/>
    <n v="0"/>
    <n v="14.59"/>
    <x v="1032"/>
    <n v="29.18"/>
    <n v="52.54"/>
    <n v="0.64292706803720023"/>
    <n v="2026"/>
    <s v="Q2"/>
    <n v="6"/>
    <s v="Jun"/>
  </r>
  <r>
    <n v="3354"/>
    <d v="2026-06-10T00:00:00"/>
    <n v="2026"/>
    <x v="1"/>
    <n v="6"/>
    <x v="5"/>
    <x v="1"/>
    <x v="6"/>
    <x v="2"/>
    <s v="New"/>
    <x v="3"/>
    <s v="Portable Camp Stove"/>
    <n v="1"/>
    <n v="82.21"/>
    <n v="0.05"/>
    <n v="39.04"/>
    <x v="1033"/>
    <n v="39.04"/>
    <n v="39.059499999999993"/>
    <n v="0.50012484074802011"/>
    <n v="2026"/>
    <s v="Q2"/>
    <n v="6"/>
    <s v="Jun"/>
  </r>
  <r>
    <n v="3532"/>
    <d v="2026-06-10T00:00:00"/>
    <n v="2026"/>
    <x v="1"/>
    <n v="6"/>
    <x v="5"/>
    <x v="2"/>
    <x v="10"/>
    <x v="3"/>
    <s v="Business"/>
    <x v="4"/>
    <s v="Recovery Roller"/>
    <n v="1"/>
    <n v="35.93"/>
    <n v="0.1"/>
    <n v="13.52"/>
    <x v="1034"/>
    <n v="13.52"/>
    <n v="18.817000000000004"/>
    <n v="0.58190308315551853"/>
    <n v="2026"/>
    <s v="Q2"/>
    <n v="6"/>
    <s v="Jun"/>
  </r>
  <r>
    <n v="3636"/>
    <d v="2026-06-10T00:00:00"/>
    <n v="2026"/>
    <x v="1"/>
    <n v="6"/>
    <x v="5"/>
    <x v="0"/>
    <x v="0"/>
    <x v="3"/>
    <s v="New"/>
    <x v="2"/>
    <s v="Travel Backpack 35L"/>
    <n v="2"/>
    <n v="164.77"/>
    <n v="0"/>
    <n v="89.07"/>
    <x v="1035"/>
    <n v="178.14"/>
    <n v="151.40000000000003"/>
    <n v="0.45942829398555568"/>
    <n v="2026"/>
    <s v="Q2"/>
    <n v="6"/>
    <s v="Jun"/>
  </r>
  <r>
    <n v="3810"/>
    <d v="2026-06-10T00:00:00"/>
    <n v="2026"/>
    <x v="1"/>
    <n v="6"/>
    <x v="5"/>
    <x v="2"/>
    <x v="2"/>
    <x v="1"/>
    <s v="Business"/>
    <x v="2"/>
    <s v="Packing Cube Set"/>
    <n v="4"/>
    <n v="47.36"/>
    <n v="0.1"/>
    <n v="18.87"/>
    <x v="1036"/>
    <n v="75.48"/>
    <n v="95.016000000000005"/>
    <n v="0.55729166666666663"/>
    <n v="2026"/>
    <s v="Q2"/>
    <n v="6"/>
    <s v="Jun"/>
  </r>
  <r>
    <n v="4137"/>
    <d v="2026-06-10T00:00:00"/>
    <n v="2026"/>
    <x v="1"/>
    <n v="6"/>
    <x v="5"/>
    <x v="3"/>
    <x v="8"/>
    <x v="0"/>
    <s v="Returning"/>
    <x v="1"/>
    <s v="Hiking Daypack 20L"/>
    <n v="1"/>
    <n v="90.7"/>
    <n v="0"/>
    <n v="44.18"/>
    <x v="1037"/>
    <n v="44.18"/>
    <n v="46.52"/>
    <n v="0.51289966923925034"/>
    <n v="2026"/>
    <s v="Q2"/>
    <n v="6"/>
    <s v="Jun"/>
  </r>
  <r>
    <n v="4303"/>
    <d v="2026-06-10T00:00:00"/>
    <n v="2026"/>
    <x v="1"/>
    <n v="6"/>
    <x v="5"/>
    <x v="2"/>
    <x v="10"/>
    <x v="3"/>
    <s v="Returning"/>
    <x v="2"/>
    <s v="Packing Cube Set"/>
    <n v="1"/>
    <n v="45.59"/>
    <n v="0"/>
    <n v="18.57"/>
    <x v="1038"/>
    <n v="18.57"/>
    <n v="27.020000000000003"/>
    <n v="0.59267383198069756"/>
    <n v="2026"/>
    <s v="Q2"/>
    <n v="6"/>
    <s v="Jun"/>
  </r>
  <r>
    <n v="4991"/>
    <d v="2026-06-10T00:00:00"/>
    <n v="2026"/>
    <x v="1"/>
    <n v="6"/>
    <x v="5"/>
    <x v="3"/>
    <x v="4"/>
    <x v="0"/>
    <s v="New"/>
    <x v="1"/>
    <s v="Trail Boots"/>
    <n v="3"/>
    <n v="146.55000000000001"/>
    <n v="0.1"/>
    <n v="79.59"/>
    <x v="1039"/>
    <n v="238.77"/>
    <n v="156.91500000000005"/>
    <n v="0.39656544978960545"/>
    <n v="2026"/>
    <s v="Q2"/>
    <n v="6"/>
    <s v="Jun"/>
  </r>
  <r>
    <n v="39"/>
    <d v="2026-06-11T00:00:00"/>
    <n v="2026"/>
    <x v="1"/>
    <n v="6"/>
    <x v="5"/>
    <x v="3"/>
    <x v="8"/>
    <x v="3"/>
    <s v="Business"/>
    <x v="0"/>
    <s v="Compact Repair Kit"/>
    <n v="4"/>
    <n v="40.33"/>
    <n v="0.1"/>
    <n v="17.170000000000002"/>
    <x v="1040"/>
    <n v="68.680000000000007"/>
    <n v="76.507999999999981"/>
    <n v="0.52695815081136177"/>
    <n v="2026"/>
    <s v="Q2"/>
    <n v="6"/>
    <s v="Jun"/>
  </r>
  <r>
    <n v="206"/>
    <d v="2026-06-11T00:00:00"/>
    <n v="2026"/>
    <x v="1"/>
    <n v="6"/>
    <x v="5"/>
    <x v="0"/>
    <x v="0"/>
    <x v="2"/>
    <s v="New"/>
    <x v="0"/>
    <s v="Trail Bike Light"/>
    <n v="2"/>
    <n v="51.83"/>
    <n v="0.1"/>
    <n v="23.1"/>
    <x v="1041"/>
    <n v="46.2"/>
    <n v="47.093999999999994"/>
    <n v="0.50479130490706792"/>
    <n v="2026"/>
    <s v="Q2"/>
    <n v="6"/>
    <s v="Jun"/>
  </r>
  <r>
    <n v="397"/>
    <d v="2026-06-11T00:00:00"/>
    <n v="2026"/>
    <x v="1"/>
    <n v="6"/>
    <x v="5"/>
    <x v="3"/>
    <x v="8"/>
    <x v="0"/>
    <s v="Business"/>
    <x v="3"/>
    <s v="Compact Sleeping Bag"/>
    <n v="2"/>
    <n v="121.19"/>
    <n v="0.05"/>
    <n v="58.91"/>
    <x v="1042"/>
    <n v="117.82"/>
    <n v="112.441"/>
    <n v="0.48831977625390321"/>
    <n v="2026"/>
    <s v="Q2"/>
    <n v="6"/>
    <s v="Jun"/>
  </r>
  <r>
    <n v="763"/>
    <d v="2026-06-11T00:00:00"/>
    <n v="2026"/>
    <x v="1"/>
    <n v="6"/>
    <x v="5"/>
    <x v="3"/>
    <x v="13"/>
    <x v="2"/>
    <s v="New"/>
    <x v="1"/>
    <s v="Summit Backpack 45L"/>
    <n v="1"/>
    <n v="154.09"/>
    <n v="0"/>
    <n v="77.37"/>
    <x v="1043"/>
    <n v="77.37"/>
    <n v="76.72"/>
    <n v="0.49789084301382308"/>
    <n v="2026"/>
    <s v="Q2"/>
    <n v="6"/>
    <s v="Jun"/>
  </r>
  <r>
    <n v="1059"/>
    <d v="2026-06-11T00:00:00"/>
    <n v="2026"/>
    <x v="1"/>
    <n v="6"/>
    <x v="5"/>
    <x v="0"/>
    <x v="0"/>
    <x v="0"/>
    <s v="New"/>
    <x v="0"/>
    <s v="Commuter Helmet"/>
    <n v="1"/>
    <n v="80.64"/>
    <n v="0.05"/>
    <n v="43.85"/>
    <x v="1044"/>
    <n v="43.85"/>
    <n v="32.757999999999988"/>
    <n v="0.42760547201336668"/>
    <n v="2026"/>
    <s v="Q2"/>
    <n v="6"/>
    <s v="Jun"/>
  </r>
  <r>
    <n v="1332"/>
    <d v="2026-06-11T00:00:00"/>
    <n v="2026"/>
    <x v="1"/>
    <n v="6"/>
    <x v="5"/>
    <x v="1"/>
    <x v="12"/>
    <x v="3"/>
    <s v="Returning"/>
    <x v="1"/>
    <s v="Hiking Daypack 20L"/>
    <n v="1"/>
    <n v="94.01"/>
    <n v="0.15"/>
    <n v="46.12"/>
    <x v="1045"/>
    <n v="46.12"/>
    <n v="33.788500000000006"/>
    <n v="0.42283987310486376"/>
    <n v="2026"/>
    <s v="Q2"/>
    <n v="6"/>
    <s v="Jun"/>
  </r>
  <r>
    <n v="1447"/>
    <d v="2026-06-11T00:00:00"/>
    <n v="2026"/>
    <x v="1"/>
    <n v="6"/>
    <x v="5"/>
    <x v="1"/>
    <x v="6"/>
    <x v="0"/>
    <s v="Returning"/>
    <x v="0"/>
    <s v="Trail Bike Light"/>
    <n v="1"/>
    <n v="51.09"/>
    <n v="0"/>
    <n v="22.78"/>
    <x v="1029"/>
    <n v="22.78"/>
    <n v="28.310000000000002"/>
    <n v="0.55412018007437858"/>
    <n v="2026"/>
    <s v="Q2"/>
    <n v="6"/>
    <s v="Jun"/>
  </r>
  <r>
    <n v="2990"/>
    <d v="2026-06-11T00:00:00"/>
    <n v="2026"/>
    <x v="1"/>
    <n v="6"/>
    <x v="5"/>
    <x v="1"/>
    <x v="6"/>
    <x v="3"/>
    <s v="Returning"/>
    <x v="1"/>
    <s v="Trail Boots"/>
    <n v="1"/>
    <n v="146.66"/>
    <n v="0"/>
    <n v="78.709999999999994"/>
    <x v="1046"/>
    <n v="78.709999999999994"/>
    <n v="67.95"/>
    <n v="0.4633165143870176"/>
    <n v="2026"/>
    <s v="Q2"/>
    <n v="6"/>
    <s v="Jun"/>
  </r>
  <r>
    <n v="3769"/>
    <d v="2026-06-11T00:00:00"/>
    <n v="2026"/>
    <x v="1"/>
    <n v="6"/>
    <x v="5"/>
    <x v="1"/>
    <x v="12"/>
    <x v="2"/>
    <s v="New"/>
    <x v="3"/>
    <s v="Trail Tent 2P"/>
    <n v="2"/>
    <n v="199.03"/>
    <n v="0"/>
    <n v="104.7"/>
    <x v="1047"/>
    <n v="209.4"/>
    <n v="188.66"/>
    <n v="0.47394865095714211"/>
    <n v="2026"/>
    <s v="Q2"/>
    <n v="6"/>
    <s v="Jun"/>
  </r>
  <r>
    <n v="4152"/>
    <d v="2026-06-11T00:00:00"/>
    <n v="2026"/>
    <x v="1"/>
    <n v="6"/>
    <x v="5"/>
    <x v="2"/>
    <x v="2"/>
    <x v="0"/>
    <s v="Returning"/>
    <x v="0"/>
    <s v="Compact Repair Kit"/>
    <n v="5"/>
    <n v="41.18"/>
    <n v="0.05"/>
    <n v="16.87"/>
    <x v="1048"/>
    <n v="84.350000000000009"/>
    <n v="111.25499999999998"/>
    <n v="0.56877380435060443"/>
    <n v="2026"/>
    <s v="Q2"/>
    <n v="6"/>
    <s v="Jun"/>
  </r>
  <r>
    <n v="4242"/>
    <d v="2026-06-11T00:00:00"/>
    <n v="2026"/>
    <x v="1"/>
    <n v="6"/>
    <x v="5"/>
    <x v="1"/>
    <x v="12"/>
    <x v="2"/>
    <s v="Business"/>
    <x v="1"/>
    <s v="Trail Boots"/>
    <n v="2"/>
    <n v="141.18"/>
    <n v="0"/>
    <n v="78.66"/>
    <x v="1049"/>
    <n v="157.32"/>
    <n v="125.04000000000002"/>
    <n v="0.44283892902677441"/>
    <n v="2026"/>
    <s v="Q2"/>
    <n v="6"/>
    <s v="Jun"/>
  </r>
  <r>
    <n v="4780"/>
    <d v="2026-06-11T00:00:00"/>
    <n v="2026"/>
    <x v="1"/>
    <n v="6"/>
    <x v="5"/>
    <x v="1"/>
    <x v="12"/>
    <x v="2"/>
    <s v="Returning"/>
    <x v="0"/>
    <s v="Commuter Helmet"/>
    <n v="1"/>
    <n v="82.47"/>
    <n v="0.1"/>
    <n v="42.73"/>
    <x v="1050"/>
    <n v="42.73"/>
    <n v="31.493000000000002"/>
    <n v="0.42430243994449163"/>
    <n v="2026"/>
    <s v="Q2"/>
    <n v="6"/>
    <s v="Jun"/>
  </r>
  <r>
    <n v="63"/>
    <d v="2026-06-12T00:00:00"/>
    <n v="2026"/>
    <x v="1"/>
    <n v="6"/>
    <x v="5"/>
    <x v="1"/>
    <x v="1"/>
    <x v="3"/>
    <s v="Returning"/>
    <x v="2"/>
    <s v="Travel Backpack 35L"/>
    <n v="1"/>
    <n v="166.91"/>
    <n v="0"/>
    <n v="85.58"/>
    <x v="1051"/>
    <n v="85.58"/>
    <n v="81.33"/>
    <n v="0.48726858786172189"/>
    <n v="2026"/>
    <s v="Q2"/>
    <n v="6"/>
    <s v="Jun"/>
  </r>
  <r>
    <n v="190"/>
    <d v="2026-06-12T00:00:00"/>
    <n v="2026"/>
    <x v="1"/>
    <n v="6"/>
    <x v="5"/>
    <x v="0"/>
    <x v="0"/>
    <x v="2"/>
    <s v="Business"/>
    <x v="2"/>
    <s v="Packing Cube Set"/>
    <n v="1"/>
    <n v="45.99"/>
    <n v="0"/>
    <n v="18.579999999999998"/>
    <x v="1052"/>
    <n v="18.579999999999998"/>
    <n v="27.410000000000004"/>
    <n v="0.59599913024570561"/>
    <n v="2026"/>
    <s v="Q2"/>
    <n v="6"/>
    <s v="Jun"/>
  </r>
  <r>
    <n v="268"/>
    <d v="2026-06-12T00:00:00"/>
    <n v="2026"/>
    <x v="1"/>
    <n v="6"/>
    <x v="5"/>
    <x v="3"/>
    <x v="13"/>
    <x v="2"/>
    <s v="Business"/>
    <x v="4"/>
    <s v="Recovery Roller"/>
    <n v="1"/>
    <n v="37.01"/>
    <n v="0.05"/>
    <n v="14.18"/>
    <x v="1053"/>
    <n v="14.18"/>
    <n v="20.979499999999994"/>
    <n v="0.59669506107879799"/>
    <n v="2026"/>
    <s v="Q2"/>
    <n v="6"/>
    <s v="Jun"/>
  </r>
  <r>
    <n v="691"/>
    <d v="2026-06-12T00:00:00"/>
    <n v="2026"/>
    <x v="1"/>
    <n v="6"/>
    <x v="5"/>
    <x v="3"/>
    <x v="8"/>
    <x v="3"/>
    <s v="Business"/>
    <x v="1"/>
    <s v="Trail Boots"/>
    <n v="5"/>
    <n v="140.9"/>
    <n v="0"/>
    <n v="80.16"/>
    <x v="1054"/>
    <n v="400.79999999999995"/>
    <n v="303.70000000000005"/>
    <n v="0.43108587650816188"/>
    <n v="2026"/>
    <s v="Q2"/>
    <n v="6"/>
    <s v="Jun"/>
  </r>
  <r>
    <n v="810"/>
    <d v="2026-06-12T00:00:00"/>
    <n v="2026"/>
    <x v="1"/>
    <n v="6"/>
    <x v="5"/>
    <x v="1"/>
    <x v="12"/>
    <x v="2"/>
    <s v="New"/>
    <x v="4"/>
    <s v="Recovery Roller"/>
    <n v="3"/>
    <n v="36.659999999999997"/>
    <n v="0"/>
    <n v="13.55"/>
    <x v="1055"/>
    <n v="40.650000000000006"/>
    <n v="69.329999999999984"/>
    <n v="0.63038734315330047"/>
    <n v="2026"/>
    <s v="Q2"/>
    <n v="6"/>
    <s v="Jun"/>
  </r>
  <r>
    <n v="855"/>
    <d v="2026-06-12T00:00:00"/>
    <n v="2026"/>
    <x v="1"/>
    <n v="6"/>
    <x v="5"/>
    <x v="1"/>
    <x v="6"/>
    <x v="0"/>
    <s v="Business"/>
    <x v="2"/>
    <s v="Insulated Bottle"/>
    <n v="1"/>
    <n v="36.299999999999997"/>
    <n v="0.1"/>
    <n v="13.69"/>
    <x v="1056"/>
    <n v="13.69"/>
    <n v="18.980000000000004"/>
    <n v="0.58096112641567199"/>
    <n v="2026"/>
    <s v="Q2"/>
    <n v="6"/>
    <s v="Jun"/>
  </r>
  <r>
    <n v="1612"/>
    <d v="2026-06-12T00:00:00"/>
    <n v="2026"/>
    <x v="1"/>
    <n v="6"/>
    <x v="5"/>
    <x v="2"/>
    <x v="16"/>
    <x v="0"/>
    <s v="New"/>
    <x v="3"/>
    <s v="Compact Sleeping Bag"/>
    <n v="2"/>
    <n v="120.64"/>
    <n v="0"/>
    <n v="61.66"/>
    <x v="1057"/>
    <n v="123.32"/>
    <n v="117.96000000000001"/>
    <n v="0.48889257294429711"/>
    <n v="2026"/>
    <s v="Q2"/>
    <n v="6"/>
    <s v="Jun"/>
  </r>
  <r>
    <n v="1704"/>
    <d v="2026-06-12T00:00:00"/>
    <n v="2026"/>
    <x v="1"/>
    <n v="6"/>
    <x v="5"/>
    <x v="2"/>
    <x v="16"/>
    <x v="0"/>
    <s v="Returning"/>
    <x v="2"/>
    <s v="Packing Cube Set"/>
    <n v="1"/>
    <n v="47.07"/>
    <n v="0"/>
    <n v="18.7"/>
    <x v="1058"/>
    <n v="18.7"/>
    <n v="28.37"/>
    <n v="0.60271935415338862"/>
    <n v="2026"/>
    <s v="Q2"/>
    <n v="6"/>
    <s v="Jun"/>
  </r>
  <r>
    <n v="1857"/>
    <d v="2026-06-12T00:00:00"/>
    <n v="2026"/>
    <x v="1"/>
    <n v="6"/>
    <x v="5"/>
    <x v="2"/>
    <x v="3"/>
    <x v="3"/>
    <s v="Business"/>
    <x v="1"/>
    <s v="Summit Backpack 45L"/>
    <n v="2"/>
    <n v="154.94"/>
    <n v="0.05"/>
    <n v="77.260000000000005"/>
    <x v="1059"/>
    <n v="154.52000000000001"/>
    <n v="139.86599999999996"/>
    <n v="0.47511090880680457"/>
    <n v="2026"/>
    <s v="Q2"/>
    <n v="6"/>
    <s v="Jun"/>
  </r>
  <r>
    <n v="1888"/>
    <d v="2026-06-12T00:00:00"/>
    <n v="2026"/>
    <x v="1"/>
    <n v="6"/>
    <x v="5"/>
    <x v="1"/>
    <x v="12"/>
    <x v="0"/>
    <s v="Returning"/>
    <x v="2"/>
    <s v="Packing Cube Set"/>
    <n v="1"/>
    <n v="45.97"/>
    <n v="0.05"/>
    <n v="18.41"/>
    <x v="1060"/>
    <n v="18.41"/>
    <n v="25.261499999999995"/>
    <n v="0.57844360738696854"/>
    <n v="2026"/>
    <s v="Q2"/>
    <n v="6"/>
    <s v="Jun"/>
  </r>
  <r>
    <n v="2683"/>
    <d v="2026-06-12T00:00:00"/>
    <n v="2026"/>
    <x v="1"/>
    <n v="6"/>
    <x v="5"/>
    <x v="3"/>
    <x v="8"/>
    <x v="0"/>
    <s v="Returning"/>
    <x v="3"/>
    <s v="Trail Tent 2P"/>
    <n v="1"/>
    <n v="198.64"/>
    <n v="0.05"/>
    <n v="101.89"/>
    <x v="1061"/>
    <n v="101.89"/>
    <n v="86.817999999999969"/>
    <n v="0.46006528605040581"/>
    <n v="2026"/>
    <s v="Q2"/>
    <n v="6"/>
    <s v="Jun"/>
  </r>
  <r>
    <n v="4211"/>
    <d v="2026-06-12T00:00:00"/>
    <n v="2026"/>
    <x v="1"/>
    <n v="6"/>
    <x v="5"/>
    <x v="2"/>
    <x v="3"/>
    <x v="0"/>
    <s v="New"/>
    <x v="2"/>
    <s v="Travel Backpack 35L"/>
    <n v="5"/>
    <n v="168.57"/>
    <n v="0"/>
    <n v="88.65"/>
    <x v="1062"/>
    <n v="443.25"/>
    <n v="399.59999999999991"/>
    <n v="0.47410571276027758"/>
    <n v="2026"/>
    <s v="Q2"/>
    <n v="6"/>
    <s v="Jun"/>
  </r>
  <r>
    <n v="4353"/>
    <d v="2026-06-12T00:00:00"/>
    <n v="2026"/>
    <x v="1"/>
    <n v="6"/>
    <x v="5"/>
    <x v="1"/>
    <x v="6"/>
    <x v="2"/>
    <s v="New"/>
    <x v="2"/>
    <s v="Insulated Bottle"/>
    <n v="1"/>
    <n v="36.65"/>
    <n v="0"/>
    <n v="13.97"/>
    <x v="663"/>
    <n v="13.97"/>
    <n v="22.68"/>
    <n v="0.61882673942701227"/>
    <n v="2026"/>
    <s v="Q2"/>
    <n v="6"/>
    <s v="Jun"/>
  </r>
  <r>
    <n v="5020"/>
    <d v="2026-06-12T00:00:00"/>
    <n v="2026"/>
    <x v="1"/>
    <n v="6"/>
    <x v="5"/>
    <x v="2"/>
    <x v="5"/>
    <x v="2"/>
    <s v="Returning"/>
    <x v="2"/>
    <s v="Insulated Bottle"/>
    <n v="2"/>
    <n v="35.450000000000003"/>
    <n v="0.05"/>
    <n v="13.39"/>
    <x v="1063"/>
    <n v="26.78"/>
    <n v="40.575000000000003"/>
    <n v="0.60240516665429444"/>
    <n v="2026"/>
    <s v="Q2"/>
    <n v="6"/>
    <s v="Jun"/>
  </r>
  <r>
    <n v="564"/>
    <d v="2026-06-13T00:00:00"/>
    <n v="2026"/>
    <x v="1"/>
    <n v="6"/>
    <x v="5"/>
    <x v="2"/>
    <x v="5"/>
    <x v="2"/>
    <s v="New"/>
    <x v="2"/>
    <s v="Packing Cube Set"/>
    <n v="3"/>
    <n v="45.82"/>
    <n v="0.1"/>
    <n v="18.61"/>
    <x v="1064"/>
    <n v="55.83"/>
    <n v="67.884000000000015"/>
    <n v="0.54871720258014456"/>
    <n v="2026"/>
    <s v="Q2"/>
    <n v="6"/>
    <s v="Jun"/>
  </r>
  <r>
    <n v="736"/>
    <d v="2026-06-13T00:00:00"/>
    <n v="2026"/>
    <x v="1"/>
    <n v="6"/>
    <x v="5"/>
    <x v="3"/>
    <x v="13"/>
    <x v="2"/>
    <s v="Business"/>
    <x v="1"/>
    <s v="Summit Backpack 45L"/>
    <n v="1"/>
    <n v="152.78"/>
    <n v="0"/>
    <n v="78.540000000000006"/>
    <x v="1065"/>
    <n v="78.540000000000006"/>
    <n v="74.239999999999995"/>
    <n v="0.48592747741851022"/>
    <n v="2026"/>
    <s v="Q2"/>
    <n v="6"/>
    <s v="Jun"/>
  </r>
  <r>
    <n v="1300"/>
    <d v="2026-06-13T00:00:00"/>
    <n v="2026"/>
    <x v="1"/>
    <n v="6"/>
    <x v="5"/>
    <x v="1"/>
    <x v="6"/>
    <x v="0"/>
    <s v="New"/>
    <x v="0"/>
    <s v="Trail Bike Light"/>
    <n v="1"/>
    <n v="49.76"/>
    <n v="0.05"/>
    <n v="22.58"/>
    <x v="1066"/>
    <n v="22.58"/>
    <n v="24.692"/>
    <n v="0.52233880521238796"/>
    <n v="2026"/>
    <s v="Q2"/>
    <n v="6"/>
    <s v="Jun"/>
  </r>
  <r>
    <n v="1948"/>
    <d v="2026-06-13T00:00:00"/>
    <n v="2026"/>
    <x v="1"/>
    <n v="6"/>
    <x v="5"/>
    <x v="3"/>
    <x v="8"/>
    <x v="2"/>
    <s v="New"/>
    <x v="1"/>
    <s v="Summit Backpack 45L"/>
    <n v="1"/>
    <n v="157.6"/>
    <n v="0.05"/>
    <n v="79.34"/>
    <x v="1067"/>
    <n v="79.34"/>
    <n v="70.38"/>
    <n v="0.47007747795885652"/>
    <n v="2026"/>
    <s v="Q2"/>
    <n v="6"/>
    <s v="Jun"/>
  </r>
  <r>
    <n v="2272"/>
    <d v="2026-06-13T00:00:00"/>
    <n v="2026"/>
    <x v="1"/>
    <n v="6"/>
    <x v="5"/>
    <x v="3"/>
    <x v="8"/>
    <x v="0"/>
    <s v="Returning"/>
    <x v="4"/>
    <s v="Weighted Vest"/>
    <n v="1"/>
    <n v="125.01"/>
    <n v="0.15"/>
    <n v="70.39"/>
    <x v="1068"/>
    <n v="70.39"/>
    <n v="35.868499999999997"/>
    <n v="0.33755887764272974"/>
    <n v="2026"/>
    <s v="Q2"/>
    <n v="6"/>
    <s v="Jun"/>
  </r>
  <r>
    <n v="2680"/>
    <d v="2026-06-13T00:00:00"/>
    <n v="2026"/>
    <x v="1"/>
    <n v="6"/>
    <x v="5"/>
    <x v="1"/>
    <x v="14"/>
    <x v="0"/>
    <s v="Returning"/>
    <x v="1"/>
    <s v="Hiking Daypack 20L"/>
    <n v="1"/>
    <n v="93.59"/>
    <n v="0.15"/>
    <n v="46.48"/>
    <x v="1069"/>
    <n v="46.48"/>
    <n v="33.071500000000007"/>
    <n v="0.41572440494522422"/>
    <n v="2026"/>
    <s v="Q2"/>
    <n v="6"/>
    <s v="Jun"/>
  </r>
  <r>
    <n v="4178"/>
    <d v="2026-06-13T00:00:00"/>
    <n v="2026"/>
    <x v="1"/>
    <n v="6"/>
    <x v="5"/>
    <x v="2"/>
    <x v="2"/>
    <x v="2"/>
    <s v="Returning"/>
    <x v="1"/>
    <s v="Trail Boots"/>
    <n v="4"/>
    <n v="143.9"/>
    <n v="0.05"/>
    <n v="79.709999999999994"/>
    <x v="1070"/>
    <n v="318.83999999999997"/>
    <n v="227.98000000000008"/>
    <n v="0.41691964448996022"/>
    <n v="2026"/>
    <s v="Q2"/>
    <n v="6"/>
    <s v="Jun"/>
  </r>
  <r>
    <n v="4272"/>
    <d v="2026-06-13T00:00:00"/>
    <n v="2026"/>
    <x v="1"/>
    <n v="6"/>
    <x v="5"/>
    <x v="3"/>
    <x v="7"/>
    <x v="3"/>
    <s v="Returning"/>
    <x v="3"/>
    <s v="Trail Tent 2P"/>
    <n v="4"/>
    <n v="190.97"/>
    <n v="0"/>
    <n v="103.36"/>
    <x v="1071"/>
    <n v="413.44"/>
    <n v="350.44"/>
    <n v="0.45876315651673039"/>
    <n v="2026"/>
    <s v="Q2"/>
    <n v="6"/>
    <s v="Jun"/>
  </r>
  <r>
    <n v="4713"/>
    <d v="2026-06-13T00:00:00"/>
    <n v="2026"/>
    <x v="1"/>
    <n v="6"/>
    <x v="5"/>
    <x v="3"/>
    <x v="13"/>
    <x v="2"/>
    <s v="Business"/>
    <x v="4"/>
    <s v="Recovery Roller"/>
    <n v="1"/>
    <n v="35.78"/>
    <n v="0"/>
    <n v="14"/>
    <x v="1072"/>
    <n v="14"/>
    <n v="21.78"/>
    <n v="0.60871995528228062"/>
    <n v="2026"/>
    <s v="Q2"/>
    <n v="6"/>
    <s v="Jun"/>
  </r>
  <r>
    <n v="5166"/>
    <d v="2026-06-13T00:00:00"/>
    <n v="2026"/>
    <x v="1"/>
    <n v="6"/>
    <x v="5"/>
    <x v="3"/>
    <x v="7"/>
    <x v="3"/>
    <s v="New"/>
    <x v="3"/>
    <s v="Compact Sleeping Bag"/>
    <n v="3"/>
    <n v="125.25"/>
    <n v="0.05"/>
    <n v="58.95"/>
    <x v="1073"/>
    <n v="176.85000000000002"/>
    <n v="180.11249999999995"/>
    <n v="0.50456980775291516"/>
    <n v="2026"/>
    <s v="Q2"/>
    <n v="6"/>
    <s v="Jun"/>
  </r>
  <r>
    <n v="486"/>
    <d v="2026-06-14T00:00:00"/>
    <n v="2026"/>
    <x v="1"/>
    <n v="6"/>
    <x v="5"/>
    <x v="0"/>
    <x v="9"/>
    <x v="1"/>
    <s v="Business"/>
    <x v="1"/>
    <s v="Trekking Poles"/>
    <n v="8"/>
    <n v="72.36"/>
    <n v="0.1"/>
    <n v="32.229999999999997"/>
    <x v="1074"/>
    <n v="257.83999999999997"/>
    <n v="263.15199999999999"/>
    <n v="0.5050979669553467"/>
    <n v="2026"/>
    <s v="Q2"/>
    <n v="6"/>
    <s v="Jun"/>
  </r>
  <r>
    <n v="1507"/>
    <d v="2026-06-14T00:00:00"/>
    <n v="2026"/>
    <x v="1"/>
    <n v="6"/>
    <x v="5"/>
    <x v="0"/>
    <x v="15"/>
    <x v="2"/>
    <s v="Returning"/>
    <x v="2"/>
    <s v="Travel Backpack 35L"/>
    <n v="1"/>
    <n v="162.51"/>
    <n v="0"/>
    <n v="88.29"/>
    <x v="1075"/>
    <n v="88.29"/>
    <n v="74.219999999999985"/>
    <n v="0.45671035628576695"/>
    <n v="2026"/>
    <s v="Q2"/>
    <n v="6"/>
    <s v="Jun"/>
  </r>
  <r>
    <n v="1821"/>
    <d v="2026-06-14T00:00:00"/>
    <n v="2026"/>
    <x v="1"/>
    <n v="6"/>
    <x v="5"/>
    <x v="0"/>
    <x v="15"/>
    <x v="2"/>
    <s v="Business"/>
    <x v="1"/>
    <s v="Trekking Poles"/>
    <n v="3"/>
    <n v="70.52"/>
    <n v="0"/>
    <n v="33.119999999999997"/>
    <x v="1076"/>
    <n v="99.359999999999985"/>
    <n v="112.20000000000002"/>
    <n v="0.53034600113442998"/>
    <n v="2026"/>
    <s v="Q2"/>
    <n v="6"/>
    <s v="Jun"/>
  </r>
  <r>
    <n v="2588"/>
    <d v="2026-06-14T00:00:00"/>
    <n v="2026"/>
    <x v="1"/>
    <n v="6"/>
    <x v="5"/>
    <x v="3"/>
    <x v="8"/>
    <x v="3"/>
    <s v="Returning"/>
    <x v="1"/>
    <s v="Hiking Daypack 20L"/>
    <n v="1"/>
    <n v="90.28"/>
    <n v="0"/>
    <n v="46.04"/>
    <x v="1077"/>
    <n v="46.04"/>
    <n v="44.24"/>
    <n v="0.4900310146211786"/>
    <n v="2026"/>
    <s v="Q2"/>
    <n v="6"/>
    <s v="Jun"/>
  </r>
  <r>
    <n v="2815"/>
    <d v="2026-06-14T00:00:00"/>
    <n v="2026"/>
    <x v="1"/>
    <n v="6"/>
    <x v="5"/>
    <x v="3"/>
    <x v="13"/>
    <x v="3"/>
    <s v="New"/>
    <x v="3"/>
    <s v="Alpine Tent 4P"/>
    <n v="2"/>
    <n v="342.25"/>
    <n v="0"/>
    <n v="196.86"/>
    <x v="1078"/>
    <n v="393.72"/>
    <n v="290.77999999999997"/>
    <n v="0.42480642804967128"/>
    <n v="2026"/>
    <s v="Q2"/>
    <n v="6"/>
    <s v="Jun"/>
  </r>
  <r>
    <n v="3258"/>
    <d v="2026-06-14T00:00:00"/>
    <n v="2026"/>
    <x v="1"/>
    <n v="6"/>
    <x v="5"/>
    <x v="1"/>
    <x v="1"/>
    <x v="0"/>
    <s v="Business"/>
    <x v="0"/>
    <s v="Trail Bike Light"/>
    <n v="6"/>
    <n v="50.92"/>
    <n v="0.05"/>
    <n v="22.87"/>
    <x v="1079"/>
    <n v="137.22"/>
    <n v="153.02399999999997"/>
    <n v="0.52722536899987593"/>
    <n v="2026"/>
    <s v="Q2"/>
    <n v="6"/>
    <s v="Jun"/>
  </r>
  <r>
    <n v="3361"/>
    <d v="2026-06-14T00:00:00"/>
    <n v="2026"/>
    <x v="1"/>
    <n v="6"/>
    <x v="5"/>
    <x v="0"/>
    <x v="0"/>
    <x v="2"/>
    <s v="Returning"/>
    <x v="2"/>
    <s v="Insulated Bottle"/>
    <n v="5"/>
    <n v="36.72"/>
    <n v="0.15"/>
    <n v="13.2"/>
    <x v="1080"/>
    <n v="66"/>
    <n v="90.06"/>
    <n v="0.57708573625528647"/>
    <n v="2026"/>
    <s v="Q2"/>
    <n v="6"/>
    <s v="Jun"/>
  </r>
  <r>
    <n v="3629"/>
    <d v="2026-06-14T00:00:00"/>
    <n v="2026"/>
    <x v="1"/>
    <n v="6"/>
    <x v="5"/>
    <x v="0"/>
    <x v="15"/>
    <x v="0"/>
    <s v="New"/>
    <x v="3"/>
    <s v="Alpine Tent 4P"/>
    <n v="4"/>
    <n v="348.96"/>
    <n v="0.15"/>
    <n v="197.02"/>
    <x v="1081"/>
    <n v="788.08"/>
    <n v="398.3839999999999"/>
    <n v="0.3357741996385899"/>
    <n v="2026"/>
    <s v="Q2"/>
    <n v="6"/>
    <s v="Jun"/>
  </r>
  <r>
    <n v="3750"/>
    <d v="2026-06-14T00:00:00"/>
    <n v="2026"/>
    <x v="1"/>
    <n v="6"/>
    <x v="5"/>
    <x v="0"/>
    <x v="0"/>
    <x v="0"/>
    <s v="Returning"/>
    <x v="1"/>
    <s v="Trekking Poles"/>
    <n v="1"/>
    <n v="71.28"/>
    <n v="0"/>
    <n v="31.92"/>
    <x v="1082"/>
    <n v="31.92"/>
    <n v="39.36"/>
    <n v="0.55218855218855212"/>
    <n v="2026"/>
    <s v="Q2"/>
    <n v="6"/>
    <s v="Jun"/>
  </r>
  <r>
    <n v="5088"/>
    <d v="2026-06-14T00:00:00"/>
    <n v="2026"/>
    <x v="1"/>
    <n v="6"/>
    <x v="5"/>
    <x v="1"/>
    <x v="12"/>
    <x v="0"/>
    <s v="New"/>
    <x v="2"/>
    <s v="Travel Backpack 35L"/>
    <n v="1"/>
    <n v="160.99"/>
    <n v="0.05"/>
    <n v="89.15"/>
    <x v="1083"/>
    <n v="89.15"/>
    <n v="63.790500000000009"/>
    <n v="0.41709357560619981"/>
    <n v="2026"/>
    <s v="Q2"/>
    <n v="6"/>
    <s v="Jun"/>
  </r>
  <r>
    <n v="1450"/>
    <d v="2026-06-15T00:00:00"/>
    <n v="2026"/>
    <x v="1"/>
    <n v="6"/>
    <x v="5"/>
    <x v="1"/>
    <x v="14"/>
    <x v="0"/>
    <s v="Returning"/>
    <x v="4"/>
    <s v="Weighted Vest"/>
    <n v="1"/>
    <n v="124.19"/>
    <n v="0.05"/>
    <n v="67.209999999999994"/>
    <x v="1084"/>
    <n v="67.209999999999994"/>
    <n v="50.770499999999998"/>
    <n v="0.43032958836417884"/>
    <n v="2026"/>
    <s v="Q2"/>
    <n v="6"/>
    <s v="Jun"/>
  </r>
  <r>
    <n v="2330"/>
    <d v="2026-06-15T00:00:00"/>
    <n v="2026"/>
    <x v="1"/>
    <n v="6"/>
    <x v="5"/>
    <x v="1"/>
    <x v="1"/>
    <x v="0"/>
    <s v="New"/>
    <x v="2"/>
    <s v="Insulated Bottle"/>
    <n v="2"/>
    <n v="36.11"/>
    <n v="0.05"/>
    <n v="13.29"/>
    <x v="1085"/>
    <n v="26.58"/>
    <n v="42.028999999999996"/>
    <n v="0.6125872698917052"/>
    <n v="2026"/>
    <s v="Q2"/>
    <n v="6"/>
    <s v="Jun"/>
  </r>
  <r>
    <n v="4655"/>
    <d v="2026-06-15T00:00:00"/>
    <n v="2026"/>
    <x v="1"/>
    <n v="6"/>
    <x v="5"/>
    <x v="0"/>
    <x v="0"/>
    <x v="1"/>
    <s v="Business"/>
    <x v="4"/>
    <s v="Resistance Band Set"/>
    <n v="4"/>
    <n v="40.909999999999997"/>
    <n v="0.05"/>
    <n v="14.42"/>
    <x v="1086"/>
    <n v="57.68"/>
    <n v="97.777999999999963"/>
    <n v="0.62896730949838531"/>
    <n v="2026"/>
    <s v="Q2"/>
    <n v="6"/>
    <s v="Jun"/>
  </r>
  <r>
    <n v="137"/>
    <d v="2026-06-16T00:00:00"/>
    <n v="2026"/>
    <x v="1"/>
    <n v="6"/>
    <x v="5"/>
    <x v="1"/>
    <x v="6"/>
    <x v="0"/>
    <s v="Returning"/>
    <x v="1"/>
    <s v="Trail Boots"/>
    <n v="5"/>
    <n v="141.66999999999999"/>
    <n v="0.1"/>
    <n v="80.59"/>
    <x v="1087"/>
    <n v="402.95000000000005"/>
    <n v="234.56499999999994"/>
    <n v="0.36793644071119885"/>
    <n v="2026"/>
    <s v="Q2"/>
    <n v="6"/>
    <s v="Jun"/>
  </r>
  <r>
    <n v="141"/>
    <d v="2026-06-16T00:00:00"/>
    <n v="2026"/>
    <x v="1"/>
    <n v="6"/>
    <x v="5"/>
    <x v="3"/>
    <x v="7"/>
    <x v="0"/>
    <s v="Returning"/>
    <x v="2"/>
    <s v="Packing Cube Set"/>
    <n v="1"/>
    <n v="47.53"/>
    <n v="0.05"/>
    <n v="18.5"/>
    <x v="1088"/>
    <n v="18.5"/>
    <n v="26.653500000000001"/>
    <n v="0.59028646727274736"/>
    <n v="2026"/>
    <s v="Q2"/>
    <n v="6"/>
    <s v="Jun"/>
  </r>
  <r>
    <n v="335"/>
    <d v="2026-06-16T00:00:00"/>
    <n v="2026"/>
    <x v="1"/>
    <n v="6"/>
    <x v="5"/>
    <x v="3"/>
    <x v="8"/>
    <x v="0"/>
    <s v="Returning"/>
    <x v="2"/>
    <s v="Travel Backpack 35L"/>
    <n v="3"/>
    <n v="163.65"/>
    <n v="0.15"/>
    <n v="85.8"/>
    <x v="1089"/>
    <n v="257.39999999999998"/>
    <n v="159.90750000000003"/>
    <n v="0.38318865584730688"/>
    <n v="2026"/>
    <s v="Q2"/>
    <n v="6"/>
    <s v="Jun"/>
  </r>
  <r>
    <n v="498"/>
    <d v="2026-06-16T00:00:00"/>
    <n v="2026"/>
    <x v="1"/>
    <n v="6"/>
    <x v="5"/>
    <x v="0"/>
    <x v="15"/>
    <x v="1"/>
    <s v="Business"/>
    <x v="2"/>
    <s v="Carry-On Duffel"/>
    <n v="5"/>
    <n v="130.94999999999999"/>
    <n v="0.15"/>
    <n v="68.47"/>
    <x v="1090"/>
    <n v="342.35"/>
    <n v="214.1875"/>
    <n v="0.38485726478449339"/>
    <n v="2026"/>
    <s v="Q2"/>
    <n v="6"/>
    <s v="Jun"/>
  </r>
  <r>
    <n v="2611"/>
    <d v="2026-06-16T00:00:00"/>
    <n v="2026"/>
    <x v="1"/>
    <n v="6"/>
    <x v="5"/>
    <x v="3"/>
    <x v="13"/>
    <x v="0"/>
    <s v="Returning"/>
    <x v="2"/>
    <s v="Travel Backpack 35L"/>
    <n v="5"/>
    <n v="160.82"/>
    <n v="0"/>
    <n v="90.14"/>
    <x v="1091"/>
    <n v="450.7"/>
    <n v="353.39999999999992"/>
    <n v="0.43949757492849145"/>
    <n v="2026"/>
    <s v="Q2"/>
    <n v="6"/>
    <s v="Jun"/>
  </r>
  <r>
    <n v="3197"/>
    <d v="2026-06-16T00:00:00"/>
    <n v="2026"/>
    <x v="1"/>
    <n v="6"/>
    <x v="5"/>
    <x v="1"/>
    <x v="12"/>
    <x v="2"/>
    <s v="New"/>
    <x v="0"/>
    <s v="Compact Repair Kit"/>
    <n v="3"/>
    <n v="40.51"/>
    <n v="0"/>
    <n v="16.940000000000001"/>
    <x v="1092"/>
    <n v="50.820000000000007"/>
    <n v="70.709999999999994"/>
    <n v="0.58183164650703523"/>
    <n v="2026"/>
    <s v="Q2"/>
    <n v="6"/>
    <s v="Jun"/>
  </r>
  <r>
    <n v="4668"/>
    <d v="2026-06-16T00:00:00"/>
    <n v="2026"/>
    <x v="1"/>
    <n v="6"/>
    <x v="5"/>
    <x v="1"/>
    <x v="11"/>
    <x v="0"/>
    <s v="Business"/>
    <x v="0"/>
    <s v="Commuter Helmet"/>
    <n v="1"/>
    <n v="81.08"/>
    <n v="0"/>
    <n v="41.52"/>
    <x v="1093"/>
    <n v="41.52"/>
    <n v="39.559999999999995"/>
    <n v="0.48791317217562896"/>
    <n v="2026"/>
    <s v="Q2"/>
    <n v="6"/>
    <s v="Jun"/>
  </r>
  <r>
    <n v="4994"/>
    <d v="2026-06-16T00:00:00"/>
    <n v="2026"/>
    <x v="1"/>
    <n v="6"/>
    <x v="5"/>
    <x v="2"/>
    <x v="10"/>
    <x v="1"/>
    <s v="Business"/>
    <x v="1"/>
    <s v="Summit Backpack 45L"/>
    <n v="4"/>
    <n v="150.43"/>
    <n v="0.1"/>
    <n v="77.650000000000006"/>
    <x v="1094"/>
    <n v="310.60000000000002"/>
    <n v="230.94799999999998"/>
    <n v="0.42645896577957998"/>
    <n v="2026"/>
    <s v="Q2"/>
    <n v="6"/>
    <s v="Jun"/>
  </r>
  <r>
    <n v="512"/>
    <d v="2026-06-17T00:00:00"/>
    <n v="2026"/>
    <x v="1"/>
    <n v="6"/>
    <x v="5"/>
    <x v="1"/>
    <x v="12"/>
    <x v="3"/>
    <s v="Returning"/>
    <x v="3"/>
    <s v="Trail Tent 2P"/>
    <n v="1"/>
    <n v="192.42"/>
    <n v="0"/>
    <n v="103.31"/>
    <x v="1095"/>
    <n v="103.31"/>
    <n v="89.109999999999985"/>
    <n v="0.46310154869556175"/>
    <n v="2026"/>
    <s v="Q2"/>
    <n v="6"/>
    <s v="Jun"/>
  </r>
  <r>
    <n v="717"/>
    <d v="2026-06-17T00:00:00"/>
    <n v="2026"/>
    <x v="1"/>
    <n v="6"/>
    <x v="5"/>
    <x v="3"/>
    <x v="7"/>
    <x v="1"/>
    <s v="Business"/>
    <x v="3"/>
    <s v="Alpine Tent 4P"/>
    <n v="10"/>
    <n v="333.14"/>
    <n v="0.15"/>
    <n v="194.52"/>
    <x v="1096"/>
    <n v="1945.2"/>
    <n v="886.48999999999955"/>
    <n v="0.31306039856057677"/>
    <n v="2026"/>
    <s v="Q2"/>
    <n v="6"/>
    <s v="Jun"/>
  </r>
  <r>
    <n v="952"/>
    <d v="2026-06-17T00:00:00"/>
    <n v="2026"/>
    <x v="1"/>
    <n v="6"/>
    <x v="5"/>
    <x v="0"/>
    <x v="0"/>
    <x v="0"/>
    <s v="Business"/>
    <x v="3"/>
    <s v="Portable Camp Stove"/>
    <n v="1"/>
    <n v="79.900000000000006"/>
    <n v="0.05"/>
    <n v="40.19"/>
    <x v="1097"/>
    <n v="40.19"/>
    <n v="35.715000000000003"/>
    <n v="0.47052236348066667"/>
    <n v="2026"/>
    <s v="Q2"/>
    <n v="6"/>
    <s v="Jun"/>
  </r>
  <r>
    <n v="1081"/>
    <d v="2026-06-17T00:00:00"/>
    <n v="2026"/>
    <x v="1"/>
    <n v="6"/>
    <x v="5"/>
    <x v="3"/>
    <x v="13"/>
    <x v="0"/>
    <s v="Returning"/>
    <x v="0"/>
    <s v="Trail Bike Light"/>
    <n v="1"/>
    <n v="51.12"/>
    <n v="0"/>
    <n v="22.43"/>
    <x v="1098"/>
    <n v="22.43"/>
    <n v="28.689999999999998"/>
    <n v="0.56122848200312991"/>
    <n v="2026"/>
    <s v="Q2"/>
    <n v="6"/>
    <s v="Jun"/>
  </r>
  <r>
    <n v="2043"/>
    <d v="2026-06-17T00:00:00"/>
    <n v="2026"/>
    <x v="1"/>
    <n v="6"/>
    <x v="5"/>
    <x v="1"/>
    <x v="6"/>
    <x v="0"/>
    <s v="New"/>
    <x v="1"/>
    <s v="Hiking Daypack 20L"/>
    <n v="2"/>
    <n v="90.33"/>
    <n v="0"/>
    <n v="46.3"/>
    <x v="1099"/>
    <n v="92.6"/>
    <n v="88.06"/>
    <n v="0.48743496069965686"/>
    <n v="2026"/>
    <s v="Q2"/>
    <n v="6"/>
    <s v="Jun"/>
  </r>
  <r>
    <n v="4040"/>
    <d v="2026-06-17T00:00:00"/>
    <n v="2026"/>
    <x v="1"/>
    <n v="6"/>
    <x v="5"/>
    <x v="3"/>
    <x v="7"/>
    <x v="0"/>
    <s v="Business"/>
    <x v="2"/>
    <s v="Insulated Bottle"/>
    <n v="2"/>
    <n v="36.799999999999997"/>
    <n v="0.05"/>
    <n v="13.94"/>
    <x v="1100"/>
    <n v="27.88"/>
    <n v="42.039999999999992"/>
    <n v="0.60125858123569798"/>
    <n v="2026"/>
    <s v="Q2"/>
    <n v="6"/>
    <s v="Jun"/>
  </r>
  <r>
    <n v="2295"/>
    <d v="2026-06-18T00:00:00"/>
    <n v="2026"/>
    <x v="1"/>
    <n v="6"/>
    <x v="5"/>
    <x v="1"/>
    <x v="11"/>
    <x v="3"/>
    <s v="New"/>
    <x v="2"/>
    <s v="Packing Cube Set"/>
    <n v="1"/>
    <n v="45.7"/>
    <n v="0.1"/>
    <n v="18.600000000000001"/>
    <x v="492"/>
    <n v="18.600000000000001"/>
    <n v="22.53"/>
    <n v="0.5477753464624362"/>
    <n v="2026"/>
    <s v="Q2"/>
    <n v="6"/>
    <s v="Jun"/>
  </r>
  <r>
    <n v="2670"/>
    <d v="2026-06-18T00:00:00"/>
    <n v="2026"/>
    <x v="1"/>
    <n v="6"/>
    <x v="5"/>
    <x v="2"/>
    <x v="5"/>
    <x v="3"/>
    <s v="Returning"/>
    <x v="2"/>
    <s v="Travel Backpack 35L"/>
    <n v="3"/>
    <n v="162.30000000000001"/>
    <n v="0.1"/>
    <n v="86.43"/>
    <x v="1101"/>
    <n v="259.29000000000002"/>
    <n v="178.92000000000002"/>
    <n v="0.40829739166153217"/>
    <n v="2026"/>
    <s v="Q2"/>
    <n v="6"/>
    <s v="Jun"/>
  </r>
  <r>
    <n v="2777"/>
    <d v="2026-06-18T00:00:00"/>
    <n v="2026"/>
    <x v="1"/>
    <n v="6"/>
    <x v="5"/>
    <x v="1"/>
    <x v="14"/>
    <x v="1"/>
    <s v="Business"/>
    <x v="1"/>
    <s v="Trekking Poles"/>
    <n v="5"/>
    <n v="72.37"/>
    <n v="0.2"/>
    <n v="32.840000000000003"/>
    <x v="1102"/>
    <n v="164.20000000000002"/>
    <n v="125.28"/>
    <n v="0.43277601215973466"/>
    <n v="2026"/>
    <s v="Q2"/>
    <n v="6"/>
    <s v="Jun"/>
  </r>
  <r>
    <n v="2780"/>
    <d v="2026-06-18T00:00:00"/>
    <n v="2026"/>
    <x v="1"/>
    <n v="6"/>
    <x v="5"/>
    <x v="2"/>
    <x v="3"/>
    <x v="0"/>
    <s v="New"/>
    <x v="4"/>
    <s v="Recovery Roller"/>
    <n v="2"/>
    <n v="35.61"/>
    <n v="0.15"/>
    <n v="13.96"/>
    <x v="1103"/>
    <n v="27.92"/>
    <n v="32.616999999999997"/>
    <n v="0.53879445628293432"/>
    <n v="2026"/>
    <s v="Q2"/>
    <n v="6"/>
    <s v="Jun"/>
  </r>
  <r>
    <n v="3209"/>
    <d v="2026-06-18T00:00:00"/>
    <n v="2026"/>
    <x v="1"/>
    <n v="6"/>
    <x v="5"/>
    <x v="3"/>
    <x v="13"/>
    <x v="0"/>
    <s v="Returning"/>
    <x v="2"/>
    <s v="Carry-On Duffel"/>
    <n v="2"/>
    <n v="133.12"/>
    <n v="0"/>
    <n v="67.02"/>
    <x v="1104"/>
    <n v="134.04"/>
    <n v="132.20000000000002"/>
    <n v="0.4965444711538462"/>
    <n v="2026"/>
    <s v="Q2"/>
    <n v="6"/>
    <s v="Jun"/>
  </r>
  <r>
    <n v="3414"/>
    <d v="2026-06-18T00:00:00"/>
    <n v="2026"/>
    <x v="1"/>
    <n v="6"/>
    <x v="5"/>
    <x v="0"/>
    <x v="15"/>
    <x v="3"/>
    <s v="Returning"/>
    <x v="0"/>
    <s v="Trail Bike Light"/>
    <n v="1"/>
    <n v="51.23"/>
    <n v="0.05"/>
    <n v="23.12"/>
    <x v="1105"/>
    <n v="23.12"/>
    <n v="25.548499999999994"/>
    <n v="0.5249494025909982"/>
    <n v="2026"/>
    <s v="Q2"/>
    <n v="6"/>
    <s v="Jun"/>
  </r>
  <r>
    <n v="3846"/>
    <d v="2026-06-18T00:00:00"/>
    <n v="2026"/>
    <x v="1"/>
    <n v="6"/>
    <x v="5"/>
    <x v="1"/>
    <x v="12"/>
    <x v="0"/>
    <s v="Business"/>
    <x v="1"/>
    <s v="Hiking Daypack 20L"/>
    <n v="1"/>
    <n v="93.5"/>
    <n v="0"/>
    <n v="46.63"/>
    <x v="1106"/>
    <n v="46.63"/>
    <n v="46.87"/>
    <n v="0.50128342245989299"/>
    <n v="2026"/>
    <s v="Q2"/>
    <n v="6"/>
    <s v="Jun"/>
  </r>
  <r>
    <n v="4120"/>
    <d v="2026-06-18T00:00:00"/>
    <n v="2026"/>
    <x v="1"/>
    <n v="6"/>
    <x v="5"/>
    <x v="3"/>
    <x v="4"/>
    <x v="2"/>
    <s v="Returning"/>
    <x v="4"/>
    <s v="Resistance Band Set"/>
    <n v="3"/>
    <n v="41.16"/>
    <n v="0"/>
    <n v="14.79"/>
    <x v="1107"/>
    <n v="44.37"/>
    <n v="79.109999999999985"/>
    <n v="0.64067055393586003"/>
    <n v="2026"/>
    <s v="Q2"/>
    <n v="6"/>
    <s v="Jun"/>
  </r>
  <r>
    <n v="4217"/>
    <d v="2026-06-18T00:00:00"/>
    <n v="2026"/>
    <x v="1"/>
    <n v="6"/>
    <x v="5"/>
    <x v="1"/>
    <x v="12"/>
    <x v="3"/>
    <s v="New"/>
    <x v="4"/>
    <s v="Resistance Band Set"/>
    <n v="1"/>
    <n v="39.74"/>
    <n v="0.05"/>
    <n v="14.39"/>
    <x v="1108"/>
    <n v="14.39"/>
    <n v="23.363"/>
    <n v="0.6188382380208195"/>
    <n v="2026"/>
    <s v="Q2"/>
    <n v="6"/>
    <s v="Jun"/>
  </r>
  <r>
    <n v="4786"/>
    <d v="2026-06-18T00:00:00"/>
    <n v="2026"/>
    <x v="1"/>
    <n v="6"/>
    <x v="5"/>
    <x v="3"/>
    <x v="7"/>
    <x v="0"/>
    <s v="Returning"/>
    <x v="2"/>
    <s v="Packing Cube Set"/>
    <n v="3"/>
    <n v="46.79"/>
    <n v="0.1"/>
    <n v="18.25"/>
    <x v="1109"/>
    <n v="54.75"/>
    <n v="71.583000000000013"/>
    <n v="0.56662154781411034"/>
    <n v="2026"/>
    <s v="Q2"/>
    <n v="6"/>
    <s v="Jun"/>
  </r>
  <r>
    <n v="23"/>
    <d v="2026-06-19T00:00:00"/>
    <n v="2026"/>
    <x v="1"/>
    <n v="6"/>
    <x v="5"/>
    <x v="3"/>
    <x v="13"/>
    <x v="1"/>
    <s v="Business"/>
    <x v="1"/>
    <s v="Hiking Daypack 20L"/>
    <n v="4"/>
    <n v="91.74"/>
    <n v="0.2"/>
    <n v="44.74"/>
    <x v="1110"/>
    <n v="178.96"/>
    <n v="114.60799999999998"/>
    <n v="0.39039677349029861"/>
    <n v="2026"/>
    <s v="Q2"/>
    <n v="6"/>
    <s v="Jun"/>
  </r>
  <r>
    <n v="99"/>
    <d v="2026-06-19T00:00:00"/>
    <n v="2026"/>
    <x v="1"/>
    <n v="6"/>
    <x v="5"/>
    <x v="3"/>
    <x v="13"/>
    <x v="0"/>
    <s v="New"/>
    <x v="4"/>
    <s v="Recovery Roller"/>
    <n v="1"/>
    <n v="36.28"/>
    <n v="0.1"/>
    <n v="13.8"/>
    <x v="1111"/>
    <n v="13.8"/>
    <n v="18.852"/>
    <n v="0.5773612642410878"/>
    <n v="2026"/>
    <s v="Q2"/>
    <n v="6"/>
    <s v="Jun"/>
  </r>
  <r>
    <n v="269"/>
    <d v="2026-06-19T00:00:00"/>
    <n v="2026"/>
    <x v="1"/>
    <n v="6"/>
    <x v="5"/>
    <x v="3"/>
    <x v="13"/>
    <x v="1"/>
    <s v="Returning"/>
    <x v="1"/>
    <s v="Trekking Poles"/>
    <n v="3"/>
    <n v="73.02"/>
    <n v="0.1"/>
    <n v="32.69"/>
    <x v="1112"/>
    <n v="98.07"/>
    <n v="99.084000000000003"/>
    <n v="0.50257159377948202"/>
    <n v="2026"/>
    <s v="Q2"/>
    <n v="6"/>
    <s v="Jun"/>
  </r>
  <r>
    <n v="1772"/>
    <d v="2026-06-19T00:00:00"/>
    <n v="2026"/>
    <x v="1"/>
    <n v="6"/>
    <x v="5"/>
    <x v="3"/>
    <x v="4"/>
    <x v="0"/>
    <s v="New"/>
    <x v="1"/>
    <s v="Summit Backpack 45L"/>
    <n v="4"/>
    <n v="153.38"/>
    <n v="0"/>
    <n v="76.92"/>
    <x v="1113"/>
    <n v="307.68"/>
    <n v="305.83999999999997"/>
    <n v="0.49850045638283996"/>
    <n v="2026"/>
    <s v="Q2"/>
    <n v="6"/>
    <s v="Jun"/>
  </r>
  <r>
    <n v="1906"/>
    <d v="2026-06-19T00:00:00"/>
    <n v="2026"/>
    <x v="1"/>
    <n v="6"/>
    <x v="5"/>
    <x v="3"/>
    <x v="8"/>
    <x v="3"/>
    <s v="Returning"/>
    <x v="3"/>
    <s v="Compact Sleeping Bag"/>
    <n v="2"/>
    <n v="125.5"/>
    <n v="0"/>
    <n v="61.67"/>
    <x v="1114"/>
    <n v="123.34"/>
    <n v="127.66"/>
    <n v="0.50860557768924297"/>
    <n v="2026"/>
    <s v="Q2"/>
    <n v="6"/>
    <s v="Jun"/>
  </r>
  <r>
    <n v="2473"/>
    <d v="2026-06-19T00:00:00"/>
    <n v="2026"/>
    <x v="1"/>
    <n v="6"/>
    <x v="5"/>
    <x v="0"/>
    <x v="0"/>
    <x v="1"/>
    <s v="Returning"/>
    <x v="0"/>
    <s v="Commuter Helmet"/>
    <n v="3"/>
    <n v="80.75"/>
    <n v="0.15"/>
    <n v="42.81"/>
    <x v="1115"/>
    <n v="128.43"/>
    <n v="77.482499999999987"/>
    <n v="0.37628847204516475"/>
    <n v="2026"/>
    <s v="Q2"/>
    <n v="6"/>
    <s v="Jun"/>
  </r>
  <r>
    <n v="2549"/>
    <d v="2026-06-19T00:00:00"/>
    <n v="2026"/>
    <x v="1"/>
    <n v="6"/>
    <x v="5"/>
    <x v="3"/>
    <x v="13"/>
    <x v="1"/>
    <s v="Returning"/>
    <x v="4"/>
    <s v="Recovery Roller"/>
    <n v="8"/>
    <n v="36.15"/>
    <n v="0.05"/>
    <n v="13.55"/>
    <x v="1116"/>
    <n v="108.4"/>
    <n v="166.33999999999995"/>
    <n v="0.60544514814005956"/>
    <n v="2026"/>
    <s v="Q2"/>
    <n v="6"/>
    <s v="Jun"/>
  </r>
  <r>
    <n v="3341"/>
    <d v="2026-06-19T00:00:00"/>
    <n v="2026"/>
    <x v="1"/>
    <n v="6"/>
    <x v="5"/>
    <x v="0"/>
    <x v="15"/>
    <x v="0"/>
    <s v="New"/>
    <x v="1"/>
    <s v="Trail Boots"/>
    <n v="2"/>
    <n v="143.1"/>
    <n v="0"/>
    <n v="78.11"/>
    <x v="1117"/>
    <n v="156.22"/>
    <n v="129.97999999999999"/>
    <n v="0.45415793151642209"/>
    <n v="2026"/>
    <s v="Q2"/>
    <n v="6"/>
    <s v="Jun"/>
  </r>
  <r>
    <n v="3351"/>
    <d v="2026-06-19T00:00:00"/>
    <n v="2026"/>
    <x v="1"/>
    <n v="6"/>
    <x v="5"/>
    <x v="1"/>
    <x v="1"/>
    <x v="3"/>
    <s v="New"/>
    <x v="3"/>
    <s v="Compact Sleeping Bag"/>
    <n v="4"/>
    <n v="123.89"/>
    <n v="0"/>
    <n v="59.42"/>
    <x v="1118"/>
    <n v="237.68"/>
    <n v="257.88"/>
    <n v="0.5203809831301961"/>
    <n v="2026"/>
    <s v="Q2"/>
    <n v="6"/>
    <s v="Jun"/>
  </r>
  <r>
    <n v="3366"/>
    <d v="2026-06-19T00:00:00"/>
    <n v="2026"/>
    <x v="1"/>
    <n v="6"/>
    <x v="5"/>
    <x v="1"/>
    <x v="11"/>
    <x v="0"/>
    <s v="Business"/>
    <x v="2"/>
    <s v="Carry-On Duffel"/>
    <n v="1"/>
    <n v="135.41999999999999"/>
    <n v="0.05"/>
    <n v="68.180000000000007"/>
    <x v="1119"/>
    <n v="68.180000000000007"/>
    <n v="60.468999999999966"/>
    <n v="0.47003085915941811"/>
    <n v="2026"/>
    <s v="Q2"/>
    <n v="6"/>
    <s v="Jun"/>
  </r>
  <r>
    <n v="3691"/>
    <d v="2026-06-19T00:00:00"/>
    <n v="2026"/>
    <x v="1"/>
    <n v="6"/>
    <x v="5"/>
    <x v="1"/>
    <x v="6"/>
    <x v="2"/>
    <s v="Returning"/>
    <x v="1"/>
    <s v="Hiking Daypack 20L"/>
    <n v="1"/>
    <n v="93.48"/>
    <n v="0.05"/>
    <n v="44.31"/>
    <x v="1120"/>
    <n v="44.31"/>
    <n v="44.495999999999995"/>
    <n v="0.50104722653874734"/>
    <n v="2026"/>
    <s v="Q2"/>
    <n v="6"/>
    <s v="Jun"/>
  </r>
  <r>
    <n v="3909"/>
    <d v="2026-06-19T00:00:00"/>
    <n v="2026"/>
    <x v="1"/>
    <n v="6"/>
    <x v="5"/>
    <x v="1"/>
    <x v="1"/>
    <x v="3"/>
    <s v="Returning"/>
    <x v="1"/>
    <s v="Summit Backpack 45L"/>
    <n v="1"/>
    <n v="156.05000000000001"/>
    <n v="0.05"/>
    <n v="81.28"/>
    <x v="1121"/>
    <n v="81.28"/>
    <n v="66.967500000000001"/>
    <n v="0.45172768512116562"/>
    <n v="2026"/>
    <s v="Q2"/>
    <n v="6"/>
    <s v="Jun"/>
  </r>
  <r>
    <n v="4862"/>
    <d v="2026-06-19T00:00:00"/>
    <n v="2026"/>
    <x v="1"/>
    <n v="6"/>
    <x v="5"/>
    <x v="1"/>
    <x v="6"/>
    <x v="0"/>
    <s v="Returning"/>
    <x v="4"/>
    <s v="Recovery Roller"/>
    <n v="1"/>
    <n v="36.74"/>
    <n v="0"/>
    <n v="14.15"/>
    <x v="1122"/>
    <n v="14.15"/>
    <n v="22.590000000000003"/>
    <n v="0.61486118671747425"/>
    <n v="2026"/>
    <s v="Q2"/>
    <n v="6"/>
    <s v="Jun"/>
  </r>
  <r>
    <n v="5096"/>
    <d v="2026-06-19T00:00:00"/>
    <n v="2026"/>
    <x v="1"/>
    <n v="6"/>
    <x v="5"/>
    <x v="0"/>
    <x v="15"/>
    <x v="0"/>
    <s v="Returning"/>
    <x v="3"/>
    <s v="Trail Tent 2P"/>
    <n v="2"/>
    <n v="199.28"/>
    <n v="0"/>
    <n v="102.85"/>
    <x v="1123"/>
    <n v="205.7"/>
    <n v="192.86"/>
    <n v="0.48389201124046571"/>
    <n v="2026"/>
    <s v="Q2"/>
    <n v="6"/>
    <s v="Jun"/>
  </r>
  <r>
    <n v="5112"/>
    <d v="2026-06-19T00:00:00"/>
    <n v="2026"/>
    <x v="1"/>
    <n v="6"/>
    <x v="5"/>
    <x v="0"/>
    <x v="0"/>
    <x v="3"/>
    <s v="Returning"/>
    <x v="4"/>
    <s v="Recovery Roller"/>
    <n v="2"/>
    <n v="37.04"/>
    <n v="0.05"/>
    <n v="13.76"/>
    <x v="1124"/>
    <n v="27.52"/>
    <n v="42.855999999999995"/>
    <n v="0.60895759918153913"/>
    <n v="2026"/>
    <s v="Q2"/>
    <n v="6"/>
    <s v="Jun"/>
  </r>
  <r>
    <n v="501"/>
    <d v="2026-06-20T00:00:00"/>
    <n v="2026"/>
    <x v="1"/>
    <n v="6"/>
    <x v="5"/>
    <x v="3"/>
    <x v="4"/>
    <x v="0"/>
    <s v="New"/>
    <x v="3"/>
    <s v="Portable Camp Stove"/>
    <n v="2"/>
    <n v="80.95"/>
    <n v="0.1"/>
    <n v="39.44"/>
    <x v="1125"/>
    <n v="78.88"/>
    <n v="66.830000000000013"/>
    <n v="0.45865074462974409"/>
    <n v="2026"/>
    <s v="Q2"/>
    <n v="6"/>
    <s v="Jun"/>
  </r>
  <r>
    <n v="540"/>
    <d v="2026-06-20T00:00:00"/>
    <n v="2026"/>
    <x v="1"/>
    <n v="6"/>
    <x v="5"/>
    <x v="0"/>
    <x v="9"/>
    <x v="3"/>
    <s v="Returning"/>
    <x v="1"/>
    <s v="Summit Backpack 45L"/>
    <n v="1"/>
    <n v="151.46"/>
    <n v="0.05"/>
    <n v="77.98"/>
    <x v="1126"/>
    <n v="77.98"/>
    <n v="65.906999999999996"/>
    <n v="0.45804693961233467"/>
    <n v="2026"/>
    <s v="Q2"/>
    <n v="6"/>
    <s v="Jun"/>
  </r>
  <r>
    <n v="2255"/>
    <d v="2026-06-20T00:00:00"/>
    <n v="2026"/>
    <x v="1"/>
    <n v="6"/>
    <x v="5"/>
    <x v="0"/>
    <x v="9"/>
    <x v="0"/>
    <s v="Business"/>
    <x v="1"/>
    <s v="Hiking Daypack 20L"/>
    <n v="5"/>
    <n v="90.1"/>
    <n v="0"/>
    <n v="44.32"/>
    <x v="1127"/>
    <n v="221.6"/>
    <n v="228.9"/>
    <n v="0.50810210876803552"/>
    <n v="2026"/>
    <s v="Q2"/>
    <n v="6"/>
    <s v="Jun"/>
  </r>
  <r>
    <n v="3126"/>
    <d v="2026-06-20T00:00:00"/>
    <n v="2026"/>
    <x v="1"/>
    <n v="6"/>
    <x v="5"/>
    <x v="0"/>
    <x v="0"/>
    <x v="3"/>
    <s v="Business"/>
    <x v="1"/>
    <s v="Summit Backpack 45L"/>
    <n v="1"/>
    <n v="155.69"/>
    <n v="0.1"/>
    <n v="79.42"/>
    <x v="1128"/>
    <n v="79.42"/>
    <n v="60.701000000000008"/>
    <n v="0.43320415926235184"/>
    <n v="2026"/>
    <s v="Q2"/>
    <n v="6"/>
    <s v="Jun"/>
  </r>
  <r>
    <n v="3223"/>
    <d v="2026-06-20T00:00:00"/>
    <n v="2026"/>
    <x v="1"/>
    <n v="6"/>
    <x v="5"/>
    <x v="1"/>
    <x v="14"/>
    <x v="2"/>
    <s v="Returning"/>
    <x v="4"/>
    <s v="Training Mat"/>
    <n v="1"/>
    <n v="50.11"/>
    <n v="0.05"/>
    <n v="21.38"/>
    <x v="1129"/>
    <n v="21.38"/>
    <n v="26.224499999999995"/>
    <n v="0.55088279469377888"/>
    <n v="2026"/>
    <s v="Q2"/>
    <n v="6"/>
    <s v="Jun"/>
  </r>
  <r>
    <n v="3260"/>
    <d v="2026-06-20T00:00:00"/>
    <n v="2026"/>
    <x v="1"/>
    <n v="6"/>
    <x v="5"/>
    <x v="2"/>
    <x v="2"/>
    <x v="2"/>
    <s v="Returning"/>
    <x v="1"/>
    <s v="Trail Boots"/>
    <n v="1"/>
    <n v="142.55000000000001"/>
    <n v="0.1"/>
    <n v="79.709999999999994"/>
    <x v="1130"/>
    <n v="79.709999999999994"/>
    <n v="48.585000000000022"/>
    <n v="0.37869753302934656"/>
    <n v="2026"/>
    <s v="Q2"/>
    <n v="6"/>
    <s v="Jun"/>
  </r>
  <r>
    <n v="3404"/>
    <d v="2026-06-20T00:00:00"/>
    <n v="2026"/>
    <x v="1"/>
    <n v="6"/>
    <x v="5"/>
    <x v="3"/>
    <x v="8"/>
    <x v="0"/>
    <s v="New"/>
    <x v="3"/>
    <s v="Trail Tent 2P"/>
    <n v="3"/>
    <n v="191.11"/>
    <n v="0.05"/>
    <n v="102.82"/>
    <x v="1131"/>
    <n v="308.45999999999998"/>
    <n v="236.20350000000002"/>
    <n v="0.43366867800026992"/>
    <n v="2026"/>
    <s v="Q2"/>
    <n v="6"/>
    <s v="Jun"/>
  </r>
  <r>
    <n v="4267"/>
    <d v="2026-06-20T00:00:00"/>
    <n v="2026"/>
    <x v="1"/>
    <n v="6"/>
    <x v="5"/>
    <x v="3"/>
    <x v="13"/>
    <x v="1"/>
    <s v="Business"/>
    <x v="0"/>
    <s v="Compact Repair Kit"/>
    <n v="6"/>
    <n v="40.229999999999997"/>
    <n v="0.15"/>
    <n v="17.079999999999998"/>
    <x v="1132"/>
    <n v="102.47999999999999"/>
    <n v="102.69300000000001"/>
    <n v="0.50051907414718322"/>
    <n v="2026"/>
    <s v="Q2"/>
    <n v="6"/>
    <s v="Jun"/>
  </r>
  <r>
    <n v="5082"/>
    <d v="2026-06-20T00:00:00"/>
    <n v="2026"/>
    <x v="1"/>
    <n v="6"/>
    <x v="5"/>
    <x v="1"/>
    <x v="11"/>
    <x v="0"/>
    <s v="Business"/>
    <x v="0"/>
    <s v="Commuter Helmet"/>
    <n v="2"/>
    <n v="81.489999999999995"/>
    <n v="0"/>
    <n v="42.15"/>
    <x v="1133"/>
    <n v="84.3"/>
    <n v="78.679999999999993"/>
    <n v="0.48275862068965514"/>
    <n v="2026"/>
    <s v="Q2"/>
    <n v="6"/>
    <s v="Jun"/>
  </r>
  <r>
    <n v="5108"/>
    <d v="2026-06-20T00:00:00"/>
    <n v="2026"/>
    <x v="1"/>
    <n v="6"/>
    <x v="5"/>
    <x v="1"/>
    <x v="6"/>
    <x v="1"/>
    <s v="Business"/>
    <x v="2"/>
    <s v="Travel Backpack 35L"/>
    <n v="8"/>
    <n v="162.71"/>
    <n v="0.2"/>
    <n v="85.27"/>
    <x v="1134"/>
    <n v="682.16"/>
    <n v="359.18400000000008"/>
    <n v="0.34492348349824847"/>
    <n v="2026"/>
    <s v="Q2"/>
    <n v="6"/>
    <s v="Jun"/>
  </r>
  <r>
    <n v="1105"/>
    <d v="2026-06-21T00:00:00"/>
    <n v="2026"/>
    <x v="1"/>
    <n v="6"/>
    <x v="5"/>
    <x v="2"/>
    <x v="5"/>
    <x v="3"/>
    <s v="Returning"/>
    <x v="2"/>
    <s v="Insulated Bottle"/>
    <n v="1"/>
    <n v="36.479999999999997"/>
    <n v="0.1"/>
    <n v="13.9"/>
    <x v="1135"/>
    <n v="13.9"/>
    <n v="18.932000000000002"/>
    <n v="0.57663255360623789"/>
    <n v="2026"/>
    <s v="Q2"/>
    <n v="6"/>
    <s v="Jun"/>
  </r>
  <r>
    <n v="2757"/>
    <d v="2026-06-21T00:00:00"/>
    <n v="2026"/>
    <x v="1"/>
    <n v="6"/>
    <x v="5"/>
    <x v="1"/>
    <x v="6"/>
    <x v="1"/>
    <s v="Business"/>
    <x v="2"/>
    <s v="Carry-On Duffel"/>
    <n v="6"/>
    <n v="136.65"/>
    <n v="0.15"/>
    <n v="68.56"/>
    <x v="1136"/>
    <n v="411.36"/>
    <n v="285.55500000000006"/>
    <n v="0.4097415036266977"/>
    <n v="2026"/>
    <s v="Q2"/>
    <n v="6"/>
    <s v="Jun"/>
  </r>
  <r>
    <n v="3325"/>
    <d v="2026-06-21T00:00:00"/>
    <n v="2026"/>
    <x v="1"/>
    <n v="6"/>
    <x v="5"/>
    <x v="2"/>
    <x v="2"/>
    <x v="0"/>
    <s v="New"/>
    <x v="0"/>
    <s v="Trail Bike Light"/>
    <n v="4"/>
    <n v="50.57"/>
    <n v="0"/>
    <n v="21.85"/>
    <x v="1137"/>
    <n v="87.4"/>
    <n v="114.88"/>
    <n v="0.56792564761716435"/>
    <n v="2026"/>
    <s v="Q2"/>
    <n v="6"/>
    <s v="Jun"/>
  </r>
  <r>
    <n v="4070"/>
    <d v="2026-06-21T00:00:00"/>
    <n v="2026"/>
    <x v="1"/>
    <n v="6"/>
    <x v="5"/>
    <x v="3"/>
    <x v="8"/>
    <x v="0"/>
    <s v="New"/>
    <x v="0"/>
    <s v="Cycling Pack 12L"/>
    <n v="3"/>
    <n v="103.72"/>
    <n v="0"/>
    <n v="50.34"/>
    <x v="1138"/>
    <n v="151.02000000000001"/>
    <n v="160.13999999999996"/>
    <n v="0.51465483995372152"/>
    <n v="2026"/>
    <s v="Q2"/>
    <n v="6"/>
    <s v="Jun"/>
  </r>
  <r>
    <n v="4339"/>
    <d v="2026-06-21T00:00:00"/>
    <n v="2026"/>
    <x v="1"/>
    <n v="6"/>
    <x v="5"/>
    <x v="2"/>
    <x v="16"/>
    <x v="3"/>
    <s v="Returning"/>
    <x v="2"/>
    <s v="Carry-On Duffel"/>
    <n v="1"/>
    <n v="132.49"/>
    <n v="0"/>
    <n v="67.09"/>
    <x v="1139"/>
    <n v="67.09"/>
    <n v="65.400000000000006"/>
    <n v="0.49362216016303118"/>
    <n v="2026"/>
    <s v="Q2"/>
    <n v="6"/>
    <s v="Jun"/>
  </r>
  <r>
    <n v="731"/>
    <d v="2026-06-22T00:00:00"/>
    <n v="2026"/>
    <x v="1"/>
    <n v="6"/>
    <x v="5"/>
    <x v="2"/>
    <x v="3"/>
    <x v="0"/>
    <s v="New"/>
    <x v="3"/>
    <s v="Portable Camp Stove"/>
    <n v="2"/>
    <n v="80.650000000000006"/>
    <n v="0"/>
    <n v="39.18"/>
    <x v="1140"/>
    <n v="78.36"/>
    <n v="82.940000000000012"/>
    <n v="0.51419714817110973"/>
    <n v="2026"/>
    <s v="Q2"/>
    <n v="6"/>
    <s v="Jun"/>
  </r>
  <r>
    <n v="1362"/>
    <d v="2026-06-22T00:00:00"/>
    <n v="2026"/>
    <x v="1"/>
    <n v="6"/>
    <x v="5"/>
    <x v="1"/>
    <x v="1"/>
    <x v="2"/>
    <s v="New"/>
    <x v="4"/>
    <s v="Recovery Roller"/>
    <n v="1"/>
    <n v="35.409999999999997"/>
    <n v="0.05"/>
    <n v="13.9"/>
    <x v="1141"/>
    <n v="13.9"/>
    <n v="19.7395"/>
    <n v="0.58679528530447833"/>
    <n v="2026"/>
    <s v="Q2"/>
    <n v="6"/>
    <s v="Jun"/>
  </r>
  <r>
    <n v="1512"/>
    <d v="2026-06-22T00:00:00"/>
    <n v="2026"/>
    <x v="1"/>
    <n v="6"/>
    <x v="5"/>
    <x v="0"/>
    <x v="0"/>
    <x v="3"/>
    <s v="Returning"/>
    <x v="4"/>
    <s v="Resistance Band Set"/>
    <n v="3"/>
    <n v="41.01"/>
    <n v="0"/>
    <n v="14.33"/>
    <x v="1142"/>
    <n v="42.99"/>
    <n v="80.039999999999992"/>
    <n v="0.65057303096805652"/>
    <n v="2026"/>
    <s v="Q2"/>
    <n v="6"/>
    <s v="Jun"/>
  </r>
  <r>
    <n v="1647"/>
    <d v="2026-06-22T00:00:00"/>
    <n v="2026"/>
    <x v="1"/>
    <n v="6"/>
    <x v="5"/>
    <x v="3"/>
    <x v="8"/>
    <x v="0"/>
    <s v="Business"/>
    <x v="2"/>
    <s v="Insulated Bottle"/>
    <n v="1"/>
    <n v="36.01"/>
    <n v="0"/>
    <n v="13.23"/>
    <x v="1143"/>
    <n v="13.23"/>
    <n v="22.779999999999998"/>
    <n v="0.63260205498472644"/>
    <n v="2026"/>
    <s v="Q2"/>
    <n v="6"/>
    <s v="Jun"/>
  </r>
  <r>
    <n v="2358"/>
    <d v="2026-06-22T00:00:00"/>
    <n v="2026"/>
    <x v="1"/>
    <n v="6"/>
    <x v="5"/>
    <x v="0"/>
    <x v="0"/>
    <x v="3"/>
    <s v="Returning"/>
    <x v="4"/>
    <s v="Training Mat"/>
    <n v="2"/>
    <n v="50.21"/>
    <n v="0.05"/>
    <n v="21.74"/>
    <x v="1144"/>
    <n v="43.48"/>
    <n v="51.919000000000004"/>
    <n v="0.54423002337550708"/>
    <n v="2026"/>
    <s v="Q2"/>
    <n v="6"/>
    <s v="Jun"/>
  </r>
  <r>
    <n v="2366"/>
    <d v="2026-06-22T00:00:00"/>
    <n v="2026"/>
    <x v="1"/>
    <n v="6"/>
    <x v="5"/>
    <x v="2"/>
    <x v="10"/>
    <x v="3"/>
    <s v="Returning"/>
    <x v="0"/>
    <s v="Cycling Pack 12L"/>
    <n v="3"/>
    <n v="100.3"/>
    <n v="0"/>
    <n v="49.26"/>
    <x v="1145"/>
    <n v="147.78"/>
    <n v="153.11999999999998"/>
    <n v="0.5088733798604187"/>
    <n v="2026"/>
    <s v="Q2"/>
    <n v="6"/>
    <s v="Jun"/>
  </r>
  <r>
    <n v="3481"/>
    <d v="2026-06-22T00:00:00"/>
    <n v="2026"/>
    <x v="1"/>
    <n v="6"/>
    <x v="5"/>
    <x v="3"/>
    <x v="8"/>
    <x v="2"/>
    <s v="New"/>
    <x v="2"/>
    <s v="Packing Cube Set"/>
    <n v="1"/>
    <n v="47.7"/>
    <n v="0.1"/>
    <n v="18.760000000000002"/>
    <x v="1146"/>
    <n v="18.760000000000002"/>
    <n v="24.170000000000005"/>
    <n v="0.56300955043093415"/>
    <n v="2026"/>
    <s v="Q2"/>
    <n v="6"/>
    <s v="Jun"/>
  </r>
  <r>
    <n v="3595"/>
    <d v="2026-06-22T00:00:00"/>
    <n v="2026"/>
    <x v="1"/>
    <n v="6"/>
    <x v="5"/>
    <x v="1"/>
    <x v="14"/>
    <x v="0"/>
    <s v="New"/>
    <x v="0"/>
    <s v="Compact Repair Kit"/>
    <n v="2"/>
    <n v="40.94"/>
    <n v="0.1"/>
    <n v="16.88"/>
    <x v="1147"/>
    <n v="33.76"/>
    <n v="39.931999999999995"/>
    <n v="0.54187700157411933"/>
    <n v="2026"/>
    <s v="Q2"/>
    <n v="6"/>
    <s v="Jun"/>
  </r>
  <r>
    <n v="3766"/>
    <d v="2026-06-22T00:00:00"/>
    <n v="2026"/>
    <x v="1"/>
    <n v="6"/>
    <x v="5"/>
    <x v="3"/>
    <x v="8"/>
    <x v="2"/>
    <s v="Returning"/>
    <x v="1"/>
    <s v="Hiking Daypack 20L"/>
    <n v="1"/>
    <n v="93.78"/>
    <n v="0"/>
    <n v="46.62"/>
    <x v="159"/>
    <n v="46.62"/>
    <n v="47.160000000000004"/>
    <n v="0.50287907869481774"/>
    <n v="2026"/>
    <s v="Q2"/>
    <n v="6"/>
    <s v="Jun"/>
  </r>
  <r>
    <n v="3933"/>
    <d v="2026-06-22T00:00:00"/>
    <n v="2026"/>
    <x v="1"/>
    <n v="6"/>
    <x v="5"/>
    <x v="3"/>
    <x v="4"/>
    <x v="2"/>
    <s v="New"/>
    <x v="4"/>
    <s v="Training Mat"/>
    <n v="2"/>
    <n v="51.42"/>
    <n v="0"/>
    <n v="22.19"/>
    <x v="1148"/>
    <n v="44.38"/>
    <n v="58.46"/>
    <n v="0.56845585375340335"/>
    <n v="2026"/>
    <s v="Q2"/>
    <n v="6"/>
    <s v="Jun"/>
  </r>
  <r>
    <n v="3951"/>
    <d v="2026-06-22T00:00:00"/>
    <n v="2026"/>
    <x v="1"/>
    <n v="6"/>
    <x v="5"/>
    <x v="2"/>
    <x v="2"/>
    <x v="2"/>
    <s v="New"/>
    <x v="2"/>
    <s v="Travel Backpack 35L"/>
    <n v="1"/>
    <n v="164.99"/>
    <n v="0.1"/>
    <n v="86.6"/>
    <x v="1149"/>
    <n v="86.6"/>
    <n v="61.89100000000002"/>
    <n v="0.41679967136055396"/>
    <n v="2026"/>
    <s v="Q2"/>
    <n v="6"/>
    <s v="Jun"/>
  </r>
  <r>
    <n v="4078"/>
    <d v="2026-06-22T00:00:00"/>
    <n v="2026"/>
    <x v="1"/>
    <n v="6"/>
    <x v="5"/>
    <x v="2"/>
    <x v="5"/>
    <x v="3"/>
    <s v="Returning"/>
    <x v="1"/>
    <s v="Trail Boots"/>
    <n v="1"/>
    <n v="145.65"/>
    <n v="0"/>
    <n v="79.87"/>
    <x v="1150"/>
    <n v="79.87"/>
    <n v="65.78"/>
    <n v="0.45163062135255749"/>
    <n v="2026"/>
    <s v="Q2"/>
    <n v="6"/>
    <s v="Jun"/>
  </r>
  <r>
    <n v="4182"/>
    <d v="2026-06-22T00:00:00"/>
    <n v="2026"/>
    <x v="1"/>
    <n v="6"/>
    <x v="5"/>
    <x v="1"/>
    <x v="11"/>
    <x v="0"/>
    <s v="New"/>
    <x v="4"/>
    <s v="Weighted Vest"/>
    <n v="4"/>
    <n v="120.94"/>
    <n v="0.05"/>
    <n v="70.84"/>
    <x v="1151"/>
    <n v="283.36"/>
    <n v="176.21199999999993"/>
    <n v="0.38342631840059871"/>
    <n v="2026"/>
    <s v="Q2"/>
    <n v="6"/>
    <s v="Jun"/>
  </r>
  <r>
    <n v="323"/>
    <d v="2026-06-23T00:00:00"/>
    <n v="2026"/>
    <x v="1"/>
    <n v="6"/>
    <x v="5"/>
    <x v="3"/>
    <x v="13"/>
    <x v="0"/>
    <s v="Returning"/>
    <x v="2"/>
    <s v="Insulated Bottle"/>
    <n v="1"/>
    <n v="36.94"/>
    <n v="0"/>
    <n v="13.25"/>
    <x v="1152"/>
    <n v="13.25"/>
    <n v="23.689999999999998"/>
    <n v="0.64131023280996213"/>
    <n v="2026"/>
    <s v="Q2"/>
    <n v="6"/>
    <s v="Jun"/>
  </r>
  <r>
    <n v="544"/>
    <d v="2026-06-23T00:00:00"/>
    <n v="2026"/>
    <x v="1"/>
    <n v="6"/>
    <x v="5"/>
    <x v="0"/>
    <x v="15"/>
    <x v="0"/>
    <s v="Business"/>
    <x v="1"/>
    <s v="Hiking Daypack 20L"/>
    <n v="1"/>
    <n v="90.3"/>
    <n v="0.05"/>
    <n v="45.07"/>
    <x v="1153"/>
    <n v="45.07"/>
    <n v="40.714999999999996"/>
    <n v="0.47461677449437545"/>
    <n v="2026"/>
    <s v="Q2"/>
    <n v="6"/>
    <s v="Jun"/>
  </r>
  <r>
    <n v="1570"/>
    <d v="2026-06-23T00:00:00"/>
    <n v="2026"/>
    <x v="1"/>
    <n v="6"/>
    <x v="5"/>
    <x v="3"/>
    <x v="13"/>
    <x v="3"/>
    <s v="Returning"/>
    <x v="3"/>
    <s v="Alpine Tent 4P"/>
    <n v="1"/>
    <n v="335.05"/>
    <n v="0"/>
    <n v="191.67"/>
    <x v="1154"/>
    <n v="191.67"/>
    <n v="143.38000000000002"/>
    <n v="0.42793612893597976"/>
    <n v="2026"/>
    <s v="Q2"/>
    <n v="6"/>
    <s v="Jun"/>
  </r>
  <r>
    <n v="1932"/>
    <d v="2026-06-23T00:00:00"/>
    <n v="2026"/>
    <x v="1"/>
    <n v="6"/>
    <x v="5"/>
    <x v="3"/>
    <x v="8"/>
    <x v="0"/>
    <s v="New"/>
    <x v="2"/>
    <s v="Insulated Bottle"/>
    <n v="1"/>
    <n v="35.9"/>
    <n v="0.05"/>
    <n v="13.81"/>
    <x v="1155"/>
    <n v="13.81"/>
    <n v="20.294999999999995"/>
    <n v="0.59507403606509301"/>
    <n v="2026"/>
    <s v="Q2"/>
    <n v="6"/>
    <s v="Jun"/>
  </r>
  <r>
    <n v="4352"/>
    <d v="2026-06-23T00:00:00"/>
    <n v="2026"/>
    <x v="1"/>
    <n v="6"/>
    <x v="5"/>
    <x v="3"/>
    <x v="13"/>
    <x v="0"/>
    <s v="Returning"/>
    <x v="0"/>
    <s v="Trail Bike Light"/>
    <n v="6"/>
    <n v="51.34"/>
    <n v="0.1"/>
    <n v="22.47"/>
    <x v="1156"/>
    <n v="134.82"/>
    <n v="142.41600000000005"/>
    <n v="0.51369951954291659"/>
    <n v="2026"/>
    <s v="Q2"/>
    <n v="6"/>
    <s v="Jun"/>
  </r>
  <r>
    <n v="4561"/>
    <d v="2026-06-23T00:00:00"/>
    <n v="2026"/>
    <x v="1"/>
    <n v="6"/>
    <x v="5"/>
    <x v="0"/>
    <x v="0"/>
    <x v="2"/>
    <s v="Returning"/>
    <x v="1"/>
    <s v="Summit Backpack 45L"/>
    <n v="1"/>
    <n v="157.91"/>
    <n v="0"/>
    <n v="77.12"/>
    <x v="1157"/>
    <n v="77.12"/>
    <n v="80.789999999999992"/>
    <n v="0.51162054334747642"/>
    <n v="2026"/>
    <s v="Q2"/>
    <n v="6"/>
    <s v="Jun"/>
  </r>
  <r>
    <n v="4741"/>
    <d v="2026-06-23T00:00:00"/>
    <n v="2026"/>
    <x v="1"/>
    <n v="6"/>
    <x v="5"/>
    <x v="3"/>
    <x v="13"/>
    <x v="0"/>
    <s v="New"/>
    <x v="0"/>
    <s v="Compact Repair Kit"/>
    <n v="3"/>
    <n v="41.09"/>
    <n v="0.05"/>
    <n v="16.809999999999999"/>
    <x v="1158"/>
    <n v="50.429999999999993"/>
    <n v="66.676500000000019"/>
    <n v="0.569366346018368"/>
    <n v="2026"/>
    <s v="Q2"/>
    <n v="6"/>
    <s v="Jun"/>
  </r>
  <r>
    <n v="4882"/>
    <d v="2026-06-23T00:00:00"/>
    <n v="2026"/>
    <x v="1"/>
    <n v="6"/>
    <x v="5"/>
    <x v="1"/>
    <x v="12"/>
    <x v="0"/>
    <s v="Returning"/>
    <x v="3"/>
    <s v="Compact Sleeping Bag"/>
    <n v="2"/>
    <n v="120.18"/>
    <n v="0.05"/>
    <n v="59.4"/>
    <x v="1159"/>
    <n v="118.8"/>
    <n v="109.54200000000002"/>
    <n v="0.47972777675591882"/>
    <n v="2026"/>
    <s v="Q2"/>
    <n v="6"/>
    <s v="Jun"/>
  </r>
  <r>
    <n v="4885"/>
    <d v="2026-06-23T00:00:00"/>
    <n v="2026"/>
    <x v="1"/>
    <n v="6"/>
    <x v="5"/>
    <x v="3"/>
    <x v="13"/>
    <x v="3"/>
    <s v="New"/>
    <x v="3"/>
    <s v="Trail Tent 2P"/>
    <n v="1"/>
    <n v="198.1"/>
    <n v="0.1"/>
    <n v="103.46"/>
    <x v="1160"/>
    <n v="103.46"/>
    <n v="74.83"/>
    <n v="0.41970946211228899"/>
    <n v="2026"/>
    <s v="Q2"/>
    <n v="6"/>
    <s v="Jun"/>
  </r>
  <r>
    <n v="4982"/>
    <d v="2026-06-23T00:00:00"/>
    <n v="2026"/>
    <x v="1"/>
    <n v="6"/>
    <x v="5"/>
    <x v="2"/>
    <x v="10"/>
    <x v="0"/>
    <s v="Returning"/>
    <x v="2"/>
    <s v="Insulated Bottle"/>
    <n v="1"/>
    <n v="36.700000000000003"/>
    <n v="0.15"/>
    <n v="13.59"/>
    <x v="1161"/>
    <n v="13.59"/>
    <n v="17.605"/>
    <n v="0.56435326174066358"/>
    <n v="2026"/>
    <s v="Q2"/>
    <n v="6"/>
    <s v="Jun"/>
  </r>
  <r>
    <n v="40"/>
    <d v="2026-06-24T00:00:00"/>
    <n v="2026"/>
    <x v="1"/>
    <n v="6"/>
    <x v="5"/>
    <x v="3"/>
    <x v="7"/>
    <x v="2"/>
    <s v="New"/>
    <x v="2"/>
    <s v="Travel Backpack 35L"/>
    <n v="1"/>
    <n v="167.23"/>
    <n v="0.05"/>
    <n v="85.14"/>
    <x v="1162"/>
    <n v="85.14"/>
    <n v="73.728499999999983"/>
    <n v="0.46408507665144438"/>
    <n v="2026"/>
    <s v="Q2"/>
    <n v="6"/>
    <s v="Jun"/>
  </r>
  <r>
    <n v="110"/>
    <d v="2026-06-24T00:00:00"/>
    <n v="2026"/>
    <x v="1"/>
    <n v="6"/>
    <x v="5"/>
    <x v="1"/>
    <x v="12"/>
    <x v="2"/>
    <s v="Business"/>
    <x v="1"/>
    <s v="Trekking Poles"/>
    <n v="2"/>
    <n v="72.97"/>
    <n v="0"/>
    <n v="31.57"/>
    <x v="1163"/>
    <n v="63.14"/>
    <n v="82.8"/>
    <n v="0.56735644785528294"/>
    <n v="2026"/>
    <s v="Q2"/>
    <n v="6"/>
    <s v="Jun"/>
  </r>
  <r>
    <n v="1169"/>
    <d v="2026-06-24T00:00:00"/>
    <n v="2026"/>
    <x v="1"/>
    <n v="6"/>
    <x v="5"/>
    <x v="1"/>
    <x v="11"/>
    <x v="2"/>
    <s v="New"/>
    <x v="0"/>
    <s v="Commuter Helmet"/>
    <n v="3"/>
    <n v="82.91"/>
    <n v="0"/>
    <n v="42.29"/>
    <x v="1164"/>
    <n v="126.87"/>
    <n v="121.85999999999999"/>
    <n v="0.4899288384995778"/>
    <n v="2026"/>
    <s v="Q2"/>
    <n v="6"/>
    <s v="Jun"/>
  </r>
  <r>
    <n v="2211"/>
    <d v="2026-06-24T00:00:00"/>
    <n v="2026"/>
    <x v="1"/>
    <n v="6"/>
    <x v="5"/>
    <x v="2"/>
    <x v="10"/>
    <x v="3"/>
    <s v="New"/>
    <x v="4"/>
    <s v="Resistance Band Set"/>
    <n v="2"/>
    <n v="41.25"/>
    <n v="0"/>
    <n v="14.72"/>
    <x v="1003"/>
    <n v="29.44"/>
    <n v="53.06"/>
    <n v="0.64315151515151514"/>
    <n v="2026"/>
    <s v="Q2"/>
    <n v="6"/>
    <s v="Jun"/>
  </r>
  <r>
    <n v="3494"/>
    <d v="2026-06-24T00:00:00"/>
    <n v="2026"/>
    <x v="1"/>
    <n v="6"/>
    <x v="5"/>
    <x v="3"/>
    <x v="8"/>
    <x v="1"/>
    <s v="Business"/>
    <x v="3"/>
    <s v="Trail Tent 2P"/>
    <n v="6"/>
    <n v="194.79"/>
    <n v="0.15"/>
    <n v="106.78"/>
    <x v="1165"/>
    <n v="640.68000000000006"/>
    <n v="352.74899999999991"/>
    <n v="0.3550822454347517"/>
    <n v="2026"/>
    <s v="Q2"/>
    <n v="6"/>
    <s v="Jun"/>
  </r>
  <r>
    <n v="3586"/>
    <d v="2026-06-24T00:00:00"/>
    <n v="2026"/>
    <x v="1"/>
    <n v="6"/>
    <x v="5"/>
    <x v="0"/>
    <x v="15"/>
    <x v="1"/>
    <s v="Business"/>
    <x v="3"/>
    <s v="Trail Tent 2P"/>
    <n v="6"/>
    <n v="193.13"/>
    <n v="0.15"/>
    <n v="106.49"/>
    <x v="1166"/>
    <n v="638.93999999999994"/>
    <n v="346.02300000000002"/>
    <n v="0.35130558203709178"/>
    <n v="2026"/>
    <s v="Q2"/>
    <n v="6"/>
    <s v="Jun"/>
  </r>
  <r>
    <n v="3660"/>
    <d v="2026-06-24T00:00:00"/>
    <n v="2026"/>
    <x v="1"/>
    <n v="6"/>
    <x v="5"/>
    <x v="2"/>
    <x v="3"/>
    <x v="0"/>
    <s v="New"/>
    <x v="0"/>
    <s v="Commuter Helmet"/>
    <n v="1"/>
    <n v="82.7"/>
    <n v="0.05"/>
    <n v="42.16"/>
    <x v="1167"/>
    <n v="42.16"/>
    <n v="36.405000000000001"/>
    <n v="0.46337427607713361"/>
    <n v="2026"/>
    <s v="Q2"/>
    <n v="6"/>
    <s v="Jun"/>
  </r>
  <r>
    <n v="4307"/>
    <d v="2026-06-24T00:00:00"/>
    <n v="2026"/>
    <x v="1"/>
    <n v="6"/>
    <x v="5"/>
    <x v="3"/>
    <x v="8"/>
    <x v="0"/>
    <s v="Business"/>
    <x v="0"/>
    <s v="Compact Repair Kit"/>
    <n v="1"/>
    <n v="40.33"/>
    <n v="0"/>
    <n v="16.48"/>
    <x v="1168"/>
    <n v="16.48"/>
    <n v="23.849999999999998"/>
    <n v="0.59137118770146291"/>
    <n v="2026"/>
    <s v="Q2"/>
    <n v="6"/>
    <s v="Jun"/>
  </r>
  <r>
    <n v="5133"/>
    <d v="2026-06-24T00:00:00"/>
    <n v="2026"/>
    <x v="1"/>
    <n v="6"/>
    <x v="5"/>
    <x v="0"/>
    <x v="0"/>
    <x v="0"/>
    <s v="Business"/>
    <x v="3"/>
    <s v="Portable Camp Stove"/>
    <n v="1"/>
    <n v="81.99"/>
    <n v="0.15"/>
    <n v="40.29"/>
    <x v="1169"/>
    <n v="40.29"/>
    <n v="29.401499999999992"/>
    <n v="0.4218807171606293"/>
    <n v="2026"/>
    <s v="Q2"/>
    <n v="6"/>
    <s v="Jun"/>
  </r>
  <r>
    <n v="472"/>
    <d v="2026-06-25T00:00:00"/>
    <n v="2026"/>
    <x v="1"/>
    <n v="6"/>
    <x v="5"/>
    <x v="1"/>
    <x v="6"/>
    <x v="2"/>
    <s v="Business"/>
    <x v="2"/>
    <s v="Packing Cube Set"/>
    <n v="3"/>
    <n v="46.29"/>
    <n v="0"/>
    <n v="18.309999999999999"/>
    <x v="1170"/>
    <n v="54.929999999999993"/>
    <n v="83.940000000000012"/>
    <n v="0.60445020522791104"/>
    <n v="2026"/>
    <s v="Q2"/>
    <n v="6"/>
    <s v="Jun"/>
  </r>
  <r>
    <n v="689"/>
    <d v="2026-06-25T00:00:00"/>
    <n v="2026"/>
    <x v="1"/>
    <n v="6"/>
    <x v="5"/>
    <x v="3"/>
    <x v="7"/>
    <x v="0"/>
    <s v="New"/>
    <x v="0"/>
    <s v="Compact Repair Kit"/>
    <n v="1"/>
    <n v="39.729999999999997"/>
    <n v="0"/>
    <n v="16.55"/>
    <x v="1171"/>
    <n v="16.55"/>
    <n v="23.179999999999996"/>
    <n v="0.58343820790334755"/>
    <n v="2026"/>
    <s v="Q2"/>
    <n v="6"/>
    <s v="Jun"/>
  </r>
  <r>
    <n v="864"/>
    <d v="2026-06-25T00:00:00"/>
    <n v="2026"/>
    <x v="1"/>
    <n v="6"/>
    <x v="5"/>
    <x v="3"/>
    <x v="8"/>
    <x v="0"/>
    <s v="New"/>
    <x v="2"/>
    <s v="Carry-On Duffel"/>
    <n v="4"/>
    <n v="131.02000000000001"/>
    <n v="0.05"/>
    <n v="67.42"/>
    <x v="1172"/>
    <n v="269.68"/>
    <n v="228.19600000000003"/>
    <n v="0.45833902417469413"/>
    <n v="2026"/>
    <s v="Q2"/>
    <n v="6"/>
    <s v="Jun"/>
  </r>
  <r>
    <n v="1163"/>
    <d v="2026-06-25T00:00:00"/>
    <n v="2026"/>
    <x v="1"/>
    <n v="6"/>
    <x v="5"/>
    <x v="1"/>
    <x v="12"/>
    <x v="0"/>
    <s v="New"/>
    <x v="2"/>
    <s v="Packing Cube Set"/>
    <n v="2"/>
    <n v="46.69"/>
    <n v="0.05"/>
    <n v="18.23"/>
    <x v="1173"/>
    <n v="36.46"/>
    <n v="52.250999999999998"/>
    <n v="0.58900249123558523"/>
    <n v="2026"/>
    <s v="Q2"/>
    <n v="6"/>
    <s v="Jun"/>
  </r>
  <r>
    <n v="1323"/>
    <d v="2026-06-25T00:00:00"/>
    <n v="2026"/>
    <x v="1"/>
    <n v="6"/>
    <x v="5"/>
    <x v="1"/>
    <x v="12"/>
    <x v="0"/>
    <s v="Returning"/>
    <x v="4"/>
    <s v="Resistance Band Set"/>
    <n v="2"/>
    <n v="39.57"/>
    <n v="0.1"/>
    <n v="14.64"/>
    <x v="1174"/>
    <n v="29.28"/>
    <n v="41.945999999999998"/>
    <n v="0.58891416055934631"/>
    <n v="2026"/>
    <s v="Q2"/>
    <n v="6"/>
    <s v="Jun"/>
  </r>
  <r>
    <n v="2098"/>
    <d v="2026-06-25T00:00:00"/>
    <n v="2026"/>
    <x v="1"/>
    <n v="6"/>
    <x v="5"/>
    <x v="2"/>
    <x v="2"/>
    <x v="0"/>
    <s v="Returning"/>
    <x v="1"/>
    <s v="Trail Boots"/>
    <n v="1"/>
    <n v="146.46"/>
    <n v="0.15"/>
    <n v="80.760000000000005"/>
    <x v="1175"/>
    <n v="80.760000000000005"/>
    <n v="43.730999999999995"/>
    <n v="0.35127840566787955"/>
    <n v="2026"/>
    <s v="Q2"/>
    <n v="6"/>
    <s v="Jun"/>
  </r>
  <r>
    <n v="2190"/>
    <d v="2026-06-25T00:00:00"/>
    <n v="2026"/>
    <x v="1"/>
    <n v="6"/>
    <x v="5"/>
    <x v="1"/>
    <x v="6"/>
    <x v="2"/>
    <s v="Business"/>
    <x v="0"/>
    <s v="Trail Bike Light"/>
    <n v="5"/>
    <n v="50.78"/>
    <n v="0"/>
    <n v="22.68"/>
    <x v="1176"/>
    <n v="113.4"/>
    <n v="140.5"/>
    <n v="0.55336746750689247"/>
    <n v="2026"/>
    <s v="Q2"/>
    <n v="6"/>
    <s v="Jun"/>
  </r>
  <r>
    <n v="2664"/>
    <d v="2026-06-25T00:00:00"/>
    <n v="2026"/>
    <x v="1"/>
    <n v="6"/>
    <x v="5"/>
    <x v="2"/>
    <x v="10"/>
    <x v="3"/>
    <s v="Returning"/>
    <x v="2"/>
    <s v="Packing Cube Set"/>
    <n v="3"/>
    <n v="47.61"/>
    <n v="0"/>
    <n v="18.21"/>
    <x v="1177"/>
    <n v="54.63"/>
    <n v="88.199999999999989"/>
    <n v="0.61751732829237549"/>
    <n v="2026"/>
    <s v="Q2"/>
    <n v="6"/>
    <s v="Jun"/>
  </r>
  <r>
    <n v="2992"/>
    <d v="2026-06-25T00:00:00"/>
    <n v="2026"/>
    <x v="1"/>
    <n v="6"/>
    <x v="5"/>
    <x v="2"/>
    <x v="16"/>
    <x v="0"/>
    <s v="New"/>
    <x v="0"/>
    <s v="Trail Bike Light"/>
    <n v="1"/>
    <n v="50.75"/>
    <n v="0.1"/>
    <n v="22.94"/>
    <x v="1178"/>
    <n v="22.94"/>
    <n v="22.735000000000003"/>
    <n v="0.49775588396278053"/>
    <n v="2026"/>
    <s v="Q2"/>
    <n v="6"/>
    <s v="Jun"/>
  </r>
  <r>
    <n v="3120"/>
    <d v="2026-06-25T00:00:00"/>
    <n v="2026"/>
    <x v="1"/>
    <n v="6"/>
    <x v="5"/>
    <x v="2"/>
    <x v="5"/>
    <x v="3"/>
    <s v="Returning"/>
    <x v="4"/>
    <s v="Training Mat"/>
    <n v="1"/>
    <n v="50.33"/>
    <n v="0"/>
    <n v="21.66"/>
    <x v="1179"/>
    <n v="21.66"/>
    <n v="28.669999999999998"/>
    <n v="0.56964037353467112"/>
    <n v="2026"/>
    <s v="Q2"/>
    <n v="6"/>
    <s v="Jun"/>
  </r>
  <r>
    <n v="189"/>
    <d v="2026-06-26T00:00:00"/>
    <n v="2026"/>
    <x v="1"/>
    <n v="6"/>
    <x v="5"/>
    <x v="2"/>
    <x v="10"/>
    <x v="0"/>
    <s v="Business"/>
    <x v="2"/>
    <s v="Packing Cube Set"/>
    <n v="1"/>
    <n v="47.5"/>
    <n v="0.1"/>
    <n v="18.8"/>
    <x v="1180"/>
    <n v="18.8"/>
    <n v="23.95"/>
    <n v="0.56023391812865497"/>
    <n v="2026"/>
    <s v="Q2"/>
    <n v="6"/>
    <s v="Jun"/>
  </r>
  <r>
    <n v="927"/>
    <d v="2026-06-26T00:00:00"/>
    <n v="2026"/>
    <x v="1"/>
    <n v="6"/>
    <x v="5"/>
    <x v="2"/>
    <x v="10"/>
    <x v="3"/>
    <s v="Returning"/>
    <x v="2"/>
    <s v="Carry-On Duffel"/>
    <n v="2"/>
    <n v="130.33000000000001"/>
    <n v="0.1"/>
    <n v="67.319999999999993"/>
    <x v="1181"/>
    <n v="134.63999999999999"/>
    <n v="99.954000000000036"/>
    <n v="0.42607227806337772"/>
    <n v="2026"/>
    <s v="Q2"/>
    <n v="6"/>
    <s v="Jun"/>
  </r>
  <r>
    <n v="1388"/>
    <d v="2026-06-26T00:00:00"/>
    <n v="2026"/>
    <x v="1"/>
    <n v="6"/>
    <x v="5"/>
    <x v="1"/>
    <x v="14"/>
    <x v="0"/>
    <s v="Returning"/>
    <x v="1"/>
    <s v="Summit Backpack 45L"/>
    <n v="3"/>
    <n v="156.76"/>
    <n v="0.05"/>
    <n v="78.63"/>
    <x v="1182"/>
    <n v="235.89"/>
    <n v="210.87599999999998"/>
    <n v="0.47200547937846654"/>
    <n v="2026"/>
    <s v="Q2"/>
    <n v="6"/>
    <s v="Jun"/>
  </r>
  <r>
    <n v="3932"/>
    <d v="2026-06-26T00:00:00"/>
    <n v="2026"/>
    <x v="1"/>
    <n v="6"/>
    <x v="5"/>
    <x v="2"/>
    <x v="10"/>
    <x v="0"/>
    <s v="New"/>
    <x v="4"/>
    <s v="Recovery Roller"/>
    <n v="4"/>
    <n v="35.770000000000003"/>
    <n v="0"/>
    <n v="13.75"/>
    <x v="1183"/>
    <n v="55"/>
    <n v="88.080000000000013"/>
    <n v="0.61559966452334358"/>
    <n v="2026"/>
    <s v="Q2"/>
    <n v="6"/>
    <s v="Jun"/>
  </r>
  <r>
    <n v="4008"/>
    <d v="2026-06-26T00:00:00"/>
    <n v="2026"/>
    <x v="1"/>
    <n v="6"/>
    <x v="5"/>
    <x v="1"/>
    <x v="14"/>
    <x v="0"/>
    <s v="Returning"/>
    <x v="0"/>
    <s v="Cycling Pack 12L"/>
    <n v="2"/>
    <n v="102.49"/>
    <n v="0"/>
    <n v="50.07"/>
    <x v="1184"/>
    <n v="100.14"/>
    <n v="104.83999999999999"/>
    <n v="0.51146453312518292"/>
    <n v="2026"/>
    <s v="Q2"/>
    <n v="6"/>
    <s v="Jun"/>
  </r>
  <r>
    <n v="4701"/>
    <d v="2026-06-26T00:00:00"/>
    <n v="2026"/>
    <x v="1"/>
    <n v="6"/>
    <x v="5"/>
    <x v="0"/>
    <x v="0"/>
    <x v="1"/>
    <s v="Business"/>
    <x v="0"/>
    <s v="Commuter Helmet"/>
    <n v="8"/>
    <n v="82.47"/>
    <n v="0.15"/>
    <n v="42.58"/>
    <x v="1185"/>
    <n v="340.64"/>
    <n v="220.15599999999995"/>
    <n v="0.39257769313618496"/>
    <n v="2026"/>
    <s v="Q2"/>
    <n v="6"/>
    <s v="Jun"/>
  </r>
  <r>
    <n v="4805"/>
    <d v="2026-06-26T00:00:00"/>
    <n v="2026"/>
    <x v="1"/>
    <n v="6"/>
    <x v="5"/>
    <x v="2"/>
    <x v="10"/>
    <x v="0"/>
    <s v="Returning"/>
    <x v="3"/>
    <s v="Compact Sleeping Bag"/>
    <n v="1"/>
    <n v="121.44"/>
    <n v="0"/>
    <n v="62.34"/>
    <x v="1186"/>
    <n v="62.34"/>
    <n v="59.099999999999994"/>
    <n v="0.48666007905138337"/>
    <n v="2026"/>
    <s v="Q2"/>
    <n v="6"/>
    <s v="Jun"/>
  </r>
  <r>
    <n v="912"/>
    <d v="2026-06-27T00:00:00"/>
    <n v="2026"/>
    <x v="1"/>
    <n v="6"/>
    <x v="5"/>
    <x v="0"/>
    <x v="0"/>
    <x v="3"/>
    <s v="New"/>
    <x v="2"/>
    <s v="Packing Cube Set"/>
    <n v="4"/>
    <n v="46.44"/>
    <n v="0.05"/>
    <n v="18.2"/>
    <x v="1187"/>
    <n v="72.8"/>
    <n v="103.67199999999998"/>
    <n v="0.58746996690693143"/>
    <n v="2026"/>
    <s v="Q2"/>
    <n v="6"/>
    <s v="Jun"/>
  </r>
  <r>
    <n v="1837"/>
    <d v="2026-06-27T00:00:00"/>
    <n v="2026"/>
    <x v="1"/>
    <n v="6"/>
    <x v="5"/>
    <x v="0"/>
    <x v="0"/>
    <x v="3"/>
    <s v="Business"/>
    <x v="3"/>
    <s v="Trail Tent 2P"/>
    <n v="2"/>
    <n v="194.13"/>
    <n v="0.1"/>
    <n v="106.51"/>
    <x v="1188"/>
    <n v="213.02"/>
    <n v="136.41400000000002"/>
    <n v="0.39038559499075648"/>
    <n v="2026"/>
    <s v="Q2"/>
    <n v="6"/>
    <s v="Jun"/>
  </r>
  <r>
    <n v="2216"/>
    <d v="2026-06-27T00:00:00"/>
    <n v="2026"/>
    <x v="1"/>
    <n v="6"/>
    <x v="5"/>
    <x v="0"/>
    <x v="9"/>
    <x v="0"/>
    <s v="Business"/>
    <x v="0"/>
    <s v="Commuter Helmet"/>
    <n v="4"/>
    <n v="81.86"/>
    <n v="0.05"/>
    <n v="42.22"/>
    <x v="1189"/>
    <n v="168.88"/>
    <n v="142.18799999999999"/>
    <n v="0.45709619761595532"/>
    <n v="2026"/>
    <s v="Q2"/>
    <n v="6"/>
    <s v="Jun"/>
  </r>
  <r>
    <n v="2451"/>
    <d v="2026-06-27T00:00:00"/>
    <n v="2026"/>
    <x v="1"/>
    <n v="6"/>
    <x v="5"/>
    <x v="0"/>
    <x v="9"/>
    <x v="1"/>
    <s v="Business"/>
    <x v="2"/>
    <s v="Travel Backpack 35L"/>
    <n v="4"/>
    <n v="162.61000000000001"/>
    <n v="0.05"/>
    <n v="88.64"/>
    <x v="1190"/>
    <n v="354.56"/>
    <n v="263.358"/>
    <n v="0.4262021821665658"/>
    <n v="2026"/>
    <s v="Q2"/>
    <n v="6"/>
    <s v="Jun"/>
  </r>
  <r>
    <n v="2874"/>
    <d v="2026-06-27T00:00:00"/>
    <n v="2026"/>
    <x v="1"/>
    <n v="6"/>
    <x v="5"/>
    <x v="1"/>
    <x v="12"/>
    <x v="2"/>
    <s v="New"/>
    <x v="0"/>
    <s v="Compact Repair Kit"/>
    <n v="1"/>
    <n v="40.26"/>
    <n v="0"/>
    <n v="16.62"/>
    <x v="1191"/>
    <n v="16.62"/>
    <n v="23.639999999999997"/>
    <n v="0.58718330849478384"/>
    <n v="2026"/>
    <s v="Q2"/>
    <n v="6"/>
    <s v="Jun"/>
  </r>
  <r>
    <n v="2885"/>
    <d v="2026-06-27T00:00:00"/>
    <n v="2026"/>
    <x v="1"/>
    <n v="6"/>
    <x v="5"/>
    <x v="0"/>
    <x v="0"/>
    <x v="0"/>
    <s v="Business"/>
    <x v="2"/>
    <s v="Packing Cube Set"/>
    <n v="1"/>
    <n v="47.23"/>
    <n v="0.1"/>
    <n v="17.829999999999998"/>
    <x v="1192"/>
    <n v="17.829999999999998"/>
    <n v="24.677"/>
    <n v="0.58053967581810062"/>
    <n v="2026"/>
    <s v="Q2"/>
    <n v="6"/>
    <s v="Jun"/>
  </r>
  <r>
    <n v="3014"/>
    <d v="2026-06-27T00:00:00"/>
    <n v="2026"/>
    <x v="1"/>
    <n v="6"/>
    <x v="5"/>
    <x v="2"/>
    <x v="10"/>
    <x v="0"/>
    <s v="New"/>
    <x v="4"/>
    <s v="Training Mat"/>
    <n v="1"/>
    <n v="50.13"/>
    <n v="0.15"/>
    <n v="22.22"/>
    <x v="1193"/>
    <n v="22.22"/>
    <n v="20.390500000000003"/>
    <n v="0.47853228664296366"/>
    <n v="2026"/>
    <s v="Q2"/>
    <n v="6"/>
    <s v="Jun"/>
  </r>
  <r>
    <n v="3273"/>
    <d v="2026-06-27T00:00:00"/>
    <n v="2026"/>
    <x v="1"/>
    <n v="6"/>
    <x v="5"/>
    <x v="2"/>
    <x v="3"/>
    <x v="0"/>
    <s v="Business"/>
    <x v="3"/>
    <s v="Alpine Tent 4P"/>
    <n v="2"/>
    <n v="345.82"/>
    <n v="0.05"/>
    <n v="196.24"/>
    <x v="1194"/>
    <n v="392.48"/>
    <n v="264.57799999999997"/>
    <n v="0.40267069269379563"/>
    <n v="2026"/>
    <s v="Q2"/>
    <n v="6"/>
    <s v="Jun"/>
  </r>
  <r>
    <n v="5041"/>
    <d v="2026-06-27T00:00:00"/>
    <n v="2026"/>
    <x v="1"/>
    <n v="6"/>
    <x v="5"/>
    <x v="0"/>
    <x v="15"/>
    <x v="2"/>
    <s v="New"/>
    <x v="3"/>
    <s v="Compact Sleeping Bag"/>
    <n v="1"/>
    <n v="126.12"/>
    <n v="0"/>
    <n v="62.18"/>
    <x v="1195"/>
    <n v="62.18"/>
    <n v="63.940000000000005"/>
    <n v="0.50697748176339996"/>
    <n v="2026"/>
    <s v="Q2"/>
    <n v="6"/>
    <s v="Jun"/>
  </r>
  <r>
    <n v="312"/>
    <d v="2026-06-28T00:00:00"/>
    <n v="2026"/>
    <x v="1"/>
    <n v="6"/>
    <x v="5"/>
    <x v="3"/>
    <x v="7"/>
    <x v="3"/>
    <s v="Returning"/>
    <x v="4"/>
    <s v="Recovery Roller"/>
    <n v="1"/>
    <n v="36"/>
    <n v="0"/>
    <n v="13.95"/>
    <x v="1196"/>
    <n v="13.95"/>
    <n v="22.05"/>
    <n v="0.61250000000000004"/>
    <n v="2026"/>
    <s v="Q2"/>
    <n v="6"/>
    <s v="Jun"/>
  </r>
  <r>
    <n v="647"/>
    <d v="2026-06-28T00:00:00"/>
    <n v="2026"/>
    <x v="1"/>
    <n v="6"/>
    <x v="5"/>
    <x v="0"/>
    <x v="0"/>
    <x v="0"/>
    <s v="Returning"/>
    <x v="2"/>
    <s v="Travel Backpack 35L"/>
    <n v="1"/>
    <n v="162.25"/>
    <n v="0.05"/>
    <n v="89.28"/>
    <x v="1197"/>
    <n v="89.28"/>
    <n v="64.857499999999987"/>
    <n v="0.42077690373854509"/>
    <n v="2026"/>
    <s v="Q2"/>
    <n v="6"/>
    <s v="Jun"/>
  </r>
  <r>
    <n v="708"/>
    <d v="2026-06-28T00:00:00"/>
    <n v="2026"/>
    <x v="1"/>
    <n v="6"/>
    <x v="5"/>
    <x v="1"/>
    <x v="11"/>
    <x v="0"/>
    <s v="Returning"/>
    <x v="1"/>
    <s v="Summit Backpack 45L"/>
    <n v="1"/>
    <n v="150.44"/>
    <n v="0"/>
    <n v="80.5"/>
    <x v="1198"/>
    <n v="80.5"/>
    <n v="69.94"/>
    <n v="0.46490295134272797"/>
    <n v="2026"/>
    <s v="Q2"/>
    <n v="6"/>
    <s v="Jun"/>
  </r>
  <r>
    <n v="886"/>
    <d v="2026-06-28T00:00:00"/>
    <n v="2026"/>
    <x v="1"/>
    <n v="6"/>
    <x v="5"/>
    <x v="0"/>
    <x v="0"/>
    <x v="2"/>
    <s v="Business"/>
    <x v="3"/>
    <s v="Compact Sleeping Bag"/>
    <n v="2"/>
    <n v="126.17"/>
    <n v="0.05"/>
    <n v="61.13"/>
    <x v="1199"/>
    <n v="122.26"/>
    <n v="117.46299999999998"/>
    <n v="0.48999470221881081"/>
    <n v="2026"/>
    <s v="Q2"/>
    <n v="6"/>
    <s v="Jun"/>
  </r>
  <r>
    <n v="944"/>
    <d v="2026-06-28T00:00:00"/>
    <n v="2026"/>
    <x v="1"/>
    <n v="6"/>
    <x v="5"/>
    <x v="3"/>
    <x v="7"/>
    <x v="3"/>
    <s v="Returning"/>
    <x v="3"/>
    <s v="Portable Camp Stove"/>
    <n v="2"/>
    <n v="83.72"/>
    <n v="0"/>
    <n v="38.96"/>
    <x v="1200"/>
    <n v="77.92"/>
    <n v="89.52"/>
    <n v="0.53463927376970855"/>
    <n v="2026"/>
    <s v="Q2"/>
    <n v="6"/>
    <s v="Jun"/>
  </r>
  <r>
    <n v="1050"/>
    <d v="2026-06-28T00:00:00"/>
    <n v="2026"/>
    <x v="1"/>
    <n v="6"/>
    <x v="5"/>
    <x v="3"/>
    <x v="8"/>
    <x v="3"/>
    <s v="New"/>
    <x v="1"/>
    <s v="Trekking Poles"/>
    <n v="1"/>
    <n v="70.58"/>
    <n v="0"/>
    <n v="32.78"/>
    <x v="1201"/>
    <n v="32.78"/>
    <n v="37.799999999999997"/>
    <n v="0.53556248228960046"/>
    <n v="2026"/>
    <s v="Q2"/>
    <n v="6"/>
    <s v="Jun"/>
  </r>
  <r>
    <n v="1677"/>
    <d v="2026-06-28T00:00:00"/>
    <n v="2026"/>
    <x v="1"/>
    <n v="6"/>
    <x v="5"/>
    <x v="3"/>
    <x v="13"/>
    <x v="1"/>
    <s v="Business"/>
    <x v="3"/>
    <s v="Portable Camp Stove"/>
    <n v="5"/>
    <n v="81.96"/>
    <n v="0.05"/>
    <n v="39.130000000000003"/>
    <x v="1202"/>
    <n v="195.65"/>
    <n v="193.65999999999994"/>
    <n v="0.497444196141892"/>
    <n v="2026"/>
    <s v="Q2"/>
    <n v="6"/>
    <s v="Jun"/>
  </r>
  <r>
    <n v="2109"/>
    <d v="2026-06-28T00:00:00"/>
    <n v="2026"/>
    <x v="1"/>
    <n v="6"/>
    <x v="5"/>
    <x v="1"/>
    <x v="14"/>
    <x v="0"/>
    <s v="New"/>
    <x v="0"/>
    <s v="Compact Repair Kit"/>
    <n v="1"/>
    <n v="40.67"/>
    <n v="0"/>
    <n v="16.5"/>
    <x v="1203"/>
    <n v="16.5"/>
    <n v="24.17"/>
    <n v="0.59429554954511932"/>
    <n v="2026"/>
    <s v="Q2"/>
    <n v="6"/>
    <s v="Jun"/>
  </r>
  <r>
    <n v="3688"/>
    <d v="2026-06-28T00:00:00"/>
    <n v="2026"/>
    <x v="1"/>
    <n v="6"/>
    <x v="5"/>
    <x v="2"/>
    <x v="16"/>
    <x v="2"/>
    <s v="New"/>
    <x v="4"/>
    <s v="Resistance Band Set"/>
    <n v="1"/>
    <n v="40.94"/>
    <n v="0"/>
    <n v="14.47"/>
    <x v="1204"/>
    <n v="14.47"/>
    <n v="26.47"/>
    <n v="0.64655593551538837"/>
    <n v="2026"/>
    <s v="Q2"/>
    <n v="6"/>
    <s v="Jun"/>
  </r>
  <r>
    <n v="521"/>
    <d v="2026-06-29T00:00:00"/>
    <n v="2026"/>
    <x v="1"/>
    <n v="6"/>
    <x v="5"/>
    <x v="3"/>
    <x v="8"/>
    <x v="1"/>
    <s v="Business"/>
    <x v="0"/>
    <s v="Cycling Pack 12L"/>
    <n v="3"/>
    <n v="100.89"/>
    <n v="0.05"/>
    <n v="49.08"/>
    <x v="1205"/>
    <n v="147.24"/>
    <n v="140.29649999999998"/>
    <n v="0.48792588071427451"/>
    <n v="2026"/>
    <s v="Q2"/>
    <n v="6"/>
    <s v="Jun"/>
  </r>
  <r>
    <n v="557"/>
    <d v="2026-06-29T00:00:00"/>
    <n v="2026"/>
    <x v="1"/>
    <n v="6"/>
    <x v="5"/>
    <x v="1"/>
    <x v="12"/>
    <x v="1"/>
    <s v="Business"/>
    <x v="0"/>
    <s v="Compact Repair Kit"/>
    <n v="3"/>
    <n v="39.78"/>
    <n v="0.15"/>
    <n v="16.850000000000001"/>
    <x v="1206"/>
    <n v="50.550000000000004"/>
    <n v="50.889000000000003"/>
    <n v="0.50167095495815217"/>
    <n v="2026"/>
    <s v="Q2"/>
    <n v="6"/>
    <s v="Jun"/>
  </r>
  <r>
    <n v="929"/>
    <d v="2026-06-29T00:00:00"/>
    <n v="2026"/>
    <x v="1"/>
    <n v="6"/>
    <x v="5"/>
    <x v="0"/>
    <x v="0"/>
    <x v="0"/>
    <s v="Returning"/>
    <x v="4"/>
    <s v="Resistance Band Set"/>
    <n v="1"/>
    <n v="40.299999999999997"/>
    <n v="0.05"/>
    <n v="14.79"/>
    <x v="1207"/>
    <n v="14.79"/>
    <n v="23.494999999999997"/>
    <n v="0.61368682251534545"/>
    <n v="2026"/>
    <s v="Q2"/>
    <n v="6"/>
    <s v="Jun"/>
  </r>
  <r>
    <n v="1089"/>
    <d v="2026-06-29T00:00:00"/>
    <n v="2026"/>
    <x v="1"/>
    <n v="6"/>
    <x v="5"/>
    <x v="1"/>
    <x v="11"/>
    <x v="2"/>
    <s v="Returning"/>
    <x v="1"/>
    <s v="Hiking Daypack 20L"/>
    <n v="1"/>
    <n v="90.91"/>
    <n v="0.05"/>
    <n v="45.9"/>
    <x v="1208"/>
    <n v="45.9"/>
    <n v="40.464499999999994"/>
    <n v="0.46853163047316893"/>
    <n v="2026"/>
    <s v="Q2"/>
    <n v="6"/>
    <s v="Jun"/>
  </r>
  <r>
    <n v="1655"/>
    <d v="2026-06-29T00:00:00"/>
    <n v="2026"/>
    <x v="1"/>
    <n v="6"/>
    <x v="5"/>
    <x v="0"/>
    <x v="0"/>
    <x v="1"/>
    <s v="Business"/>
    <x v="2"/>
    <s v="Travel Backpack 35L"/>
    <n v="5"/>
    <n v="162.29"/>
    <n v="0.15"/>
    <n v="86.66"/>
    <x v="1209"/>
    <n v="433.29999999999995"/>
    <n v="256.4325"/>
    <n v="0.37178543855770174"/>
    <n v="2026"/>
    <s v="Q2"/>
    <n v="6"/>
    <s v="Jun"/>
  </r>
  <r>
    <n v="1897"/>
    <d v="2026-06-29T00:00:00"/>
    <n v="2026"/>
    <x v="1"/>
    <n v="6"/>
    <x v="5"/>
    <x v="1"/>
    <x v="11"/>
    <x v="0"/>
    <s v="Business"/>
    <x v="0"/>
    <s v="Trail Bike Light"/>
    <n v="2"/>
    <n v="51.03"/>
    <n v="0"/>
    <n v="22.59"/>
    <x v="1210"/>
    <n v="45.18"/>
    <n v="56.88"/>
    <n v="0.55731922398589062"/>
    <n v="2026"/>
    <s v="Q2"/>
    <n v="6"/>
    <s v="Jun"/>
  </r>
  <r>
    <n v="2417"/>
    <d v="2026-06-29T00:00:00"/>
    <n v="2026"/>
    <x v="1"/>
    <n v="6"/>
    <x v="5"/>
    <x v="1"/>
    <x v="12"/>
    <x v="0"/>
    <s v="Business"/>
    <x v="4"/>
    <s v="Training Mat"/>
    <n v="1"/>
    <n v="50.67"/>
    <n v="0"/>
    <n v="22.18"/>
    <x v="1211"/>
    <n v="22.18"/>
    <n v="28.490000000000002"/>
    <n v="0.56226564041839355"/>
    <n v="2026"/>
    <s v="Q2"/>
    <n v="6"/>
    <s v="Jun"/>
  </r>
  <r>
    <n v="3474"/>
    <d v="2026-06-29T00:00:00"/>
    <n v="2026"/>
    <x v="1"/>
    <n v="6"/>
    <x v="5"/>
    <x v="3"/>
    <x v="8"/>
    <x v="1"/>
    <s v="Returning"/>
    <x v="2"/>
    <s v="Carry-On Duffel"/>
    <n v="10"/>
    <n v="130.62"/>
    <n v="0.05"/>
    <n v="67.05"/>
    <x v="1212"/>
    <n v="670.5"/>
    <n v="570.38999999999987"/>
    <n v="0.45966201677828006"/>
    <n v="2026"/>
    <s v="Q2"/>
    <n v="6"/>
    <s v="Jun"/>
  </r>
  <r>
    <n v="4079"/>
    <d v="2026-06-29T00:00:00"/>
    <n v="2026"/>
    <x v="1"/>
    <n v="6"/>
    <x v="5"/>
    <x v="2"/>
    <x v="5"/>
    <x v="0"/>
    <s v="New"/>
    <x v="3"/>
    <s v="Trail Tent 2P"/>
    <n v="4"/>
    <n v="194.6"/>
    <n v="0"/>
    <n v="104.64"/>
    <x v="1213"/>
    <n v="418.56"/>
    <n v="359.84"/>
    <n v="0.46228160328879753"/>
    <n v="2026"/>
    <s v="Q2"/>
    <n v="6"/>
    <s v="Jun"/>
  </r>
  <r>
    <n v="45"/>
    <d v="2026-06-30T00:00:00"/>
    <n v="2026"/>
    <x v="1"/>
    <n v="6"/>
    <x v="5"/>
    <x v="2"/>
    <x v="2"/>
    <x v="2"/>
    <s v="New"/>
    <x v="1"/>
    <s v="Hiking Daypack 20L"/>
    <n v="1"/>
    <n v="94"/>
    <n v="0"/>
    <n v="45.62"/>
    <x v="1214"/>
    <n v="45.62"/>
    <n v="48.38"/>
    <n v="0.51468085106382977"/>
    <n v="2026"/>
    <s v="Q2"/>
    <n v="6"/>
    <s v="Jun"/>
  </r>
  <r>
    <n v="2895"/>
    <d v="2026-06-30T00:00:00"/>
    <n v="2026"/>
    <x v="1"/>
    <n v="6"/>
    <x v="5"/>
    <x v="3"/>
    <x v="8"/>
    <x v="0"/>
    <s v="Returning"/>
    <x v="4"/>
    <s v="Resistance Band Set"/>
    <n v="2"/>
    <n v="40.46"/>
    <n v="0"/>
    <n v="15.15"/>
    <x v="1215"/>
    <n v="30.3"/>
    <n v="50.620000000000005"/>
    <n v="0.62555610479485912"/>
    <n v="2026"/>
    <s v="Q2"/>
    <n v="6"/>
    <s v="Jun"/>
  </r>
  <r>
    <n v="5158"/>
    <d v="2026-06-30T00:00:00"/>
    <n v="2026"/>
    <x v="1"/>
    <n v="6"/>
    <x v="5"/>
    <x v="1"/>
    <x v="6"/>
    <x v="2"/>
    <s v="New"/>
    <x v="1"/>
    <s v="Summit Backpack 45L"/>
    <n v="1"/>
    <n v="156.11000000000001"/>
    <n v="0"/>
    <n v="79.52"/>
    <x v="1216"/>
    <n v="79.52"/>
    <n v="76.590000000000018"/>
    <n v="0.49061559157004681"/>
    <n v="2026"/>
    <s v="Q2"/>
    <n v="6"/>
    <s v="Jun"/>
  </r>
  <r>
    <n v="1217"/>
    <d v="2026-07-01T00:00:00"/>
    <n v="2026"/>
    <x v="2"/>
    <n v="7"/>
    <x v="6"/>
    <x v="2"/>
    <x v="3"/>
    <x v="0"/>
    <s v="Returning"/>
    <x v="3"/>
    <s v="Compact Sleeping Bag"/>
    <n v="2"/>
    <n v="121.78"/>
    <n v="0.1"/>
    <n v="59.62"/>
    <x v="1217"/>
    <n v="119.24"/>
    <n v="99.964000000000013"/>
    <n v="0.45603182423678407"/>
    <n v="2026"/>
    <s v="Q3"/>
    <n v="7"/>
    <s v="Jul"/>
  </r>
  <r>
    <n v="2249"/>
    <d v="2026-07-01T00:00:00"/>
    <n v="2026"/>
    <x v="2"/>
    <n v="7"/>
    <x v="6"/>
    <x v="0"/>
    <x v="15"/>
    <x v="3"/>
    <s v="New"/>
    <x v="4"/>
    <s v="Recovery Roller"/>
    <n v="3"/>
    <n v="36.22"/>
    <n v="0.1"/>
    <n v="13.83"/>
    <x v="1218"/>
    <n v="41.49"/>
    <n v="56.303999999999995"/>
    <n v="0.57574084299650286"/>
    <n v="2026"/>
    <s v="Q3"/>
    <n v="7"/>
    <s v="Jul"/>
  </r>
  <r>
    <n v="2650"/>
    <d v="2026-07-01T00:00:00"/>
    <n v="2026"/>
    <x v="2"/>
    <n v="7"/>
    <x v="6"/>
    <x v="3"/>
    <x v="7"/>
    <x v="1"/>
    <s v="Business"/>
    <x v="2"/>
    <s v="Travel Backpack 35L"/>
    <n v="10"/>
    <n v="161.78"/>
    <n v="0.1"/>
    <n v="85.11"/>
    <x v="1219"/>
    <n v="851.1"/>
    <n v="604.91999999999996"/>
    <n v="0.4154613260806857"/>
    <n v="2026"/>
    <s v="Q3"/>
    <n v="7"/>
    <s v="Jul"/>
  </r>
  <r>
    <n v="3937"/>
    <d v="2026-07-01T00:00:00"/>
    <n v="2026"/>
    <x v="2"/>
    <n v="7"/>
    <x v="6"/>
    <x v="3"/>
    <x v="7"/>
    <x v="0"/>
    <s v="Business"/>
    <x v="3"/>
    <s v="Compact Sleeping Bag"/>
    <n v="3"/>
    <n v="126.23"/>
    <n v="0.05"/>
    <n v="61.81"/>
    <x v="1220"/>
    <n v="185.43"/>
    <n v="174.32549999999998"/>
    <n v="0.4845666014835075"/>
    <n v="2026"/>
    <s v="Q3"/>
    <n v="7"/>
    <s v="Jul"/>
  </r>
  <r>
    <n v="4122"/>
    <d v="2026-07-01T00:00:00"/>
    <n v="2026"/>
    <x v="2"/>
    <n v="7"/>
    <x v="6"/>
    <x v="3"/>
    <x v="8"/>
    <x v="0"/>
    <s v="Returning"/>
    <x v="0"/>
    <s v="Commuter Helmet"/>
    <n v="4"/>
    <n v="79.97"/>
    <n v="0.1"/>
    <n v="43.36"/>
    <x v="1221"/>
    <n v="173.44"/>
    <n v="114.452"/>
    <n v="0.39755185972517471"/>
    <n v="2026"/>
    <s v="Q3"/>
    <n v="7"/>
    <s v="Jul"/>
  </r>
  <r>
    <n v="4589"/>
    <d v="2026-07-01T00:00:00"/>
    <n v="2026"/>
    <x v="2"/>
    <n v="7"/>
    <x v="6"/>
    <x v="3"/>
    <x v="8"/>
    <x v="2"/>
    <s v="New"/>
    <x v="0"/>
    <s v="Cycling Pack 12L"/>
    <n v="2"/>
    <n v="102.37"/>
    <n v="0"/>
    <n v="50.25"/>
    <x v="1222"/>
    <n v="100.5"/>
    <n v="104.24000000000001"/>
    <n v="0.50913353521539517"/>
    <n v="2026"/>
    <s v="Q3"/>
    <n v="7"/>
    <s v="Jul"/>
  </r>
  <r>
    <n v="4873"/>
    <d v="2026-07-01T00:00:00"/>
    <n v="2026"/>
    <x v="2"/>
    <n v="7"/>
    <x v="6"/>
    <x v="3"/>
    <x v="13"/>
    <x v="0"/>
    <s v="New"/>
    <x v="0"/>
    <s v="Cycling Pack 12L"/>
    <n v="1"/>
    <n v="102.13"/>
    <n v="0"/>
    <n v="49.17"/>
    <x v="1223"/>
    <n v="49.17"/>
    <n v="52.959999999999994"/>
    <n v="0.5185547831195535"/>
    <n v="2026"/>
    <s v="Q3"/>
    <n v="7"/>
    <s v="Jul"/>
  </r>
  <r>
    <n v="729"/>
    <d v="2026-07-02T00:00:00"/>
    <n v="2026"/>
    <x v="2"/>
    <n v="7"/>
    <x v="6"/>
    <x v="2"/>
    <x v="2"/>
    <x v="0"/>
    <s v="Returning"/>
    <x v="2"/>
    <s v="Travel Backpack 35L"/>
    <n v="1"/>
    <n v="161.82"/>
    <n v="0"/>
    <n v="87.15"/>
    <x v="1224"/>
    <n v="87.15"/>
    <n v="74.669999999999987"/>
    <n v="0.46143863552094916"/>
    <n v="2026"/>
    <s v="Q3"/>
    <n v="7"/>
    <s v="Jul"/>
  </r>
  <r>
    <n v="906"/>
    <d v="2026-07-02T00:00:00"/>
    <n v="2026"/>
    <x v="2"/>
    <n v="7"/>
    <x v="6"/>
    <x v="3"/>
    <x v="8"/>
    <x v="0"/>
    <s v="New"/>
    <x v="0"/>
    <s v="Commuter Helmet"/>
    <n v="2"/>
    <n v="83.29"/>
    <n v="0"/>
    <n v="42.45"/>
    <x v="1225"/>
    <n v="84.9"/>
    <n v="81.680000000000007"/>
    <n v="0.49033497418657701"/>
    <n v="2026"/>
    <s v="Q3"/>
    <n v="7"/>
    <s v="Jul"/>
  </r>
  <r>
    <n v="1531"/>
    <d v="2026-07-02T00:00:00"/>
    <n v="2026"/>
    <x v="2"/>
    <n v="7"/>
    <x v="6"/>
    <x v="2"/>
    <x v="16"/>
    <x v="0"/>
    <s v="New"/>
    <x v="2"/>
    <s v="Carry-On Duffel"/>
    <n v="2"/>
    <n v="136.72999999999999"/>
    <n v="0"/>
    <n v="66.03"/>
    <x v="1226"/>
    <n v="132.06"/>
    <n v="141.39999999999998"/>
    <n v="0.5170774519125283"/>
    <n v="2026"/>
    <s v="Q3"/>
    <n v="7"/>
    <s v="Jul"/>
  </r>
  <r>
    <n v="1683"/>
    <d v="2026-07-02T00:00:00"/>
    <n v="2026"/>
    <x v="2"/>
    <n v="7"/>
    <x v="6"/>
    <x v="2"/>
    <x v="2"/>
    <x v="3"/>
    <s v="Returning"/>
    <x v="1"/>
    <s v="Summit Backpack 45L"/>
    <n v="2"/>
    <n v="152.44"/>
    <n v="0"/>
    <n v="81.23"/>
    <x v="1227"/>
    <n v="162.46"/>
    <n v="142.41999999999999"/>
    <n v="0.46713461033849379"/>
    <n v="2026"/>
    <s v="Q3"/>
    <n v="7"/>
    <s v="Jul"/>
  </r>
  <r>
    <n v="2363"/>
    <d v="2026-07-02T00:00:00"/>
    <n v="2026"/>
    <x v="2"/>
    <n v="7"/>
    <x v="6"/>
    <x v="3"/>
    <x v="7"/>
    <x v="0"/>
    <s v="New"/>
    <x v="1"/>
    <s v="Trekking Poles"/>
    <n v="2"/>
    <n v="71.28"/>
    <n v="0.1"/>
    <n v="32.67"/>
    <x v="1228"/>
    <n v="65.34"/>
    <n v="62.963999999999999"/>
    <n v="0.4907407407407407"/>
    <n v="2026"/>
    <s v="Q3"/>
    <n v="7"/>
    <s v="Jul"/>
  </r>
  <r>
    <n v="3858"/>
    <d v="2026-07-02T00:00:00"/>
    <n v="2026"/>
    <x v="2"/>
    <n v="7"/>
    <x v="6"/>
    <x v="2"/>
    <x v="3"/>
    <x v="3"/>
    <s v="Returning"/>
    <x v="0"/>
    <s v="Commuter Helmet"/>
    <n v="1"/>
    <n v="80.290000000000006"/>
    <n v="0.1"/>
    <n v="43.47"/>
    <x v="1229"/>
    <n v="43.47"/>
    <n v="28.791000000000011"/>
    <n v="0.39843068875326948"/>
    <n v="2026"/>
    <s v="Q3"/>
    <n v="7"/>
    <s v="Jul"/>
  </r>
  <r>
    <n v="4233"/>
    <d v="2026-07-02T00:00:00"/>
    <n v="2026"/>
    <x v="2"/>
    <n v="7"/>
    <x v="6"/>
    <x v="1"/>
    <x v="6"/>
    <x v="3"/>
    <s v="New"/>
    <x v="1"/>
    <s v="Trail Boots"/>
    <n v="1"/>
    <n v="142.38"/>
    <n v="0.05"/>
    <n v="77.17"/>
    <x v="1230"/>
    <n v="77.17"/>
    <n v="58.090999999999994"/>
    <n v="0.42947338848596417"/>
    <n v="2026"/>
    <s v="Q3"/>
    <n v="7"/>
    <s v="Jul"/>
  </r>
  <r>
    <n v="5071"/>
    <d v="2026-07-02T00:00:00"/>
    <n v="2026"/>
    <x v="2"/>
    <n v="7"/>
    <x v="6"/>
    <x v="3"/>
    <x v="7"/>
    <x v="0"/>
    <s v="New"/>
    <x v="1"/>
    <s v="Hiking Daypack 20L"/>
    <n v="3"/>
    <n v="91.47"/>
    <n v="0.05"/>
    <n v="45.6"/>
    <x v="1231"/>
    <n v="136.80000000000001"/>
    <n v="123.88949999999994"/>
    <n v="0.47523778287963253"/>
    <n v="2026"/>
    <s v="Q3"/>
    <n v="7"/>
    <s v="Jul"/>
  </r>
  <r>
    <n v="5174"/>
    <d v="2026-07-02T00:00:00"/>
    <n v="2026"/>
    <x v="2"/>
    <n v="7"/>
    <x v="6"/>
    <x v="1"/>
    <x v="11"/>
    <x v="2"/>
    <s v="New"/>
    <x v="2"/>
    <s v="Packing Cube Set"/>
    <n v="1"/>
    <n v="45.92"/>
    <n v="0.05"/>
    <n v="17.91"/>
    <x v="1232"/>
    <n v="17.91"/>
    <n v="25.714000000000002"/>
    <n v="0.58944617641665142"/>
    <n v="2026"/>
    <s v="Q3"/>
    <n v="7"/>
    <s v="Jul"/>
  </r>
  <r>
    <n v="727"/>
    <d v="2026-07-03T00:00:00"/>
    <n v="2026"/>
    <x v="2"/>
    <n v="7"/>
    <x v="6"/>
    <x v="3"/>
    <x v="4"/>
    <x v="2"/>
    <s v="New"/>
    <x v="4"/>
    <s v="Recovery Roller"/>
    <n v="1"/>
    <n v="36.01"/>
    <n v="0"/>
    <n v="14.11"/>
    <x v="1143"/>
    <n v="14.11"/>
    <n v="21.9"/>
    <n v="0.60816439877811723"/>
    <n v="2026"/>
    <s v="Q3"/>
    <n v="7"/>
    <s v="Jul"/>
  </r>
  <r>
    <n v="1546"/>
    <d v="2026-07-03T00:00:00"/>
    <n v="2026"/>
    <x v="2"/>
    <n v="7"/>
    <x v="6"/>
    <x v="3"/>
    <x v="13"/>
    <x v="0"/>
    <s v="Business"/>
    <x v="2"/>
    <s v="Travel Backpack 35L"/>
    <n v="1"/>
    <n v="165.8"/>
    <n v="0.1"/>
    <n v="88.32"/>
    <x v="1233"/>
    <n v="88.32"/>
    <n v="60.900000000000034"/>
    <n v="0.40812223562525146"/>
    <n v="2026"/>
    <s v="Q3"/>
    <n v="7"/>
    <s v="Jul"/>
  </r>
  <r>
    <n v="3610"/>
    <d v="2026-07-03T00:00:00"/>
    <n v="2026"/>
    <x v="2"/>
    <n v="7"/>
    <x v="6"/>
    <x v="2"/>
    <x v="2"/>
    <x v="1"/>
    <s v="Business"/>
    <x v="4"/>
    <s v="Resistance Band Set"/>
    <n v="5"/>
    <n v="40.36"/>
    <n v="0.15"/>
    <n v="14.57"/>
    <x v="1234"/>
    <n v="72.849999999999994"/>
    <n v="98.68"/>
    <n v="0.57529295167026184"/>
    <n v="2026"/>
    <s v="Q3"/>
    <n v="7"/>
    <s v="Jul"/>
  </r>
  <r>
    <n v="3931"/>
    <d v="2026-07-03T00:00:00"/>
    <n v="2026"/>
    <x v="2"/>
    <n v="7"/>
    <x v="6"/>
    <x v="2"/>
    <x v="16"/>
    <x v="1"/>
    <s v="Business"/>
    <x v="1"/>
    <s v="Trail Boots"/>
    <n v="12"/>
    <n v="143.77000000000001"/>
    <n v="0.1"/>
    <n v="81.680000000000007"/>
    <x v="1235"/>
    <n v="980.16000000000008"/>
    <n v="572.55600000000027"/>
    <n v="0.3687448316369511"/>
    <n v="2026"/>
    <s v="Q3"/>
    <n v="7"/>
    <s v="Jul"/>
  </r>
  <r>
    <n v="3942"/>
    <d v="2026-07-03T00:00:00"/>
    <n v="2026"/>
    <x v="2"/>
    <n v="7"/>
    <x v="6"/>
    <x v="1"/>
    <x v="12"/>
    <x v="0"/>
    <s v="New"/>
    <x v="1"/>
    <s v="Trekking Poles"/>
    <n v="2"/>
    <n v="70.5"/>
    <n v="0"/>
    <n v="32.51"/>
    <x v="1236"/>
    <n v="65.02"/>
    <n v="75.98"/>
    <n v="0.53886524822695037"/>
    <n v="2026"/>
    <s v="Q3"/>
    <n v="7"/>
    <s v="Jul"/>
  </r>
  <r>
    <n v="4165"/>
    <d v="2026-07-03T00:00:00"/>
    <n v="2026"/>
    <x v="2"/>
    <n v="7"/>
    <x v="6"/>
    <x v="1"/>
    <x v="14"/>
    <x v="0"/>
    <s v="New"/>
    <x v="1"/>
    <s v="Summit Backpack 45L"/>
    <n v="2"/>
    <n v="152.88999999999999"/>
    <n v="0"/>
    <n v="81.34"/>
    <x v="1237"/>
    <n v="162.68"/>
    <n v="143.09999999999997"/>
    <n v="0.46798351756164558"/>
    <n v="2026"/>
    <s v="Q3"/>
    <n v="7"/>
    <s v="Jul"/>
  </r>
  <r>
    <n v="1149"/>
    <d v="2026-07-04T00:00:00"/>
    <n v="2026"/>
    <x v="2"/>
    <n v="7"/>
    <x v="6"/>
    <x v="0"/>
    <x v="15"/>
    <x v="0"/>
    <s v="New"/>
    <x v="0"/>
    <s v="Commuter Helmet"/>
    <n v="2"/>
    <n v="81.900000000000006"/>
    <n v="0"/>
    <n v="42.61"/>
    <x v="1238"/>
    <n v="85.22"/>
    <n v="78.580000000000013"/>
    <n v="0.47973137973137975"/>
    <n v="2026"/>
    <s v="Q3"/>
    <n v="7"/>
    <s v="Jul"/>
  </r>
  <r>
    <n v="1310"/>
    <d v="2026-07-04T00:00:00"/>
    <n v="2026"/>
    <x v="2"/>
    <n v="7"/>
    <x v="6"/>
    <x v="2"/>
    <x v="10"/>
    <x v="2"/>
    <s v="New"/>
    <x v="0"/>
    <s v="Cycling Pack 12L"/>
    <n v="1"/>
    <n v="103.58"/>
    <n v="0"/>
    <n v="51.94"/>
    <x v="1239"/>
    <n v="51.94"/>
    <n v="51.64"/>
    <n v="0.49855184398532537"/>
    <n v="2026"/>
    <s v="Q3"/>
    <n v="7"/>
    <s v="Jul"/>
  </r>
  <r>
    <n v="2352"/>
    <d v="2026-07-04T00:00:00"/>
    <n v="2026"/>
    <x v="2"/>
    <n v="7"/>
    <x v="6"/>
    <x v="2"/>
    <x v="3"/>
    <x v="1"/>
    <s v="Returning"/>
    <x v="1"/>
    <s v="Trekking Poles"/>
    <n v="4"/>
    <n v="69.7"/>
    <n v="0.1"/>
    <n v="32.799999999999997"/>
    <x v="1240"/>
    <n v="131.19999999999999"/>
    <n v="119.72000000000003"/>
    <n v="0.47712418300653603"/>
    <n v="2026"/>
    <s v="Q3"/>
    <n v="7"/>
    <s v="Jul"/>
  </r>
  <r>
    <n v="2547"/>
    <d v="2026-07-04T00:00:00"/>
    <n v="2026"/>
    <x v="2"/>
    <n v="7"/>
    <x v="6"/>
    <x v="1"/>
    <x v="12"/>
    <x v="0"/>
    <s v="Business"/>
    <x v="4"/>
    <s v="Resistance Band Set"/>
    <n v="1"/>
    <n v="40.549999999999997"/>
    <n v="0.05"/>
    <n v="14.44"/>
    <x v="1241"/>
    <n v="14.44"/>
    <n v="24.082499999999996"/>
    <n v="0.62515413070283599"/>
    <n v="2026"/>
    <s v="Q3"/>
    <n v="7"/>
    <s v="Jul"/>
  </r>
  <r>
    <n v="2720"/>
    <d v="2026-07-04T00:00:00"/>
    <n v="2026"/>
    <x v="2"/>
    <n v="7"/>
    <x v="6"/>
    <x v="3"/>
    <x v="8"/>
    <x v="0"/>
    <s v="New"/>
    <x v="1"/>
    <s v="Trail Boots"/>
    <n v="2"/>
    <n v="145.88999999999999"/>
    <n v="0"/>
    <n v="80.709999999999994"/>
    <x v="1242"/>
    <n v="161.41999999999999"/>
    <n v="130.35999999999999"/>
    <n v="0.4467749674412228"/>
    <n v="2026"/>
    <s v="Q3"/>
    <n v="7"/>
    <s v="Jul"/>
  </r>
  <r>
    <n v="3591"/>
    <d v="2026-07-04T00:00:00"/>
    <n v="2026"/>
    <x v="2"/>
    <n v="7"/>
    <x v="6"/>
    <x v="3"/>
    <x v="13"/>
    <x v="0"/>
    <s v="Returning"/>
    <x v="2"/>
    <s v="Travel Backpack 35L"/>
    <n v="1"/>
    <n v="163.25"/>
    <n v="0"/>
    <n v="89.71"/>
    <x v="1243"/>
    <n v="89.71"/>
    <n v="73.540000000000006"/>
    <n v="0.45047473200612559"/>
    <n v="2026"/>
    <s v="Q3"/>
    <n v="7"/>
    <s v="Jul"/>
  </r>
  <r>
    <n v="3819"/>
    <d v="2026-07-04T00:00:00"/>
    <n v="2026"/>
    <x v="2"/>
    <n v="7"/>
    <x v="6"/>
    <x v="1"/>
    <x v="1"/>
    <x v="0"/>
    <s v="Returning"/>
    <x v="4"/>
    <s v="Resistance Band Set"/>
    <n v="1"/>
    <n v="40.39"/>
    <n v="0.1"/>
    <n v="14.38"/>
    <x v="454"/>
    <n v="14.38"/>
    <n v="21.970999999999997"/>
    <n v="0.60441253335534095"/>
    <n v="2026"/>
    <s v="Q3"/>
    <n v="7"/>
    <s v="Jul"/>
  </r>
  <r>
    <n v="4869"/>
    <d v="2026-07-04T00:00:00"/>
    <n v="2026"/>
    <x v="2"/>
    <n v="7"/>
    <x v="6"/>
    <x v="0"/>
    <x v="15"/>
    <x v="2"/>
    <s v="Returning"/>
    <x v="3"/>
    <s v="Trail Tent 2P"/>
    <n v="1"/>
    <n v="200.22"/>
    <n v="0"/>
    <n v="104.38"/>
    <x v="1244"/>
    <n v="104.38"/>
    <n v="95.84"/>
    <n v="0.47867345919488563"/>
    <n v="2026"/>
    <s v="Q3"/>
    <n v="7"/>
    <s v="Jul"/>
  </r>
  <r>
    <n v="4940"/>
    <d v="2026-07-04T00:00:00"/>
    <n v="2026"/>
    <x v="2"/>
    <n v="7"/>
    <x v="6"/>
    <x v="1"/>
    <x v="6"/>
    <x v="0"/>
    <s v="Returning"/>
    <x v="2"/>
    <s v="Travel Backpack 35L"/>
    <n v="1"/>
    <n v="164.78"/>
    <n v="0.1"/>
    <n v="88.72"/>
    <x v="1245"/>
    <n v="88.72"/>
    <n v="59.581999999999994"/>
    <n v="0.4017612709201494"/>
    <n v="2026"/>
    <s v="Q3"/>
    <n v="7"/>
    <s v="Jul"/>
  </r>
  <r>
    <n v="5164"/>
    <d v="2026-07-04T00:00:00"/>
    <n v="2026"/>
    <x v="2"/>
    <n v="7"/>
    <x v="6"/>
    <x v="1"/>
    <x v="14"/>
    <x v="0"/>
    <s v="Returning"/>
    <x v="1"/>
    <s v="Trail Boots"/>
    <n v="4"/>
    <n v="142.86000000000001"/>
    <n v="0"/>
    <n v="81.62"/>
    <x v="1246"/>
    <n v="326.48"/>
    <n v="244.96000000000004"/>
    <n v="0.42867142657146862"/>
    <n v="2026"/>
    <s v="Q3"/>
    <n v="7"/>
    <s v="Jul"/>
  </r>
  <r>
    <n v="659"/>
    <d v="2026-07-05T00:00:00"/>
    <n v="2026"/>
    <x v="2"/>
    <n v="7"/>
    <x v="6"/>
    <x v="3"/>
    <x v="13"/>
    <x v="3"/>
    <s v="Business"/>
    <x v="0"/>
    <s v="Compact Repair Kit"/>
    <n v="1"/>
    <n v="41.18"/>
    <n v="0"/>
    <n v="16.25"/>
    <x v="1247"/>
    <n v="16.25"/>
    <n v="24.93"/>
    <n v="0.6053909664885867"/>
    <n v="2026"/>
    <s v="Q3"/>
    <n v="7"/>
    <s v="Jul"/>
  </r>
  <r>
    <n v="969"/>
    <d v="2026-07-05T00:00:00"/>
    <n v="2026"/>
    <x v="2"/>
    <n v="7"/>
    <x v="6"/>
    <x v="1"/>
    <x v="11"/>
    <x v="1"/>
    <s v="Business"/>
    <x v="4"/>
    <s v="Recovery Roller"/>
    <n v="12"/>
    <n v="35.81"/>
    <n v="0.15"/>
    <n v="14.29"/>
    <x v="1248"/>
    <n v="171.48"/>
    <n v="193.78200000000001"/>
    <n v="0.53052877112866936"/>
    <n v="2026"/>
    <s v="Q3"/>
    <n v="7"/>
    <s v="Jul"/>
  </r>
  <r>
    <n v="1096"/>
    <d v="2026-07-05T00:00:00"/>
    <n v="2026"/>
    <x v="2"/>
    <n v="7"/>
    <x v="6"/>
    <x v="1"/>
    <x v="14"/>
    <x v="2"/>
    <s v="New"/>
    <x v="3"/>
    <s v="Alpine Tent 4P"/>
    <n v="3"/>
    <n v="345.42"/>
    <n v="0"/>
    <n v="198.69"/>
    <x v="1249"/>
    <n v="596.06999999999994"/>
    <n v="440.19000000000005"/>
    <n v="0.42478721556366167"/>
    <n v="2026"/>
    <s v="Q3"/>
    <n v="7"/>
    <s v="Jul"/>
  </r>
  <r>
    <n v="1440"/>
    <d v="2026-07-05T00:00:00"/>
    <n v="2026"/>
    <x v="2"/>
    <n v="7"/>
    <x v="6"/>
    <x v="3"/>
    <x v="8"/>
    <x v="0"/>
    <s v="Returning"/>
    <x v="0"/>
    <s v="Cycling Pack 12L"/>
    <n v="4"/>
    <n v="101.66"/>
    <n v="0.1"/>
    <n v="51.55"/>
    <x v="1250"/>
    <n v="206.2"/>
    <n v="159.77600000000001"/>
    <n v="0.43657507596126527"/>
    <n v="2026"/>
    <s v="Q3"/>
    <n v="7"/>
    <s v="Jul"/>
  </r>
  <r>
    <n v="2052"/>
    <d v="2026-07-05T00:00:00"/>
    <n v="2026"/>
    <x v="2"/>
    <n v="7"/>
    <x v="6"/>
    <x v="3"/>
    <x v="13"/>
    <x v="0"/>
    <s v="Business"/>
    <x v="1"/>
    <s v="Trail Boots"/>
    <n v="3"/>
    <n v="146.88999999999999"/>
    <n v="0"/>
    <n v="77.650000000000006"/>
    <x v="1251"/>
    <n v="232.95000000000002"/>
    <n v="207.71999999999994"/>
    <n v="0.47137313636054179"/>
    <n v="2026"/>
    <s v="Q3"/>
    <n v="7"/>
    <s v="Jul"/>
  </r>
  <r>
    <n v="2096"/>
    <d v="2026-07-05T00:00:00"/>
    <n v="2026"/>
    <x v="2"/>
    <n v="7"/>
    <x v="6"/>
    <x v="3"/>
    <x v="13"/>
    <x v="3"/>
    <s v="Returning"/>
    <x v="2"/>
    <s v="Travel Backpack 35L"/>
    <n v="2"/>
    <n v="161.21"/>
    <n v="0"/>
    <n v="85.2"/>
    <x v="1252"/>
    <n v="170.4"/>
    <n v="152.02000000000001"/>
    <n v="0.47149680540909372"/>
    <n v="2026"/>
    <s v="Q3"/>
    <n v="7"/>
    <s v="Jul"/>
  </r>
  <r>
    <n v="2488"/>
    <d v="2026-07-05T00:00:00"/>
    <n v="2026"/>
    <x v="2"/>
    <n v="7"/>
    <x v="6"/>
    <x v="3"/>
    <x v="8"/>
    <x v="2"/>
    <s v="New"/>
    <x v="1"/>
    <s v="Trekking Poles"/>
    <n v="2"/>
    <n v="71.27"/>
    <n v="0.05"/>
    <n v="32.85"/>
    <x v="1253"/>
    <n v="65.7"/>
    <n v="69.71299999999998"/>
    <n v="0.5148176319851121"/>
    <n v="2026"/>
    <s v="Q3"/>
    <n v="7"/>
    <s v="Jul"/>
  </r>
  <r>
    <n v="3220"/>
    <d v="2026-07-05T00:00:00"/>
    <n v="2026"/>
    <x v="2"/>
    <n v="7"/>
    <x v="6"/>
    <x v="0"/>
    <x v="9"/>
    <x v="2"/>
    <s v="Returning"/>
    <x v="4"/>
    <s v="Training Mat"/>
    <n v="3"/>
    <n v="50.16"/>
    <n v="0.05"/>
    <n v="22.24"/>
    <x v="1254"/>
    <n v="66.72"/>
    <n v="76.23599999999999"/>
    <n v="0.53328296818601528"/>
    <n v="2026"/>
    <s v="Q3"/>
    <n v="7"/>
    <s v="Jul"/>
  </r>
  <r>
    <n v="3711"/>
    <d v="2026-07-05T00:00:00"/>
    <n v="2026"/>
    <x v="2"/>
    <n v="7"/>
    <x v="6"/>
    <x v="3"/>
    <x v="4"/>
    <x v="3"/>
    <s v="New"/>
    <x v="1"/>
    <s v="Trail Boots"/>
    <n v="1"/>
    <n v="145.37"/>
    <n v="0.05"/>
    <n v="81.02"/>
    <x v="1255"/>
    <n v="81.02"/>
    <n v="57.081499999999991"/>
    <n v="0.41333005072356199"/>
    <n v="2026"/>
    <s v="Q3"/>
    <n v="7"/>
    <s v="Jul"/>
  </r>
  <r>
    <n v="3823"/>
    <d v="2026-07-05T00:00:00"/>
    <n v="2026"/>
    <x v="2"/>
    <n v="7"/>
    <x v="6"/>
    <x v="3"/>
    <x v="7"/>
    <x v="2"/>
    <s v="New"/>
    <x v="2"/>
    <s v="Packing Cube Set"/>
    <n v="2"/>
    <n v="47.1"/>
    <n v="0"/>
    <n v="17.920000000000002"/>
    <x v="1256"/>
    <n v="35.840000000000003"/>
    <n v="58.36"/>
    <n v="0.6195329087048832"/>
    <n v="2026"/>
    <s v="Q3"/>
    <n v="7"/>
    <s v="Jul"/>
  </r>
  <r>
    <n v="4058"/>
    <d v="2026-07-05T00:00:00"/>
    <n v="2026"/>
    <x v="2"/>
    <n v="7"/>
    <x v="6"/>
    <x v="3"/>
    <x v="13"/>
    <x v="1"/>
    <s v="Business"/>
    <x v="1"/>
    <s v="Summit Backpack 45L"/>
    <n v="5"/>
    <n v="155.09"/>
    <n v="0.1"/>
    <n v="78.52"/>
    <x v="1257"/>
    <n v="392.59999999999997"/>
    <n v="305.30500000000012"/>
    <n v="0.43745925305020034"/>
    <n v="2026"/>
    <s v="Q3"/>
    <n v="7"/>
    <s v="Jul"/>
  </r>
  <r>
    <n v="4126"/>
    <d v="2026-07-05T00:00:00"/>
    <n v="2026"/>
    <x v="2"/>
    <n v="7"/>
    <x v="6"/>
    <x v="3"/>
    <x v="13"/>
    <x v="0"/>
    <s v="New"/>
    <x v="0"/>
    <s v="Commuter Helmet"/>
    <n v="3"/>
    <n v="82.89"/>
    <n v="0"/>
    <n v="42.31"/>
    <x v="1258"/>
    <n v="126.93"/>
    <n v="121.74000000000001"/>
    <n v="0.48956448304982508"/>
    <n v="2026"/>
    <s v="Q3"/>
    <n v="7"/>
    <s v="Jul"/>
  </r>
  <r>
    <n v="5080"/>
    <d v="2026-07-05T00:00:00"/>
    <n v="2026"/>
    <x v="2"/>
    <n v="7"/>
    <x v="6"/>
    <x v="2"/>
    <x v="3"/>
    <x v="2"/>
    <s v="New"/>
    <x v="0"/>
    <s v="Commuter Helmet"/>
    <n v="2"/>
    <n v="80.8"/>
    <n v="0"/>
    <n v="42.21"/>
    <x v="1259"/>
    <n v="84.42"/>
    <n v="77.179999999999993"/>
    <n v="0.47759900990099008"/>
    <n v="2026"/>
    <s v="Q3"/>
    <n v="7"/>
    <s v="Jul"/>
  </r>
  <r>
    <n v="923"/>
    <d v="2026-07-06T00:00:00"/>
    <n v="2026"/>
    <x v="2"/>
    <n v="7"/>
    <x v="6"/>
    <x v="2"/>
    <x v="5"/>
    <x v="0"/>
    <s v="New"/>
    <x v="4"/>
    <s v="Resistance Band Set"/>
    <n v="2"/>
    <n v="39.54"/>
    <n v="0.05"/>
    <n v="14.68"/>
    <x v="1260"/>
    <n v="29.36"/>
    <n v="45.765999999999991"/>
    <n v="0.60918989431089099"/>
    <n v="2026"/>
    <s v="Q3"/>
    <n v="7"/>
    <s v="Jul"/>
  </r>
  <r>
    <n v="1549"/>
    <d v="2026-07-06T00:00:00"/>
    <n v="2026"/>
    <x v="2"/>
    <n v="7"/>
    <x v="6"/>
    <x v="2"/>
    <x v="2"/>
    <x v="0"/>
    <s v="New"/>
    <x v="4"/>
    <s v="Weighted Vest"/>
    <n v="2"/>
    <n v="121.35"/>
    <n v="0"/>
    <n v="71.06"/>
    <x v="1261"/>
    <n v="142.12"/>
    <n v="100.57999999999998"/>
    <n v="0.41442109600329619"/>
    <n v="2026"/>
    <s v="Q3"/>
    <n v="7"/>
    <s v="Jul"/>
  </r>
  <r>
    <n v="1839"/>
    <d v="2026-07-06T00:00:00"/>
    <n v="2026"/>
    <x v="2"/>
    <n v="7"/>
    <x v="6"/>
    <x v="3"/>
    <x v="8"/>
    <x v="2"/>
    <s v="Returning"/>
    <x v="4"/>
    <s v="Resistance Band Set"/>
    <n v="1"/>
    <n v="41.37"/>
    <n v="0"/>
    <n v="15.12"/>
    <x v="1262"/>
    <n v="15.12"/>
    <n v="26.25"/>
    <n v="0.63451776649746194"/>
    <n v="2026"/>
    <s v="Q3"/>
    <n v="7"/>
    <s v="Jul"/>
  </r>
  <r>
    <n v="2053"/>
    <d v="2026-07-06T00:00:00"/>
    <n v="2026"/>
    <x v="2"/>
    <n v="7"/>
    <x v="6"/>
    <x v="1"/>
    <x v="12"/>
    <x v="0"/>
    <s v="New"/>
    <x v="0"/>
    <s v="Commuter Helmet"/>
    <n v="5"/>
    <n v="81.63"/>
    <n v="0.05"/>
    <n v="42.36"/>
    <x v="1263"/>
    <n v="211.8"/>
    <n v="175.94249999999994"/>
    <n v="0.45376119460724568"/>
    <n v="2026"/>
    <s v="Q3"/>
    <n v="7"/>
    <s v="Jul"/>
  </r>
  <r>
    <n v="2342"/>
    <d v="2026-07-06T00:00:00"/>
    <n v="2026"/>
    <x v="2"/>
    <n v="7"/>
    <x v="6"/>
    <x v="1"/>
    <x v="1"/>
    <x v="0"/>
    <s v="Returning"/>
    <x v="4"/>
    <s v="Recovery Roller"/>
    <n v="1"/>
    <n v="36.19"/>
    <n v="0"/>
    <n v="13.91"/>
    <x v="1264"/>
    <n v="13.91"/>
    <n v="22.279999999999998"/>
    <n v="0.61563967946946663"/>
    <n v="2026"/>
    <s v="Q3"/>
    <n v="7"/>
    <s v="Jul"/>
  </r>
  <r>
    <n v="2465"/>
    <d v="2026-07-06T00:00:00"/>
    <n v="2026"/>
    <x v="2"/>
    <n v="7"/>
    <x v="6"/>
    <x v="1"/>
    <x v="1"/>
    <x v="3"/>
    <s v="New"/>
    <x v="1"/>
    <s v="Trail Boots"/>
    <n v="1"/>
    <n v="142.04"/>
    <n v="0"/>
    <n v="81.67"/>
    <x v="1265"/>
    <n v="81.67"/>
    <n v="60.36999999999999"/>
    <n v="0.4250211208110391"/>
    <n v="2026"/>
    <s v="Q3"/>
    <n v="7"/>
    <s v="Jul"/>
  </r>
  <r>
    <n v="3990"/>
    <d v="2026-07-06T00:00:00"/>
    <n v="2026"/>
    <x v="2"/>
    <n v="7"/>
    <x v="6"/>
    <x v="2"/>
    <x v="5"/>
    <x v="0"/>
    <s v="Business"/>
    <x v="2"/>
    <s v="Carry-On Duffel"/>
    <n v="1"/>
    <n v="133.66999999999999"/>
    <n v="0"/>
    <n v="68.25"/>
    <x v="1266"/>
    <n v="68.25"/>
    <n v="65.419999999999987"/>
    <n v="0.48941422907159415"/>
    <n v="2026"/>
    <s v="Q3"/>
    <n v="7"/>
    <s v="Jul"/>
  </r>
  <r>
    <n v="4370"/>
    <d v="2026-07-06T00:00:00"/>
    <n v="2026"/>
    <x v="2"/>
    <n v="7"/>
    <x v="6"/>
    <x v="2"/>
    <x v="10"/>
    <x v="0"/>
    <s v="New"/>
    <x v="2"/>
    <s v="Travel Backpack 35L"/>
    <n v="6"/>
    <n v="166.6"/>
    <n v="0"/>
    <n v="88.14"/>
    <x v="1267"/>
    <n v="528.84"/>
    <n v="470.75999999999988"/>
    <n v="0.47094837935174061"/>
    <n v="2026"/>
    <s v="Q3"/>
    <n v="7"/>
    <s v="Jul"/>
  </r>
  <r>
    <n v="4856"/>
    <d v="2026-07-06T00:00:00"/>
    <n v="2026"/>
    <x v="2"/>
    <n v="7"/>
    <x v="6"/>
    <x v="1"/>
    <x v="12"/>
    <x v="0"/>
    <s v="Returning"/>
    <x v="0"/>
    <s v="Cycling Pack 12L"/>
    <n v="2"/>
    <n v="99.93"/>
    <n v="0.1"/>
    <n v="51.96"/>
    <x v="1268"/>
    <n v="103.92"/>
    <n v="75.954000000000022"/>
    <n v="0.422262250241836"/>
    <n v="2026"/>
    <s v="Q3"/>
    <n v="7"/>
    <s v="Jul"/>
  </r>
  <r>
    <n v="337"/>
    <d v="2026-07-07T00:00:00"/>
    <n v="2026"/>
    <x v="2"/>
    <n v="7"/>
    <x v="6"/>
    <x v="0"/>
    <x v="15"/>
    <x v="2"/>
    <s v="Returning"/>
    <x v="0"/>
    <s v="Cycling Pack 12L"/>
    <n v="6"/>
    <n v="100.56"/>
    <n v="0"/>
    <n v="49.47"/>
    <x v="1269"/>
    <n v="296.82"/>
    <n v="306.54000000000002"/>
    <n v="0.508054892601432"/>
    <n v="2026"/>
    <s v="Q3"/>
    <n v="7"/>
    <s v="Jul"/>
  </r>
  <r>
    <n v="1001"/>
    <d v="2026-07-07T00:00:00"/>
    <n v="2026"/>
    <x v="2"/>
    <n v="7"/>
    <x v="6"/>
    <x v="0"/>
    <x v="9"/>
    <x v="0"/>
    <s v="Returning"/>
    <x v="3"/>
    <s v="Trail Tent 2P"/>
    <n v="1"/>
    <n v="200.48"/>
    <n v="0.05"/>
    <n v="104.11"/>
    <x v="1270"/>
    <n v="104.11"/>
    <n v="86.345999999999989"/>
    <n v="0.45336455664300412"/>
    <n v="2026"/>
    <s v="Q3"/>
    <n v="7"/>
    <s v="Jul"/>
  </r>
  <r>
    <n v="2424"/>
    <d v="2026-07-07T00:00:00"/>
    <n v="2026"/>
    <x v="2"/>
    <n v="7"/>
    <x v="6"/>
    <x v="3"/>
    <x v="8"/>
    <x v="0"/>
    <s v="New"/>
    <x v="0"/>
    <s v="Trail Bike Light"/>
    <n v="1"/>
    <n v="51.06"/>
    <n v="0.15"/>
    <n v="22.56"/>
    <x v="1271"/>
    <n v="22.56"/>
    <n v="20.841000000000005"/>
    <n v="0.48019630884081022"/>
    <n v="2026"/>
    <s v="Q3"/>
    <n v="7"/>
    <s v="Jul"/>
  </r>
  <r>
    <n v="2751"/>
    <d v="2026-07-07T00:00:00"/>
    <n v="2026"/>
    <x v="2"/>
    <n v="7"/>
    <x v="6"/>
    <x v="0"/>
    <x v="15"/>
    <x v="2"/>
    <s v="New"/>
    <x v="4"/>
    <s v="Weighted Vest"/>
    <n v="2"/>
    <n v="125.9"/>
    <n v="0.15"/>
    <n v="70.27"/>
    <x v="1272"/>
    <n v="140.54"/>
    <n v="73.490000000000009"/>
    <n v="0.34336307994206422"/>
    <n v="2026"/>
    <s v="Q3"/>
    <n v="7"/>
    <s v="Jul"/>
  </r>
  <r>
    <n v="375"/>
    <d v="2026-07-08T00:00:00"/>
    <n v="2026"/>
    <x v="2"/>
    <n v="7"/>
    <x v="6"/>
    <x v="1"/>
    <x v="12"/>
    <x v="2"/>
    <s v="Returning"/>
    <x v="3"/>
    <s v="Trail Tent 2P"/>
    <n v="2"/>
    <n v="192.24"/>
    <n v="0.05"/>
    <n v="103.65"/>
    <x v="1273"/>
    <n v="207.3"/>
    <n v="157.95599999999996"/>
    <n v="0.43245285498390162"/>
    <n v="2026"/>
    <s v="Q3"/>
    <n v="7"/>
    <s v="Jul"/>
  </r>
  <r>
    <n v="650"/>
    <d v="2026-07-08T00:00:00"/>
    <n v="2026"/>
    <x v="2"/>
    <n v="7"/>
    <x v="6"/>
    <x v="0"/>
    <x v="0"/>
    <x v="0"/>
    <s v="Business"/>
    <x v="4"/>
    <s v="Resistance Band Set"/>
    <n v="2"/>
    <n v="40.79"/>
    <n v="0"/>
    <n v="14.61"/>
    <x v="1274"/>
    <n v="29.22"/>
    <n v="52.36"/>
    <n v="0.64182397646481981"/>
    <n v="2026"/>
    <s v="Q3"/>
    <n v="7"/>
    <s v="Jul"/>
  </r>
  <r>
    <n v="941"/>
    <d v="2026-07-08T00:00:00"/>
    <n v="2026"/>
    <x v="2"/>
    <n v="7"/>
    <x v="6"/>
    <x v="0"/>
    <x v="9"/>
    <x v="2"/>
    <s v="New"/>
    <x v="3"/>
    <s v="Compact Sleeping Bag"/>
    <n v="2"/>
    <n v="125.73"/>
    <n v="0.15"/>
    <n v="61.75"/>
    <x v="1275"/>
    <n v="123.5"/>
    <n v="90.241000000000014"/>
    <n v="0.42219789371248384"/>
    <n v="2026"/>
    <s v="Q3"/>
    <n v="7"/>
    <s v="Jul"/>
  </r>
  <r>
    <n v="2719"/>
    <d v="2026-07-08T00:00:00"/>
    <n v="2026"/>
    <x v="2"/>
    <n v="7"/>
    <x v="6"/>
    <x v="0"/>
    <x v="15"/>
    <x v="0"/>
    <s v="Business"/>
    <x v="2"/>
    <s v="Travel Backpack 35L"/>
    <n v="1"/>
    <n v="164.92"/>
    <n v="0"/>
    <n v="89.47"/>
    <x v="1276"/>
    <n v="89.47"/>
    <n v="75.449999999999989"/>
    <n v="0.45749454280863444"/>
    <n v="2026"/>
    <s v="Q3"/>
    <n v="7"/>
    <s v="Jul"/>
  </r>
  <r>
    <n v="3833"/>
    <d v="2026-07-08T00:00:00"/>
    <n v="2026"/>
    <x v="2"/>
    <n v="7"/>
    <x v="6"/>
    <x v="1"/>
    <x v="6"/>
    <x v="2"/>
    <s v="New"/>
    <x v="0"/>
    <s v="Cycling Pack 12L"/>
    <n v="5"/>
    <n v="103.91"/>
    <n v="0"/>
    <n v="51.19"/>
    <x v="1277"/>
    <n v="255.95"/>
    <n v="263.59999999999997"/>
    <n v="0.50736214031373306"/>
    <n v="2026"/>
    <s v="Q3"/>
    <n v="7"/>
    <s v="Jul"/>
  </r>
  <r>
    <n v="211"/>
    <d v="2026-07-09T00:00:00"/>
    <n v="2026"/>
    <x v="2"/>
    <n v="7"/>
    <x v="6"/>
    <x v="2"/>
    <x v="16"/>
    <x v="1"/>
    <s v="Business"/>
    <x v="0"/>
    <s v="Trail Bike Light"/>
    <n v="10"/>
    <n v="49.69"/>
    <n v="0.1"/>
    <n v="21.82"/>
    <x v="1278"/>
    <n v="218.2"/>
    <n v="229.01"/>
    <n v="0.51208604458755391"/>
    <n v="2026"/>
    <s v="Q3"/>
    <n v="7"/>
    <s v="Jul"/>
  </r>
  <r>
    <n v="392"/>
    <d v="2026-07-09T00:00:00"/>
    <n v="2026"/>
    <x v="2"/>
    <n v="7"/>
    <x v="6"/>
    <x v="3"/>
    <x v="7"/>
    <x v="2"/>
    <s v="Returning"/>
    <x v="1"/>
    <s v="Hiking Daypack 20L"/>
    <n v="3"/>
    <n v="94.19"/>
    <n v="0"/>
    <n v="44.1"/>
    <x v="1279"/>
    <n v="132.30000000000001"/>
    <n v="150.26999999999998"/>
    <n v="0.53179743072512997"/>
    <n v="2026"/>
    <s v="Q3"/>
    <n v="7"/>
    <s v="Jul"/>
  </r>
  <r>
    <n v="1302"/>
    <d v="2026-07-09T00:00:00"/>
    <n v="2026"/>
    <x v="2"/>
    <n v="7"/>
    <x v="6"/>
    <x v="1"/>
    <x v="14"/>
    <x v="2"/>
    <s v="Returning"/>
    <x v="2"/>
    <s v="Packing Cube Set"/>
    <n v="1"/>
    <n v="46.87"/>
    <n v="0"/>
    <n v="18.649999999999999"/>
    <x v="1280"/>
    <n v="18.649999999999999"/>
    <n v="28.22"/>
    <n v="0.60209088969490077"/>
    <n v="2026"/>
    <s v="Q3"/>
    <n v="7"/>
    <s v="Jul"/>
  </r>
  <r>
    <n v="1366"/>
    <d v="2026-07-09T00:00:00"/>
    <n v="2026"/>
    <x v="2"/>
    <n v="7"/>
    <x v="6"/>
    <x v="2"/>
    <x v="16"/>
    <x v="0"/>
    <s v="Returning"/>
    <x v="2"/>
    <s v="Insulated Bottle"/>
    <n v="1"/>
    <n v="36.99"/>
    <n v="0.1"/>
    <n v="13.2"/>
    <x v="1281"/>
    <n v="13.2"/>
    <n v="20.091000000000005"/>
    <n v="0.60349644047940887"/>
    <n v="2026"/>
    <s v="Q3"/>
    <n v="7"/>
    <s v="Jul"/>
  </r>
  <r>
    <n v="1974"/>
    <d v="2026-07-09T00:00:00"/>
    <n v="2026"/>
    <x v="2"/>
    <n v="7"/>
    <x v="6"/>
    <x v="0"/>
    <x v="15"/>
    <x v="0"/>
    <s v="Returning"/>
    <x v="2"/>
    <s v="Carry-On Duffel"/>
    <n v="1"/>
    <n v="135.44"/>
    <n v="0"/>
    <n v="65.48"/>
    <x v="1282"/>
    <n v="65.48"/>
    <n v="69.959999999999994"/>
    <n v="0.51653868871825159"/>
    <n v="2026"/>
    <s v="Q3"/>
    <n v="7"/>
    <s v="Jul"/>
  </r>
  <r>
    <n v="2716"/>
    <d v="2026-07-09T00:00:00"/>
    <n v="2026"/>
    <x v="2"/>
    <n v="7"/>
    <x v="6"/>
    <x v="1"/>
    <x v="1"/>
    <x v="0"/>
    <s v="New"/>
    <x v="1"/>
    <s v="Hiking Daypack 20L"/>
    <n v="3"/>
    <n v="92.25"/>
    <n v="0"/>
    <n v="46.27"/>
    <x v="1283"/>
    <n v="138.81"/>
    <n v="137.94"/>
    <n v="0.49842818428184282"/>
    <n v="2026"/>
    <s v="Q3"/>
    <n v="7"/>
    <s v="Jul"/>
  </r>
  <r>
    <n v="3161"/>
    <d v="2026-07-09T00:00:00"/>
    <n v="2026"/>
    <x v="2"/>
    <n v="7"/>
    <x v="6"/>
    <x v="2"/>
    <x v="5"/>
    <x v="0"/>
    <s v="New"/>
    <x v="3"/>
    <s v="Trail Tent 2P"/>
    <n v="2"/>
    <n v="192.6"/>
    <n v="0"/>
    <n v="104.89"/>
    <x v="1284"/>
    <n v="209.78"/>
    <n v="175.42"/>
    <n v="0.45539979231568017"/>
    <n v="2026"/>
    <s v="Q3"/>
    <n v="7"/>
    <s v="Jul"/>
  </r>
  <r>
    <n v="3240"/>
    <d v="2026-07-09T00:00:00"/>
    <n v="2026"/>
    <x v="2"/>
    <n v="7"/>
    <x v="6"/>
    <x v="3"/>
    <x v="8"/>
    <x v="0"/>
    <s v="Returning"/>
    <x v="0"/>
    <s v="Compact Repair Kit"/>
    <n v="1"/>
    <n v="39.94"/>
    <n v="0"/>
    <n v="16.89"/>
    <x v="1285"/>
    <n v="16.89"/>
    <n v="23.049999999999997"/>
    <n v="0.57711567351026538"/>
    <n v="2026"/>
    <s v="Q3"/>
    <n v="7"/>
    <s v="Jul"/>
  </r>
  <r>
    <n v="3682"/>
    <d v="2026-07-09T00:00:00"/>
    <n v="2026"/>
    <x v="2"/>
    <n v="7"/>
    <x v="6"/>
    <x v="2"/>
    <x v="2"/>
    <x v="0"/>
    <s v="Returning"/>
    <x v="1"/>
    <s v="Summit Backpack 45L"/>
    <n v="3"/>
    <n v="150.61000000000001"/>
    <n v="0"/>
    <n v="79.900000000000006"/>
    <x v="1286"/>
    <n v="239.70000000000002"/>
    <n v="212.13000000000002"/>
    <n v="0.46949073766682159"/>
    <n v="2026"/>
    <s v="Q3"/>
    <n v="7"/>
    <s v="Jul"/>
  </r>
  <r>
    <n v="4725"/>
    <d v="2026-07-09T00:00:00"/>
    <n v="2026"/>
    <x v="2"/>
    <n v="7"/>
    <x v="6"/>
    <x v="3"/>
    <x v="13"/>
    <x v="0"/>
    <s v="Returning"/>
    <x v="1"/>
    <s v="Trekking Poles"/>
    <n v="2"/>
    <n v="71.069999999999993"/>
    <n v="0"/>
    <n v="31.57"/>
    <x v="1287"/>
    <n v="63.14"/>
    <n v="78.999999999999986"/>
    <n v="0.55579006613198245"/>
    <n v="2026"/>
    <s v="Q3"/>
    <n v="7"/>
    <s v="Jul"/>
  </r>
  <r>
    <n v="758"/>
    <d v="2026-07-10T00:00:00"/>
    <n v="2026"/>
    <x v="2"/>
    <n v="7"/>
    <x v="6"/>
    <x v="0"/>
    <x v="0"/>
    <x v="2"/>
    <s v="New"/>
    <x v="0"/>
    <s v="Trail Bike Light"/>
    <n v="1"/>
    <n v="50.78"/>
    <n v="0"/>
    <n v="22.29"/>
    <x v="1288"/>
    <n v="22.29"/>
    <n v="28.490000000000002"/>
    <n v="0.56104765655769995"/>
    <n v="2026"/>
    <s v="Q3"/>
    <n v="7"/>
    <s v="Jul"/>
  </r>
  <r>
    <n v="1910"/>
    <d v="2026-07-10T00:00:00"/>
    <n v="2026"/>
    <x v="2"/>
    <n v="7"/>
    <x v="6"/>
    <x v="0"/>
    <x v="15"/>
    <x v="0"/>
    <s v="Returning"/>
    <x v="1"/>
    <s v="Trail Boots"/>
    <n v="2"/>
    <n v="141.51"/>
    <n v="0.05"/>
    <n v="77.040000000000006"/>
    <x v="1289"/>
    <n v="154.08000000000001"/>
    <n v="114.78899999999996"/>
    <n v="0.42693281858451504"/>
    <n v="2026"/>
    <s v="Q3"/>
    <n v="7"/>
    <s v="Jul"/>
  </r>
  <r>
    <n v="1941"/>
    <d v="2026-07-10T00:00:00"/>
    <n v="2026"/>
    <x v="2"/>
    <n v="7"/>
    <x v="6"/>
    <x v="1"/>
    <x v="12"/>
    <x v="3"/>
    <s v="Returning"/>
    <x v="1"/>
    <s v="Summit Backpack 45L"/>
    <n v="1"/>
    <n v="156.44"/>
    <n v="0.1"/>
    <n v="80.72"/>
    <x v="1290"/>
    <n v="80.72"/>
    <n v="60.075999999999993"/>
    <n v="0.42668825818915307"/>
    <n v="2026"/>
    <s v="Q3"/>
    <n v="7"/>
    <s v="Jul"/>
  </r>
  <r>
    <n v="2324"/>
    <d v="2026-07-10T00:00:00"/>
    <n v="2026"/>
    <x v="2"/>
    <n v="7"/>
    <x v="6"/>
    <x v="1"/>
    <x v="12"/>
    <x v="0"/>
    <s v="New"/>
    <x v="4"/>
    <s v="Training Mat"/>
    <n v="2"/>
    <n v="51.75"/>
    <n v="0"/>
    <n v="21.4"/>
    <x v="1291"/>
    <n v="42.8"/>
    <n v="60.7"/>
    <n v="0.58647342995169083"/>
    <n v="2026"/>
    <s v="Q3"/>
    <n v="7"/>
    <s v="Jul"/>
  </r>
  <r>
    <n v="2869"/>
    <d v="2026-07-10T00:00:00"/>
    <n v="2026"/>
    <x v="2"/>
    <n v="7"/>
    <x v="6"/>
    <x v="2"/>
    <x v="5"/>
    <x v="3"/>
    <s v="New"/>
    <x v="3"/>
    <s v="Portable Camp Stove"/>
    <n v="1"/>
    <n v="82.23"/>
    <n v="0.1"/>
    <n v="38.340000000000003"/>
    <x v="1292"/>
    <n v="38.340000000000003"/>
    <n v="35.667000000000002"/>
    <n v="0.48194089748267055"/>
    <n v="2026"/>
    <s v="Q3"/>
    <n v="7"/>
    <s v="Jul"/>
  </r>
  <r>
    <n v="3236"/>
    <d v="2026-07-10T00:00:00"/>
    <n v="2026"/>
    <x v="2"/>
    <n v="7"/>
    <x v="6"/>
    <x v="1"/>
    <x v="6"/>
    <x v="0"/>
    <s v="New"/>
    <x v="1"/>
    <s v="Trail Boots"/>
    <n v="1"/>
    <n v="144.16999999999999"/>
    <n v="0.1"/>
    <n v="78.13"/>
    <x v="1293"/>
    <n v="78.13"/>
    <n v="51.62299999999999"/>
    <n v="0.39785592625989374"/>
    <n v="2026"/>
    <s v="Q3"/>
    <n v="7"/>
    <s v="Jul"/>
  </r>
  <r>
    <n v="3582"/>
    <d v="2026-07-10T00:00:00"/>
    <n v="2026"/>
    <x v="2"/>
    <n v="7"/>
    <x v="6"/>
    <x v="1"/>
    <x v="12"/>
    <x v="0"/>
    <s v="Returning"/>
    <x v="3"/>
    <s v="Portable Camp Stove"/>
    <n v="4"/>
    <n v="82.47"/>
    <n v="0"/>
    <n v="40.22"/>
    <x v="1294"/>
    <n v="160.88"/>
    <n v="169"/>
    <n v="0.51230750575967021"/>
    <n v="2026"/>
    <s v="Q3"/>
    <n v="7"/>
    <s v="Jul"/>
  </r>
  <r>
    <n v="3715"/>
    <d v="2026-07-10T00:00:00"/>
    <n v="2026"/>
    <x v="2"/>
    <n v="7"/>
    <x v="6"/>
    <x v="3"/>
    <x v="8"/>
    <x v="0"/>
    <s v="New"/>
    <x v="3"/>
    <s v="Compact Sleeping Bag"/>
    <n v="1"/>
    <n v="122.14"/>
    <n v="0.15"/>
    <n v="59.87"/>
    <x v="1295"/>
    <n v="59.87"/>
    <n v="43.949000000000005"/>
    <n v="0.42332328379198414"/>
    <n v="2026"/>
    <s v="Q3"/>
    <n v="7"/>
    <s v="Jul"/>
  </r>
  <r>
    <n v="3940"/>
    <d v="2026-07-10T00:00:00"/>
    <n v="2026"/>
    <x v="2"/>
    <n v="7"/>
    <x v="6"/>
    <x v="2"/>
    <x v="16"/>
    <x v="2"/>
    <s v="Returning"/>
    <x v="1"/>
    <s v="Trail Boots"/>
    <n v="3"/>
    <n v="143.59"/>
    <n v="0"/>
    <n v="78.91"/>
    <x v="1296"/>
    <n v="236.73"/>
    <n v="194.04"/>
    <n v="0.45044919562643637"/>
    <n v="2026"/>
    <s v="Q3"/>
    <n v="7"/>
    <s v="Jul"/>
  </r>
  <r>
    <n v="4760"/>
    <d v="2026-07-10T00:00:00"/>
    <n v="2026"/>
    <x v="2"/>
    <n v="7"/>
    <x v="6"/>
    <x v="3"/>
    <x v="13"/>
    <x v="0"/>
    <s v="Business"/>
    <x v="1"/>
    <s v="Summit Backpack 45L"/>
    <n v="2"/>
    <n v="157.66"/>
    <n v="0"/>
    <n v="78.760000000000005"/>
    <x v="1297"/>
    <n v="157.52000000000001"/>
    <n v="157.79999999999998"/>
    <n v="0.50044399340352652"/>
    <n v="2026"/>
    <s v="Q3"/>
    <n v="7"/>
    <s v="Jul"/>
  </r>
  <r>
    <n v="4768"/>
    <d v="2026-07-10T00:00:00"/>
    <n v="2026"/>
    <x v="2"/>
    <n v="7"/>
    <x v="6"/>
    <x v="1"/>
    <x v="1"/>
    <x v="0"/>
    <s v="Business"/>
    <x v="0"/>
    <s v="Cycling Pack 12L"/>
    <n v="1"/>
    <n v="101.58"/>
    <n v="0"/>
    <n v="49.83"/>
    <x v="1298"/>
    <n v="49.83"/>
    <n v="51.75"/>
    <n v="0.50945067926757237"/>
    <n v="2026"/>
    <s v="Q3"/>
    <n v="7"/>
    <s v="Jul"/>
  </r>
  <r>
    <n v="5025"/>
    <d v="2026-07-10T00:00:00"/>
    <n v="2026"/>
    <x v="2"/>
    <n v="7"/>
    <x v="6"/>
    <x v="2"/>
    <x v="3"/>
    <x v="0"/>
    <s v="Returning"/>
    <x v="2"/>
    <s v="Travel Backpack 35L"/>
    <n v="4"/>
    <n v="166.71"/>
    <n v="0"/>
    <n v="86.55"/>
    <x v="1299"/>
    <n v="346.2"/>
    <n v="320.64000000000004"/>
    <n v="0.48083498290444487"/>
    <n v="2026"/>
    <s v="Q3"/>
    <n v="7"/>
    <s v="Jul"/>
  </r>
  <r>
    <n v="165"/>
    <d v="2026-07-11T00:00:00"/>
    <n v="2026"/>
    <x v="2"/>
    <n v="7"/>
    <x v="6"/>
    <x v="1"/>
    <x v="12"/>
    <x v="2"/>
    <s v="New"/>
    <x v="0"/>
    <s v="Commuter Helmet"/>
    <n v="2"/>
    <n v="83.33"/>
    <n v="0"/>
    <n v="42.11"/>
    <x v="1300"/>
    <n v="84.22"/>
    <n v="82.44"/>
    <n v="0.49465978639145564"/>
    <n v="2026"/>
    <s v="Q3"/>
    <n v="7"/>
    <s v="Jul"/>
  </r>
  <r>
    <n v="198"/>
    <d v="2026-07-11T00:00:00"/>
    <n v="2026"/>
    <x v="2"/>
    <n v="7"/>
    <x v="6"/>
    <x v="0"/>
    <x v="15"/>
    <x v="0"/>
    <s v="New"/>
    <x v="1"/>
    <s v="Trekking Poles"/>
    <n v="2"/>
    <n v="71.77"/>
    <n v="0.05"/>
    <n v="32.9"/>
    <x v="1301"/>
    <n v="65.8"/>
    <n v="70.563000000000002"/>
    <n v="0.5174644148339359"/>
    <n v="2026"/>
    <s v="Q3"/>
    <n v="7"/>
    <s v="Jul"/>
  </r>
  <r>
    <n v="1480"/>
    <d v="2026-07-11T00:00:00"/>
    <n v="2026"/>
    <x v="2"/>
    <n v="7"/>
    <x v="6"/>
    <x v="0"/>
    <x v="15"/>
    <x v="0"/>
    <s v="New"/>
    <x v="2"/>
    <s v="Travel Backpack 35L"/>
    <n v="3"/>
    <n v="164.5"/>
    <n v="0"/>
    <n v="87.06"/>
    <x v="1302"/>
    <n v="261.18"/>
    <n v="232.32"/>
    <n v="0.47075987841945288"/>
    <n v="2026"/>
    <s v="Q3"/>
    <n v="7"/>
    <s v="Jul"/>
  </r>
  <r>
    <n v="1990"/>
    <d v="2026-07-11T00:00:00"/>
    <n v="2026"/>
    <x v="2"/>
    <n v="7"/>
    <x v="6"/>
    <x v="0"/>
    <x v="15"/>
    <x v="0"/>
    <s v="Returning"/>
    <x v="3"/>
    <s v="Portable Camp Stove"/>
    <n v="3"/>
    <n v="82.28"/>
    <n v="0.1"/>
    <n v="39.51"/>
    <x v="1303"/>
    <n v="118.53"/>
    <n v="103.626"/>
    <n v="0.46645600388915898"/>
    <n v="2026"/>
    <s v="Q3"/>
    <n v="7"/>
    <s v="Jul"/>
  </r>
  <r>
    <n v="2298"/>
    <d v="2026-07-11T00:00:00"/>
    <n v="2026"/>
    <x v="2"/>
    <n v="7"/>
    <x v="6"/>
    <x v="2"/>
    <x v="2"/>
    <x v="2"/>
    <s v="New"/>
    <x v="0"/>
    <s v="Cycling Pack 12L"/>
    <n v="2"/>
    <n v="103.17"/>
    <n v="0"/>
    <n v="50.49"/>
    <x v="1304"/>
    <n v="100.98"/>
    <n v="105.36"/>
    <n v="0.51061355045071244"/>
    <n v="2026"/>
    <s v="Q3"/>
    <n v="7"/>
    <s v="Jul"/>
  </r>
  <r>
    <n v="2886"/>
    <d v="2026-07-11T00:00:00"/>
    <n v="2026"/>
    <x v="2"/>
    <n v="7"/>
    <x v="6"/>
    <x v="0"/>
    <x v="15"/>
    <x v="0"/>
    <s v="New"/>
    <x v="0"/>
    <s v="Trail Bike Light"/>
    <n v="1"/>
    <n v="50.33"/>
    <n v="0.05"/>
    <n v="22.06"/>
    <x v="1305"/>
    <n v="22.06"/>
    <n v="25.753499999999999"/>
    <n v="0.53862402877848303"/>
    <n v="2026"/>
    <s v="Q3"/>
    <n v="7"/>
    <s v="Jul"/>
  </r>
  <r>
    <n v="2893"/>
    <d v="2026-07-11T00:00:00"/>
    <n v="2026"/>
    <x v="2"/>
    <n v="7"/>
    <x v="6"/>
    <x v="1"/>
    <x v="11"/>
    <x v="1"/>
    <s v="Business"/>
    <x v="1"/>
    <s v="Trail Boots"/>
    <n v="6"/>
    <n v="142.78"/>
    <n v="0.15"/>
    <n v="80.38"/>
    <x v="1306"/>
    <n v="482.28"/>
    <n v="245.89800000000002"/>
    <n v="0.33768941110552642"/>
    <n v="2026"/>
    <s v="Q3"/>
    <n v="7"/>
    <s v="Jul"/>
  </r>
  <r>
    <n v="2939"/>
    <d v="2026-07-11T00:00:00"/>
    <n v="2026"/>
    <x v="2"/>
    <n v="7"/>
    <x v="6"/>
    <x v="1"/>
    <x v="6"/>
    <x v="0"/>
    <s v="New"/>
    <x v="3"/>
    <s v="Trail Tent 2P"/>
    <n v="1"/>
    <n v="195.38"/>
    <n v="0.05"/>
    <n v="101.67"/>
    <x v="1307"/>
    <n v="101.67"/>
    <n v="83.940999999999988"/>
    <n v="0.45224151585843508"/>
    <n v="2026"/>
    <s v="Q3"/>
    <n v="7"/>
    <s v="Jul"/>
  </r>
  <r>
    <n v="3249"/>
    <d v="2026-07-11T00:00:00"/>
    <n v="2026"/>
    <x v="2"/>
    <n v="7"/>
    <x v="6"/>
    <x v="3"/>
    <x v="4"/>
    <x v="2"/>
    <s v="Returning"/>
    <x v="0"/>
    <s v="Cycling Pack 12L"/>
    <n v="5"/>
    <n v="104.8"/>
    <n v="0"/>
    <n v="50.94"/>
    <x v="1308"/>
    <n v="254.7"/>
    <n v="269.3"/>
    <n v="0.51393129770992374"/>
    <n v="2026"/>
    <s v="Q3"/>
    <n v="7"/>
    <s v="Jul"/>
  </r>
  <r>
    <n v="3832"/>
    <d v="2026-07-11T00:00:00"/>
    <n v="2026"/>
    <x v="2"/>
    <n v="7"/>
    <x v="6"/>
    <x v="3"/>
    <x v="7"/>
    <x v="0"/>
    <s v="Returning"/>
    <x v="3"/>
    <s v="Portable Camp Stove"/>
    <n v="3"/>
    <n v="82.26"/>
    <n v="0"/>
    <n v="40.020000000000003"/>
    <x v="1309"/>
    <n v="120.06"/>
    <n v="126.72000000000003"/>
    <n v="0.51349380014587898"/>
    <n v="2026"/>
    <s v="Q3"/>
    <n v="7"/>
    <s v="Jul"/>
  </r>
  <r>
    <n v="3868"/>
    <d v="2026-07-11T00:00:00"/>
    <n v="2026"/>
    <x v="2"/>
    <n v="7"/>
    <x v="6"/>
    <x v="2"/>
    <x v="10"/>
    <x v="0"/>
    <s v="Business"/>
    <x v="1"/>
    <s v="Hiking Daypack 20L"/>
    <n v="1"/>
    <n v="90.79"/>
    <n v="0"/>
    <n v="46.39"/>
    <x v="1310"/>
    <n v="46.39"/>
    <n v="44.400000000000006"/>
    <n v="0.4890406432426479"/>
    <n v="2026"/>
    <s v="Q3"/>
    <n v="7"/>
    <s v="Jul"/>
  </r>
  <r>
    <n v="4365"/>
    <d v="2026-07-11T00:00:00"/>
    <n v="2026"/>
    <x v="2"/>
    <n v="7"/>
    <x v="6"/>
    <x v="1"/>
    <x v="11"/>
    <x v="0"/>
    <s v="Returning"/>
    <x v="0"/>
    <s v="Compact Repair Kit"/>
    <n v="1"/>
    <n v="41.33"/>
    <n v="0"/>
    <n v="17.2"/>
    <x v="1311"/>
    <n v="17.2"/>
    <n v="24.13"/>
    <n v="0.58383740624243896"/>
    <n v="2026"/>
    <s v="Q3"/>
    <n v="7"/>
    <s v="Jul"/>
  </r>
  <r>
    <n v="314"/>
    <d v="2026-07-12T00:00:00"/>
    <n v="2026"/>
    <x v="2"/>
    <n v="7"/>
    <x v="6"/>
    <x v="2"/>
    <x v="2"/>
    <x v="0"/>
    <s v="Returning"/>
    <x v="4"/>
    <s v="Resistance Band Set"/>
    <n v="2"/>
    <n v="41.09"/>
    <n v="0.05"/>
    <n v="14.54"/>
    <x v="1312"/>
    <n v="29.08"/>
    <n v="48.991"/>
    <n v="0.62751854081541159"/>
    <n v="2026"/>
    <s v="Q3"/>
    <n v="7"/>
    <s v="Jul"/>
  </r>
  <r>
    <n v="552"/>
    <d v="2026-07-12T00:00:00"/>
    <n v="2026"/>
    <x v="2"/>
    <n v="7"/>
    <x v="6"/>
    <x v="1"/>
    <x v="12"/>
    <x v="1"/>
    <s v="Business"/>
    <x v="3"/>
    <s v="Portable Camp Stove"/>
    <n v="5"/>
    <n v="82.39"/>
    <n v="0.05"/>
    <n v="39.479999999999997"/>
    <x v="1313"/>
    <n v="197.39999999999998"/>
    <n v="193.95249999999999"/>
    <n v="0.49559540312122702"/>
    <n v="2026"/>
    <s v="Q3"/>
    <n v="7"/>
    <s v="Jul"/>
  </r>
  <r>
    <n v="1317"/>
    <d v="2026-07-12T00:00:00"/>
    <n v="2026"/>
    <x v="2"/>
    <n v="7"/>
    <x v="6"/>
    <x v="1"/>
    <x v="14"/>
    <x v="0"/>
    <s v="Business"/>
    <x v="4"/>
    <s v="Recovery Roller"/>
    <n v="3"/>
    <n v="37"/>
    <n v="0"/>
    <n v="13.69"/>
    <x v="1314"/>
    <n v="41.07"/>
    <n v="69.930000000000007"/>
    <n v="0.63000000000000012"/>
    <n v="2026"/>
    <s v="Q3"/>
    <n v="7"/>
    <s v="Jul"/>
  </r>
  <r>
    <n v="1515"/>
    <d v="2026-07-12T00:00:00"/>
    <n v="2026"/>
    <x v="2"/>
    <n v="7"/>
    <x v="6"/>
    <x v="3"/>
    <x v="8"/>
    <x v="2"/>
    <s v="New"/>
    <x v="4"/>
    <s v="Resistance Band Set"/>
    <n v="2"/>
    <n v="40.9"/>
    <n v="0"/>
    <n v="14.81"/>
    <x v="1315"/>
    <n v="29.62"/>
    <n v="52.179999999999993"/>
    <n v="0.63789731051344734"/>
    <n v="2026"/>
    <s v="Q3"/>
    <n v="7"/>
    <s v="Jul"/>
  </r>
  <r>
    <n v="1674"/>
    <d v="2026-07-12T00:00:00"/>
    <n v="2026"/>
    <x v="2"/>
    <n v="7"/>
    <x v="6"/>
    <x v="0"/>
    <x v="0"/>
    <x v="0"/>
    <s v="New"/>
    <x v="4"/>
    <s v="Weighted Vest"/>
    <n v="1"/>
    <n v="123.33"/>
    <n v="0.1"/>
    <n v="70.900000000000006"/>
    <x v="1316"/>
    <n v="70.900000000000006"/>
    <n v="40.096999999999994"/>
    <n v="0.36124399758552028"/>
    <n v="2026"/>
    <s v="Q3"/>
    <n v="7"/>
    <s v="Jul"/>
  </r>
  <r>
    <n v="2407"/>
    <d v="2026-07-12T00:00:00"/>
    <n v="2026"/>
    <x v="2"/>
    <n v="7"/>
    <x v="6"/>
    <x v="1"/>
    <x v="12"/>
    <x v="3"/>
    <s v="Business"/>
    <x v="1"/>
    <s v="Summit Backpack 45L"/>
    <n v="1"/>
    <n v="153.25"/>
    <n v="0.15"/>
    <n v="78.28"/>
    <x v="1317"/>
    <n v="78.28"/>
    <n v="51.982499999999987"/>
    <n v="0.39905959121005657"/>
    <n v="2026"/>
    <s v="Q3"/>
    <n v="7"/>
    <s v="Jul"/>
  </r>
  <r>
    <n v="2817"/>
    <d v="2026-07-12T00:00:00"/>
    <n v="2026"/>
    <x v="2"/>
    <n v="7"/>
    <x v="6"/>
    <x v="3"/>
    <x v="7"/>
    <x v="3"/>
    <s v="New"/>
    <x v="2"/>
    <s v="Carry-On Duffel"/>
    <n v="3"/>
    <n v="134.43"/>
    <n v="0.1"/>
    <n v="65.78"/>
    <x v="1318"/>
    <n v="197.34"/>
    <n v="165.62100000000001"/>
    <n v="0.45630522287518493"/>
    <n v="2026"/>
    <s v="Q3"/>
    <n v="7"/>
    <s v="Jul"/>
  </r>
  <r>
    <n v="3059"/>
    <d v="2026-07-12T00:00:00"/>
    <n v="2026"/>
    <x v="2"/>
    <n v="7"/>
    <x v="6"/>
    <x v="0"/>
    <x v="0"/>
    <x v="0"/>
    <s v="Returning"/>
    <x v="1"/>
    <s v="Hiking Daypack 20L"/>
    <n v="1"/>
    <n v="93.73"/>
    <n v="0.05"/>
    <n v="44.51"/>
    <x v="1319"/>
    <n v="44.51"/>
    <n v="44.533499999999997"/>
    <n v="0.50013195797559618"/>
    <n v="2026"/>
    <s v="Q3"/>
    <n v="7"/>
    <s v="Jul"/>
  </r>
  <r>
    <n v="3210"/>
    <d v="2026-07-12T00:00:00"/>
    <n v="2026"/>
    <x v="2"/>
    <n v="7"/>
    <x v="6"/>
    <x v="0"/>
    <x v="0"/>
    <x v="0"/>
    <s v="Returning"/>
    <x v="2"/>
    <s v="Insulated Bottle"/>
    <n v="1"/>
    <n v="37.090000000000003"/>
    <n v="0"/>
    <n v="13.43"/>
    <x v="1320"/>
    <n v="13.43"/>
    <n v="23.660000000000004"/>
    <n v="0.63790779185764357"/>
    <n v="2026"/>
    <s v="Q3"/>
    <n v="7"/>
    <s v="Jul"/>
  </r>
  <r>
    <n v="3670"/>
    <d v="2026-07-12T00:00:00"/>
    <n v="2026"/>
    <x v="2"/>
    <n v="7"/>
    <x v="6"/>
    <x v="0"/>
    <x v="0"/>
    <x v="2"/>
    <s v="New"/>
    <x v="2"/>
    <s v="Packing Cube Set"/>
    <n v="1"/>
    <n v="45.43"/>
    <n v="0"/>
    <n v="18.66"/>
    <x v="1321"/>
    <n v="18.66"/>
    <n v="26.77"/>
    <n v="0.58925819942769098"/>
    <n v="2026"/>
    <s v="Q3"/>
    <n v="7"/>
    <s v="Jul"/>
  </r>
  <r>
    <n v="4017"/>
    <d v="2026-07-12T00:00:00"/>
    <n v="2026"/>
    <x v="2"/>
    <n v="7"/>
    <x v="6"/>
    <x v="3"/>
    <x v="8"/>
    <x v="3"/>
    <s v="New"/>
    <x v="4"/>
    <s v="Resistance Band Set"/>
    <n v="1"/>
    <n v="39.5"/>
    <n v="0.1"/>
    <n v="14.86"/>
    <x v="1322"/>
    <n v="14.86"/>
    <n v="20.690000000000005"/>
    <n v="0.58199718706047832"/>
    <n v="2026"/>
    <s v="Q3"/>
    <n v="7"/>
    <s v="Jul"/>
  </r>
  <r>
    <n v="5012"/>
    <d v="2026-07-12T00:00:00"/>
    <n v="2026"/>
    <x v="2"/>
    <n v="7"/>
    <x v="6"/>
    <x v="2"/>
    <x v="16"/>
    <x v="2"/>
    <s v="Returning"/>
    <x v="4"/>
    <s v="Weighted Vest"/>
    <n v="2"/>
    <n v="123.58"/>
    <n v="0.1"/>
    <n v="68.739999999999995"/>
    <x v="1323"/>
    <n v="137.47999999999999"/>
    <n v="84.963999999999999"/>
    <n v="0.3819568071065077"/>
    <n v="2026"/>
    <s v="Q3"/>
    <n v="7"/>
    <s v="Jul"/>
  </r>
  <r>
    <n v="884"/>
    <d v="2026-07-13T00:00:00"/>
    <n v="2026"/>
    <x v="2"/>
    <n v="7"/>
    <x v="6"/>
    <x v="3"/>
    <x v="13"/>
    <x v="2"/>
    <s v="Returning"/>
    <x v="0"/>
    <s v="Cycling Pack 12L"/>
    <n v="1"/>
    <n v="103.61"/>
    <n v="0"/>
    <n v="51.84"/>
    <x v="1324"/>
    <n v="51.84"/>
    <n v="51.769999999999996"/>
    <n v="0.49966219476884466"/>
    <n v="2026"/>
    <s v="Q3"/>
    <n v="7"/>
    <s v="Jul"/>
  </r>
  <r>
    <n v="1025"/>
    <d v="2026-07-13T00:00:00"/>
    <n v="2026"/>
    <x v="2"/>
    <n v="7"/>
    <x v="6"/>
    <x v="2"/>
    <x v="2"/>
    <x v="2"/>
    <s v="Returning"/>
    <x v="1"/>
    <s v="Trail Boots"/>
    <n v="2"/>
    <n v="145.75"/>
    <n v="0.05"/>
    <n v="79.319999999999993"/>
    <x v="1325"/>
    <n v="158.63999999999999"/>
    <n v="118.28500000000003"/>
    <n v="0.42713731154644768"/>
    <n v="2026"/>
    <s v="Q3"/>
    <n v="7"/>
    <s v="Jul"/>
  </r>
  <r>
    <n v="1279"/>
    <d v="2026-07-13T00:00:00"/>
    <n v="2026"/>
    <x v="2"/>
    <n v="7"/>
    <x v="6"/>
    <x v="3"/>
    <x v="8"/>
    <x v="3"/>
    <s v="New"/>
    <x v="3"/>
    <s v="Trail Tent 2P"/>
    <n v="2"/>
    <n v="193.76"/>
    <n v="0.1"/>
    <n v="104.66"/>
    <x v="1326"/>
    <n v="209.32"/>
    <n v="139.44799999999998"/>
    <n v="0.39983025965684921"/>
    <n v="2026"/>
    <s v="Q3"/>
    <n v="7"/>
    <s v="Jul"/>
  </r>
  <r>
    <n v="1534"/>
    <d v="2026-07-13T00:00:00"/>
    <n v="2026"/>
    <x v="2"/>
    <n v="7"/>
    <x v="6"/>
    <x v="2"/>
    <x v="16"/>
    <x v="0"/>
    <s v="Returning"/>
    <x v="1"/>
    <s v="Trail Boots"/>
    <n v="2"/>
    <n v="146.09"/>
    <n v="0.1"/>
    <n v="79.36"/>
    <x v="1327"/>
    <n v="158.72"/>
    <n v="104.24199999999999"/>
    <n v="0.39641469109605187"/>
    <n v="2026"/>
    <s v="Q3"/>
    <n v="7"/>
    <s v="Jul"/>
  </r>
  <r>
    <n v="2147"/>
    <d v="2026-07-13T00:00:00"/>
    <n v="2026"/>
    <x v="2"/>
    <n v="7"/>
    <x v="6"/>
    <x v="1"/>
    <x v="14"/>
    <x v="2"/>
    <s v="New"/>
    <x v="2"/>
    <s v="Carry-On Duffel"/>
    <n v="1"/>
    <n v="131.91999999999999"/>
    <n v="0"/>
    <n v="66.19"/>
    <x v="1328"/>
    <n v="66.19"/>
    <n v="65.72999999999999"/>
    <n v="0.49825651910248631"/>
    <n v="2026"/>
    <s v="Q3"/>
    <n v="7"/>
    <s v="Jul"/>
  </r>
  <r>
    <n v="2385"/>
    <d v="2026-07-13T00:00:00"/>
    <n v="2026"/>
    <x v="2"/>
    <n v="7"/>
    <x v="6"/>
    <x v="1"/>
    <x v="11"/>
    <x v="1"/>
    <s v="Business"/>
    <x v="3"/>
    <s v="Portable Camp Stove"/>
    <n v="6"/>
    <n v="83.28"/>
    <n v="0.15"/>
    <n v="38.76"/>
    <x v="1329"/>
    <n v="232.56"/>
    <n v="192.16800000000001"/>
    <n v="0.45244956772334294"/>
    <n v="2026"/>
    <s v="Q3"/>
    <n v="7"/>
    <s v="Jul"/>
  </r>
  <r>
    <n v="2517"/>
    <d v="2026-07-13T00:00:00"/>
    <n v="2026"/>
    <x v="2"/>
    <n v="7"/>
    <x v="6"/>
    <x v="1"/>
    <x v="6"/>
    <x v="0"/>
    <s v="New"/>
    <x v="2"/>
    <s v="Insulated Bottle"/>
    <n v="1"/>
    <n v="36.479999999999997"/>
    <n v="0.05"/>
    <n v="13.22"/>
    <x v="1330"/>
    <n v="13.22"/>
    <n v="21.436"/>
    <n v="0.61853647276084955"/>
    <n v="2026"/>
    <s v="Q3"/>
    <n v="7"/>
    <s v="Jul"/>
  </r>
  <r>
    <n v="2746"/>
    <d v="2026-07-13T00:00:00"/>
    <n v="2026"/>
    <x v="2"/>
    <n v="7"/>
    <x v="6"/>
    <x v="0"/>
    <x v="0"/>
    <x v="2"/>
    <s v="New"/>
    <x v="1"/>
    <s v="Summit Backpack 45L"/>
    <n v="3"/>
    <n v="155.44"/>
    <n v="0.05"/>
    <n v="79.95"/>
    <x v="1331"/>
    <n v="239.85000000000002"/>
    <n v="203.15399999999994"/>
    <n v="0.45858276674702703"/>
    <n v="2026"/>
    <s v="Q3"/>
    <n v="7"/>
    <s v="Jul"/>
  </r>
  <r>
    <n v="3297"/>
    <d v="2026-07-13T00:00:00"/>
    <n v="2026"/>
    <x v="2"/>
    <n v="7"/>
    <x v="6"/>
    <x v="0"/>
    <x v="15"/>
    <x v="1"/>
    <s v="Returning"/>
    <x v="4"/>
    <s v="Resistance Band Set"/>
    <n v="6"/>
    <n v="40.58"/>
    <n v="0.15"/>
    <n v="15.06"/>
    <x v="1332"/>
    <n v="90.36"/>
    <n v="116.598"/>
    <n v="0.5633896732670397"/>
    <n v="2026"/>
    <s v="Q3"/>
    <n v="7"/>
    <s v="Jul"/>
  </r>
  <r>
    <n v="772"/>
    <d v="2026-07-14T00:00:00"/>
    <n v="2026"/>
    <x v="2"/>
    <n v="7"/>
    <x v="6"/>
    <x v="3"/>
    <x v="13"/>
    <x v="0"/>
    <s v="Returning"/>
    <x v="0"/>
    <s v="Cycling Pack 12L"/>
    <n v="2"/>
    <n v="101.03"/>
    <n v="0.1"/>
    <n v="50.98"/>
    <x v="1333"/>
    <n v="101.96"/>
    <n v="79.89400000000002"/>
    <n v="0.43933045190097558"/>
    <n v="2026"/>
    <s v="Q3"/>
    <n v="7"/>
    <s v="Jul"/>
  </r>
  <r>
    <n v="838"/>
    <d v="2026-07-14T00:00:00"/>
    <n v="2026"/>
    <x v="2"/>
    <n v="7"/>
    <x v="6"/>
    <x v="0"/>
    <x v="9"/>
    <x v="2"/>
    <s v="Returning"/>
    <x v="3"/>
    <s v="Portable Camp Stove"/>
    <n v="1"/>
    <n v="80.150000000000006"/>
    <n v="0.05"/>
    <n v="38.89"/>
    <x v="1334"/>
    <n v="38.89"/>
    <n v="37.252499999999998"/>
    <n v="0.48924713530551267"/>
    <n v="2026"/>
    <s v="Q3"/>
    <n v="7"/>
    <s v="Jul"/>
  </r>
  <r>
    <n v="1144"/>
    <d v="2026-07-14T00:00:00"/>
    <n v="2026"/>
    <x v="2"/>
    <n v="7"/>
    <x v="6"/>
    <x v="2"/>
    <x v="2"/>
    <x v="2"/>
    <s v="New"/>
    <x v="3"/>
    <s v="Portable Camp Stove"/>
    <n v="1"/>
    <n v="83.74"/>
    <n v="0"/>
    <n v="38.96"/>
    <x v="1335"/>
    <n v="38.96"/>
    <n v="44.779999999999994"/>
    <n v="0.53475041796035339"/>
    <n v="2026"/>
    <s v="Q3"/>
    <n v="7"/>
    <s v="Jul"/>
  </r>
  <r>
    <n v="1686"/>
    <d v="2026-07-14T00:00:00"/>
    <n v="2026"/>
    <x v="2"/>
    <n v="7"/>
    <x v="6"/>
    <x v="2"/>
    <x v="5"/>
    <x v="1"/>
    <s v="Returning"/>
    <x v="2"/>
    <s v="Insulated Bottle"/>
    <n v="8"/>
    <n v="35.75"/>
    <n v="0.15"/>
    <n v="13.56"/>
    <x v="1336"/>
    <n v="108.48"/>
    <n v="134.62"/>
    <n v="0.55376388317564795"/>
    <n v="2026"/>
    <s v="Q3"/>
    <n v="7"/>
    <s v="Jul"/>
  </r>
  <r>
    <n v="2823"/>
    <d v="2026-07-14T00:00:00"/>
    <n v="2026"/>
    <x v="2"/>
    <n v="7"/>
    <x v="6"/>
    <x v="0"/>
    <x v="15"/>
    <x v="0"/>
    <s v="New"/>
    <x v="0"/>
    <s v="Commuter Helmet"/>
    <n v="3"/>
    <n v="81.39"/>
    <n v="0"/>
    <n v="43.54"/>
    <x v="1337"/>
    <n v="130.62"/>
    <n v="113.55000000000001"/>
    <n v="0.46504484580415284"/>
    <n v="2026"/>
    <s v="Q3"/>
    <n v="7"/>
    <s v="Jul"/>
  </r>
  <r>
    <n v="2883"/>
    <d v="2026-07-14T00:00:00"/>
    <n v="2026"/>
    <x v="2"/>
    <n v="7"/>
    <x v="6"/>
    <x v="2"/>
    <x v="10"/>
    <x v="3"/>
    <s v="New"/>
    <x v="2"/>
    <s v="Insulated Bottle"/>
    <n v="1"/>
    <n v="36.799999999999997"/>
    <n v="0"/>
    <n v="13.91"/>
    <x v="1338"/>
    <n v="13.91"/>
    <n v="22.889999999999997"/>
    <n v="0.62201086956521734"/>
    <n v="2026"/>
    <s v="Q3"/>
    <n v="7"/>
    <s v="Jul"/>
  </r>
  <r>
    <n v="3259"/>
    <d v="2026-07-14T00:00:00"/>
    <n v="2026"/>
    <x v="2"/>
    <n v="7"/>
    <x v="6"/>
    <x v="2"/>
    <x v="16"/>
    <x v="1"/>
    <s v="Returning"/>
    <x v="3"/>
    <s v="Trail Tent 2P"/>
    <n v="6"/>
    <n v="194.15"/>
    <n v="0.1"/>
    <n v="105.12"/>
    <x v="1339"/>
    <n v="630.72"/>
    <n v="417.69000000000005"/>
    <n v="0.3984032964202936"/>
    <n v="2026"/>
    <s v="Q3"/>
    <n v="7"/>
    <s v="Jul"/>
  </r>
  <r>
    <n v="3709"/>
    <d v="2026-07-14T00:00:00"/>
    <n v="2026"/>
    <x v="2"/>
    <n v="7"/>
    <x v="6"/>
    <x v="0"/>
    <x v="9"/>
    <x v="0"/>
    <s v="New"/>
    <x v="4"/>
    <s v="Training Mat"/>
    <n v="1"/>
    <n v="50.94"/>
    <n v="0"/>
    <n v="22.28"/>
    <x v="1340"/>
    <n v="22.28"/>
    <n v="28.659999999999997"/>
    <n v="0.5626226933647428"/>
    <n v="2026"/>
    <s v="Q3"/>
    <n v="7"/>
    <s v="Jul"/>
  </r>
  <r>
    <n v="61"/>
    <d v="2026-07-15T00:00:00"/>
    <n v="2026"/>
    <x v="2"/>
    <n v="7"/>
    <x v="6"/>
    <x v="3"/>
    <x v="8"/>
    <x v="0"/>
    <s v="Returning"/>
    <x v="4"/>
    <s v="Weighted Vest"/>
    <n v="2"/>
    <n v="125.89"/>
    <n v="0"/>
    <n v="70.8"/>
    <x v="1341"/>
    <n v="141.6"/>
    <n v="110.18"/>
    <n v="0.43760425768528083"/>
    <n v="2026"/>
    <s v="Q3"/>
    <n v="7"/>
    <s v="Jul"/>
  </r>
  <r>
    <n v="357"/>
    <d v="2026-07-15T00:00:00"/>
    <n v="2026"/>
    <x v="2"/>
    <n v="7"/>
    <x v="6"/>
    <x v="0"/>
    <x v="9"/>
    <x v="0"/>
    <s v="New"/>
    <x v="4"/>
    <s v="Training Mat"/>
    <n v="2"/>
    <n v="51.9"/>
    <n v="0"/>
    <n v="21.82"/>
    <x v="1342"/>
    <n v="43.64"/>
    <n v="60.16"/>
    <n v="0.57957610789980729"/>
    <n v="2026"/>
    <s v="Q3"/>
    <n v="7"/>
    <s v="Jul"/>
  </r>
  <r>
    <n v="1607"/>
    <d v="2026-07-15T00:00:00"/>
    <n v="2026"/>
    <x v="2"/>
    <n v="7"/>
    <x v="6"/>
    <x v="0"/>
    <x v="0"/>
    <x v="2"/>
    <s v="New"/>
    <x v="4"/>
    <s v="Resistance Band Set"/>
    <n v="2"/>
    <n v="39.75"/>
    <n v="0"/>
    <n v="14.78"/>
    <x v="1343"/>
    <n v="29.56"/>
    <n v="49.94"/>
    <n v="0.62817610062893081"/>
    <n v="2026"/>
    <s v="Q3"/>
    <n v="7"/>
    <s v="Jul"/>
  </r>
  <r>
    <n v="3295"/>
    <d v="2026-07-15T00:00:00"/>
    <n v="2026"/>
    <x v="2"/>
    <n v="7"/>
    <x v="6"/>
    <x v="1"/>
    <x v="12"/>
    <x v="3"/>
    <s v="Returning"/>
    <x v="1"/>
    <s v="Hiking Daypack 20L"/>
    <n v="1"/>
    <n v="93.46"/>
    <n v="0.15"/>
    <n v="46.65"/>
    <x v="1344"/>
    <n v="46.65"/>
    <n v="32.79099999999999"/>
    <n v="0.41277174255107557"/>
    <n v="2026"/>
    <s v="Q3"/>
    <n v="7"/>
    <s v="Jul"/>
  </r>
  <r>
    <n v="4048"/>
    <d v="2026-07-15T00:00:00"/>
    <n v="2026"/>
    <x v="2"/>
    <n v="7"/>
    <x v="6"/>
    <x v="3"/>
    <x v="13"/>
    <x v="1"/>
    <s v="Business"/>
    <x v="0"/>
    <s v="Commuter Helmet"/>
    <n v="3"/>
    <n v="82.79"/>
    <n v="0.1"/>
    <n v="43.07"/>
    <x v="1345"/>
    <n v="129.21"/>
    <n v="94.323000000000008"/>
    <n v="0.42196454214813922"/>
    <n v="2026"/>
    <s v="Q3"/>
    <n v="7"/>
    <s v="Jul"/>
  </r>
  <r>
    <n v="4424"/>
    <d v="2026-07-15T00:00:00"/>
    <n v="2026"/>
    <x v="2"/>
    <n v="7"/>
    <x v="6"/>
    <x v="2"/>
    <x v="2"/>
    <x v="2"/>
    <s v="Business"/>
    <x v="1"/>
    <s v="Hiking Daypack 20L"/>
    <n v="1"/>
    <n v="92.54"/>
    <n v="0"/>
    <n v="44.48"/>
    <x v="43"/>
    <n v="44.48"/>
    <n v="48.060000000000009"/>
    <n v="0.51934298681651181"/>
    <n v="2026"/>
    <s v="Q3"/>
    <n v="7"/>
    <s v="Jul"/>
  </r>
  <r>
    <n v="4732"/>
    <d v="2026-07-15T00:00:00"/>
    <n v="2026"/>
    <x v="2"/>
    <n v="7"/>
    <x v="6"/>
    <x v="1"/>
    <x v="14"/>
    <x v="2"/>
    <s v="New"/>
    <x v="2"/>
    <s v="Packing Cube Set"/>
    <n v="1"/>
    <n v="46.53"/>
    <n v="0"/>
    <n v="18.829999999999998"/>
    <x v="1346"/>
    <n v="18.829999999999998"/>
    <n v="27.700000000000003"/>
    <n v="0.59531485063399958"/>
    <n v="2026"/>
    <s v="Q3"/>
    <n v="7"/>
    <s v="Jul"/>
  </r>
  <r>
    <n v="194"/>
    <d v="2026-07-16T00:00:00"/>
    <n v="2026"/>
    <x v="2"/>
    <n v="7"/>
    <x v="6"/>
    <x v="1"/>
    <x v="12"/>
    <x v="0"/>
    <s v="Returning"/>
    <x v="0"/>
    <s v="Trail Bike Light"/>
    <n v="2"/>
    <n v="49.69"/>
    <n v="0"/>
    <n v="21.97"/>
    <x v="1347"/>
    <n v="43.94"/>
    <n v="55.44"/>
    <n v="0.557858724089354"/>
    <n v="2026"/>
    <s v="Q3"/>
    <n v="7"/>
    <s v="Jul"/>
  </r>
  <r>
    <n v="258"/>
    <d v="2026-07-16T00:00:00"/>
    <n v="2026"/>
    <x v="2"/>
    <n v="7"/>
    <x v="6"/>
    <x v="3"/>
    <x v="8"/>
    <x v="3"/>
    <s v="New"/>
    <x v="1"/>
    <s v="Trekking Poles"/>
    <n v="3"/>
    <n v="71.34"/>
    <n v="0.1"/>
    <n v="31.71"/>
    <x v="1348"/>
    <n v="95.13"/>
    <n v="97.488000000000028"/>
    <n v="0.50612092327819835"/>
    <n v="2026"/>
    <s v="Q3"/>
    <n v="7"/>
    <s v="Jul"/>
  </r>
  <r>
    <n v="543"/>
    <d v="2026-07-16T00:00:00"/>
    <n v="2026"/>
    <x v="2"/>
    <n v="7"/>
    <x v="6"/>
    <x v="1"/>
    <x v="14"/>
    <x v="3"/>
    <s v="Returning"/>
    <x v="0"/>
    <s v="Commuter Helmet"/>
    <n v="1"/>
    <n v="83.03"/>
    <n v="0"/>
    <n v="42.41"/>
    <x v="1349"/>
    <n v="42.41"/>
    <n v="40.620000000000005"/>
    <n v="0.48922076357942917"/>
    <n v="2026"/>
    <s v="Q3"/>
    <n v="7"/>
    <s v="Jul"/>
  </r>
  <r>
    <n v="972"/>
    <d v="2026-07-16T00:00:00"/>
    <n v="2026"/>
    <x v="2"/>
    <n v="7"/>
    <x v="6"/>
    <x v="3"/>
    <x v="4"/>
    <x v="0"/>
    <s v="Returning"/>
    <x v="4"/>
    <s v="Resistance Band Set"/>
    <n v="1"/>
    <n v="40.799999999999997"/>
    <n v="0"/>
    <n v="14.42"/>
    <x v="1350"/>
    <n v="14.42"/>
    <n v="26.379999999999995"/>
    <n v="0.64656862745098032"/>
    <n v="2026"/>
    <s v="Q3"/>
    <n v="7"/>
    <s v="Jul"/>
  </r>
  <r>
    <n v="1146"/>
    <d v="2026-07-16T00:00:00"/>
    <n v="2026"/>
    <x v="2"/>
    <n v="7"/>
    <x v="6"/>
    <x v="1"/>
    <x v="6"/>
    <x v="3"/>
    <s v="Returning"/>
    <x v="3"/>
    <s v="Compact Sleeping Bag"/>
    <n v="2"/>
    <n v="125.34"/>
    <n v="0.15"/>
    <n v="59.04"/>
    <x v="1351"/>
    <n v="118.08"/>
    <n v="94.998000000000005"/>
    <n v="0.44583673584321237"/>
    <n v="2026"/>
    <s v="Q3"/>
    <n v="7"/>
    <s v="Jul"/>
  </r>
  <r>
    <n v="1464"/>
    <d v="2026-07-16T00:00:00"/>
    <n v="2026"/>
    <x v="2"/>
    <n v="7"/>
    <x v="6"/>
    <x v="0"/>
    <x v="9"/>
    <x v="0"/>
    <s v="Returning"/>
    <x v="4"/>
    <s v="Weighted Vest"/>
    <n v="1"/>
    <n v="122.73"/>
    <n v="0.1"/>
    <n v="70.540000000000006"/>
    <x v="1352"/>
    <n v="70.540000000000006"/>
    <n v="39.917000000000002"/>
    <n v="0.36138044668966202"/>
    <n v="2026"/>
    <s v="Q3"/>
    <n v="7"/>
    <s v="Jul"/>
  </r>
  <r>
    <n v="1581"/>
    <d v="2026-07-16T00:00:00"/>
    <n v="2026"/>
    <x v="2"/>
    <n v="7"/>
    <x v="6"/>
    <x v="2"/>
    <x v="5"/>
    <x v="2"/>
    <s v="New"/>
    <x v="1"/>
    <s v="Hiking Daypack 20L"/>
    <n v="5"/>
    <n v="92.72"/>
    <n v="0.1"/>
    <n v="46.2"/>
    <x v="1353"/>
    <n v="231"/>
    <n v="186.24"/>
    <n v="0.44636180615473109"/>
    <n v="2026"/>
    <s v="Q3"/>
    <n v="7"/>
    <s v="Jul"/>
  </r>
  <r>
    <n v="1894"/>
    <d v="2026-07-16T00:00:00"/>
    <n v="2026"/>
    <x v="2"/>
    <n v="7"/>
    <x v="6"/>
    <x v="3"/>
    <x v="7"/>
    <x v="1"/>
    <s v="Business"/>
    <x v="4"/>
    <s v="Recovery Roller"/>
    <n v="5"/>
    <n v="36.29"/>
    <n v="0.05"/>
    <n v="13.52"/>
    <x v="1354"/>
    <n v="67.599999999999994"/>
    <n v="104.77749999999997"/>
    <n v="0.60783744978317933"/>
    <n v="2026"/>
    <s v="Q3"/>
    <n v="7"/>
    <s v="Jul"/>
  </r>
  <r>
    <n v="2100"/>
    <d v="2026-07-16T00:00:00"/>
    <n v="2026"/>
    <x v="2"/>
    <n v="7"/>
    <x v="6"/>
    <x v="2"/>
    <x v="2"/>
    <x v="0"/>
    <s v="Business"/>
    <x v="0"/>
    <s v="Trail Bike Light"/>
    <n v="2"/>
    <n v="49.84"/>
    <n v="0.1"/>
    <n v="23.06"/>
    <x v="1355"/>
    <n v="46.12"/>
    <n v="43.592000000000006"/>
    <n v="0.48591046905653651"/>
    <n v="2026"/>
    <s v="Q3"/>
    <n v="7"/>
    <s v="Jul"/>
  </r>
  <r>
    <n v="2902"/>
    <d v="2026-07-16T00:00:00"/>
    <n v="2026"/>
    <x v="2"/>
    <n v="7"/>
    <x v="6"/>
    <x v="1"/>
    <x v="12"/>
    <x v="3"/>
    <s v="Business"/>
    <x v="4"/>
    <s v="Recovery Roller"/>
    <n v="1"/>
    <n v="35.799999999999997"/>
    <n v="0"/>
    <n v="14.05"/>
    <x v="1356"/>
    <n v="14.05"/>
    <n v="21.749999999999996"/>
    <n v="0.60754189944134074"/>
    <n v="2026"/>
    <s v="Q3"/>
    <n v="7"/>
    <s v="Jul"/>
  </r>
  <r>
    <n v="3115"/>
    <d v="2026-07-16T00:00:00"/>
    <n v="2026"/>
    <x v="2"/>
    <n v="7"/>
    <x v="6"/>
    <x v="3"/>
    <x v="13"/>
    <x v="0"/>
    <s v="New"/>
    <x v="3"/>
    <s v="Trail Tent 2P"/>
    <n v="1"/>
    <n v="195.12"/>
    <n v="0"/>
    <n v="101.14"/>
    <x v="1357"/>
    <n v="101.14"/>
    <n v="93.98"/>
    <n v="0.48165231652316526"/>
    <n v="2026"/>
    <s v="Q3"/>
    <n v="7"/>
    <s v="Jul"/>
  </r>
  <r>
    <n v="3546"/>
    <d v="2026-07-16T00:00:00"/>
    <n v="2026"/>
    <x v="2"/>
    <n v="7"/>
    <x v="6"/>
    <x v="0"/>
    <x v="15"/>
    <x v="0"/>
    <s v="New"/>
    <x v="0"/>
    <s v="Compact Repair Kit"/>
    <n v="2"/>
    <n v="39.69"/>
    <n v="0.05"/>
    <n v="16.88"/>
    <x v="1358"/>
    <n v="33.76"/>
    <n v="41.650999999999989"/>
    <n v="0.55231995332245953"/>
    <n v="2026"/>
    <s v="Q3"/>
    <n v="7"/>
    <s v="Jul"/>
  </r>
  <r>
    <n v="4224"/>
    <d v="2026-07-16T00:00:00"/>
    <n v="2026"/>
    <x v="2"/>
    <n v="7"/>
    <x v="6"/>
    <x v="2"/>
    <x v="3"/>
    <x v="2"/>
    <s v="Returning"/>
    <x v="3"/>
    <s v="Alpine Tent 4P"/>
    <n v="1"/>
    <n v="348.73"/>
    <n v="0.15"/>
    <n v="190.33"/>
    <x v="1359"/>
    <n v="190.33"/>
    <n v="106.09049999999999"/>
    <n v="0.35790540802677273"/>
    <n v="2026"/>
    <s v="Q3"/>
    <n v="7"/>
    <s v="Jul"/>
  </r>
  <r>
    <n v="4858"/>
    <d v="2026-07-16T00:00:00"/>
    <n v="2026"/>
    <x v="2"/>
    <n v="7"/>
    <x v="6"/>
    <x v="1"/>
    <x v="12"/>
    <x v="2"/>
    <s v="Returning"/>
    <x v="2"/>
    <s v="Insulated Bottle"/>
    <n v="1"/>
    <n v="35.5"/>
    <n v="0"/>
    <n v="13.26"/>
    <x v="1360"/>
    <n v="13.26"/>
    <n v="22.240000000000002"/>
    <n v="0.62647887323943663"/>
    <n v="2026"/>
    <s v="Q3"/>
    <n v="7"/>
    <s v="Jul"/>
  </r>
  <r>
    <n v="768"/>
    <d v="2026-07-17T00:00:00"/>
    <n v="2026"/>
    <x v="2"/>
    <n v="7"/>
    <x v="6"/>
    <x v="0"/>
    <x v="9"/>
    <x v="0"/>
    <s v="Business"/>
    <x v="2"/>
    <s v="Packing Cube Set"/>
    <n v="1"/>
    <n v="46.44"/>
    <n v="0"/>
    <n v="18.47"/>
    <x v="1361"/>
    <n v="18.47"/>
    <n v="27.97"/>
    <n v="0.60228251507321273"/>
    <n v="2026"/>
    <s v="Q3"/>
    <n v="7"/>
    <s v="Jul"/>
  </r>
  <r>
    <n v="1901"/>
    <d v="2026-07-17T00:00:00"/>
    <n v="2026"/>
    <x v="2"/>
    <n v="7"/>
    <x v="6"/>
    <x v="1"/>
    <x v="14"/>
    <x v="0"/>
    <s v="New"/>
    <x v="1"/>
    <s v="Trekking Poles"/>
    <n v="1"/>
    <n v="70.44"/>
    <n v="0.05"/>
    <n v="32.229999999999997"/>
    <x v="1362"/>
    <n v="32.229999999999997"/>
    <n v="34.687999999999995"/>
    <n v="0.51836576108072563"/>
    <n v="2026"/>
    <s v="Q3"/>
    <n v="7"/>
    <s v="Jul"/>
  </r>
  <r>
    <n v="2226"/>
    <d v="2026-07-17T00:00:00"/>
    <n v="2026"/>
    <x v="2"/>
    <n v="7"/>
    <x v="6"/>
    <x v="0"/>
    <x v="15"/>
    <x v="2"/>
    <s v="New"/>
    <x v="1"/>
    <s v="Trekking Poles"/>
    <n v="1"/>
    <n v="69.78"/>
    <n v="0.05"/>
    <n v="32.83"/>
    <x v="1363"/>
    <n v="32.83"/>
    <n v="33.460999999999999"/>
    <n v="0.50475931876121949"/>
    <n v="2026"/>
    <s v="Q3"/>
    <n v="7"/>
    <s v="Jul"/>
  </r>
  <r>
    <n v="2660"/>
    <d v="2026-07-17T00:00:00"/>
    <n v="2026"/>
    <x v="2"/>
    <n v="7"/>
    <x v="6"/>
    <x v="2"/>
    <x v="5"/>
    <x v="2"/>
    <s v="New"/>
    <x v="2"/>
    <s v="Insulated Bottle"/>
    <n v="4"/>
    <n v="35.450000000000003"/>
    <n v="0.1"/>
    <n v="13.83"/>
    <x v="1364"/>
    <n v="55.32"/>
    <n v="72.300000000000011"/>
    <n v="0.56652562294311237"/>
    <n v="2026"/>
    <s v="Q3"/>
    <n v="7"/>
    <s v="Jul"/>
  </r>
  <r>
    <n v="3004"/>
    <d v="2026-07-17T00:00:00"/>
    <n v="2026"/>
    <x v="2"/>
    <n v="7"/>
    <x v="6"/>
    <x v="3"/>
    <x v="8"/>
    <x v="0"/>
    <s v="Returning"/>
    <x v="0"/>
    <s v="Trail Bike Light"/>
    <n v="1"/>
    <n v="50.82"/>
    <n v="0.05"/>
    <n v="22.36"/>
    <x v="1365"/>
    <n v="22.36"/>
    <n v="25.918999999999997"/>
    <n v="0.5368586756146565"/>
    <n v="2026"/>
    <s v="Q3"/>
    <n v="7"/>
    <s v="Jul"/>
  </r>
  <r>
    <n v="4020"/>
    <d v="2026-07-17T00:00:00"/>
    <n v="2026"/>
    <x v="2"/>
    <n v="7"/>
    <x v="6"/>
    <x v="2"/>
    <x v="2"/>
    <x v="0"/>
    <s v="Returning"/>
    <x v="3"/>
    <s v="Compact Sleeping Bag"/>
    <n v="1"/>
    <n v="126.13"/>
    <n v="0.15"/>
    <n v="60.43"/>
    <x v="1366"/>
    <n v="60.43"/>
    <n v="46.780499999999996"/>
    <n v="0.43634252242084498"/>
    <n v="2026"/>
    <s v="Q3"/>
    <n v="7"/>
    <s v="Jul"/>
  </r>
  <r>
    <n v="4154"/>
    <d v="2026-07-17T00:00:00"/>
    <n v="2026"/>
    <x v="2"/>
    <n v="7"/>
    <x v="6"/>
    <x v="2"/>
    <x v="10"/>
    <x v="0"/>
    <s v="Returning"/>
    <x v="1"/>
    <s v="Trekking Poles"/>
    <n v="3"/>
    <n v="72.150000000000006"/>
    <n v="0"/>
    <n v="33.01"/>
    <x v="1367"/>
    <n v="99.03"/>
    <n v="117.42000000000002"/>
    <n v="0.54248094248094247"/>
    <n v="2026"/>
    <s v="Q3"/>
    <n v="7"/>
    <s v="Jul"/>
  </r>
  <r>
    <n v="4957"/>
    <d v="2026-07-17T00:00:00"/>
    <n v="2026"/>
    <x v="2"/>
    <n v="7"/>
    <x v="6"/>
    <x v="1"/>
    <x v="1"/>
    <x v="0"/>
    <s v="Returning"/>
    <x v="4"/>
    <s v="Recovery Roller"/>
    <n v="1"/>
    <n v="35.58"/>
    <n v="0"/>
    <n v="13.68"/>
    <x v="1368"/>
    <n v="13.68"/>
    <n v="21.9"/>
    <n v="0.61551433389544685"/>
    <n v="2026"/>
    <s v="Q3"/>
    <n v="7"/>
    <s v="Jul"/>
  </r>
  <r>
    <n v="945"/>
    <d v="2026-07-18T00:00:00"/>
    <n v="2026"/>
    <x v="2"/>
    <n v="7"/>
    <x v="6"/>
    <x v="2"/>
    <x v="3"/>
    <x v="0"/>
    <s v="New"/>
    <x v="1"/>
    <s v="Summit Backpack 45L"/>
    <n v="1"/>
    <n v="154.9"/>
    <n v="0.05"/>
    <n v="77.819999999999993"/>
    <x v="1369"/>
    <n v="77.819999999999993"/>
    <n v="69.335000000000008"/>
    <n v="0.47116985491488572"/>
    <n v="2026"/>
    <s v="Q3"/>
    <n v="7"/>
    <s v="Jul"/>
  </r>
  <r>
    <n v="1726"/>
    <d v="2026-07-18T00:00:00"/>
    <n v="2026"/>
    <x v="2"/>
    <n v="7"/>
    <x v="6"/>
    <x v="1"/>
    <x v="14"/>
    <x v="2"/>
    <s v="Business"/>
    <x v="3"/>
    <s v="Portable Camp Stove"/>
    <n v="2"/>
    <n v="80.98"/>
    <n v="0.05"/>
    <n v="39.85"/>
    <x v="1370"/>
    <n v="79.7"/>
    <n v="74.161999999999992"/>
    <n v="0.48200335365457353"/>
    <n v="2026"/>
    <s v="Q3"/>
    <n v="7"/>
    <s v="Jul"/>
  </r>
  <r>
    <n v="1790"/>
    <d v="2026-07-18T00:00:00"/>
    <n v="2026"/>
    <x v="2"/>
    <n v="7"/>
    <x v="6"/>
    <x v="1"/>
    <x v="12"/>
    <x v="0"/>
    <s v="New"/>
    <x v="1"/>
    <s v="Hiking Daypack 20L"/>
    <n v="1"/>
    <n v="91.36"/>
    <n v="0"/>
    <n v="44.86"/>
    <x v="1371"/>
    <n v="44.86"/>
    <n v="46.5"/>
    <n v="0.50897548161120842"/>
    <n v="2026"/>
    <s v="Q3"/>
    <n v="7"/>
    <s v="Jul"/>
  </r>
  <r>
    <n v="2193"/>
    <d v="2026-07-18T00:00:00"/>
    <n v="2026"/>
    <x v="2"/>
    <n v="7"/>
    <x v="6"/>
    <x v="2"/>
    <x v="2"/>
    <x v="0"/>
    <s v="Returning"/>
    <x v="0"/>
    <s v="Compact Repair Kit"/>
    <n v="2"/>
    <n v="39.409999999999997"/>
    <n v="0"/>
    <n v="16.8"/>
    <x v="1372"/>
    <n v="33.6"/>
    <n v="45.219999999999992"/>
    <n v="0.57371225577264651"/>
    <n v="2026"/>
    <s v="Q3"/>
    <n v="7"/>
    <s v="Jul"/>
  </r>
  <r>
    <n v="2781"/>
    <d v="2026-07-18T00:00:00"/>
    <n v="2026"/>
    <x v="2"/>
    <n v="7"/>
    <x v="6"/>
    <x v="0"/>
    <x v="0"/>
    <x v="0"/>
    <s v="Returning"/>
    <x v="2"/>
    <s v="Carry-On Duffel"/>
    <n v="2"/>
    <n v="134.99"/>
    <n v="0"/>
    <n v="68.77"/>
    <x v="1373"/>
    <n v="137.54"/>
    <n v="132.44000000000003"/>
    <n v="0.49055485591525305"/>
    <n v="2026"/>
    <s v="Q3"/>
    <n v="7"/>
    <s v="Jul"/>
  </r>
  <r>
    <n v="3043"/>
    <d v="2026-07-18T00:00:00"/>
    <n v="2026"/>
    <x v="2"/>
    <n v="7"/>
    <x v="6"/>
    <x v="1"/>
    <x v="12"/>
    <x v="3"/>
    <s v="New"/>
    <x v="0"/>
    <s v="Compact Repair Kit"/>
    <n v="2"/>
    <n v="40.93"/>
    <n v="0.05"/>
    <n v="16.89"/>
    <x v="1374"/>
    <n v="33.78"/>
    <n v="43.986999999999995"/>
    <n v="0.56562552239381736"/>
    <n v="2026"/>
    <s v="Q3"/>
    <n v="7"/>
    <s v="Jul"/>
  </r>
  <r>
    <n v="3102"/>
    <d v="2026-07-18T00:00:00"/>
    <n v="2026"/>
    <x v="2"/>
    <n v="7"/>
    <x v="6"/>
    <x v="3"/>
    <x v="13"/>
    <x v="3"/>
    <s v="Returning"/>
    <x v="1"/>
    <s v="Hiking Daypack 20L"/>
    <n v="1"/>
    <n v="90.02"/>
    <n v="0.05"/>
    <n v="45.83"/>
    <x v="1375"/>
    <n v="45.83"/>
    <n v="39.688999999999993"/>
    <n v="0.46409569803201622"/>
    <n v="2026"/>
    <s v="Q3"/>
    <n v="7"/>
    <s v="Jul"/>
  </r>
  <r>
    <n v="3156"/>
    <d v="2026-07-18T00:00:00"/>
    <n v="2026"/>
    <x v="2"/>
    <n v="7"/>
    <x v="6"/>
    <x v="0"/>
    <x v="0"/>
    <x v="2"/>
    <s v="Returning"/>
    <x v="4"/>
    <s v="Training Mat"/>
    <n v="2"/>
    <n v="50.73"/>
    <n v="0"/>
    <n v="21.87"/>
    <x v="1376"/>
    <n v="43.74"/>
    <n v="57.719999999999992"/>
    <n v="0.56889414547604966"/>
    <n v="2026"/>
    <s v="Q3"/>
    <n v="7"/>
    <s v="Jul"/>
  </r>
  <r>
    <n v="3308"/>
    <d v="2026-07-18T00:00:00"/>
    <n v="2026"/>
    <x v="2"/>
    <n v="7"/>
    <x v="6"/>
    <x v="3"/>
    <x v="13"/>
    <x v="2"/>
    <s v="New"/>
    <x v="4"/>
    <s v="Weighted Vest"/>
    <n v="3"/>
    <n v="121.05"/>
    <n v="0.05"/>
    <n v="68.56"/>
    <x v="1377"/>
    <n v="205.68"/>
    <n v="139.31249999999994"/>
    <n v="0.40381312637231231"/>
    <n v="2026"/>
    <s v="Q3"/>
    <n v="7"/>
    <s v="Jul"/>
  </r>
  <r>
    <n v="3329"/>
    <d v="2026-07-18T00:00:00"/>
    <n v="2026"/>
    <x v="2"/>
    <n v="7"/>
    <x v="6"/>
    <x v="1"/>
    <x v="11"/>
    <x v="0"/>
    <s v="New"/>
    <x v="0"/>
    <s v="Commuter Helmet"/>
    <n v="2"/>
    <n v="81.739999999999995"/>
    <n v="0"/>
    <n v="42.75"/>
    <x v="1378"/>
    <n v="85.5"/>
    <n v="77.97999999999999"/>
    <n v="0.47700024467824809"/>
    <n v="2026"/>
    <s v="Q3"/>
    <n v="7"/>
    <s v="Jul"/>
  </r>
  <r>
    <n v="4102"/>
    <d v="2026-07-18T00:00:00"/>
    <n v="2026"/>
    <x v="2"/>
    <n v="7"/>
    <x v="6"/>
    <x v="1"/>
    <x v="12"/>
    <x v="0"/>
    <s v="Returning"/>
    <x v="1"/>
    <s v="Summit Backpack 45L"/>
    <n v="3"/>
    <n v="154.01"/>
    <n v="0.1"/>
    <n v="78.78"/>
    <x v="1379"/>
    <n v="236.34"/>
    <n v="179.48699999999999"/>
    <n v="0.43163863818366771"/>
    <n v="2026"/>
    <s v="Q3"/>
    <n v="7"/>
    <s v="Jul"/>
  </r>
  <r>
    <n v="4109"/>
    <d v="2026-07-18T00:00:00"/>
    <n v="2026"/>
    <x v="2"/>
    <n v="7"/>
    <x v="6"/>
    <x v="1"/>
    <x v="12"/>
    <x v="3"/>
    <s v="New"/>
    <x v="0"/>
    <s v="Cycling Pack 12L"/>
    <n v="4"/>
    <n v="101.61"/>
    <n v="0"/>
    <n v="51.68"/>
    <x v="1380"/>
    <n v="206.72"/>
    <n v="199.72"/>
    <n v="0.49138864285011319"/>
    <n v="2026"/>
    <s v="Q3"/>
    <n v="7"/>
    <s v="Jul"/>
  </r>
  <r>
    <n v="4813"/>
    <d v="2026-07-18T00:00:00"/>
    <n v="2026"/>
    <x v="2"/>
    <n v="7"/>
    <x v="6"/>
    <x v="2"/>
    <x v="10"/>
    <x v="2"/>
    <s v="Returning"/>
    <x v="4"/>
    <s v="Recovery Roller"/>
    <n v="2"/>
    <n v="36.869999999999997"/>
    <n v="0.15"/>
    <n v="13.94"/>
    <x v="1381"/>
    <n v="27.88"/>
    <n v="34.798999999999992"/>
    <n v="0.55519392459994565"/>
    <n v="2026"/>
    <s v="Q3"/>
    <n v="7"/>
    <s v="Jul"/>
  </r>
  <r>
    <n v="5054"/>
    <d v="2026-07-18T00:00:00"/>
    <n v="2026"/>
    <x v="2"/>
    <n v="7"/>
    <x v="6"/>
    <x v="3"/>
    <x v="8"/>
    <x v="0"/>
    <s v="New"/>
    <x v="3"/>
    <s v="Compact Sleeping Bag"/>
    <n v="2"/>
    <n v="121.06"/>
    <n v="0"/>
    <n v="59.62"/>
    <x v="1382"/>
    <n v="119.24"/>
    <n v="122.88000000000001"/>
    <n v="0.50751693375185858"/>
    <n v="2026"/>
    <s v="Q3"/>
    <n v="7"/>
    <s v="Jul"/>
  </r>
  <r>
    <n v="138"/>
    <d v="2026-07-19T00:00:00"/>
    <n v="2026"/>
    <x v="2"/>
    <n v="7"/>
    <x v="6"/>
    <x v="1"/>
    <x v="12"/>
    <x v="0"/>
    <s v="New"/>
    <x v="1"/>
    <s v="Trekking Poles"/>
    <n v="2"/>
    <n v="71.81"/>
    <n v="0"/>
    <n v="32.35"/>
    <x v="1383"/>
    <n v="64.7"/>
    <n v="78.92"/>
    <n v="0.54950563988302459"/>
    <n v="2026"/>
    <s v="Q3"/>
    <n v="7"/>
    <s v="Jul"/>
  </r>
  <r>
    <n v="433"/>
    <d v="2026-07-19T00:00:00"/>
    <n v="2026"/>
    <x v="2"/>
    <n v="7"/>
    <x v="6"/>
    <x v="1"/>
    <x v="12"/>
    <x v="0"/>
    <s v="New"/>
    <x v="1"/>
    <s v="Trail Boots"/>
    <n v="4"/>
    <n v="145.18"/>
    <n v="0"/>
    <n v="79.540000000000006"/>
    <x v="1384"/>
    <n v="318.16000000000003"/>
    <n v="262.56"/>
    <n v="0.45212839234054275"/>
    <n v="2026"/>
    <s v="Q3"/>
    <n v="7"/>
    <s v="Jul"/>
  </r>
  <r>
    <n v="484"/>
    <d v="2026-07-19T00:00:00"/>
    <n v="2026"/>
    <x v="2"/>
    <n v="7"/>
    <x v="6"/>
    <x v="1"/>
    <x v="12"/>
    <x v="0"/>
    <s v="New"/>
    <x v="4"/>
    <s v="Recovery Roller"/>
    <n v="2"/>
    <n v="36.07"/>
    <n v="0"/>
    <n v="13.6"/>
    <x v="1385"/>
    <n v="27.2"/>
    <n v="44.94"/>
    <n v="0.62295536456889378"/>
    <n v="2026"/>
    <s v="Q3"/>
    <n v="7"/>
    <s v="Jul"/>
  </r>
  <r>
    <n v="492"/>
    <d v="2026-07-19T00:00:00"/>
    <n v="2026"/>
    <x v="2"/>
    <n v="7"/>
    <x v="6"/>
    <x v="1"/>
    <x v="14"/>
    <x v="2"/>
    <s v="New"/>
    <x v="1"/>
    <s v="Trekking Poles"/>
    <n v="3"/>
    <n v="72.23"/>
    <n v="0.1"/>
    <n v="31.67"/>
    <x v="1386"/>
    <n v="95.01"/>
    <n v="100.01100000000001"/>
    <n v="0.5128216961250327"/>
    <n v="2026"/>
    <s v="Q3"/>
    <n v="7"/>
    <s v="Jul"/>
  </r>
  <r>
    <n v="626"/>
    <d v="2026-07-19T00:00:00"/>
    <n v="2026"/>
    <x v="2"/>
    <n v="7"/>
    <x v="6"/>
    <x v="1"/>
    <x v="14"/>
    <x v="2"/>
    <s v="Returning"/>
    <x v="2"/>
    <s v="Insulated Bottle"/>
    <n v="1"/>
    <n v="36.549999999999997"/>
    <n v="0.1"/>
    <n v="13.2"/>
    <x v="1387"/>
    <n v="13.2"/>
    <n v="19.694999999999997"/>
    <n v="0.59872321021431829"/>
    <n v="2026"/>
    <s v="Q3"/>
    <n v="7"/>
    <s v="Jul"/>
  </r>
  <r>
    <n v="1409"/>
    <d v="2026-07-19T00:00:00"/>
    <n v="2026"/>
    <x v="2"/>
    <n v="7"/>
    <x v="6"/>
    <x v="1"/>
    <x v="14"/>
    <x v="0"/>
    <s v="New"/>
    <x v="3"/>
    <s v="Compact Sleeping Bag"/>
    <n v="5"/>
    <n v="124.68"/>
    <n v="0.05"/>
    <n v="60.61"/>
    <x v="1388"/>
    <n v="303.05"/>
    <n v="289.18"/>
    <n v="0.48829002245749115"/>
    <n v="2026"/>
    <s v="Q3"/>
    <n v="7"/>
    <s v="Jul"/>
  </r>
  <r>
    <n v="1486"/>
    <d v="2026-07-19T00:00:00"/>
    <n v="2026"/>
    <x v="2"/>
    <n v="7"/>
    <x v="6"/>
    <x v="3"/>
    <x v="8"/>
    <x v="0"/>
    <s v="Returning"/>
    <x v="0"/>
    <s v="Cycling Pack 12L"/>
    <n v="1"/>
    <n v="101.7"/>
    <n v="0.05"/>
    <n v="49.92"/>
    <x v="1389"/>
    <n v="49.92"/>
    <n v="46.694999999999993"/>
    <n v="0.48331004502406455"/>
    <n v="2026"/>
    <s v="Q3"/>
    <n v="7"/>
    <s v="Jul"/>
  </r>
  <r>
    <n v="1940"/>
    <d v="2026-07-19T00:00:00"/>
    <n v="2026"/>
    <x v="2"/>
    <n v="7"/>
    <x v="6"/>
    <x v="2"/>
    <x v="16"/>
    <x v="0"/>
    <s v="New"/>
    <x v="4"/>
    <s v="Training Mat"/>
    <n v="2"/>
    <n v="50.24"/>
    <n v="0.05"/>
    <n v="21.88"/>
    <x v="1390"/>
    <n v="43.76"/>
    <n v="51.696000000000005"/>
    <n v="0.54156889037881328"/>
    <n v="2026"/>
    <s v="Q3"/>
    <n v="7"/>
    <s v="Jul"/>
  </r>
  <r>
    <n v="2215"/>
    <d v="2026-07-19T00:00:00"/>
    <n v="2026"/>
    <x v="2"/>
    <n v="7"/>
    <x v="6"/>
    <x v="3"/>
    <x v="13"/>
    <x v="2"/>
    <s v="Returning"/>
    <x v="4"/>
    <s v="Recovery Roller"/>
    <n v="3"/>
    <n v="35.53"/>
    <n v="0"/>
    <n v="14"/>
    <x v="1391"/>
    <n v="42"/>
    <n v="64.59"/>
    <n v="0.60596678862932729"/>
    <n v="2026"/>
    <s v="Q3"/>
    <n v="7"/>
    <s v="Jul"/>
  </r>
  <r>
    <n v="2555"/>
    <d v="2026-07-19T00:00:00"/>
    <n v="2026"/>
    <x v="2"/>
    <n v="7"/>
    <x v="6"/>
    <x v="2"/>
    <x v="2"/>
    <x v="3"/>
    <s v="New"/>
    <x v="2"/>
    <s v="Packing Cube Set"/>
    <n v="2"/>
    <n v="46.89"/>
    <n v="0.1"/>
    <n v="18.53"/>
    <x v="1392"/>
    <n v="37.06"/>
    <n v="47.341999999999999"/>
    <n v="0.56091087888912583"/>
    <n v="2026"/>
    <s v="Q3"/>
    <n v="7"/>
    <s v="Jul"/>
  </r>
  <r>
    <n v="4710"/>
    <d v="2026-07-19T00:00:00"/>
    <n v="2026"/>
    <x v="2"/>
    <n v="7"/>
    <x v="6"/>
    <x v="0"/>
    <x v="0"/>
    <x v="2"/>
    <s v="Returning"/>
    <x v="3"/>
    <s v="Trail Tent 2P"/>
    <n v="1"/>
    <n v="197.29"/>
    <n v="0.1"/>
    <n v="104.7"/>
    <x v="1393"/>
    <n v="104.7"/>
    <n v="72.861000000000004"/>
    <n v="0.4103434875901803"/>
    <n v="2026"/>
    <s v="Q3"/>
    <n v="7"/>
    <s v="Jul"/>
  </r>
  <r>
    <n v="4974"/>
    <d v="2026-07-19T00:00:00"/>
    <n v="2026"/>
    <x v="2"/>
    <n v="7"/>
    <x v="6"/>
    <x v="0"/>
    <x v="9"/>
    <x v="2"/>
    <s v="Business"/>
    <x v="1"/>
    <s v="Trekking Poles"/>
    <n v="1"/>
    <n v="70.52"/>
    <n v="0.1"/>
    <n v="33.28"/>
    <x v="1394"/>
    <n v="33.28"/>
    <n v="30.187999999999995"/>
    <n v="0.47564126804058732"/>
    <n v="2026"/>
    <s v="Q3"/>
    <n v="7"/>
    <s v="Jul"/>
  </r>
  <r>
    <n v="5048"/>
    <d v="2026-07-19T00:00:00"/>
    <n v="2026"/>
    <x v="2"/>
    <n v="7"/>
    <x v="6"/>
    <x v="1"/>
    <x v="12"/>
    <x v="3"/>
    <s v="New"/>
    <x v="4"/>
    <s v="Training Mat"/>
    <n v="3"/>
    <n v="49.9"/>
    <n v="0.05"/>
    <n v="22.27"/>
    <x v="1395"/>
    <n v="66.81"/>
    <n v="75.404999999999973"/>
    <n v="0.53021833139964125"/>
    <n v="2026"/>
    <s v="Q3"/>
    <n v="7"/>
    <s v="Jul"/>
  </r>
  <r>
    <n v="1"/>
    <d v="2026-07-20T00:00:00"/>
    <n v="2026"/>
    <x v="2"/>
    <n v="7"/>
    <x v="6"/>
    <x v="3"/>
    <x v="7"/>
    <x v="2"/>
    <s v="New"/>
    <x v="1"/>
    <s v="Summit Backpack 45L"/>
    <n v="3"/>
    <n v="156.25"/>
    <n v="0"/>
    <n v="79.900000000000006"/>
    <x v="1396"/>
    <n v="239.70000000000002"/>
    <n v="229.04999999999998"/>
    <n v="0.48863999999999996"/>
    <n v="2026"/>
    <s v="Q3"/>
    <n v="7"/>
    <s v="Jul"/>
  </r>
  <r>
    <n v="270"/>
    <d v="2026-07-20T00:00:00"/>
    <n v="2026"/>
    <x v="2"/>
    <n v="7"/>
    <x v="6"/>
    <x v="2"/>
    <x v="2"/>
    <x v="3"/>
    <s v="Returning"/>
    <x v="3"/>
    <s v="Compact Sleeping Bag"/>
    <n v="3"/>
    <n v="120.14"/>
    <n v="0"/>
    <n v="58.9"/>
    <x v="1397"/>
    <n v="176.7"/>
    <n v="183.72000000000003"/>
    <n v="0.5097386382553688"/>
    <n v="2026"/>
    <s v="Q3"/>
    <n v="7"/>
    <s v="Jul"/>
  </r>
  <r>
    <n v="2130"/>
    <d v="2026-07-20T00:00:00"/>
    <n v="2026"/>
    <x v="2"/>
    <n v="7"/>
    <x v="6"/>
    <x v="1"/>
    <x v="14"/>
    <x v="2"/>
    <s v="Returning"/>
    <x v="1"/>
    <s v="Trail Boots"/>
    <n v="1"/>
    <n v="145.21"/>
    <n v="0"/>
    <n v="80.52"/>
    <x v="1398"/>
    <n v="80.52"/>
    <n v="64.690000000000012"/>
    <n v="0.44549273466014744"/>
    <n v="2026"/>
    <s v="Q3"/>
    <n v="7"/>
    <s v="Jul"/>
  </r>
  <r>
    <n v="2474"/>
    <d v="2026-07-20T00:00:00"/>
    <n v="2026"/>
    <x v="2"/>
    <n v="7"/>
    <x v="6"/>
    <x v="2"/>
    <x v="2"/>
    <x v="2"/>
    <s v="Returning"/>
    <x v="0"/>
    <s v="Compact Repair Kit"/>
    <n v="2"/>
    <n v="39.78"/>
    <n v="0.1"/>
    <n v="16.260000000000002"/>
    <x v="1399"/>
    <n v="32.520000000000003"/>
    <n v="39.083999999999996"/>
    <n v="0.54583542818836928"/>
    <n v="2026"/>
    <s v="Q3"/>
    <n v="7"/>
    <s v="Jul"/>
  </r>
  <r>
    <n v="2514"/>
    <d v="2026-07-20T00:00:00"/>
    <n v="2026"/>
    <x v="2"/>
    <n v="7"/>
    <x v="6"/>
    <x v="1"/>
    <x v="6"/>
    <x v="0"/>
    <s v="New"/>
    <x v="2"/>
    <s v="Travel Backpack 35L"/>
    <n v="2"/>
    <n v="161.97"/>
    <n v="0.1"/>
    <n v="88.57"/>
    <x v="1400"/>
    <n v="177.14"/>
    <n v="114.40600000000001"/>
    <n v="0.39241148909606033"/>
    <n v="2026"/>
    <s v="Q3"/>
    <n v="7"/>
    <s v="Jul"/>
  </r>
  <r>
    <n v="2616"/>
    <d v="2026-07-20T00:00:00"/>
    <n v="2026"/>
    <x v="2"/>
    <n v="7"/>
    <x v="6"/>
    <x v="2"/>
    <x v="3"/>
    <x v="2"/>
    <s v="New"/>
    <x v="4"/>
    <s v="Weighted Vest"/>
    <n v="2"/>
    <n v="125.37"/>
    <n v="0"/>
    <n v="68.040000000000006"/>
    <x v="1401"/>
    <n v="136.08000000000001"/>
    <n v="114.66"/>
    <n v="0.457286432160804"/>
    <n v="2026"/>
    <s v="Q3"/>
    <n v="7"/>
    <s v="Jul"/>
  </r>
  <r>
    <n v="2632"/>
    <d v="2026-07-20T00:00:00"/>
    <n v="2026"/>
    <x v="2"/>
    <n v="7"/>
    <x v="6"/>
    <x v="0"/>
    <x v="15"/>
    <x v="0"/>
    <s v="New"/>
    <x v="3"/>
    <s v="Trail Tent 2P"/>
    <n v="1"/>
    <n v="196.57"/>
    <n v="0"/>
    <n v="104.78"/>
    <x v="1402"/>
    <n v="104.78"/>
    <n v="91.789999999999992"/>
    <n v="0.46695833545301924"/>
    <n v="2026"/>
    <s v="Q3"/>
    <n v="7"/>
    <s v="Jul"/>
  </r>
  <r>
    <n v="3725"/>
    <d v="2026-07-20T00:00:00"/>
    <n v="2026"/>
    <x v="2"/>
    <n v="7"/>
    <x v="6"/>
    <x v="2"/>
    <x v="16"/>
    <x v="0"/>
    <s v="Returning"/>
    <x v="3"/>
    <s v="Trail Tent 2P"/>
    <n v="2"/>
    <n v="195.74"/>
    <n v="0.05"/>
    <n v="107.17"/>
    <x v="1403"/>
    <n v="214.34"/>
    <n v="157.566"/>
    <n v="0.4236715729243411"/>
    <n v="2026"/>
    <s v="Q3"/>
    <n v="7"/>
    <s v="Jul"/>
  </r>
  <r>
    <n v="3834"/>
    <d v="2026-07-20T00:00:00"/>
    <n v="2026"/>
    <x v="2"/>
    <n v="7"/>
    <x v="6"/>
    <x v="1"/>
    <x v="14"/>
    <x v="2"/>
    <s v="New"/>
    <x v="3"/>
    <s v="Trail Tent 2P"/>
    <n v="3"/>
    <n v="192.28"/>
    <n v="0"/>
    <n v="104.3"/>
    <x v="1404"/>
    <n v="312.89999999999998"/>
    <n v="263.94000000000005"/>
    <n v="0.45756188891200339"/>
    <n v="2026"/>
    <s v="Q3"/>
    <n v="7"/>
    <s v="Jul"/>
  </r>
  <r>
    <n v="159"/>
    <d v="2026-07-21T00:00:00"/>
    <n v="2026"/>
    <x v="2"/>
    <n v="7"/>
    <x v="6"/>
    <x v="1"/>
    <x v="1"/>
    <x v="0"/>
    <s v="Returning"/>
    <x v="1"/>
    <s v="Trekking Poles"/>
    <n v="2"/>
    <n v="70.150000000000006"/>
    <n v="0.05"/>
    <n v="32.950000000000003"/>
    <x v="1405"/>
    <n v="65.900000000000006"/>
    <n v="67.384999999999991"/>
    <n v="0.50557076940390888"/>
    <n v="2026"/>
    <s v="Q3"/>
    <n v="7"/>
    <s v="Jul"/>
  </r>
  <r>
    <n v="435"/>
    <d v="2026-07-21T00:00:00"/>
    <n v="2026"/>
    <x v="2"/>
    <n v="7"/>
    <x v="6"/>
    <x v="2"/>
    <x v="2"/>
    <x v="0"/>
    <s v="Returning"/>
    <x v="3"/>
    <s v="Alpine Tent 4P"/>
    <n v="2"/>
    <n v="342.38"/>
    <n v="0.05"/>
    <n v="192.01"/>
    <x v="1406"/>
    <n v="384.02"/>
    <n v="266.50199999999995"/>
    <n v="0.40967407712575438"/>
    <n v="2026"/>
    <s v="Q3"/>
    <n v="7"/>
    <s v="Jul"/>
  </r>
  <r>
    <n v="1467"/>
    <d v="2026-07-21T00:00:00"/>
    <n v="2026"/>
    <x v="2"/>
    <n v="7"/>
    <x v="6"/>
    <x v="1"/>
    <x v="14"/>
    <x v="3"/>
    <s v="New"/>
    <x v="4"/>
    <s v="Training Mat"/>
    <n v="1"/>
    <n v="50.59"/>
    <n v="0.05"/>
    <n v="22.04"/>
    <x v="1407"/>
    <n v="22.04"/>
    <n v="26.020499999999998"/>
    <n v="0.54141134611583319"/>
    <n v="2026"/>
    <s v="Q3"/>
    <n v="7"/>
    <s v="Jul"/>
  </r>
  <r>
    <n v="1552"/>
    <d v="2026-07-21T00:00:00"/>
    <n v="2026"/>
    <x v="2"/>
    <n v="7"/>
    <x v="6"/>
    <x v="3"/>
    <x v="4"/>
    <x v="2"/>
    <s v="New"/>
    <x v="2"/>
    <s v="Packing Cube Set"/>
    <n v="2"/>
    <n v="46.34"/>
    <n v="0.1"/>
    <n v="18.41"/>
    <x v="1408"/>
    <n v="36.82"/>
    <n v="46.592000000000006"/>
    <n v="0.55857670359180933"/>
    <n v="2026"/>
    <s v="Q3"/>
    <n v="7"/>
    <s v="Jul"/>
  </r>
  <r>
    <n v="1745"/>
    <d v="2026-07-21T00:00:00"/>
    <n v="2026"/>
    <x v="2"/>
    <n v="7"/>
    <x v="6"/>
    <x v="1"/>
    <x v="6"/>
    <x v="3"/>
    <s v="New"/>
    <x v="1"/>
    <s v="Hiking Daypack 20L"/>
    <n v="1"/>
    <n v="91.45"/>
    <n v="0"/>
    <n v="44.16"/>
    <x v="1409"/>
    <n v="44.16"/>
    <n v="47.290000000000006"/>
    <n v="0.51711317659923461"/>
    <n v="2026"/>
    <s v="Q3"/>
    <n v="7"/>
    <s v="Jul"/>
  </r>
  <r>
    <n v="2174"/>
    <d v="2026-07-21T00:00:00"/>
    <n v="2026"/>
    <x v="2"/>
    <n v="7"/>
    <x v="6"/>
    <x v="3"/>
    <x v="8"/>
    <x v="3"/>
    <s v="Returning"/>
    <x v="0"/>
    <s v="Compact Repair Kit"/>
    <n v="3"/>
    <n v="40.28"/>
    <n v="0"/>
    <n v="17.12"/>
    <x v="1410"/>
    <n v="51.36"/>
    <n v="69.48"/>
    <n v="0.57497517378351537"/>
    <n v="2026"/>
    <s v="Q3"/>
    <n v="7"/>
    <s v="Jul"/>
  </r>
  <r>
    <n v="3444"/>
    <d v="2026-07-21T00:00:00"/>
    <n v="2026"/>
    <x v="2"/>
    <n v="7"/>
    <x v="6"/>
    <x v="1"/>
    <x v="14"/>
    <x v="0"/>
    <s v="Returning"/>
    <x v="4"/>
    <s v="Recovery Roller"/>
    <n v="2"/>
    <n v="36.93"/>
    <n v="0"/>
    <n v="13.63"/>
    <x v="1411"/>
    <n v="27.26"/>
    <n v="46.599999999999994"/>
    <n v="0.63092336853506625"/>
    <n v="2026"/>
    <s v="Q3"/>
    <n v="7"/>
    <s v="Jul"/>
  </r>
  <r>
    <n v="3646"/>
    <d v="2026-07-21T00:00:00"/>
    <n v="2026"/>
    <x v="2"/>
    <n v="7"/>
    <x v="6"/>
    <x v="2"/>
    <x v="2"/>
    <x v="3"/>
    <s v="Returning"/>
    <x v="1"/>
    <s v="Trail Boots"/>
    <n v="1"/>
    <n v="143.69"/>
    <n v="0"/>
    <n v="80.87"/>
    <x v="1412"/>
    <n v="80.87"/>
    <n v="62.819999999999993"/>
    <n v="0.43719117544714309"/>
    <n v="2026"/>
    <s v="Q3"/>
    <n v="7"/>
    <s v="Jul"/>
  </r>
  <r>
    <n v="4558"/>
    <d v="2026-07-21T00:00:00"/>
    <n v="2026"/>
    <x v="2"/>
    <n v="7"/>
    <x v="6"/>
    <x v="1"/>
    <x v="14"/>
    <x v="3"/>
    <s v="New"/>
    <x v="1"/>
    <s v="Trail Boots"/>
    <n v="2"/>
    <n v="147.09"/>
    <n v="0"/>
    <n v="81.58"/>
    <x v="1413"/>
    <n v="163.16"/>
    <n v="131.02000000000001"/>
    <n v="0.44537358080087025"/>
    <n v="2026"/>
    <s v="Q3"/>
    <n v="7"/>
    <s v="Jul"/>
  </r>
  <r>
    <n v="4564"/>
    <d v="2026-07-21T00:00:00"/>
    <n v="2026"/>
    <x v="2"/>
    <n v="7"/>
    <x v="6"/>
    <x v="2"/>
    <x v="5"/>
    <x v="0"/>
    <s v="New"/>
    <x v="1"/>
    <s v="Summit Backpack 45L"/>
    <n v="1"/>
    <n v="153.88"/>
    <n v="0"/>
    <n v="80.98"/>
    <x v="1414"/>
    <n v="80.98"/>
    <n v="72.899999999999991"/>
    <n v="0.47374577592929551"/>
    <n v="2026"/>
    <s v="Q3"/>
    <n v="7"/>
    <s v="Jul"/>
  </r>
  <r>
    <n v="4616"/>
    <d v="2026-07-21T00:00:00"/>
    <n v="2026"/>
    <x v="2"/>
    <n v="7"/>
    <x v="6"/>
    <x v="3"/>
    <x v="13"/>
    <x v="3"/>
    <s v="New"/>
    <x v="1"/>
    <s v="Trekking Poles"/>
    <n v="3"/>
    <n v="72.2"/>
    <n v="0"/>
    <n v="31.45"/>
    <x v="1415"/>
    <n v="94.35"/>
    <n v="122.25000000000003"/>
    <n v="0.5644044321329641"/>
    <n v="2026"/>
    <s v="Q3"/>
    <n v="7"/>
    <s v="Jul"/>
  </r>
  <r>
    <n v="536"/>
    <d v="2026-07-22T00:00:00"/>
    <n v="2026"/>
    <x v="2"/>
    <n v="7"/>
    <x v="6"/>
    <x v="3"/>
    <x v="13"/>
    <x v="2"/>
    <s v="Business"/>
    <x v="4"/>
    <s v="Resistance Band Set"/>
    <n v="1"/>
    <n v="40.67"/>
    <n v="0"/>
    <n v="14.28"/>
    <x v="1203"/>
    <n v="14.28"/>
    <n v="26.39"/>
    <n v="0.64888123924268504"/>
    <n v="2026"/>
    <s v="Q3"/>
    <n v="7"/>
    <s v="Jul"/>
  </r>
  <r>
    <n v="571"/>
    <d v="2026-07-22T00:00:00"/>
    <n v="2026"/>
    <x v="2"/>
    <n v="7"/>
    <x v="6"/>
    <x v="0"/>
    <x v="0"/>
    <x v="0"/>
    <s v="New"/>
    <x v="1"/>
    <s v="Summit Backpack 45L"/>
    <n v="3"/>
    <n v="152.53"/>
    <n v="0"/>
    <n v="80.88"/>
    <x v="1416"/>
    <n v="242.64"/>
    <n v="214.95000000000005"/>
    <n v="0.46974365698551113"/>
    <n v="2026"/>
    <s v="Q3"/>
    <n v="7"/>
    <s v="Jul"/>
  </r>
  <r>
    <n v="965"/>
    <d v="2026-07-22T00:00:00"/>
    <n v="2026"/>
    <x v="2"/>
    <n v="7"/>
    <x v="6"/>
    <x v="1"/>
    <x v="11"/>
    <x v="2"/>
    <s v="Returning"/>
    <x v="2"/>
    <s v="Insulated Bottle"/>
    <n v="2"/>
    <n v="35.39"/>
    <n v="0.05"/>
    <n v="13.39"/>
    <x v="1417"/>
    <n v="26.78"/>
    <n v="40.460999999999999"/>
    <n v="0.60173108668818132"/>
    <n v="2026"/>
    <s v="Q3"/>
    <n v="7"/>
    <s v="Jul"/>
  </r>
  <r>
    <n v="1504"/>
    <d v="2026-07-22T00:00:00"/>
    <n v="2026"/>
    <x v="2"/>
    <n v="7"/>
    <x v="6"/>
    <x v="3"/>
    <x v="4"/>
    <x v="0"/>
    <s v="Returning"/>
    <x v="1"/>
    <s v="Hiking Daypack 20L"/>
    <n v="5"/>
    <n v="93.35"/>
    <n v="0"/>
    <n v="46.31"/>
    <x v="1418"/>
    <n v="231.55"/>
    <n v="235.2"/>
    <n v="0.50391001606855912"/>
    <n v="2026"/>
    <s v="Q3"/>
    <n v="7"/>
    <s v="Jul"/>
  </r>
  <r>
    <n v="2560"/>
    <d v="2026-07-22T00:00:00"/>
    <n v="2026"/>
    <x v="2"/>
    <n v="7"/>
    <x v="6"/>
    <x v="1"/>
    <x v="12"/>
    <x v="0"/>
    <s v="Returning"/>
    <x v="0"/>
    <s v="Trail Bike Light"/>
    <n v="2"/>
    <n v="51.71"/>
    <n v="0"/>
    <n v="22.75"/>
    <x v="1419"/>
    <n v="45.5"/>
    <n v="57.92"/>
    <n v="0.5600464126861342"/>
    <n v="2026"/>
    <s v="Q3"/>
    <n v="7"/>
    <s v="Jul"/>
  </r>
  <r>
    <n v="2758"/>
    <d v="2026-07-22T00:00:00"/>
    <n v="2026"/>
    <x v="2"/>
    <n v="7"/>
    <x v="6"/>
    <x v="0"/>
    <x v="0"/>
    <x v="0"/>
    <s v="New"/>
    <x v="0"/>
    <s v="Compact Repair Kit"/>
    <n v="1"/>
    <n v="39.86"/>
    <n v="0"/>
    <n v="16.53"/>
    <x v="1420"/>
    <n v="16.53"/>
    <n v="23.33"/>
    <n v="0.58529854490717503"/>
    <n v="2026"/>
    <s v="Q3"/>
    <n v="7"/>
    <s v="Jul"/>
  </r>
  <r>
    <n v="4030"/>
    <d v="2026-07-22T00:00:00"/>
    <n v="2026"/>
    <x v="2"/>
    <n v="7"/>
    <x v="6"/>
    <x v="3"/>
    <x v="8"/>
    <x v="0"/>
    <s v="New"/>
    <x v="3"/>
    <s v="Portable Camp Stove"/>
    <n v="2"/>
    <n v="83.71"/>
    <n v="0"/>
    <n v="39.29"/>
    <x v="1421"/>
    <n v="78.58"/>
    <n v="88.839999999999989"/>
    <n v="0.53064150041811009"/>
    <n v="2026"/>
    <s v="Q3"/>
    <n v="7"/>
    <s v="Jul"/>
  </r>
  <r>
    <n v="4337"/>
    <d v="2026-07-22T00:00:00"/>
    <n v="2026"/>
    <x v="2"/>
    <n v="7"/>
    <x v="6"/>
    <x v="1"/>
    <x v="14"/>
    <x v="2"/>
    <s v="New"/>
    <x v="2"/>
    <s v="Packing Cube Set"/>
    <n v="1"/>
    <n v="47.62"/>
    <n v="0"/>
    <n v="17.82"/>
    <x v="1422"/>
    <n v="17.82"/>
    <n v="29.799999999999997"/>
    <n v="0.62578748425031494"/>
    <n v="2026"/>
    <s v="Q3"/>
    <n v="7"/>
    <s v="Jul"/>
  </r>
  <r>
    <n v="5129"/>
    <d v="2026-07-22T00:00:00"/>
    <n v="2026"/>
    <x v="2"/>
    <n v="7"/>
    <x v="6"/>
    <x v="1"/>
    <x v="12"/>
    <x v="0"/>
    <s v="Returning"/>
    <x v="0"/>
    <s v="Commuter Helmet"/>
    <n v="1"/>
    <n v="80.05"/>
    <n v="0.05"/>
    <n v="43.81"/>
    <x v="1423"/>
    <n v="43.81"/>
    <n v="32.237499999999997"/>
    <n v="0.42391268615010352"/>
    <n v="2026"/>
    <s v="Q3"/>
    <n v="7"/>
    <s v="Jul"/>
  </r>
  <r>
    <n v="81"/>
    <d v="2026-07-23T00:00:00"/>
    <n v="2026"/>
    <x v="2"/>
    <n v="7"/>
    <x v="6"/>
    <x v="3"/>
    <x v="8"/>
    <x v="2"/>
    <s v="Returning"/>
    <x v="4"/>
    <s v="Training Mat"/>
    <n v="1"/>
    <n v="51.82"/>
    <n v="0"/>
    <n v="21.43"/>
    <x v="1424"/>
    <n v="21.43"/>
    <n v="30.39"/>
    <n v="0.58645310690852959"/>
    <n v="2026"/>
    <s v="Q3"/>
    <n v="7"/>
    <s v="Jul"/>
  </r>
  <r>
    <n v="493"/>
    <d v="2026-07-23T00:00:00"/>
    <n v="2026"/>
    <x v="2"/>
    <n v="7"/>
    <x v="6"/>
    <x v="1"/>
    <x v="11"/>
    <x v="0"/>
    <s v="Business"/>
    <x v="2"/>
    <s v="Travel Backpack 35L"/>
    <n v="4"/>
    <n v="161.28"/>
    <n v="0.15"/>
    <n v="89.2"/>
    <x v="1425"/>
    <n v="356.8"/>
    <n v="191.55199999999996"/>
    <n v="0.3493230625583566"/>
    <n v="2026"/>
    <s v="Q3"/>
    <n v="7"/>
    <s v="Jul"/>
  </r>
  <r>
    <n v="613"/>
    <d v="2026-07-23T00:00:00"/>
    <n v="2026"/>
    <x v="2"/>
    <n v="7"/>
    <x v="6"/>
    <x v="0"/>
    <x v="0"/>
    <x v="0"/>
    <s v="New"/>
    <x v="0"/>
    <s v="Compact Repair Kit"/>
    <n v="1"/>
    <n v="39.86"/>
    <n v="0.05"/>
    <n v="16.989999999999998"/>
    <x v="1426"/>
    <n v="16.989999999999998"/>
    <n v="20.876999999999999"/>
    <n v="0.55132437214461139"/>
    <n v="2026"/>
    <s v="Q3"/>
    <n v="7"/>
    <s v="Jul"/>
  </r>
  <r>
    <n v="958"/>
    <d v="2026-07-23T00:00:00"/>
    <n v="2026"/>
    <x v="2"/>
    <n v="7"/>
    <x v="6"/>
    <x v="3"/>
    <x v="8"/>
    <x v="3"/>
    <s v="New"/>
    <x v="0"/>
    <s v="Cycling Pack 12L"/>
    <n v="6"/>
    <n v="102.96"/>
    <n v="0.05"/>
    <n v="51.74"/>
    <x v="1427"/>
    <n v="310.44"/>
    <n v="276.43199999999996"/>
    <n v="0.47102604997341835"/>
    <n v="2026"/>
    <s v="Q3"/>
    <n v="7"/>
    <s v="Jul"/>
  </r>
  <r>
    <n v="1270"/>
    <d v="2026-07-23T00:00:00"/>
    <n v="2026"/>
    <x v="2"/>
    <n v="7"/>
    <x v="6"/>
    <x v="1"/>
    <x v="12"/>
    <x v="3"/>
    <s v="Returning"/>
    <x v="1"/>
    <s v="Hiking Daypack 20L"/>
    <n v="1"/>
    <n v="94.04"/>
    <n v="0"/>
    <n v="44.88"/>
    <x v="1428"/>
    <n v="44.88"/>
    <n v="49.160000000000004"/>
    <n v="0.52275627392598889"/>
    <n v="2026"/>
    <s v="Q3"/>
    <n v="7"/>
    <s v="Jul"/>
  </r>
  <r>
    <n v="1513"/>
    <d v="2026-07-23T00:00:00"/>
    <n v="2026"/>
    <x v="2"/>
    <n v="7"/>
    <x v="6"/>
    <x v="3"/>
    <x v="8"/>
    <x v="0"/>
    <s v="New"/>
    <x v="1"/>
    <s v="Trekking Poles"/>
    <n v="2"/>
    <n v="70.790000000000006"/>
    <n v="0"/>
    <n v="32.44"/>
    <x v="1429"/>
    <n v="64.88"/>
    <n v="76.700000000000017"/>
    <n v="0.541743184065546"/>
    <n v="2026"/>
    <s v="Q3"/>
    <n v="7"/>
    <s v="Jul"/>
  </r>
  <r>
    <n v="2009"/>
    <d v="2026-07-23T00:00:00"/>
    <n v="2026"/>
    <x v="2"/>
    <n v="7"/>
    <x v="6"/>
    <x v="2"/>
    <x v="10"/>
    <x v="0"/>
    <s v="New"/>
    <x v="2"/>
    <s v="Packing Cube Set"/>
    <n v="2"/>
    <n v="46.41"/>
    <n v="0"/>
    <n v="18.600000000000001"/>
    <x v="1430"/>
    <n v="37.200000000000003"/>
    <n v="55.61999999999999"/>
    <n v="0.59922430510665803"/>
    <n v="2026"/>
    <s v="Q3"/>
    <n v="7"/>
    <s v="Jul"/>
  </r>
  <r>
    <n v="2838"/>
    <d v="2026-07-23T00:00:00"/>
    <n v="2026"/>
    <x v="2"/>
    <n v="7"/>
    <x v="6"/>
    <x v="3"/>
    <x v="13"/>
    <x v="3"/>
    <s v="New"/>
    <x v="1"/>
    <s v="Trekking Poles"/>
    <n v="1"/>
    <n v="69.75"/>
    <n v="0"/>
    <n v="33.299999999999997"/>
    <x v="1431"/>
    <n v="33.299999999999997"/>
    <n v="36.450000000000003"/>
    <n v="0.52258064516129032"/>
    <n v="2026"/>
    <s v="Q3"/>
    <n v="7"/>
    <s v="Jul"/>
  </r>
  <r>
    <n v="3730"/>
    <d v="2026-07-23T00:00:00"/>
    <n v="2026"/>
    <x v="2"/>
    <n v="7"/>
    <x v="6"/>
    <x v="0"/>
    <x v="15"/>
    <x v="2"/>
    <s v="Business"/>
    <x v="0"/>
    <s v="Compact Repair Kit"/>
    <n v="3"/>
    <n v="40.81"/>
    <n v="0"/>
    <n v="16.86"/>
    <x v="1432"/>
    <n v="50.58"/>
    <n v="71.850000000000009"/>
    <n v="0.58686596422445481"/>
    <n v="2026"/>
    <s v="Q3"/>
    <n v="7"/>
    <s v="Jul"/>
  </r>
  <r>
    <n v="4287"/>
    <d v="2026-07-23T00:00:00"/>
    <n v="2026"/>
    <x v="2"/>
    <n v="7"/>
    <x v="6"/>
    <x v="3"/>
    <x v="8"/>
    <x v="3"/>
    <s v="Returning"/>
    <x v="1"/>
    <s v="Summit Backpack 45L"/>
    <n v="5"/>
    <n v="156.69"/>
    <n v="0"/>
    <n v="80.489999999999995"/>
    <x v="1433"/>
    <n v="402.45"/>
    <n v="381.00000000000006"/>
    <n v="0.48631054949262881"/>
    <n v="2026"/>
    <s v="Q3"/>
    <n v="7"/>
    <s v="Jul"/>
  </r>
  <r>
    <n v="4297"/>
    <d v="2026-07-23T00:00:00"/>
    <n v="2026"/>
    <x v="2"/>
    <n v="7"/>
    <x v="6"/>
    <x v="1"/>
    <x v="6"/>
    <x v="3"/>
    <s v="Returning"/>
    <x v="2"/>
    <s v="Travel Backpack 35L"/>
    <n v="1"/>
    <n v="168.59"/>
    <n v="0.1"/>
    <n v="88.8"/>
    <x v="1434"/>
    <n v="88.8"/>
    <n v="62.930999999999997"/>
    <n v="0.41475374181940405"/>
    <n v="2026"/>
    <s v="Q3"/>
    <n v="7"/>
    <s v="Jul"/>
  </r>
  <r>
    <n v="5118"/>
    <d v="2026-07-23T00:00:00"/>
    <n v="2026"/>
    <x v="2"/>
    <n v="7"/>
    <x v="6"/>
    <x v="1"/>
    <x v="12"/>
    <x v="0"/>
    <s v="Business"/>
    <x v="2"/>
    <s v="Insulated Bottle"/>
    <n v="5"/>
    <n v="36.880000000000003"/>
    <n v="0.1"/>
    <n v="13.76"/>
    <x v="1435"/>
    <n v="68.8"/>
    <n v="97.160000000000011"/>
    <n v="0.58544227524704751"/>
    <n v="2026"/>
    <s v="Q3"/>
    <n v="7"/>
    <s v="Jul"/>
  </r>
  <r>
    <n v="363"/>
    <d v="2026-07-24T00:00:00"/>
    <n v="2026"/>
    <x v="2"/>
    <n v="7"/>
    <x v="6"/>
    <x v="0"/>
    <x v="0"/>
    <x v="1"/>
    <s v="Business"/>
    <x v="2"/>
    <s v="Carry-On Duffel"/>
    <n v="8"/>
    <n v="136.13"/>
    <n v="0.1"/>
    <n v="66.55"/>
    <x v="1436"/>
    <n v="532.4"/>
    <n v="447.73599999999999"/>
    <n v="0.45681007533648393"/>
    <n v="2026"/>
    <s v="Q3"/>
    <n v="7"/>
    <s v="Jul"/>
  </r>
  <r>
    <n v="4243"/>
    <d v="2026-07-24T00:00:00"/>
    <n v="2026"/>
    <x v="2"/>
    <n v="7"/>
    <x v="6"/>
    <x v="1"/>
    <x v="14"/>
    <x v="3"/>
    <s v="Returning"/>
    <x v="0"/>
    <s v="Compact Repair Kit"/>
    <n v="2"/>
    <n v="40.479999999999997"/>
    <n v="0.05"/>
    <n v="16.93"/>
    <x v="1437"/>
    <n v="33.86"/>
    <n v="43.051999999999992"/>
    <n v="0.5597566049511129"/>
    <n v="2026"/>
    <s v="Q3"/>
    <n v="7"/>
    <s v="Jul"/>
  </r>
  <r>
    <n v="4348"/>
    <d v="2026-07-24T00:00:00"/>
    <n v="2026"/>
    <x v="2"/>
    <n v="7"/>
    <x v="6"/>
    <x v="0"/>
    <x v="0"/>
    <x v="0"/>
    <s v="New"/>
    <x v="0"/>
    <s v="Trail Bike Light"/>
    <n v="4"/>
    <n v="50.09"/>
    <n v="0"/>
    <n v="22.11"/>
    <x v="1438"/>
    <n v="88.44"/>
    <n v="111.92000000000002"/>
    <n v="0.55859452984627678"/>
    <n v="2026"/>
    <s v="Q3"/>
    <n v="7"/>
    <s v="Jul"/>
  </r>
  <r>
    <n v="4405"/>
    <d v="2026-07-24T00:00:00"/>
    <n v="2026"/>
    <x v="2"/>
    <n v="7"/>
    <x v="6"/>
    <x v="3"/>
    <x v="8"/>
    <x v="0"/>
    <s v="Returning"/>
    <x v="1"/>
    <s v="Summit Backpack 45L"/>
    <n v="1"/>
    <n v="156.54"/>
    <n v="0.1"/>
    <n v="77.38"/>
    <x v="1439"/>
    <n v="77.38"/>
    <n v="63.506"/>
    <n v="0.4507616086765186"/>
    <n v="2026"/>
    <s v="Q3"/>
    <n v="7"/>
    <s v="Jul"/>
  </r>
  <r>
    <n v="4857"/>
    <d v="2026-07-24T00:00:00"/>
    <n v="2026"/>
    <x v="2"/>
    <n v="7"/>
    <x v="6"/>
    <x v="1"/>
    <x v="6"/>
    <x v="2"/>
    <s v="Returning"/>
    <x v="1"/>
    <s v="Summit Backpack 45L"/>
    <n v="1"/>
    <n v="152.1"/>
    <n v="0.1"/>
    <n v="80.459999999999994"/>
    <x v="1440"/>
    <n v="80.459999999999994"/>
    <n v="56.429999999999993"/>
    <n v="0.41222879684418146"/>
    <n v="2026"/>
    <s v="Q3"/>
    <n v="7"/>
    <s v="Jul"/>
  </r>
  <r>
    <n v="87"/>
    <d v="2026-07-25T00:00:00"/>
    <n v="2026"/>
    <x v="2"/>
    <n v="7"/>
    <x v="6"/>
    <x v="1"/>
    <x v="11"/>
    <x v="0"/>
    <s v="Returning"/>
    <x v="1"/>
    <s v="Summit Backpack 45L"/>
    <n v="1"/>
    <n v="155.35"/>
    <n v="0"/>
    <n v="80.47"/>
    <x v="1441"/>
    <n v="80.47"/>
    <n v="74.88"/>
    <n v="0.48200836820083681"/>
    <n v="2026"/>
    <s v="Q3"/>
    <n v="7"/>
    <s v="Jul"/>
  </r>
  <r>
    <n v="315"/>
    <d v="2026-07-25T00:00:00"/>
    <n v="2026"/>
    <x v="2"/>
    <n v="7"/>
    <x v="6"/>
    <x v="2"/>
    <x v="3"/>
    <x v="3"/>
    <s v="New"/>
    <x v="0"/>
    <s v="Commuter Helmet"/>
    <n v="1"/>
    <n v="81.13"/>
    <n v="0.05"/>
    <n v="42.41"/>
    <x v="1442"/>
    <n v="42.41"/>
    <n v="34.663499999999999"/>
    <n v="0.44974602165465433"/>
    <n v="2026"/>
    <s v="Q3"/>
    <n v="7"/>
    <s v="Jul"/>
  </r>
  <r>
    <n v="970"/>
    <d v="2026-07-25T00:00:00"/>
    <n v="2026"/>
    <x v="2"/>
    <n v="7"/>
    <x v="6"/>
    <x v="1"/>
    <x v="11"/>
    <x v="0"/>
    <s v="New"/>
    <x v="1"/>
    <s v="Trail Boots"/>
    <n v="1"/>
    <n v="145.87"/>
    <n v="0"/>
    <n v="81.430000000000007"/>
    <x v="1443"/>
    <n v="81.430000000000007"/>
    <n v="64.44"/>
    <n v="0.44176321382052508"/>
    <n v="2026"/>
    <s v="Q3"/>
    <n v="7"/>
    <s v="Jul"/>
  </r>
  <r>
    <n v="1891"/>
    <d v="2026-07-25T00:00:00"/>
    <n v="2026"/>
    <x v="2"/>
    <n v="7"/>
    <x v="6"/>
    <x v="1"/>
    <x v="12"/>
    <x v="0"/>
    <s v="New"/>
    <x v="1"/>
    <s v="Summit Backpack 45L"/>
    <n v="6"/>
    <n v="151.88999999999999"/>
    <n v="0.15"/>
    <n v="76.83"/>
    <x v="1444"/>
    <n v="460.98"/>
    <n v="313.65899999999988"/>
    <n v="0.40490989996630677"/>
    <n v="2026"/>
    <s v="Q3"/>
    <n v="7"/>
    <s v="Jul"/>
  </r>
  <r>
    <n v="2148"/>
    <d v="2026-07-25T00:00:00"/>
    <n v="2026"/>
    <x v="2"/>
    <n v="7"/>
    <x v="6"/>
    <x v="2"/>
    <x v="10"/>
    <x v="0"/>
    <s v="New"/>
    <x v="4"/>
    <s v="Resistance Band Set"/>
    <n v="2"/>
    <n v="41.14"/>
    <n v="0.1"/>
    <n v="14.84"/>
    <x v="1445"/>
    <n v="29.68"/>
    <n v="44.372000000000007"/>
    <n v="0.59920056176740677"/>
    <n v="2026"/>
    <s v="Q3"/>
    <n v="7"/>
    <s v="Jul"/>
  </r>
  <r>
    <n v="2467"/>
    <d v="2026-07-25T00:00:00"/>
    <n v="2026"/>
    <x v="2"/>
    <n v="7"/>
    <x v="6"/>
    <x v="3"/>
    <x v="4"/>
    <x v="2"/>
    <s v="Returning"/>
    <x v="0"/>
    <s v="Trail Bike Light"/>
    <n v="1"/>
    <n v="49.5"/>
    <n v="0"/>
    <n v="21.83"/>
    <x v="1446"/>
    <n v="21.83"/>
    <n v="27.67"/>
    <n v="0.55898989898989904"/>
    <n v="2026"/>
    <s v="Q3"/>
    <n v="7"/>
    <s v="Jul"/>
  </r>
  <r>
    <n v="3710"/>
    <d v="2026-07-25T00:00:00"/>
    <n v="2026"/>
    <x v="2"/>
    <n v="7"/>
    <x v="6"/>
    <x v="3"/>
    <x v="7"/>
    <x v="0"/>
    <s v="New"/>
    <x v="2"/>
    <s v="Packing Cube Set"/>
    <n v="2"/>
    <n v="46.48"/>
    <n v="0.05"/>
    <n v="18.760000000000002"/>
    <x v="1447"/>
    <n v="37.520000000000003"/>
    <n v="50.79199999999998"/>
    <n v="0.57514267596702584"/>
    <n v="2026"/>
    <s v="Q3"/>
    <n v="7"/>
    <s v="Jul"/>
  </r>
  <r>
    <n v="3714"/>
    <d v="2026-07-25T00:00:00"/>
    <n v="2026"/>
    <x v="2"/>
    <n v="7"/>
    <x v="6"/>
    <x v="2"/>
    <x v="2"/>
    <x v="3"/>
    <s v="Returning"/>
    <x v="2"/>
    <s v="Insulated Bottle"/>
    <n v="1"/>
    <n v="36.909999999999997"/>
    <n v="0"/>
    <n v="13.56"/>
    <x v="1448"/>
    <n v="13.56"/>
    <n v="23.349999999999994"/>
    <n v="0.63261988620969922"/>
    <n v="2026"/>
    <s v="Q3"/>
    <n v="7"/>
    <s v="Jul"/>
  </r>
  <r>
    <n v="3893"/>
    <d v="2026-07-25T00:00:00"/>
    <n v="2026"/>
    <x v="2"/>
    <n v="7"/>
    <x v="6"/>
    <x v="0"/>
    <x v="0"/>
    <x v="0"/>
    <s v="Returning"/>
    <x v="2"/>
    <s v="Insulated Bottle"/>
    <n v="1"/>
    <n v="35.6"/>
    <n v="0"/>
    <n v="13.91"/>
    <x v="1449"/>
    <n v="13.91"/>
    <n v="21.69"/>
    <n v="0.60926966292134832"/>
    <n v="2026"/>
    <s v="Q3"/>
    <n v="7"/>
    <s v="Jul"/>
  </r>
  <r>
    <n v="4136"/>
    <d v="2026-07-25T00:00:00"/>
    <n v="2026"/>
    <x v="2"/>
    <n v="7"/>
    <x v="6"/>
    <x v="1"/>
    <x v="11"/>
    <x v="2"/>
    <s v="New"/>
    <x v="0"/>
    <s v="Commuter Helmet"/>
    <n v="2"/>
    <n v="80.25"/>
    <n v="0.05"/>
    <n v="42.39"/>
    <x v="1450"/>
    <n v="84.78"/>
    <n v="67.694999999999993"/>
    <n v="0.44397442203639936"/>
    <n v="2026"/>
    <s v="Q3"/>
    <n v="7"/>
    <s v="Jul"/>
  </r>
  <r>
    <n v="4212"/>
    <d v="2026-07-25T00:00:00"/>
    <n v="2026"/>
    <x v="2"/>
    <n v="7"/>
    <x v="6"/>
    <x v="0"/>
    <x v="0"/>
    <x v="3"/>
    <s v="Returning"/>
    <x v="2"/>
    <s v="Packing Cube Set"/>
    <n v="2"/>
    <n v="47.52"/>
    <n v="0.1"/>
    <n v="17.86"/>
    <x v="1451"/>
    <n v="35.72"/>
    <n v="49.816000000000003"/>
    <n v="0.58239805462027683"/>
    <n v="2026"/>
    <s v="Q3"/>
    <n v="7"/>
    <s v="Jul"/>
  </r>
  <r>
    <n v="4332"/>
    <d v="2026-07-25T00:00:00"/>
    <n v="2026"/>
    <x v="2"/>
    <n v="7"/>
    <x v="6"/>
    <x v="3"/>
    <x v="13"/>
    <x v="0"/>
    <s v="New"/>
    <x v="2"/>
    <s v="Travel Backpack 35L"/>
    <n v="2"/>
    <n v="164.58"/>
    <n v="0.1"/>
    <n v="86.55"/>
    <x v="1452"/>
    <n v="173.1"/>
    <n v="123.14400000000003"/>
    <n v="0.41568436829100341"/>
    <n v="2026"/>
    <s v="Q3"/>
    <n v="7"/>
    <s v="Jul"/>
  </r>
  <r>
    <n v="702"/>
    <d v="2026-07-26T00:00:00"/>
    <n v="2026"/>
    <x v="2"/>
    <n v="7"/>
    <x v="6"/>
    <x v="0"/>
    <x v="9"/>
    <x v="0"/>
    <s v="New"/>
    <x v="0"/>
    <s v="Compact Repair Kit"/>
    <n v="1"/>
    <n v="39.99"/>
    <n v="0.05"/>
    <n v="16.739999999999998"/>
    <x v="1453"/>
    <n v="16.739999999999998"/>
    <n v="21.250499999999999"/>
    <n v="0.55936352509179932"/>
    <n v="2026"/>
    <s v="Q3"/>
    <n v="7"/>
    <s v="Jul"/>
  </r>
  <r>
    <n v="1223"/>
    <d v="2026-07-26T00:00:00"/>
    <n v="2026"/>
    <x v="2"/>
    <n v="7"/>
    <x v="6"/>
    <x v="1"/>
    <x v="12"/>
    <x v="2"/>
    <s v="New"/>
    <x v="1"/>
    <s v="Trail Boots"/>
    <n v="1"/>
    <n v="140.44"/>
    <n v="0"/>
    <n v="77.08"/>
    <x v="1454"/>
    <n v="77.08"/>
    <n v="63.36"/>
    <n v="0.45115351751637711"/>
    <n v="2026"/>
    <s v="Q3"/>
    <n v="7"/>
    <s v="Jul"/>
  </r>
  <r>
    <n v="1370"/>
    <d v="2026-07-26T00:00:00"/>
    <n v="2026"/>
    <x v="2"/>
    <n v="7"/>
    <x v="6"/>
    <x v="2"/>
    <x v="10"/>
    <x v="3"/>
    <s v="New"/>
    <x v="4"/>
    <s v="Weighted Vest"/>
    <n v="2"/>
    <n v="123.73"/>
    <n v="0.05"/>
    <n v="68.22"/>
    <x v="1455"/>
    <n v="136.44"/>
    <n v="98.646999999999991"/>
    <n v="0.41961911973014243"/>
    <n v="2026"/>
    <s v="Q3"/>
    <n v="7"/>
    <s v="Jul"/>
  </r>
  <r>
    <n v="3476"/>
    <d v="2026-07-26T00:00:00"/>
    <n v="2026"/>
    <x v="2"/>
    <n v="7"/>
    <x v="6"/>
    <x v="3"/>
    <x v="13"/>
    <x v="1"/>
    <s v="New"/>
    <x v="2"/>
    <s v="Carry-On Duffel"/>
    <n v="3"/>
    <n v="132.68"/>
    <n v="0.15"/>
    <n v="67.38"/>
    <x v="1456"/>
    <n v="202.14"/>
    <n v="136.19400000000002"/>
    <n v="0.40254304917625783"/>
    <n v="2026"/>
    <s v="Q3"/>
    <n v="7"/>
    <s v="Jul"/>
  </r>
  <r>
    <n v="4066"/>
    <d v="2026-07-26T00:00:00"/>
    <n v="2026"/>
    <x v="2"/>
    <n v="7"/>
    <x v="6"/>
    <x v="3"/>
    <x v="7"/>
    <x v="2"/>
    <s v="New"/>
    <x v="4"/>
    <s v="Recovery Roller"/>
    <n v="1"/>
    <n v="35.479999999999997"/>
    <n v="0.05"/>
    <n v="14.15"/>
    <x v="1457"/>
    <n v="14.15"/>
    <n v="19.555999999999997"/>
    <n v="0.58019343737020113"/>
    <n v="2026"/>
    <s v="Q3"/>
    <n v="7"/>
    <s v="Jul"/>
  </r>
  <r>
    <n v="4153"/>
    <d v="2026-07-26T00:00:00"/>
    <n v="2026"/>
    <x v="2"/>
    <n v="7"/>
    <x v="6"/>
    <x v="3"/>
    <x v="7"/>
    <x v="0"/>
    <s v="Business"/>
    <x v="2"/>
    <s v="Carry-On Duffel"/>
    <n v="3"/>
    <n v="134.63"/>
    <n v="0"/>
    <n v="67.2"/>
    <x v="1458"/>
    <n v="201.60000000000002"/>
    <n v="202.28999999999996"/>
    <n v="0.50085419297333422"/>
    <n v="2026"/>
    <s v="Q3"/>
    <n v="7"/>
    <s v="Jul"/>
  </r>
  <r>
    <n v="379"/>
    <d v="2026-07-27T00:00:00"/>
    <n v="2026"/>
    <x v="2"/>
    <n v="7"/>
    <x v="6"/>
    <x v="0"/>
    <x v="9"/>
    <x v="3"/>
    <s v="New"/>
    <x v="1"/>
    <s v="Trekking Poles"/>
    <n v="3"/>
    <n v="72.03"/>
    <n v="0"/>
    <n v="32.46"/>
    <x v="1459"/>
    <n v="97.38"/>
    <n v="118.71000000000001"/>
    <n v="0.54935443565181175"/>
    <n v="2026"/>
    <s v="Q3"/>
    <n v="7"/>
    <s v="Jul"/>
  </r>
  <r>
    <n v="820"/>
    <d v="2026-07-27T00:00:00"/>
    <n v="2026"/>
    <x v="2"/>
    <n v="7"/>
    <x v="6"/>
    <x v="3"/>
    <x v="7"/>
    <x v="3"/>
    <s v="Returning"/>
    <x v="4"/>
    <s v="Resistance Band Set"/>
    <n v="1"/>
    <n v="40.24"/>
    <n v="0"/>
    <n v="15.05"/>
    <x v="1460"/>
    <n v="15.05"/>
    <n v="25.19"/>
    <n v="0.62599403578528823"/>
    <n v="2026"/>
    <s v="Q3"/>
    <n v="7"/>
    <s v="Jul"/>
  </r>
  <r>
    <n v="2003"/>
    <d v="2026-07-27T00:00:00"/>
    <n v="2026"/>
    <x v="2"/>
    <n v="7"/>
    <x v="6"/>
    <x v="2"/>
    <x v="5"/>
    <x v="2"/>
    <s v="Returning"/>
    <x v="2"/>
    <s v="Insulated Bottle"/>
    <n v="1"/>
    <n v="36.14"/>
    <n v="0"/>
    <n v="13.52"/>
    <x v="1461"/>
    <n v="13.52"/>
    <n v="22.62"/>
    <n v="0.62589928057553956"/>
    <n v="2026"/>
    <s v="Q3"/>
    <n v="7"/>
    <s v="Jul"/>
  </r>
  <r>
    <n v="2682"/>
    <d v="2026-07-27T00:00:00"/>
    <n v="2026"/>
    <x v="2"/>
    <n v="7"/>
    <x v="6"/>
    <x v="1"/>
    <x v="11"/>
    <x v="0"/>
    <s v="New"/>
    <x v="4"/>
    <s v="Resistance Band Set"/>
    <n v="2"/>
    <n v="40.22"/>
    <n v="0.05"/>
    <n v="14.72"/>
    <x v="1462"/>
    <n v="29.44"/>
    <n v="46.977999999999994"/>
    <n v="0.61475045146431473"/>
    <n v="2026"/>
    <s v="Q3"/>
    <n v="7"/>
    <s v="Jul"/>
  </r>
  <r>
    <n v="3860"/>
    <d v="2026-07-27T00:00:00"/>
    <n v="2026"/>
    <x v="2"/>
    <n v="7"/>
    <x v="6"/>
    <x v="3"/>
    <x v="7"/>
    <x v="0"/>
    <s v="Returning"/>
    <x v="4"/>
    <s v="Recovery Roller"/>
    <n v="3"/>
    <n v="37.130000000000003"/>
    <n v="0.05"/>
    <n v="14.29"/>
    <x v="1463"/>
    <n v="42.87"/>
    <n v="62.950500000000012"/>
    <n v="0.59488000907196625"/>
    <n v="2026"/>
    <s v="Q3"/>
    <n v="7"/>
    <s v="Jul"/>
  </r>
  <r>
    <n v="4063"/>
    <d v="2026-07-27T00:00:00"/>
    <n v="2026"/>
    <x v="2"/>
    <n v="7"/>
    <x v="6"/>
    <x v="0"/>
    <x v="9"/>
    <x v="0"/>
    <s v="New"/>
    <x v="3"/>
    <s v="Compact Sleeping Bag"/>
    <n v="4"/>
    <n v="125.07"/>
    <n v="0.05"/>
    <n v="60"/>
    <x v="1464"/>
    <n v="240"/>
    <n v="235.26599999999996"/>
    <n v="0.4950196311118405"/>
    <n v="2026"/>
    <s v="Q3"/>
    <n v="7"/>
    <s v="Jul"/>
  </r>
  <r>
    <n v="4474"/>
    <d v="2026-07-27T00:00:00"/>
    <n v="2026"/>
    <x v="2"/>
    <n v="7"/>
    <x v="6"/>
    <x v="3"/>
    <x v="13"/>
    <x v="1"/>
    <s v="Returning"/>
    <x v="4"/>
    <s v="Weighted Vest"/>
    <n v="5"/>
    <n v="122.14"/>
    <n v="0.05"/>
    <n v="70.64"/>
    <x v="1465"/>
    <n v="353.2"/>
    <n v="226.96499999999997"/>
    <n v="0.39120767367903958"/>
    <n v="2026"/>
    <s v="Q3"/>
    <n v="7"/>
    <s v="Jul"/>
  </r>
  <r>
    <n v="21"/>
    <d v="2026-07-28T00:00:00"/>
    <n v="2026"/>
    <x v="2"/>
    <n v="7"/>
    <x v="6"/>
    <x v="1"/>
    <x v="11"/>
    <x v="0"/>
    <s v="Business"/>
    <x v="3"/>
    <s v="Compact Sleeping Bag"/>
    <n v="1"/>
    <n v="120.09"/>
    <n v="0"/>
    <n v="62.18"/>
    <x v="1466"/>
    <n v="62.18"/>
    <n v="57.910000000000004"/>
    <n v="0.48222166708302111"/>
    <n v="2026"/>
    <s v="Q3"/>
    <n v="7"/>
    <s v="Jul"/>
  </r>
  <r>
    <n v="368"/>
    <d v="2026-07-28T00:00:00"/>
    <n v="2026"/>
    <x v="2"/>
    <n v="7"/>
    <x v="6"/>
    <x v="3"/>
    <x v="4"/>
    <x v="3"/>
    <s v="Returning"/>
    <x v="0"/>
    <s v="Cycling Pack 12L"/>
    <n v="6"/>
    <n v="102.75"/>
    <n v="0"/>
    <n v="51.55"/>
    <x v="1467"/>
    <n v="309.29999999999995"/>
    <n v="307.20000000000005"/>
    <n v="0.49829683698296845"/>
    <n v="2026"/>
    <s v="Q3"/>
    <n v="7"/>
    <s v="Jul"/>
  </r>
  <r>
    <n v="457"/>
    <d v="2026-07-28T00:00:00"/>
    <n v="2026"/>
    <x v="2"/>
    <n v="7"/>
    <x v="6"/>
    <x v="2"/>
    <x v="2"/>
    <x v="0"/>
    <s v="Returning"/>
    <x v="3"/>
    <s v="Trail Tent 2P"/>
    <n v="4"/>
    <n v="191.15"/>
    <n v="0"/>
    <n v="105.01"/>
    <x v="1468"/>
    <n v="420.04"/>
    <n v="344.56"/>
    <n v="0.45064085796494896"/>
    <n v="2026"/>
    <s v="Q3"/>
    <n v="7"/>
    <s v="Jul"/>
  </r>
  <r>
    <n v="1516"/>
    <d v="2026-07-28T00:00:00"/>
    <n v="2026"/>
    <x v="2"/>
    <n v="7"/>
    <x v="6"/>
    <x v="0"/>
    <x v="9"/>
    <x v="0"/>
    <s v="Business"/>
    <x v="4"/>
    <s v="Resistance Band Set"/>
    <n v="2"/>
    <n v="40.15"/>
    <n v="0.1"/>
    <n v="14.86"/>
    <x v="1469"/>
    <n v="29.72"/>
    <n v="42.55"/>
    <n v="0.58876435588764353"/>
    <n v="2026"/>
    <s v="Q3"/>
    <n v="7"/>
    <s v="Jul"/>
  </r>
  <r>
    <n v="2266"/>
    <d v="2026-07-28T00:00:00"/>
    <n v="2026"/>
    <x v="2"/>
    <n v="7"/>
    <x v="6"/>
    <x v="1"/>
    <x v="11"/>
    <x v="3"/>
    <s v="Business"/>
    <x v="3"/>
    <s v="Portable Camp Stove"/>
    <n v="1"/>
    <n v="83.05"/>
    <n v="0"/>
    <n v="38.86"/>
    <x v="1470"/>
    <n v="38.86"/>
    <n v="44.19"/>
    <n v="0.53208910295003009"/>
    <n v="2026"/>
    <s v="Q3"/>
    <n v="7"/>
    <s v="Jul"/>
  </r>
  <r>
    <n v="2802"/>
    <d v="2026-07-28T00:00:00"/>
    <n v="2026"/>
    <x v="2"/>
    <n v="7"/>
    <x v="6"/>
    <x v="0"/>
    <x v="9"/>
    <x v="0"/>
    <s v="Returning"/>
    <x v="1"/>
    <s v="Trail Boots"/>
    <n v="2"/>
    <n v="146.22999999999999"/>
    <n v="0"/>
    <n v="79.040000000000006"/>
    <x v="1471"/>
    <n v="158.08000000000001"/>
    <n v="134.37999999999997"/>
    <n v="0.45948163851466861"/>
    <n v="2026"/>
    <s v="Q3"/>
    <n v="7"/>
    <s v="Jul"/>
  </r>
  <r>
    <n v="3604"/>
    <d v="2026-07-28T00:00:00"/>
    <n v="2026"/>
    <x v="2"/>
    <n v="7"/>
    <x v="6"/>
    <x v="1"/>
    <x v="14"/>
    <x v="0"/>
    <s v="Returning"/>
    <x v="1"/>
    <s v="Trail Boots"/>
    <n v="2"/>
    <n v="144.09"/>
    <n v="0"/>
    <n v="77.67"/>
    <x v="1472"/>
    <n v="155.34"/>
    <n v="132.84"/>
    <n v="0.46096189881324173"/>
    <n v="2026"/>
    <s v="Q3"/>
    <n v="7"/>
    <s v="Jul"/>
  </r>
  <r>
    <n v="3644"/>
    <d v="2026-07-28T00:00:00"/>
    <n v="2026"/>
    <x v="2"/>
    <n v="7"/>
    <x v="6"/>
    <x v="2"/>
    <x v="10"/>
    <x v="2"/>
    <s v="Business"/>
    <x v="1"/>
    <s v="Hiking Daypack 20L"/>
    <n v="3"/>
    <n v="93.01"/>
    <n v="0.15"/>
    <n v="46.68"/>
    <x v="1473"/>
    <n v="140.04"/>
    <n v="97.135500000000036"/>
    <n v="0.4095511551572571"/>
    <n v="2026"/>
    <s v="Q3"/>
    <n v="7"/>
    <s v="Jul"/>
  </r>
  <r>
    <n v="4271"/>
    <d v="2026-07-28T00:00:00"/>
    <n v="2026"/>
    <x v="2"/>
    <n v="7"/>
    <x v="6"/>
    <x v="0"/>
    <x v="0"/>
    <x v="2"/>
    <s v="New"/>
    <x v="3"/>
    <s v="Compact Sleeping Bag"/>
    <n v="1"/>
    <n v="121.61"/>
    <n v="0.1"/>
    <n v="60.58"/>
    <x v="1474"/>
    <n v="60.58"/>
    <n v="48.869"/>
    <n v="0.4465001964385239"/>
    <n v="2026"/>
    <s v="Q3"/>
    <n v="7"/>
    <s v="Jul"/>
  </r>
  <r>
    <n v="272"/>
    <d v="2026-07-29T00:00:00"/>
    <n v="2026"/>
    <x v="2"/>
    <n v="7"/>
    <x v="6"/>
    <x v="3"/>
    <x v="4"/>
    <x v="0"/>
    <s v="Business"/>
    <x v="3"/>
    <s v="Trail Tent 2P"/>
    <n v="2"/>
    <n v="195.09"/>
    <n v="0"/>
    <n v="106.82"/>
    <x v="1475"/>
    <n v="213.64"/>
    <n v="176.54000000000002"/>
    <n v="0.45245783997129535"/>
    <n v="2026"/>
    <s v="Q3"/>
    <n v="7"/>
    <s v="Jul"/>
  </r>
  <r>
    <n v="1469"/>
    <d v="2026-07-29T00:00:00"/>
    <n v="2026"/>
    <x v="2"/>
    <n v="7"/>
    <x v="6"/>
    <x v="2"/>
    <x v="10"/>
    <x v="2"/>
    <s v="Returning"/>
    <x v="2"/>
    <s v="Travel Backpack 35L"/>
    <n v="3"/>
    <n v="167.52"/>
    <n v="0"/>
    <n v="87.26"/>
    <x v="1476"/>
    <n v="261.78000000000003"/>
    <n v="240.78000000000003"/>
    <n v="0.4791069723018147"/>
    <n v="2026"/>
    <s v="Q3"/>
    <n v="7"/>
    <s v="Jul"/>
  </r>
  <r>
    <n v="2253"/>
    <d v="2026-07-29T00:00:00"/>
    <n v="2026"/>
    <x v="2"/>
    <n v="7"/>
    <x v="6"/>
    <x v="1"/>
    <x v="14"/>
    <x v="3"/>
    <s v="New"/>
    <x v="0"/>
    <s v="Trail Bike Light"/>
    <n v="3"/>
    <n v="50.98"/>
    <n v="0"/>
    <n v="22.63"/>
    <x v="1477"/>
    <n v="67.89"/>
    <n v="85.05"/>
    <n v="0.55610043154178113"/>
    <n v="2026"/>
    <s v="Q3"/>
    <n v="7"/>
    <s v="Jul"/>
  </r>
  <r>
    <n v="2554"/>
    <d v="2026-07-29T00:00:00"/>
    <n v="2026"/>
    <x v="2"/>
    <n v="7"/>
    <x v="6"/>
    <x v="1"/>
    <x v="11"/>
    <x v="3"/>
    <s v="New"/>
    <x v="4"/>
    <s v="Training Mat"/>
    <n v="2"/>
    <n v="49.98"/>
    <n v="0.1"/>
    <n v="21.91"/>
    <x v="1478"/>
    <n v="43.82"/>
    <n v="46.143999999999998"/>
    <n v="0.51291627762215997"/>
    <n v="2026"/>
    <s v="Q3"/>
    <n v="7"/>
    <s v="Jul"/>
  </r>
  <r>
    <n v="2624"/>
    <d v="2026-07-29T00:00:00"/>
    <n v="2026"/>
    <x v="2"/>
    <n v="7"/>
    <x v="6"/>
    <x v="3"/>
    <x v="4"/>
    <x v="1"/>
    <s v="Business"/>
    <x v="2"/>
    <s v="Insulated Bottle"/>
    <n v="4"/>
    <n v="36.44"/>
    <n v="0.15"/>
    <n v="13.32"/>
    <x v="1479"/>
    <n v="53.28"/>
    <n v="70.615999999999985"/>
    <n v="0.5699619035319945"/>
    <n v="2026"/>
    <s v="Q3"/>
    <n v="7"/>
    <s v="Jul"/>
  </r>
  <r>
    <n v="3338"/>
    <d v="2026-07-29T00:00:00"/>
    <n v="2026"/>
    <x v="2"/>
    <n v="7"/>
    <x v="6"/>
    <x v="0"/>
    <x v="0"/>
    <x v="0"/>
    <s v="Returning"/>
    <x v="3"/>
    <s v="Trail Tent 2P"/>
    <n v="1"/>
    <n v="195.34"/>
    <n v="0.05"/>
    <n v="106.6"/>
    <x v="1480"/>
    <n v="106.6"/>
    <n v="78.973000000000013"/>
    <n v="0.42556298599472991"/>
    <n v="2026"/>
    <s v="Q3"/>
    <n v="7"/>
    <s v="Jul"/>
  </r>
  <r>
    <n v="4575"/>
    <d v="2026-07-29T00:00:00"/>
    <n v="2026"/>
    <x v="2"/>
    <n v="7"/>
    <x v="6"/>
    <x v="2"/>
    <x v="5"/>
    <x v="0"/>
    <s v="Business"/>
    <x v="0"/>
    <s v="Cycling Pack 12L"/>
    <n v="1"/>
    <n v="103.31"/>
    <n v="0"/>
    <n v="50.93"/>
    <x v="1481"/>
    <n v="50.93"/>
    <n v="52.38"/>
    <n v="0.50701771367728199"/>
    <n v="2026"/>
    <s v="Q3"/>
    <n v="7"/>
    <s v="Jul"/>
  </r>
  <r>
    <n v="4871"/>
    <d v="2026-07-29T00:00:00"/>
    <n v="2026"/>
    <x v="2"/>
    <n v="7"/>
    <x v="6"/>
    <x v="0"/>
    <x v="0"/>
    <x v="0"/>
    <s v="New"/>
    <x v="3"/>
    <s v="Compact Sleeping Bag"/>
    <n v="3"/>
    <n v="123.31"/>
    <n v="0"/>
    <n v="59.16"/>
    <x v="1482"/>
    <n v="177.48"/>
    <n v="192.45000000000002"/>
    <n v="0.52023355770010549"/>
    <n v="2026"/>
    <s v="Q3"/>
    <n v="7"/>
    <s v="Jul"/>
  </r>
  <r>
    <n v="4931"/>
    <d v="2026-07-29T00:00:00"/>
    <n v="2026"/>
    <x v="2"/>
    <n v="7"/>
    <x v="6"/>
    <x v="0"/>
    <x v="15"/>
    <x v="0"/>
    <s v="New"/>
    <x v="4"/>
    <s v="Resistance Band Set"/>
    <n v="1"/>
    <n v="40.36"/>
    <n v="0.1"/>
    <n v="14.82"/>
    <x v="1483"/>
    <n v="14.82"/>
    <n v="21.503999999999998"/>
    <n v="0.59200528576148004"/>
    <n v="2026"/>
    <s v="Q3"/>
    <n v="7"/>
    <s v="Jul"/>
  </r>
  <r>
    <n v="4962"/>
    <d v="2026-07-29T00:00:00"/>
    <n v="2026"/>
    <x v="2"/>
    <n v="7"/>
    <x v="6"/>
    <x v="0"/>
    <x v="15"/>
    <x v="2"/>
    <s v="New"/>
    <x v="3"/>
    <s v="Portable Camp Stove"/>
    <n v="2"/>
    <n v="83.06"/>
    <n v="0"/>
    <n v="38.74"/>
    <x v="1484"/>
    <n v="77.48"/>
    <n v="88.64"/>
    <n v="0.5335901757765471"/>
    <n v="2026"/>
    <s v="Q3"/>
    <n v="7"/>
    <s v="Jul"/>
  </r>
  <r>
    <n v="5006"/>
    <d v="2026-07-29T00:00:00"/>
    <n v="2026"/>
    <x v="2"/>
    <n v="7"/>
    <x v="6"/>
    <x v="2"/>
    <x v="3"/>
    <x v="0"/>
    <s v="Returning"/>
    <x v="1"/>
    <s v="Summit Backpack 45L"/>
    <n v="2"/>
    <n v="151.72999999999999"/>
    <n v="0"/>
    <n v="81.209999999999994"/>
    <x v="1485"/>
    <n v="162.41999999999999"/>
    <n v="141.04"/>
    <n v="0.46477295195412904"/>
    <n v="2026"/>
    <s v="Q3"/>
    <n v="7"/>
    <s v="Jul"/>
  </r>
  <r>
    <n v="5033"/>
    <d v="2026-07-29T00:00:00"/>
    <n v="2026"/>
    <x v="2"/>
    <n v="7"/>
    <x v="6"/>
    <x v="3"/>
    <x v="8"/>
    <x v="0"/>
    <s v="New"/>
    <x v="1"/>
    <s v="Trekking Poles"/>
    <n v="4"/>
    <n v="72.010000000000005"/>
    <n v="0.05"/>
    <n v="32.36"/>
    <x v="1486"/>
    <n v="129.44"/>
    <n v="144.19800000000004"/>
    <n v="0.52696628392255473"/>
    <n v="2026"/>
    <s v="Q3"/>
    <n v="7"/>
    <s v="Jul"/>
  </r>
  <r>
    <n v="5117"/>
    <d v="2026-07-29T00:00:00"/>
    <n v="2026"/>
    <x v="2"/>
    <n v="7"/>
    <x v="6"/>
    <x v="1"/>
    <x v="11"/>
    <x v="0"/>
    <s v="Business"/>
    <x v="1"/>
    <s v="Summit Backpack 45L"/>
    <n v="1"/>
    <n v="154.87"/>
    <n v="0"/>
    <n v="80.459999999999994"/>
    <x v="1487"/>
    <n v="80.459999999999994"/>
    <n v="74.410000000000011"/>
    <n v="0.48046748886162594"/>
    <n v="2026"/>
    <s v="Q3"/>
    <n v="7"/>
    <s v="Jul"/>
  </r>
  <r>
    <n v="954"/>
    <d v="2026-07-30T00:00:00"/>
    <n v="2026"/>
    <x v="2"/>
    <n v="7"/>
    <x v="6"/>
    <x v="1"/>
    <x v="1"/>
    <x v="0"/>
    <s v="New"/>
    <x v="2"/>
    <s v="Carry-On Duffel"/>
    <n v="3"/>
    <n v="134.61000000000001"/>
    <n v="0.1"/>
    <n v="65.77"/>
    <x v="1488"/>
    <n v="197.31"/>
    <n v="166.13700000000006"/>
    <n v="0.45711479252820914"/>
    <n v="2026"/>
    <s v="Q3"/>
    <n v="7"/>
    <s v="Jul"/>
  </r>
  <r>
    <n v="1644"/>
    <d v="2026-07-30T00:00:00"/>
    <n v="2026"/>
    <x v="2"/>
    <n v="7"/>
    <x v="6"/>
    <x v="3"/>
    <x v="13"/>
    <x v="0"/>
    <s v="Returning"/>
    <x v="0"/>
    <s v="Commuter Helmet"/>
    <n v="3"/>
    <n v="81.5"/>
    <n v="0.05"/>
    <n v="43.85"/>
    <x v="1489"/>
    <n v="131.55000000000001"/>
    <n v="100.72499999999997"/>
    <n v="0.43364546335163051"/>
    <n v="2026"/>
    <s v="Q3"/>
    <n v="7"/>
    <s v="Jul"/>
  </r>
  <r>
    <n v="2030"/>
    <d v="2026-07-30T00:00:00"/>
    <n v="2026"/>
    <x v="2"/>
    <n v="7"/>
    <x v="6"/>
    <x v="0"/>
    <x v="0"/>
    <x v="3"/>
    <s v="Business"/>
    <x v="2"/>
    <s v="Carry-On Duffel"/>
    <n v="2"/>
    <n v="135.63"/>
    <n v="0"/>
    <n v="66.63"/>
    <x v="1490"/>
    <n v="133.26"/>
    <n v="138"/>
    <n v="0.50873700508737008"/>
    <n v="2026"/>
    <s v="Q3"/>
    <n v="7"/>
    <s v="Jul"/>
  </r>
  <r>
    <n v="2595"/>
    <d v="2026-07-30T00:00:00"/>
    <n v="2026"/>
    <x v="2"/>
    <n v="7"/>
    <x v="6"/>
    <x v="0"/>
    <x v="9"/>
    <x v="1"/>
    <s v="Business"/>
    <x v="2"/>
    <s v="Carry-On Duffel"/>
    <n v="15"/>
    <n v="133.44999999999999"/>
    <n v="0.2"/>
    <n v="65.819999999999993"/>
    <x v="1491"/>
    <n v="987.3"/>
    <n v="614.09999999999991"/>
    <n v="0.3834769576620457"/>
    <n v="2026"/>
    <s v="Q3"/>
    <n v="7"/>
    <s v="Jul"/>
  </r>
  <r>
    <n v="2763"/>
    <d v="2026-07-30T00:00:00"/>
    <n v="2026"/>
    <x v="2"/>
    <n v="7"/>
    <x v="6"/>
    <x v="0"/>
    <x v="15"/>
    <x v="0"/>
    <s v="Business"/>
    <x v="3"/>
    <s v="Compact Sleeping Bag"/>
    <n v="1"/>
    <n v="120.94"/>
    <n v="0"/>
    <n v="62.24"/>
    <x v="1492"/>
    <n v="62.24"/>
    <n v="58.699999999999996"/>
    <n v="0.48536464362493797"/>
    <n v="2026"/>
    <s v="Q3"/>
    <n v="7"/>
    <s v="Jul"/>
  </r>
  <r>
    <n v="3537"/>
    <d v="2026-07-30T00:00:00"/>
    <n v="2026"/>
    <x v="2"/>
    <n v="7"/>
    <x v="6"/>
    <x v="1"/>
    <x v="11"/>
    <x v="0"/>
    <s v="Returning"/>
    <x v="3"/>
    <s v="Alpine Tent 4P"/>
    <n v="2"/>
    <n v="332.99"/>
    <n v="0.15"/>
    <n v="199.09"/>
    <x v="1493"/>
    <n v="398.18"/>
    <n v="167.90299999999996"/>
    <n v="0.29660491482697759"/>
    <n v="2026"/>
    <s v="Q3"/>
    <n v="7"/>
    <s v="Jul"/>
  </r>
  <r>
    <n v="3550"/>
    <d v="2026-07-30T00:00:00"/>
    <n v="2026"/>
    <x v="2"/>
    <n v="7"/>
    <x v="6"/>
    <x v="0"/>
    <x v="15"/>
    <x v="0"/>
    <s v="Returning"/>
    <x v="3"/>
    <s v="Compact Sleeping Bag"/>
    <n v="3"/>
    <n v="120.88"/>
    <n v="0"/>
    <n v="60.97"/>
    <x v="1494"/>
    <n v="182.91"/>
    <n v="179.73"/>
    <n v="0.49561548643282594"/>
    <n v="2026"/>
    <s v="Q3"/>
    <n v="7"/>
    <s v="Jul"/>
  </r>
  <r>
    <n v="3875"/>
    <d v="2026-07-30T00:00:00"/>
    <n v="2026"/>
    <x v="2"/>
    <n v="7"/>
    <x v="6"/>
    <x v="3"/>
    <x v="8"/>
    <x v="0"/>
    <s v="Returning"/>
    <x v="0"/>
    <s v="Cycling Pack 12L"/>
    <n v="1"/>
    <n v="101.73"/>
    <n v="0.05"/>
    <n v="51.63"/>
    <x v="1495"/>
    <n v="51.63"/>
    <n v="45.013500000000001"/>
    <n v="0.46576852038678235"/>
    <n v="2026"/>
    <s v="Q3"/>
    <n v="7"/>
    <s v="Jul"/>
  </r>
  <r>
    <n v="4467"/>
    <d v="2026-07-30T00:00:00"/>
    <n v="2026"/>
    <x v="2"/>
    <n v="7"/>
    <x v="6"/>
    <x v="3"/>
    <x v="7"/>
    <x v="0"/>
    <s v="Returning"/>
    <x v="2"/>
    <s v="Insulated Bottle"/>
    <n v="2"/>
    <n v="36.21"/>
    <n v="0"/>
    <n v="13.5"/>
    <x v="1496"/>
    <n v="27"/>
    <n v="45.42"/>
    <n v="0.62717481358740679"/>
    <n v="2026"/>
    <s v="Q3"/>
    <n v="7"/>
    <s v="Jul"/>
  </r>
  <r>
    <n v="739"/>
    <d v="2026-07-31T00:00:00"/>
    <n v="2026"/>
    <x v="2"/>
    <n v="7"/>
    <x v="6"/>
    <x v="3"/>
    <x v="7"/>
    <x v="0"/>
    <s v="Business"/>
    <x v="0"/>
    <s v="Cycling Pack 12L"/>
    <n v="5"/>
    <n v="104.65"/>
    <n v="0"/>
    <n v="49.2"/>
    <x v="1497"/>
    <n v="246"/>
    <n v="277.25"/>
    <n v="0.52986144290492121"/>
    <n v="2026"/>
    <s v="Q3"/>
    <n v="7"/>
    <s v="Jul"/>
  </r>
  <r>
    <n v="2376"/>
    <d v="2026-07-31T00:00:00"/>
    <n v="2026"/>
    <x v="2"/>
    <n v="7"/>
    <x v="6"/>
    <x v="2"/>
    <x v="5"/>
    <x v="1"/>
    <s v="Returning"/>
    <x v="3"/>
    <s v="Trail Tent 2P"/>
    <n v="5"/>
    <n v="198.35"/>
    <n v="0.05"/>
    <n v="104.96"/>
    <x v="1498"/>
    <n v="524.79999999999995"/>
    <n v="417.36249999999995"/>
    <n v="0.44298356175288234"/>
    <n v="2026"/>
    <s v="Q3"/>
    <n v="7"/>
    <s v="Jul"/>
  </r>
  <r>
    <n v="3109"/>
    <d v="2026-07-31T00:00:00"/>
    <n v="2026"/>
    <x v="2"/>
    <n v="7"/>
    <x v="6"/>
    <x v="0"/>
    <x v="0"/>
    <x v="3"/>
    <s v="Returning"/>
    <x v="4"/>
    <s v="Recovery Roller"/>
    <n v="2"/>
    <n v="36.56"/>
    <n v="0.05"/>
    <n v="13.76"/>
    <x v="1499"/>
    <n v="27.52"/>
    <n v="41.944000000000003"/>
    <n v="0.60382356328457909"/>
    <n v="2026"/>
    <s v="Q3"/>
    <n v="7"/>
    <s v="Jul"/>
  </r>
  <r>
    <n v="4362"/>
    <d v="2026-07-31T00:00:00"/>
    <n v="2026"/>
    <x v="2"/>
    <n v="7"/>
    <x v="6"/>
    <x v="1"/>
    <x v="14"/>
    <x v="0"/>
    <s v="Returning"/>
    <x v="1"/>
    <s v="Hiking Daypack 20L"/>
    <n v="5"/>
    <n v="92.41"/>
    <n v="0"/>
    <n v="44.29"/>
    <x v="1500"/>
    <n v="221.45"/>
    <n v="240.59999999999997"/>
    <n v="0.52072286549074775"/>
    <n v="2026"/>
    <s v="Q3"/>
    <n v="7"/>
    <s v="Jul"/>
  </r>
  <r>
    <n v="777"/>
    <d v="2026-08-01T00:00:00"/>
    <n v="2026"/>
    <x v="2"/>
    <n v="8"/>
    <x v="7"/>
    <x v="3"/>
    <x v="13"/>
    <x v="0"/>
    <s v="Returning"/>
    <x v="3"/>
    <s v="Compact Sleeping Bag"/>
    <n v="4"/>
    <n v="121.87"/>
    <n v="0"/>
    <n v="59.89"/>
    <x v="1501"/>
    <n v="239.56"/>
    <n v="247.92000000000002"/>
    <n v="0.50857471075736438"/>
    <n v="2026"/>
    <s v="Q3"/>
    <n v="8"/>
    <s v="Aug"/>
  </r>
  <r>
    <n v="831"/>
    <d v="2026-08-01T00:00:00"/>
    <n v="2026"/>
    <x v="2"/>
    <n v="8"/>
    <x v="7"/>
    <x v="3"/>
    <x v="8"/>
    <x v="0"/>
    <s v="Returning"/>
    <x v="2"/>
    <s v="Carry-On Duffel"/>
    <n v="2"/>
    <n v="130.9"/>
    <n v="0.05"/>
    <n v="67.959999999999994"/>
    <x v="1502"/>
    <n v="135.91999999999999"/>
    <n v="112.79000000000002"/>
    <n v="0.45350006031120588"/>
    <n v="2026"/>
    <s v="Q3"/>
    <n v="8"/>
    <s v="Aug"/>
  </r>
  <r>
    <n v="2059"/>
    <d v="2026-08-01T00:00:00"/>
    <n v="2026"/>
    <x v="2"/>
    <n v="8"/>
    <x v="7"/>
    <x v="2"/>
    <x v="2"/>
    <x v="2"/>
    <s v="New"/>
    <x v="0"/>
    <s v="Trail Bike Light"/>
    <n v="1"/>
    <n v="50.98"/>
    <n v="0"/>
    <n v="22.92"/>
    <x v="1503"/>
    <n v="22.92"/>
    <n v="28.059999999999995"/>
    <n v="0.55041192624558644"/>
    <n v="2026"/>
    <s v="Q3"/>
    <n v="8"/>
    <s v="Aug"/>
  </r>
  <r>
    <n v="2519"/>
    <d v="2026-08-01T00:00:00"/>
    <n v="2026"/>
    <x v="2"/>
    <n v="8"/>
    <x v="7"/>
    <x v="2"/>
    <x v="2"/>
    <x v="0"/>
    <s v="Returning"/>
    <x v="1"/>
    <s v="Hiking Daypack 20L"/>
    <n v="2"/>
    <n v="91.11"/>
    <n v="0"/>
    <n v="44.19"/>
    <x v="1504"/>
    <n v="88.38"/>
    <n v="93.84"/>
    <n v="0.51498189002304906"/>
    <n v="2026"/>
    <s v="Q3"/>
    <n v="8"/>
    <s v="Aug"/>
  </r>
  <r>
    <n v="2644"/>
    <d v="2026-08-01T00:00:00"/>
    <n v="2026"/>
    <x v="2"/>
    <n v="8"/>
    <x v="7"/>
    <x v="0"/>
    <x v="0"/>
    <x v="3"/>
    <s v="Returning"/>
    <x v="2"/>
    <s v="Insulated Bottle"/>
    <n v="3"/>
    <n v="35.619999999999997"/>
    <n v="0.05"/>
    <n v="13.47"/>
    <x v="1505"/>
    <n v="40.410000000000004"/>
    <n v="61.106999999999978"/>
    <n v="0.60193859156594454"/>
    <n v="2026"/>
    <s v="Q3"/>
    <n v="8"/>
    <s v="Aug"/>
  </r>
  <r>
    <n v="4141"/>
    <d v="2026-08-01T00:00:00"/>
    <n v="2026"/>
    <x v="2"/>
    <n v="8"/>
    <x v="7"/>
    <x v="3"/>
    <x v="13"/>
    <x v="0"/>
    <s v="New"/>
    <x v="1"/>
    <s v="Hiking Daypack 20L"/>
    <n v="1"/>
    <n v="91.95"/>
    <n v="0.05"/>
    <n v="46.47"/>
    <x v="1506"/>
    <n v="46.47"/>
    <n v="40.882499999999993"/>
    <n v="0.46801751523997592"/>
    <n v="2026"/>
    <s v="Q3"/>
    <n v="8"/>
    <s v="Aug"/>
  </r>
  <r>
    <n v="4804"/>
    <d v="2026-08-01T00:00:00"/>
    <n v="2026"/>
    <x v="2"/>
    <n v="8"/>
    <x v="7"/>
    <x v="0"/>
    <x v="9"/>
    <x v="0"/>
    <s v="Returning"/>
    <x v="4"/>
    <s v="Training Mat"/>
    <n v="1"/>
    <n v="49.46"/>
    <n v="0"/>
    <n v="21.47"/>
    <x v="458"/>
    <n v="21.47"/>
    <n v="27.990000000000002"/>
    <n v="0.5659118479579458"/>
    <n v="2026"/>
    <s v="Q3"/>
    <n v="8"/>
    <s v="Aug"/>
  </r>
  <r>
    <n v="5161"/>
    <d v="2026-08-01T00:00:00"/>
    <n v="2026"/>
    <x v="2"/>
    <n v="8"/>
    <x v="7"/>
    <x v="0"/>
    <x v="15"/>
    <x v="0"/>
    <s v="New"/>
    <x v="0"/>
    <s v="Compact Repair Kit"/>
    <n v="1"/>
    <n v="41.25"/>
    <n v="0.05"/>
    <n v="16.98"/>
    <x v="1507"/>
    <n v="16.98"/>
    <n v="22.2075"/>
    <n v="0.56669856459330148"/>
    <n v="2026"/>
    <s v="Q3"/>
    <n v="8"/>
    <s v="Aug"/>
  </r>
  <r>
    <n v="590"/>
    <d v="2026-08-02T00:00:00"/>
    <n v="2026"/>
    <x v="2"/>
    <n v="8"/>
    <x v="7"/>
    <x v="2"/>
    <x v="5"/>
    <x v="0"/>
    <s v="Returning"/>
    <x v="2"/>
    <s v="Carry-On Duffel"/>
    <n v="4"/>
    <n v="133.65"/>
    <n v="0"/>
    <n v="66"/>
    <x v="1508"/>
    <n v="264"/>
    <n v="270.60000000000002"/>
    <n v="0.50617283950617287"/>
    <n v="2026"/>
    <s v="Q3"/>
    <n v="8"/>
    <s v="Aug"/>
  </r>
  <r>
    <n v="1599"/>
    <d v="2026-08-02T00:00:00"/>
    <n v="2026"/>
    <x v="2"/>
    <n v="8"/>
    <x v="7"/>
    <x v="3"/>
    <x v="4"/>
    <x v="0"/>
    <s v="Returning"/>
    <x v="3"/>
    <s v="Trail Tent 2P"/>
    <n v="2"/>
    <n v="200.45"/>
    <n v="0.05"/>
    <n v="105.42"/>
    <x v="1509"/>
    <n v="210.84"/>
    <n v="170.01499999999996"/>
    <n v="0.44640348689133652"/>
    <n v="2026"/>
    <s v="Q3"/>
    <n v="8"/>
    <s v="Aug"/>
  </r>
  <r>
    <n v="1665"/>
    <d v="2026-08-02T00:00:00"/>
    <n v="2026"/>
    <x v="2"/>
    <n v="8"/>
    <x v="7"/>
    <x v="0"/>
    <x v="0"/>
    <x v="3"/>
    <s v="Returning"/>
    <x v="0"/>
    <s v="Trail Bike Light"/>
    <n v="2"/>
    <n v="51.87"/>
    <n v="0.05"/>
    <n v="21.98"/>
    <x v="1510"/>
    <n v="43.96"/>
    <n v="54.592999999999996"/>
    <n v="0.55394559272675614"/>
    <n v="2026"/>
    <s v="Q3"/>
    <n v="8"/>
    <s v="Aug"/>
  </r>
  <r>
    <n v="2409"/>
    <d v="2026-08-02T00:00:00"/>
    <n v="2026"/>
    <x v="2"/>
    <n v="8"/>
    <x v="7"/>
    <x v="3"/>
    <x v="13"/>
    <x v="0"/>
    <s v="Returning"/>
    <x v="3"/>
    <s v="Portable Camp Stove"/>
    <n v="1"/>
    <n v="83.6"/>
    <n v="0.05"/>
    <n v="38.51"/>
    <x v="1511"/>
    <n v="38.51"/>
    <n v="40.909999999999989"/>
    <n v="0.51510954419541677"/>
    <n v="2026"/>
    <s v="Q3"/>
    <n v="8"/>
    <s v="Aug"/>
  </r>
  <r>
    <n v="2936"/>
    <d v="2026-08-02T00:00:00"/>
    <n v="2026"/>
    <x v="2"/>
    <n v="8"/>
    <x v="7"/>
    <x v="2"/>
    <x v="16"/>
    <x v="0"/>
    <s v="New"/>
    <x v="2"/>
    <s v="Insulated Bottle"/>
    <n v="1"/>
    <n v="35.74"/>
    <n v="0"/>
    <n v="13.49"/>
    <x v="1512"/>
    <n v="13.49"/>
    <n v="22.25"/>
    <n v="0.62255176273083379"/>
    <n v="2026"/>
    <s v="Q3"/>
    <n v="8"/>
    <s v="Aug"/>
  </r>
  <r>
    <n v="3397"/>
    <d v="2026-08-02T00:00:00"/>
    <n v="2026"/>
    <x v="2"/>
    <n v="8"/>
    <x v="7"/>
    <x v="3"/>
    <x v="4"/>
    <x v="0"/>
    <s v="Returning"/>
    <x v="0"/>
    <s v="Commuter Helmet"/>
    <n v="1"/>
    <n v="79.849999999999994"/>
    <n v="0.1"/>
    <n v="43.11"/>
    <x v="1513"/>
    <n v="43.11"/>
    <n v="28.754999999999995"/>
    <n v="0.40012523481527862"/>
    <n v="2026"/>
    <s v="Q3"/>
    <n v="8"/>
    <s v="Aug"/>
  </r>
  <r>
    <n v="4556"/>
    <d v="2026-08-02T00:00:00"/>
    <n v="2026"/>
    <x v="2"/>
    <n v="8"/>
    <x v="7"/>
    <x v="0"/>
    <x v="15"/>
    <x v="0"/>
    <s v="Returning"/>
    <x v="2"/>
    <s v="Packing Cube Set"/>
    <n v="2"/>
    <n v="46.44"/>
    <n v="0"/>
    <n v="18.489999999999998"/>
    <x v="822"/>
    <n v="36.979999999999997"/>
    <n v="55.9"/>
    <n v="0.60185185185185186"/>
    <n v="2026"/>
    <s v="Q3"/>
    <n v="8"/>
    <s v="Aug"/>
  </r>
  <r>
    <n v="4614"/>
    <d v="2026-08-02T00:00:00"/>
    <n v="2026"/>
    <x v="2"/>
    <n v="8"/>
    <x v="7"/>
    <x v="3"/>
    <x v="8"/>
    <x v="2"/>
    <s v="Returning"/>
    <x v="0"/>
    <s v="Trail Bike Light"/>
    <n v="2"/>
    <n v="50.44"/>
    <n v="0"/>
    <n v="22.99"/>
    <x v="1514"/>
    <n v="45.98"/>
    <n v="54.9"/>
    <n v="0.54421094369547984"/>
    <n v="2026"/>
    <s v="Q3"/>
    <n v="8"/>
    <s v="Aug"/>
  </r>
  <r>
    <n v="4999"/>
    <d v="2026-08-02T00:00:00"/>
    <n v="2026"/>
    <x v="2"/>
    <n v="8"/>
    <x v="7"/>
    <x v="3"/>
    <x v="8"/>
    <x v="0"/>
    <s v="Returning"/>
    <x v="0"/>
    <s v="Commuter Helmet"/>
    <n v="2"/>
    <n v="81.38"/>
    <n v="0"/>
    <n v="42.19"/>
    <x v="1515"/>
    <n v="84.38"/>
    <n v="78.38"/>
    <n v="0.4815679528139592"/>
    <n v="2026"/>
    <s v="Q3"/>
    <n v="8"/>
    <s v="Aug"/>
  </r>
  <r>
    <n v="207"/>
    <d v="2026-08-03T00:00:00"/>
    <n v="2026"/>
    <x v="2"/>
    <n v="8"/>
    <x v="7"/>
    <x v="2"/>
    <x v="16"/>
    <x v="0"/>
    <s v="Returning"/>
    <x v="4"/>
    <s v="Resistance Band Set"/>
    <n v="1"/>
    <n v="41.3"/>
    <n v="0"/>
    <n v="14.52"/>
    <x v="1516"/>
    <n v="14.52"/>
    <n v="26.779999999999998"/>
    <n v="0.64842615012106541"/>
    <n v="2026"/>
    <s v="Q3"/>
    <n v="8"/>
    <s v="Aug"/>
  </r>
  <r>
    <n v="295"/>
    <d v="2026-08-03T00:00:00"/>
    <n v="2026"/>
    <x v="2"/>
    <n v="8"/>
    <x v="7"/>
    <x v="3"/>
    <x v="8"/>
    <x v="3"/>
    <s v="Returning"/>
    <x v="2"/>
    <s v="Insulated Bottle"/>
    <n v="2"/>
    <n v="36.15"/>
    <n v="0.1"/>
    <n v="13.19"/>
    <x v="1517"/>
    <n v="26.38"/>
    <n v="38.69"/>
    <n v="0.59459044106347014"/>
    <n v="2026"/>
    <s v="Q3"/>
    <n v="8"/>
    <s v="Aug"/>
  </r>
  <r>
    <n v="657"/>
    <d v="2026-08-03T00:00:00"/>
    <n v="2026"/>
    <x v="2"/>
    <n v="8"/>
    <x v="7"/>
    <x v="1"/>
    <x v="12"/>
    <x v="0"/>
    <s v="Returning"/>
    <x v="2"/>
    <s v="Carry-On Duffel"/>
    <n v="3"/>
    <n v="132.59"/>
    <n v="0.1"/>
    <n v="66.040000000000006"/>
    <x v="1518"/>
    <n v="198.12"/>
    <n v="159.87299999999999"/>
    <n v="0.44658135773604507"/>
    <n v="2026"/>
    <s v="Q3"/>
    <n v="8"/>
    <s v="Aug"/>
  </r>
  <r>
    <n v="694"/>
    <d v="2026-08-03T00:00:00"/>
    <n v="2026"/>
    <x v="2"/>
    <n v="8"/>
    <x v="7"/>
    <x v="2"/>
    <x v="3"/>
    <x v="0"/>
    <s v="New"/>
    <x v="1"/>
    <s v="Trail Boots"/>
    <n v="3"/>
    <n v="144"/>
    <n v="0"/>
    <n v="78.89"/>
    <x v="1519"/>
    <n v="236.67000000000002"/>
    <n v="195.32999999999998"/>
    <n v="0.45215277777777774"/>
    <n v="2026"/>
    <s v="Q3"/>
    <n v="8"/>
    <s v="Aug"/>
  </r>
  <r>
    <n v="1187"/>
    <d v="2026-08-03T00:00:00"/>
    <n v="2026"/>
    <x v="2"/>
    <n v="8"/>
    <x v="7"/>
    <x v="0"/>
    <x v="0"/>
    <x v="0"/>
    <s v="Returning"/>
    <x v="2"/>
    <s v="Packing Cube Set"/>
    <n v="2"/>
    <n v="45.45"/>
    <n v="0.05"/>
    <n v="18.829999999999998"/>
    <x v="1520"/>
    <n v="37.659999999999997"/>
    <n v="48.695000000000007"/>
    <n v="0.56389323142840608"/>
    <n v="2026"/>
    <s v="Q3"/>
    <n v="8"/>
    <s v="Aug"/>
  </r>
  <r>
    <n v="1915"/>
    <d v="2026-08-03T00:00:00"/>
    <n v="2026"/>
    <x v="2"/>
    <n v="8"/>
    <x v="7"/>
    <x v="1"/>
    <x v="6"/>
    <x v="0"/>
    <s v="Returning"/>
    <x v="0"/>
    <s v="Compact Repair Kit"/>
    <n v="1"/>
    <n v="41.16"/>
    <n v="0.05"/>
    <n v="16.66"/>
    <x v="1521"/>
    <n v="16.66"/>
    <n v="22.441999999999997"/>
    <n v="0.57393483709273174"/>
    <n v="2026"/>
    <s v="Q3"/>
    <n v="8"/>
    <s v="Aug"/>
  </r>
  <r>
    <n v="2156"/>
    <d v="2026-08-03T00:00:00"/>
    <n v="2026"/>
    <x v="2"/>
    <n v="8"/>
    <x v="7"/>
    <x v="0"/>
    <x v="0"/>
    <x v="2"/>
    <s v="Returning"/>
    <x v="2"/>
    <s v="Travel Backpack 35L"/>
    <n v="1"/>
    <n v="162.78"/>
    <n v="0"/>
    <n v="85.08"/>
    <x v="1522"/>
    <n v="85.08"/>
    <n v="77.7"/>
    <n v="0.47733136748986366"/>
    <n v="2026"/>
    <s v="Q3"/>
    <n v="8"/>
    <s v="Aug"/>
  </r>
  <r>
    <n v="2539"/>
    <d v="2026-08-03T00:00:00"/>
    <n v="2026"/>
    <x v="2"/>
    <n v="8"/>
    <x v="7"/>
    <x v="2"/>
    <x v="16"/>
    <x v="2"/>
    <s v="New"/>
    <x v="0"/>
    <s v="Commuter Helmet"/>
    <n v="1"/>
    <n v="80.040000000000006"/>
    <n v="0.1"/>
    <n v="41.88"/>
    <x v="1523"/>
    <n v="41.88"/>
    <n v="30.155999999999999"/>
    <n v="0.41862402132267196"/>
    <n v="2026"/>
    <s v="Q3"/>
    <n v="8"/>
    <s v="Aug"/>
  </r>
  <r>
    <n v="3803"/>
    <d v="2026-08-03T00:00:00"/>
    <n v="2026"/>
    <x v="2"/>
    <n v="8"/>
    <x v="7"/>
    <x v="2"/>
    <x v="5"/>
    <x v="0"/>
    <s v="New"/>
    <x v="1"/>
    <s v="Hiking Daypack 20L"/>
    <n v="1"/>
    <n v="90.21"/>
    <n v="0"/>
    <n v="46.31"/>
    <x v="1524"/>
    <n v="46.31"/>
    <n v="43.899999999999991"/>
    <n v="0.48664227912648261"/>
    <n v="2026"/>
    <s v="Q3"/>
    <n v="8"/>
    <s v="Aug"/>
  </r>
  <r>
    <n v="100"/>
    <d v="2026-08-04T00:00:00"/>
    <n v="2026"/>
    <x v="2"/>
    <n v="8"/>
    <x v="7"/>
    <x v="0"/>
    <x v="9"/>
    <x v="2"/>
    <s v="Business"/>
    <x v="2"/>
    <s v="Carry-On Duffel"/>
    <n v="1"/>
    <n v="133.6"/>
    <n v="0.1"/>
    <n v="67.3"/>
    <x v="1525"/>
    <n v="67.3"/>
    <n v="52.94"/>
    <n v="0.44028609447771122"/>
    <n v="2026"/>
    <s v="Q3"/>
    <n v="8"/>
    <s v="Aug"/>
  </r>
  <r>
    <n v="118"/>
    <d v="2026-08-04T00:00:00"/>
    <n v="2026"/>
    <x v="2"/>
    <n v="8"/>
    <x v="7"/>
    <x v="3"/>
    <x v="4"/>
    <x v="0"/>
    <s v="Returning"/>
    <x v="2"/>
    <s v="Packing Cube Set"/>
    <n v="1"/>
    <n v="47.53"/>
    <n v="0"/>
    <n v="18.04"/>
    <x v="1526"/>
    <n v="18.04"/>
    <n v="29.490000000000002"/>
    <n v="0.62045024195245113"/>
    <n v="2026"/>
    <s v="Q3"/>
    <n v="8"/>
    <s v="Aug"/>
  </r>
  <r>
    <n v="220"/>
    <d v="2026-08-04T00:00:00"/>
    <n v="2026"/>
    <x v="2"/>
    <n v="8"/>
    <x v="7"/>
    <x v="0"/>
    <x v="15"/>
    <x v="0"/>
    <s v="Returning"/>
    <x v="2"/>
    <s v="Packing Cube Set"/>
    <n v="2"/>
    <n v="46.71"/>
    <n v="0"/>
    <n v="18.41"/>
    <x v="1527"/>
    <n v="36.82"/>
    <n v="56.6"/>
    <n v="0.60586598158852489"/>
    <n v="2026"/>
    <s v="Q3"/>
    <n v="8"/>
    <s v="Aug"/>
  </r>
  <r>
    <n v="1145"/>
    <d v="2026-08-04T00:00:00"/>
    <n v="2026"/>
    <x v="2"/>
    <n v="8"/>
    <x v="7"/>
    <x v="2"/>
    <x v="16"/>
    <x v="3"/>
    <s v="New"/>
    <x v="3"/>
    <s v="Trail Tent 2P"/>
    <n v="1"/>
    <n v="197.26"/>
    <n v="0"/>
    <n v="104.09"/>
    <x v="1528"/>
    <n v="104.09"/>
    <n v="93.169999999999987"/>
    <n v="0.47232079488999285"/>
    <n v="2026"/>
    <s v="Q3"/>
    <n v="8"/>
    <s v="Aug"/>
  </r>
  <r>
    <n v="1289"/>
    <d v="2026-08-04T00:00:00"/>
    <n v="2026"/>
    <x v="2"/>
    <n v="8"/>
    <x v="7"/>
    <x v="2"/>
    <x v="16"/>
    <x v="3"/>
    <s v="New"/>
    <x v="1"/>
    <s v="Trekking Poles"/>
    <n v="1"/>
    <n v="70.56"/>
    <n v="0"/>
    <n v="32.11"/>
    <x v="1529"/>
    <n v="32.11"/>
    <n v="38.450000000000003"/>
    <n v="0.54492630385487528"/>
    <n v="2026"/>
    <s v="Q3"/>
    <n v="8"/>
    <s v="Aug"/>
  </r>
  <r>
    <n v="1411"/>
    <d v="2026-08-04T00:00:00"/>
    <n v="2026"/>
    <x v="2"/>
    <n v="8"/>
    <x v="7"/>
    <x v="1"/>
    <x v="12"/>
    <x v="0"/>
    <s v="Business"/>
    <x v="4"/>
    <s v="Recovery Roller"/>
    <n v="1"/>
    <n v="36.58"/>
    <n v="0"/>
    <n v="13.98"/>
    <x v="1530"/>
    <n v="13.98"/>
    <n v="22.599999999999998"/>
    <n v="0.61782394751230174"/>
    <n v="2026"/>
    <s v="Q3"/>
    <n v="8"/>
    <s v="Aug"/>
  </r>
  <r>
    <n v="1799"/>
    <d v="2026-08-04T00:00:00"/>
    <n v="2026"/>
    <x v="2"/>
    <n v="8"/>
    <x v="7"/>
    <x v="3"/>
    <x v="13"/>
    <x v="1"/>
    <s v="Business"/>
    <x v="0"/>
    <s v="Commuter Helmet"/>
    <n v="4"/>
    <n v="82.98"/>
    <n v="0.05"/>
    <n v="43.79"/>
    <x v="1531"/>
    <n v="175.16"/>
    <n v="140.16400000000002"/>
    <n v="0.44450787126891711"/>
    <n v="2026"/>
    <s v="Q3"/>
    <n v="8"/>
    <s v="Aug"/>
  </r>
  <r>
    <n v="1871"/>
    <d v="2026-08-04T00:00:00"/>
    <n v="2026"/>
    <x v="2"/>
    <n v="8"/>
    <x v="7"/>
    <x v="0"/>
    <x v="0"/>
    <x v="0"/>
    <s v="New"/>
    <x v="0"/>
    <s v="Compact Repair Kit"/>
    <n v="1"/>
    <n v="41.25"/>
    <n v="0"/>
    <n v="17.02"/>
    <x v="1532"/>
    <n v="17.02"/>
    <n v="24.23"/>
    <n v="0.58739393939393936"/>
    <n v="2026"/>
    <s v="Q3"/>
    <n v="8"/>
    <s v="Aug"/>
  </r>
  <r>
    <n v="4180"/>
    <d v="2026-08-04T00:00:00"/>
    <n v="2026"/>
    <x v="2"/>
    <n v="8"/>
    <x v="7"/>
    <x v="2"/>
    <x v="3"/>
    <x v="0"/>
    <s v="Returning"/>
    <x v="0"/>
    <s v="Cycling Pack 12L"/>
    <n v="1"/>
    <n v="101.37"/>
    <n v="0"/>
    <n v="51.56"/>
    <x v="1533"/>
    <n v="51.56"/>
    <n v="49.81"/>
    <n v="0.49136825490776365"/>
    <n v="2026"/>
    <s v="Q3"/>
    <n v="8"/>
    <s v="Aug"/>
  </r>
  <r>
    <n v="4338"/>
    <d v="2026-08-04T00:00:00"/>
    <n v="2026"/>
    <x v="2"/>
    <n v="8"/>
    <x v="7"/>
    <x v="2"/>
    <x v="16"/>
    <x v="0"/>
    <s v="Returning"/>
    <x v="3"/>
    <s v="Alpine Tent 4P"/>
    <n v="1"/>
    <n v="340.66"/>
    <n v="0.05"/>
    <n v="194.13"/>
    <x v="1534"/>
    <n v="194.13"/>
    <n v="129.49700000000001"/>
    <n v="0.40014275693931595"/>
    <n v="2026"/>
    <s v="Q3"/>
    <n v="8"/>
    <s v="Aug"/>
  </r>
  <r>
    <n v="4463"/>
    <d v="2026-08-04T00:00:00"/>
    <n v="2026"/>
    <x v="2"/>
    <n v="8"/>
    <x v="7"/>
    <x v="2"/>
    <x v="2"/>
    <x v="3"/>
    <s v="Business"/>
    <x v="0"/>
    <s v="Trail Bike Light"/>
    <n v="1"/>
    <n v="50.43"/>
    <n v="0.15"/>
    <n v="22.94"/>
    <x v="1535"/>
    <n v="22.94"/>
    <n v="19.925499999999996"/>
    <n v="0.46483768998378644"/>
    <n v="2026"/>
    <s v="Q3"/>
    <n v="8"/>
    <s v="Aug"/>
  </r>
  <r>
    <n v="382"/>
    <d v="2026-08-05T00:00:00"/>
    <n v="2026"/>
    <x v="2"/>
    <n v="8"/>
    <x v="7"/>
    <x v="3"/>
    <x v="8"/>
    <x v="0"/>
    <s v="New"/>
    <x v="4"/>
    <s v="Resistance Band Set"/>
    <n v="1"/>
    <n v="40.42"/>
    <n v="0.05"/>
    <n v="14.33"/>
    <x v="1536"/>
    <n v="14.33"/>
    <n v="24.069000000000003"/>
    <n v="0.62681319826037141"/>
    <n v="2026"/>
    <s v="Q3"/>
    <n v="8"/>
    <s v="Aug"/>
  </r>
  <r>
    <n v="1011"/>
    <d v="2026-08-05T00:00:00"/>
    <n v="2026"/>
    <x v="2"/>
    <n v="8"/>
    <x v="7"/>
    <x v="0"/>
    <x v="0"/>
    <x v="0"/>
    <s v="New"/>
    <x v="0"/>
    <s v="Trail Bike Light"/>
    <n v="1"/>
    <n v="51.81"/>
    <n v="0.05"/>
    <n v="22.28"/>
    <x v="1537"/>
    <n v="22.28"/>
    <n v="26.939499999999995"/>
    <n v="0.54733388189640275"/>
    <n v="2026"/>
    <s v="Q3"/>
    <n v="8"/>
    <s v="Aug"/>
  </r>
  <r>
    <n v="1148"/>
    <d v="2026-08-05T00:00:00"/>
    <n v="2026"/>
    <x v="2"/>
    <n v="8"/>
    <x v="7"/>
    <x v="2"/>
    <x v="2"/>
    <x v="2"/>
    <s v="New"/>
    <x v="4"/>
    <s v="Recovery Roller"/>
    <n v="3"/>
    <n v="35.9"/>
    <n v="0"/>
    <n v="14.11"/>
    <x v="1538"/>
    <n v="42.33"/>
    <n v="65.36999999999999"/>
    <n v="0.60696378830083564"/>
    <n v="2026"/>
    <s v="Q3"/>
    <n v="8"/>
    <s v="Aug"/>
  </r>
  <r>
    <n v="1397"/>
    <d v="2026-08-05T00:00:00"/>
    <n v="2026"/>
    <x v="2"/>
    <n v="8"/>
    <x v="7"/>
    <x v="1"/>
    <x v="14"/>
    <x v="2"/>
    <s v="Business"/>
    <x v="1"/>
    <s v="Hiking Daypack 20L"/>
    <n v="2"/>
    <n v="90.27"/>
    <n v="0.05"/>
    <n v="46.38"/>
    <x v="1539"/>
    <n v="92.76"/>
    <n v="78.752999999999972"/>
    <n v="0.45916636056742044"/>
    <n v="2026"/>
    <s v="Q3"/>
    <n v="8"/>
    <s v="Aug"/>
  </r>
  <r>
    <n v="2252"/>
    <d v="2026-08-05T00:00:00"/>
    <n v="2026"/>
    <x v="2"/>
    <n v="8"/>
    <x v="7"/>
    <x v="1"/>
    <x v="11"/>
    <x v="0"/>
    <s v="New"/>
    <x v="0"/>
    <s v="Trail Bike Light"/>
    <n v="1"/>
    <n v="49.68"/>
    <n v="0.05"/>
    <n v="22.02"/>
    <x v="1540"/>
    <n v="22.02"/>
    <n v="25.175999999999998"/>
    <n v="0.53343503686753113"/>
    <n v="2026"/>
    <s v="Q3"/>
    <n v="8"/>
    <s v="Aug"/>
  </r>
  <r>
    <n v="2415"/>
    <d v="2026-08-05T00:00:00"/>
    <n v="2026"/>
    <x v="2"/>
    <n v="8"/>
    <x v="7"/>
    <x v="1"/>
    <x v="12"/>
    <x v="0"/>
    <s v="New"/>
    <x v="2"/>
    <s v="Carry-On Duffel"/>
    <n v="2"/>
    <n v="131.25"/>
    <n v="0.05"/>
    <n v="65.42"/>
    <x v="1541"/>
    <n v="130.84"/>
    <n v="118.535"/>
    <n v="0.47532832080200499"/>
    <n v="2026"/>
    <s v="Q3"/>
    <n v="8"/>
    <s v="Aug"/>
  </r>
  <r>
    <n v="2525"/>
    <d v="2026-08-05T00:00:00"/>
    <n v="2026"/>
    <x v="2"/>
    <n v="8"/>
    <x v="7"/>
    <x v="3"/>
    <x v="4"/>
    <x v="2"/>
    <s v="New"/>
    <x v="4"/>
    <s v="Recovery Roller"/>
    <n v="2"/>
    <n v="36.78"/>
    <n v="0.05"/>
    <n v="13.85"/>
    <x v="1542"/>
    <n v="27.7"/>
    <n v="42.182000000000002"/>
    <n v="0.60361752668784519"/>
    <n v="2026"/>
    <s v="Q3"/>
    <n v="8"/>
    <s v="Aug"/>
  </r>
  <r>
    <n v="2652"/>
    <d v="2026-08-05T00:00:00"/>
    <n v="2026"/>
    <x v="2"/>
    <n v="8"/>
    <x v="7"/>
    <x v="2"/>
    <x v="2"/>
    <x v="2"/>
    <s v="Returning"/>
    <x v="0"/>
    <s v="Commuter Helmet"/>
    <n v="1"/>
    <n v="80.790000000000006"/>
    <n v="0.1"/>
    <n v="43.65"/>
    <x v="1543"/>
    <n v="43.65"/>
    <n v="29.061000000000014"/>
    <n v="0.39967817799232591"/>
    <n v="2026"/>
    <s v="Q3"/>
    <n v="8"/>
    <s v="Aug"/>
  </r>
  <r>
    <n v="4035"/>
    <d v="2026-08-05T00:00:00"/>
    <n v="2026"/>
    <x v="2"/>
    <n v="8"/>
    <x v="7"/>
    <x v="0"/>
    <x v="9"/>
    <x v="0"/>
    <s v="Returning"/>
    <x v="0"/>
    <s v="Compact Repair Kit"/>
    <n v="2"/>
    <n v="40.53"/>
    <n v="0.05"/>
    <n v="17.100000000000001"/>
    <x v="1544"/>
    <n v="34.200000000000003"/>
    <n v="42.807000000000002"/>
    <n v="0.55588452997779425"/>
    <n v="2026"/>
    <s v="Q3"/>
    <n v="8"/>
    <s v="Aug"/>
  </r>
  <r>
    <n v="4377"/>
    <d v="2026-08-05T00:00:00"/>
    <n v="2026"/>
    <x v="2"/>
    <n v="8"/>
    <x v="7"/>
    <x v="2"/>
    <x v="2"/>
    <x v="3"/>
    <s v="New"/>
    <x v="0"/>
    <s v="Commuter Helmet"/>
    <n v="2"/>
    <n v="81.66"/>
    <n v="0"/>
    <n v="42.11"/>
    <x v="1545"/>
    <n v="84.22"/>
    <n v="79.099999999999994"/>
    <n v="0.48432525104090129"/>
    <n v="2026"/>
    <s v="Q3"/>
    <n v="8"/>
    <s v="Aug"/>
  </r>
  <r>
    <n v="4734"/>
    <d v="2026-08-05T00:00:00"/>
    <n v="2026"/>
    <x v="2"/>
    <n v="8"/>
    <x v="7"/>
    <x v="1"/>
    <x v="12"/>
    <x v="3"/>
    <s v="Returning"/>
    <x v="1"/>
    <s v="Trail Boots"/>
    <n v="1"/>
    <n v="146.55000000000001"/>
    <n v="0"/>
    <n v="78.8"/>
    <x v="1546"/>
    <n v="78.8"/>
    <n v="67.750000000000014"/>
    <n v="0.46229955646537024"/>
    <n v="2026"/>
    <s v="Q3"/>
    <n v="8"/>
    <s v="Aug"/>
  </r>
  <r>
    <n v="4892"/>
    <d v="2026-08-05T00:00:00"/>
    <n v="2026"/>
    <x v="2"/>
    <n v="8"/>
    <x v="7"/>
    <x v="1"/>
    <x v="1"/>
    <x v="2"/>
    <s v="Returning"/>
    <x v="2"/>
    <s v="Travel Backpack 35L"/>
    <n v="2"/>
    <n v="161.75"/>
    <n v="0.1"/>
    <n v="85.85"/>
    <x v="1547"/>
    <n v="171.7"/>
    <n v="119.45000000000005"/>
    <n v="0.41026962047054794"/>
    <n v="2026"/>
    <s v="Q3"/>
    <n v="8"/>
    <s v="Aug"/>
  </r>
  <r>
    <n v="5059"/>
    <d v="2026-08-05T00:00:00"/>
    <n v="2026"/>
    <x v="2"/>
    <n v="8"/>
    <x v="7"/>
    <x v="1"/>
    <x v="1"/>
    <x v="3"/>
    <s v="Returning"/>
    <x v="3"/>
    <s v="Compact Sleeping Bag"/>
    <n v="2"/>
    <n v="122.47"/>
    <n v="0"/>
    <n v="59.73"/>
    <x v="1548"/>
    <n v="119.46"/>
    <n v="125.48"/>
    <n v="0.5122887237690863"/>
    <n v="2026"/>
    <s v="Q3"/>
    <n v="8"/>
    <s v="Aug"/>
  </r>
  <r>
    <n v="835"/>
    <d v="2026-08-06T00:00:00"/>
    <n v="2026"/>
    <x v="2"/>
    <n v="8"/>
    <x v="7"/>
    <x v="3"/>
    <x v="7"/>
    <x v="3"/>
    <s v="Returning"/>
    <x v="1"/>
    <s v="Trekking Poles"/>
    <n v="3"/>
    <n v="70.930000000000007"/>
    <n v="0"/>
    <n v="32.9"/>
    <x v="1549"/>
    <n v="98.699999999999989"/>
    <n v="114.09000000000003"/>
    <n v="0.53616241364725792"/>
    <n v="2026"/>
    <s v="Q3"/>
    <n v="8"/>
    <s v="Aug"/>
  </r>
  <r>
    <n v="1104"/>
    <d v="2026-08-06T00:00:00"/>
    <n v="2026"/>
    <x v="2"/>
    <n v="8"/>
    <x v="7"/>
    <x v="0"/>
    <x v="15"/>
    <x v="0"/>
    <s v="Returning"/>
    <x v="3"/>
    <s v="Trail Tent 2P"/>
    <n v="1"/>
    <n v="191.44"/>
    <n v="0"/>
    <n v="102.13"/>
    <x v="1550"/>
    <n v="102.13"/>
    <n v="89.31"/>
    <n v="0.46651692436272463"/>
    <n v="2026"/>
    <s v="Q3"/>
    <n v="8"/>
    <s v="Aug"/>
  </r>
  <r>
    <n v="1976"/>
    <d v="2026-08-06T00:00:00"/>
    <n v="2026"/>
    <x v="2"/>
    <n v="8"/>
    <x v="7"/>
    <x v="3"/>
    <x v="8"/>
    <x v="0"/>
    <s v="Returning"/>
    <x v="0"/>
    <s v="Commuter Helmet"/>
    <n v="2"/>
    <n v="82.92"/>
    <n v="0"/>
    <n v="41.64"/>
    <x v="1551"/>
    <n v="83.28"/>
    <n v="82.56"/>
    <n v="0.49782923299565845"/>
    <n v="2026"/>
    <s v="Q3"/>
    <n v="8"/>
    <s v="Aug"/>
  </r>
  <r>
    <n v="2596"/>
    <d v="2026-08-06T00:00:00"/>
    <n v="2026"/>
    <x v="2"/>
    <n v="8"/>
    <x v="7"/>
    <x v="2"/>
    <x v="3"/>
    <x v="2"/>
    <s v="Returning"/>
    <x v="3"/>
    <s v="Portable Camp Stove"/>
    <n v="1"/>
    <n v="82.82"/>
    <n v="0"/>
    <n v="38.83"/>
    <x v="1552"/>
    <n v="38.83"/>
    <n v="43.989999999999995"/>
    <n v="0.53115189567737264"/>
    <n v="2026"/>
    <s v="Q3"/>
    <n v="8"/>
    <s v="Aug"/>
  </r>
  <r>
    <n v="2693"/>
    <d v="2026-08-06T00:00:00"/>
    <n v="2026"/>
    <x v="2"/>
    <n v="8"/>
    <x v="7"/>
    <x v="3"/>
    <x v="8"/>
    <x v="0"/>
    <s v="New"/>
    <x v="3"/>
    <s v="Alpine Tent 4P"/>
    <n v="1"/>
    <n v="335.26"/>
    <n v="0.05"/>
    <n v="193.73"/>
    <x v="1553"/>
    <n v="193.73"/>
    <n v="124.76699999999997"/>
    <n v="0.39173681384754011"/>
    <n v="2026"/>
    <s v="Q3"/>
    <n v="8"/>
    <s v="Aug"/>
  </r>
  <r>
    <n v="3045"/>
    <d v="2026-08-06T00:00:00"/>
    <n v="2026"/>
    <x v="2"/>
    <n v="8"/>
    <x v="7"/>
    <x v="2"/>
    <x v="16"/>
    <x v="3"/>
    <s v="Business"/>
    <x v="2"/>
    <s v="Packing Cube Set"/>
    <n v="1"/>
    <n v="47.19"/>
    <n v="0.05"/>
    <n v="18.11"/>
    <x v="1554"/>
    <n v="18.11"/>
    <n v="26.720499999999994"/>
    <n v="0.59603395010093574"/>
    <n v="2026"/>
    <s v="Q3"/>
    <n v="8"/>
    <s v="Aug"/>
  </r>
  <r>
    <n v="3340"/>
    <d v="2026-08-06T00:00:00"/>
    <n v="2026"/>
    <x v="2"/>
    <n v="8"/>
    <x v="7"/>
    <x v="2"/>
    <x v="16"/>
    <x v="3"/>
    <s v="Returning"/>
    <x v="1"/>
    <s v="Hiking Daypack 20L"/>
    <n v="3"/>
    <n v="91.57"/>
    <n v="0"/>
    <n v="44.52"/>
    <x v="1555"/>
    <n v="133.56"/>
    <n v="141.14999999999998"/>
    <n v="0.51381456808998571"/>
    <n v="2026"/>
    <s v="Q3"/>
    <n v="8"/>
    <s v="Aug"/>
  </r>
  <r>
    <n v="3553"/>
    <d v="2026-08-06T00:00:00"/>
    <n v="2026"/>
    <x v="2"/>
    <n v="8"/>
    <x v="7"/>
    <x v="3"/>
    <x v="13"/>
    <x v="0"/>
    <s v="New"/>
    <x v="1"/>
    <s v="Summit Backpack 45L"/>
    <n v="4"/>
    <n v="154.41999999999999"/>
    <n v="0"/>
    <n v="77.86"/>
    <x v="1556"/>
    <n v="311.44"/>
    <n v="306.23999999999995"/>
    <n v="0.49579070068643954"/>
    <n v="2026"/>
    <s v="Q3"/>
    <n v="8"/>
    <s v="Aug"/>
  </r>
  <r>
    <n v="3807"/>
    <d v="2026-08-06T00:00:00"/>
    <n v="2026"/>
    <x v="2"/>
    <n v="8"/>
    <x v="7"/>
    <x v="0"/>
    <x v="0"/>
    <x v="3"/>
    <s v="Returning"/>
    <x v="0"/>
    <s v="Trail Bike Light"/>
    <n v="2"/>
    <n v="49.91"/>
    <n v="0.05"/>
    <n v="21.86"/>
    <x v="1557"/>
    <n v="43.72"/>
    <n v="51.108999999999995"/>
    <n v="0.53895960096594919"/>
    <n v="2026"/>
    <s v="Q3"/>
    <n v="8"/>
    <s v="Aug"/>
  </r>
  <r>
    <n v="4061"/>
    <d v="2026-08-06T00:00:00"/>
    <n v="2026"/>
    <x v="2"/>
    <n v="8"/>
    <x v="7"/>
    <x v="3"/>
    <x v="8"/>
    <x v="3"/>
    <s v="Returning"/>
    <x v="1"/>
    <s v="Hiking Daypack 20L"/>
    <n v="1"/>
    <n v="91.58"/>
    <n v="0.1"/>
    <n v="44.87"/>
    <x v="1558"/>
    <n v="44.87"/>
    <n v="37.552"/>
    <n v="0.45560651282424597"/>
    <n v="2026"/>
    <s v="Q3"/>
    <n v="8"/>
    <s v="Aug"/>
  </r>
  <r>
    <n v="4645"/>
    <d v="2026-08-06T00:00:00"/>
    <n v="2026"/>
    <x v="2"/>
    <n v="8"/>
    <x v="7"/>
    <x v="2"/>
    <x v="10"/>
    <x v="0"/>
    <s v="New"/>
    <x v="4"/>
    <s v="Resistance Band Set"/>
    <n v="3"/>
    <n v="41.11"/>
    <n v="0"/>
    <n v="14.49"/>
    <x v="1559"/>
    <n v="43.47"/>
    <n v="79.86"/>
    <n v="0.64753101435173921"/>
    <n v="2026"/>
    <s v="Q3"/>
    <n v="8"/>
    <s v="Aug"/>
  </r>
  <r>
    <n v="5104"/>
    <d v="2026-08-06T00:00:00"/>
    <n v="2026"/>
    <x v="2"/>
    <n v="8"/>
    <x v="7"/>
    <x v="1"/>
    <x v="12"/>
    <x v="0"/>
    <s v="Returning"/>
    <x v="2"/>
    <s v="Insulated Bottle"/>
    <n v="4"/>
    <n v="35.9"/>
    <n v="0"/>
    <n v="13.49"/>
    <x v="1560"/>
    <n v="53.96"/>
    <n v="89.639999999999986"/>
    <n v="0.62423398328690805"/>
    <n v="2026"/>
    <s v="Q3"/>
    <n v="8"/>
    <s v="Aug"/>
  </r>
  <r>
    <n v="813"/>
    <d v="2026-08-07T00:00:00"/>
    <n v="2026"/>
    <x v="2"/>
    <n v="8"/>
    <x v="7"/>
    <x v="2"/>
    <x v="16"/>
    <x v="0"/>
    <s v="Returning"/>
    <x v="4"/>
    <s v="Recovery Roller"/>
    <n v="1"/>
    <n v="36.33"/>
    <n v="0.05"/>
    <n v="13.78"/>
    <x v="1561"/>
    <n v="13.78"/>
    <n v="20.733499999999992"/>
    <n v="0.60073594390600771"/>
    <n v="2026"/>
    <s v="Q3"/>
    <n v="8"/>
    <s v="Aug"/>
  </r>
  <r>
    <n v="836"/>
    <d v="2026-08-07T00:00:00"/>
    <n v="2026"/>
    <x v="2"/>
    <n v="8"/>
    <x v="7"/>
    <x v="1"/>
    <x v="14"/>
    <x v="3"/>
    <s v="New"/>
    <x v="2"/>
    <s v="Packing Cube Set"/>
    <n v="5"/>
    <n v="45.94"/>
    <n v="0.05"/>
    <n v="18.059999999999999"/>
    <x v="1562"/>
    <n v="90.3"/>
    <n v="127.91499999999998"/>
    <n v="0.5861879339183832"/>
    <n v="2026"/>
    <s v="Q3"/>
    <n v="8"/>
    <s v="Aug"/>
  </r>
  <r>
    <n v="1266"/>
    <d v="2026-08-07T00:00:00"/>
    <n v="2026"/>
    <x v="2"/>
    <n v="8"/>
    <x v="7"/>
    <x v="0"/>
    <x v="15"/>
    <x v="2"/>
    <s v="Returning"/>
    <x v="4"/>
    <s v="Recovery Roller"/>
    <n v="1"/>
    <n v="36.630000000000003"/>
    <n v="0"/>
    <n v="13.7"/>
    <x v="1563"/>
    <n v="13.7"/>
    <n v="22.930000000000003"/>
    <n v="0.62598962598962604"/>
    <n v="2026"/>
    <s v="Q3"/>
    <n v="8"/>
    <s v="Aug"/>
  </r>
  <r>
    <n v="2201"/>
    <d v="2026-08-07T00:00:00"/>
    <n v="2026"/>
    <x v="2"/>
    <n v="8"/>
    <x v="7"/>
    <x v="1"/>
    <x v="1"/>
    <x v="0"/>
    <s v="Returning"/>
    <x v="1"/>
    <s v="Trail Boots"/>
    <n v="1"/>
    <n v="141.38"/>
    <n v="0.05"/>
    <n v="77.14"/>
    <x v="1564"/>
    <n v="77.14"/>
    <n v="57.170999999999978"/>
    <n v="0.42566133823737434"/>
    <n v="2026"/>
    <s v="Q3"/>
    <n v="8"/>
    <s v="Aug"/>
  </r>
  <r>
    <n v="2382"/>
    <d v="2026-08-07T00:00:00"/>
    <n v="2026"/>
    <x v="2"/>
    <n v="8"/>
    <x v="7"/>
    <x v="1"/>
    <x v="14"/>
    <x v="2"/>
    <s v="Returning"/>
    <x v="3"/>
    <s v="Alpine Tent 4P"/>
    <n v="3"/>
    <n v="343.45"/>
    <n v="0.05"/>
    <n v="195.73"/>
    <x v="1565"/>
    <n v="587.18999999999994"/>
    <n v="391.64249999999993"/>
    <n v="0.40011186796515236"/>
    <n v="2026"/>
    <s v="Q3"/>
    <n v="8"/>
    <s v="Aug"/>
  </r>
  <r>
    <n v="1227"/>
    <d v="2026-08-08T00:00:00"/>
    <n v="2026"/>
    <x v="2"/>
    <n v="8"/>
    <x v="7"/>
    <x v="3"/>
    <x v="8"/>
    <x v="0"/>
    <s v="Returning"/>
    <x v="0"/>
    <s v="Cycling Pack 12L"/>
    <n v="1"/>
    <n v="104.69"/>
    <n v="0"/>
    <n v="49.06"/>
    <x v="1566"/>
    <n v="49.06"/>
    <n v="55.629999999999995"/>
    <n v="0.53137835514375775"/>
    <n v="2026"/>
    <s v="Q3"/>
    <n v="8"/>
    <s v="Aug"/>
  </r>
  <r>
    <n v="1843"/>
    <d v="2026-08-08T00:00:00"/>
    <n v="2026"/>
    <x v="2"/>
    <n v="8"/>
    <x v="7"/>
    <x v="3"/>
    <x v="8"/>
    <x v="0"/>
    <s v="New"/>
    <x v="3"/>
    <s v="Alpine Tent 4P"/>
    <n v="2"/>
    <n v="341.23"/>
    <n v="0.05"/>
    <n v="192.5"/>
    <x v="1567"/>
    <n v="385"/>
    <n v="263.33699999999999"/>
    <n v="0.40617302421425894"/>
    <n v="2026"/>
    <s v="Q3"/>
    <n v="8"/>
    <s v="Aug"/>
  </r>
  <r>
    <n v="2369"/>
    <d v="2026-08-08T00:00:00"/>
    <n v="2026"/>
    <x v="2"/>
    <n v="8"/>
    <x v="7"/>
    <x v="3"/>
    <x v="8"/>
    <x v="2"/>
    <s v="New"/>
    <x v="3"/>
    <s v="Compact Sleeping Bag"/>
    <n v="1"/>
    <n v="125.95"/>
    <n v="0.05"/>
    <n v="61.9"/>
    <x v="1568"/>
    <n v="61.9"/>
    <n v="57.752500000000005"/>
    <n v="0.48266856104134892"/>
    <n v="2026"/>
    <s v="Q3"/>
    <n v="8"/>
    <s v="Aug"/>
  </r>
  <r>
    <n v="2386"/>
    <d v="2026-08-08T00:00:00"/>
    <n v="2026"/>
    <x v="2"/>
    <n v="8"/>
    <x v="7"/>
    <x v="1"/>
    <x v="1"/>
    <x v="0"/>
    <s v="Returning"/>
    <x v="1"/>
    <s v="Hiking Daypack 20L"/>
    <n v="6"/>
    <n v="91.9"/>
    <n v="0.05"/>
    <n v="44.69"/>
    <x v="1569"/>
    <n v="268.14"/>
    <n v="255.69000000000005"/>
    <n v="0.48811637363266713"/>
    <n v="2026"/>
    <s v="Q3"/>
    <n v="8"/>
    <s v="Aug"/>
  </r>
  <r>
    <n v="2579"/>
    <d v="2026-08-08T00:00:00"/>
    <n v="2026"/>
    <x v="2"/>
    <n v="8"/>
    <x v="7"/>
    <x v="3"/>
    <x v="8"/>
    <x v="2"/>
    <s v="Returning"/>
    <x v="3"/>
    <s v="Portable Camp Stove"/>
    <n v="1"/>
    <n v="81.22"/>
    <n v="0"/>
    <n v="39.18"/>
    <x v="1570"/>
    <n v="39.18"/>
    <n v="42.04"/>
    <n v="0.51760650086185667"/>
    <n v="2026"/>
    <s v="Q3"/>
    <n v="8"/>
    <s v="Aug"/>
  </r>
  <r>
    <n v="3075"/>
    <d v="2026-08-08T00:00:00"/>
    <n v="2026"/>
    <x v="2"/>
    <n v="8"/>
    <x v="7"/>
    <x v="0"/>
    <x v="0"/>
    <x v="0"/>
    <s v="Business"/>
    <x v="1"/>
    <s v="Trekking Poles"/>
    <n v="2"/>
    <n v="72.31"/>
    <n v="0"/>
    <n v="31.75"/>
    <x v="1571"/>
    <n v="63.5"/>
    <n v="81.12"/>
    <n v="0.56091826856589688"/>
    <n v="2026"/>
    <s v="Q3"/>
    <n v="8"/>
    <s v="Aug"/>
  </r>
  <r>
    <n v="3982"/>
    <d v="2026-08-08T00:00:00"/>
    <n v="2026"/>
    <x v="2"/>
    <n v="8"/>
    <x v="7"/>
    <x v="2"/>
    <x v="2"/>
    <x v="2"/>
    <s v="Returning"/>
    <x v="3"/>
    <s v="Portable Camp Stove"/>
    <n v="1"/>
    <n v="79.989999999999995"/>
    <n v="0.05"/>
    <n v="40.25"/>
    <x v="142"/>
    <n v="40.25"/>
    <n v="35.740499999999997"/>
    <n v="0.47032852790809376"/>
    <n v="2026"/>
    <s v="Q3"/>
    <n v="8"/>
    <s v="Aug"/>
  </r>
  <r>
    <n v="4530"/>
    <d v="2026-08-08T00:00:00"/>
    <n v="2026"/>
    <x v="2"/>
    <n v="8"/>
    <x v="7"/>
    <x v="3"/>
    <x v="13"/>
    <x v="0"/>
    <s v="New"/>
    <x v="1"/>
    <s v="Summit Backpack 45L"/>
    <n v="1"/>
    <n v="151.87"/>
    <n v="0.1"/>
    <n v="76.97"/>
    <x v="1572"/>
    <n v="76.97"/>
    <n v="59.713000000000022"/>
    <n v="0.4368721786908395"/>
    <n v="2026"/>
    <s v="Q3"/>
    <n v="8"/>
    <s v="Aug"/>
  </r>
  <r>
    <n v="4641"/>
    <d v="2026-08-08T00:00:00"/>
    <n v="2026"/>
    <x v="2"/>
    <n v="8"/>
    <x v="7"/>
    <x v="3"/>
    <x v="8"/>
    <x v="3"/>
    <s v="New"/>
    <x v="1"/>
    <s v="Summit Backpack 45L"/>
    <n v="1"/>
    <n v="156.55000000000001"/>
    <n v="0"/>
    <n v="80.430000000000007"/>
    <x v="1573"/>
    <n v="80.430000000000007"/>
    <n v="76.12"/>
    <n v="0.48623442989460236"/>
    <n v="2026"/>
    <s v="Q3"/>
    <n v="8"/>
    <s v="Aug"/>
  </r>
  <r>
    <n v="4778"/>
    <d v="2026-08-08T00:00:00"/>
    <n v="2026"/>
    <x v="2"/>
    <n v="8"/>
    <x v="7"/>
    <x v="1"/>
    <x v="12"/>
    <x v="2"/>
    <s v="New"/>
    <x v="1"/>
    <s v="Summit Backpack 45L"/>
    <n v="1"/>
    <n v="152.72"/>
    <n v="0"/>
    <n v="77.73"/>
    <x v="1574"/>
    <n v="77.73"/>
    <n v="74.989999999999995"/>
    <n v="0.4910293347302252"/>
    <n v="2026"/>
    <s v="Q3"/>
    <n v="8"/>
    <s v="Aug"/>
  </r>
  <r>
    <n v="5132"/>
    <d v="2026-08-08T00:00:00"/>
    <n v="2026"/>
    <x v="2"/>
    <n v="8"/>
    <x v="7"/>
    <x v="1"/>
    <x v="12"/>
    <x v="0"/>
    <s v="Business"/>
    <x v="0"/>
    <s v="Compact Repair Kit"/>
    <n v="1"/>
    <n v="40.51"/>
    <n v="0.05"/>
    <n v="16.29"/>
    <x v="1575"/>
    <n v="16.29"/>
    <n v="22.194499999999998"/>
    <n v="0.57671270251659756"/>
    <n v="2026"/>
    <s v="Q3"/>
    <n v="8"/>
    <s v="Aug"/>
  </r>
  <r>
    <n v="227"/>
    <d v="2026-08-09T00:00:00"/>
    <n v="2026"/>
    <x v="2"/>
    <n v="8"/>
    <x v="7"/>
    <x v="3"/>
    <x v="7"/>
    <x v="3"/>
    <s v="Returning"/>
    <x v="4"/>
    <s v="Resistance Band Set"/>
    <n v="3"/>
    <n v="40.61"/>
    <n v="0"/>
    <n v="14.72"/>
    <x v="1576"/>
    <n v="44.160000000000004"/>
    <n v="77.669999999999987"/>
    <n v="0.63752770253632096"/>
    <n v="2026"/>
    <s v="Q3"/>
    <n v="8"/>
    <s v="Aug"/>
  </r>
  <r>
    <n v="390"/>
    <d v="2026-08-09T00:00:00"/>
    <n v="2026"/>
    <x v="2"/>
    <n v="8"/>
    <x v="7"/>
    <x v="2"/>
    <x v="5"/>
    <x v="2"/>
    <s v="New"/>
    <x v="1"/>
    <s v="Hiking Daypack 20L"/>
    <n v="1"/>
    <n v="93.41"/>
    <n v="0.05"/>
    <n v="44.7"/>
    <x v="1577"/>
    <n v="44.7"/>
    <n v="44.03949999999999"/>
    <n v="0.49627843294136198"/>
    <n v="2026"/>
    <s v="Q3"/>
    <n v="8"/>
    <s v="Aug"/>
  </r>
  <r>
    <n v="859"/>
    <d v="2026-08-09T00:00:00"/>
    <n v="2026"/>
    <x v="2"/>
    <n v="8"/>
    <x v="7"/>
    <x v="0"/>
    <x v="0"/>
    <x v="2"/>
    <s v="New"/>
    <x v="1"/>
    <s v="Hiking Daypack 20L"/>
    <n v="2"/>
    <n v="90.23"/>
    <n v="0"/>
    <n v="44.22"/>
    <x v="1578"/>
    <n v="88.44"/>
    <n v="92.02000000000001"/>
    <n v="0.50991909564446414"/>
    <n v="2026"/>
    <s v="Q3"/>
    <n v="8"/>
    <s v="Aug"/>
  </r>
  <r>
    <n v="1468"/>
    <d v="2026-08-09T00:00:00"/>
    <n v="2026"/>
    <x v="2"/>
    <n v="8"/>
    <x v="7"/>
    <x v="1"/>
    <x v="11"/>
    <x v="2"/>
    <s v="Returning"/>
    <x v="0"/>
    <s v="Trail Bike Light"/>
    <n v="1"/>
    <n v="51.75"/>
    <n v="0"/>
    <n v="22.36"/>
    <x v="1579"/>
    <n v="22.36"/>
    <n v="29.39"/>
    <n v="0.56792270531400968"/>
    <n v="2026"/>
    <s v="Q3"/>
    <n v="8"/>
    <s v="Aug"/>
  </r>
  <r>
    <n v="2356"/>
    <d v="2026-08-09T00:00:00"/>
    <n v="2026"/>
    <x v="2"/>
    <n v="8"/>
    <x v="7"/>
    <x v="3"/>
    <x v="13"/>
    <x v="2"/>
    <s v="New"/>
    <x v="0"/>
    <s v="Cycling Pack 12L"/>
    <n v="3"/>
    <n v="102.91"/>
    <n v="0.1"/>
    <n v="50.23"/>
    <x v="1580"/>
    <n v="150.69"/>
    <n v="127.16700000000003"/>
    <n v="0.45767067232425318"/>
    <n v="2026"/>
    <s v="Q3"/>
    <n v="8"/>
    <s v="Aug"/>
  </r>
  <r>
    <n v="3556"/>
    <d v="2026-08-09T00:00:00"/>
    <n v="2026"/>
    <x v="2"/>
    <n v="8"/>
    <x v="7"/>
    <x v="2"/>
    <x v="16"/>
    <x v="0"/>
    <s v="New"/>
    <x v="0"/>
    <s v="Commuter Helmet"/>
    <n v="4"/>
    <n v="82.63"/>
    <n v="0.1"/>
    <n v="43.78"/>
    <x v="1581"/>
    <n v="175.12"/>
    <n v="122.34800000000001"/>
    <n v="0.41129802197211129"/>
    <n v="2026"/>
    <s v="Q3"/>
    <n v="8"/>
    <s v="Aug"/>
  </r>
  <r>
    <n v="925"/>
    <d v="2026-08-10T00:00:00"/>
    <n v="2026"/>
    <x v="2"/>
    <n v="8"/>
    <x v="7"/>
    <x v="0"/>
    <x v="0"/>
    <x v="2"/>
    <s v="Returning"/>
    <x v="3"/>
    <s v="Trail Tent 2P"/>
    <n v="1"/>
    <n v="196.39"/>
    <n v="0"/>
    <n v="102.92"/>
    <x v="1582"/>
    <n v="102.92"/>
    <n v="93.469999999999985"/>
    <n v="0.47594073017974436"/>
    <n v="2026"/>
    <s v="Q3"/>
    <n v="8"/>
    <s v="Aug"/>
  </r>
  <r>
    <n v="1563"/>
    <d v="2026-08-10T00:00:00"/>
    <n v="2026"/>
    <x v="2"/>
    <n v="8"/>
    <x v="7"/>
    <x v="2"/>
    <x v="10"/>
    <x v="3"/>
    <s v="Business"/>
    <x v="2"/>
    <s v="Insulated Bottle"/>
    <n v="2"/>
    <n v="36.25"/>
    <n v="0"/>
    <n v="13.77"/>
    <x v="1583"/>
    <n v="27.54"/>
    <n v="44.96"/>
    <n v="0.62013793103448278"/>
    <n v="2026"/>
    <s v="Q3"/>
    <n v="8"/>
    <s v="Aug"/>
  </r>
  <r>
    <n v="1634"/>
    <d v="2026-08-10T00:00:00"/>
    <n v="2026"/>
    <x v="2"/>
    <n v="8"/>
    <x v="7"/>
    <x v="1"/>
    <x v="1"/>
    <x v="2"/>
    <s v="Returning"/>
    <x v="3"/>
    <s v="Trail Tent 2P"/>
    <n v="2"/>
    <n v="199.85"/>
    <n v="0.05"/>
    <n v="104.34"/>
    <x v="1584"/>
    <n v="208.68"/>
    <n v="171.03499999999997"/>
    <n v="0.45042992770893953"/>
    <n v="2026"/>
    <s v="Q3"/>
    <n v="8"/>
    <s v="Aug"/>
  </r>
  <r>
    <n v="2187"/>
    <d v="2026-08-10T00:00:00"/>
    <n v="2026"/>
    <x v="2"/>
    <n v="8"/>
    <x v="7"/>
    <x v="2"/>
    <x v="2"/>
    <x v="2"/>
    <s v="New"/>
    <x v="2"/>
    <s v="Packing Cube Set"/>
    <n v="1"/>
    <n v="46.32"/>
    <n v="0.05"/>
    <n v="18.34"/>
    <x v="1585"/>
    <n v="18.34"/>
    <n v="25.663999999999998"/>
    <n v="0.58321970729933637"/>
    <n v="2026"/>
    <s v="Q3"/>
    <n v="8"/>
    <s v="Aug"/>
  </r>
  <r>
    <n v="2773"/>
    <d v="2026-08-10T00:00:00"/>
    <n v="2026"/>
    <x v="2"/>
    <n v="8"/>
    <x v="7"/>
    <x v="1"/>
    <x v="14"/>
    <x v="0"/>
    <s v="New"/>
    <x v="1"/>
    <s v="Summit Backpack 45L"/>
    <n v="4"/>
    <n v="151.06"/>
    <n v="0"/>
    <n v="77.67"/>
    <x v="1586"/>
    <n v="310.68"/>
    <n v="293.56"/>
    <n v="0.48583344366476894"/>
    <n v="2026"/>
    <s v="Q3"/>
    <n v="8"/>
    <s v="Aug"/>
  </r>
  <r>
    <n v="5040"/>
    <d v="2026-08-10T00:00:00"/>
    <n v="2026"/>
    <x v="2"/>
    <n v="8"/>
    <x v="7"/>
    <x v="3"/>
    <x v="7"/>
    <x v="0"/>
    <s v="Returning"/>
    <x v="1"/>
    <s v="Trekking Poles"/>
    <n v="1"/>
    <n v="72.39"/>
    <n v="0.1"/>
    <n v="31.64"/>
    <x v="1587"/>
    <n v="31.64"/>
    <n v="33.510999999999996"/>
    <n v="0.51435895074519189"/>
    <n v="2026"/>
    <s v="Q3"/>
    <n v="8"/>
    <s v="Aug"/>
  </r>
  <r>
    <n v="415"/>
    <d v="2026-08-11T00:00:00"/>
    <n v="2026"/>
    <x v="2"/>
    <n v="8"/>
    <x v="7"/>
    <x v="0"/>
    <x v="9"/>
    <x v="2"/>
    <s v="Returning"/>
    <x v="1"/>
    <s v="Trekking Poles"/>
    <n v="1"/>
    <n v="72.650000000000006"/>
    <n v="0"/>
    <n v="31.72"/>
    <x v="1588"/>
    <n v="31.72"/>
    <n v="40.930000000000007"/>
    <n v="0.56338609772883697"/>
    <n v="2026"/>
    <s v="Q3"/>
    <n v="8"/>
    <s v="Aug"/>
  </r>
  <r>
    <n v="1111"/>
    <d v="2026-08-11T00:00:00"/>
    <n v="2026"/>
    <x v="2"/>
    <n v="8"/>
    <x v="7"/>
    <x v="3"/>
    <x v="13"/>
    <x v="0"/>
    <s v="New"/>
    <x v="3"/>
    <s v="Trail Tent 2P"/>
    <n v="1"/>
    <n v="198.44"/>
    <n v="0"/>
    <n v="106.79"/>
    <x v="1589"/>
    <n v="106.79"/>
    <n v="91.649999999999991"/>
    <n v="0.46185244910300338"/>
    <n v="2026"/>
    <s v="Q3"/>
    <n v="8"/>
    <s v="Aug"/>
  </r>
  <r>
    <n v="1243"/>
    <d v="2026-08-11T00:00:00"/>
    <n v="2026"/>
    <x v="2"/>
    <n v="8"/>
    <x v="7"/>
    <x v="2"/>
    <x v="16"/>
    <x v="0"/>
    <s v="Returning"/>
    <x v="3"/>
    <s v="Trail Tent 2P"/>
    <n v="1"/>
    <n v="193.67"/>
    <n v="0"/>
    <n v="103.79"/>
    <x v="1590"/>
    <n v="103.79"/>
    <n v="89.879999999999981"/>
    <n v="0.46408839779005517"/>
    <n v="2026"/>
    <s v="Q3"/>
    <n v="8"/>
    <s v="Aug"/>
  </r>
  <r>
    <n v="1326"/>
    <d v="2026-08-11T00:00:00"/>
    <n v="2026"/>
    <x v="2"/>
    <n v="8"/>
    <x v="7"/>
    <x v="3"/>
    <x v="8"/>
    <x v="0"/>
    <s v="Returning"/>
    <x v="2"/>
    <s v="Travel Backpack 35L"/>
    <n v="5"/>
    <n v="166.03"/>
    <n v="0"/>
    <n v="87.46"/>
    <x v="1591"/>
    <n v="437.29999999999995"/>
    <n v="392.85"/>
    <n v="0.47322772992832624"/>
    <n v="2026"/>
    <s v="Q3"/>
    <n v="8"/>
    <s v="Aug"/>
  </r>
  <r>
    <n v="1682"/>
    <d v="2026-08-11T00:00:00"/>
    <n v="2026"/>
    <x v="2"/>
    <n v="8"/>
    <x v="7"/>
    <x v="0"/>
    <x v="0"/>
    <x v="0"/>
    <s v="Business"/>
    <x v="3"/>
    <s v="Portable Camp Stove"/>
    <n v="2"/>
    <n v="81.569999999999993"/>
    <n v="0"/>
    <n v="40.36"/>
    <x v="1592"/>
    <n v="80.72"/>
    <n v="82.419999999999987"/>
    <n v="0.50521024886600463"/>
    <n v="2026"/>
    <s v="Q3"/>
    <n v="8"/>
    <s v="Aug"/>
  </r>
  <r>
    <n v="2618"/>
    <d v="2026-08-11T00:00:00"/>
    <n v="2026"/>
    <x v="2"/>
    <n v="8"/>
    <x v="7"/>
    <x v="0"/>
    <x v="15"/>
    <x v="2"/>
    <s v="Business"/>
    <x v="1"/>
    <s v="Trail Boots"/>
    <n v="2"/>
    <n v="143.86000000000001"/>
    <n v="0"/>
    <n v="81.23"/>
    <x v="1593"/>
    <n v="162.46"/>
    <n v="125.26000000000002"/>
    <n v="0.43535381621020441"/>
    <n v="2026"/>
    <s v="Q3"/>
    <n v="8"/>
    <s v="Aug"/>
  </r>
  <r>
    <n v="3319"/>
    <d v="2026-08-11T00:00:00"/>
    <n v="2026"/>
    <x v="2"/>
    <n v="8"/>
    <x v="7"/>
    <x v="1"/>
    <x v="14"/>
    <x v="0"/>
    <s v="Returning"/>
    <x v="1"/>
    <s v="Hiking Daypack 20L"/>
    <n v="3"/>
    <n v="93.53"/>
    <n v="0"/>
    <n v="46.19"/>
    <x v="1594"/>
    <n v="138.57"/>
    <n v="142.02000000000004"/>
    <n v="0.5061477600769807"/>
    <n v="2026"/>
    <s v="Q3"/>
    <n v="8"/>
    <s v="Aug"/>
  </r>
  <r>
    <n v="4600"/>
    <d v="2026-08-11T00:00:00"/>
    <n v="2026"/>
    <x v="2"/>
    <n v="8"/>
    <x v="7"/>
    <x v="3"/>
    <x v="4"/>
    <x v="1"/>
    <s v="Business"/>
    <x v="2"/>
    <s v="Travel Backpack 35L"/>
    <n v="10"/>
    <n v="162.38"/>
    <n v="0.05"/>
    <n v="85.82"/>
    <x v="1595"/>
    <n v="858.19999999999993"/>
    <n v="684.41"/>
    <n v="0.44367014345816508"/>
    <n v="2026"/>
    <s v="Q3"/>
    <n v="8"/>
    <s v="Aug"/>
  </r>
  <r>
    <n v="5168"/>
    <d v="2026-08-11T00:00:00"/>
    <n v="2026"/>
    <x v="2"/>
    <n v="8"/>
    <x v="7"/>
    <x v="0"/>
    <x v="15"/>
    <x v="3"/>
    <s v="Business"/>
    <x v="4"/>
    <s v="Weighted Vest"/>
    <n v="1"/>
    <n v="122.52"/>
    <n v="0.05"/>
    <n v="69.66"/>
    <x v="1596"/>
    <n v="69.66"/>
    <n v="46.733999999999995"/>
    <n v="0.40151554203824935"/>
    <n v="2026"/>
    <s v="Q3"/>
    <n v="8"/>
    <s v="Aug"/>
  </r>
  <r>
    <n v="245"/>
    <d v="2026-08-12T00:00:00"/>
    <n v="2026"/>
    <x v="2"/>
    <n v="8"/>
    <x v="7"/>
    <x v="3"/>
    <x v="13"/>
    <x v="3"/>
    <s v="Returning"/>
    <x v="1"/>
    <s v="Trail Boots"/>
    <n v="1"/>
    <n v="142.84"/>
    <n v="0"/>
    <n v="77.7"/>
    <x v="1597"/>
    <n v="77.7"/>
    <n v="65.14"/>
    <n v="0.4560347241669"/>
    <n v="2026"/>
    <s v="Q3"/>
    <n v="8"/>
    <s v="Aug"/>
  </r>
  <r>
    <n v="322"/>
    <d v="2026-08-12T00:00:00"/>
    <n v="2026"/>
    <x v="2"/>
    <n v="8"/>
    <x v="7"/>
    <x v="1"/>
    <x v="14"/>
    <x v="2"/>
    <s v="Returning"/>
    <x v="1"/>
    <s v="Trekking Poles"/>
    <n v="3"/>
    <n v="72.349999999999994"/>
    <n v="0"/>
    <n v="32.119999999999997"/>
    <x v="1598"/>
    <n v="96.359999999999985"/>
    <n v="120.69"/>
    <n v="0.55604699378023503"/>
    <n v="2026"/>
    <s v="Q3"/>
    <n v="8"/>
    <s v="Aug"/>
  </r>
  <r>
    <n v="1101"/>
    <d v="2026-08-12T00:00:00"/>
    <n v="2026"/>
    <x v="2"/>
    <n v="8"/>
    <x v="7"/>
    <x v="3"/>
    <x v="4"/>
    <x v="0"/>
    <s v="New"/>
    <x v="4"/>
    <s v="Resistance Band Set"/>
    <n v="3"/>
    <n v="40.14"/>
    <n v="0.05"/>
    <n v="14.53"/>
    <x v="1599"/>
    <n v="43.589999999999996"/>
    <n v="70.808999999999997"/>
    <n v="0.61896520074476169"/>
    <n v="2026"/>
    <s v="Q3"/>
    <n v="8"/>
    <s v="Aug"/>
  </r>
  <r>
    <n v="1564"/>
    <d v="2026-08-12T00:00:00"/>
    <n v="2026"/>
    <x v="2"/>
    <n v="8"/>
    <x v="7"/>
    <x v="3"/>
    <x v="13"/>
    <x v="0"/>
    <s v="New"/>
    <x v="4"/>
    <s v="Training Mat"/>
    <n v="2"/>
    <n v="51.84"/>
    <n v="0"/>
    <n v="21.62"/>
    <x v="1600"/>
    <n v="43.24"/>
    <n v="60.440000000000005"/>
    <n v="0.58294753086419759"/>
    <n v="2026"/>
    <s v="Q3"/>
    <n v="8"/>
    <s v="Aug"/>
  </r>
  <r>
    <n v="3712"/>
    <d v="2026-08-12T00:00:00"/>
    <n v="2026"/>
    <x v="2"/>
    <n v="8"/>
    <x v="7"/>
    <x v="3"/>
    <x v="8"/>
    <x v="0"/>
    <s v="New"/>
    <x v="0"/>
    <s v="Commuter Helmet"/>
    <n v="3"/>
    <n v="82.32"/>
    <n v="0.15"/>
    <n v="41.95"/>
    <x v="1601"/>
    <n v="125.85000000000001"/>
    <n v="84.06599999999996"/>
    <n v="0.40047447550448739"/>
    <n v="2026"/>
    <s v="Q3"/>
    <n v="8"/>
    <s v="Aug"/>
  </r>
  <r>
    <n v="771"/>
    <d v="2026-08-13T00:00:00"/>
    <n v="2026"/>
    <x v="2"/>
    <n v="8"/>
    <x v="7"/>
    <x v="2"/>
    <x v="5"/>
    <x v="0"/>
    <s v="Returning"/>
    <x v="1"/>
    <s v="Hiking Daypack 20L"/>
    <n v="1"/>
    <n v="91.78"/>
    <n v="0"/>
    <n v="46.15"/>
    <x v="1602"/>
    <n v="46.15"/>
    <n v="45.63"/>
    <n v="0.49716713881019831"/>
    <n v="2026"/>
    <s v="Q3"/>
    <n v="8"/>
    <s v="Aug"/>
  </r>
  <r>
    <n v="2749"/>
    <d v="2026-08-13T00:00:00"/>
    <n v="2026"/>
    <x v="2"/>
    <n v="8"/>
    <x v="7"/>
    <x v="1"/>
    <x v="14"/>
    <x v="0"/>
    <s v="Business"/>
    <x v="1"/>
    <s v="Hiking Daypack 20L"/>
    <n v="2"/>
    <n v="93.13"/>
    <n v="0"/>
    <n v="45.68"/>
    <x v="1603"/>
    <n v="91.36"/>
    <n v="94.899999999999991"/>
    <n v="0.50950284548480618"/>
    <n v="2026"/>
    <s v="Q3"/>
    <n v="8"/>
    <s v="Aug"/>
  </r>
  <r>
    <n v="4252"/>
    <d v="2026-08-13T00:00:00"/>
    <n v="2026"/>
    <x v="2"/>
    <n v="8"/>
    <x v="7"/>
    <x v="1"/>
    <x v="12"/>
    <x v="0"/>
    <s v="Returning"/>
    <x v="2"/>
    <s v="Insulated Bottle"/>
    <n v="1"/>
    <n v="36.67"/>
    <n v="0.1"/>
    <n v="13.18"/>
    <x v="1604"/>
    <n v="13.18"/>
    <n v="19.823"/>
    <n v="0.60064236584552921"/>
    <n v="2026"/>
    <s v="Q3"/>
    <n v="8"/>
    <s v="Aug"/>
  </r>
  <r>
    <n v="4665"/>
    <d v="2026-08-13T00:00:00"/>
    <n v="2026"/>
    <x v="2"/>
    <n v="8"/>
    <x v="7"/>
    <x v="3"/>
    <x v="8"/>
    <x v="1"/>
    <s v="Returning"/>
    <x v="4"/>
    <s v="Training Mat"/>
    <n v="4"/>
    <n v="51.25"/>
    <n v="0.1"/>
    <n v="21.77"/>
    <x v="1605"/>
    <n v="87.08"/>
    <n v="97.42"/>
    <n v="0.52802168021680218"/>
    <n v="2026"/>
    <s v="Q3"/>
    <n v="8"/>
    <s v="Aug"/>
  </r>
  <r>
    <n v="4767"/>
    <d v="2026-08-13T00:00:00"/>
    <n v="2026"/>
    <x v="2"/>
    <n v="8"/>
    <x v="7"/>
    <x v="3"/>
    <x v="8"/>
    <x v="3"/>
    <s v="Business"/>
    <x v="4"/>
    <s v="Resistance Band Set"/>
    <n v="1"/>
    <n v="39.61"/>
    <n v="0.1"/>
    <n v="14.85"/>
    <x v="1606"/>
    <n v="14.85"/>
    <n v="20.798999999999999"/>
    <n v="0.58343852562484222"/>
    <n v="2026"/>
    <s v="Q3"/>
    <n v="8"/>
    <s v="Aug"/>
  </r>
  <r>
    <n v="4832"/>
    <d v="2026-08-13T00:00:00"/>
    <n v="2026"/>
    <x v="2"/>
    <n v="8"/>
    <x v="7"/>
    <x v="0"/>
    <x v="15"/>
    <x v="3"/>
    <s v="Returning"/>
    <x v="0"/>
    <s v="Commuter Helmet"/>
    <n v="2"/>
    <n v="81.59"/>
    <n v="0.15"/>
    <n v="43.9"/>
    <x v="1607"/>
    <n v="87.8"/>
    <n v="50.903000000000006"/>
    <n v="0.3669927831409559"/>
    <n v="2026"/>
    <s v="Q3"/>
    <n v="8"/>
    <s v="Aug"/>
  </r>
  <r>
    <n v="747"/>
    <d v="2026-08-14T00:00:00"/>
    <n v="2026"/>
    <x v="2"/>
    <n v="8"/>
    <x v="7"/>
    <x v="1"/>
    <x v="1"/>
    <x v="2"/>
    <s v="New"/>
    <x v="4"/>
    <s v="Weighted Vest"/>
    <n v="3"/>
    <n v="122.96"/>
    <n v="0.1"/>
    <n v="67.62"/>
    <x v="1608"/>
    <n v="202.86"/>
    <n v="129.13200000000001"/>
    <n v="0.38896117978746475"/>
    <n v="2026"/>
    <s v="Q3"/>
    <n v="8"/>
    <s v="Aug"/>
  </r>
  <r>
    <n v="2281"/>
    <d v="2026-08-14T00:00:00"/>
    <n v="2026"/>
    <x v="2"/>
    <n v="8"/>
    <x v="7"/>
    <x v="1"/>
    <x v="11"/>
    <x v="2"/>
    <s v="Returning"/>
    <x v="1"/>
    <s v="Trekking Poles"/>
    <n v="1"/>
    <n v="70.91"/>
    <n v="0"/>
    <n v="33.11"/>
    <x v="1609"/>
    <n v="33.11"/>
    <n v="37.799999999999997"/>
    <n v="0.53307008884501483"/>
    <n v="2026"/>
    <s v="Q3"/>
    <n v="8"/>
    <s v="Aug"/>
  </r>
  <r>
    <n v="2414"/>
    <d v="2026-08-14T00:00:00"/>
    <n v="2026"/>
    <x v="2"/>
    <n v="8"/>
    <x v="7"/>
    <x v="1"/>
    <x v="6"/>
    <x v="1"/>
    <s v="Business"/>
    <x v="0"/>
    <s v="Trail Bike Light"/>
    <n v="6"/>
    <n v="50.94"/>
    <n v="0.1"/>
    <n v="22.76"/>
    <x v="1610"/>
    <n v="136.56"/>
    <n v="138.51600000000002"/>
    <n v="0.50355538105832576"/>
    <n v="2026"/>
    <s v="Q3"/>
    <n v="8"/>
    <s v="Aug"/>
  </r>
  <r>
    <n v="3162"/>
    <d v="2026-08-14T00:00:00"/>
    <n v="2026"/>
    <x v="2"/>
    <n v="8"/>
    <x v="7"/>
    <x v="1"/>
    <x v="1"/>
    <x v="0"/>
    <s v="New"/>
    <x v="1"/>
    <s v="Trail Boots"/>
    <n v="1"/>
    <n v="144.96"/>
    <n v="0.05"/>
    <n v="77.959999999999994"/>
    <x v="1611"/>
    <n v="77.959999999999994"/>
    <n v="59.751999999999995"/>
    <n v="0.43389101893807364"/>
    <n v="2026"/>
    <s v="Q3"/>
    <n v="8"/>
    <s v="Aug"/>
  </r>
  <r>
    <n v="3200"/>
    <d v="2026-08-14T00:00:00"/>
    <n v="2026"/>
    <x v="2"/>
    <n v="8"/>
    <x v="7"/>
    <x v="3"/>
    <x v="8"/>
    <x v="2"/>
    <s v="New"/>
    <x v="1"/>
    <s v="Summit Backpack 45L"/>
    <n v="1"/>
    <n v="152.97"/>
    <n v="0"/>
    <n v="79.66"/>
    <x v="1612"/>
    <n v="79.66"/>
    <n v="73.31"/>
    <n v="0.47924429626724196"/>
    <n v="2026"/>
    <s v="Q3"/>
    <n v="8"/>
    <s v="Aug"/>
  </r>
  <r>
    <n v="3521"/>
    <d v="2026-08-14T00:00:00"/>
    <n v="2026"/>
    <x v="2"/>
    <n v="8"/>
    <x v="7"/>
    <x v="2"/>
    <x v="16"/>
    <x v="0"/>
    <s v="Business"/>
    <x v="2"/>
    <s v="Packing Cube Set"/>
    <n v="2"/>
    <n v="45.79"/>
    <n v="0"/>
    <n v="18.23"/>
    <x v="1613"/>
    <n v="36.46"/>
    <n v="55.12"/>
    <n v="0.60187813933173184"/>
    <n v="2026"/>
    <s v="Q3"/>
    <n v="8"/>
    <s v="Aug"/>
  </r>
  <r>
    <n v="4447"/>
    <d v="2026-08-14T00:00:00"/>
    <n v="2026"/>
    <x v="2"/>
    <n v="8"/>
    <x v="7"/>
    <x v="1"/>
    <x v="6"/>
    <x v="0"/>
    <s v="New"/>
    <x v="2"/>
    <s v="Travel Backpack 35L"/>
    <n v="1"/>
    <n v="161.31"/>
    <n v="0"/>
    <n v="87.81"/>
    <x v="1614"/>
    <n v="87.81"/>
    <n v="73.5"/>
    <n v="0.45564441138181139"/>
    <n v="2026"/>
    <s v="Q3"/>
    <n v="8"/>
    <s v="Aug"/>
  </r>
  <r>
    <n v="421"/>
    <d v="2026-08-15T00:00:00"/>
    <n v="2026"/>
    <x v="2"/>
    <n v="8"/>
    <x v="7"/>
    <x v="3"/>
    <x v="7"/>
    <x v="0"/>
    <s v="New"/>
    <x v="4"/>
    <s v="Recovery Roller"/>
    <n v="2"/>
    <n v="35.97"/>
    <n v="0.05"/>
    <n v="14.28"/>
    <x v="1615"/>
    <n v="28.56"/>
    <n v="39.782999999999987"/>
    <n v="0.58210789693165343"/>
    <n v="2026"/>
    <s v="Q3"/>
    <n v="8"/>
    <s v="Aug"/>
  </r>
  <r>
    <n v="962"/>
    <d v="2026-08-15T00:00:00"/>
    <n v="2026"/>
    <x v="2"/>
    <n v="8"/>
    <x v="7"/>
    <x v="0"/>
    <x v="0"/>
    <x v="2"/>
    <s v="New"/>
    <x v="4"/>
    <s v="Resistance Band Set"/>
    <n v="2"/>
    <n v="39.729999999999997"/>
    <n v="0"/>
    <n v="14.95"/>
    <x v="1616"/>
    <n v="29.9"/>
    <n v="49.559999999999995"/>
    <n v="0.62371004278882458"/>
    <n v="2026"/>
    <s v="Q3"/>
    <n v="8"/>
    <s v="Aug"/>
  </r>
  <r>
    <n v="1386"/>
    <d v="2026-08-15T00:00:00"/>
    <n v="2026"/>
    <x v="2"/>
    <n v="8"/>
    <x v="7"/>
    <x v="1"/>
    <x v="12"/>
    <x v="0"/>
    <s v="Business"/>
    <x v="2"/>
    <s v="Insulated Bottle"/>
    <n v="2"/>
    <n v="36.049999999999997"/>
    <n v="0"/>
    <n v="13.8"/>
    <x v="1617"/>
    <n v="27.6"/>
    <n v="44.499999999999993"/>
    <n v="0.61719833564493753"/>
    <n v="2026"/>
    <s v="Q3"/>
    <n v="8"/>
    <s v="Aug"/>
  </r>
  <r>
    <n v="3083"/>
    <d v="2026-08-15T00:00:00"/>
    <n v="2026"/>
    <x v="2"/>
    <n v="8"/>
    <x v="7"/>
    <x v="3"/>
    <x v="7"/>
    <x v="0"/>
    <s v="New"/>
    <x v="3"/>
    <s v="Trail Tent 2P"/>
    <n v="1"/>
    <n v="194.36"/>
    <n v="0"/>
    <n v="106.01"/>
    <x v="1618"/>
    <n v="106.01"/>
    <n v="88.350000000000009"/>
    <n v="0.45456884132537562"/>
    <n v="2026"/>
    <s v="Q3"/>
    <n v="8"/>
    <s v="Aug"/>
  </r>
  <r>
    <n v="3174"/>
    <d v="2026-08-15T00:00:00"/>
    <n v="2026"/>
    <x v="2"/>
    <n v="8"/>
    <x v="7"/>
    <x v="3"/>
    <x v="4"/>
    <x v="2"/>
    <s v="Returning"/>
    <x v="3"/>
    <s v="Trail Tent 2P"/>
    <n v="1"/>
    <n v="192.67"/>
    <n v="0.05"/>
    <n v="103.37"/>
    <x v="1619"/>
    <n v="103.37"/>
    <n v="79.666499999999985"/>
    <n v="0.43524925356417976"/>
    <n v="2026"/>
    <s v="Q3"/>
    <n v="8"/>
    <s v="Aug"/>
  </r>
  <r>
    <n v="4045"/>
    <d v="2026-08-15T00:00:00"/>
    <n v="2026"/>
    <x v="2"/>
    <n v="8"/>
    <x v="7"/>
    <x v="2"/>
    <x v="16"/>
    <x v="0"/>
    <s v="New"/>
    <x v="1"/>
    <s v="Hiking Daypack 20L"/>
    <n v="3"/>
    <n v="92.12"/>
    <n v="0.1"/>
    <n v="44.1"/>
    <x v="1620"/>
    <n v="132.30000000000001"/>
    <n v="116.42400000000001"/>
    <n v="0.46808510638297873"/>
    <n v="2026"/>
    <s v="Q3"/>
    <n v="8"/>
    <s v="Aug"/>
  </r>
  <r>
    <n v="4850"/>
    <d v="2026-08-15T00:00:00"/>
    <n v="2026"/>
    <x v="2"/>
    <n v="8"/>
    <x v="7"/>
    <x v="1"/>
    <x v="1"/>
    <x v="2"/>
    <s v="Business"/>
    <x v="3"/>
    <s v="Trail Tent 2P"/>
    <n v="1"/>
    <n v="192.82"/>
    <n v="0"/>
    <n v="104.98"/>
    <x v="1621"/>
    <n v="104.98"/>
    <n v="87.839999999999989"/>
    <n v="0.45555440307022088"/>
    <n v="2026"/>
    <s v="Q3"/>
    <n v="8"/>
    <s v="Aug"/>
  </r>
  <r>
    <n v="71"/>
    <d v="2026-08-16T00:00:00"/>
    <n v="2026"/>
    <x v="2"/>
    <n v="8"/>
    <x v="7"/>
    <x v="2"/>
    <x v="16"/>
    <x v="0"/>
    <s v="New"/>
    <x v="0"/>
    <s v="Commuter Helmet"/>
    <n v="3"/>
    <n v="80.099999999999994"/>
    <n v="0"/>
    <n v="42.41"/>
    <x v="963"/>
    <n v="127.22999999999999"/>
    <n v="113.07"/>
    <n v="0.47053682896379528"/>
    <n v="2026"/>
    <s v="Q3"/>
    <n v="8"/>
    <s v="Aug"/>
  </r>
  <r>
    <n v="627"/>
    <d v="2026-08-16T00:00:00"/>
    <n v="2026"/>
    <x v="2"/>
    <n v="8"/>
    <x v="7"/>
    <x v="3"/>
    <x v="7"/>
    <x v="3"/>
    <s v="New"/>
    <x v="0"/>
    <s v="Commuter Helmet"/>
    <n v="6"/>
    <n v="83.26"/>
    <n v="0"/>
    <n v="43.8"/>
    <x v="1622"/>
    <n v="262.79999999999995"/>
    <n v="236.7600000000001"/>
    <n v="0.47393706461686297"/>
    <n v="2026"/>
    <s v="Q3"/>
    <n v="8"/>
    <s v="Aug"/>
  </r>
  <r>
    <n v="959"/>
    <d v="2026-08-16T00:00:00"/>
    <n v="2026"/>
    <x v="2"/>
    <n v="8"/>
    <x v="7"/>
    <x v="1"/>
    <x v="1"/>
    <x v="2"/>
    <s v="Returning"/>
    <x v="4"/>
    <s v="Resistance Band Set"/>
    <n v="4"/>
    <n v="40.46"/>
    <n v="0"/>
    <n v="15.12"/>
    <x v="1623"/>
    <n v="60.48"/>
    <n v="101.36000000000001"/>
    <n v="0.62629757785467133"/>
    <n v="2026"/>
    <s v="Q3"/>
    <n v="8"/>
    <s v="Aug"/>
  </r>
  <r>
    <n v="967"/>
    <d v="2026-08-16T00:00:00"/>
    <n v="2026"/>
    <x v="2"/>
    <n v="8"/>
    <x v="7"/>
    <x v="2"/>
    <x v="16"/>
    <x v="1"/>
    <s v="Returning"/>
    <x v="0"/>
    <s v="Commuter Helmet"/>
    <n v="5"/>
    <n v="81.55"/>
    <n v="0.2"/>
    <n v="42.09"/>
    <x v="1624"/>
    <n v="210.45000000000002"/>
    <n v="115.75000000000003"/>
    <n v="0.3548436541998774"/>
    <n v="2026"/>
    <s v="Q3"/>
    <n v="8"/>
    <s v="Aug"/>
  </r>
  <r>
    <n v="1267"/>
    <d v="2026-08-16T00:00:00"/>
    <n v="2026"/>
    <x v="2"/>
    <n v="8"/>
    <x v="7"/>
    <x v="1"/>
    <x v="12"/>
    <x v="2"/>
    <s v="New"/>
    <x v="3"/>
    <s v="Portable Camp Stove"/>
    <n v="2"/>
    <n v="83.56"/>
    <n v="0"/>
    <n v="39.119999999999997"/>
    <x v="1625"/>
    <n v="78.239999999999995"/>
    <n v="88.88000000000001"/>
    <n v="0.53183341311632359"/>
    <n v="2026"/>
    <s v="Q3"/>
    <n v="8"/>
    <s v="Aug"/>
  </r>
  <r>
    <n v="1394"/>
    <d v="2026-08-16T00:00:00"/>
    <n v="2026"/>
    <x v="2"/>
    <n v="8"/>
    <x v="7"/>
    <x v="2"/>
    <x v="10"/>
    <x v="0"/>
    <s v="Returning"/>
    <x v="3"/>
    <s v="Compact Sleeping Bag"/>
    <n v="3"/>
    <n v="125.75"/>
    <n v="0"/>
    <n v="62.05"/>
    <x v="1626"/>
    <n v="186.14999999999998"/>
    <n v="191.10000000000002"/>
    <n v="0.50656063618290259"/>
    <n v="2026"/>
    <s v="Q3"/>
    <n v="8"/>
    <s v="Aug"/>
  </r>
  <r>
    <n v="1652"/>
    <d v="2026-08-16T00:00:00"/>
    <n v="2026"/>
    <x v="2"/>
    <n v="8"/>
    <x v="7"/>
    <x v="0"/>
    <x v="0"/>
    <x v="0"/>
    <s v="Returning"/>
    <x v="2"/>
    <s v="Insulated Bottle"/>
    <n v="1"/>
    <n v="35.619999999999997"/>
    <n v="0.1"/>
    <n v="13.55"/>
    <x v="1627"/>
    <n v="13.55"/>
    <n v="18.507999999999999"/>
    <n v="0.57732859192713204"/>
    <n v="2026"/>
    <s v="Q3"/>
    <n v="8"/>
    <s v="Aug"/>
  </r>
  <r>
    <n v="2126"/>
    <d v="2026-08-16T00:00:00"/>
    <n v="2026"/>
    <x v="2"/>
    <n v="8"/>
    <x v="7"/>
    <x v="1"/>
    <x v="14"/>
    <x v="0"/>
    <s v="Business"/>
    <x v="0"/>
    <s v="Cycling Pack 12L"/>
    <n v="2"/>
    <n v="104.02"/>
    <n v="0"/>
    <n v="50.26"/>
    <x v="1628"/>
    <n v="100.52"/>
    <n v="107.52"/>
    <n v="0.51682368775235532"/>
    <n v="2026"/>
    <s v="Q3"/>
    <n v="8"/>
    <s v="Aug"/>
  </r>
  <r>
    <n v="2282"/>
    <d v="2026-08-16T00:00:00"/>
    <n v="2026"/>
    <x v="2"/>
    <n v="8"/>
    <x v="7"/>
    <x v="1"/>
    <x v="6"/>
    <x v="1"/>
    <s v="Business"/>
    <x v="1"/>
    <s v="Hiking Daypack 20L"/>
    <n v="8"/>
    <n v="92.71"/>
    <n v="0.1"/>
    <n v="44.83"/>
    <x v="1629"/>
    <n v="358.64"/>
    <n v="308.87199999999996"/>
    <n v="0.46272126943036229"/>
    <n v="2026"/>
    <s v="Q3"/>
    <n v="8"/>
    <s v="Aug"/>
  </r>
  <r>
    <n v="2426"/>
    <d v="2026-08-16T00:00:00"/>
    <n v="2026"/>
    <x v="2"/>
    <n v="8"/>
    <x v="7"/>
    <x v="1"/>
    <x v="12"/>
    <x v="0"/>
    <s v="New"/>
    <x v="1"/>
    <s v="Hiking Daypack 20L"/>
    <n v="1"/>
    <n v="90.58"/>
    <n v="0"/>
    <n v="44.53"/>
    <x v="1630"/>
    <n v="44.53"/>
    <n v="46.05"/>
    <n v="0.50839037315080593"/>
    <n v="2026"/>
    <s v="Q3"/>
    <n v="8"/>
    <s v="Aug"/>
  </r>
  <r>
    <n v="2534"/>
    <d v="2026-08-16T00:00:00"/>
    <n v="2026"/>
    <x v="2"/>
    <n v="8"/>
    <x v="7"/>
    <x v="1"/>
    <x v="14"/>
    <x v="0"/>
    <s v="New"/>
    <x v="3"/>
    <s v="Compact Sleeping Bag"/>
    <n v="1"/>
    <n v="120.22"/>
    <n v="0"/>
    <n v="62.31"/>
    <x v="1631"/>
    <n v="62.31"/>
    <n v="57.91"/>
    <n v="0.48170021627017134"/>
    <n v="2026"/>
    <s v="Q3"/>
    <n v="8"/>
    <s v="Aug"/>
  </r>
  <r>
    <n v="2948"/>
    <d v="2026-08-16T00:00:00"/>
    <n v="2026"/>
    <x v="2"/>
    <n v="8"/>
    <x v="7"/>
    <x v="2"/>
    <x v="2"/>
    <x v="2"/>
    <s v="New"/>
    <x v="2"/>
    <s v="Insulated Bottle"/>
    <n v="3"/>
    <n v="36.35"/>
    <n v="0"/>
    <n v="13.42"/>
    <x v="1632"/>
    <n v="40.26"/>
    <n v="68.79000000000002"/>
    <n v="0.63081155433287495"/>
    <n v="2026"/>
    <s v="Q3"/>
    <n v="8"/>
    <s v="Aug"/>
  </r>
  <r>
    <n v="3141"/>
    <d v="2026-08-16T00:00:00"/>
    <n v="2026"/>
    <x v="2"/>
    <n v="8"/>
    <x v="7"/>
    <x v="1"/>
    <x v="12"/>
    <x v="3"/>
    <s v="Returning"/>
    <x v="3"/>
    <s v="Trail Tent 2P"/>
    <n v="2"/>
    <n v="195.28"/>
    <n v="0"/>
    <n v="102.24"/>
    <x v="1633"/>
    <n v="204.48"/>
    <n v="186.08"/>
    <n v="0.4764440802949611"/>
    <n v="2026"/>
    <s v="Q3"/>
    <n v="8"/>
    <s v="Aug"/>
  </r>
  <r>
    <n v="3935"/>
    <d v="2026-08-16T00:00:00"/>
    <n v="2026"/>
    <x v="2"/>
    <n v="8"/>
    <x v="7"/>
    <x v="2"/>
    <x v="16"/>
    <x v="3"/>
    <s v="Returning"/>
    <x v="2"/>
    <s v="Packing Cube Set"/>
    <n v="4"/>
    <n v="46.05"/>
    <n v="0"/>
    <n v="18.75"/>
    <x v="1634"/>
    <n v="75"/>
    <n v="109.19999999999999"/>
    <n v="0.5928338762214983"/>
    <n v="2026"/>
    <s v="Q3"/>
    <n v="8"/>
    <s v="Aug"/>
  </r>
  <r>
    <n v="4636"/>
    <d v="2026-08-16T00:00:00"/>
    <n v="2026"/>
    <x v="2"/>
    <n v="8"/>
    <x v="7"/>
    <x v="0"/>
    <x v="0"/>
    <x v="2"/>
    <s v="Returning"/>
    <x v="3"/>
    <s v="Portable Camp Stove"/>
    <n v="1"/>
    <n v="81.040000000000006"/>
    <n v="0.1"/>
    <n v="39.29"/>
    <x v="1635"/>
    <n v="39.29"/>
    <n v="33.646000000000008"/>
    <n v="0.46130854447735009"/>
    <n v="2026"/>
    <s v="Q3"/>
    <n v="8"/>
    <s v="Aug"/>
  </r>
  <r>
    <n v="4895"/>
    <d v="2026-08-16T00:00:00"/>
    <n v="2026"/>
    <x v="2"/>
    <n v="8"/>
    <x v="7"/>
    <x v="0"/>
    <x v="15"/>
    <x v="2"/>
    <s v="Business"/>
    <x v="3"/>
    <s v="Trail Tent 2P"/>
    <n v="1"/>
    <n v="191.12"/>
    <n v="0.05"/>
    <n v="106.14"/>
    <x v="1636"/>
    <n v="106.14"/>
    <n v="75.423999999999992"/>
    <n v="0.41541274702033443"/>
    <n v="2026"/>
    <s v="Q3"/>
    <n v="8"/>
    <s v="Aug"/>
  </r>
  <r>
    <n v="5029"/>
    <d v="2026-08-16T00:00:00"/>
    <n v="2026"/>
    <x v="2"/>
    <n v="8"/>
    <x v="7"/>
    <x v="0"/>
    <x v="15"/>
    <x v="0"/>
    <s v="New"/>
    <x v="1"/>
    <s v="Summit Backpack 45L"/>
    <n v="1"/>
    <n v="156.19"/>
    <n v="0"/>
    <n v="79.239999999999995"/>
    <x v="1637"/>
    <n v="79.239999999999995"/>
    <n v="76.95"/>
    <n v="0.49266918496702738"/>
    <n v="2026"/>
    <s v="Q3"/>
    <n v="8"/>
    <s v="Aug"/>
  </r>
  <r>
    <n v="1965"/>
    <d v="2026-08-17T00:00:00"/>
    <n v="2026"/>
    <x v="2"/>
    <n v="8"/>
    <x v="7"/>
    <x v="1"/>
    <x v="11"/>
    <x v="0"/>
    <s v="Returning"/>
    <x v="2"/>
    <s v="Insulated Bottle"/>
    <n v="4"/>
    <n v="36.93"/>
    <n v="0"/>
    <n v="13.36"/>
    <x v="1638"/>
    <n v="53.44"/>
    <n v="94.28"/>
    <n v="0.63823449769834828"/>
    <n v="2026"/>
    <s v="Q3"/>
    <n v="8"/>
    <s v="Aug"/>
  </r>
  <r>
    <n v="3647"/>
    <d v="2026-08-17T00:00:00"/>
    <n v="2026"/>
    <x v="2"/>
    <n v="8"/>
    <x v="7"/>
    <x v="1"/>
    <x v="12"/>
    <x v="2"/>
    <s v="Returning"/>
    <x v="0"/>
    <s v="Cycling Pack 12L"/>
    <n v="3"/>
    <n v="104.96"/>
    <n v="0.05"/>
    <n v="51.66"/>
    <x v="1639"/>
    <n v="154.97999999999999"/>
    <n v="144.15599999999998"/>
    <n v="0.48190789473684209"/>
    <n v="2026"/>
    <s v="Q3"/>
    <n v="8"/>
    <s v="Aug"/>
  </r>
  <r>
    <n v="3918"/>
    <d v="2026-08-17T00:00:00"/>
    <n v="2026"/>
    <x v="2"/>
    <n v="8"/>
    <x v="7"/>
    <x v="1"/>
    <x v="1"/>
    <x v="3"/>
    <s v="New"/>
    <x v="2"/>
    <s v="Travel Backpack 35L"/>
    <n v="3"/>
    <n v="168.51"/>
    <n v="0"/>
    <n v="85.34"/>
    <x v="1640"/>
    <n v="256.02"/>
    <n v="249.51"/>
    <n v="0.49356121298439265"/>
    <n v="2026"/>
    <s v="Q3"/>
    <n v="8"/>
    <s v="Aug"/>
  </r>
  <r>
    <n v="4256"/>
    <d v="2026-08-17T00:00:00"/>
    <n v="2026"/>
    <x v="2"/>
    <n v="8"/>
    <x v="7"/>
    <x v="1"/>
    <x v="12"/>
    <x v="2"/>
    <s v="New"/>
    <x v="2"/>
    <s v="Packing Cube Set"/>
    <n v="1"/>
    <n v="46.44"/>
    <n v="0.05"/>
    <n v="18.59"/>
    <x v="1641"/>
    <n v="18.59"/>
    <n v="25.527999999999995"/>
    <n v="0.57863003762636556"/>
    <n v="2026"/>
    <s v="Q3"/>
    <n v="8"/>
    <s v="Aug"/>
  </r>
  <r>
    <n v="5087"/>
    <d v="2026-08-17T00:00:00"/>
    <n v="2026"/>
    <x v="2"/>
    <n v="8"/>
    <x v="7"/>
    <x v="0"/>
    <x v="0"/>
    <x v="0"/>
    <s v="New"/>
    <x v="1"/>
    <s v="Trekking Poles"/>
    <n v="1"/>
    <n v="69.900000000000006"/>
    <n v="0.1"/>
    <n v="31.43"/>
    <x v="1642"/>
    <n v="31.43"/>
    <n v="31.480000000000004"/>
    <n v="0.50039739310125575"/>
    <n v="2026"/>
    <s v="Q3"/>
    <n v="8"/>
    <s v="Aug"/>
  </r>
  <r>
    <n v="1921"/>
    <d v="2026-08-18T00:00:00"/>
    <n v="2026"/>
    <x v="2"/>
    <n v="8"/>
    <x v="7"/>
    <x v="3"/>
    <x v="13"/>
    <x v="0"/>
    <s v="New"/>
    <x v="0"/>
    <s v="Compact Repair Kit"/>
    <n v="2"/>
    <n v="39.83"/>
    <n v="0"/>
    <n v="17.18"/>
    <x v="1643"/>
    <n v="34.36"/>
    <n v="45.3"/>
    <n v="0.56866683404468987"/>
    <n v="2026"/>
    <s v="Q3"/>
    <n v="8"/>
    <s v="Aug"/>
  </r>
  <r>
    <n v="1966"/>
    <d v="2026-08-18T00:00:00"/>
    <n v="2026"/>
    <x v="2"/>
    <n v="8"/>
    <x v="7"/>
    <x v="0"/>
    <x v="9"/>
    <x v="0"/>
    <s v="New"/>
    <x v="2"/>
    <s v="Insulated Bottle"/>
    <n v="2"/>
    <n v="36.020000000000003"/>
    <n v="0"/>
    <n v="13.87"/>
    <x v="1644"/>
    <n v="27.74"/>
    <n v="44.300000000000011"/>
    <n v="0.61493614658523055"/>
    <n v="2026"/>
    <s v="Q3"/>
    <n v="8"/>
    <s v="Aug"/>
  </r>
  <r>
    <n v="2431"/>
    <d v="2026-08-18T00:00:00"/>
    <n v="2026"/>
    <x v="2"/>
    <n v="8"/>
    <x v="7"/>
    <x v="0"/>
    <x v="15"/>
    <x v="3"/>
    <s v="Business"/>
    <x v="4"/>
    <s v="Weighted Vest"/>
    <n v="3"/>
    <n v="125.31"/>
    <n v="0"/>
    <n v="67.64"/>
    <x v="1645"/>
    <n v="202.92000000000002"/>
    <n v="173.01"/>
    <n v="0.46021865772883247"/>
    <n v="2026"/>
    <s v="Q3"/>
    <n v="8"/>
    <s v="Aug"/>
  </r>
  <r>
    <n v="3676"/>
    <d v="2026-08-18T00:00:00"/>
    <n v="2026"/>
    <x v="2"/>
    <n v="8"/>
    <x v="7"/>
    <x v="1"/>
    <x v="12"/>
    <x v="0"/>
    <s v="Returning"/>
    <x v="1"/>
    <s v="Hiking Daypack 20L"/>
    <n v="3"/>
    <n v="92.5"/>
    <n v="0.1"/>
    <n v="46.38"/>
    <x v="1646"/>
    <n v="139.14000000000001"/>
    <n v="110.60999999999999"/>
    <n v="0.4428828828828828"/>
    <n v="2026"/>
    <s v="Q3"/>
    <n v="8"/>
    <s v="Aug"/>
  </r>
  <r>
    <n v="3972"/>
    <d v="2026-08-18T00:00:00"/>
    <n v="2026"/>
    <x v="2"/>
    <n v="8"/>
    <x v="7"/>
    <x v="1"/>
    <x v="1"/>
    <x v="1"/>
    <s v="Business"/>
    <x v="0"/>
    <s v="Cycling Pack 12L"/>
    <n v="5"/>
    <n v="100.48"/>
    <n v="0.1"/>
    <n v="49.67"/>
    <x v="1647"/>
    <n v="248.35000000000002"/>
    <n v="203.81"/>
    <n v="0.45074752300070769"/>
    <n v="2026"/>
    <s v="Q3"/>
    <n v="8"/>
    <s v="Aug"/>
  </r>
  <r>
    <n v="4056"/>
    <d v="2026-08-18T00:00:00"/>
    <n v="2026"/>
    <x v="2"/>
    <n v="8"/>
    <x v="7"/>
    <x v="0"/>
    <x v="15"/>
    <x v="3"/>
    <s v="New"/>
    <x v="3"/>
    <s v="Portable Camp Stove"/>
    <n v="2"/>
    <n v="79.78"/>
    <n v="0"/>
    <n v="38.770000000000003"/>
    <x v="1648"/>
    <n v="77.540000000000006"/>
    <n v="82.02"/>
    <n v="0.51403860616695907"/>
    <n v="2026"/>
    <s v="Q3"/>
    <n v="8"/>
    <s v="Aug"/>
  </r>
  <r>
    <n v="4471"/>
    <d v="2026-08-18T00:00:00"/>
    <n v="2026"/>
    <x v="2"/>
    <n v="8"/>
    <x v="7"/>
    <x v="2"/>
    <x v="10"/>
    <x v="1"/>
    <s v="Business"/>
    <x v="1"/>
    <s v="Trail Boots"/>
    <n v="4"/>
    <n v="144.44"/>
    <n v="0.1"/>
    <n v="77.66"/>
    <x v="1649"/>
    <n v="310.64"/>
    <n v="209.34400000000005"/>
    <n v="0.4025970029847073"/>
    <n v="2026"/>
    <s v="Q3"/>
    <n v="8"/>
    <s v="Aug"/>
  </r>
  <r>
    <n v="1054"/>
    <d v="2026-08-19T00:00:00"/>
    <n v="2026"/>
    <x v="2"/>
    <n v="8"/>
    <x v="7"/>
    <x v="1"/>
    <x v="1"/>
    <x v="0"/>
    <s v="Returning"/>
    <x v="1"/>
    <s v="Summit Backpack 45L"/>
    <n v="3"/>
    <n v="157.41999999999999"/>
    <n v="0"/>
    <n v="77.989999999999995"/>
    <x v="1650"/>
    <n v="233.96999999999997"/>
    <n v="238.29000000000002"/>
    <n v="0.5045737517469191"/>
    <n v="2026"/>
    <s v="Q3"/>
    <n v="8"/>
    <s v="Aug"/>
  </r>
  <r>
    <n v="1854"/>
    <d v="2026-08-19T00:00:00"/>
    <n v="2026"/>
    <x v="2"/>
    <n v="8"/>
    <x v="7"/>
    <x v="1"/>
    <x v="14"/>
    <x v="3"/>
    <s v="Business"/>
    <x v="1"/>
    <s v="Hiking Daypack 20L"/>
    <n v="1"/>
    <n v="90.37"/>
    <n v="0.05"/>
    <n v="45.89"/>
    <x v="1651"/>
    <n v="45.89"/>
    <n v="39.961500000000001"/>
    <n v="0.46547235633623174"/>
    <n v="2026"/>
    <s v="Q3"/>
    <n v="8"/>
    <s v="Aug"/>
  </r>
  <r>
    <n v="2140"/>
    <d v="2026-08-19T00:00:00"/>
    <n v="2026"/>
    <x v="2"/>
    <n v="8"/>
    <x v="7"/>
    <x v="1"/>
    <x v="6"/>
    <x v="1"/>
    <s v="Business"/>
    <x v="0"/>
    <s v="Cycling Pack 12L"/>
    <n v="15"/>
    <n v="104.79"/>
    <n v="0.15"/>
    <n v="49.67"/>
    <x v="1652"/>
    <n v="745.05000000000007"/>
    <n v="591.02249999999992"/>
    <n v="0.44235810556687599"/>
    <n v="2026"/>
    <s v="Q3"/>
    <n v="8"/>
    <s v="Aug"/>
  </r>
  <r>
    <n v="2328"/>
    <d v="2026-08-19T00:00:00"/>
    <n v="2026"/>
    <x v="2"/>
    <n v="8"/>
    <x v="7"/>
    <x v="2"/>
    <x v="2"/>
    <x v="0"/>
    <s v="Returning"/>
    <x v="2"/>
    <s v="Carry-On Duffel"/>
    <n v="1"/>
    <n v="130.94"/>
    <n v="0"/>
    <n v="66.06"/>
    <x v="1653"/>
    <n v="66.06"/>
    <n v="64.88"/>
    <n v="0.49549411944402011"/>
    <n v="2026"/>
    <s v="Q3"/>
    <n v="8"/>
    <s v="Aug"/>
  </r>
  <r>
    <n v="4215"/>
    <d v="2026-08-19T00:00:00"/>
    <n v="2026"/>
    <x v="2"/>
    <n v="8"/>
    <x v="7"/>
    <x v="1"/>
    <x v="6"/>
    <x v="0"/>
    <s v="Returning"/>
    <x v="0"/>
    <s v="Compact Repair Kit"/>
    <n v="1"/>
    <n v="40.42"/>
    <n v="0.05"/>
    <n v="16.62"/>
    <x v="1536"/>
    <n v="16.62"/>
    <n v="21.779"/>
    <n v="0.5671762285476184"/>
    <n v="2026"/>
    <s v="Q3"/>
    <n v="8"/>
    <s v="Aug"/>
  </r>
  <r>
    <n v="4563"/>
    <d v="2026-08-19T00:00:00"/>
    <n v="2026"/>
    <x v="2"/>
    <n v="8"/>
    <x v="7"/>
    <x v="1"/>
    <x v="11"/>
    <x v="3"/>
    <s v="Returning"/>
    <x v="3"/>
    <s v="Alpine Tent 4P"/>
    <n v="1"/>
    <n v="338.45"/>
    <n v="0.15"/>
    <n v="197.2"/>
    <x v="1654"/>
    <n v="197.2"/>
    <n v="90.482500000000016"/>
    <n v="0.31452208598020392"/>
    <n v="2026"/>
    <s v="Q3"/>
    <n v="8"/>
    <s v="Aug"/>
  </r>
  <r>
    <n v="4775"/>
    <d v="2026-08-19T00:00:00"/>
    <n v="2026"/>
    <x v="2"/>
    <n v="8"/>
    <x v="7"/>
    <x v="2"/>
    <x v="10"/>
    <x v="3"/>
    <s v="Returning"/>
    <x v="0"/>
    <s v="Cycling Pack 12L"/>
    <n v="1"/>
    <n v="103.92"/>
    <n v="0.05"/>
    <n v="50.71"/>
    <x v="1655"/>
    <n v="50.71"/>
    <n v="48.014000000000003"/>
    <n v="0.48634577205137558"/>
    <n v="2026"/>
    <s v="Q3"/>
    <n v="8"/>
    <s v="Aug"/>
  </r>
  <r>
    <n v="247"/>
    <d v="2026-08-20T00:00:00"/>
    <n v="2026"/>
    <x v="2"/>
    <n v="8"/>
    <x v="7"/>
    <x v="0"/>
    <x v="9"/>
    <x v="0"/>
    <s v="New"/>
    <x v="0"/>
    <s v="Trail Bike Light"/>
    <n v="6"/>
    <n v="51.67"/>
    <n v="0.1"/>
    <n v="23.1"/>
    <x v="1656"/>
    <n v="138.60000000000002"/>
    <n v="140.41799999999995"/>
    <n v="0.50325785433197845"/>
    <n v="2026"/>
    <s v="Q3"/>
    <n v="8"/>
    <s v="Aug"/>
  </r>
  <r>
    <n v="827"/>
    <d v="2026-08-20T00:00:00"/>
    <n v="2026"/>
    <x v="2"/>
    <n v="8"/>
    <x v="7"/>
    <x v="1"/>
    <x v="12"/>
    <x v="1"/>
    <s v="Returning"/>
    <x v="2"/>
    <s v="Travel Backpack 35L"/>
    <n v="4"/>
    <n v="166.02"/>
    <n v="0.1"/>
    <n v="87.99"/>
    <x v="1657"/>
    <n v="351.96"/>
    <n v="245.71200000000005"/>
    <n v="0.4111151266915633"/>
    <n v="2026"/>
    <s v="Q3"/>
    <n v="8"/>
    <s v="Aug"/>
  </r>
  <r>
    <n v="1156"/>
    <d v="2026-08-20T00:00:00"/>
    <n v="2026"/>
    <x v="2"/>
    <n v="8"/>
    <x v="7"/>
    <x v="2"/>
    <x v="5"/>
    <x v="2"/>
    <s v="New"/>
    <x v="0"/>
    <s v="Trail Bike Light"/>
    <n v="2"/>
    <n v="50.59"/>
    <n v="0.1"/>
    <n v="22.68"/>
    <x v="1658"/>
    <n v="45.36"/>
    <n v="45.702000000000012"/>
    <n v="0.5018778414706464"/>
    <n v="2026"/>
    <s v="Q3"/>
    <n v="8"/>
    <s v="Aug"/>
  </r>
  <r>
    <n v="1543"/>
    <d v="2026-08-20T00:00:00"/>
    <n v="2026"/>
    <x v="2"/>
    <n v="8"/>
    <x v="7"/>
    <x v="3"/>
    <x v="7"/>
    <x v="2"/>
    <s v="Returning"/>
    <x v="1"/>
    <s v="Summit Backpack 45L"/>
    <n v="1"/>
    <n v="155.83000000000001"/>
    <n v="0"/>
    <n v="77.260000000000005"/>
    <x v="1659"/>
    <n v="77.260000000000005"/>
    <n v="78.570000000000007"/>
    <n v="0.50420329846627732"/>
    <n v="2026"/>
    <s v="Q3"/>
    <n v="8"/>
    <s v="Aug"/>
  </r>
  <r>
    <n v="2613"/>
    <d v="2026-08-20T00:00:00"/>
    <n v="2026"/>
    <x v="2"/>
    <n v="8"/>
    <x v="7"/>
    <x v="3"/>
    <x v="4"/>
    <x v="0"/>
    <s v="New"/>
    <x v="4"/>
    <s v="Recovery Roller"/>
    <n v="1"/>
    <n v="36.380000000000003"/>
    <n v="0.05"/>
    <n v="14.2"/>
    <x v="1660"/>
    <n v="14.2"/>
    <n v="20.361000000000001"/>
    <n v="0.58913225890454557"/>
    <n v="2026"/>
    <s v="Q3"/>
    <n v="8"/>
    <s v="Aug"/>
  </r>
  <r>
    <n v="3002"/>
    <d v="2026-08-20T00:00:00"/>
    <n v="2026"/>
    <x v="2"/>
    <n v="8"/>
    <x v="7"/>
    <x v="1"/>
    <x v="12"/>
    <x v="2"/>
    <s v="New"/>
    <x v="3"/>
    <s v="Compact Sleeping Bag"/>
    <n v="2"/>
    <n v="124.09"/>
    <n v="0"/>
    <n v="60.39"/>
    <x v="1661"/>
    <n v="120.78"/>
    <n v="127.4"/>
    <n v="0.513337094044645"/>
    <n v="2026"/>
    <s v="Q3"/>
    <n v="8"/>
    <s v="Aug"/>
  </r>
  <r>
    <n v="3103"/>
    <d v="2026-08-20T00:00:00"/>
    <n v="2026"/>
    <x v="2"/>
    <n v="8"/>
    <x v="7"/>
    <x v="3"/>
    <x v="8"/>
    <x v="0"/>
    <s v="New"/>
    <x v="1"/>
    <s v="Trail Boots"/>
    <n v="1"/>
    <n v="141.97999999999999"/>
    <n v="0.05"/>
    <n v="79.510000000000005"/>
    <x v="1662"/>
    <n v="79.510000000000005"/>
    <n v="55.370999999999967"/>
    <n v="0.41051741905828082"/>
    <n v="2026"/>
    <s v="Q3"/>
    <n v="8"/>
    <s v="Aug"/>
  </r>
  <r>
    <n v="3234"/>
    <d v="2026-08-20T00:00:00"/>
    <n v="2026"/>
    <x v="2"/>
    <n v="8"/>
    <x v="7"/>
    <x v="3"/>
    <x v="13"/>
    <x v="2"/>
    <s v="New"/>
    <x v="3"/>
    <s v="Compact Sleeping Bag"/>
    <n v="5"/>
    <n v="121.93"/>
    <n v="0.15"/>
    <n v="62.28"/>
    <x v="1663"/>
    <n v="311.39999999999998"/>
    <n v="206.80250000000012"/>
    <n v="0.39907661580173792"/>
    <n v="2026"/>
    <s v="Q3"/>
    <n v="8"/>
    <s v="Aug"/>
  </r>
  <r>
    <n v="3281"/>
    <d v="2026-08-20T00:00:00"/>
    <n v="2026"/>
    <x v="2"/>
    <n v="8"/>
    <x v="7"/>
    <x v="3"/>
    <x v="4"/>
    <x v="0"/>
    <s v="New"/>
    <x v="2"/>
    <s v="Insulated Bottle"/>
    <n v="1"/>
    <n v="35.58"/>
    <n v="0.15"/>
    <n v="13.94"/>
    <x v="1664"/>
    <n v="13.94"/>
    <n v="16.302999999999997"/>
    <n v="0.53906689151208542"/>
    <n v="2026"/>
    <s v="Q3"/>
    <n v="8"/>
    <s v="Aug"/>
  </r>
  <r>
    <n v="3870"/>
    <d v="2026-08-20T00:00:00"/>
    <n v="2026"/>
    <x v="2"/>
    <n v="8"/>
    <x v="7"/>
    <x v="2"/>
    <x v="5"/>
    <x v="3"/>
    <s v="Returning"/>
    <x v="1"/>
    <s v="Summit Backpack 45L"/>
    <n v="1"/>
    <n v="157.84"/>
    <n v="0"/>
    <n v="77.87"/>
    <x v="1665"/>
    <n v="77.87"/>
    <n v="79.97"/>
    <n v="0.50665230613279266"/>
    <n v="2026"/>
    <s v="Q3"/>
    <n v="8"/>
    <s v="Aug"/>
  </r>
  <r>
    <n v="3938"/>
    <d v="2026-08-20T00:00:00"/>
    <n v="2026"/>
    <x v="2"/>
    <n v="8"/>
    <x v="7"/>
    <x v="1"/>
    <x v="12"/>
    <x v="0"/>
    <s v="New"/>
    <x v="3"/>
    <s v="Alpine Tent 4P"/>
    <n v="1"/>
    <n v="336.35"/>
    <n v="0"/>
    <n v="195.07"/>
    <x v="1666"/>
    <n v="195.07"/>
    <n v="141.28000000000003"/>
    <n v="0.42003865021554931"/>
    <n v="2026"/>
    <s v="Q3"/>
    <n v="8"/>
    <s v="Aug"/>
  </r>
  <r>
    <n v="4237"/>
    <d v="2026-08-20T00:00:00"/>
    <n v="2026"/>
    <x v="2"/>
    <n v="8"/>
    <x v="7"/>
    <x v="3"/>
    <x v="13"/>
    <x v="1"/>
    <s v="Returning"/>
    <x v="1"/>
    <s v="Summit Backpack 45L"/>
    <n v="3"/>
    <n v="153.03"/>
    <n v="0.15"/>
    <n v="78.239999999999995"/>
    <x v="1667"/>
    <n v="234.71999999999997"/>
    <n v="155.50650000000007"/>
    <n v="0.39850317700104954"/>
    <n v="2026"/>
    <s v="Q3"/>
    <n v="8"/>
    <s v="Aug"/>
  </r>
  <r>
    <n v="4970"/>
    <d v="2026-08-20T00:00:00"/>
    <n v="2026"/>
    <x v="2"/>
    <n v="8"/>
    <x v="7"/>
    <x v="1"/>
    <x v="14"/>
    <x v="0"/>
    <s v="Returning"/>
    <x v="0"/>
    <s v="Cycling Pack 12L"/>
    <n v="2"/>
    <n v="105.01"/>
    <n v="0.15"/>
    <n v="50.56"/>
    <x v="1668"/>
    <n v="101.12"/>
    <n v="77.396999999999991"/>
    <n v="0.43355534766996978"/>
    <n v="2026"/>
    <s v="Q3"/>
    <n v="8"/>
    <s v="Aug"/>
  </r>
  <r>
    <n v="515"/>
    <d v="2026-08-21T00:00:00"/>
    <n v="2026"/>
    <x v="2"/>
    <n v="8"/>
    <x v="7"/>
    <x v="0"/>
    <x v="0"/>
    <x v="2"/>
    <s v="Returning"/>
    <x v="2"/>
    <s v="Packing Cube Set"/>
    <n v="2"/>
    <n v="45.47"/>
    <n v="0"/>
    <n v="18.27"/>
    <x v="709"/>
    <n v="36.54"/>
    <n v="54.4"/>
    <n v="0.5981966131515285"/>
    <n v="2026"/>
    <s v="Q3"/>
    <n v="8"/>
    <s v="Aug"/>
  </r>
  <r>
    <n v="661"/>
    <d v="2026-08-21T00:00:00"/>
    <n v="2026"/>
    <x v="2"/>
    <n v="8"/>
    <x v="7"/>
    <x v="0"/>
    <x v="15"/>
    <x v="2"/>
    <s v="New"/>
    <x v="2"/>
    <s v="Packing Cube Set"/>
    <n v="2"/>
    <n v="47.58"/>
    <n v="0.1"/>
    <n v="18.47"/>
    <x v="1669"/>
    <n v="36.94"/>
    <n v="48.704000000000008"/>
    <n v="0.56867965064686377"/>
    <n v="2026"/>
    <s v="Q3"/>
    <n v="8"/>
    <s v="Aug"/>
  </r>
  <r>
    <n v="1443"/>
    <d v="2026-08-21T00:00:00"/>
    <n v="2026"/>
    <x v="2"/>
    <n v="8"/>
    <x v="7"/>
    <x v="3"/>
    <x v="4"/>
    <x v="0"/>
    <s v="New"/>
    <x v="1"/>
    <s v="Summit Backpack 45L"/>
    <n v="5"/>
    <n v="155.65"/>
    <n v="0"/>
    <n v="79.13"/>
    <x v="1670"/>
    <n v="395.65"/>
    <n v="382.6"/>
    <n v="0.49161580469000965"/>
    <n v="2026"/>
    <s v="Q3"/>
    <n v="8"/>
    <s v="Aug"/>
  </r>
  <r>
    <n v="1446"/>
    <d v="2026-08-21T00:00:00"/>
    <n v="2026"/>
    <x v="2"/>
    <n v="8"/>
    <x v="7"/>
    <x v="3"/>
    <x v="13"/>
    <x v="2"/>
    <s v="Returning"/>
    <x v="3"/>
    <s v="Trail Tent 2P"/>
    <n v="1"/>
    <n v="195.15"/>
    <n v="0"/>
    <n v="101.99"/>
    <x v="1671"/>
    <n v="101.99"/>
    <n v="93.160000000000011"/>
    <n v="0.47737637714578535"/>
    <n v="2026"/>
    <s v="Q3"/>
    <n v="8"/>
    <s v="Aug"/>
  </r>
  <r>
    <n v="1524"/>
    <d v="2026-08-21T00:00:00"/>
    <n v="2026"/>
    <x v="2"/>
    <n v="8"/>
    <x v="7"/>
    <x v="1"/>
    <x v="6"/>
    <x v="3"/>
    <s v="New"/>
    <x v="0"/>
    <s v="Commuter Helmet"/>
    <n v="1"/>
    <n v="81.569999999999993"/>
    <n v="0"/>
    <n v="43.79"/>
    <x v="1672"/>
    <n v="43.79"/>
    <n v="37.779999999999994"/>
    <n v="0.4631604756650729"/>
    <n v="2026"/>
    <s v="Q3"/>
    <n v="8"/>
    <s v="Aug"/>
  </r>
  <r>
    <n v="1946"/>
    <d v="2026-08-21T00:00:00"/>
    <n v="2026"/>
    <x v="2"/>
    <n v="8"/>
    <x v="7"/>
    <x v="0"/>
    <x v="15"/>
    <x v="2"/>
    <s v="New"/>
    <x v="3"/>
    <s v="Compact Sleeping Bag"/>
    <n v="5"/>
    <n v="125.44"/>
    <n v="0"/>
    <n v="59.58"/>
    <x v="1673"/>
    <n v="297.89999999999998"/>
    <n v="329.30000000000007"/>
    <n v="0.52503188775510212"/>
    <n v="2026"/>
    <s v="Q3"/>
    <n v="8"/>
    <s v="Aug"/>
  </r>
  <r>
    <n v="2285"/>
    <d v="2026-08-21T00:00:00"/>
    <n v="2026"/>
    <x v="2"/>
    <n v="8"/>
    <x v="7"/>
    <x v="1"/>
    <x v="11"/>
    <x v="0"/>
    <s v="Business"/>
    <x v="1"/>
    <s v="Summit Backpack 45L"/>
    <n v="2"/>
    <n v="155.11000000000001"/>
    <n v="0.05"/>
    <n v="80.13"/>
    <x v="1674"/>
    <n v="160.26"/>
    <n v="134.44900000000001"/>
    <n v="0.45620934548995795"/>
    <n v="2026"/>
    <s v="Q3"/>
    <n v="8"/>
    <s v="Aug"/>
  </r>
  <r>
    <n v="2978"/>
    <d v="2026-08-21T00:00:00"/>
    <n v="2026"/>
    <x v="2"/>
    <n v="8"/>
    <x v="7"/>
    <x v="2"/>
    <x v="10"/>
    <x v="2"/>
    <s v="New"/>
    <x v="0"/>
    <s v="Commuter Helmet"/>
    <n v="1"/>
    <n v="80.7"/>
    <n v="0"/>
    <n v="41.98"/>
    <x v="753"/>
    <n v="41.98"/>
    <n v="38.720000000000006"/>
    <n v="0.47980173482032223"/>
    <n v="2026"/>
    <s v="Q3"/>
    <n v="8"/>
    <s v="Aug"/>
  </r>
  <r>
    <n v="3842"/>
    <d v="2026-08-21T00:00:00"/>
    <n v="2026"/>
    <x v="2"/>
    <n v="8"/>
    <x v="7"/>
    <x v="3"/>
    <x v="8"/>
    <x v="1"/>
    <s v="Returning"/>
    <x v="1"/>
    <s v="Summit Backpack 45L"/>
    <n v="10"/>
    <n v="156.72"/>
    <n v="0.15"/>
    <n v="78.12"/>
    <x v="1675"/>
    <n v="781.2"/>
    <n v="550.91999999999985"/>
    <n v="0.41356634537429054"/>
    <n v="2026"/>
    <s v="Q3"/>
    <n v="8"/>
    <s v="Aug"/>
  </r>
  <r>
    <n v="4220"/>
    <d v="2026-08-21T00:00:00"/>
    <n v="2026"/>
    <x v="2"/>
    <n v="8"/>
    <x v="7"/>
    <x v="1"/>
    <x v="14"/>
    <x v="1"/>
    <s v="Business"/>
    <x v="2"/>
    <s v="Travel Backpack 35L"/>
    <n v="5"/>
    <n v="162.76"/>
    <n v="0.15"/>
    <n v="85.32"/>
    <x v="1676"/>
    <n v="426.59999999999997"/>
    <n v="265.12999999999994"/>
    <n v="0.38328538591647027"/>
    <n v="2026"/>
    <s v="Q3"/>
    <n v="8"/>
    <s v="Aug"/>
  </r>
  <r>
    <n v="478"/>
    <d v="2026-08-22T00:00:00"/>
    <n v="2026"/>
    <x v="2"/>
    <n v="8"/>
    <x v="7"/>
    <x v="3"/>
    <x v="8"/>
    <x v="2"/>
    <s v="Business"/>
    <x v="4"/>
    <s v="Resistance Band Set"/>
    <n v="2"/>
    <n v="40.22"/>
    <n v="0"/>
    <n v="14.45"/>
    <x v="1677"/>
    <n v="28.9"/>
    <n v="51.54"/>
    <n v="0.64072600696171056"/>
    <n v="2026"/>
    <s v="Q3"/>
    <n v="8"/>
    <s v="Aug"/>
  </r>
  <r>
    <n v="491"/>
    <d v="2026-08-22T00:00:00"/>
    <n v="2026"/>
    <x v="2"/>
    <n v="8"/>
    <x v="7"/>
    <x v="0"/>
    <x v="9"/>
    <x v="3"/>
    <s v="New"/>
    <x v="2"/>
    <s v="Packing Cube Set"/>
    <n v="1"/>
    <n v="45.42"/>
    <n v="0.15"/>
    <n v="18.079999999999998"/>
    <x v="1678"/>
    <n v="18.079999999999998"/>
    <n v="20.527000000000001"/>
    <n v="0.53169114409304019"/>
    <n v="2026"/>
    <s v="Q3"/>
    <n v="8"/>
    <s v="Aug"/>
  </r>
  <r>
    <n v="862"/>
    <d v="2026-08-22T00:00:00"/>
    <n v="2026"/>
    <x v="2"/>
    <n v="8"/>
    <x v="7"/>
    <x v="0"/>
    <x v="9"/>
    <x v="0"/>
    <s v="Returning"/>
    <x v="1"/>
    <s v="Hiking Daypack 20L"/>
    <n v="1"/>
    <n v="93.55"/>
    <n v="0"/>
    <n v="44.89"/>
    <x v="1679"/>
    <n v="44.89"/>
    <n v="48.66"/>
    <n v="0.5201496525921967"/>
    <n v="2026"/>
    <s v="Q3"/>
    <n v="8"/>
    <s v="Aug"/>
  </r>
  <r>
    <n v="957"/>
    <d v="2026-08-22T00:00:00"/>
    <n v="2026"/>
    <x v="2"/>
    <n v="8"/>
    <x v="7"/>
    <x v="2"/>
    <x v="2"/>
    <x v="0"/>
    <s v="Returning"/>
    <x v="1"/>
    <s v="Trail Boots"/>
    <n v="2"/>
    <n v="146.85"/>
    <n v="0"/>
    <n v="81.010000000000005"/>
    <x v="1680"/>
    <n v="162.02000000000001"/>
    <n v="131.67999999999998"/>
    <n v="0.44834865509022809"/>
    <n v="2026"/>
    <s v="Q3"/>
    <n v="8"/>
    <s v="Aug"/>
  </r>
  <r>
    <n v="1728"/>
    <d v="2026-08-22T00:00:00"/>
    <n v="2026"/>
    <x v="2"/>
    <n v="8"/>
    <x v="7"/>
    <x v="0"/>
    <x v="9"/>
    <x v="1"/>
    <s v="Business"/>
    <x v="0"/>
    <s v="Cycling Pack 12L"/>
    <n v="6"/>
    <n v="101.54"/>
    <n v="0.1"/>
    <n v="50"/>
    <x v="1681"/>
    <n v="300"/>
    <n v="248.31600000000003"/>
    <n v="0.45287024270676035"/>
    <n v="2026"/>
    <s v="Q3"/>
    <n v="8"/>
    <s v="Aug"/>
  </r>
  <r>
    <n v="2743"/>
    <d v="2026-08-22T00:00:00"/>
    <n v="2026"/>
    <x v="2"/>
    <n v="8"/>
    <x v="7"/>
    <x v="3"/>
    <x v="7"/>
    <x v="0"/>
    <s v="Business"/>
    <x v="4"/>
    <s v="Weighted Vest"/>
    <n v="1"/>
    <n v="125.14"/>
    <n v="0"/>
    <n v="69.44"/>
    <x v="1682"/>
    <n v="69.44"/>
    <n v="55.7"/>
    <n v="0.4451014863353045"/>
    <n v="2026"/>
    <s v="Q3"/>
    <n v="8"/>
    <s v="Aug"/>
  </r>
  <r>
    <n v="3098"/>
    <d v="2026-08-22T00:00:00"/>
    <n v="2026"/>
    <x v="2"/>
    <n v="8"/>
    <x v="7"/>
    <x v="1"/>
    <x v="6"/>
    <x v="0"/>
    <s v="New"/>
    <x v="0"/>
    <s v="Commuter Helmet"/>
    <n v="2"/>
    <n v="80.239999999999995"/>
    <n v="0.1"/>
    <n v="42.09"/>
    <x v="1683"/>
    <n v="84.18"/>
    <n v="60.251999999999981"/>
    <n v="0.41716517115320695"/>
    <n v="2026"/>
    <s v="Q3"/>
    <n v="8"/>
    <s v="Aug"/>
  </r>
  <r>
    <n v="3606"/>
    <d v="2026-08-22T00:00:00"/>
    <n v="2026"/>
    <x v="2"/>
    <n v="8"/>
    <x v="7"/>
    <x v="3"/>
    <x v="4"/>
    <x v="0"/>
    <s v="Business"/>
    <x v="1"/>
    <s v="Trail Boots"/>
    <n v="1"/>
    <n v="147.24"/>
    <n v="0"/>
    <n v="79.11"/>
    <x v="1684"/>
    <n v="79.11"/>
    <n v="68.13000000000001"/>
    <n v="0.46271393643031788"/>
    <n v="2026"/>
    <s v="Q3"/>
    <n v="8"/>
    <s v="Aug"/>
  </r>
  <r>
    <n v="3815"/>
    <d v="2026-08-22T00:00:00"/>
    <n v="2026"/>
    <x v="2"/>
    <n v="8"/>
    <x v="7"/>
    <x v="2"/>
    <x v="2"/>
    <x v="0"/>
    <s v="Returning"/>
    <x v="3"/>
    <s v="Trail Tent 2P"/>
    <n v="2"/>
    <n v="199.53"/>
    <n v="0.05"/>
    <n v="105.87"/>
    <x v="1685"/>
    <n v="211.74"/>
    <n v="167.36699999999996"/>
    <n v="0.44147694450379438"/>
    <n v="2026"/>
    <s v="Q3"/>
    <n v="8"/>
    <s v="Aug"/>
  </r>
  <r>
    <n v="3979"/>
    <d v="2026-08-22T00:00:00"/>
    <n v="2026"/>
    <x v="2"/>
    <n v="8"/>
    <x v="7"/>
    <x v="2"/>
    <x v="5"/>
    <x v="0"/>
    <s v="Business"/>
    <x v="4"/>
    <s v="Resistance Band Set"/>
    <n v="1"/>
    <n v="40.19"/>
    <n v="0.05"/>
    <n v="14.73"/>
    <x v="1686"/>
    <n v="14.73"/>
    <n v="23.450499999999995"/>
    <n v="0.61420096646193734"/>
    <n v="2026"/>
    <s v="Q3"/>
    <n v="8"/>
    <s v="Aug"/>
  </r>
  <r>
    <n v="4160"/>
    <d v="2026-08-22T00:00:00"/>
    <n v="2026"/>
    <x v="2"/>
    <n v="8"/>
    <x v="7"/>
    <x v="3"/>
    <x v="7"/>
    <x v="3"/>
    <s v="Business"/>
    <x v="4"/>
    <s v="Weighted Vest"/>
    <n v="4"/>
    <n v="123.31"/>
    <n v="0"/>
    <n v="69.02"/>
    <x v="1687"/>
    <n v="276.08"/>
    <n v="217.16000000000003"/>
    <n v="0.44027248398345636"/>
    <n v="2026"/>
    <s v="Q3"/>
    <n v="8"/>
    <s v="Aug"/>
  </r>
  <r>
    <n v="4172"/>
    <d v="2026-08-22T00:00:00"/>
    <n v="2026"/>
    <x v="2"/>
    <n v="8"/>
    <x v="7"/>
    <x v="3"/>
    <x v="8"/>
    <x v="3"/>
    <s v="New"/>
    <x v="0"/>
    <s v="Compact Repair Kit"/>
    <n v="1"/>
    <n v="40.19"/>
    <n v="0.05"/>
    <n v="16.78"/>
    <x v="1686"/>
    <n v="16.78"/>
    <n v="21.400499999999994"/>
    <n v="0.56050863660769235"/>
    <n v="2026"/>
    <s v="Q3"/>
    <n v="8"/>
    <s v="Aug"/>
  </r>
  <r>
    <n v="4265"/>
    <d v="2026-08-22T00:00:00"/>
    <n v="2026"/>
    <x v="2"/>
    <n v="8"/>
    <x v="7"/>
    <x v="2"/>
    <x v="16"/>
    <x v="0"/>
    <s v="Returning"/>
    <x v="0"/>
    <s v="Compact Repair Kit"/>
    <n v="1"/>
    <n v="40.98"/>
    <n v="0.05"/>
    <n v="16.600000000000001"/>
    <x v="1688"/>
    <n v="16.600000000000001"/>
    <n v="22.330999999999996"/>
    <n v="0.57360458246641488"/>
    <n v="2026"/>
    <s v="Q3"/>
    <n v="8"/>
    <s v="Aug"/>
  </r>
  <r>
    <n v="4321"/>
    <d v="2026-08-22T00:00:00"/>
    <n v="2026"/>
    <x v="2"/>
    <n v="8"/>
    <x v="7"/>
    <x v="3"/>
    <x v="13"/>
    <x v="0"/>
    <s v="New"/>
    <x v="2"/>
    <s v="Insulated Bottle"/>
    <n v="3"/>
    <n v="35.380000000000003"/>
    <n v="0"/>
    <n v="13.91"/>
    <x v="1689"/>
    <n v="41.730000000000004"/>
    <n v="64.410000000000011"/>
    <n v="0.60684002261164505"/>
    <n v="2026"/>
    <s v="Q3"/>
    <n v="8"/>
    <s v="Aug"/>
  </r>
  <r>
    <n v="4975"/>
    <d v="2026-08-22T00:00:00"/>
    <n v="2026"/>
    <x v="2"/>
    <n v="8"/>
    <x v="7"/>
    <x v="2"/>
    <x v="10"/>
    <x v="2"/>
    <s v="New"/>
    <x v="2"/>
    <s v="Carry-On Duffel"/>
    <n v="4"/>
    <n v="134.49"/>
    <n v="0"/>
    <n v="68.17"/>
    <x v="1690"/>
    <n v="272.68"/>
    <n v="265.28000000000003"/>
    <n v="0.49312216521674473"/>
    <n v="2026"/>
    <s v="Q3"/>
    <n v="8"/>
    <s v="Aug"/>
  </r>
  <r>
    <n v="991"/>
    <d v="2026-08-23T00:00:00"/>
    <n v="2026"/>
    <x v="2"/>
    <n v="8"/>
    <x v="7"/>
    <x v="2"/>
    <x v="3"/>
    <x v="1"/>
    <s v="Business"/>
    <x v="1"/>
    <s v="Trail Boots"/>
    <n v="4"/>
    <n v="145.30000000000001"/>
    <n v="0.15"/>
    <n v="77.040000000000006"/>
    <x v="1691"/>
    <n v="308.16000000000003"/>
    <n v="185.86"/>
    <n v="0.37621958625156876"/>
    <n v="2026"/>
    <s v="Q3"/>
    <n v="8"/>
    <s v="Aug"/>
  </r>
  <r>
    <n v="1008"/>
    <d v="2026-08-23T00:00:00"/>
    <n v="2026"/>
    <x v="2"/>
    <n v="8"/>
    <x v="7"/>
    <x v="3"/>
    <x v="4"/>
    <x v="1"/>
    <s v="Business"/>
    <x v="2"/>
    <s v="Travel Backpack 35L"/>
    <n v="10"/>
    <n v="164.55"/>
    <n v="0.1"/>
    <n v="88.23"/>
    <x v="1692"/>
    <n v="882.30000000000007"/>
    <n v="598.65"/>
    <n v="0.40423376886458012"/>
    <n v="2026"/>
    <s v="Q3"/>
    <n v="8"/>
    <s v="Aug"/>
  </r>
  <r>
    <n v="1083"/>
    <d v="2026-08-23T00:00:00"/>
    <n v="2026"/>
    <x v="2"/>
    <n v="8"/>
    <x v="7"/>
    <x v="0"/>
    <x v="15"/>
    <x v="2"/>
    <s v="New"/>
    <x v="0"/>
    <s v="Compact Repair Kit"/>
    <n v="1"/>
    <n v="39.590000000000003"/>
    <n v="0"/>
    <n v="16.899999999999999"/>
    <x v="1693"/>
    <n v="16.899999999999999"/>
    <n v="22.690000000000005"/>
    <n v="0.57312452639555456"/>
    <n v="2026"/>
    <s v="Q3"/>
    <n v="8"/>
    <s v="Aug"/>
  </r>
  <r>
    <n v="1553"/>
    <d v="2026-08-23T00:00:00"/>
    <n v="2026"/>
    <x v="2"/>
    <n v="8"/>
    <x v="7"/>
    <x v="2"/>
    <x v="2"/>
    <x v="1"/>
    <s v="Business"/>
    <x v="4"/>
    <s v="Training Mat"/>
    <n v="5"/>
    <n v="51.62"/>
    <n v="0.15"/>
    <n v="22.6"/>
    <x v="1694"/>
    <n v="113"/>
    <n v="106.38499999999996"/>
    <n v="0.48492376415889865"/>
    <n v="2026"/>
    <s v="Q3"/>
    <n v="8"/>
    <s v="Aug"/>
  </r>
  <r>
    <n v="1579"/>
    <d v="2026-08-23T00:00:00"/>
    <n v="2026"/>
    <x v="2"/>
    <n v="8"/>
    <x v="7"/>
    <x v="3"/>
    <x v="7"/>
    <x v="2"/>
    <s v="Returning"/>
    <x v="1"/>
    <s v="Hiking Daypack 20L"/>
    <n v="3"/>
    <n v="90.71"/>
    <n v="0"/>
    <n v="45.57"/>
    <x v="1695"/>
    <n v="136.71"/>
    <n v="135.41999999999999"/>
    <n v="0.49762980928232825"/>
    <n v="2026"/>
    <s v="Q3"/>
    <n v="8"/>
    <s v="Aug"/>
  </r>
  <r>
    <n v="1732"/>
    <d v="2026-08-23T00:00:00"/>
    <n v="2026"/>
    <x v="2"/>
    <n v="8"/>
    <x v="7"/>
    <x v="1"/>
    <x v="1"/>
    <x v="2"/>
    <s v="New"/>
    <x v="0"/>
    <s v="Compact Repair Kit"/>
    <n v="4"/>
    <n v="41.09"/>
    <n v="0"/>
    <n v="17"/>
    <x v="1696"/>
    <n v="68"/>
    <n v="96.360000000000014"/>
    <n v="0.58627403261134103"/>
    <n v="2026"/>
    <s v="Q3"/>
    <n v="8"/>
    <s v="Aug"/>
  </r>
  <r>
    <n v="2083"/>
    <d v="2026-08-23T00:00:00"/>
    <n v="2026"/>
    <x v="2"/>
    <n v="8"/>
    <x v="7"/>
    <x v="1"/>
    <x v="14"/>
    <x v="0"/>
    <s v="New"/>
    <x v="1"/>
    <s v="Hiking Daypack 20L"/>
    <n v="1"/>
    <n v="91.37"/>
    <n v="0"/>
    <n v="46.73"/>
    <x v="1697"/>
    <n v="46.73"/>
    <n v="44.640000000000008"/>
    <n v="0.48856298566269024"/>
    <n v="2026"/>
    <s v="Q3"/>
    <n v="8"/>
    <s v="Aug"/>
  </r>
  <r>
    <n v="2176"/>
    <d v="2026-08-23T00:00:00"/>
    <n v="2026"/>
    <x v="2"/>
    <n v="8"/>
    <x v="7"/>
    <x v="1"/>
    <x v="11"/>
    <x v="0"/>
    <s v="New"/>
    <x v="2"/>
    <s v="Packing Cube Set"/>
    <n v="1"/>
    <n v="46.92"/>
    <n v="0"/>
    <n v="18.3"/>
    <x v="1698"/>
    <n v="18.3"/>
    <n v="28.62"/>
    <n v="0.60997442455242967"/>
    <n v="2026"/>
    <s v="Q3"/>
    <n v="8"/>
    <s v="Aug"/>
  </r>
  <r>
    <n v="2723"/>
    <d v="2026-08-23T00:00:00"/>
    <n v="2026"/>
    <x v="2"/>
    <n v="8"/>
    <x v="7"/>
    <x v="0"/>
    <x v="0"/>
    <x v="0"/>
    <s v="New"/>
    <x v="0"/>
    <s v="Cycling Pack 12L"/>
    <n v="1"/>
    <n v="100.29"/>
    <n v="0.05"/>
    <n v="49.82"/>
    <x v="1699"/>
    <n v="49.82"/>
    <n v="45.455500000000008"/>
    <n v="0.47709537079312103"/>
    <n v="2026"/>
    <s v="Q3"/>
    <n v="8"/>
    <s v="Aug"/>
  </r>
  <r>
    <n v="3299"/>
    <d v="2026-08-23T00:00:00"/>
    <n v="2026"/>
    <x v="2"/>
    <n v="8"/>
    <x v="7"/>
    <x v="0"/>
    <x v="9"/>
    <x v="0"/>
    <s v="New"/>
    <x v="1"/>
    <s v="Trail Boots"/>
    <n v="1"/>
    <n v="147.11000000000001"/>
    <n v="0.15"/>
    <n v="79.599999999999994"/>
    <x v="1700"/>
    <n v="79.599999999999994"/>
    <n v="45.443500000000014"/>
    <n v="0.36342152930780097"/>
    <n v="2026"/>
    <s v="Q3"/>
    <n v="8"/>
    <s v="Aug"/>
  </r>
  <r>
    <n v="3398"/>
    <d v="2026-08-23T00:00:00"/>
    <n v="2026"/>
    <x v="2"/>
    <n v="8"/>
    <x v="7"/>
    <x v="1"/>
    <x v="12"/>
    <x v="0"/>
    <s v="New"/>
    <x v="1"/>
    <s v="Summit Backpack 45L"/>
    <n v="2"/>
    <n v="156.44999999999999"/>
    <n v="0"/>
    <n v="80.13"/>
    <x v="1701"/>
    <n v="160.26"/>
    <n v="152.63999999999999"/>
    <n v="0.487823585810163"/>
    <n v="2026"/>
    <s v="Q3"/>
    <n v="8"/>
    <s v="Aug"/>
  </r>
  <r>
    <n v="4012"/>
    <d v="2026-08-23T00:00:00"/>
    <n v="2026"/>
    <x v="2"/>
    <n v="8"/>
    <x v="7"/>
    <x v="1"/>
    <x v="14"/>
    <x v="0"/>
    <s v="New"/>
    <x v="1"/>
    <s v="Trekking Poles"/>
    <n v="2"/>
    <n v="72.97"/>
    <n v="0"/>
    <n v="33.25"/>
    <x v="1163"/>
    <n v="66.5"/>
    <n v="79.44"/>
    <n v="0.54433328765245992"/>
    <n v="2026"/>
    <s v="Q3"/>
    <n v="8"/>
    <s v="Aug"/>
  </r>
  <r>
    <n v="4064"/>
    <d v="2026-08-23T00:00:00"/>
    <n v="2026"/>
    <x v="2"/>
    <n v="8"/>
    <x v="7"/>
    <x v="3"/>
    <x v="7"/>
    <x v="3"/>
    <s v="Returning"/>
    <x v="4"/>
    <s v="Training Mat"/>
    <n v="2"/>
    <n v="51.63"/>
    <n v="0"/>
    <n v="21.39"/>
    <x v="29"/>
    <n v="42.78"/>
    <n v="60.480000000000004"/>
    <n v="0.58570598489250436"/>
    <n v="2026"/>
    <s v="Q3"/>
    <n v="8"/>
    <s v="Aug"/>
  </r>
  <r>
    <n v="4671"/>
    <d v="2026-08-23T00:00:00"/>
    <n v="2026"/>
    <x v="2"/>
    <n v="8"/>
    <x v="7"/>
    <x v="1"/>
    <x v="12"/>
    <x v="1"/>
    <s v="Returning"/>
    <x v="0"/>
    <s v="Cycling Pack 12L"/>
    <n v="8"/>
    <n v="100.06"/>
    <n v="0.05"/>
    <n v="49.39"/>
    <x v="1702"/>
    <n v="395.12"/>
    <n v="365.33600000000001"/>
    <n v="0.48041701295012468"/>
    <n v="2026"/>
    <s v="Q3"/>
    <n v="8"/>
    <s v="Aug"/>
  </r>
  <r>
    <n v="1914"/>
    <d v="2026-08-24T00:00:00"/>
    <n v="2026"/>
    <x v="2"/>
    <n v="8"/>
    <x v="7"/>
    <x v="3"/>
    <x v="8"/>
    <x v="2"/>
    <s v="Returning"/>
    <x v="3"/>
    <s v="Portable Camp Stove"/>
    <n v="4"/>
    <n v="83.2"/>
    <n v="0"/>
    <n v="39.99"/>
    <x v="1703"/>
    <n v="159.96"/>
    <n v="172.84"/>
    <n v="0.5193509615384615"/>
    <n v="2026"/>
    <s v="Q3"/>
    <n v="8"/>
    <s v="Aug"/>
  </r>
  <r>
    <n v="1973"/>
    <d v="2026-08-24T00:00:00"/>
    <n v="2026"/>
    <x v="2"/>
    <n v="8"/>
    <x v="7"/>
    <x v="0"/>
    <x v="0"/>
    <x v="0"/>
    <s v="New"/>
    <x v="4"/>
    <s v="Training Mat"/>
    <n v="3"/>
    <n v="51.29"/>
    <n v="0"/>
    <n v="22.08"/>
    <x v="1704"/>
    <n v="66.239999999999995"/>
    <n v="87.63000000000001"/>
    <n v="0.56950672645739919"/>
    <n v="2026"/>
    <s v="Q3"/>
    <n v="8"/>
    <s v="Aug"/>
  </r>
  <r>
    <n v="2564"/>
    <d v="2026-08-24T00:00:00"/>
    <n v="2026"/>
    <x v="2"/>
    <n v="8"/>
    <x v="7"/>
    <x v="2"/>
    <x v="3"/>
    <x v="0"/>
    <s v="Returning"/>
    <x v="3"/>
    <s v="Trail Tent 2P"/>
    <n v="1"/>
    <n v="200.2"/>
    <n v="0"/>
    <n v="103.38"/>
    <x v="1705"/>
    <n v="103.38"/>
    <n v="96.82"/>
    <n v="0.48361638361638359"/>
    <n v="2026"/>
    <s v="Q3"/>
    <n v="8"/>
    <s v="Aug"/>
  </r>
  <r>
    <n v="2791"/>
    <d v="2026-08-24T00:00:00"/>
    <n v="2026"/>
    <x v="2"/>
    <n v="8"/>
    <x v="7"/>
    <x v="0"/>
    <x v="15"/>
    <x v="2"/>
    <s v="Business"/>
    <x v="4"/>
    <s v="Recovery Roller"/>
    <n v="2"/>
    <n v="36.869999999999997"/>
    <n v="0"/>
    <n v="13.71"/>
    <x v="1706"/>
    <n v="27.42"/>
    <n v="46.319999999999993"/>
    <n v="0.62815296989422287"/>
    <n v="2026"/>
    <s v="Q3"/>
    <n v="8"/>
    <s v="Aug"/>
  </r>
  <r>
    <n v="3559"/>
    <d v="2026-08-24T00:00:00"/>
    <n v="2026"/>
    <x v="2"/>
    <n v="8"/>
    <x v="7"/>
    <x v="3"/>
    <x v="8"/>
    <x v="0"/>
    <s v="Returning"/>
    <x v="4"/>
    <s v="Recovery Roller"/>
    <n v="1"/>
    <n v="36.28"/>
    <n v="0.1"/>
    <n v="14.16"/>
    <x v="1111"/>
    <n v="14.16"/>
    <n v="18.492000000000001"/>
    <n v="0.56633590591694227"/>
    <n v="2026"/>
    <s v="Q3"/>
    <n v="8"/>
    <s v="Aug"/>
  </r>
  <r>
    <n v="3839"/>
    <d v="2026-08-24T00:00:00"/>
    <n v="2026"/>
    <x v="2"/>
    <n v="8"/>
    <x v="7"/>
    <x v="0"/>
    <x v="15"/>
    <x v="3"/>
    <s v="Returning"/>
    <x v="1"/>
    <s v="Hiking Daypack 20L"/>
    <n v="2"/>
    <n v="93.88"/>
    <n v="0.05"/>
    <n v="46.57"/>
    <x v="1707"/>
    <n v="93.14"/>
    <n v="85.231999999999985"/>
    <n v="0.47783284371986628"/>
    <n v="2026"/>
    <s v="Q3"/>
    <n v="8"/>
    <s v="Aug"/>
  </r>
  <r>
    <n v="4133"/>
    <d v="2026-08-24T00:00:00"/>
    <n v="2026"/>
    <x v="2"/>
    <n v="8"/>
    <x v="7"/>
    <x v="3"/>
    <x v="4"/>
    <x v="0"/>
    <s v="New"/>
    <x v="3"/>
    <s v="Trail Tent 2P"/>
    <n v="1"/>
    <n v="192.67"/>
    <n v="0.05"/>
    <n v="101.04"/>
    <x v="1619"/>
    <n v="101.04"/>
    <n v="81.996499999999983"/>
    <n v="0.44797895501716867"/>
    <n v="2026"/>
    <s v="Q3"/>
    <n v="8"/>
    <s v="Aug"/>
  </r>
  <r>
    <n v="4765"/>
    <d v="2026-08-24T00:00:00"/>
    <n v="2026"/>
    <x v="2"/>
    <n v="8"/>
    <x v="7"/>
    <x v="0"/>
    <x v="15"/>
    <x v="0"/>
    <s v="New"/>
    <x v="0"/>
    <s v="Commuter Helmet"/>
    <n v="1"/>
    <n v="80.099999999999994"/>
    <n v="0.05"/>
    <n v="43.49"/>
    <x v="1708"/>
    <n v="43.49"/>
    <n v="32.604999999999983"/>
    <n v="0.42847756094355727"/>
    <n v="2026"/>
    <s v="Q3"/>
    <n v="8"/>
    <s v="Aug"/>
  </r>
  <r>
    <n v="1868"/>
    <d v="2026-08-25T00:00:00"/>
    <n v="2026"/>
    <x v="2"/>
    <n v="8"/>
    <x v="7"/>
    <x v="3"/>
    <x v="8"/>
    <x v="3"/>
    <s v="Returning"/>
    <x v="1"/>
    <s v="Trail Boots"/>
    <n v="1"/>
    <n v="145.02000000000001"/>
    <n v="0"/>
    <n v="78.959999999999994"/>
    <x v="1709"/>
    <n v="78.959999999999994"/>
    <n v="66.060000000000016"/>
    <n v="0.4555233760860572"/>
    <n v="2026"/>
    <s v="Q3"/>
    <n v="8"/>
    <s v="Aug"/>
  </r>
  <r>
    <n v="987"/>
    <d v="2026-08-26T00:00:00"/>
    <n v="2026"/>
    <x v="2"/>
    <n v="8"/>
    <x v="7"/>
    <x v="1"/>
    <x v="11"/>
    <x v="3"/>
    <s v="Returning"/>
    <x v="2"/>
    <s v="Insulated Bottle"/>
    <n v="1"/>
    <n v="37"/>
    <n v="0.15"/>
    <n v="13.68"/>
    <x v="1710"/>
    <n v="13.68"/>
    <n v="17.77"/>
    <n v="0.56502384737678857"/>
    <n v="2026"/>
    <s v="Q3"/>
    <n v="8"/>
    <s v="Aug"/>
  </r>
  <r>
    <n v="2503"/>
    <d v="2026-08-26T00:00:00"/>
    <n v="2026"/>
    <x v="2"/>
    <n v="8"/>
    <x v="7"/>
    <x v="1"/>
    <x v="6"/>
    <x v="0"/>
    <s v="Returning"/>
    <x v="0"/>
    <s v="Trail Bike Light"/>
    <n v="2"/>
    <n v="50.02"/>
    <n v="0"/>
    <n v="21.99"/>
    <x v="1711"/>
    <n v="43.98"/>
    <n v="56.060000000000009"/>
    <n v="0.56037584966013598"/>
    <n v="2026"/>
    <s v="Q3"/>
    <n v="8"/>
    <s v="Aug"/>
  </r>
  <r>
    <n v="4928"/>
    <d v="2026-08-26T00:00:00"/>
    <n v="2026"/>
    <x v="2"/>
    <n v="8"/>
    <x v="7"/>
    <x v="1"/>
    <x v="11"/>
    <x v="2"/>
    <s v="Returning"/>
    <x v="4"/>
    <s v="Recovery Roller"/>
    <n v="2"/>
    <n v="35.950000000000003"/>
    <n v="0.05"/>
    <n v="13.93"/>
    <x v="1712"/>
    <n v="27.86"/>
    <n v="40.445000000000007"/>
    <n v="0.59212356342873884"/>
    <n v="2026"/>
    <s v="Q3"/>
    <n v="8"/>
    <s v="Aug"/>
  </r>
  <r>
    <n v="852"/>
    <d v="2026-08-27T00:00:00"/>
    <n v="2026"/>
    <x v="2"/>
    <n v="8"/>
    <x v="7"/>
    <x v="0"/>
    <x v="9"/>
    <x v="0"/>
    <s v="New"/>
    <x v="2"/>
    <s v="Packing Cube Set"/>
    <n v="3"/>
    <n v="45.84"/>
    <n v="0.15"/>
    <n v="17.899999999999999"/>
    <x v="1713"/>
    <n v="53.699999999999996"/>
    <n v="63.192000000000014"/>
    <n v="0.54060158094651478"/>
    <n v="2026"/>
    <s v="Q3"/>
    <n v="8"/>
    <s v="Aug"/>
  </r>
  <r>
    <n v="2188"/>
    <d v="2026-08-27T00:00:00"/>
    <n v="2026"/>
    <x v="2"/>
    <n v="8"/>
    <x v="7"/>
    <x v="1"/>
    <x v="6"/>
    <x v="0"/>
    <s v="New"/>
    <x v="3"/>
    <s v="Portable Camp Stove"/>
    <n v="1"/>
    <n v="83.23"/>
    <n v="0.1"/>
    <n v="40.229999999999997"/>
    <x v="1714"/>
    <n v="40.229999999999997"/>
    <n v="34.677000000000014"/>
    <n v="0.46293403820737727"/>
    <n v="2026"/>
    <s v="Q3"/>
    <n v="8"/>
    <s v="Aug"/>
  </r>
  <r>
    <n v="2574"/>
    <d v="2026-08-27T00:00:00"/>
    <n v="2026"/>
    <x v="2"/>
    <n v="8"/>
    <x v="7"/>
    <x v="0"/>
    <x v="9"/>
    <x v="2"/>
    <s v="New"/>
    <x v="0"/>
    <s v="Cycling Pack 12L"/>
    <n v="1"/>
    <n v="104.33"/>
    <n v="0.1"/>
    <n v="49.86"/>
    <x v="1715"/>
    <n v="49.86"/>
    <n v="44.037000000000006"/>
    <n v="0.46899261957251032"/>
    <n v="2026"/>
    <s v="Q3"/>
    <n v="8"/>
    <s v="Aug"/>
  </r>
  <r>
    <n v="2942"/>
    <d v="2026-08-27T00:00:00"/>
    <n v="2026"/>
    <x v="2"/>
    <n v="8"/>
    <x v="7"/>
    <x v="1"/>
    <x v="6"/>
    <x v="0"/>
    <s v="New"/>
    <x v="1"/>
    <s v="Summit Backpack 45L"/>
    <n v="1"/>
    <n v="156.94999999999999"/>
    <n v="0"/>
    <n v="80.41"/>
    <x v="1716"/>
    <n v="80.41"/>
    <n v="76.539999999999992"/>
    <n v="0.48767123287671232"/>
    <n v="2026"/>
    <s v="Q3"/>
    <n v="8"/>
    <s v="Aug"/>
  </r>
  <r>
    <n v="3211"/>
    <d v="2026-08-27T00:00:00"/>
    <n v="2026"/>
    <x v="2"/>
    <n v="8"/>
    <x v="7"/>
    <x v="1"/>
    <x v="14"/>
    <x v="2"/>
    <s v="Business"/>
    <x v="0"/>
    <s v="Compact Repair Kit"/>
    <n v="3"/>
    <n v="41.33"/>
    <n v="0.05"/>
    <n v="17"/>
    <x v="282"/>
    <n v="51"/>
    <n v="66.790499999999994"/>
    <n v="0.56702790123142355"/>
    <n v="2026"/>
    <s v="Q3"/>
    <n v="8"/>
    <s v="Aug"/>
  </r>
  <r>
    <n v="3306"/>
    <d v="2026-08-27T00:00:00"/>
    <n v="2026"/>
    <x v="2"/>
    <n v="8"/>
    <x v="7"/>
    <x v="0"/>
    <x v="15"/>
    <x v="0"/>
    <s v="Business"/>
    <x v="2"/>
    <s v="Insulated Bottle"/>
    <n v="1"/>
    <n v="35.590000000000003"/>
    <n v="0"/>
    <n v="13.66"/>
    <x v="1717"/>
    <n v="13.66"/>
    <n v="21.930000000000003"/>
    <n v="0.61618432143860635"/>
    <n v="2026"/>
    <s v="Q3"/>
    <n v="8"/>
    <s v="Aug"/>
  </r>
  <r>
    <n v="3837"/>
    <d v="2026-08-27T00:00:00"/>
    <n v="2026"/>
    <x v="2"/>
    <n v="8"/>
    <x v="7"/>
    <x v="3"/>
    <x v="8"/>
    <x v="0"/>
    <s v="Returning"/>
    <x v="3"/>
    <s v="Alpine Tent 4P"/>
    <n v="2"/>
    <n v="335.87"/>
    <n v="0.1"/>
    <n v="196.54"/>
    <x v="1718"/>
    <n v="393.08"/>
    <n v="211.48600000000005"/>
    <n v="0.34981457773014035"/>
    <n v="2026"/>
    <s v="Q3"/>
    <n v="8"/>
    <s v="Aug"/>
  </r>
  <r>
    <n v="4169"/>
    <d v="2026-08-27T00:00:00"/>
    <n v="2026"/>
    <x v="2"/>
    <n v="8"/>
    <x v="7"/>
    <x v="3"/>
    <x v="13"/>
    <x v="0"/>
    <s v="New"/>
    <x v="4"/>
    <s v="Training Mat"/>
    <n v="1"/>
    <n v="50.7"/>
    <n v="0.05"/>
    <n v="21.65"/>
    <x v="491"/>
    <n v="21.65"/>
    <n v="26.515000000000001"/>
    <n v="0.55050347762898377"/>
    <n v="2026"/>
    <s v="Q3"/>
    <n v="8"/>
    <s v="Aug"/>
  </r>
  <r>
    <n v="4452"/>
    <d v="2026-08-27T00:00:00"/>
    <n v="2026"/>
    <x v="2"/>
    <n v="8"/>
    <x v="7"/>
    <x v="2"/>
    <x v="2"/>
    <x v="3"/>
    <s v="New"/>
    <x v="1"/>
    <s v="Summit Backpack 45L"/>
    <n v="3"/>
    <n v="152.76"/>
    <n v="0.1"/>
    <n v="77.36"/>
    <x v="1719"/>
    <n v="232.07999999999998"/>
    <n v="180.37200000000001"/>
    <n v="0.43731634226528182"/>
    <n v="2026"/>
    <s v="Q3"/>
    <n v="8"/>
    <s v="Aug"/>
  </r>
  <r>
    <n v="4740"/>
    <d v="2026-08-27T00:00:00"/>
    <n v="2026"/>
    <x v="2"/>
    <n v="8"/>
    <x v="7"/>
    <x v="0"/>
    <x v="15"/>
    <x v="1"/>
    <s v="Returning"/>
    <x v="1"/>
    <s v="Trekking Poles"/>
    <n v="5"/>
    <n v="72.78"/>
    <n v="0.1"/>
    <n v="33.25"/>
    <x v="1720"/>
    <n v="166.25"/>
    <n v="161.26"/>
    <n v="0.49238191200268694"/>
    <n v="2026"/>
    <s v="Q3"/>
    <n v="8"/>
    <s v="Aug"/>
  </r>
  <r>
    <n v="5000"/>
    <d v="2026-08-27T00:00:00"/>
    <n v="2026"/>
    <x v="2"/>
    <n v="8"/>
    <x v="7"/>
    <x v="1"/>
    <x v="12"/>
    <x v="3"/>
    <s v="New"/>
    <x v="2"/>
    <s v="Insulated Bottle"/>
    <n v="2"/>
    <n v="37"/>
    <n v="0"/>
    <n v="13.83"/>
    <x v="1721"/>
    <n v="27.66"/>
    <n v="46.34"/>
    <n v="0.62621621621621626"/>
    <n v="2026"/>
    <s v="Q3"/>
    <n v="8"/>
    <s v="Aug"/>
  </r>
  <r>
    <n v="5058"/>
    <d v="2026-08-27T00:00:00"/>
    <n v="2026"/>
    <x v="2"/>
    <n v="8"/>
    <x v="7"/>
    <x v="1"/>
    <x v="11"/>
    <x v="1"/>
    <s v="Business"/>
    <x v="0"/>
    <s v="Compact Repair Kit"/>
    <n v="6"/>
    <n v="41.33"/>
    <n v="0.2"/>
    <n v="17.02"/>
    <x v="1722"/>
    <n v="102.12"/>
    <n v="96.26400000000001"/>
    <n v="0.48524074522138883"/>
    <n v="2026"/>
    <s v="Q3"/>
    <n v="8"/>
    <s v="Aug"/>
  </r>
  <r>
    <n v="496"/>
    <d v="2026-08-28T00:00:00"/>
    <n v="2026"/>
    <x v="2"/>
    <n v="8"/>
    <x v="7"/>
    <x v="0"/>
    <x v="15"/>
    <x v="2"/>
    <s v="Returning"/>
    <x v="4"/>
    <s v="Recovery Roller"/>
    <n v="1"/>
    <n v="37.020000000000003"/>
    <n v="0"/>
    <n v="13.64"/>
    <x v="1723"/>
    <n v="13.64"/>
    <n v="23.380000000000003"/>
    <n v="0.63155051323608857"/>
    <n v="2026"/>
    <s v="Q3"/>
    <n v="8"/>
    <s v="Aug"/>
  </r>
  <r>
    <n v="1343"/>
    <d v="2026-08-28T00:00:00"/>
    <n v="2026"/>
    <x v="2"/>
    <n v="8"/>
    <x v="7"/>
    <x v="3"/>
    <x v="8"/>
    <x v="0"/>
    <s v="New"/>
    <x v="3"/>
    <s v="Portable Camp Stove"/>
    <n v="1"/>
    <n v="81.06"/>
    <n v="0"/>
    <n v="38.43"/>
    <x v="1724"/>
    <n v="38.43"/>
    <n v="42.63"/>
    <n v="0.52590673575129532"/>
    <n v="2026"/>
    <s v="Q3"/>
    <n v="8"/>
    <s v="Aug"/>
  </r>
  <r>
    <n v="1455"/>
    <d v="2026-08-28T00:00:00"/>
    <n v="2026"/>
    <x v="2"/>
    <n v="8"/>
    <x v="7"/>
    <x v="2"/>
    <x v="2"/>
    <x v="0"/>
    <s v="New"/>
    <x v="0"/>
    <s v="Trail Bike Light"/>
    <n v="2"/>
    <n v="51.91"/>
    <n v="0"/>
    <n v="21.94"/>
    <x v="1725"/>
    <n v="43.88"/>
    <n v="59.939999999999991"/>
    <n v="0.57734540550953573"/>
    <n v="2026"/>
    <s v="Q3"/>
    <n v="8"/>
    <s v="Aug"/>
  </r>
  <r>
    <n v="1632"/>
    <d v="2026-08-28T00:00:00"/>
    <n v="2026"/>
    <x v="2"/>
    <n v="8"/>
    <x v="7"/>
    <x v="3"/>
    <x v="7"/>
    <x v="3"/>
    <s v="New"/>
    <x v="2"/>
    <s v="Insulated Bottle"/>
    <n v="1"/>
    <n v="35.700000000000003"/>
    <n v="0.05"/>
    <n v="13.45"/>
    <x v="432"/>
    <n v="13.45"/>
    <n v="20.465"/>
    <n v="0.60342031549461894"/>
    <n v="2026"/>
    <s v="Q3"/>
    <n v="8"/>
    <s v="Aug"/>
  </r>
  <r>
    <n v="1817"/>
    <d v="2026-08-28T00:00:00"/>
    <n v="2026"/>
    <x v="2"/>
    <n v="8"/>
    <x v="7"/>
    <x v="0"/>
    <x v="9"/>
    <x v="2"/>
    <s v="New"/>
    <x v="4"/>
    <s v="Recovery Roller"/>
    <n v="1"/>
    <n v="36.590000000000003"/>
    <n v="0.05"/>
    <n v="14.15"/>
    <x v="1726"/>
    <n v="14.15"/>
    <n v="20.610500000000002"/>
    <n v="0.59292875534011313"/>
    <n v="2026"/>
    <s v="Q3"/>
    <n v="8"/>
    <s v="Aug"/>
  </r>
  <r>
    <n v="2993"/>
    <d v="2026-08-28T00:00:00"/>
    <n v="2026"/>
    <x v="2"/>
    <n v="8"/>
    <x v="7"/>
    <x v="1"/>
    <x v="12"/>
    <x v="1"/>
    <s v="Business"/>
    <x v="2"/>
    <s v="Insulated Bottle"/>
    <n v="3"/>
    <n v="35.520000000000003"/>
    <n v="0.1"/>
    <n v="13.78"/>
    <x v="1727"/>
    <n v="41.339999999999996"/>
    <n v="54.564000000000014"/>
    <n v="0.56894394394394399"/>
    <n v="2026"/>
    <s v="Q3"/>
    <n v="8"/>
    <s v="Aug"/>
  </r>
  <r>
    <n v="4676"/>
    <d v="2026-08-28T00:00:00"/>
    <n v="2026"/>
    <x v="2"/>
    <n v="8"/>
    <x v="7"/>
    <x v="3"/>
    <x v="13"/>
    <x v="2"/>
    <s v="New"/>
    <x v="0"/>
    <s v="Commuter Helmet"/>
    <n v="2"/>
    <n v="81.88"/>
    <n v="0.1"/>
    <n v="42.87"/>
    <x v="1728"/>
    <n v="85.74"/>
    <n v="61.643999999999991"/>
    <n v="0.41825435596808336"/>
    <n v="2026"/>
    <s v="Q3"/>
    <n v="8"/>
    <s v="Aug"/>
  </r>
  <r>
    <n v="5105"/>
    <d v="2026-08-28T00:00:00"/>
    <n v="2026"/>
    <x v="2"/>
    <n v="8"/>
    <x v="7"/>
    <x v="3"/>
    <x v="7"/>
    <x v="0"/>
    <s v="Business"/>
    <x v="2"/>
    <s v="Packing Cube Set"/>
    <n v="4"/>
    <n v="46.54"/>
    <n v="0"/>
    <n v="18.86"/>
    <x v="1729"/>
    <n v="75.44"/>
    <n v="110.72"/>
    <n v="0.5947571981091534"/>
    <n v="2026"/>
    <s v="Q3"/>
    <n v="8"/>
    <s v="Aug"/>
  </r>
  <r>
    <n v="223"/>
    <d v="2026-08-29T00:00:00"/>
    <n v="2026"/>
    <x v="2"/>
    <n v="8"/>
    <x v="7"/>
    <x v="2"/>
    <x v="2"/>
    <x v="2"/>
    <s v="Returning"/>
    <x v="4"/>
    <s v="Training Mat"/>
    <n v="1"/>
    <n v="49.79"/>
    <n v="0"/>
    <n v="21.43"/>
    <x v="1730"/>
    <n v="21.43"/>
    <n v="28.36"/>
    <n v="0.56959228760795344"/>
    <n v="2026"/>
    <s v="Q3"/>
    <n v="8"/>
    <s v="Aug"/>
  </r>
  <r>
    <n v="1023"/>
    <d v="2026-08-29T00:00:00"/>
    <n v="2026"/>
    <x v="2"/>
    <n v="8"/>
    <x v="7"/>
    <x v="2"/>
    <x v="3"/>
    <x v="0"/>
    <s v="New"/>
    <x v="1"/>
    <s v="Hiking Daypack 20L"/>
    <n v="6"/>
    <n v="90.19"/>
    <n v="0"/>
    <n v="45.61"/>
    <x v="1731"/>
    <n v="273.65999999999997"/>
    <n v="267.48"/>
    <n v="0.4942898325756736"/>
    <n v="2026"/>
    <s v="Q3"/>
    <n v="8"/>
    <s v="Aug"/>
  </r>
  <r>
    <n v="1694"/>
    <d v="2026-08-29T00:00:00"/>
    <n v="2026"/>
    <x v="2"/>
    <n v="8"/>
    <x v="7"/>
    <x v="1"/>
    <x v="12"/>
    <x v="0"/>
    <s v="New"/>
    <x v="1"/>
    <s v="Trekking Poles"/>
    <n v="1"/>
    <n v="70.38"/>
    <n v="0.15"/>
    <n v="32.64"/>
    <x v="1732"/>
    <n v="32.64"/>
    <n v="27.182999999999993"/>
    <n v="0.45439045183290699"/>
    <n v="2026"/>
    <s v="Q3"/>
    <n v="8"/>
    <s v="Aug"/>
  </r>
  <r>
    <n v="2006"/>
    <d v="2026-08-29T00:00:00"/>
    <n v="2026"/>
    <x v="2"/>
    <n v="8"/>
    <x v="7"/>
    <x v="3"/>
    <x v="13"/>
    <x v="0"/>
    <s v="New"/>
    <x v="2"/>
    <s v="Packing Cube Set"/>
    <n v="1"/>
    <n v="46.43"/>
    <n v="0"/>
    <n v="18.2"/>
    <x v="1733"/>
    <n v="18.2"/>
    <n v="28.23"/>
    <n v="0.60801206116734874"/>
    <n v="2026"/>
    <s v="Q3"/>
    <n v="8"/>
    <s v="Aug"/>
  </r>
  <r>
    <n v="3026"/>
    <d v="2026-08-29T00:00:00"/>
    <n v="2026"/>
    <x v="2"/>
    <n v="8"/>
    <x v="7"/>
    <x v="0"/>
    <x v="0"/>
    <x v="0"/>
    <s v="New"/>
    <x v="3"/>
    <s v="Trail Tent 2P"/>
    <n v="1"/>
    <n v="194.75"/>
    <n v="0.05"/>
    <n v="105.94"/>
    <x v="1734"/>
    <n v="105.94"/>
    <n v="79.072499999999991"/>
    <n v="0.42739004121343149"/>
    <n v="2026"/>
    <s v="Q3"/>
    <n v="8"/>
    <s v="Aug"/>
  </r>
  <r>
    <n v="3057"/>
    <d v="2026-08-29T00:00:00"/>
    <n v="2026"/>
    <x v="2"/>
    <n v="8"/>
    <x v="7"/>
    <x v="1"/>
    <x v="14"/>
    <x v="2"/>
    <s v="Returning"/>
    <x v="1"/>
    <s v="Trail Boots"/>
    <n v="2"/>
    <n v="142.16"/>
    <n v="0"/>
    <n v="79.36"/>
    <x v="1735"/>
    <n v="158.72"/>
    <n v="125.6"/>
    <n v="0.44175576814856499"/>
    <n v="2026"/>
    <s v="Q3"/>
    <n v="8"/>
    <s v="Aug"/>
  </r>
  <r>
    <n v="3112"/>
    <d v="2026-08-29T00:00:00"/>
    <n v="2026"/>
    <x v="2"/>
    <n v="8"/>
    <x v="7"/>
    <x v="3"/>
    <x v="8"/>
    <x v="0"/>
    <s v="Business"/>
    <x v="2"/>
    <s v="Packing Cube Set"/>
    <n v="2"/>
    <n v="47.69"/>
    <n v="0.05"/>
    <n v="18.8"/>
    <x v="1736"/>
    <n v="37.6"/>
    <n v="53.010999999999989"/>
    <n v="0.58503934400900548"/>
    <n v="2026"/>
    <s v="Q3"/>
    <n v="8"/>
    <s v="Aug"/>
  </r>
  <r>
    <n v="3137"/>
    <d v="2026-08-29T00:00:00"/>
    <n v="2026"/>
    <x v="2"/>
    <n v="8"/>
    <x v="7"/>
    <x v="2"/>
    <x v="5"/>
    <x v="2"/>
    <s v="New"/>
    <x v="2"/>
    <s v="Travel Backpack 35L"/>
    <n v="3"/>
    <n v="164.51"/>
    <n v="0"/>
    <n v="86.76"/>
    <x v="1737"/>
    <n v="260.28000000000003"/>
    <n v="233.24999999999994"/>
    <n v="0.47261564646526039"/>
    <n v="2026"/>
    <s v="Q3"/>
    <n v="8"/>
    <s v="Aug"/>
  </r>
  <r>
    <n v="3983"/>
    <d v="2026-08-29T00:00:00"/>
    <n v="2026"/>
    <x v="2"/>
    <n v="8"/>
    <x v="7"/>
    <x v="2"/>
    <x v="2"/>
    <x v="3"/>
    <s v="Business"/>
    <x v="3"/>
    <s v="Trail Tent 2P"/>
    <n v="2"/>
    <n v="194.71"/>
    <n v="0.1"/>
    <n v="105.57"/>
    <x v="1738"/>
    <n v="211.14"/>
    <n v="139.33800000000002"/>
    <n v="0.39756561039494637"/>
    <n v="2026"/>
    <s v="Q3"/>
    <n v="8"/>
    <s v="Aug"/>
  </r>
  <r>
    <n v="4016"/>
    <d v="2026-08-29T00:00:00"/>
    <n v="2026"/>
    <x v="2"/>
    <n v="8"/>
    <x v="7"/>
    <x v="3"/>
    <x v="13"/>
    <x v="1"/>
    <s v="Business"/>
    <x v="1"/>
    <s v="Trail Boots"/>
    <n v="5"/>
    <n v="145.24"/>
    <n v="0.15"/>
    <n v="77.69"/>
    <x v="1739"/>
    <n v="388.45"/>
    <n v="228.82"/>
    <n v="0.37069677774717708"/>
    <n v="2026"/>
    <s v="Q3"/>
    <n v="8"/>
    <s v="Aug"/>
  </r>
  <r>
    <n v="4340"/>
    <d v="2026-08-29T00:00:00"/>
    <n v="2026"/>
    <x v="2"/>
    <n v="8"/>
    <x v="7"/>
    <x v="3"/>
    <x v="8"/>
    <x v="0"/>
    <s v="New"/>
    <x v="2"/>
    <s v="Insulated Bottle"/>
    <n v="2"/>
    <n v="35.6"/>
    <n v="0.15"/>
    <n v="13.67"/>
    <x v="1740"/>
    <n v="27.34"/>
    <n v="33.180000000000007"/>
    <n v="0.54824851288830145"/>
    <n v="2026"/>
    <s v="Q3"/>
    <n v="8"/>
    <s v="Aug"/>
  </r>
  <r>
    <n v="4640"/>
    <d v="2026-08-29T00:00:00"/>
    <n v="2026"/>
    <x v="2"/>
    <n v="8"/>
    <x v="7"/>
    <x v="0"/>
    <x v="15"/>
    <x v="0"/>
    <s v="New"/>
    <x v="4"/>
    <s v="Resistance Band Set"/>
    <n v="2"/>
    <n v="41.05"/>
    <n v="0.05"/>
    <n v="14.47"/>
    <x v="1741"/>
    <n v="28.94"/>
    <n v="49.054999999999993"/>
    <n v="0.62895057375472785"/>
    <n v="2026"/>
    <s v="Q3"/>
    <n v="8"/>
    <s v="Aug"/>
  </r>
  <r>
    <n v="4733"/>
    <d v="2026-08-29T00:00:00"/>
    <n v="2026"/>
    <x v="2"/>
    <n v="8"/>
    <x v="7"/>
    <x v="2"/>
    <x v="2"/>
    <x v="0"/>
    <s v="New"/>
    <x v="1"/>
    <s v="Summit Backpack 45L"/>
    <n v="2"/>
    <n v="153.63999999999999"/>
    <n v="0.05"/>
    <n v="77.709999999999994"/>
    <x v="1742"/>
    <n v="155.41999999999999"/>
    <n v="136.49599999999995"/>
    <n v="0.46758656599843784"/>
    <n v="2026"/>
    <s v="Q3"/>
    <n v="8"/>
    <s v="Aug"/>
  </r>
  <r>
    <n v="4827"/>
    <d v="2026-08-29T00:00:00"/>
    <n v="2026"/>
    <x v="2"/>
    <n v="8"/>
    <x v="7"/>
    <x v="2"/>
    <x v="2"/>
    <x v="0"/>
    <s v="Returning"/>
    <x v="2"/>
    <s v="Insulated Bottle"/>
    <n v="5"/>
    <n v="36.700000000000003"/>
    <n v="0"/>
    <n v="13.45"/>
    <x v="1743"/>
    <n v="67.25"/>
    <n v="116.25"/>
    <n v="0.63351498637602177"/>
    <n v="2026"/>
    <s v="Q3"/>
    <n v="8"/>
    <s v="Aug"/>
  </r>
  <r>
    <n v="5180"/>
    <d v="2026-08-29T00:00:00"/>
    <n v="2026"/>
    <x v="2"/>
    <n v="8"/>
    <x v="7"/>
    <x v="0"/>
    <x v="15"/>
    <x v="1"/>
    <s v="Business"/>
    <x v="3"/>
    <s v="Compact Sleeping Bag"/>
    <n v="8"/>
    <n v="124"/>
    <n v="0.1"/>
    <n v="61.85"/>
    <x v="1744"/>
    <n v="494.8"/>
    <n v="398.00000000000006"/>
    <n v="0.44578853046594985"/>
    <n v="2026"/>
    <s v="Q3"/>
    <n v="8"/>
    <s v="Aug"/>
  </r>
  <r>
    <n v="121"/>
    <d v="2026-08-30T00:00:00"/>
    <n v="2026"/>
    <x v="2"/>
    <n v="8"/>
    <x v="7"/>
    <x v="1"/>
    <x v="1"/>
    <x v="3"/>
    <s v="New"/>
    <x v="0"/>
    <s v="Commuter Helmet"/>
    <n v="1"/>
    <n v="81.23"/>
    <n v="0.1"/>
    <n v="42.65"/>
    <x v="1745"/>
    <n v="42.65"/>
    <n v="30.457000000000001"/>
    <n v="0.41660853269864723"/>
    <n v="2026"/>
    <s v="Q3"/>
    <n v="8"/>
    <s v="Aug"/>
  </r>
  <r>
    <n v="618"/>
    <d v="2026-08-30T00:00:00"/>
    <n v="2026"/>
    <x v="2"/>
    <n v="8"/>
    <x v="7"/>
    <x v="1"/>
    <x v="12"/>
    <x v="0"/>
    <s v="Business"/>
    <x v="0"/>
    <s v="Compact Repair Kit"/>
    <n v="2"/>
    <n v="41.06"/>
    <n v="0.05"/>
    <n v="16.559999999999999"/>
    <x v="1746"/>
    <n v="33.119999999999997"/>
    <n v="44.893999999999998"/>
    <n v="0.5754608147255621"/>
    <n v="2026"/>
    <s v="Q3"/>
    <n v="8"/>
    <s v="Aug"/>
  </r>
  <r>
    <n v="2860"/>
    <d v="2026-08-30T00:00:00"/>
    <n v="2026"/>
    <x v="2"/>
    <n v="8"/>
    <x v="7"/>
    <x v="3"/>
    <x v="7"/>
    <x v="3"/>
    <s v="Returning"/>
    <x v="1"/>
    <s v="Trail Boots"/>
    <n v="1"/>
    <n v="143.49"/>
    <n v="0.1"/>
    <n v="80.72"/>
    <x v="1747"/>
    <n v="80.72"/>
    <n v="48.421000000000021"/>
    <n v="0.3749467636149636"/>
    <n v="2026"/>
    <s v="Q3"/>
    <n v="8"/>
    <s v="Aug"/>
  </r>
  <r>
    <n v="3768"/>
    <d v="2026-08-30T00:00:00"/>
    <n v="2026"/>
    <x v="2"/>
    <n v="8"/>
    <x v="7"/>
    <x v="2"/>
    <x v="3"/>
    <x v="2"/>
    <s v="New"/>
    <x v="1"/>
    <s v="Trail Boots"/>
    <n v="1"/>
    <n v="143.38"/>
    <n v="0"/>
    <n v="78.37"/>
    <x v="1748"/>
    <n v="78.37"/>
    <n v="65.009999999999991"/>
    <n v="0.45341051750592826"/>
    <n v="2026"/>
    <s v="Q3"/>
    <n v="8"/>
    <s v="Aug"/>
  </r>
  <r>
    <n v="3987"/>
    <d v="2026-08-30T00:00:00"/>
    <n v="2026"/>
    <x v="2"/>
    <n v="8"/>
    <x v="7"/>
    <x v="1"/>
    <x v="12"/>
    <x v="3"/>
    <s v="Business"/>
    <x v="1"/>
    <s v="Trail Boots"/>
    <n v="1"/>
    <n v="144.54"/>
    <n v="0"/>
    <n v="78.77"/>
    <x v="1749"/>
    <n v="78.77"/>
    <n v="65.77"/>
    <n v="0.45502974955029751"/>
    <n v="2026"/>
    <s v="Q3"/>
    <n v="8"/>
    <s v="Aug"/>
  </r>
  <r>
    <n v="4990"/>
    <d v="2026-08-30T00:00:00"/>
    <n v="2026"/>
    <x v="2"/>
    <n v="8"/>
    <x v="7"/>
    <x v="3"/>
    <x v="8"/>
    <x v="3"/>
    <s v="Returning"/>
    <x v="4"/>
    <s v="Resistance Band Set"/>
    <n v="1"/>
    <n v="40.92"/>
    <n v="0.1"/>
    <n v="14.94"/>
    <x v="1750"/>
    <n v="14.94"/>
    <n v="21.888000000000005"/>
    <n v="0.59433040078201382"/>
    <n v="2026"/>
    <s v="Q3"/>
    <n v="8"/>
    <s v="Aug"/>
  </r>
  <r>
    <n v="348"/>
    <d v="2026-08-31T00:00:00"/>
    <n v="2026"/>
    <x v="2"/>
    <n v="8"/>
    <x v="7"/>
    <x v="1"/>
    <x v="12"/>
    <x v="1"/>
    <s v="Business"/>
    <x v="1"/>
    <s v="Summit Backpack 45L"/>
    <n v="5"/>
    <n v="151.21"/>
    <n v="0.15"/>
    <n v="77.12"/>
    <x v="1751"/>
    <n v="385.6"/>
    <n v="257.04250000000002"/>
    <n v="0.39997743691087967"/>
    <n v="2026"/>
    <s v="Q3"/>
    <n v="8"/>
    <s v="Aug"/>
  </r>
  <r>
    <n v="1642"/>
    <d v="2026-08-31T00:00:00"/>
    <n v="2026"/>
    <x v="2"/>
    <n v="8"/>
    <x v="7"/>
    <x v="3"/>
    <x v="8"/>
    <x v="3"/>
    <s v="New"/>
    <x v="4"/>
    <s v="Resistance Band Set"/>
    <n v="1"/>
    <n v="40.770000000000003"/>
    <n v="0"/>
    <n v="15.13"/>
    <x v="1752"/>
    <n v="15.13"/>
    <n v="25.64"/>
    <n v="0.62889379445670834"/>
    <n v="2026"/>
    <s v="Q3"/>
    <n v="8"/>
    <s v="Aug"/>
  </r>
  <r>
    <n v="2146"/>
    <d v="2026-08-31T00:00:00"/>
    <n v="2026"/>
    <x v="2"/>
    <n v="8"/>
    <x v="7"/>
    <x v="0"/>
    <x v="0"/>
    <x v="3"/>
    <s v="New"/>
    <x v="4"/>
    <s v="Recovery Roller"/>
    <n v="1"/>
    <n v="35.47"/>
    <n v="0.05"/>
    <n v="14.1"/>
    <x v="1753"/>
    <n v="14.1"/>
    <n v="19.596499999999999"/>
    <n v="0.58155891561438122"/>
    <n v="2026"/>
    <s v="Q3"/>
    <n v="8"/>
    <s v="Aug"/>
  </r>
  <r>
    <n v="2629"/>
    <d v="2026-08-31T00:00:00"/>
    <n v="2026"/>
    <x v="2"/>
    <n v="8"/>
    <x v="7"/>
    <x v="3"/>
    <x v="8"/>
    <x v="0"/>
    <s v="Returning"/>
    <x v="0"/>
    <s v="Commuter Helmet"/>
    <n v="1"/>
    <n v="81.72"/>
    <n v="0"/>
    <n v="42.38"/>
    <x v="1032"/>
    <n v="42.38"/>
    <n v="39.339999999999996"/>
    <n v="0.48139990210474787"/>
    <n v="2026"/>
    <s v="Q3"/>
    <n v="8"/>
    <s v="Aug"/>
  </r>
  <r>
    <n v="2870"/>
    <d v="2026-08-31T00:00:00"/>
    <n v="2026"/>
    <x v="2"/>
    <n v="8"/>
    <x v="7"/>
    <x v="3"/>
    <x v="7"/>
    <x v="0"/>
    <s v="New"/>
    <x v="2"/>
    <s v="Packing Cube Set"/>
    <n v="1"/>
    <n v="45.84"/>
    <n v="0"/>
    <n v="17.84"/>
    <x v="412"/>
    <n v="17.84"/>
    <n v="28.000000000000004"/>
    <n v="0.61082024432809778"/>
    <n v="2026"/>
    <s v="Q3"/>
    <n v="8"/>
    <s v="Aug"/>
  </r>
  <r>
    <n v="2975"/>
    <d v="2026-08-31T00:00:00"/>
    <n v="2026"/>
    <x v="2"/>
    <n v="8"/>
    <x v="7"/>
    <x v="1"/>
    <x v="12"/>
    <x v="0"/>
    <s v="New"/>
    <x v="2"/>
    <s v="Packing Cube Set"/>
    <n v="1"/>
    <n v="46.59"/>
    <n v="0"/>
    <n v="18.47"/>
    <x v="1754"/>
    <n v="18.47"/>
    <n v="28.120000000000005"/>
    <n v="0.60356299635114841"/>
    <n v="2026"/>
    <s v="Q3"/>
    <n v="8"/>
    <s v="Aug"/>
  </r>
  <r>
    <n v="3163"/>
    <d v="2026-08-31T00:00:00"/>
    <n v="2026"/>
    <x v="2"/>
    <n v="8"/>
    <x v="7"/>
    <x v="0"/>
    <x v="15"/>
    <x v="2"/>
    <s v="Business"/>
    <x v="1"/>
    <s v="Trekking Poles"/>
    <n v="1"/>
    <n v="69.959999999999994"/>
    <n v="0"/>
    <n v="32.340000000000003"/>
    <x v="1755"/>
    <n v="32.340000000000003"/>
    <n v="37.61999999999999"/>
    <n v="0.53773584905660365"/>
    <n v="2026"/>
    <s v="Q3"/>
    <n v="8"/>
    <s v="Aug"/>
  </r>
  <r>
    <n v="94"/>
    <d v="2026-09-01T00:00:00"/>
    <n v="2026"/>
    <x v="2"/>
    <n v="9"/>
    <x v="8"/>
    <x v="1"/>
    <x v="6"/>
    <x v="2"/>
    <s v="Returning"/>
    <x v="0"/>
    <s v="Trail Bike Light"/>
    <n v="5"/>
    <n v="50.76"/>
    <n v="0"/>
    <n v="22.89"/>
    <x v="1756"/>
    <n v="114.45"/>
    <n v="139.34999999999997"/>
    <n v="0.54905437352245856"/>
    <n v="2026"/>
    <s v="Q3"/>
    <n v="9"/>
    <s v="Sep"/>
  </r>
  <r>
    <n v="271"/>
    <d v="2026-09-01T00:00:00"/>
    <n v="2026"/>
    <x v="2"/>
    <n v="9"/>
    <x v="8"/>
    <x v="1"/>
    <x v="12"/>
    <x v="3"/>
    <s v="Returning"/>
    <x v="1"/>
    <s v="Hiking Daypack 20L"/>
    <n v="1"/>
    <n v="94.29"/>
    <n v="0.1"/>
    <n v="45.12"/>
    <x v="1757"/>
    <n v="45.12"/>
    <n v="39.741000000000007"/>
    <n v="0.46830699614663984"/>
    <n v="2026"/>
    <s v="Q3"/>
    <n v="9"/>
    <s v="Sep"/>
  </r>
  <r>
    <n v="1481"/>
    <d v="2026-09-01T00:00:00"/>
    <n v="2026"/>
    <x v="2"/>
    <n v="9"/>
    <x v="8"/>
    <x v="1"/>
    <x v="12"/>
    <x v="1"/>
    <s v="Business"/>
    <x v="0"/>
    <s v="Commuter Helmet"/>
    <n v="6"/>
    <n v="81.430000000000007"/>
    <n v="0.05"/>
    <n v="42.24"/>
    <x v="1758"/>
    <n v="253.44"/>
    <n v="210.71100000000001"/>
    <n v="0.45397079829624415"/>
    <n v="2026"/>
    <s v="Q3"/>
    <n v="9"/>
    <s v="Sep"/>
  </r>
  <r>
    <n v="1663"/>
    <d v="2026-09-01T00:00:00"/>
    <n v="2026"/>
    <x v="2"/>
    <n v="9"/>
    <x v="8"/>
    <x v="2"/>
    <x v="5"/>
    <x v="0"/>
    <s v="Returning"/>
    <x v="2"/>
    <s v="Packing Cube Set"/>
    <n v="1"/>
    <n v="45.54"/>
    <n v="0.1"/>
    <n v="18.440000000000001"/>
    <x v="1759"/>
    <n v="18.440000000000001"/>
    <n v="22.545999999999996"/>
    <n v="0.5500902747279558"/>
    <n v="2026"/>
    <s v="Q3"/>
    <n v="9"/>
    <s v="Sep"/>
  </r>
  <r>
    <n v="2866"/>
    <d v="2026-09-01T00:00:00"/>
    <n v="2026"/>
    <x v="2"/>
    <n v="9"/>
    <x v="8"/>
    <x v="0"/>
    <x v="15"/>
    <x v="3"/>
    <s v="Returning"/>
    <x v="1"/>
    <s v="Summit Backpack 45L"/>
    <n v="2"/>
    <n v="156.63999999999999"/>
    <n v="0.1"/>
    <n v="80.09"/>
    <x v="1760"/>
    <n v="160.18"/>
    <n v="121.77199999999999"/>
    <n v="0.43188911587787987"/>
    <n v="2026"/>
    <s v="Q3"/>
    <n v="9"/>
    <s v="Sep"/>
  </r>
  <r>
    <n v="3288"/>
    <d v="2026-09-01T00:00:00"/>
    <n v="2026"/>
    <x v="2"/>
    <n v="9"/>
    <x v="8"/>
    <x v="3"/>
    <x v="7"/>
    <x v="3"/>
    <s v="Business"/>
    <x v="1"/>
    <s v="Trekking Poles"/>
    <n v="1"/>
    <n v="72.81"/>
    <n v="0"/>
    <n v="32.299999999999997"/>
    <x v="1761"/>
    <n v="32.299999999999997"/>
    <n v="40.510000000000005"/>
    <n v="0.55637961818431536"/>
    <n v="2026"/>
    <s v="Q3"/>
    <n v="9"/>
    <s v="Sep"/>
  </r>
  <r>
    <n v="3426"/>
    <d v="2026-09-01T00:00:00"/>
    <n v="2026"/>
    <x v="2"/>
    <n v="9"/>
    <x v="8"/>
    <x v="1"/>
    <x v="11"/>
    <x v="2"/>
    <s v="New"/>
    <x v="3"/>
    <s v="Portable Camp Stove"/>
    <n v="6"/>
    <n v="80.319999999999993"/>
    <n v="0"/>
    <n v="38.42"/>
    <x v="1762"/>
    <n v="230.52"/>
    <n v="251.39999999999995"/>
    <n v="0.52166334661354574"/>
    <n v="2026"/>
    <s v="Q3"/>
    <n v="9"/>
    <s v="Sep"/>
  </r>
  <r>
    <n v="4826"/>
    <d v="2026-09-01T00:00:00"/>
    <n v="2026"/>
    <x v="2"/>
    <n v="9"/>
    <x v="8"/>
    <x v="3"/>
    <x v="13"/>
    <x v="2"/>
    <s v="Returning"/>
    <x v="2"/>
    <s v="Travel Backpack 35L"/>
    <n v="5"/>
    <n v="166.81"/>
    <n v="0.05"/>
    <n v="89.24"/>
    <x v="1763"/>
    <n v="446.2"/>
    <n v="346.14749999999998"/>
    <n v="0.43686324497774021"/>
    <n v="2026"/>
    <s v="Q3"/>
    <n v="9"/>
    <s v="Sep"/>
  </r>
  <r>
    <n v="662"/>
    <d v="2026-09-02T00:00:00"/>
    <n v="2026"/>
    <x v="2"/>
    <n v="9"/>
    <x v="8"/>
    <x v="3"/>
    <x v="13"/>
    <x v="0"/>
    <s v="New"/>
    <x v="4"/>
    <s v="Resistance Band Set"/>
    <n v="1"/>
    <n v="40.56"/>
    <n v="0.15"/>
    <n v="14.28"/>
    <x v="1764"/>
    <n v="14.28"/>
    <n v="20.195999999999998"/>
    <n v="0.58579881656804733"/>
    <n v="2026"/>
    <s v="Q3"/>
    <n v="9"/>
    <s v="Sep"/>
  </r>
  <r>
    <n v="1393"/>
    <d v="2026-09-02T00:00:00"/>
    <n v="2026"/>
    <x v="2"/>
    <n v="9"/>
    <x v="8"/>
    <x v="2"/>
    <x v="16"/>
    <x v="0"/>
    <s v="Returning"/>
    <x v="2"/>
    <s v="Travel Backpack 35L"/>
    <n v="2"/>
    <n v="162.4"/>
    <n v="0.1"/>
    <n v="88.04"/>
    <x v="1765"/>
    <n v="176.08"/>
    <n v="116.23999999999998"/>
    <n v="0.39764641488779412"/>
    <n v="2026"/>
    <s v="Q3"/>
    <n v="9"/>
    <s v="Sep"/>
  </r>
  <r>
    <n v="1568"/>
    <d v="2026-09-02T00:00:00"/>
    <n v="2026"/>
    <x v="2"/>
    <n v="9"/>
    <x v="8"/>
    <x v="0"/>
    <x v="15"/>
    <x v="2"/>
    <s v="Returning"/>
    <x v="4"/>
    <s v="Weighted Vest"/>
    <n v="5"/>
    <n v="123.09"/>
    <n v="0"/>
    <n v="70.3"/>
    <x v="1766"/>
    <n v="351.5"/>
    <n v="263.95000000000005"/>
    <n v="0.42887318222438869"/>
    <n v="2026"/>
    <s v="Q3"/>
    <n v="9"/>
    <s v="Sep"/>
  </r>
  <r>
    <n v="2428"/>
    <d v="2026-09-02T00:00:00"/>
    <n v="2026"/>
    <x v="2"/>
    <n v="9"/>
    <x v="8"/>
    <x v="1"/>
    <x v="6"/>
    <x v="3"/>
    <s v="New"/>
    <x v="2"/>
    <s v="Insulated Bottle"/>
    <n v="1"/>
    <n v="36.69"/>
    <n v="0"/>
    <n v="13.92"/>
    <x v="1767"/>
    <n v="13.92"/>
    <n v="22.769999999999996"/>
    <n v="0.6206050695012264"/>
    <n v="2026"/>
    <s v="Q3"/>
    <n v="9"/>
    <s v="Sep"/>
  </r>
  <r>
    <n v="2890"/>
    <d v="2026-09-02T00:00:00"/>
    <n v="2026"/>
    <x v="2"/>
    <n v="9"/>
    <x v="8"/>
    <x v="2"/>
    <x v="3"/>
    <x v="0"/>
    <s v="Business"/>
    <x v="2"/>
    <s v="Carry-On Duffel"/>
    <n v="4"/>
    <n v="130.43"/>
    <n v="0"/>
    <n v="66.849999999999994"/>
    <x v="1768"/>
    <n v="267.39999999999998"/>
    <n v="254.32000000000005"/>
    <n v="0.48746454036648018"/>
    <n v="2026"/>
    <s v="Q3"/>
    <n v="9"/>
    <s v="Sep"/>
  </r>
  <r>
    <n v="2108"/>
    <d v="2026-09-03T00:00:00"/>
    <n v="2026"/>
    <x v="2"/>
    <n v="9"/>
    <x v="8"/>
    <x v="1"/>
    <x v="11"/>
    <x v="0"/>
    <s v="Returning"/>
    <x v="1"/>
    <s v="Trail Boots"/>
    <n v="1"/>
    <n v="146.13999999999999"/>
    <n v="0"/>
    <n v="81.040000000000006"/>
    <x v="1769"/>
    <n v="81.040000000000006"/>
    <n v="65.09999999999998"/>
    <n v="0.44546325441357593"/>
    <n v="2026"/>
    <s v="Q3"/>
    <n v="9"/>
    <s v="Sep"/>
  </r>
  <r>
    <n v="2340"/>
    <d v="2026-09-03T00:00:00"/>
    <n v="2026"/>
    <x v="2"/>
    <n v="9"/>
    <x v="8"/>
    <x v="1"/>
    <x v="14"/>
    <x v="2"/>
    <s v="New"/>
    <x v="3"/>
    <s v="Alpine Tent 4P"/>
    <n v="4"/>
    <n v="332.93"/>
    <n v="0"/>
    <n v="193.56"/>
    <x v="1770"/>
    <n v="774.24"/>
    <n v="557.48"/>
    <n v="0.41861652599645571"/>
    <n v="2026"/>
    <s v="Q3"/>
    <n v="9"/>
    <s v="Sep"/>
  </r>
  <r>
    <n v="3078"/>
    <d v="2026-09-03T00:00:00"/>
    <n v="2026"/>
    <x v="2"/>
    <n v="9"/>
    <x v="8"/>
    <x v="1"/>
    <x v="14"/>
    <x v="2"/>
    <s v="Business"/>
    <x v="3"/>
    <s v="Compact Sleeping Bag"/>
    <n v="4"/>
    <n v="122.43"/>
    <n v="0"/>
    <n v="61.5"/>
    <x v="1771"/>
    <n v="246"/>
    <n v="243.72000000000003"/>
    <n v="0.49767213918157316"/>
    <n v="2026"/>
    <s v="Q3"/>
    <n v="9"/>
    <s v="Sep"/>
  </r>
  <r>
    <n v="3575"/>
    <d v="2026-09-03T00:00:00"/>
    <n v="2026"/>
    <x v="2"/>
    <n v="9"/>
    <x v="8"/>
    <x v="2"/>
    <x v="2"/>
    <x v="3"/>
    <s v="Returning"/>
    <x v="0"/>
    <s v="Commuter Helmet"/>
    <n v="3"/>
    <n v="81.12"/>
    <n v="0.1"/>
    <n v="41.78"/>
    <x v="1772"/>
    <n v="125.34"/>
    <n v="93.684000000000026"/>
    <n v="0.42773394696471628"/>
    <n v="2026"/>
    <s v="Q3"/>
    <n v="9"/>
    <s v="Sep"/>
  </r>
  <r>
    <n v="3700"/>
    <d v="2026-09-03T00:00:00"/>
    <n v="2026"/>
    <x v="2"/>
    <n v="9"/>
    <x v="8"/>
    <x v="1"/>
    <x v="14"/>
    <x v="0"/>
    <s v="Returning"/>
    <x v="2"/>
    <s v="Travel Backpack 35L"/>
    <n v="1"/>
    <n v="168.54"/>
    <n v="0.05"/>
    <n v="87.82"/>
    <x v="1773"/>
    <n v="87.82"/>
    <n v="72.292999999999978"/>
    <n v="0.45151236938911887"/>
    <n v="2026"/>
    <s v="Q3"/>
    <n v="9"/>
    <s v="Sep"/>
  </r>
  <r>
    <n v="3762"/>
    <d v="2026-09-03T00:00:00"/>
    <n v="2026"/>
    <x v="2"/>
    <n v="9"/>
    <x v="8"/>
    <x v="0"/>
    <x v="0"/>
    <x v="2"/>
    <s v="New"/>
    <x v="0"/>
    <s v="Compact Repair Kit"/>
    <n v="4"/>
    <n v="39.61"/>
    <n v="0.1"/>
    <n v="16.829999999999998"/>
    <x v="1774"/>
    <n v="67.319999999999993"/>
    <n v="75.27600000000001"/>
    <n v="0.52789699570815452"/>
    <n v="2026"/>
    <s v="Q3"/>
    <n v="9"/>
    <s v="Sep"/>
  </r>
  <r>
    <n v="2790"/>
    <d v="2026-09-04T00:00:00"/>
    <n v="2026"/>
    <x v="2"/>
    <n v="9"/>
    <x v="8"/>
    <x v="3"/>
    <x v="8"/>
    <x v="0"/>
    <s v="Returning"/>
    <x v="4"/>
    <s v="Resistance Band Set"/>
    <n v="1"/>
    <n v="39.85"/>
    <n v="0.1"/>
    <n v="14.96"/>
    <x v="1775"/>
    <n v="14.96"/>
    <n v="20.905000000000001"/>
    <n v="0.58288024536456151"/>
    <n v="2026"/>
    <s v="Q3"/>
    <n v="9"/>
    <s v="Sep"/>
  </r>
  <r>
    <n v="4149"/>
    <d v="2026-09-04T00:00:00"/>
    <n v="2026"/>
    <x v="2"/>
    <n v="9"/>
    <x v="8"/>
    <x v="3"/>
    <x v="8"/>
    <x v="0"/>
    <s v="New"/>
    <x v="4"/>
    <s v="Resistance Band Set"/>
    <n v="1"/>
    <n v="40.51"/>
    <n v="0.05"/>
    <n v="14.7"/>
    <x v="1575"/>
    <n v="14.7"/>
    <n v="23.784499999999998"/>
    <n v="0.6180280372617547"/>
    <n v="2026"/>
    <s v="Q3"/>
    <n v="9"/>
    <s v="Sep"/>
  </r>
  <r>
    <n v="1955"/>
    <d v="2026-09-05T00:00:00"/>
    <n v="2026"/>
    <x v="2"/>
    <n v="9"/>
    <x v="8"/>
    <x v="1"/>
    <x v="12"/>
    <x v="0"/>
    <s v="Returning"/>
    <x v="3"/>
    <s v="Compact Sleeping Bag"/>
    <n v="1"/>
    <n v="121.59"/>
    <n v="0"/>
    <n v="62.44"/>
    <x v="1776"/>
    <n v="62.44"/>
    <n v="59.150000000000006"/>
    <n v="0.4864709268854347"/>
    <n v="2026"/>
    <s v="Q3"/>
    <n v="9"/>
    <s v="Sep"/>
  </r>
  <r>
    <n v="2077"/>
    <d v="2026-09-05T00:00:00"/>
    <n v="2026"/>
    <x v="2"/>
    <n v="9"/>
    <x v="8"/>
    <x v="3"/>
    <x v="8"/>
    <x v="1"/>
    <s v="Business"/>
    <x v="1"/>
    <s v="Summit Backpack 45L"/>
    <n v="4"/>
    <n v="152.99"/>
    <n v="0.15"/>
    <n v="77.12"/>
    <x v="1777"/>
    <n v="308.48"/>
    <n v="211.68600000000004"/>
    <n v="0.40695854784818697"/>
    <n v="2026"/>
    <s v="Q3"/>
    <n v="9"/>
    <s v="Sep"/>
  </r>
  <r>
    <n v="2879"/>
    <d v="2026-09-05T00:00:00"/>
    <n v="2026"/>
    <x v="2"/>
    <n v="9"/>
    <x v="8"/>
    <x v="2"/>
    <x v="10"/>
    <x v="0"/>
    <s v="Business"/>
    <x v="2"/>
    <s v="Insulated Bottle"/>
    <n v="3"/>
    <n v="36.19"/>
    <n v="0.1"/>
    <n v="13.97"/>
    <x v="1778"/>
    <n v="41.910000000000004"/>
    <n v="55.80299999999999"/>
    <n v="0.57109084768659235"/>
    <n v="2026"/>
    <s v="Q3"/>
    <n v="9"/>
    <s v="Sep"/>
  </r>
  <r>
    <n v="3353"/>
    <d v="2026-09-05T00:00:00"/>
    <n v="2026"/>
    <x v="2"/>
    <n v="9"/>
    <x v="8"/>
    <x v="2"/>
    <x v="16"/>
    <x v="2"/>
    <s v="New"/>
    <x v="1"/>
    <s v="Trail Boots"/>
    <n v="2"/>
    <n v="142.44"/>
    <n v="0"/>
    <n v="77.33"/>
    <x v="1779"/>
    <n v="154.66"/>
    <n v="130.22"/>
    <n v="0.45710474585790506"/>
    <n v="2026"/>
    <s v="Q3"/>
    <n v="9"/>
    <s v="Sep"/>
  </r>
  <r>
    <n v="3514"/>
    <d v="2026-09-05T00:00:00"/>
    <n v="2026"/>
    <x v="2"/>
    <n v="9"/>
    <x v="8"/>
    <x v="1"/>
    <x v="6"/>
    <x v="0"/>
    <s v="New"/>
    <x v="2"/>
    <s v="Carry-On Duffel"/>
    <n v="2"/>
    <n v="133.81"/>
    <n v="0"/>
    <n v="66.78"/>
    <x v="1780"/>
    <n v="133.56"/>
    <n v="134.06"/>
    <n v="0.5009341603766535"/>
    <n v="2026"/>
    <s v="Q3"/>
    <n v="9"/>
    <s v="Sep"/>
  </r>
  <r>
    <n v="3964"/>
    <d v="2026-09-05T00:00:00"/>
    <n v="2026"/>
    <x v="2"/>
    <n v="9"/>
    <x v="8"/>
    <x v="1"/>
    <x v="12"/>
    <x v="2"/>
    <s v="New"/>
    <x v="4"/>
    <s v="Resistance Band Set"/>
    <n v="2"/>
    <n v="40.49"/>
    <n v="0.15"/>
    <n v="14.32"/>
    <x v="1781"/>
    <n v="28.64"/>
    <n v="40.192999999999998"/>
    <n v="0.58392050324698908"/>
    <n v="2026"/>
    <s v="Q3"/>
    <n v="9"/>
    <s v="Sep"/>
  </r>
  <r>
    <n v="4599"/>
    <d v="2026-09-05T00:00:00"/>
    <n v="2026"/>
    <x v="2"/>
    <n v="9"/>
    <x v="8"/>
    <x v="2"/>
    <x v="2"/>
    <x v="0"/>
    <s v="Business"/>
    <x v="3"/>
    <s v="Trail Tent 2P"/>
    <n v="4"/>
    <n v="198.1"/>
    <n v="0"/>
    <n v="101.61"/>
    <x v="1782"/>
    <n v="406.44"/>
    <n v="385.96"/>
    <n v="0.48707723372034323"/>
    <n v="2026"/>
    <s v="Q3"/>
    <n v="9"/>
    <s v="Sep"/>
  </r>
  <r>
    <n v="5030"/>
    <d v="2026-09-05T00:00:00"/>
    <n v="2026"/>
    <x v="2"/>
    <n v="9"/>
    <x v="8"/>
    <x v="1"/>
    <x v="12"/>
    <x v="2"/>
    <s v="New"/>
    <x v="0"/>
    <s v="Commuter Helmet"/>
    <n v="1"/>
    <n v="83.73"/>
    <n v="0.15"/>
    <n v="43.34"/>
    <x v="1783"/>
    <n v="43.34"/>
    <n v="27.830500000000001"/>
    <n v="0.39103982689457006"/>
    <n v="2026"/>
    <s v="Q3"/>
    <n v="9"/>
    <s v="Sep"/>
  </r>
  <r>
    <n v="1593"/>
    <d v="2026-09-06T00:00:00"/>
    <n v="2026"/>
    <x v="2"/>
    <n v="9"/>
    <x v="8"/>
    <x v="1"/>
    <x v="14"/>
    <x v="2"/>
    <s v="New"/>
    <x v="3"/>
    <s v="Trail Tent 2P"/>
    <n v="2"/>
    <n v="194.92"/>
    <n v="0"/>
    <n v="102.66"/>
    <x v="1784"/>
    <n v="205.32"/>
    <n v="184.51999999999998"/>
    <n v="0.47332238867227577"/>
    <n v="2026"/>
    <s v="Q3"/>
    <n v="9"/>
    <s v="Sep"/>
  </r>
  <r>
    <n v="1818"/>
    <d v="2026-09-06T00:00:00"/>
    <n v="2026"/>
    <x v="2"/>
    <n v="9"/>
    <x v="8"/>
    <x v="1"/>
    <x v="12"/>
    <x v="2"/>
    <s v="New"/>
    <x v="2"/>
    <s v="Travel Backpack 35L"/>
    <n v="1"/>
    <n v="161.03"/>
    <n v="0"/>
    <n v="89.86"/>
    <x v="1785"/>
    <n v="89.86"/>
    <n v="71.17"/>
    <n v="0.44196733527914056"/>
    <n v="2026"/>
    <s v="Q3"/>
    <n v="9"/>
    <s v="Sep"/>
  </r>
  <r>
    <n v="2370"/>
    <d v="2026-09-06T00:00:00"/>
    <n v="2026"/>
    <x v="2"/>
    <n v="9"/>
    <x v="8"/>
    <x v="3"/>
    <x v="4"/>
    <x v="3"/>
    <s v="New"/>
    <x v="4"/>
    <s v="Recovery Roller"/>
    <n v="1"/>
    <n v="35.68"/>
    <n v="0.05"/>
    <n v="13.76"/>
    <x v="1786"/>
    <n v="13.76"/>
    <n v="20.136000000000003"/>
    <n v="0.59405239556289835"/>
    <n v="2026"/>
    <s v="Q3"/>
    <n v="9"/>
    <s v="Sep"/>
  </r>
  <r>
    <n v="2726"/>
    <d v="2026-09-06T00:00:00"/>
    <n v="2026"/>
    <x v="2"/>
    <n v="9"/>
    <x v="8"/>
    <x v="1"/>
    <x v="6"/>
    <x v="0"/>
    <s v="New"/>
    <x v="0"/>
    <s v="Compact Repair Kit"/>
    <n v="1"/>
    <n v="39.68"/>
    <n v="0.05"/>
    <n v="16.63"/>
    <x v="1787"/>
    <n v="16.63"/>
    <n v="21.065999999999999"/>
    <n v="0.55883913412563668"/>
    <n v="2026"/>
    <s v="Q3"/>
    <n v="9"/>
    <s v="Sep"/>
  </r>
  <r>
    <n v="2755"/>
    <d v="2026-09-06T00:00:00"/>
    <n v="2026"/>
    <x v="2"/>
    <n v="9"/>
    <x v="8"/>
    <x v="2"/>
    <x v="10"/>
    <x v="0"/>
    <s v="New"/>
    <x v="1"/>
    <s v="Trail Boots"/>
    <n v="3"/>
    <n v="146.22"/>
    <n v="0"/>
    <n v="80.13"/>
    <x v="1788"/>
    <n v="240.39"/>
    <n v="198.26999999999998"/>
    <n v="0.4519901518260156"/>
    <n v="2026"/>
    <s v="Q3"/>
    <n v="9"/>
    <s v="Sep"/>
  </r>
  <r>
    <n v="3187"/>
    <d v="2026-09-06T00:00:00"/>
    <n v="2026"/>
    <x v="2"/>
    <n v="9"/>
    <x v="8"/>
    <x v="3"/>
    <x v="7"/>
    <x v="2"/>
    <s v="Returning"/>
    <x v="1"/>
    <s v="Trekking Poles"/>
    <n v="1"/>
    <n v="71.680000000000007"/>
    <n v="0"/>
    <n v="31.87"/>
    <x v="1789"/>
    <n v="31.87"/>
    <n v="39.81"/>
    <n v="0.5553850446428571"/>
    <n v="2026"/>
    <s v="Q3"/>
    <n v="9"/>
    <s v="Sep"/>
  </r>
  <r>
    <n v="3471"/>
    <d v="2026-09-06T00:00:00"/>
    <n v="2026"/>
    <x v="2"/>
    <n v="9"/>
    <x v="8"/>
    <x v="2"/>
    <x v="10"/>
    <x v="3"/>
    <s v="New"/>
    <x v="4"/>
    <s v="Training Mat"/>
    <n v="2"/>
    <n v="51.77"/>
    <n v="0"/>
    <n v="21.46"/>
    <x v="1790"/>
    <n v="42.92"/>
    <n v="60.620000000000005"/>
    <n v="0.58547421286459345"/>
    <n v="2026"/>
    <s v="Q3"/>
    <n v="9"/>
    <s v="Sep"/>
  </r>
  <r>
    <n v="3529"/>
    <d v="2026-09-06T00:00:00"/>
    <n v="2026"/>
    <x v="2"/>
    <n v="9"/>
    <x v="8"/>
    <x v="2"/>
    <x v="5"/>
    <x v="1"/>
    <s v="Returning"/>
    <x v="4"/>
    <s v="Resistance Band Set"/>
    <n v="4"/>
    <n v="39.4"/>
    <n v="0.15"/>
    <n v="14.95"/>
    <x v="1791"/>
    <n v="59.8"/>
    <n v="74.159999999999982"/>
    <n v="0.55359808898178553"/>
    <n v="2026"/>
    <s v="Q3"/>
    <n v="9"/>
    <s v="Sep"/>
  </r>
  <r>
    <n v="3549"/>
    <d v="2026-09-06T00:00:00"/>
    <n v="2026"/>
    <x v="2"/>
    <n v="9"/>
    <x v="8"/>
    <x v="3"/>
    <x v="8"/>
    <x v="0"/>
    <s v="New"/>
    <x v="2"/>
    <s v="Packing Cube Set"/>
    <n v="1"/>
    <n v="47.17"/>
    <n v="0"/>
    <n v="18.64"/>
    <x v="1792"/>
    <n v="18.64"/>
    <n v="28.53"/>
    <n v="0.60483358066567738"/>
    <n v="2026"/>
    <s v="Q3"/>
    <n v="9"/>
    <s v="Sep"/>
  </r>
  <r>
    <n v="4003"/>
    <d v="2026-09-06T00:00:00"/>
    <n v="2026"/>
    <x v="2"/>
    <n v="9"/>
    <x v="8"/>
    <x v="3"/>
    <x v="4"/>
    <x v="3"/>
    <s v="Returning"/>
    <x v="4"/>
    <s v="Training Mat"/>
    <n v="2"/>
    <n v="50.41"/>
    <n v="0.1"/>
    <n v="22.05"/>
    <x v="1793"/>
    <n v="44.1"/>
    <n v="46.637999999999998"/>
    <n v="0.51398532037294187"/>
    <n v="2026"/>
    <s v="Q3"/>
    <n v="9"/>
    <s v="Sep"/>
  </r>
  <r>
    <n v="4613"/>
    <d v="2026-09-06T00:00:00"/>
    <n v="2026"/>
    <x v="2"/>
    <n v="9"/>
    <x v="8"/>
    <x v="3"/>
    <x v="13"/>
    <x v="0"/>
    <s v="Business"/>
    <x v="0"/>
    <s v="Commuter Helmet"/>
    <n v="4"/>
    <n v="80.38"/>
    <n v="0.1"/>
    <n v="42.55"/>
    <x v="1794"/>
    <n v="170.2"/>
    <n v="119.16800000000001"/>
    <n v="0.41182162505874875"/>
    <n v="2026"/>
    <s v="Q3"/>
    <n v="9"/>
    <s v="Sep"/>
  </r>
  <r>
    <n v="75"/>
    <d v="2026-09-07T00:00:00"/>
    <n v="2026"/>
    <x v="2"/>
    <n v="9"/>
    <x v="8"/>
    <x v="0"/>
    <x v="0"/>
    <x v="0"/>
    <s v="Business"/>
    <x v="4"/>
    <s v="Resistance Band Set"/>
    <n v="2"/>
    <n v="40.78"/>
    <n v="0"/>
    <n v="15.04"/>
    <x v="1795"/>
    <n v="30.08"/>
    <n v="51.480000000000004"/>
    <n v="0.63119176066699367"/>
    <n v="2026"/>
    <s v="Q3"/>
    <n v="9"/>
    <s v="Sep"/>
  </r>
  <r>
    <n v="601"/>
    <d v="2026-09-07T00:00:00"/>
    <n v="2026"/>
    <x v="2"/>
    <n v="9"/>
    <x v="8"/>
    <x v="1"/>
    <x v="12"/>
    <x v="0"/>
    <s v="Returning"/>
    <x v="1"/>
    <s v="Trail Boots"/>
    <n v="1"/>
    <n v="141.69"/>
    <n v="0"/>
    <n v="80.34"/>
    <x v="1796"/>
    <n v="80.34"/>
    <n v="61.349999999999994"/>
    <n v="0.43298750793986868"/>
    <n v="2026"/>
    <s v="Q3"/>
    <n v="9"/>
    <s v="Sep"/>
  </r>
  <r>
    <n v="1617"/>
    <d v="2026-09-07T00:00:00"/>
    <n v="2026"/>
    <x v="2"/>
    <n v="9"/>
    <x v="8"/>
    <x v="3"/>
    <x v="8"/>
    <x v="0"/>
    <s v="New"/>
    <x v="3"/>
    <s v="Portable Camp Stove"/>
    <n v="1"/>
    <n v="83.28"/>
    <n v="0.1"/>
    <n v="39.75"/>
    <x v="1797"/>
    <n v="39.75"/>
    <n v="35.201999999999998"/>
    <n v="0.46966058277297468"/>
    <n v="2026"/>
    <s v="Q3"/>
    <n v="9"/>
    <s v="Sep"/>
  </r>
  <r>
    <n v="2305"/>
    <d v="2026-09-07T00:00:00"/>
    <n v="2026"/>
    <x v="2"/>
    <n v="9"/>
    <x v="8"/>
    <x v="3"/>
    <x v="7"/>
    <x v="3"/>
    <s v="Returning"/>
    <x v="3"/>
    <s v="Portable Camp Stove"/>
    <n v="2"/>
    <n v="82.43"/>
    <n v="0"/>
    <n v="40.51"/>
    <x v="1798"/>
    <n v="81.02"/>
    <n v="83.840000000000018"/>
    <n v="0.50855271139148372"/>
    <n v="2026"/>
    <s v="Q3"/>
    <n v="9"/>
    <s v="Sep"/>
  </r>
  <r>
    <n v="2344"/>
    <d v="2026-09-07T00:00:00"/>
    <n v="2026"/>
    <x v="2"/>
    <n v="9"/>
    <x v="8"/>
    <x v="0"/>
    <x v="15"/>
    <x v="3"/>
    <s v="New"/>
    <x v="4"/>
    <s v="Recovery Roller"/>
    <n v="4"/>
    <n v="36.380000000000003"/>
    <n v="0"/>
    <n v="14.16"/>
    <x v="1799"/>
    <n v="56.64"/>
    <n v="88.88000000000001"/>
    <n v="0.61077515118196812"/>
    <n v="2026"/>
    <s v="Q3"/>
    <n v="9"/>
    <s v="Sep"/>
  </r>
  <r>
    <n v="2601"/>
    <d v="2026-09-07T00:00:00"/>
    <n v="2026"/>
    <x v="2"/>
    <n v="9"/>
    <x v="8"/>
    <x v="1"/>
    <x v="11"/>
    <x v="0"/>
    <s v="New"/>
    <x v="0"/>
    <s v="Commuter Helmet"/>
    <n v="1"/>
    <n v="82.86"/>
    <n v="0"/>
    <n v="43.33"/>
    <x v="769"/>
    <n v="43.33"/>
    <n v="39.53"/>
    <n v="0.47706975621530295"/>
    <n v="2026"/>
    <s v="Q3"/>
    <n v="9"/>
    <s v="Sep"/>
  </r>
  <r>
    <n v="2831"/>
    <d v="2026-09-07T00:00:00"/>
    <n v="2026"/>
    <x v="2"/>
    <n v="9"/>
    <x v="8"/>
    <x v="0"/>
    <x v="9"/>
    <x v="0"/>
    <s v="New"/>
    <x v="2"/>
    <s v="Packing Cube Set"/>
    <n v="1"/>
    <n v="46.44"/>
    <n v="0.05"/>
    <n v="17.88"/>
    <x v="1641"/>
    <n v="17.88"/>
    <n v="26.237999999999996"/>
    <n v="0.59472324221406225"/>
    <n v="2026"/>
    <s v="Q3"/>
    <n v="9"/>
    <s v="Sep"/>
  </r>
  <r>
    <n v="2845"/>
    <d v="2026-09-07T00:00:00"/>
    <n v="2026"/>
    <x v="2"/>
    <n v="9"/>
    <x v="8"/>
    <x v="0"/>
    <x v="0"/>
    <x v="1"/>
    <s v="Business"/>
    <x v="2"/>
    <s v="Carry-On Duffel"/>
    <n v="4"/>
    <n v="133.26"/>
    <n v="0.1"/>
    <n v="68.77"/>
    <x v="1800"/>
    <n v="275.08"/>
    <n v="204.65600000000001"/>
    <n v="0.42660129738022579"/>
    <n v="2026"/>
    <s v="Q3"/>
    <n v="9"/>
    <s v="Sep"/>
  </r>
  <r>
    <n v="3679"/>
    <d v="2026-09-07T00:00:00"/>
    <n v="2026"/>
    <x v="2"/>
    <n v="9"/>
    <x v="8"/>
    <x v="1"/>
    <x v="12"/>
    <x v="3"/>
    <s v="New"/>
    <x v="1"/>
    <s v="Trail Boots"/>
    <n v="1"/>
    <n v="147.36000000000001"/>
    <n v="0"/>
    <n v="81.599999999999994"/>
    <x v="1801"/>
    <n v="81.599999999999994"/>
    <n v="65.760000000000019"/>
    <n v="0.44625407166123787"/>
    <n v="2026"/>
    <s v="Q3"/>
    <n v="9"/>
    <s v="Sep"/>
  </r>
  <r>
    <n v="3828"/>
    <d v="2026-09-07T00:00:00"/>
    <n v="2026"/>
    <x v="2"/>
    <n v="9"/>
    <x v="8"/>
    <x v="0"/>
    <x v="0"/>
    <x v="0"/>
    <s v="New"/>
    <x v="2"/>
    <s v="Travel Backpack 35L"/>
    <n v="2"/>
    <n v="166.13"/>
    <n v="0.15"/>
    <n v="86.71"/>
    <x v="1802"/>
    <n v="173.42"/>
    <n v="109.001"/>
    <n v="0.38595217777714835"/>
    <n v="2026"/>
    <s v="Q3"/>
    <n v="9"/>
    <s v="Sep"/>
  </r>
  <r>
    <n v="4226"/>
    <d v="2026-09-07T00:00:00"/>
    <n v="2026"/>
    <x v="2"/>
    <n v="9"/>
    <x v="8"/>
    <x v="2"/>
    <x v="3"/>
    <x v="0"/>
    <s v="New"/>
    <x v="4"/>
    <s v="Training Mat"/>
    <n v="1"/>
    <n v="51.74"/>
    <n v="0"/>
    <n v="22.45"/>
    <x v="1803"/>
    <n v="22.45"/>
    <n v="29.290000000000003"/>
    <n v="0.56609972941631237"/>
    <n v="2026"/>
    <s v="Q3"/>
    <n v="9"/>
    <s v="Sep"/>
  </r>
  <r>
    <n v="58"/>
    <d v="2026-09-08T00:00:00"/>
    <n v="2026"/>
    <x v="2"/>
    <n v="9"/>
    <x v="8"/>
    <x v="0"/>
    <x v="0"/>
    <x v="2"/>
    <s v="Returning"/>
    <x v="1"/>
    <s v="Trekking Poles"/>
    <n v="1"/>
    <n v="71.7"/>
    <n v="0"/>
    <n v="32"/>
    <x v="1804"/>
    <n v="32"/>
    <n v="39.700000000000003"/>
    <n v="0.55369595536959559"/>
    <n v="2026"/>
    <s v="Q3"/>
    <n v="9"/>
    <s v="Sep"/>
  </r>
  <r>
    <n v="1224"/>
    <d v="2026-09-08T00:00:00"/>
    <n v="2026"/>
    <x v="2"/>
    <n v="9"/>
    <x v="8"/>
    <x v="2"/>
    <x v="2"/>
    <x v="0"/>
    <s v="Returning"/>
    <x v="0"/>
    <s v="Compact Repair Kit"/>
    <n v="2"/>
    <n v="39.409999999999997"/>
    <n v="0.05"/>
    <n v="17.12"/>
    <x v="1805"/>
    <n v="34.24"/>
    <n v="40.638999999999989"/>
    <n v="0.54272893601677363"/>
    <n v="2026"/>
    <s v="Q3"/>
    <n v="9"/>
    <s v="Sep"/>
  </r>
  <r>
    <n v="4345"/>
    <d v="2026-09-08T00:00:00"/>
    <n v="2026"/>
    <x v="2"/>
    <n v="9"/>
    <x v="8"/>
    <x v="0"/>
    <x v="9"/>
    <x v="0"/>
    <s v="New"/>
    <x v="3"/>
    <s v="Alpine Tent 4P"/>
    <n v="2"/>
    <n v="345.33"/>
    <n v="0"/>
    <n v="198.22"/>
    <x v="1806"/>
    <n v="396.44"/>
    <n v="294.21999999999997"/>
    <n v="0.42599832044710856"/>
    <n v="2026"/>
    <s v="Q3"/>
    <n v="9"/>
    <s v="Sep"/>
  </r>
  <r>
    <n v="1069"/>
    <d v="2026-09-09T00:00:00"/>
    <n v="2026"/>
    <x v="2"/>
    <n v="9"/>
    <x v="8"/>
    <x v="3"/>
    <x v="13"/>
    <x v="0"/>
    <s v="Returning"/>
    <x v="1"/>
    <s v="Trail Boots"/>
    <n v="1"/>
    <n v="145.33000000000001"/>
    <n v="0.1"/>
    <n v="80.97"/>
    <x v="1807"/>
    <n v="80.97"/>
    <n v="49.827000000000027"/>
    <n v="0.3809491043372556"/>
    <n v="2026"/>
    <s v="Q3"/>
    <n v="9"/>
    <s v="Sep"/>
  </r>
  <r>
    <n v="1489"/>
    <d v="2026-09-09T00:00:00"/>
    <n v="2026"/>
    <x v="2"/>
    <n v="9"/>
    <x v="8"/>
    <x v="0"/>
    <x v="0"/>
    <x v="0"/>
    <s v="Returning"/>
    <x v="0"/>
    <s v="Trail Bike Light"/>
    <n v="3"/>
    <n v="50.03"/>
    <n v="0.1"/>
    <n v="22.89"/>
    <x v="1808"/>
    <n v="68.67"/>
    <n v="66.411000000000016"/>
    <n v="0.49163835032313952"/>
    <n v="2026"/>
    <s v="Q3"/>
    <n v="9"/>
    <s v="Sep"/>
  </r>
  <r>
    <n v="2045"/>
    <d v="2026-09-09T00:00:00"/>
    <n v="2026"/>
    <x v="2"/>
    <n v="9"/>
    <x v="8"/>
    <x v="1"/>
    <x v="1"/>
    <x v="3"/>
    <s v="Returning"/>
    <x v="2"/>
    <s v="Insulated Bottle"/>
    <n v="1"/>
    <n v="35.68"/>
    <n v="0.05"/>
    <n v="13.37"/>
    <x v="1786"/>
    <n v="13.37"/>
    <n v="20.526000000000003"/>
    <n v="0.60555817795610112"/>
    <n v="2026"/>
    <s v="Q3"/>
    <n v="9"/>
    <s v="Sep"/>
  </r>
  <r>
    <n v="2610"/>
    <d v="2026-09-09T00:00:00"/>
    <n v="2026"/>
    <x v="2"/>
    <n v="9"/>
    <x v="8"/>
    <x v="3"/>
    <x v="8"/>
    <x v="0"/>
    <s v="Returning"/>
    <x v="3"/>
    <s v="Alpine Tent 4P"/>
    <n v="1"/>
    <n v="341.87"/>
    <n v="0.1"/>
    <n v="190.66"/>
    <x v="1809"/>
    <n v="190.66"/>
    <n v="117.023"/>
    <n v="0.38033625517171893"/>
    <n v="2026"/>
    <s v="Q3"/>
    <n v="9"/>
    <s v="Sep"/>
  </r>
  <r>
    <n v="4210"/>
    <d v="2026-09-09T00:00:00"/>
    <n v="2026"/>
    <x v="2"/>
    <n v="9"/>
    <x v="8"/>
    <x v="1"/>
    <x v="6"/>
    <x v="0"/>
    <s v="Returning"/>
    <x v="2"/>
    <s v="Travel Backpack 35L"/>
    <n v="1"/>
    <n v="164.6"/>
    <n v="0"/>
    <n v="87.21"/>
    <x v="248"/>
    <n v="87.21"/>
    <n v="77.39"/>
    <n v="0.47017010935601461"/>
    <n v="2026"/>
    <s v="Q3"/>
    <n v="9"/>
    <s v="Sep"/>
  </r>
  <r>
    <n v="4584"/>
    <d v="2026-09-09T00:00:00"/>
    <n v="2026"/>
    <x v="2"/>
    <n v="9"/>
    <x v="8"/>
    <x v="3"/>
    <x v="8"/>
    <x v="0"/>
    <s v="Returning"/>
    <x v="4"/>
    <s v="Resistance Band Set"/>
    <n v="2"/>
    <n v="41.24"/>
    <n v="0"/>
    <n v="14.46"/>
    <x v="1810"/>
    <n v="28.92"/>
    <n v="53.56"/>
    <n v="0.64936954413191073"/>
    <n v="2026"/>
    <s v="Q3"/>
    <n v="9"/>
    <s v="Sep"/>
  </r>
  <r>
    <n v="44"/>
    <d v="2026-09-10T00:00:00"/>
    <n v="2026"/>
    <x v="2"/>
    <n v="9"/>
    <x v="8"/>
    <x v="2"/>
    <x v="10"/>
    <x v="2"/>
    <s v="New"/>
    <x v="0"/>
    <s v="Compact Repair Kit"/>
    <n v="1"/>
    <n v="40.1"/>
    <n v="0"/>
    <n v="16.920000000000002"/>
    <x v="1811"/>
    <n v="16.920000000000002"/>
    <n v="23.18"/>
    <n v="0.57805486284289276"/>
    <n v="2026"/>
    <s v="Q3"/>
    <n v="9"/>
    <s v="Sep"/>
  </r>
  <r>
    <n v="97"/>
    <d v="2026-09-10T00:00:00"/>
    <n v="2026"/>
    <x v="2"/>
    <n v="9"/>
    <x v="8"/>
    <x v="1"/>
    <x v="6"/>
    <x v="0"/>
    <s v="New"/>
    <x v="3"/>
    <s v="Portable Camp Stove"/>
    <n v="2"/>
    <n v="80.239999999999995"/>
    <n v="0"/>
    <n v="40.5"/>
    <x v="1812"/>
    <n v="81"/>
    <n v="79.47999999999999"/>
    <n v="0.49526420737786636"/>
    <n v="2026"/>
    <s v="Q3"/>
    <n v="9"/>
    <s v="Sep"/>
  </r>
  <r>
    <n v="1015"/>
    <d v="2026-09-10T00:00:00"/>
    <n v="2026"/>
    <x v="2"/>
    <n v="9"/>
    <x v="8"/>
    <x v="2"/>
    <x v="3"/>
    <x v="0"/>
    <s v="New"/>
    <x v="1"/>
    <s v="Summit Backpack 45L"/>
    <n v="4"/>
    <n v="151.01"/>
    <n v="0"/>
    <n v="80.569999999999993"/>
    <x v="1813"/>
    <n v="322.27999999999997"/>
    <n v="281.76"/>
    <n v="0.46645917488908023"/>
    <n v="2026"/>
    <s v="Q3"/>
    <n v="9"/>
    <s v="Sep"/>
  </r>
  <r>
    <n v="1128"/>
    <d v="2026-09-10T00:00:00"/>
    <n v="2026"/>
    <x v="2"/>
    <n v="9"/>
    <x v="8"/>
    <x v="0"/>
    <x v="15"/>
    <x v="3"/>
    <s v="Returning"/>
    <x v="0"/>
    <s v="Trail Bike Light"/>
    <n v="1"/>
    <n v="51.32"/>
    <n v="0.1"/>
    <n v="22.67"/>
    <x v="1814"/>
    <n v="22.67"/>
    <n v="23.518000000000001"/>
    <n v="0.50917987356023209"/>
    <n v="2026"/>
    <s v="Q3"/>
    <n v="9"/>
    <s v="Sep"/>
  </r>
  <r>
    <n v="3548"/>
    <d v="2026-09-10T00:00:00"/>
    <n v="2026"/>
    <x v="2"/>
    <n v="9"/>
    <x v="8"/>
    <x v="3"/>
    <x v="7"/>
    <x v="2"/>
    <s v="Returning"/>
    <x v="1"/>
    <s v="Trekking Poles"/>
    <n v="2"/>
    <n v="72.61"/>
    <n v="0"/>
    <n v="32.68"/>
    <x v="1815"/>
    <n v="65.36"/>
    <n v="79.86"/>
    <n v="0.54992425285773305"/>
    <n v="2026"/>
    <s v="Q3"/>
    <n v="9"/>
    <s v="Sep"/>
  </r>
  <r>
    <n v="242"/>
    <d v="2026-09-11T00:00:00"/>
    <n v="2026"/>
    <x v="2"/>
    <n v="9"/>
    <x v="8"/>
    <x v="3"/>
    <x v="13"/>
    <x v="3"/>
    <s v="Business"/>
    <x v="4"/>
    <s v="Resistance Band Set"/>
    <n v="5"/>
    <n v="40.94"/>
    <n v="0"/>
    <n v="14.78"/>
    <x v="1816"/>
    <n v="73.899999999999991"/>
    <n v="130.80000000000001"/>
    <n v="0.6389838788470934"/>
    <n v="2026"/>
    <s v="Q3"/>
    <n v="9"/>
    <s v="Sep"/>
  </r>
  <r>
    <n v="784"/>
    <d v="2026-09-11T00:00:00"/>
    <n v="2026"/>
    <x v="2"/>
    <n v="9"/>
    <x v="8"/>
    <x v="2"/>
    <x v="16"/>
    <x v="3"/>
    <s v="New"/>
    <x v="0"/>
    <s v="Commuter Helmet"/>
    <n v="4"/>
    <n v="81.69"/>
    <n v="0"/>
    <n v="42.23"/>
    <x v="1817"/>
    <n v="168.92"/>
    <n v="157.84"/>
    <n v="0.48304566042355246"/>
    <n v="2026"/>
    <s v="Q3"/>
    <n v="9"/>
    <s v="Sep"/>
  </r>
  <r>
    <n v="1535"/>
    <d v="2026-09-11T00:00:00"/>
    <n v="2026"/>
    <x v="2"/>
    <n v="9"/>
    <x v="8"/>
    <x v="0"/>
    <x v="15"/>
    <x v="2"/>
    <s v="New"/>
    <x v="0"/>
    <s v="Trail Bike Light"/>
    <n v="1"/>
    <n v="51.25"/>
    <n v="0.05"/>
    <n v="21.99"/>
    <x v="1818"/>
    <n v="21.99"/>
    <n v="26.697500000000002"/>
    <n v="0.54834403080872918"/>
    <n v="2026"/>
    <s v="Q3"/>
    <n v="9"/>
    <s v="Sep"/>
  </r>
  <r>
    <n v="1687"/>
    <d v="2026-09-11T00:00:00"/>
    <n v="2026"/>
    <x v="2"/>
    <n v="9"/>
    <x v="8"/>
    <x v="2"/>
    <x v="16"/>
    <x v="0"/>
    <s v="Returning"/>
    <x v="4"/>
    <s v="Training Mat"/>
    <n v="1"/>
    <n v="50.78"/>
    <n v="0.05"/>
    <n v="22.52"/>
    <x v="1819"/>
    <n v="22.52"/>
    <n v="25.721"/>
    <n v="0.5331771729441761"/>
    <n v="2026"/>
    <s v="Q3"/>
    <n v="9"/>
    <s v="Sep"/>
  </r>
  <r>
    <n v="2162"/>
    <d v="2026-09-11T00:00:00"/>
    <n v="2026"/>
    <x v="2"/>
    <n v="9"/>
    <x v="8"/>
    <x v="1"/>
    <x v="1"/>
    <x v="0"/>
    <s v="New"/>
    <x v="2"/>
    <s v="Carry-On Duffel"/>
    <n v="1"/>
    <n v="133.31"/>
    <n v="0.05"/>
    <n v="67.790000000000006"/>
    <x v="1820"/>
    <n v="67.790000000000006"/>
    <n v="58.854499999999987"/>
    <n v="0.46472211584395684"/>
    <n v="2026"/>
    <s v="Q3"/>
    <n v="9"/>
    <s v="Sep"/>
  </r>
  <r>
    <n v="2307"/>
    <d v="2026-09-11T00:00:00"/>
    <n v="2026"/>
    <x v="2"/>
    <n v="9"/>
    <x v="8"/>
    <x v="2"/>
    <x v="2"/>
    <x v="0"/>
    <s v="Returning"/>
    <x v="2"/>
    <s v="Travel Backpack 35L"/>
    <n v="1"/>
    <n v="162.06"/>
    <n v="0"/>
    <n v="86.95"/>
    <x v="1821"/>
    <n v="86.95"/>
    <n v="75.11"/>
    <n v="0.4634703196347032"/>
    <n v="2026"/>
    <s v="Q3"/>
    <n v="9"/>
    <s v="Sep"/>
  </r>
  <r>
    <n v="3976"/>
    <d v="2026-09-11T00:00:00"/>
    <n v="2026"/>
    <x v="2"/>
    <n v="9"/>
    <x v="8"/>
    <x v="2"/>
    <x v="5"/>
    <x v="2"/>
    <s v="Returning"/>
    <x v="2"/>
    <s v="Insulated Bottle"/>
    <n v="2"/>
    <n v="37.03"/>
    <n v="0.1"/>
    <n v="13.46"/>
    <x v="1822"/>
    <n v="26.92"/>
    <n v="39.734000000000009"/>
    <n v="0.59612326342004984"/>
    <n v="2026"/>
    <s v="Q3"/>
    <n v="9"/>
    <s v="Sep"/>
  </r>
  <r>
    <n v="5066"/>
    <d v="2026-09-11T00:00:00"/>
    <n v="2026"/>
    <x v="2"/>
    <n v="9"/>
    <x v="8"/>
    <x v="1"/>
    <x v="11"/>
    <x v="0"/>
    <s v="New"/>
    <x v="3"/>
    <s v="Alpine Tent 4P"/>
    <n v="1"/>
    <n v="338.01"/>
    <n v="0"/>
    <n v="190.89"/>
    <x v="1823"/>
    <n v="190.89"/>
    <n v="147.12"/>
    <n v="0.43525339486997427"/>
    <n v="2026"/>
    <s v="Q3"/>
    <n v="9"/>
    <s v="Sep"/>
  </r>
  <r>
    <n v="78"/>
    <d v="2026-09-12T00:00:00"/>
    <n v="2026"/>
    <x v="2"/>
    <n v="9"/>
    <x v="8"/>
    <x v="3"/>
    <x v="13"/>
    <x v="0"/>
    <s v="New"/>
    <x v="4"/>
    <s v="Resistance Band Set"/>
    <n v="5"/>
    <n v="40.78"/>
    <n v="0.05"/>
    <n v="14.94"/>
    <x v="1824"/>
    <n v="74.7"/>
    <n v="119.00499999999998"/>
    <n v="0.61436204537828132"/>
    <n v="2026"/>
    <s v="Q3"/>
    <n v="9"/>
    <s v="Sep"/>
  </r>
  <r>
    <n v="354"/>
    <d v="2026-09-12T00:00:00"/>
    <n v="2026"/>
    <x v="2"/>
    <n v="9"/>
    <x v="8"/>
    <x v="2"/>
    <x v="16"/>
    <x v="0"/>
    <s v="Returning"/>
    <x v="0"/>
    <s v="Trail Bike Light"/>
    <n v="4"/>
    <n v="51.47"/>
    <n v="0"/>
    <n v="21.9"/>
    <x v="1825"/>
    <n v="87.6"/>
    <n v="118.28"/>
    <n v="0.57450942296483387"/>
    <n v="2026"/>
    <s v="Q3"/>
    <n v="9"/>
    <s v="Sep"/>
  </r>
  <r>
    <n v="1738"/>
    <d v="2026-09-12T00:00:00"/>
    <n v="2026"/>
    <x v="2"/>
    <n v="9"/>
    <x v="8"/>
    <x v="0"/>
    <x v="15"/>
    <x v="1"/>
    <s v="Business"/>
    <x v="1"/>
    <s v="Trail Boots"/>
    <n v="10"/>
    <n v="144.4"/>
    <n v="0.1"/>
    <n v="81.069999999999993"/>
    <x v="1826"/>
    <n v="810.69999999999993"/>
    <n v="488.9000000000002"/>
    <n v="0.37619267466912909"/>
    <n v="2026"/>
    <s v="Q3"/>
    <n v="9"/>
    <s v="Sep"/>
  </r>
  <r>
    <n v="1900"/>
    <d v="2026-09-12T00:00:00"/>
    <n v="2026"/>
    <x v="2"/>
    <n v="9"/>
    <x v="8"/>
    <x v="1"/>
    <x v="6"/>
    <x v="2"/>
    <s v="New"/>
    <x v="4"/>
    <s v="Training Mat"/>
    <n v="1"/>
    <n v="51.34"/>
    <n v="0.1"/>
    <n v="22.63"/>
    <x v="1827"/>
    <n v="22.63"/>
    <n v="23.576000000000004"/>
    <n v="0.51023676578799293"/>
    <n v="2026"/>
    <s v="Q3"/>
    <n v="9"/>
    <s v="Sep"/>
  </r>
  <r>
    <n v="3375"/>
    <d v="2026-09-12T00:00:00"/>
    <n v="2026"/>
    <x v="2"/>
    <n v="9"/>
    <x v="8"/>
    <x v="1"/>
    <x v="1"/>
    <x v="1"/>
    <s v="Returning"/>
    <x v="2"/>
    <s v="Packing Cube Set"/>
    <n v="6"/>
    <n v="47.72"/>
    <n v="0.1"/>
    <n v="18.41"/>
    <x v="1828"/>
    <n v="110.46000000000001"/>
    <n v="147.22799999999998"/>
    <n v="0.57134208810654741"/>
    <n v="2026"/>
    <s v="Q3"/>
    <n v="9"/>
    <s v="Sep"/>
  </r>
  <r>
    <n v="3567"/>
    <d v="2026-09-12T00:00:00"/>
    <n v="2026"/>
    <x v="2"/>
    <n v="9"/>
    <x v="8"/>
    <x v="1"/>
    <x v="11"/>
    <x v="0"/>
    <s v="Business"/>
    <x v="3"/>
    <s v="Portable Camp Stove"/>
    <n v="1"/>
    <n v="81.489999999999995"/>
    <n v="0.1"/>
    <n v="38.83"/>
    <x v="1829"/>
    <n v="38.83"/>
    <n v="34.510999999999996"/>
    <n v="0.47055535103148305"/>
    <n v="2026"/>
    <s v="Q3"/>
    <n v="9"/>
    <s v="Sep"/>
  </r>
  <r>
    <n v="4106"/>
    <d v="2026-09-12T00:00:00"/>
    <n v="2026"/>
    <x v="2"/>
    <n v="9"/>
    <x v="8"/>
    <x v="1"/>
    <x v="6"/>
    <x v="2"/>
    <s v="Returning"/>
    <x v="0"/>
    <s v="Compact Repair Kit"/>
    <n v="2"/>
    <n v="39.700000000000003"/>
    <n v="0"/>
    <n v="16.32"/>
    <x v="1830"/>
    <n v="32.64"/>
    <n v="46.760000000000005"/>
    <n v="0.58891687657430736"/>
    <n v="2026"/>
    <s v="Q3"/>
    <n v="9"/>
    <s v="Sep"/>
  </r>
  <r>
    <n v="4293"/>
    <d v="2026-09-12T00:00:00"/>
    <n v="2026"/>
    <x v="2"/>
    <n v="9"/>
    <x v="8"/>
    <x v="1"/>
    <x v="12"/>
    <x v="1"/>
    <s v="New"/>
    <x v="3"/>
    <s v="Alpine Tent 4P"/>
    <n v="4"/>
    <n v="344.67"/>
    <n v="0.1"/>
    <n v="195.35"/>
    <x v="1831"/>
    <n v="781.4"/>
    <n v="459.41200000000015"/>
    <n v="0.37025109363868186"/>
    <n v="2026"/>
    <s v="Q3"/>
    <n v="9"/>
    <s v="Sep"/>
  </r>
  <r>
    <n v="4859"/>
    <d v="2026-09-12T00:00:00"/>
    <n v="2026"/>
    <x v="2"/>
    <n v="9"/>
    <x v="8"/>
    <x v="0"/>
    <x v="0"/>
    <x v="0"/>
    <s v="Returning"/>
    <x v="0"/>
    <s v="Commuter Helmet"/>
    <n v="1"/>
    <n v="80.39"/>
    <n v="0"/>
    <n v="42.85"/>
    <x v="1832"/>
    <n v="42.85"/>
    <n v="37.54"/>
    <n v="0.46697350416718497"/>
    <n v="2026"/>
    <s v="Q3"/>
    <n v="9"/>
    <s v="Sep"/>
  </r>
  <r>
    <n v="770"/>
    <d v="2026-09-13T00:00:00"/>
    <n v="2026"/>
    <x v="2"/>
    <n v="9"/>
    <x v="8"/>
    <x v="2"/>
    <x v="3"/>
    <x v="2"/>
    <s v="Returning"/>
    <x v="1"/>
    <s v="Trail Boots"/>
    <n v="1"/>
    <n v="143.66999999999999"/>
    <n v="0.1"/>
    <n v="79.89"/>
    <x v="1833"/>
    <n v="79.89"/>
    <n v="49.412999999999997"/>
    <n v="0.38214890605786406"/>
    <n v="2026"/>
    <s v="Q3"/>
    <n v="9"/>
    <s v="Sep"/>
  </r>
  <r>
    <n v="1375"/>
    <d v="2026-09-13T00:00:00"/>
    <n v="2026"/>
    <x v="2"/>
    <n v="9"/>
    <x v="8"/>
    <x v="1"/>
    <x v="12"/>
    <x v="2"/>
    <s v="Returning"/>
    <x v="2"/>
    <s v="Insulated Bottle"/>
    <n v="1"/>
    <n v="35.86"/>
    <n v="0"/>
    <n v="13.33"/>
    <x v="1834"/>
    <n v="13.33"/>
    <n v="22.53"/>
    <n v="0.62827663134411604"/>
    <n v="2026"/>
    <s v="Q3"/>
    <n v="9"/>
    <s v="Sep"/>
  </r>
  <r>
    <n v="2063"/>
    <d v="2026-09-13T00:00:00"/>
    <n v="2026"/>
    <x v="2"/>
    <n v="9"/>
    <x v="8"/>
    <x v="1"/>
    <x v="14"/>
    <x v="2"/>
    <s v="Returning"/>
    <x v="2"/>
    <s v="Carry-On Duffel"/>
    <n v="3"/>
    <n v="130.28"/>
    <n v="0.1"/>
    <n v="65.33"/>
    <x v="1835"/>
    <n v="195.99"/>
    <n v="155.76600000000002"/>
    <n v="0.44282400300208102"/>
    <n v="2026"/>
    <s v="Q3"/>
    <n v="9"/>
    <s v="Sep"/>
  </r>
  <r>
    <n v="2563"/>
    <d v="2026-09-13T00:00:00"/>
    <n v="2026"/>
    <x v="2"/>
    <n v="9"/>
    <x v="8"/>
    <x v="1"/>
    <x v="6"/>
    <x v="3"/>
    <s v="Returning"/>
    <x v="1"/>
    <s v="Summit Backpack 45L"/>
    <n v="1"/>
    <n v="157.88999999999999"/>
    <n v="0.1"/>
    <n v="78.209999999999994"/>
    <x v="1836"/>
    <n v="78.209999999999994"/>
    <n v="63.891000000000005"/>
    <n v="0.44961682183798851"/>
    <n v="2026"/>
    <s v="Q3"/>
    <n v="9"/>
    <s v="Sep"/>
  </r>
  <r>
    <n v="2786"/>
    <d v="2026-09-13T00:00:00"/>
    <n v="2026"/>
    <x v="2"/>
    <n v="9"/>
    <x v="8"/>
    <x v="3"/>
    <x v="8"/>
    <x v="0"/>
    <s v="New"/>
    <x v="4"/>
    <s v="Resistance Band Set"/>
    <n v="2"/>
    <n v="40.83"/>
    <n v="0"/>
    <n v="14.56"/>
    <x v="1837"/>
    <n v="29.12"/>
    <n v="52.539999999999992"/>
    <n v="0.64339946118050451"/>
    <n v="2026"/>
    <s v="Q3"/>
    <n v="9"/>
    <s v="Sep"/>
  </r>
  <r>
    <n v="3269"/>
    <d v="2026-09-13T00:00:00"/>
    <n v="2026"/>
    <x v="2"/>
    <n v="9"/>
    <x v="8"/>
    <x v="2"/>
    <x v="16"/>
    <x v="2"/>
    <s v="New"/>
    <x v="4"/>
    <s v="Recovery Roller"/>
    <n v="2"/>
    <n v="37.119999999999997"/>
    <n v="0"/>
    <n v="14.26"/>
    <x v="1838"/>
    <n v="28.52"/>
    <n v="45.72"/>
    <n v="0.61584051724137934"/>
    <n v="2026"/>
    <s v="Q3"/>
    <n v="9"/>
    <s v="Sep"/>
  </r>
  <r>
    <n v="3346"/>
    <d v="2026-09-13T00:00:00"/>
    <n v="2026"/>
    <x v="2"/>
    <n v="9"/>
    <x v="8"/>
    <x v="3"/>
    <x v="8"/>
    <x v="0"/>
    <s v="Returning"/>
    <x v="3"/>
    <s v="Compact Sleeping Bag"/>
    <n v="2"/>
    <n v="124.04"/>
    <n v="0.05"/>
    <n v="59.29"/>
    <x v="1839"/>
    <n v="118.58"/>
    <n v="117.09599999999999"/>
    <n v="0.49685160983723414"/>
    <n v="2026"/>
    <s v="Q3"/>
    <n v="9"/>
    <s v="Sep"/>
  </r>
  <r>
    <n v="4097"/>
    <d v="2026-09-13T00:00:00"/>
    <n v="2026"/>
    <x v="2"/>
    <n v="9"/>
    <x v="8"/>
    <x v="1"/>
    <x v="12"/>
    <x v="0"/>
    <s v="Returning"/>
    <x v="1"/>
    <s v="Trail Boots"/>
    <n v="1"/>
    <n v="142.36000000000001"/>
    <n v="0"/>
    <n v="78.3"/>
    <x v="1840"/>
    <n v="78.3"/>
    <n v="64.060000000000016"/>
    <n v="0.44998595110986239"/>
    <n v="2026"/>
    <s v="Q3"/>
    <n v="9"/>
    <s v="Sep"/>
  </r>
  <r>
    <n v="4208"/>
    <d v="2026-09-13T00:00:00"/>
    <n v="2026"/>
    <x v="2"/>
    <n v="9"/>
    <x v="8"/>
    <x v="1"/>
    <x v="12"/>
    <x v="1"/>
    <s v="Business"/>
    <x v="0"/>
    <s v="Cycling Pack 12L"/>
    <n v="6"/>
    <n v="104.11"/>
    <n v="0.1"/>
    <n v="49"/>
    <x v="1841"/>
    <n v="294"/>
    <n v="268.19399999999996"/>
    <n v="0.47704884790659446"/>
    <n v="2026"/>
    <s v="Q3"/>
    <n v="9"/>
    <s v="Sep"/>
  </r>
  <r>
    <n v="4606"/>
    <d v="2026-09-13T00:00:00"/>
    <n v="2026"/>
    <x v="2"/>
    <n v="9"/>
    <x v="8"/>
    <x v="3"/>
    <x v="8"/>
    <x v="0"/>
    <s v="Business"/>
    <x v="3"/>
    <s v="Alpine Tent 4P"/>
    <n v="1"/>
    <n v="335.02"/>
    <n v="0.05"/>
    <n v="198.44"/>
    <x v="1842"/>
    <n v="198.44"/>
    <n v="119.82899999999995"/>
    <n v="0.3765022669502841"/>
    <n v="2026"/>
    <s v="Q3"/>
    <n v="9"/>
    <s v="Sep"/>
  </r>
  <r>
    <n v="222"/>
    <d v="2026-09-14T00:00:00"/>
    <n v="2026"/>
    <x v="2"/>
    <n v="9"/>
    <x v="8"/>
    <x v="1"/>
    <x v="12"/>
    <x v="0"/>
    <s v="Returning"/>
    <x v="0"/>
    <s v="Trail Bike Light"/>
    <n v="2"/>
    <n v="49.69"/>
    <n v="0.05"/>
    <n v="22.55"/>
    <x v="1843"/>
    <n v="45.1"/>
    <n v="49.310999999999986"/>
    <n v="0.52230142674052804"/>
    <n v="2026"/>
    <s v="Q3"/>
    <n v="9"/>
    <s v="Sep"/>
  </r>
  <r>
    <n v="241"/>
    <d v="2026-09-14T00:00:00"/>
    <n v="2026"/>
    <x v="2"/>
    <n v="9"/>
    <x v="8"/>
    <x v="2"/>
    <x v="5"/>
    <x v="0"/>
    <s v="Returning"/>
    <x v="0"/>
    <s v="Trail Bike Light"/>
    <n v="4"/>
    <n v="50.5"/>
    <n v="0"/>
    <n v="23.02"/>
    <x v="1844"/>
    <n v="92.08"/>
    <n v="109.92"/>
    <n v="0.5441584158415842"/>
    <n v="2026"/>
    <s v="Q3"/>
    <n v="9"/>
    <s v="Sep"/>
  </r>
  <r>
    <n v="753"/>
    <d v="2026-09-14T00:00:00"/>
    <n v="2026"/>
    <x v="2"/>
    <n v="9"/>
    <x v="8"/>
    <x v="3"/>
    <x v="4"/>
    <x v="2"/>
    <s v="Returning"/>
    <x v="2"/>
    <s v="Packing Cube Set"/>
    <n v="1"/>
    <n v="47.55"/>
    <n v="0.05"/>
    <n v="18.350000000000001"/>
    <x v="1845"/>
    <n v="18.350000000000001"/>
    <n v="26.822499999999991"/>
    <n v="0.5937794011843488"/>
    <n v="2026"/>
    <s v="Q3"/>
    <n v="9"/>
    <s v="Sep"/>
  </r>
  <r>
    <n v="2530"/>
    <d v="2026-09-14T00:00:00"/>
    <n v="2026"/>
    <x v="2"/>
    <n v="9"/>
    <x v="8"/>
    <x v="3"/>
    <x v="7"/>
    <x v="0"/>
    <s v="New"/>
    <x v="2"/>
    <s v="Packing Cube Set"/>
    <n v="6"/>
    <n v="46.16"/>
    <n v="0.1"/>
    <n v="18.39"/>
    <x v="1846"/>
    <n v="110.34"/>
    <n v="138.92399999999998"/>
    <n v="0.55733679953783932"/>
    <n v="2026"/>
    <s v="Q3"/>
    <n v="9"/>
    <s v="Sep"/>
  </r>
  <r>
    <n v="572"/>
    <d v="2026-09-15T00:00:00"/>
    <n v="2026"/>
    <x v="2"/>
    <n v="9"/>
    <x v="8"/>
    <x v="0"/>
    <x v="15"/>
    <x v="2"/>
    <s v="Returning"/>
    <x v="2"/>
    <s v="Carry-On Duffel"/>
    <n v="2"/>
    <n v="135.79"/>
    <n v="0.05"/>
    <n v="66.53"/>
    <x v="1847"/>
    <n v="133.06"/>
    <n v="124.94099999999997"/>
    <n v="0.48426556486215167"/>
    <n v="2026"/>
    <s v="Q3"/>
    <n v="9"/>
    <s v="Sep"/>
  </r>
  <r>
    <n v="874"/>
    <d v="2026-09-15T00:00:00"/>
    <n v="2026"/>
    <x v="2"/>
    <n v="9"/>
    <x v="8"/>
    <x v="0"/>
    <x v="15"/>
    <x v="0"/>
    <s v="Returning"/>
    <x v="1"/>
    <s v="Trail Boots"/>
    <n v="2"/>
    <n v="141.91999999999999"/>
    <n v="0"/>
    <n v="79.900000000000006"/>
    <x v="1848"/>
    <n v="159.80000000000001"/>
    <n v="124.03999999999996"/>
    <n v="0.43700676437429531"/>
    <n v="2026"/>
    <s v="Q3"/>
    <n v="9"/>
    <s v="Sep"/>
  </r>
  <r>
    <n v="937"/>
    <d v="2026-09-15T00:00:00"/>
    <n v="2026"/>
    <x v="2"/>
    <n v="9"/>
    <x v="8"/>
    <x v="3"/>
    <x v="4"/>
    <x v="3"/>
    <s v="Business"/>
    <x v="1"/>
    <s v="Trail Boots"/>
    <n v="1"/>
    <n v="146.41"/>
    <n v="0.15"/>
    <n v="80.87"/>
    <x v="1849"/>
    <n v="80.87"/>
    <n v="43.578499999999991"/>
    <n v="0.35017296311325563"/>
    <n v="2026"/>
    <s v="Q3"/>
    <n v="9"/>
    <s v="Sep"/>
  </r>
  <r>
    <n v="1229"/>
    <d v="2026-09-15T00:00:00"/>
    <n v="2026"/>
    <x v="2"/>
    <n v="9"/>
    <x v="8"/>
    <x v="1"/>
    <x v="1"/>
    <x v="3"/>
    <s v="New"/>
    <x v="0"/>
    <s v="Compact Repair Kit"/>
    <n v="5"/>
    <n v="40.17"/>
    <n v="0"/>
    <n v="16.27"/>
    <x v="1850"/>
    <n v="81.349999999999994"/>
    <n v="119.50000000000003"/>
    <n v="0.59497137167040082"/>
    <n v="2026"/>
    <s v="Q3"/>
    <n v="9"/>
    <s v="Sep"/>
  </r>
  <r>
    <n v="2186"/>
    <d v="2026-09-15T00:00:00"/>
    <n v="2026"/>
    <x v="2"/>
    <n v="9"/>
    <x v="8"/>
    <x v="2"/>
    <x v="2"/>
    <x v="0"/>
    <s v="Returning"/>
    <x v="1"/>
    <s v="Hiking Daypack 20L"/>
    <n v="2"/>
    <n v="91.6"/>
    <n v="0"/>
    <n v="46.54"/>
    <x v="1851"/>
    <n v="93.08"/>
    <n v="90.11999999999999"/>
    <n v="0.49192139737991264"/>
    <n v="2026"/>
    <s v="Q3"/>
    <n v="9"/>
    <s v="Sep"/>
  </r>
  <r>
    <n v="2922"/>
    <d v="2026-09-15T00:00:00"/>
    <n v="2026"/>
    <x v="2"/>
    <n v="9"/>
    <x v="8"/>
    <x v="2"/>
    <x v="2"/>
    <x v="0"/>
    <s v="New"/>
    <x v="4"/>
    <s v="Weighted Vest"/>
    <n v="4"/>
    <n v="121.47"/>
    <n v="0.05"/>
    <n v="67.650000000000006"/>
    <x v="1852"/>
    <n v="270.60000000000002"/>
    <n v="190.98599999999993"/>
    <n v="0.41376038268058379"/>
    <n v="2026"/>
    <s v="Q3"/>
    <n v="9"/>
    <s v="Sep"/>
  </r>
  <r>
    <n v="3140"/>
    <d v="2026-09-15T00:00:00"/>
    <n v="2026"/>
    <x v="2"/>
    <n v="9"/>
    <x v="8"/>
    <x v="1"/>
    <x v="12"/>
    <x v="3"/>
    <s v="New"/>
    <x v="3"/>
    <s v="Compact Sleeping Bag"/>
    <n v="2"/>
    <n v="122.69"/>
    <n v="0"/>
    <n v="61.4"/>
    <x v="1853"/>
    <n v="122.8"/>
    <n v="122.58"/>
    <n v="0.49955171570625151"/>
    <n v="2026"/>
    <s v="Q3"/>
    <n v="9"/>
    <s v="Sep"/>
  </r>
  <r>
    <n v="3369"/>
    <d v="2026-09-15T00:00:00"/>
    <n v="2026"/>
    <x v="2"/>
    <n v="9"/>
    <x v="8"/>
    <x v="1"/>
    <x v="12"/>
    <x v="3"/>
    <s v="New"/>
    <x v="2"/>
    <s v="Packing Cube Set"/>
    <n v="1"/>
    <n v="45.59"/>
    <n v="0"/>
    <n v="18.28"/>
    <x v="1038"/>
    <n v="18.28"/>
    <n v="27.310000000000002"/>
    <n v="0.59903487606931349"/>
    <n v="2026"/>
    <s v="Q3"/>
    <n v="9"/>
    <s v="Sep"/>
  </r>
  <r>
    <n v="4865"/>
    <d v="2026-09-15T00:00:00"/>
    <n v="2026"/>
    <x v="2"/>
    <n v="9"/>
    <x v="8"/>
    <x v="3"/>
    <x v="4"/>
    <x v="0"/>
    <s v="Returning"/>
    <x v="0"/>
    <s v="Commuter Helmet"/>
    <n v="1"/>
    <n v="83.8"/>
    <n v="0"/>
    <n v="42.23"/>
    <x v="1854"/>
    <n v="42.23"/>
    <n v="41.57"/>
    <n v="0.49606205250596663"/>
    <n v="2026"/>
    <s v="Q3"/>
    <n v="9"/>
    <s v="Sep"/>
  </r>
  <r>
    <n v="103"/>
    <d v="2026-09-16T00:00:00"/>
    <n v="2026"/>
    <x v="2"/>
    <n v="9"/>
    <x v="8"/>
    <x v="2"/>
    <x v="3"/>
    <x v="0"/>
    <s v="New"/>
    <x v="2"/>
    <s v="Carry-On Duffel"/>
    <n v="1"/>
    <n v="132.58000000000001"/>
    <n v="0.15"/>
    <n v="67.62"/>
    <x v="1855"/>
    <n v="67.62"/>
    <n v="45.073000000000008"/>
    <n v="0.39996273060438536"/>
    <n v="2026"/>
    <s v="Q3"/>
    <n v="9"/>
    <s v="Sep"/>
  </r>
  <r>
    <n v="4500"/>
    <d v="2026-09-16T00:00:00"/>
    <n v="2026"/>
    <x v="2"/>
    <n v="9"/>
    <x v="8"/>
    <x v="3"/>
    <x v="8"/>
    <x v="0"/>
    <s v="New"/>
    <x v="3"/>
    <s v="Compact Sleeping Bag"/>
    <n v="2"/>
    <n v="122.12"/>
    <n v="0.05"/>
    <n v="61.76"/>
    <x v="1856"/>
    <n v="123.52"/>
    <n v="108.508"/>
    <n v="0.46765045597945076"/>
    <n v="2026"/>
    <s v="Q3"/>
    <n v="9"/>
    <s v="Sep"/>
  </r>
  <r>
    <n v="5093"/>
    <d v="2026-09-16T00:00:00"/>
    <n v="2026"/>
    <x v="2"/>
    <n v="9"/>
    <x v="8"/>
    <x v="0"/>
    <x v="0"/>
    <x v="1"/>
    <s v="Business"/>
    <x v="1"/>
    <s v="Trail Boots"/>
    <n v="3"/>
    <n v="140.47"/>
    <n v="0.15"/>
    <n v="81.739999999999995"/>
    <x v="1857"/>
    <n v="245.21999999999997"/>
    <n v="112.9785"/>
    <n v="0.31540751845694498"/>
    <n v="2026"/>
    <s v="Q3"/>
    <n v="9"/>
    <s v="Sep"/>
  </r>
  <r>
    <n v="5147"/>
    <d v="2026-09-16T00:00:00"/>
    <n v="2026"/>
    <x v="2"/>
    <n v="9"/>
    <x v="8"/>
    <x v="3"/>
    <x v="13"/>
    <x v="0"/>
    <s v="New"/>
    <x v="1"/>
    <s v="Trail Boots"/>
    <n v="2"/>
    <n v="145.35"/>
    <n v="0.05"/>
    <n v="78.39"/>
    <x v="1858"/>
    <n v="156.78"/>
    <n v="119.38499999999996"/>
    <n v="0.4322959100537721"/>
    <n v="2026"/>
    <s v="Q3"/>
    <n v="9"/>
    <s v="Sep"/>
  </r>
  <r>
    <n v="365"/>
    <d v="2026-09-17T00:00:00"/>
    <n v="2026"/>
    <x v="2"/>
    <n v="9"/>
    <x v="8"/>
    <x v="3"/>
    <x v="8"/>
    <x v="3"/>
    <s v="Returning"/>
    <x v="3"/>
    <s v="Compact Sleeping Bag"/>
    <n v="2"/>
    <n v="121.25"/>
    <n v="0"/>
    <n v="61.5"/>
    <x v="1859"/>
    <n v="123"/>
    <n v="119.5"/>
    <n v="0.4927835051546392"/>
    <n v="2026"/>
    <s v="Q3"/>
    <n v="9"/>
    <s v="Sep"/>
  </r>
  <r>
    <n v="494"/>
    <d v="2026-09-17T00:00:00"/>
    <n v="2026"/>
    <x v="2"/>
    <n v="9"/>
    <x v="8"/>
    <x v="3"/>
    <x v="4"/>
    <x v="0"/>
    <s v="New"/>
    <x v="2"/>
    <s v="Insulated Bottle"/>
    <n v="1"/>
    <n v="35.94"/>
    <n v="0.1"/>
    <n v="13.19"/>
    <x v="1860"/>
    <n v="13.19"/>
    <n v="19.155999999999999"/>
    <n v="0.59222160390774747"/>
    <n v="2026"/>
    <s v="Q3"/>
    <n v="9"/>
    <s v="Sep"/>
  </r>
  <r>
    <n v="665"/>
    <d v="2026-09-17T00:00:00"/>
    <n v="2026"/>
    <x v="2"/>
    <n v="9"/>
    <x v="8"/>
    <x v="1"/>
    <x v="14"/>
    <x v="0"/>
    <s v="New"/>
    <x v="0"/>
    <s v="Cycling Pack 12L"/>
    <n v="1"/>
    <n v="101.18"/>
    <n v="0.1"/>
    <n v="49.38"/>
    <x v="1658"/>
    <n v="49.38"/>
    <n v="41.682000000000009"/>
    <n v="0.45773209461685449"/>
    <n v="2026"/>
    <s v="Q3"/>
    <n v="9"/>
    <s v="Sep"/>
  </r>
  <r>
    <n v="2067"/>
    <d v="2026-09-17T00:00:00"/>
    <n v="2026"/>
    <x v="2"/>
    <n v="9"/>
    <x v="8"/>
    <x v="3"/>
    <x v="7"/>
    <x v="2"/>
    <s v="New"/>
    <x v="0"/>
    <s v="Commuter Helmet"/>
    <n v="2"/>
    <n v="82.47"/>
    <n v="0"/>
    <n v="42.49"/>
    <x v="1861"/>
    <n v="84.98"/>
    <n v="79.959999999999994"/>
    <n v="0.48478234509518608"/>
    <n v="2026"/>
    <s v="Q3"/>
    <n v="9"/>
    <s v="Sep"/>
  </r>
  <r>
    <n v="2648"/>
    <d v="2026-09-17T00:00:00"/>
    <n v="2026"/>
    <x v="2"/>
    <n v="9"/>
    <x v="8"/>
    <x v="2"/>
    <x v="16"/>
    <x v="3"/>
    <s v="New"/>
    <x v="4"/>
    <s v="Training Mat"/>
    <n v="1"/>
    <n v="50.47"/>
    <n v="0.05"/>
    <n v="22.27"/>
    <x v="1862"/>
    <n v="22.27"/>
    <n v="25.676499999999994"/>
    <n v="0.53552396942425406"/>
    <n v="2026"/>
    <s v="Q3"/>
    <n v="9"/>
    <s v="Sep"/>
  </r>
  <r>
    <n v="3074"/>
    <d v="2026-09-17T00:00:00"/>
    <n v="2026"/>
    <x v="2"/>
    <n v="9"/>
    <x v="8"/>
    <x v="3"/>
    <x v="8"/>
    <x v="1"/>
    <s v="Business"/>
    <x v="3"/>
    <s v="Portable Camp Stove"/>
    <n v="5"/>
    <n v="82.63"/>
    <n v="0.15"/>
    <n v="38.630000000000003"/>
    <x v="1863"/>
    <n v="193.15"/>
    <n v="158.02749999999995"/>
    <n v="0.44999323703824978"/>
    <n v="2026"/>
    <s v="Q3"/>
    <n v="9"/>
    <s v="Sep"/>
  </r>
  <r>
    <n v="259"/>
    <d v="2026-09-18T00:00:00"/>
    <n v="2026"/>
    <x v="2"/>
    <n v="9"/>
    <x v="8"/>
    <x v="3"/>
    <x v="8"/>
    <x v="2"/>
    <s v="Business"/>
    <x v="2"/>
    <s v="Travel Backpack 35L"/>
    <n v="4"/>
    <n v="168.48"/>
    <n v="0.1"/>
    <n v="89.85"/>
    <x v="1864"/>
    <n v="359.4"/>
    <n v="247.12800000000004"/>
    <n v="0.4074469768914214"/>
    <n v="2026"/>
    <s v="Q3"/>
    <n v="9"/>
    <s v="Sep"/>
  </r>
  <r>
    <n v="997"/>
    <d v="2026-09-18T00:00:00"/>
    <n v="2026"/>
    <x v="2"/>
    <n v="9"/>
    <x v="8"/>
    <x v="1"/>
    <x v="11"/>
    <x v="3"/>
    <s v="Returning"/>
    <x v="3"/>
    <s v="Compact Sleeping Bag"/>
    <n v="2"/>
    <n v="121.82"/>
    <n v="0"/>
    <n v="61.92"/>
    <x v="1865"/>
    <n v="123.84"/>
    <n v="119.79999999999998"/>
    <n v="0.49170907896897059"/>
    <n v="2026"/>
    <s v="Q3"/>
    <n v="9"/>
    <s v="Sep"/>
  </r>
  <r>
    <n v="2102"/>
    <d v="2026-09-18T00:00:00"/>
    <n v="2026"/>
    <x v="2"/>
    <n v="9"/>
    <x v="8"/>
    <x v="0"/>
    <x v="15"/>
    <x v="2"/>
    <s v="Returning"/>
    <x v="0"/>
    <s v="Trail Bike Light"/>
    <n v="1"/>
    <n v="50.02"/>
    <n v="0.1"/>
    <n v="22.47"/>
    <x v="1866"/>
    <n v="22.47"/>
    <n v="22.548000000000002"/>
    <n v="0.50086632013861121"/>
    <n v="2026"/>
    <s v="Q3"/>
    <n v="9"/>
    <s v="Sep"/>
  </r>
  <r>
    <n v="2452"/>
    <d v="2026-09-18T00:00:00"/>
    <n v="2026"/>
    <x v="2"/>
    <n v="9"/>
    <x v="8"/>
    <x v="2"/>
    <x v="5"/>
    <x v="0"/>
    <s v="New"/>
    <x v="4"/>
    <s v="Training Mat"/>
    <n v="1"/>
    <n v="50.17"/>
    <n v="0.1"/>
    <n v="21.99"/>
    <x v="1867"/>
    <n v="21.99"/>
    <n v="23.163000000000007"/>
    <n v="0.51298917015480705"/>
    <n v="2026"/>
    <s v="Q3"/>
    <n v="9"/>
    <s v="Sep"/>
  </r>
  <r>
    <n v="2761"/>
    <d v="2026-09-18T00:00:00"/>
    <n v="2026"/>
    <x v="2"/>
    <n v="9"/>
    <x v="8"/>
    <x v="0"/>
    <x v="15"/>
    <x v="1"/>
    <s v="Business"/>
    <x v="3"/>
    <s v="Compact Sleeping Bag"/>
    <n v="5"/>
    <n v="124.51"/>
    <n v="0.1"/>
    <n v="60.29"/>
    <x v="1868"/>
    <n v="301.45"/>
    <n v="258.84500000000008"/>
    <n v="0.46197984990049895"/>
    <n v="2026"/>
    <s v="Q3"/>
    <n v="9"/>
    <s v="Sep"/>
  </r>
  <r>
    <n v="3993"/>
    <d v="2026-09-18T00:00:00"/>
    <n v="2026"/>
    <x v="2"/>
    <n v="9"/>
    <x v="8"/>
    <x v="1"/>
    <x v="12"/>
    <x v="3"/>
    <s v="Returning"/>
    <x v="1"/>
    <s v="Summit Backpack 45L"/>
    <n v="1"/>
    <n v="153.68"/>
    <n v="0.05"/>
    <n v="77.42"/>
    <x v="1869"/>
    <n v="77.42"/>
    <n v="68.576000000000008"/>
    <n v="0.46971149894517661"/>
    <n v="2026"/>
    <s v="Q3"/>
    <n v="9"/>
    <s v="Sep"/>
  </r>
  <r>
    <n v="4343"/>
    <d v="2026-09-18T00:00:00"/>
    <n v="2026"/>
    <x v="2"/>
    <n v="9"/>
    <x v="8"/>
    <x v="1"/>
    <x v="12"/>
    <x v="3"/>
    <s v="New"/>
    <x v="3"/>
    <s v="Compact Sleeping Bag"/>
    <n v="2"/>
    <n v="121.37"/>
    <n v="0.05"/>
    <n v="60.13"/>
    <x v="1870"/>
    <n v="120.26"/>
    <n v="110.343"/>
    <n v="0.47849767782726155"/>
    <n v="2026"/>
    <s v="Q3"/>
    <n v="9"/>
    <s v="Sep"/>
  </r>
  <r>
    <n v="4429"/>
    <d v="2026-09-18T00:00:00"/>
    <n v="2026"/>
    <x v="2"/>
    <n v="9"/>
    <x v="8"/>
    <x v="0"/>
    <x v="15"/>
    <x v="0"/>
    <s v="Business"/>
    <x v="1"/>
    <s v="Trail Boots"/>
    <n v="2"/>
    <n v="145.1"/>
    <n v="0.1"/>
    <n v="77.62"/>
    <x v="1871"/>
    <n v="155.24"/>
    <n v="105.94"/>
    <n v="0.40562064476606169"/>
    <n v="2026"/>
    <s v="Q3"/>
    <n v="9"/>
    <s v="Sep"/>
  </r>
  <r>
    <n v="4824"/>
    <d v="2026-09-18T00:00:00"/>
    <n v="2026"/>
    <x v="2"/>
    <n v="9"/>
    <x v="8"/>
    <x v="3"/>
    <x v="8"/>
    <x v="0"/>
    <s v="Returning"/>
    <x v="4"/>
    <s v="Recovery Roller"/>
    <n v="1"/>
    <n v="36.729999999999997"/>
    <n v="0.05"/>
    <n v="14.11"/>
    <x v="1872"/>
    <n v="14.11"/>
    <n v="20.783499999999997"/>
    <n v="0.59562669265049362"/>
    <n v="2026"/>
    <s v="Q3"/>
    <n v="9"/>
    <s v="Sep"/>
  </r>
  <r>
    <n v="4881"/>
    <d v="2026-09-18T00:00:00"/>
    <n v="2026"/>
    <x v="2"/>
    <n v="9"/>
    <x v="8"/>
    <x v="2"/>
    <x v="2"/>
    <x v="0"/>
    <s v="Business"/>
    <x v="2"/>
    <s v="Carry-On Duffel"/>
    <n v="4"/>
    <n v="134.15"/>
    <n v="0.05"/>
    <n v="65.58"/>
    <x v="1873"/>
    <n v="262.32"/>
    <n v="247.45"/>
    <n v="0.48541499107440611"/>
    <n v="2026"/>
    <s v="Q3"/>
    <n v="9"/>
    <s v="Sep"/>
  </r>
  <r>
    <n v="5138"/>
    <d v="2026-09-18T00:00:00"/>
    <n v="2026"/>
    <x v="2"/>
    <n v="9"/>
    <x v="8"/>
    <x v="0"/>
    <x v="0"/>
    <x v="1"/>
    <s v="Business"/>
    <x v="1"/>
    <s v="Hiking Daypack 20L"/>
    <n v="8"/>
    <n v="94.21"/>
    <n v="0.1"/>
    <n v="45.05"/>
    <x v="1874"/>
    <n v="360.4"/>
    <n v="317.91200000000003"/>
    <n v="0.46868107891353833"/>
    <n v="2026"/>
    <s v="Q3"/>
    <n v="9"/>
    <s v="Sep"/>
  </r>
  <r>
    <n v="1214"/>
    <d v="2026-09-19T00:00:00"/>
    <n v="2026"/>
    <x v="2"/>
    <n v="9"/>
    <x v="8"/>
    <x v="0"/>
    <x v="15"/>
    <x v="2"/>
    <s v="Returning"/>
    <x v="3"/>
    <s v="Trail Tent 2P"/>
    <n v="1"/>
    <n v="198.29"/>
    <n v="0.05"/>
    <n v="106.24"/>
    <x v="1875"/>
    <n v="106.24"/>
    <n v="82.135499999999993"/>
    <n v="0.436020076920831"/>
    <n v="2026"/>
    <s v="Q3"/>
    <n v="9"/>
    <s v="Sep"/>
  </r>
  <r>
    <n v="1346"/>
    <d v="2026-09-19T00:00:00"/>
    <n v="2026"/>
    <x v="2"/>
    <n v="9"/>
    <x v="8"/>
    <x v="1"/>
    <x v="14"/>
    <x v="3"/>
    <s v="Returning"/>
    <x v="2"/>
    <s v="Travel Backpack 35L"/>
    <n v="3"/>
    <n v="166.21"/>
    <n v="0.05"/>
    <n v="85.03"/>
    <x v="1876"/>
    <n v="255.09"/>
    <n v="218.60849999999996"/>
    <n v="0.4614929116304991"/>
    <n v="2026"/>
    <s v="Q3"/>
    <n v="9"/>
    <s v="Sep"/>
  </r>
  <r>
    <n v="1361"/>
    <d v="2026-09-19T00:00:00"/>
    <n v="2026"/>
    <x v="2"/>
    <n v="9"/>
    <x v="8"/>
    <x v="1"/>
    <x v="6"/>
    <x v="3"/>
    <s v="New"/>
    <x v="0"/>
    <s v="Compact Repair Kit"/>
    <n v="1"/>
    <n v="40.700000000000003"/>
    <n v="0.05"/>
    <n v="16.43"/>
    <x v="1877"/>
    <n v="16.43"/>
    <n v="22.234999999999999"/>
    <n v="0.57506789085736454"/>
    <n v="2026"/>
    <s v="Q3"/>
    <n v="9"/>
    <s v="Sep"/>
  </r>
  <r>
    <n v="2728"/>
    <d v="2026-09-19T00:00:00"/>
    <n v="2026"/>
    <x v="2"/>
    <n v="9"/>
    <x v="8"/>
    <x v="0"/>
    <x v="15"/>
    <x v="0"/>
    <s v="New"/>
    <x v="1"/>
    <s v="Summit Backpack 45L"/>
    <n v="3"/>
    <n v="153.5"/>
    <n v="0"/>
    <n v="80.819999999999993"/>
    <x v="1878"/>
    <n v="242.45999999999998"/>
    <n v="218.04000000000002"/>
    <n v="0.47348534201954401"/>
    <n v="2026"/>
    <s v="Q3"/>
    <n v="9"/>
    <s v="Sep"/>
  </r>
  <r>
    <n v="2788"/>
    <d v="2026-09-19T00:00:00"/>
    <n v="2026"/>
    <x v="2"/>
    <n v="9"/>
    <x v="8"/>
    <x v="1"/>
    <x v="12"/>
    <x v="3"/>
    <s v="New"/>
    <x v="1"/>
    <s v="Trekking Poles"/>
    <n v="1"/>
    <n v="70.430000000000007"/>
    <n v="0"/>
    <n v="31.51"/>
    <x v="1879"/>
    <n v="31.51"/>
    <n v="38.92"/>
    <n v="0.55260542382507449"/>
    <n v="2026"/>
    <s v="Q3"/>
    <n v="9"/>
    <s v="Sep"/>
  </r>
  <r>
    <n v="2932"/>
    <d v="2026-09-19T00:00:00"/>
    <n v="2026"/>
    <x v="2"/>
    <n v="9"/>
    <x v="8"/>
    <x v="0"/>
    <x v="15"/>
    <x v="2"/>
    <s v="Business"/>
    <x v="0"/>
    <s v="Trail Bike Light"/>
    <n v="4"/>
    <n v="49.93"/>
    <n v="0"/>
    <n v="22.99"/>
    <x v="1880"/>
    <n v="91.96"/>
    <n v="107.76"/>
    <n v="0.53955537752853999"/>
    <n v="2026"/>
    <s v="Q3"/>
    <n v="9"/>
    <s v="Sep"/>
  </r>
  <r>
    <n v="3399"/>
    <d v="2026-09-19T00:00:00"/>
    <n v="2026"/>
    <x v="2"/>
    <n v="9"/>
    <x v="8"/>
    <x v="1"/>
    <x v="12"/>
    <x v="2"/>
    <s v="Returning"/>
    <x v="0"/>
    <s v="Trail Bike Light"/>
    <n v="1"/>
    <n v="50.18"/>
    <n v="0"/>
    <n v="22.92"/>
    <x v="677"/>
    <n v="22.92"/>
    <n v="27.259999999999998"/>
    <n v="0.54324432044639293"/>
    <n v="2026"/>
    <s v="Q3"/>
    <n v="9"/>
    <s v="Sep"/>
  </r>
  <r>
    <n v="3588"/>
    <d v="2026-09-19T00:00:00"/>
    <n v="2026"/>
    <x v="2"/>
    <n v="9"/>
    <x v="8"/>
    <x v="3"/>
    <x v="13"/>
    <x v="2"/>
    <s v="New"/>
    <x v="2"/>
    <s v="Travel Backpack 35L"/>
    <n v="2"/>
    <n v="164.01"/>
    <n v="0.15"/>
    <n v="87.14"/>
    <x v="1881"/>
    <n v="174.28"/>
    <n v="104.53699999999995"/>
    <n v="0.37493050997607741"/>
    <n v="2026"/>
    <s v="Q3"/>
    <n v="9"/>
    <s v="Sep"/>
  </r>
  <r>
    <n v="3603"/>
    <d v="2026-09-19T00:00:00"/>
    <n v="2026"/>
    <x v="2"/>
    <n v="9"/>
    <x v="8"/>
    <x v="1"/>
    <x v="14"/>
    <x v="3"/>
    <s v="Returning"/>
    <x v="0"/>
    <s v="Commuter Helmet"/>
    <n v="2"/>
    <n v="83.77"/>
    <n v="0"/>
    <n v="43.32"/>
    <x v="1882"/>
    <n v="86.64"/>
    <n v="80.899999999999991"/>
    <n v="0.4828697624447893"/>
    <n v="2026"/>
    <s v="Q3"/>
    <n v="9"/>
    <s v="Sep"/>
  </r>
  <r>
    <n v="3845"/>
    <d v="2026-09-19T00:00:00"/>
    <n v="2026"/>
    <x v="2"/>
    <n v="9"/>
    <x v="8"/>
    <x v="3"/>
    <x v="8"/>
    <x v="0"/>
    <s v="New"/>
    <x v="3"/>
    <s v="Portable Camp Stove"/>
    <n v="1"/>
    <n v="81.84"/>
    <n v="0"/>
    <n v="38.5"/>
    <x v="1883"/>
    <n v="38.5"/>
    <n v="43.34"/>
    <n v="0.52956989247311825"/>
    <n v="2026"/>
    <s v="Q3"/>
    <n v="9"/>
    <s v="Sep"/>
  </r>
  <r>
    <n v="4191"/>
    <d v="2026-09-19T00:00:00"/>
    <n v="2026"/>
    <x v="2"/>
    <n v="9"/>
    <x v="8"/>
    <x v="2"/>
    <x v="5"/>
    <x v="3"/>
    <s v="Returning"/>
    <x v="4"/>
    <s v="Resistance Band Set"/>
    <n v="1"/>
    <n v="40.32"/>
    <n v="0.15"/>
    <n v="14.39"/>
    <x v="1884"/>
    <n v="14.39"/>
    <n v="19.881999999999998"/>
    <n v="0.58012371615312786"/>
    <n v="2026"/>
    <s v="Q3"/>
    <n v="9"/>
    <s v="Sep"/>
  </r>
  <r>
    <n v="4269"/>
    <d v="2026-09-19T00:00:00"/>
    <n v="2026"/>
    <x v="2"/>
    <n v="9"/>
    <x v="8"/>
    <x v="2"/>
    <x v="16"/>
    <x v="1"/>
    <s v="Business"/>
    <x v="1"/>
    <s v="Summit Backpack 45L"/>
    <n v="4"/>
    <n v="155.84"/>
    <n v="0.05"/>
    <n v="80.790000000000006"/>
    <x v="1885"/>
    <n v="323.16000000000003"/>
    <n v="269.03199999999998"/>
    <n v="0.45429860585755966"/>
    <n v="2026"/>
    <s v="Q3"/>
    <n v="9"/>
    <s v="Sep"/>
  </r>
  <r>
    <n v="5"/>
    <d v="2026-09-20T00:00:00"/>
    <n v="2026"/>
    <x v="2"/>
    <n v="9"/>
    <x v="8"/>
    <x v="1"/>
    <x v="6"/>
    <x v="0"/>
    <s v="Business"/>
    <x v="4"/>
    <s v="Training Mat"/>
    <n v="1"/>
    <n v="51.83"/>
    <n v="0"/>
    <n v="21.9"/>
    <x v="1886"/>
    <n v="21.9"/>
    <n v="29.93"/>
    <n v="0.57746478873239437"/>
    <n v="2026"/>
    <s v="Q3"/>
    <n v="9"/>
    <s v="Sep"/>
  </r>
  <r>
    <n v="210"/>
    <d v="2026-09-20T00:00:00"/>
    <n v="2026"/>
    <x v="2"/>
    <n v="9"/>
    <x v="8"/>
    <x v="2"/>
    <x v="3"/>
    <x v="2"/>
    <s v="Returning"/>
    <x v="3"/>
    <s v="Trail Tent 2P"/>
    <n v="1"/>
    <n v="190.77"/>
    <n v="0.05"/>
    <n v="104.69"/>
    <x v="1887"/>
    <n v="104.69"/>
    <n v="76.541500000000013"/>
    <n v="0.42234103894742364"/>
    <n v="2026"/>
    <s v="Q3"/>
    <n v="9"/>
    <s v="Sep"/>
  </r>
  <r>
    <n v="462"/>
    <d v="2026-09-20T00:00:00"/>
    <n v="2026"/>
    <x v="2"/>
    <n v="9"/>
    <x v="8"/>
    <x v="1"/>
    <x v="12"/>
    <x v="2"/>
    <s v="New"/>
    <x v="0"/>
    <s v="Compact Repair Kit"/>
    <n v="2"/>
    <n v="40.049999999999997"/>
    <n v="0.05"/>
    <n v="16.97"/>
    <x v="1708"/>
    <n v="33.94"/>
    <n v="42.154999999999987"/>
    <n v="0.55397857940731976"/>
    <n v="2026"/>
    <s v="Q3"/>
    <n v="9"/>
    <s v="Sep"/>
  </r>
  <r>
    <n v="725"/>
    <d v="2026-09-20T00:00:00"/>
    <n v="2026"/>
    <x v="2"/>
    <n v="9"/>
    <x v="8"/>
    <x v="1"/>
    <x v="12"/>
    <x v="0"/>
    <s v="New"/>
    <x v="0"/>
    <s v="Commuter Helmet"/>
    <n v="1"/>
    <n v="82.08"/>
    <n v="0.05"/>
    <n v="43.18"/>
    <x v="1888"/>
    <n v="43.18"/>
    <n v="34.795999999999999"/>
    <n v="0.44623986867754178"/>
    <n v="2026"/>
    <s v="Q3"/>
    <n v="9"/>
    <s v="Sep"/>
  </r>
  <r>
    <n v="918"/>
    <d v="2026-09-20T00:00:00"/>
    <n v="2026"/>
    <x v="2"/>
    <n v="9"/>
    <x v="8"/>
    <x v="0"/>
    <x v="15"/>
    <x v="0"/>
    <s v="Returning"/>
    <x v="0"/>
    <s v="Trail Bike Light"/>
    <n v="1"/>
    <n v="50.3"/>
    <n v="0.05"/>
    <n v="22.14"/>
    <x v="1889"/>
    <n v="22.14"/>
    <n v="25.644999999999996"/>
    <n v="0.53667468870984614"/>
    <n v="2026"/>
    <s v="Q3"/>
    <n v="9"/>
    <s v="Sep"/>
  </r>
  <r>
    <n v="1442"/>
    <d v="2026-09-20T00:00:00"/>
    <n v="2026"/>
    <x v="2"/>
    <n v="9"/>
    <x v="8"/>
    <x v="2"/>
    <x v="16"/>
    <x v="0"/>
    <s v="New"/>
    <x v="2"/>
    <s v="Packing Cube Set"/>
    <n v="1"/>
    <n v="47.68"/>
    <n v="0.1"/>
    <n v="18.03"/>
    <x v="1890"/>
    <n v="18.03"/>
    <n v="24.881999999999998"/>
    <n v="0.57983780760626391"/>
    <n v="2026"/>
    <s v="Q3"/>
    <n v="9"/>
    <s v="Sep"/>
  </r>
  <r>
    <n v="4290"/>
    <d v="2026-09-20T00:00:00"/>
    <n v="2026"/>
    <x v="2"/>
    <n v="9"/>
    <x v="8"/>
    <x v="2"/>
    <x v="2"/>
    <x v="2"/>
    <s v="Returning"/>
    <x v="0"/>
    <s v="Trail Bike Light"/>
    <n v="2"/>
    <n v="51.48"/>
    <n v="0.05"/>
    <n v="22.38"/>
    <x v="1891"/>
    <n v="44.76"/>
    <n v="53.051999999999985"/>
    <n v="0.54238743712427917"/>
    <n v="2026"/>
    <s v="Q3"/>
    <n v="9"/>
    <s v="Sep"/>
  </r>
  <r>
    <n v="4666"/>
    <d v="2026-09-20T00:00:00"/>
    <n v="2026"/>
    <x v="2"/>
    <n v="9"/>
    <x v="8"/>
    <x v="2"/>
    <x v="3"/>
    <x v="0"/>
    <s v="Business"/>
    <x v="4"/>
    <s v="Weighted Vest"/>
    <n v="2"/>
    <n v="123.73"/>
    <n v="0"/>
    <n v="68.459999999999994"/>
    <x v="1892"/>
    <n v="136.91999999999999"/>
    <n v="110.54000000000002"/>
    <n v="0.44669845631617239"/>
    <n v="2026"/>
    <s v="Q3"/>
    <n v="9"/>
    <s v="Sep"/>
  </r>
  <r>
    <n v="234"/>
    <d v="2026-09-21T00:00:00"/>
    <n v="2026"/>
    <x v="2"/>
    <n v="9"/>
    <x v="8"/>
    <x v="2"/>
    <x v="5"/>
    <x v="0"/>
    <s v="Business"/>
    <x v="1"/>
    <s v="Trail Boots"/>
    <n v="2"/>
    <n v="146.81"/>
    <n v="0"/>
    <n v="79.72"/>
    <x v="1893"/>
    <n v="159.44"/>
    <n v="134.18"/>
    <n v="0.45698521899053202"/>
    <n v="2026"/>
    <s v="Q3"/>
    <n v="9"/>
    <s v="Sep"/>
  </r>
  <r>
    <n v="802"/>
    <d v="2026-09-21T00:00:00"/>
    <n v="2026"/>
    <x v="2"/>
    <n v="9"/>
    <x v="8"/>
    <x v="1"/>
    <x v="12"/>
    <x v="2"/>
    <s v="Returning"/>
    <x v="2"/>
    <s v="Travel Backpack 35L"/>
    <n v="2"/>
    <n v="167.16"/>
    <n v="0"/>
    <n v="88.51"/>
    <x v="1894"/>
    <n v="177.02"/>
    <n v="157.29999999999998"/>
    <n v="0.4705072983967456"/>
    <n v="2026"/>
    <s v="Q3"/>
    <n v="9"/>
    <s v="Sep"/>
  </r>
  <r>
    <n v="1942"/>
    <d v="2026-09-21T00:00:00"/>
    <n v="2026"/>
    <x v="2"/>
    <n v="9"/>
    <x v="8"/>
    <x v="2"/>
    <x v="2"/>
    <x v="0"/>
    <s v="New"/>
    <x v="0"/>
    <s v="Commuter Helmet"/>
    <n v="1"/>
    <n v="83.69"/>
    <n v="0"/>
    <n v="42.76"/>
    <x v="1895"/>
    <n v="42.76"/>
    <n v="40.93"/>
    <n v="0.48906679412116144"/>
    <n v="2026"/>
    <s v="Q3"/>
    <n v="9"/>
    <s v="Sep"/>
  </r>
  <r>
    <n v="2200"/>
    <d v="2026-09-21T00:00:00"/>
    <n v="2026"/>
    <x v="2"/>
    <n v="9"/>
    <x v="8"/>
    <x v="0"/>
    <x v="0"/>
    <x v="0"/>
    <s v="New"/>
    <x v="0"/>
    <s v="Compact Repair Kit"/>
    <n v="1"/>
    <n v="40.4"/>
    <n v="0.15"/>
    <n v="16.47"/>
    <x v="1896"/>
    <n v="16.47"/>
    <n v="17.869999999999997"/>
    <n v="0.52038439138031445"/>
    <n v="2026"/>
    <s v="Q3"/>
    <n v="9"/>
    <s v="Sep"/>
  </r>
  <r>
    <n v="2236"/>
    <d v="2026-09-21T00:00:00"/>
    <n v="2026"/>
    <x v="2"/>
    <n v="9"/>
    <x v="8"/>
    <x v="1"/>
    <x v="11"/>
    <x v="0"/>
    <s v="Returning"/>
    <x v="1"/>
    <s v="Trail Boots"/>
    <n v="3"/>
    <n v="143.31"/>
    <n v="0"/>
    <n v="81.36"/>
    <x v="1897"/>
    <n v="244.07999999999998"/>
    <n v="185.85000000000002"/>
    <n v="0.43227967343521045"/>
    <n v="2026"/>
    <s v="Q3"/>
    <n v="9"/>
    <s v="Sep"/>
  </r>
  <r>
    <n v="4041"/>
    <d v="2026-09-21T00:00:00"/>
    <n v="2026"/>
    <x v="2"/>
    <n v="9"/>
    <x v="8"/>
    <x v="1"/>
    <x v="11"/>
    <x v="1"/>
    <s v="Returning"/>
    <x v="4"/>
    <s v="Training Mat"/>
    <n v="15"/>
    <n v="51.1"/>
    <n v="0.1"/>
    <n v="21.9"/>
    <x v="1898"/>
    <n v="328.5"/>
    <n v="361.35"/>
    <n v="0.52380952380952384"/>
    <n v="2026"/>
    <s v="Q3"/>
    <n v="9"/>
    <s v="Sep"/>
  </r>
  <r>
    <n v="4435"/>
    <d v="2026-09-21T00:00:00"/>
    <n v="2026"/>
    <x v="2"/>
    <n v="9"/>
    <x v="8"/>
    <x v="3"/>
    <x v="13"/>
    <x v="3"/>
    <s v="New"/>
    <x v="1"/>
    <s v="Trail Boots"/>
    <n v="1"/>
    <n v="146.33000000000001"/>
    <n v="0"/>
    <n v="80.05"/>
    <x v="1899"/>
    <n v="80.05"/>
    <n v="66.280000000000015"/>
    <n v="0.45294881432378875"/>
    <n v="2026"/>
    <s v="Q3"/>
    <n v="9"/>
    <s v="Sep"/>
  </r>
  <r>
    <n v="305"/>
    <d v="2026-09-22T00:00:00"/>
    <n v="2026"/>
    <x v="2"/>
    <n v="9"/>
    <x v="8"/>
    <x v="3"/>
    <x v="8"/>
    <x v="0"/>
    <s v="Returning"/>
    <x v="2"/>
    <s v="Carry-On Duffel"/>
    <n v="1"/>
    <n v="130.69999999999999"/>
    <n v="0.05"/>
    <n v="68.23"/>
    <x v="1900"/>
    <n v="68.23"/>
    <n v="55.934999999999974"/>
    <n v="0.45048926831232622"/>
    <n v="2026"/>
    <s v="Q3"/>
    <n v="9"/>
    <s v="Sep"/>
  </r>
  <r>
    <n v="808"/>
    <d v="2026-09-22T00:00:00"/>
    <n v="2026"/>
    <x v="2"/>
    <n v="9"/>
    <x v="8"/>
    <x v="1"/>
    <x v="12"/>
    <x v="1"/>
    <s v="Business"/>
    <x v="4"/>
    <s v="Resistance Band Set"/>
    <n v="8"/>
    <n v="39.630000000000003"/>
    <n v="0.15"/>
    <n v="14.61"/>
    <x v="1901"/>
    <n v="116.88"/>
    <n v="152.60400000000004"/>
    <n v="0.56628222825844954"/>
    <n v="2026"/>
    <s v="Q3"/>
    <n v="9"/>
    <s v="Sep"/>
  </r>
  <r>
    <n v="1029"/>
    <d v="2026-09-22T00:00:00"/>
    <n v="2026"/>
    <x v="2"/>
    <n v="9"/>
    <x v="8"/>
    <x v="1"/>
    <x v="6"/>
    <x v="0"/>
    <s v="Returning"/>
    <x v="2"/>
    <s v="Carry-On Duffel"/>
    <n v="1"/>
    <n v="132.36000000000001"/>
    <n v="0.05"/>
    <n v="66.63"/>
    <x v="1902"/>
    <n v="66.63"/>
    <n v="59.112000000000009"/>
    <n v="0.47010545402490822"/>
    <n v="2026"/>
    <s v="Q3"/>
    <n v="9"/>
    <s v="Sep"/>
  </r>
  <r>
    <n v="1721"/>
    <d v="2026-09-22T00:00:00"/>
    <n v="2026"/>
    <x v="2"/>
    <n v="9"/>
    <x v="8"/>
    <x v="3"/>
    <x v="7"/>
    <x v="0"/>
    <s v="Business"/>
    <x v="1"/>
    <s v="Summit Backpack 45L"/>
    <n v="1"/>
    <n v="156.81"/>
    <n v="0"/>
    <n v="78.2"/>
    <x v="1903"/>
    <n v="78.2"/>
    <n v="78.61"/>
    <n v="0.50130731458452904"/>
    <n v="2026"/>
    <s v="Q3"/>
    <n v="9"/>
    <s v="Sep"/>
  </r>
  <r>
    <n v="2425"/>
    <d v="2026-09-22T00:00:00"/>
    <n v="2026"/>
    <x v="2"/>
    <n v="9"/>
    <x v="8"/>
    <x v="3"/>
    <x v="8"/>
    <x v="3"/>
    <s v="New"/>
    <x v="2"/>
    <s v="Carry-On Duffel"/>
    <n v="3"/>
    <n v="134.52000000000001"/>
    <n v="0.05"/>
    <n v="65.19"/>
    <x v="1904"/>
    <n v="195.57"/>
    <n v="187.81200000000007"/>
    <n v="0.48988215409174152"/>
    <n v="2026"/>
    <s v="Q3"/>
    <n v="9"/>
    <s v="Sep"/>
  </r>
  <r>
    <n v="3322"/>
    <d v="2026-09-22T00:00:00"/>
    <n v="2026"/>
    <x v="2"/>
    <n v="9"/>
    <x v="8"/>
    <x v="3"/>
    <x v="8"/>
    <x v="0"/>
    <s v="Returning"/>
    <x v="3"/>
    <s v="Compact Sleeping Bag"/>
    <n v="1"/>
    <n v="124.51"/>
    <n v="0"/>
    <n v="59.97"/>
    <x v="1905"/>
    <n v="59.97"/>
    <n v="64.540000000000006"/>
    <n v="0.51835193960324477"/>
    <n v="2026"/>
    <s v="Q3"/>
    <n v="9"/>
    <s v="Sep"/>
  </r>
  <r>
    <n v="3821"/>
    <d v="2026-09-22T00:00:00"/>
    <n v="2026"/>
    <x v="2"/>
    <n v="9"/>
    <x v="8"/>
    <x v="2"/>
    <x v="3"/>
    <x v="0"/>
    <s v="Returning"/>
    <x v="1"/>
    <s v="Trail Boots"/>
    <n v="1"/>
    <n v="141"/>
    <n v="0"/>
    <n v="79.010000000000005"/>
    <x v="1236"/>
    <n v="79.010000000000005"/>
    <n v="61.989999999999995"/>
    <n v="0.43964539007092196"/>
    <n v="2026"/>
    <s v="Q3"/>
    <n v="9"/>
    <s v="Sep"/>
  </r>
  <r>
    <n v="3899"/>
    <d v="2026-09-22T00:00:00"/>
    <n v="2026"/>
    <x v="2"/>
    <n v="9"/>
    <x v="8"/>
    <x v="3"/>
    <x v="4"/>
    <x v="1"/>
    <s v="Returning"/>
    <x v="3"/>
    <s v="Compact Sleeping Bag"/>
    <n v="6"/>
    <n v="121.7"/>
    <n v="0.15"/>
    <n v="61.26"/>
    <x v="1906"/>
    <n v="367.56"/>
    <n v="253.11000000000007"/>
    <n v="0.40780124703948967"/>
    <n v="2026"/>
    <s v="Q3"/>
    <n v="9"/>
    <s v="Sep"/>
  </r>
  <r>
    <n v="4807"/>
    <d v="2026-09-22T00:00:00"/>
    <n v="2026"/>
    <x v="2"/>
    <n v="9"/>
    <x v="8"/>
    <x v="3"/>
    <x v="7"/>
    <x v="1"/>
    <s v="Business"/>
    <x v="0"/>
    <s v="Cycling Pack 12L"/>
    <n v="4"/>
    <n v="103.86"/>
    <n v="0.1"/>
    <n v="50.12"/>
    <x v="1907"/>
    <n v="200.48"/>
    <n v="173.41600000000003"/>
    <n v="0.46380811776536796"/>
    <n v="2026"/>
    <s v="Q3"/>
    <n v="9"/>
    <s v="Sep"/>
  </r>
  <r>
    <n v="30"/>
    <d v="2026-09-23T00:00:00"/>
    <n v="2026"/>
    <x v="2"/>
    <n v="9"/>
    <x v="8"/>
    <x v="2"/>
    <x v="5"/>
    <x v="3"/>
    <s v="Returning"/>
    <x v="1"/>
    <s v="Hiking Daypack 20L"/>
    <n v="2"/>
    <n v="93.82"/>
    <n v="0.05"/>
    <n v="45.57"/>
    <x v="1908"/>
    <n v="91.14"/>
    <n v="87.117999999999981"/>
    <n v="0.48871859888476249"/>
    <n v="2026"/>
    <s v="Q3"/>
    <n v="9"/>
    <s v="Sep"/>
  </r>
  <r>
    <n v="3027"/>
    <d v="2026-09-23T00:00:00"/>
    <n v="2026"/>
    <x v="2"/>
    <n v="9"/>
    <x v="8"/>
    <x v="3"/>
    <x v="8"/>
    <x v="1"/>
    <s v="Business"/>
    <x v="1"/>
    <s v="Summit Backpack 45L"/>
    <n v="8"/>
    <n v="155.13999999999999"/>
    <n v="0.1"/>
    <n v="76.87"/>
    <x v="1909"/>
    <n v="614.96"/>
    <n v="502.048"/>
    <n v="0.44945783736553363"/>
    <n v="2026"/>
    <s v="Q3"/>
    <n v="9"/>
    <s v="Sep"/>
  </r>
  <r>
    <n v="3690"/>
    <d v="2026-09-23T00:00:00"/>
    <n v="2026"/>
    <x v="2"/>
    <n v="9"/>
    <x v="8"/>
    <x v="3"/>
    <x v="8"/>
    <x v="0"/>
    <s v="Returning"/>
    <x v="1"/>
    <s v="Hiking Daypack 20L"/>
    <n v="3"/>
    <n v="92.14"/>
    <n v="0.05"/>
    <n v="45.25"/>
    <x v="1910"/>
    <n v="135.75"/>
    <n v="126.84899999999999"/>
    <n v="0.48305210606285626"/>
    <n v="2026"/>
    <s v="Q3"/>
    <n v="9"/>
    <s v="Sep"/>
  </r>
  <r>
    <n v="600"/>
    <d v="2026-09-24T00:00:00"/>
    <n v="2026"/>
    <x v="2"/>
    <n v="9"/>
    <x v="8"/>
    <x v="1"/>
    <x v="12"/>
    <x v="2"/>
    <s v="Returning"/>
    <x v="0"/>
    <s v="Compact Repair Kit"/>
    <n v="6"/>
    <n v="39.880000000000003"/>
    <n v="0.05"/>
    <n v="16.79"/>
    <x v="1911"/>
    <n v="100.74"/>
    <n v="126.57600000000004"/>
    <n v="0.5568283798764716"/>
    <n v="2026"/>
    <s v="Q3"/>
    <n v="9"/>
    <s v="Sep"/>
  </r>
  <r>
    <n v="1931"/>
    <d v="2026-09-24T00:00:00"/>
    <n v="2026"/>
    <x v="2"/>
    <n v="9"/>
    <x v="8"/>
    <x v="2"/>
    <x v="16"/>
    <x v="0"/>
    <s v="Returning"/>
    <x v="2"/>
    <s v="Insulated Bottle"/>
    <n v="4"/>
    <n v="35.700000000000003"/>
    <n v="0"/>
    <n v="13.91"/>
    <x v="1912"/>
    <n v="55.64"/>
    <n v="87.160000000000011"/>
    <n v="0.61036414565826336"/>
    <n v="2026"/>
    <s v="Q3"/>
    <n v="9"/>
    <s v="Sep"/>
  </r>
  <r>
    <n v="2124"/>
    <d v="2026-09-24T00:00:00"/>
    <n v="2026"/>
    <x v="2"/>
    <n v="9"/>
    <x v="8"/>
    <x v="3"/>
    <x v="8"/>
    <x v="2"/>
    <s v="New"/>
    <x v="0"/>
    <s v="Cycling Pack 12L"/>
    <n v="6"/>
    <n v="104.16"/>
    <n v="0"/>
    <n v="51.76"/>
    <x v="1913"/>
    <n v="310.56"/>
    <n v="314.40000000000003"/>
    <n v="0.50307219662058378"/>
    <n v="2026"/>
    <s v="Q3"/>
    <n v="9"/>
    <s v="Sep"/>
  </r>
  <r>
    <n v="2789"/>
    <d v="2026-09-24T00:00:00"/>
    <n v="2026"/>
    <x v="2"/>
    <n v="9"/>
    <x v="8"/>
    <x v="2"/>
    <x v="16"/>
    <x v="0"/>
    <s v="New"/>
    <x v="1"/>
    <s v="Trail Boots"/>
    <n v="5"/>
    <n v="147.21"/>
    <n v="0.05"/>
    <n v="79.14"/>
    <x v="1914"/>
    <n v="395.7"/>
    <n v="303.54750000000007"/>
    <n v="0.43410594961011667"/>
    <n v="2026"/>
    <s v="Q3"/>
    <n v="9"/>
    <s v="Sep"/>
  </r>
  <r>
    <n v="2921"/>
    <d v="2026-09-24T00:00:00"/>
    <n v="2026"/>
    <x v="2"/>
    <n v="9"/>
    <x v="8"/>
    <x v="0"/>
    <x v="0"/>
    <x v="0"/>
    <s v="New"/>
    <x v="3"/>
    <s v="Trail Tent 2P"/>
    <n v="3"/>
    <n v="195.68"/>
    <n v="0.05"/>
    <n v="102.16"/>
    <x v="1915"/>
    <n v="306.48"/>
    <n v="251.20799999999997"/>
    <n v="0.45044541033696256"/>
    <n v="2026"/>
    <s v="Q3"/>
    <n v="9"/>
    <s v="Sep"/>
  </r>
  <r>
    <n v="3108"/>
    <d v="2026-09-24T00:00:00"/>
    <n v="2026"/>
    <x v="2"/>
    <n v="9"/>
    <x v="8"/>
    <x v="1"/>
    <x v="11"/>
    <x v="1"/>
    <s v="Business"/>
    <x v="1"/>
    <s v="Hiking Daypack 20L"/>
    <n v="5"/>
    <n v="90.05"/>
    <n v="0.15"/>
    <n v="44.12"/>
    <x v="1916"/>
    <n v="220.6"/>
    <n v="162.11249999999998"/>
    <n v="0.42358820263252439"/>
    <n v="2026"/>
    <s v="Q3"/>
    <n v="9"/>
    <s v="Sep"/>
  </r>
  <r>
    <n v="3226"/>
    <d v="2026-09-24T00:00:00"/>
    <n v="2026"/>
    <x v="2"/>
    <n v="9"/>
    <x v="8"/>
    <x v="3"/>
    <x v="13"/>
    <x v="3"/>
    <s v="Returning"/>
    <x v="3"/>
    <s v="Alpine Tent 4P"/>
    <n v="1"/>
    <n v="345.48"/>
    <n v="0"/>
    <n v="196.31"/>
    <x v="1917"/>
    <n v="196.31"/>
    <n v="149.17000000000002"/>
    <n v="0.43177607965728843"/>
    <n v="2026"/>
    <s v="Q3"/>
    <n v="9"/>
    <s v="Sep"/>
  </r>
  <r>
    <n v="3286"/>
    <d v="2026-09-24T00:00:00"/>
    <n v="2026"/>
    <x v="2"/>
    <n v="9"/>
    <x v="8"/>
    <x v="3"/>
    <x v="4"/>
    <x v="0"/>
    <s v="New"/>
    <x v="2"/>
    <s v="Packing Cube Set"/>
    <n v="1"/>
    <n v="46.23"/>
    <n v="0.1"/>
    <n v="18.34"/>
    <x v="1918"/>
    <n v="18.34"/>
    <n v="23.266999999999999"/>
    <n v="0.55920878698295962"/>
    <n v="2026"/>
    <s v="Q3"/>
    <n v="9"/>
    <s v="Sep"/>
  </r>
  <r>
    <n v="4510"/>
    <d v="2026-09-24T00:00:00"/>
    <n v="2026"/>
    <x v="2"/>
    <n v="9"/>
    <x v="8"/>
    <x v="0"/>
    <x v="0"/>
    <x v="3"/>
    <s v="Returning"/>
    <x v="3"/>
    <s v="Portable Camp Stove"/>
    <n v="3"/>
    <n v="82.38"/>
    <n v="0.15"/>
    <n v="39.020000000000003"/>
    <x v="1919"/>
    <n v="117.06"/>
    <n v="93.008999999999986"/>
    <n v="0.44275452351370259"/>
    <n v="2026"/>
    <s v="Q3"/>
    <n v="9"/>
    <s v="Sep"/>
  </r>
  <r>
    <n v="2069"/>
    <d v="2026-09-25T00:00:00"/>
    <n v="2026"/>
    <x v="2"/>
    <n v="9"/>
    <x v="8"/>
    <x v="3"/>
    <x v="7"/>
    <x v="0"/>
    <s v="New"/>
    <x v="3"/>
    <s v="Alpine Tent 4P"/>
    <n v="1"/>
    <n v="344.79"/>
    <n v="0"/>
    <n v="189.63"/>
    <x v="1920"/>
    <n v="189.63"/>
    <n v="155.16000000000003"/>
    <n v="0.45001305142260511"/>
    <n v="2026"/>
    <s v="Q3"/>
    <n v="9"/>
    <s v="Sep"/>
  </r>
  <r>
    <n v="95"/>
    <d v="2026-09-26T00:00:00"/>
    <n v="2026"/>
    <x v="2"/>
    <n v="9"/>
    <x v="8"/>
    <x v="0"/>
    <x v="0"/>
    <x v="3"/>
    <s v="Returning"/>
    <x v="1"/>
    <s v="Trekking Poles"/>
    <n v="1"/>
    <n v="73.06"/>
    <n v="0.05"/>
    <n v="31.42"/>
    <x v="1921"/>
    <n v="31.42"/>
    <n v="37.986999999999995"/>
    <n v="0.54730790842422228"/>
    <n v="2026"/>
    <s v="Q3"/>
    <n v="9"/>
    <s v="Sep"/>
  </r>
  <r>
    <n v="160"/>
    <d v="2026-09-26T00:00:00"/>
    <n v="2026"/>
    <x v="2"/>
    <n v="9"/>
    <x v="8"/>
    <x v="3"/>
    <x v="8"/>
    <x v="0"/>
    <s v="Returning"/>
    <x v="3"/>
    <s v="Portable Camp Stove"/>
    <n v="1"/>
    <n v="81.58"/>
    <n v="0.1"/>
    <n v="38.89"/>
    <x v="1922"/>
    <n v="38.89"/>
    <n v="34.531999999999996"/>
    <n v="0.47032224673803491"/>
    <n v="2026"/>
    <s v="Q3"/>
    <n v="9"/>
    <s v="Sep"/>
  </r>
  <r>
    <n v="407"/>
    <d v="2026-09-26T00:00:00"/>
    <n v="2026"/>
    <x v="2"/>
    <n v="9"/>
    <x v="8"/>
    <x v="1"/>
    <x v="12"/>
    <x v="1"/>
    <s v="Returning"/>
    <x v="4"/>
    <s v="Training Mat"/>
    <n v="6"/>
    <n v="49.87"/>
    <n v="0.1"/>
    <n v="21.75"/>
    <x v="1923"/>
    <n v="130.5"/>
    <n v="138.798"/>
    <n v="0.51540672414945521"/>
    <n v="2026"/>
    <s v="Q3"/>
    <n v="9"/>
    <s v="Sep"/>
  </r>
  <r>
    <n v="1395"/>
    <d v="2026-09-26T00:00:00"/>
    <n v="2026"/>
    <x v="2"/>
    <n v="9"/>
    <x v="8"/>
    <x v="2"/>
    <x v="3"/>
    <x v="0"/>
    <s v="New"/>
    <x v="0"/>
    <s v="Compact Repair Kit"/>
    <n v="2"/>
    <n v="39.81"/>
    <n v="0.05"/>
    <n v="16.87"/>
    <x v="1924"/>
    <n v="33.74"/>
    <n v="41.898999999999994"/>
    <n v="0.55393381721069812"/>
    <n v="2026"/>
    <s v="Q3"/>
    <n v="9"/>
    <s v="Sep"/>
  </r>
  <r>
    <n v="2085"/>
    <d v="2026-09-26T00:00:00"/>
    <n v="2026"/>
    <x v="2"/>
    <n v="9"/>
    <x v="8"/>
    <x v="2"/>
    <x v="2"/>
    <x v="0"/>
    <s v="Returning"/>
    <x v="3"/>
    <s v="Trail Tent 2P"/>
    <n v="3"/>
    <n v="191.46"/>
    <n v="0"/>
    <n v="104.06"/>
    <x v="1925"/>
    <n v="312.18"/>
    <n v="262.2"/>
    <n v="0.45649221769560222"/>
    <n v="2026"/>
    <s v="Q3"/>
    <n v="9"/>
    <s v="Sep"/>
  </r>
  <r>
    <n v="3124"/>
    <d v="2026-09-26T00:00:00"/>
    <n v="2026"/>
    <x v="2"/>
    <n v="9"/>
    <x v="8"/>
    <x v="2"/>
    <x v="5"/>
    <x v="0"/>
    <s v="Returning"/>
    <x v="2"/>
    <s v="Packing Cube Set"/>
    <n v="3"/>
    <n v="46.48"/>
    <n v="0.05"/>
    <n v="18.82"/>
    <x v="1926"/>
    <n v="56.46"/>
    <n v="76.007999999999981"/>
    <n v="0.57378385723344494"/>
    <n v="2026"/>
    <s v="Q3"/>
    <n v="9"/>
    <s v="Sep"/>
  </r>
  <r>
    <n v="3216"/>
    <d v="2026-09-26T00:00:00"/>
    <n v="2026"/>
    <x v="2"/>
    <n v="9"/>
    <x v="8"/>
    <x v="1"/>
    <x v="12"/>
    <x v="2"/>
    <s v="Returning"/>
    <x v="2"/>
    <s v="Insulated Bottle"/>
    <n v="2"/>
    <n v="35.44"/>
    <n v="0.1"/>
    <n v="13.2"/>
    <x v="1927"/>
    <n v="26.4"/>
    <n v="37.391999999999996"/>
    <n v="0.58615500376222718"/>
    <n v="2026"/>
    <s v="Q3"/>
    <n v="9"/>
    <s v="Sep"/>
  </r>
  <r>
    <n v="3743"/>
    <d v="2026-09-26T00:00:00"/>
    <n v="2026"/>
    <x v="2"/>
    <n v="9"/>
    <x v="8"/>
    <x v="2"/>
    <x v="2"/>
    <x v="0"/>
    <s v="New"/>
    <x v="4"/>
    <s v="Recovery Roller"/>
    <n v="4"/>
    <n v="36.159999999999997"/>
    <n v="0.05"/>
    <n v="13.68"/>
    <x v="1928"/>
    <n v="54.72"/>
    <n v="82.687999999999988"/>
    <n v="0.60176991150442471"/>
    <n v="2026"/>
    <s v="Q3"/>
    <n v="9"/>
    <s v="Sep"/>
  </r>
  <r>
    <n v="3788"/>
    <d v="2026-09-26T00:00:00"/>
    <n v="2026"/>
    <x v="2"/>
    <n v="9"/>
    <x v="8"/>
    <x v="3"/>
    <x v="8"/>
    <x v="0"/>
    <s v="Returning"/>
    <x v="4"/>
    <s v="Recovery Roller"/>
    <n v="2"/>
    <n v="35.93"/>
    <n v="0"/>
    <n v="13.91"/>
    <x v="1929"/>
    <n v="27.82"/>
    <n v="44.04"/>
    <n v="0.6128583356526579"/>
    <n v="2026"/>
    <s v="Q3"/>
    <n v="9"/>
    <s v="Sep"/>
  </r>
  <r>
    <n v="4883"/>
    <d v="2026-09-26T00:00:00"/>
    <n v="2026"/>
    <x v="2"/>
    <n v="9"/>
    <x v="8"/>
    <x v="3"/>
    <x v="8"/>
    <x v="0"/>
    <s v="Business"/>
    <x v="3"/>
    <s v="Trail Tent 2P"/>
    <n v="1"/>
    <n v="199.7"/>
    <n v="0"/>
    <n v="103.77"/>
    <x v="1930"/>
    <n v="103.77"/>
    <n v="95.929999999999993"/>
    <n v="0.4803705558337506"/>
    <n v="2026"/>
    <s v="Q3"/>
    <n v="9"/>
    <s v="Sep"/>
  </r>
  <r>
    <n v="1577"/>
    <d v="2026-09-27T00:00:00"/>
    <n v="2026"/>
    <x v="2"/>
    <n v="9"/>
    <x v="8"/>
    <x v="3"/>
    <x v="4"/>
    <x v="0"/>
    <s v="New"/>
    <x v="1"/>
    <s v="Summit Backpack 45L"/>
    <n v="4"/>
    <n v="154.28"/>
    <n v="0.05"/>
    <n v="78.180000000000007"/>
    <x v="1931"/>
    <n v="312.72000000000003"/>
    <n v="273.54399999999998"/>
    <n v="0.46658843115047144"/>
    <n v="2026"/>
    <s v="Q3"/>
    <n v="9"/>
    <s v="Sep"/>
  </r>
  <r>
    <n v="2310"/>
    <d v="2026-09-27T00:00:00"/>
    <n v="2026"/>
    <x v="2"/>
    <n v="9"/>
    <x v="8"/>
    <x v="0"/>
    <x v="15"/>
    <x v="0"/>
    <s v="Returning"/>
    <x v="2"/>
    <s v="Travel Backpack 35L"/>
    <n v="1"/>
    <n v="165.44"/>
    <n v="0"/>
    <n v="88.25"/>
    <x v="1932"/>
    <n v="88.25"/>
    <n v="77.19"/>
    <n v="0.46657398452611215"/>
    <n v="2026"/>
    <s v="Q3"/>
    <n v="9"/>
    <s v="Sep"/>
  </r>
  <r>
    <n v="2383"/>
    <d v="2026-09-27T00:00:00"/>
    <n v="2026"/>
    <x v="2"/>
    <n v="9"/>
    <x v="8"/>
    <x v="3"/>
    <x v="7"/>
    <x v="0"/>
    <s v="Returning"/>
    <x v="2"/>
    <s v="Carry-On Duffel"/>
    <n v="2"/>
    <n v="130.29"/>
    <n v="0.1"/>
    <n v="67.97"/>
    <x v="1933"/>
    <n v="135.94"/>
    <n v="98.581999999999994"/>
    <n v="0.42035288800197845"/>
    <n v="2026"/>
    <s v="Q3"/>
    <n v="9"/>
    <s v="Sep"/>
  </r>
  <r>
    <n v="2803"/>
    <d v="2026-09-27T00:00:00"/>
    <n v="2026"/>
    <x v="2"/>
    <n v="9"/>
    <x v="8"/>
    <x v="1"/>
    <x v="12"/>
    <x v="0"/>
    <s v="Returning"/>
    <x v="4"/>
    <s v="Recovery Roller"/>
    <n v="3"/>
    <n v="36.909999999999997"/>
    <n v="0.05"/>
    <n v="13.7"/>
    <x v="1934"/>
    <n v="41.099999999999994"/>
    <n v="64.093499999999992"/>
    <n v="0.60929144861612172"/>
    <n v="2026"/>
    <s v="Q3"/>
    <n v="9"/>
    <s v="Sep"/>
  </r>
  <r>
    <n v="4199"/>
    <d v="2026-09-27T00:00:00"/>
    <n v="2026"/>
    <x v="2"/>
    <n v="9"/>
    <x v="8"/>
    <x v="2"/>
    <x v="5"/>
    <x v="3"/>
    <s v="Business"/>
    <x v="0"/>
    <s v="Trail Bike Light"/>
    <n v="1"/>
    <n v="50.02"/>
    <n v="0"/>
    <n v="22.65"/>
    <x v="1935"/>
    <n v="22.65"/>
    <n v="27.370000000000005"/>
    <n v="0.54718112754898052"/>
    <n v="2026"/>
    <s v="Q3"/>
    <n v="9"/>
    <s v="Sep"/>
  </r>
  <r>
    <n v="4517"/>
    <d v="2026-09-27T00:00:00"/>
    <n v="2026"/>
    <x v="2"/>
    <n v="9"/>
    <x v="8"/>
    <x v="1"/>
    <x v="12"/>
    <x v="0"/>
    <s v="Returning"/>
    <x v="3"/>
    <s v="Portable Camp Stove"/>
    <n v="1"/>
    <n v="83.32"/>
    <n v="0.05"/>
    <n v="38.93"/>
    <x v="1936"/>
    <n v="38.93"/>
    <n v="40.223999999999997"/>
    <n v="0.50817393940925282"/>
    <n v="2026"/>
    <s v="Q3"/>
    <n v="9"/>
    <s v="Sep"/>
  </r>
  <r>
    <n v="80"/>
    <d v="2026-09-28T00:00:00"/>
    <n v="2026"/>
    <x v="2"/>
    <n v="9"/>
    <x v="8"/>
    <x v="0"/>
    <x v="15"/>
    <x v="1"/>
    <s v="Business"/>
    <x v="1"/>
    <s v="Trekking Poles"/>
    <n v="10"/>
    <n v="71.040000000000006"/>
    <n v="0.2"/>
    <n v="31.7"/>
    <x v="1937"/>
    <n v="317"/>
    <n v="251.32000000000005"/>
    <n v="0.4422156531531532"/>
    <n v="2026"/>
    <s v="Q3"/>
    <n v="9"/>
    <s v="Sep"/>
  </r>
  <r>
    <n v="370"/>
    <d v="2026-09-28T00:00:00"/>
    <n v="2026"/>
    <x v="2"/>
    <n v="9"/>
    <x v="8"/>
    <x v="3"/>
    <x v="7"/>
    <x v="2"/>
    <s v="Returning"/>
    <x v="0"/>
    <s v="Compact Repair Kit"/>
    <n v="2"/>
    <n v="40.83"/>
    <n v="0"/>
    <n v="16.850000000000001"/>
    <x v="1837"/>
    <n v="33.700000000000003"/>
    <n v="47.959999999999994"/>
    <n v="0.58731325006122947"/>
    <n v="2026"/>
    <s v="Q3"/>
    <n v="9"/>
    <s v="Sep"/>
  </r>
  <r>
    <n v="417"/>
    <d v="2026-09-28T00:00:00"/>
    <n v="2026"/>
    <x v="2"/>
    <n v="9"/>
    <x v="8"/>
    <x v="1"/>
    <x v="14"/>
    <x v="3"/>
    <s v="Returning"/>
    <x v="3"/>
    <s v="Compact Sleeping Bag"/>
    <n v="1"/>
    <n v="121.64"/>
    <n v="0.15"/>
    <n v="61.56"/>
    <x v="1938"/>
    <n v="61.56"/>
    <n v="41.833999999999989"/>
    <n v="0.40460761746329565"/>
    <n v="2026"/>
    <s v="Q3"/>
    <n v="9"/>
    <s v="Sep"/>
  </r>
  <r>
    <n v="437"/>
    <d v="2026-09-28T00:00:00"/>
    <n v="2026"/>
    <x v="2"/>
    <n v="9"/>
    <x v="8"/>
    <x v="1"/>
    <x v="1"/>
    <x v="2"/>
    <s v="New"/>
    <x v="2"/>
    <s v="Travel Backpack 35L"/>
    <n v="1"/>
    <n v="164.7"/>
    <n v="0"/>
    <n v="86.02"/>
    <x v="1939"/>
    <n v="86.02"/>
    <n v="78.679999999999993"/>
    <n v="0.47771706132361869"/>
    <n v="2026"/>
    <s v="Q3"/>
    <n v="9"/>
    <s v="Sep"/>
  </r>
  <r>
    <n v="790"/>
    <d v="2026-09-28T00:00:00"/>
    <n v="2026"/>
    <x v="2"/>
    <n v="9"/>
    <x v="8"/>
    <x v="3"/>
    <x v="7"/>
    <x v="3"/>
    <s v="New"/>
    <x v="3"/>
    <s v="Trail Tent 2P"/>
    <n v="1"/>
    <n v="199.09"/>
    <n v="0.05"/>
    <n v="106.57"/>
    <x v="1940"/>
    <n v="106.57"/>
    <n v="82.565500000000014"/>
    <n v="0.43654152710622812"/>
    <n v="2026"/>
    <s v="Q3"/>
    <n v="9"/>
    <s v="Sep"/>
  </r>
  <r>
    <n v="1151"/>
    <d v="2026-09-28T00:00:00"/>
    <n v="2026"/>
    <x v="2"/>
    <n v="9"/>
    <x v="8"/>
    <x v="0"/>
    <x v="0"/>
    <x v="3"/>
    <s v="Returning"/>
    <x v="0"/>
    <s v="Commuter Helmet"/>
    <n v="1"/>
    <n v="81.48"/>
    <n v="0"/>
    <n v="41.47"/>
    <x v="1941"/>
    <n v="41.47"/>
    <n v="40.010000000000005"/>
    <n v="0.4910407461953854"/>
    <n v="2026"/>
    <s v="Q3"/>
    <n v="9"/>
    <s v="Sep"/>
  </r>
  <r>
    <n v="1331"/>
    <d v="2026-09-28T00:00:00"/>
    <n v="2026"/>
    <x v="2"/>
    <n v="9"/>
    <x v="8"/>
    <x v="0"/>
    <x v="0"/>
    <x v="0"/>
    <s v="New"/>
    <x v="4"/>
    <s v="Resistance Band Set"/>
    <n v="3"/>
    <n v="39.450000000000003"/>
    <n v="0.05"/>
    <n v="15.1"/>
    <x v="1942"/>
    <n v="45.3"/>
    <n v="67.132500000000007"/>
    <n v="0.59709158828630515"/>
    <n v="2026"/>
    <s v="Q3"/>
    <n v="9"/>
    <s v="Sep"/>
  </r>
  <r>
    <n v="2388"/>
    <d v="2026-09-28T00:00:00"/>
    <n v="2026"/>
    <x v="2"/>
    <n v="9"/>
    <x v="8"/>
    <x v="3"/>
    <x v="8"/>
    <x v="0"/>
    <s v="Returning"/>
    <x v="1"/>
    <s v="Hiking Daypack 20L"/>
    <n v="3"/>
    <n v="93.22"/>
    <n v="0"/>
    <n v="46.75"/>
    <x v="1943"/>
    <n v="140.25"/>
    <n v="139.40999999999997"/>
    <n v="0.49849817635700489"/>
    <n v="2026"/>
    <s v="Q3"/>
    <n v="9"/>
    <s v="Sep"/>
  </r>
  <r>
    <n v="2795"/>
    <d v="2026-09-28T00:00:00"/>
    <n v="2026"/>
    <x v="2"/>
    <n v="9"/>
    <x v="8"/>
    <x v="1"/>
    <x v="12"/>
    <x v="0"/>
    <s v="New"/>
    <x v="1"/>
    <s v="Trail Boots"/>
    <n v="3"/>
    <n v="142.19"/>
    <n v="0.05"/>
    <n v="78.37"/>
    <x v="1944"/>
    <n v="235.11"/>
    <n v="170.13149999999996"/>
    <n v="0.41982743623246871"/>
    <n v="2026"/>
    <s v="Q3"/>
    <n v="9"/>
    <s v="Sep"/>
  </r>
  <r>
    <n v="2840"/>
    <d v="2026-09-28T00:00:00"/>
    <n v="2026"/>
    <x v="2"/>
    <n v="9"/>
    <x v="8"/>
    <x v="0"/>
    <x v="0"/>
    <x v="0"/>
    <s v="Returning"/>
    <x v="1"/>
    <s v="Summit Backpack 45L"/>
    <n v="2"/>
    <n v="151.69999999999999"/>
    <n v="0"/>
    <n v="77.19"/>
    <x v="300"/>
    <n v="154.38"/>
    <n v="149.01999999999998"/>
    <n v="0.49116677653263019"/>
    <n v="2026"/>
    <s v="Q3"/>
    <n v="9"/>
    <s v="Sep"/>
  </r>
  <r>
    <n v="2863"/>
    <d v="2026-09-28T00:00:00"/>
    <n v="2026"/>
    <x v="2"/>
    <n v="9"/>
    <x v="8"/>
    <x v="2"/>
    <x v="2"/>
    <x v="2"/>
    <s v="New"/>
    <x v="2"/>
    <s v="Carry-On Duffel"/>
    <n v="1"/>
    <n v="133.85"/>
    <n v="0.05"/>
    <n v="66.41"/>
    <x v="1945"/>
    <n v="66.41"/>
    <n v="60.747499999999988"/>
    <n v="0.47773430588050247"/>
    <n v="2026"/>
    <s v="Q3"/>
    <n v="9"/>
    <s v="Sep"/>
  </r>
  <r>
    <n v="4522"/>
    <d v="2026-09-28T00:00:00"/>
    <n v="2026"/>
    <x v="2"/>
    <n v="9"/>
    <x v="8"/>
    <x v="3"/>
    <x v="13"/>
    <x v="3"/>
    <s v="Business"/>
    <x v="3"/>
    <s v="Compact Sleeping Bag"/>
    <n v="6"/>
    <n v="125.62"/>
    <n v="0"/>
    <n v="61.34"/>
    <x v="1946"/>
    <n v="368.04"/>
    <n v="385.68"/>
    <n v="0.51170195828689702"/>
    <n v="2026"/>
    <s v="Q3"/>
    <n v="9"/>
    <s v="Sep"/>
  </r>
  <r>
    <n v="5200"/>
    <d v="2026-09-28T00:00:00"/>
    <n v="2026"/>
    <x v="2"/>
    <n v="9"/>
    <x v="8"/>
    <x v="1"/>
    <x v="12"/>
    <x v="0"/>
    <s v="New"/>
    <x v="3"/>
    <s v="Trail Tent 2P"/>
    <n v="3"/>
    <n v="196.87"/>
    <n v="0.1"/>
    <n v="105.93"/>
    <x v="1947"/>
    <n v="317.79000000000002"/>
    <n v="213.75899999999996"/>
    <n v="0.40214354650276823"/>
    <n v="2026"/>
    <s v="Q3"/>
    <n v="9"/>
    <s v="Sep"/>
  </r>
  <r>
    <n v="452"/>
    <d v="2026-09-29T00:00:00"/>
    <n v="2026"/>
    <x v="2"/>
    <n v="9"/>
    <x v="8"/>
    <x v="1"/>
    <x v="1"/>
    <x v="0"/>
    <s v="Returning"/>
    <x v="2"/>
    <s v="Insulated Bottle"/>
    <n v="4"/>
    <n v="36.869999999999997"/>
    <n v="0"/>
    <n v="13.43"/>
    <x v="1948"/>
    <n v="53.72"/>
    <n v="93.759999999999991"/>
    <n v="0.63574721996202876"/>
    <n v="2026"/>
    <s v="Q3"/>
    <n v="9"/>
    <s v="Sep"/>
  </r>
  <r>
    <n v="871"/>
    <d v="2026-09-29T00:00:00"/>
    <n v="2026"/>
    <x v="2"/>
    <n v="9"/>
    <x v="8"/>
    <x v="1"/>
    <x v="12"/>
    <x v="0"/>
    <s v="New"/>
    <x v="2"/>
    <s v="Packing Cube Set"/>
    <n v="1"/>
    <n v="47.37"/>
    <n v="0"/>
    <n v="18.2"/>
    <x v="1949"/>
    <n v="18.2"/>
    <n v="29.169999999999998"/>
    <n v="0.61579058475828585"/>
    <n v="2026"/>
    <s v="Q3"/>
    <n v="9"/>
    <s v="Sep"/>
  </r>
  <r>
    <n v="922"/>
    <d v="2026-09-29T00:00:00"/>
    <n v="2026"/>
    <x v="2"/>
    <n v="9"/>
    <x v="8"/>
    <x v="3"/>
    <x v="8"/>
    <x v="3"/>
    <s v="Business"/>
    <x v="1"/>
    <s v="Trail Boots"/>
    <n v="1"/>
    <n v="145.62"/>
    <n v="0.05"/>
    <n v="80.25"/>
    <x v="1950"/>
    <n v="80.25"/>
    <n v="58.088999999999999"/>
    <n v="0.41990328107041397"/>
    <n v="2026"/>
    <s v="Q3"/>
    <n v="9"/>
    <s v="Sep"/>
  </r>
  <r>
    <n v="1491"/>
    <d v="2026-09-29T00:00:00"/>
    <n v="2026"/>
    <x v="2"/>
    <n v="9"/>
    <x v="8"/>
    <x v="3"/>
    <x v="8"/>
    <x v="2"/>
    <s v="New"/>
    <x v="4"/>
    <s v="Recovery Roller"/>
    <n v="2"/>
    <n v="36.1"/>
    <n v="0.05"/>
    <n v="13.71"/>
    <x v="1951"/>
    <n v="27.42"/>
    <n v="41.17"/>
    <n v="0.60023327015599937"/>
    <n v="2026"/>
    <s v="Q3"/>
    <n v="9"/>
    <s v="Sep"/>
  </r>
  <r>
    <n v="1548"/>
    <d v="2026-09-29T00:00:00"/>
    <n v="2026"/>
    <x v="2"/>
    <n v="9"/>
    <x v="8"/>
    <x v="0"/>
    <x v="9"/>
    <x v="2"/>
    <s v="Returning"/>
    <x v="1"/>
    <s v="Trekking Poles"/>
    <n v="2"/>
    <n v="73"/>
    <n v="0.05"/>
    <n v="31.41"/>
    <x v="1952"/>
    <n v="62.82"/>
    <n v="75.88"/>
    <n v="0.54708002883922136"/>
    <n v="2026"/>
    <s v="Q3"/>
    <n v="9"/>
    <s v="Sep"/>
  </r>
  <r>
    <n v="2299"/>
    <d v="2026-09-29T00:00:00"/>
    <n v="2026"/>
    <x v="2"/>
    <n v="9"/>
    <x v="8"/>
    <x v="1"/>
    <x v="11"/>
    <x v="0"/>
    <s v="New"/>
    <x v="2"/>
    <s v="Insulated Bottle"/>
    <n v="2"/>
    <n v="36.93"/>
    <n v="0.1"/>
    <n v="13.4"/>
    <x v="1953"/>
    <n v="26.8"/>
    <n v="39.674000000000007"/>
    <n v="0.59683485272437353"/>
    <n v="2026"/>
    <s v="Q3"/>
    <n v="9"/>
    <s v="Sep"/>
  </r>
  <r>
    <n v="3051"/>
    <d v="2026-09-29T00:00:00"/>
    <n v="2026"/>
    <x v="2"/>
    <n v="9"/>
    <x v="8"/>
    <x v="1"/>
    <x v="14"/>
    <x v="0"/>
    <s v="New"/>
    <x v="4"/>
    <s v="Training Mat"/>
    <n v="2"/>
    <n v="51.52"/>
    <n v="0"/>
    <n v="21.47"/>
    <x v="1954"/>
    <n v="42.94"/>
    <n v="60.100000000000009"/>
    <n v="0.58326863354037273"/>
    <n v="2026"/>
    <s v="Q3"/>
    <n v="9"/>
    <s v="Sep"/>
  </r>
  <r>
    <n v="4018"/>
    <d v="2026-09-29T00:00:00"/>
    <n v="2026"/>
    <x v="2"/>
    <n v="9"/>
    <x v="8"/>
    <x v="1"/>
    <x v="6"/>
    <x v="0"/>
    <s v="New"/>
    <x v="4"/>
    <s v="Training Mat"/>
    <n v="1"/>
    <n v="50.42"/>
    <n v="0"/>
    <n v="21.68"/>
    <x v="1955"/>
    <n v="21.68"/>
    <n v="28.740000000000002"/>
    <n v="0.57001190003966684"/>
    <n v="2026"/>
    <s v="Q3"/>
    <n v="9"/>
    <s v="Sep"/>
  </r>
  <r>
    <n v="4118"/>
    <d v="2026-09-29T00:00:00"/>
    <n v="2026"/>
    <x v="2"/>
    <n v="9"/>
    <x v="8"/>
    <x v="1"/>
    <x v="14"/>
    <x v="1"/>
    <s v="Returning"/>
    <x v="1"/>
    <s v="Summit Backpack 45L"/>
    <n v="10"/>
    <n v="157.79"/>
    <n v="0.1"/>
    <n v="77.900000000000006"/>
    <x v="1956"/>
    <n v="779"/>
    <n v="641.1099999999999"/>
    <n v="0.4514509439409623"/>
    <n v="2026"/>
    <s v="Q3"/>
    <n v="9"/>
    <s v="Sep"/>
  </r>
  <r>
    <n v="4251"/>
    <d v="2026-09-29T00:00:00"/>
    <n v="2026"/>
    <x v="2"/>
    <n v="9"/>
    <x v="8"/>
    <x v="1"/>
    <x v="11"/>
    <x v="0"/>
    <s v="Returning"/>
    <x v="0"/>
    <s v="Compact Repair Kit"/>
    <n v="1"/>
    <n v="40.409999999999997"/>
    <n v="0.15"/>
    <n v="16.3"/>
    <x v="1957"/>
    <n v="16.3"/>
    <n v="18.048499999999994"/>
    <n v="0.52545234871974023"/>
    <n v="2026"/>
    <s v="Q3"/>
    <n v="9"/>
    <s v="Sep"/>
  </r>
  <r>
    <n v="4557"/>
    <d v="2026-09-29T00:00:00"/>
    <n v="2026"/>
    <x v="2"/>
    <n v="9"/>
    <x v="8"/>
    <x v="3"/>
    <x v="8"/>
    <x v="0"/>
    <s v="New"/>
    <x v="0"/>
    <s v="Trail Bike Light"/>
    <n v="2"/>
    <n v="50.17"/>
    <n v="0.05"/>
    <n v="22.83"/>
    <x v="1958"/>
    <n v="45.66"/>
    <n v="49.662999999999997"/>
    <n v="0.52099703114673268"/>
    <n v="2026"/>
    <s v="Q3"/>
    <n v="9"/>
    <s v="Sep"/>
  </r>
  <r>
    <n v="4811"/>
    <d v="2026-09-29T00:00:00"/>
    <n v="2026"/>
    <x v="2"/>
    <n v="9"/>
    <x v="8"/>
    <x v="1"/>
    <x v="14"/>
    <x v="0"/>
    <s v="New"/>
    <x v="1"/>
    <s v="Summit Backpack 45L"/>
    <n v="1"/>
    <n v="155.55000000000001"/>
    <n v="0.1"/>
    <n v="79.2"/>
    <x v="1959"/>
    <n v="79.2"/>
    <n v="60.795000000000002"/>
    <n v="0.43426550948248149"/>
    <n v="2026"/>
    <s v="Q3"/>
    <n v="9"/>
    <s v="Sep"/>
  </r>
  <r>
    <n v="306"/>
    <d v="2026-09-30T00:00:00"/>
    <n v="2026"/>
    <x v="2"/>
    <n v="9"/>
    <x v="8"/>
    <x v="2"/>
    <x v="10"/>
    <x v="2"/>
    <s v="Business"/>
    <x v="0"/>
    <s v="Trail Bike Light"/>
    <n v="1"/>
    <n v="51.81"/>
    <n v="0.1"/>
    <n v="22.65"/>
    <x v="1960"/>
    <n v="22.65"/>
    <n v="23.979000000000006"/>
    <n v="0.51425078813613856"/>
    <n v="2026"/>
    <s v="Q3"/>
    <n v="9"/>
    <s v="Sep"/>
  </r>
  <r>
    <n v="1158"/>
    <d v="2026-09-30T00:00:00"/>
    <n v="2026"/>
    <x v="2"/>
    <n v="9"/>
    <x v="8"/>
    <x v="0"/>
    <x v="9"/>
    <x v="2"/>
    <s v="Returning"/>
    <x v="4"/>
    <s v="Resistance Band Set"/>
    <n v="1"/>
    <n v="40.61"/>
    <n v="0.1"/>
    <n v="14.28"/>
    <x v="1961"/>
    <n v="14.28"/>
    <n v="22.268999999999998"/>
    <n v="0.60929163588607071"/>
    <n v="2026"/>
    <s v="Q3"/>
    <n v="9"/>
    <s v="Sep"/>
  </r>
  <r>
    <n v="1639"/>
    <d v="2026-09-30T00:00:00"/>
    <n v="2026"/>
    <x v="2"/>
    <n v="9"/>
    <x v="8"/>
    <x v="2"/>
    <x v="2"/>
    <x v="2"/>
    <s v="Business"/>
    <x v="1"/>
    <s v="Trail Boots"/>
    <n v="1"/>
    <n v="140.78"/>
    <n v="0.05"/>
    <n v="80.8"/>
    <x v="1962"/>
    <n v="80.8"/>
    <n v="52.940999999999988"/>
    <n v="0.39584719719457756"/>
    <n v="2026"/>
    <s v="Q3"/>
    <n v="9"/>
    <s v="Sep"/>
  </r>
  <r>
    <n v="2247"/>
    <d v="2026-09-30T00:00:00"/>
    <n v="2026"/>
    <x v="2"/>
    <n v="9"/>
    <x v="8"/>
    <x v="1"/>
    <x v="6"/>
    <x v="2"/>
    <s v="Business"/>
    <x v="2"/>
    <s v="Travel Backpack 35L"/>
    <n v="1"/>
    <n v="163.13999999999999"/>
    <n v="0"/>
    <n v="87.53"/>
    <x v="1592"/>
    <n v="87.53"/>
    <n v="75.609999999999985"/>
    <n v="0.4634669608924849"/>
    <n v="2026"/>
    <s v="Q3"/>
    <n v="9"/>
    <s v="Sep"/>
  </r>
  <r>
    <n v="3119"/>
    <d v="2026-09-30T00:00:00"/>
    <n v="2026"/>
    <x v="2"/>
    <n v="9"/>
    <x v="8"/>
    <x v="3"/>
    <x v="4"/>
    <x v="2"/>
    <s v="Returning"/>
    <x v="1"/>
    <s v="Trekking Poles"/>
    <n v="1"/>
    <n v="70.91"/>
    <n v="0"/>
    <n v="31.73"/>
    <x v="1609"/>
    <n v="31.73"/>
    <n v="39.179999999999993"/>
    <n v="0.55253137780284856"/>
    <n v="2026"/>
    <s v="Q3"/>
    <n v="9"/>
    <s v="Sep"/>
  </r>
  <r>
    <n v="3267"/>
    <d v="2026-09-30T00:00:00"/>
    <n v="2026"/>
    <x v="2"/>
    <n v="9"/>
    <x v="8"/>
    <x v="3"/>
    <x v="13"/>
    <x v="3"/>
    <s v="Returning"/>
    <x v="0"/>
    <s v="Commuter Helmet"/>
    <n v="2"/>
    <n v="81.99"/>
    <n v="0"/>
    <n v="43.95"/>
    <x v="1963"/>
    <n v="87.9"/>
    <n v="76.079999999999984"/>
    <n v="0.46395901939260881"/>
    <n v="2026"/>
    <s v="Q3"/>
    <n v="9"/>
    <s v="Sep"/>
  </r>
  <r>
    <n v="3382"/>
    <d v="2026-09-30T00:00:00"/>
    <n v="2026"/>
    <x v="2"/>
    <n v="9"/>
    <x v="8"/>
    <x v="3"/>
    <x v="4"/>
    <x v="3"/>
    <s v="New"/>
    <x v="0"/>
    <s v="Commuter Helmet"/>
    <n v="2"/>
    <n v="81.13"/>
    <n v="0"/>
    <n v="43.7"/>
    <x v="1964"/>
    <n v="87.4"/>
    <n v="74.859999999999985"/>
    <n v="0.46135831381733017"/>
    <n v="2026"/>
    <s v="Q3"/>
    <n v="9"/>
    <s v="Sep"/>
  </r>
  <r>
    <n v="3814"/>
    <d v="2026-09-30T00:00:00"/>
    <n v="2026"/>
    <x v="2"/>
    <n v="9"/>
    <x v="8"/>
    <x v="1"/>
    <x v="12"/>
    <x v="1"/>
    <s v="Returning"/>
    <x v="1"/>
    <s v="Trail Boots"/>
    <n v="5"/>
    <n v="141.08000000000001"/>
    <n v="0.05"/>
    <n v="78.23"/>
    <x v="1965"/>
    <n v="391.15000000000003"/>
    <n v="278.98000000000008"/>
    <n v="0.4163072836613792"/>
    <n v="2026"/>
    <s v="Q3"/>
    <n v="9"/>
    <s v="Sep"/>
  </r>
  <r>
    <n v="3818"/>
    <d v="2026-09-30T00:00:00"/>
    <n v="2026"/>
    <x v="2"/>
    <n v="9"/>
    <x v="8"/>
    <x v="0"/>
    <x v="15"/>
    <x v="0"/>
    <s v="Returning"/>
    <x v="2"/>
    <s v="Insulated Bottle"/>
    <n v="5"/>
    <n v="36.18"/>
    <n v="0"/>
    <n v="13.66"/>
    <x v="1966"/>
    <n v="68.3"/>
    <n v="112.60000000000001"/>
    <n v="0.62244333886124936"/>
    <n v="2026"/>
    <s v="Q3"/>
    <n v="9"/>
    <s v="Sep"/>
  </r>
  <r>
    <n v="4347"/>
    <d v="2026-09-30T00:00:00"/>
    <n v="2026"/>
    <x v="2"/>
    <n v="9"/>
    <x v="8"/>
    <x v="3"/>
    <x v="13"/>
    <x v="3"/>
    <s v="New"/>
    <x v="0"/>
    <s v="Commuter Helmet"/>
    <n v="1"/>
    <n v="81.06"/>
    <n v="0.05"/>
    <n v="43.54"/>
    <x v="1544"/>
    <n v="43.54"/>
    <n v="33.467000000000006"/>
    <n v="0.434596854831379"/>
    <n v="2026"/>
    <s v="Q3"/>
    <n v="9"/>
    <s v="Sep"/>
  </r>
  <r>
    <n v="4646"/>
    <d v="2026-09-30T00:00:00"/>
    <n v="2026"/>
    <x v="2"/>
    <n v="9"/>
    <x v="8"/>
    <x v="2"/>
    <x v="3"/>
    <x v="0"/>
    <s v="Business"/>
    <x v="4"/>
    <s v="Training Mat"/>
    <n v="1"/>
    <n v="49.51"/>
    <n v="0.15"/>
    <n v="21.4"/>
    <x v="1967"/>
    <n v="21.4"/>
    <n v="20.683499999999995"/>
    <n v="0.49148716242707946"/>
    <n v="2026"/>
    <s v="Q3"/>
    <n v="9"/>
    <s v="Sep"/>
  </r>
  <r>
    <n v="5102"/>
    <d v="2026-09-30T00:00:00"/>
    <n v="2026"/>
    <x v="2"/>
    <n v="9"/>
    <x v="8"/>
    <x v="1"/>
    <x v="14"/>
    <x v="0"/>
    <s v="New"/>
    <x v="3"/>
    <s v="Trail Tent 2P"/>
    <n v="1"/>
    <n v="196.74"/>
    <n v="0.15"/>
    <n v="102.01"/>
    <x v="1968"/>
    <n v="102.01"/>
    <n v="65.219000000000008"/>
    <n v="0.38999814625453721"/>
    <n v="2026"/>
    <s v="Q3"/>
    <n v="9"/>
    <s v="Sep"/>
  </r>
  <r>
    <n v="5152"/>
    <d v="2026-09-30T00:00:00"/>
    <n v="2026"/>
    <x v="2"/>
    <n v="9"/>
    <x v="8"/>
    <x v="3"/>
    <x v="13"/>
    <x v="0"/>
    <s v="New"/>
    <x v="1"/>
    <s v="Hiking Daypack 20L"/>
    <n v="2"/>
    <n v="91.78"/>
    <n v="0.1"/>
    <n v="45.51"/>
    <x v="1969"/>
    <n v="91.02"/>
    <n v="74.184000000000012"/>
    <n v="0.44904481731677204"/>
    <n v="2026"/>
    <s v="Q3"/>
    <n v="9"/>
    <s v="Sep"/>
  </r>
  <r>
    <n v="151"/>
    <d v="2026-10-01T00:00:00"/>
    <n v="2026"/>
    <x v="3"/>
    <n v="10"/>
    <x v="9"/>
    <x v="2"/>
    <x v="10"/>
    <x v="0"/>
    <s v="New"/>
    <x v="1"/>
    <s v="Trail Boots"/>
    <n v="5"/>
    <n v="146.69"/>
    <n v="0"/>
    <n v="79"/>
    <x v="1970"/>
    <n v="395"/>
    <n v="338.45000000000005"/>
    <n v="0.46144931488172342"/>
    <n v="2026"/>
    <s v="Q4"/>
    <n v="10"/>
    <s v="Oct"/>
  </r>
  <r>
    <n v="1292"/>
    <d v="2026-10-01T00:00:00"/>
    <n v="2026"/>
    <x v="3"/>
    <n v="10"/>
    <x v="9"/>
    <x v="0"/>
    <x v="9"/>
    <x v="2"/>
    <s v="New"/>
    <x v="3"/>
    <s v="Portable Camp Stove"/>
    <n v="1"/>
    <n v="79.81"/>
    <n v="0"/>
    <n v="39.08"/>
    <x v="1971"/>
    <n v="39.08"/>
    <n v="40.730000000000004"/>
    <n v="0.5103370504949255"/>
    <n v="2026"/>
    <s v="Q4"/>
    <n v="10"/>
    <s v="Oct"/>
  </r>
  <r>
    <n v="1862"/>
    <d v="2026-10-01T00:00:00"/>
    <n v="2026"/>
    <x v="3"/>
    <n v="10"/>
    <x v="9"/>
    <x v="3"/>
    <x v="8"/>
    <x v="0"/>
    <s v="New"/>
    <x v="3"/>
    <s v="Compact Sleeping Bag"/>
    <n v="5"/>
    <n v="121.63"/>
    <n v="0.05"/>
    <n v="61.7"/>
    <x v="1972"/>
    <n v="308.5"/>
    <n v="269.24249999999995"/>
    <n v="0.46602508903187834"/>
    <n v="2026"/>
    <s v="Q4"/>
    <n v="10"/>
    <s v="Oct"/>
  </r>
  <r>
    <n v="2569"/>
    <d v="2026-10-01T00:00:00"/>
    <n v="2026"/>
    <x v="3"/>
    <n v="10"/>
    <x v="9"/>
    <x v="3"/>
    <x v="13"/>
    <x v="1"/>
    <s v="Business"/>
    <x v="0"/>
    <s v="Trail Bike Light"/>
    <n v="10"/>
    <n v="50.42"/>
    <n v="0.05"/>
    <n v="22.5"/>
    <x v="1973"/>
    <n v="225"/>
    <n v="253.99"/>
    <n v="0.53026159210004387"/>
    <n v="2026"/>
    <s v="Q4"/>
    <n v="10"/>
    <s v="Oct"/>
  </r>
  <r>
    <n v="3333"/>
    <d v="2026-10-01T00:00:00"/>
    <n v="2026"/>
    <x v="3"/>
    <n v="10"/>
    <x v="9"/>
    <x v="2"/>
    <x v="5"/>
    <x v="0"/>
    <s v="New"/>
    <x v="3"/>
    <s v="Portable Camp Stove"/>
    <n v="3"/>
    <n v="80.67"/>
    <n v="0"/>
    <n v="39.94"/>
    <x v="1974"/>
    <n v="119.82"/>
    <n v="122.19"/>
    <n v="0.50489649188050079"/>
    <n v="2026"/>
    <s v="Q4"/>
    <n v="10"/>
    <s v="Oct"/>
  </r>
  <r>
    <n v="3830"/>
    <d v="2026-10-01T00:00:00"/>
    <n v="2026"/>
    <x v="3"/>
    <n v="10"/>
    <x v="9"/>
    <x v="3"/>
    <x v="13"/>
    <x v="0"/>
    <s v="Business"/>
    <x v="1"/>
    <s v="Summit Backpack 45L"/>
    <n v="2"/>
    <n v="152.12"/>
    <n v="0"/>
    <n v="79.53"/>
    <x v="1975"/>
    <n v="159.06"/>
    <n v="145.18"/>
    <n v="0.47718906126742044"/>
    <n v="2026"/>
    <s v="Q4"/>
    <n v="10"/>
    <s v="Oct"/>
  </r>
  <r>
    <n v="4868"/>
    <d v="2026-10-01T00:00:00"/>
    <n v="2026"/>
    <x v="3"/>
    <n v="10"/>
    <x v="9"/>
    <x v="2"/>
    <x v="5"/>
    <x v="1"/>
    <s v="New"/>
    <x v="3"/>
    <s v="Portable Camp Stove"/>
    <n v="4"/>
    <n v="82.54"/>
    <n v="0.15"/>
    <n v="39.74"/>
    <x v="1976"/>
    <n v="158.96"/>
    <n v="121.67600000000002"/>
    <n v="0.43357231431462823"/>
    <n v="2026"/>
    <s v="Q4"/>
    <n v="10"/>
    <s v="Oct"/>
  </r>
  <r>
    <n v="2250"/>
    <d v="2026-10-02T00:00:00"/>
    <n v="2026"/>
    <x v="3"/>
    <n v="10"/>
    <x v="9"/>
    <x v="3"/>
    <x v="13"/>
    <x v="2"/>
    <s v="Returning"/>
    <x v="0"/>
    <s v="Trail Bike Light"/>
    <n v="2"/>
    <n v="50.43"/>
    <n v="0"/>
    <n v="23.04"/>
    <x v="1977"/>
    <n v="46.08"/>
    <n v="54.78"/>
    <n v="0.54312908982748365"/>
    <n v="2026"/>
    <s v="Q4"/>
    <n v="10"/>
    <s v="Oct"/>
  </r>
  <r>
    <n v="2516"/>
    <d v="2026-10-02T00:00:00"/>
    <n v="2026"/>
    <x v="3"/>
    <n v="10"/>
    <x v="9"/>
    <x v="2"/>
    <x v="10"/>
    <x v="0"/>
    <s v="New"/>
    <x v="3"/>
    <s v="Trail Tent 2P"/>
    <n v="2"/>
    <n v="198.57"/>
    <n v="0.15"/>
    <n v="101.08"/>
    <x v="1978"/>
    <n v="202.16"/>
    <n v="135.40899999999996"/>
    <n v="0.4011298430839324"/>
    <n v="2026"/>
    <s v="Q4"/>
    <n v="10"/>
    <s v="Oct"/>
  </r>
  <r>
    <n v="809"/>
    <d v="2026-10-03T00:00:00"/>
    <n v="2026"/>
    <x v="3"/>
    <n v="10"/>
    <x v="9"/>
    <x v="3"/>
    <x v="8"/>
    <x v="0"/>
    <s v="New"/>
    <x v="4"/>
    <s v="Resistance Band Set"/>
    <n v="2"/>
    <n v="41.06"/>
    <n v="0.05"/>
    <n v="14.54"/>
    <x v="1746"/>
    <n v="29.08"/>
    <n v="48.933999999999997"/>
    <n v="0.62724639167328944"/>
    <n v="2026"/>
    <s v="Q4"/>
    <n v="10"/>
    <s v="Oct"/>
  </r>
  <r>
    <n v="1852"/>
    <d v="2026-10-03T00:00:00"/>
    <n v="2026"/>
    <x v="3"/>
    <n v="10"/>
    <x v="9"/>
    <x v="1"/>
    <x v="12"/>
    <x v="1"/>
    <s v="Business"/>
    <x v="2"/>
    <s v="Travel Backpack 35L"/>
    <n v="4"/>
    <n v="162.19"/>
    <n v="0.15"/>
    <n v="89.81"/>
    <x v="1979"/>
    <n v="359.24"/>
    <n v="192.20600000000002"/>
    <n v="0.34854908730863948"/>
    <n v="2026"/>
    <s v="Q4"/>
    <n v="10"/>
    <s v="Oct"/>
  </r>
  <r>
    <n v="3627"/>
    <d v="2026-10-03T00:00:00"/>
    <n v="2026"/>
    <x v="3"/>
    <n v="10"/>
    <x v="9"/>
    <x v="3"/>
    <x v="4"/>
    <x v="2"/>
    <s v="New"/>
    <x v="3"/>
    <s v="Trail Tent 2P"/>
    <n v="2"/>
    <n v="192.99"/>
    <n v="0"/>
    <n v="101.73"/>
    <x v="1980"/>
    <n v="203.46"/>
    <n v="182.52"/>
    <n v="0.47287424218871443"/>
    <n v="2026"/>
    <s v="Q4"/>
    <n v="10"/>
    <s v="Oct"/>
  </r>
  <r>
    <n v="4135"/>
    <d v="2026-10-03T00:00:00"/>
    <n v="2026"/>
    <x v="3"/>
    <n v="10"/>
    <x v="9"/>
    <x v="0"/>
    <x v="15"/>
    <x v="0"/>
    <s v="New"/>
    <x v="1"/>
    <s v="Trail Boots"/>
    <n v="3"/>
    <n v="142.33000000000001"/>
    <n v="0.1"/>
    <n v="79.19"/>
    <x v="1981"/>
    <n v="237.57"/>
    <n v="146.721"/>
    <n v="0.3817966072585619"/>
    <n v="2026"/>
    <s v="Q4"/>
    <n v="10"/>
    <s v="Oct"/>
  </r>
  <r>
    <n v="4138"/>
    <d v="2026-10-03T00:00:00"/>
    <n v="2026"/>
    <x v="3"/>
    <n v="10"/>
    <x v="9"/>
    <x v="1"/>
    <x v="11"/>
    <x v="2"/>
    <s v="Business"/>
    <x v="1"/>
    <s v="Trail Boots"/>
    <n v="4"/>
    <n v="143.63"/>
    <n v="0"/>
    <n v="80.510000000000005"/>
    <x v="1982"/>
    <n v="322.04000000000002"/>
    <n v="252.47999999999996"/>
    <n v="0.43946250783262542"/>
    <n v="2026"/>
    <s v="Q4"/>
    <n v="10"/>
    <s v="Oct"/>
  </r>
  <r>
    <n v="4286"/>
    <d v="2026-10-03T00:00:00"/>
    <n v="2026"/>
    <x v="3"/>
    <n v="10"/>
    <x v="9"/>
    <x v="1"/>
    <x v="6"/>
    <x v="2"/>
    <s v="Returning"/>
    <x v="3"/>
    <s v="Alpine Tent 4P"/>
    <n v="4"/>
    <n v="341.95"/>
    <n v="0.05"/>
    <n v="199.9"/>
    <x v="1983"/>
    <n v="799.6"/>
    <n v="499.80999999999983"/>
    <n v="0.38464379987840625"/>
    <n v="2026"/>
    <s v="Q4"/>
    <n v="10"/>
    <s v="Oct"/>
  </r>
  <r>
    <n v="4371"/>
    <d v="2026-10-03T00:00:00"/>
    <n v="2026"/>
    <x v="3"/>
    <n v="10"/>
    <x v="9"/>
    <x v="1"/>
    <x v="6"/>
    <x v="0"/>
    <s v="Returning"/>
    <x v="4"/>
    <s v="Weighted Vest"/>
    <n v="1"/>
    <n v="123.81"/>
    <n v="0"/>
    <n v="68.72"/>
    <x v="1984"/>
    <n v="68.72"/>
    <n v="55.09"/>
    <n v="0.44495598093853489"/>
    <n v="2026"/>
    <s v="Q4"/>
    <n v="10"/>
    <s v="Oct"/>
  </r>
  <r>
    <n v="905"/>
    <d v="2026-10-04T00:00:00"/>
    <n v="2026"/>
    <x v="3"/>
    <n v="10"/>
    <x v="9"/>
    <x v="2"/>
    <x v="3"/>
    <x v="0"/>
    <s v="New"/>
    <x v="1"/>
    <s v="Trail Boots"/>
    <n v="1"/>
    <n v="146.1"/>
    <n v="0"/>
    <n v="79.739999999999995"/>
    <x v="1985"/>
    <n v="79.739999999999995"/>
    <n v="66.36"/>
    <n v="0.45420944558521564"/>
    <n v="2026"/>
    <s v="Q4"/>
    <n v="10"/>
    <s v="Oct"/>
  </r>
  <r>
    <n v="1415"/>
    <d v="2026-10-04T00:00:00"/>
    <n v="2026"/>
    <x v="3"/>
    <n v="10"/>
    <x v="9"/>
    <x v="1"/>
    <x v="11"/>
    <x v="3"/>
    <s v="Returning"/>
    <x v="2"/>
    <s v="Travel Backpack 35L"/>
    <n v="1"/>
    <n v="161.07"/>
    <n v="0.05"/>
    <n v="89.81"/>
    <x v="1986"/>
    <n v="89.81"/>
    <n v="63.206499999999977"/>
    <n v="0.41306983233834249"/>
    <n v="2026"/>
    <s v="Q4"/>
    <n v="10"/>
    <s v="Oct"/>
  </r>
  <r>
    <n v="2205"/>
    <d v="2026-10-04T00:00:00"/>
    <n v="2026"/>
    <x v="3"/>
    <n v="10"/>
    <x v="9"/>
    <x v="3"/>
    <x v="13"/>
    <x v="0"/>
    <s v="New"/>
    <x v="1"/>
    <s v="Hiking Daypack 20L"/>
    <n v="5"/>
    <n v="90.12"/>
    <n v="0"/>
    <n v="46.67"/>
    <x v="1987"/>
    <n v="233.35000000000002"/>
    <n v="217.25"/>
    <n v="0.48213493120284062"/>
    <n v="2026"/>
    <s v="Q4"/>
    <n v="10"/>
    <s v="Oct"/>
  </r>
  <r>
    <n v="2374"/>
    <d v="2026-10-04T00:00:00"/>
    <n v="2026"/>
    <x v="3"/>
    <n v="10"/>
    <x v="9"/>
    <x v="3"/>
    <x v="13"/>
    <x v="3"/>
    <s v="Returning"/>
    <x v="1"/>
    <s v="Trekking Poles"/>
    <n v="1"/>
    <n v="70.400000000000006"/>
    <n v="0"/>
    <n v="32.43"/>
    <x v="1988"/>
    <n v="32.43"/>
    <n v="37.970000000000006"/>
    <n v="0.53934659090909098"/>
    <n v="2026"/>
    <s v="Q4"/>
    <n v="10"/>
    <s v="Oct"/>
  </r>
  <r>
    <n v="4840"/>
    <d v="2026-10-04T00:00:00"/>
    <n v="2026"/>
    <x v="3"/>
    <n v="10"/>
    <x v="9"/>
    <x v="1"/>
    <x v="12"/>
    <x v="1"/>
    <s v="Business"/>
    <x v="3"/>
    <s v="Trail Tent 2P"/>
    <n v="6"/>
    <n v="191.08"/>
    <n v="0.1"/>
    <n v="102.93"/>
    <x v="1989"/>
    <n v="617.58000000000004"/>
    <n v="414.25200000000007"/>
    <n v="0.40147233270532412"/>
    <n v="2026"/>
    <s v="Q4"/>
    <n v="10"/>
    <s v="Oct"/>
  </r>
  <r>
    <n v="4984"/>
    <d v="2026-10-04T00:00:00"/>
    <n v="2026"/>
    <x v="3"/>
    <n v="10"/>
    <x v="9"/>
    <x v="2"/>
    <x v="16"/>
    <x v="0"/>
    <s v="Returning"/>
    <x v="4"/>
    <s v="Recovery Roller"/>
    <n v="1"/>
    <n v="36.590000000000003"/>
    <n v="0"/>
    <n v="13.62"/>
    <x v="1990"/>
    <n v="13.62"/>
    <n v="22.970000000000006"/>
    <n v="0.62776714949439749"/>
    <n v="2026"/>
    <s v="Q4"/>
    <n v="10"/>
    <s v="Oct"/>
  </r>
  <r>
    <n v="641"/>
    <d v="2026-10-05T00:00:00"/>
    <n v="2026"/>
    <x v="3"/>
    <n v="10"/>
    <x v="9"/>
    <x v="1"/>
    <x v="11"/>
    <x v="2"/>
    <s v="Returning"/>
    <x v="3"/>
    <s v="Compact Sleeping Bag"/>
    <n v="2"/>
    <n v="125.38"/>
    <n v="0.05"/>
    <n v="59.12"/>
    <x v="1991"/>
    <n v="118.24"/>
    <n v="119.98199999999999"/>
    <n v="0.5036562534106841"/>
    <n v="2026"/>
    <s v="Q4"/>
    <n v="10"/>
    <s v="Oct"/>
  </r>
  <r>
    <n v="1358"/>
    <d v="2026-10-05T00:00:00"/>
    <n v="2026"/>
    <x v="3"/>
    <n v="10"/>
    <x v="9"/>
    <x v="0"/>
    <x v="0"/>
    <x v="0"/>
    <s v="New"/>
    <x v="2"/>
    <s v="Insulated Bottle"/>
    <n v="1"/>
    <n v="35.71"/>
    <n v="0"/>
    <n v="13.3"/>
    <x v="1992"/>
    <n v="13.3"/>
    <n v="22.41"/>
    <n v="0.62755530663679637"/>
    <n v="2026"/>
    <s v="Q4"/>
    <n v="10"/>
    <s v="Oct"/>
  </r>
  <r>
    <n v="3904"/>
    <d v="2026-10-05T00:00:00"/>
    <n v="2026"/>
    <x v="3"/>
    <n v="10"/>
    <x v="9"/>
    <x v="1"/>
    <x v="6"/>
    <x v="0"/>
    <s v="Returning"/>
    <x v="2"/>
    <s v="Packing Cube Set"/>
    <n v="2"/>
    <n v="46.72"/>
    <n v="0"/>
    <n v="18.39"/>
    <x v="1993"/>
    <n v="36.78"/>
    <n v="56.66"/>
    <n v="0.60637842465753422"/>
    <n v="2026"/>
    <s v="Q4"/>
    <n v="10"/>
    <s v="Oct"/>
  </r>
  <r>
    <n v="4336"/>
    <d v="2026-10-05T00:00:00"/>
    <n v="2026"/>
    <x v="3"/>
    <n v="10"/>
    <x v="9"/>
    <x v="0"/>
    <x v="15"/>
    <x v="3"/>
    <s v="Returning"/>
    <x v="1"/>
    <s v="Trail Boots"/>
    <n v="1"/>
    <n v="143.16999999999999"/>
    <n v="0.05"/>
    <n v="81.290000000000006"/>
    <x v="1994"/>
    <n v="81.290000000000006"/>
    <n v="54.721499999999978"/>
    <n v="0.40232995004098904"/>
    <n v="2026"/>
    <s v="Q4"/>
    <n v="10"/>
    <s v="Oct"/>
  </r>
  <r>
    <n v="4705"/>
    <d v="2026-10-05T00:00:00"/>
    <n v="2026"/>
    <x v="3"/>
    <n v="10"/>
    <x v="9"/>
    <x v="0"/>
    <x v="0"/>
    <x v="2"/>
    <s v="Returning"/>
    <x v="3"/>
    <s v="Compact Sleeping Bag"/>
    <n v="1"/>
    <n v="125.88"/>
    <n v="0"/>
    <n v="62.46"/>
    <x v="1995"/>
    <n v="62.46"/>
    <n v="63.419999999999995"/>
    <n v="0.50381315538608196"/>
    <n v="2026"/>
    <s v="Q4"/>
    <n v="10"/>
    <s v="Oct"/>
  </r>
  <r>
    <n v="1094"/>
    <d v="2026-10-06T00:00:00"/>
    <n v="2026"/>
    <x v="3"/>
    <n v="10"/>
    <x v="9"/>
    <x v="3"/>
    <x v="4"/>
    <x v="0"/>
    <s v="New"/>
    <x v="4"/>
    <s v="Weighted Vest"/>
    <n v="2"/>
    <n v="121.81"/>
    <n v="0.05"/>
    <n v="67.72"/>
    <x v="1996"/>
    <n v="135.44"/>
    <n v="95.998999999999995"/>
    <n v="0.41479180259161158"/>
    <n v="2026"/>
    <s v="Q4"/>
    <n v="10"/>
    <s v="Oct"/>
  </r>
  <r>
    <n v="3926"/>
    <d v="2026-10-06T00:00:00"/>
    <n v="2026"/>
    <x v="3"/>
    <n v="10"/>
    <x v="9"/>
    <x v="2"/>
    <x v="5"/>
    <x v="0"/>
    <s v="Business"/>
    <x v="1"/>
    <s v="Summit Backpack 45L"/>
    <n v="6"/>
    <n v="154.93"/>
    <n v="0.05"/>
    <n v="79.430000000000007"/>
    <x v="1997"/>
    <n v="476.58000000000004"/>
    <n v="406.52099999999996"/>
    <n v="0.46033352923391546"/>
    <n v="2026"/>
    <s v="Q4"/>
    <n v="10"/>
    <s v="Oct"/>
  </r>
  <r>
    <n v="524"/>
    <d v="2026-10-07T00:00:00"/>
    <n v="2026"/>
    <x v="3"/>
    <n v="10"/>
    <x v="9"/>
    <x v="3"/>
    <x v="8"/>
    <x v="2"/>
    <s v="New"/>
    <x v="0"/>
    <s v="Cycling Pack 12L"/>
    <n v="2"/>
    <n v="101.1"/>
    <n v="0.15"/>
    <n v="51.61"/>
    <x v="1998"/>
    <n v="103.22"/>
    <n v="68.649999999999977"/>
    <n v="0.39942980159422814"/>
    <n v="2026"/>
    <s v="Q4"/>
    <n v="10"/>
    <s v="Oct"/>
  </r>
  <r>
    <n v="2277"/>
    <d v="2026-10-07T00:00:00"/>
    <n v="2026"/>
    <x v="3"/>
    <n v="10"/>
    <x v="9"/>
    <x v="0"/>
    <x v="0"/>
    <x v="0"/>
    <s v="New"/>
    <x v="0"/>
    <s v="Cycling Pack 12L"/>
    <n v="2"/>
    <n v="105"/>
    <n v="0"/>
    <n v="50.3"/>
    <x v="1999"/>
    <n v="100.6"/>
    <n v="109.4"/>
    <n v="0.52095238095238094"/>
    <n v="2026"/>
    <s v="Q4"/>
    <n v="10"/>
    <s v="Oct"/>
  </r>
  <r>
    <n v="2442"/>
    <d v="2026-10-07T00:00:00"/>
    <n v="2026"/>
    <x v="3"/>
    <n v="10"/>
    <x v="9"/>
    <x v="2"/>
    <x v="2"/>
    <x v="1"/>
    <s v="Business"/>
    <x v="1"/>
    <s v="Summit Backpack 45L"/>
    <n v="4"/>
    <n v="157.12"/>
    <n v="0.15"/>
    <n v="77.98"/>
    <x v="2000"/>
    <n v="311.92"/>
    <n v="222.28799999999995"/>
    <n v="0.41610758356295668"/>
    <n v="2026"/>
    <s v="Q4"/>
    <n v="10"/>
    <s v="Oct"/>
  </r>
  <r>
    <n v="2809"/>
    <d v="2026-10-07T00:00:00"/>
    <n v="2026"/>
    <x v="3"/>
    <n v="10"/>
    <x v="9"/>
    <x v="3"/>
    <x v="8"/>
    <x v="0"/>
    <s v="Returning"/>
    <x v="1"/>
    <s v="Trekking Poles"/>
    <n v="3"/>
    <n v="70.239999999999995"/>
    <n v="0.05"/>
    <n v="31.96"/>
    <x v="2001"/>
    <n v="95.88"/>
    <n v="104.30399999999997"/>
    <n v="0.5210406426087999"/>
    <n v="2026"/>
    <s v="Q4"/>
    <n v="10"/>
    <s v="Oct"/>
  </r>
  <r>
    <n v="2946"/>
    <d v="2026-10-07T00:00:00"/>
    <n v="2026"/>
    <x v="3"/>
    <n v="10"/>
    <x v="9"/>
    <x v="2"/>
    <x v="16"/>
    <x v="0"/>
    <s v="Returning"/>
    <x v="0"/>
    <s v="Cycling Pack 12L"/>
    <n v="1"/>
    <n v="103.48"/>
    <n v="0.1"/>
    <n v="51.33"/>
    <x v="2002"/>
    <n v="51.33"/>
    <n v="41.802000000000007"/>
    <n v="0.4488467980930293"/>
    <n v="2026"/>
    <s v="Q4"/>
    <n v="10"/>
    <s v="Oct"/>
  </r>
  <r>
    <n v="4147"/>
    <d v="2026-10-07T00:00:00"/>
    <n v="2026"/>
    <x v="3"/>
    <n v="10"/>
    <x v="9"/>
    <x v="1"/>
    <x v="12"/>
    <x v="2"/>
    <s v="Returning"/>
    <x v="0"/>
    <s v="Compact Repair Kit"/>
    <n v="3"/>
    <n v="40.770000000000003"/>
    <n v="0.05"/>
    <n v="16.68"/>
    <x v="2003"/>
    <n v="50.04"/>
    <n v="66.154499999999985"/>
    <n v="0.56934278300608021"/>
    <n v="2026"/>
    <s v="Q4"/>
    <n v="10"/>
    <s v="Oct"/>
  </r>
  <r>
    <n v="4164"/>
    <d v="2026-10-07T00:00:00"/>
    <n v="2026"/>
    <x v="3"/>
    <n v="10"/>
    <x v="9"/>
    <x v="0"/>
    <x v="9"/>
    <x v="2"/>
    <s v="New"/>
    <x v="1"/>
    <s v="Trail Boots"/>
    <n v="2"/>
    <n v="143.41999999999999"/>
    <n v="0"/>
    <n v="81.44"/>
    <x v="2004"/>
    <n v="162.88"/>
    <n v="123.95999999999998"/>
    <n v="0.43215730023706594"/>
    <n v="2026"/>
    <s v="Q4"/>
    <n v="10"/>
    <s v="Oct"/>
  </r>
  <r>
    <n v="4275"/>
    <d v="2026-10-07T00:00:00"/>
    <n v="2026"/>
    <x v="3"/>
    <n v="10"/>
    <x v="9"/>
    <x v="3"/>
    <x v="7"/>
    <x v="3"/>
    <s v="Returning"/>
    <x v="0"/>
    <s v="Trail Bike Light"/>
    <n v="1"/>
    <n v="49.56"/>
    <n v="0.05"/>
    <n v="22.88"/>
    <x v="2005"/>
    <n v="22.88"/>
    <n v="24.202000000000002"/>
    <n v="0.51403933562720361"/>
    <n v="2026"/>
    <s v="Q4"/>
    <n v="10"/>
    <s v="Oct"/>
  </r>
  <r>
    <n v="5062"/>
    <d v="2026-10-07T00:00:00"/>
    <n v="2026"/>
    <x v="3"/>
    <n v="10"/>
    <x v="9"/>
    <x v="1"/>
    <x v="12"/>
    <x v="0"/>
    <s v="Returning"/>
    <x v="2"/>
    <s v="Carry-On Duffel"/>
    <n v="4"/>
    <n v="131.05000000000001"/>
    <n v="0"/>
    <n v="67.37"/>
    <x v="2006"/>
    <n v="269.48"/>
    <n v="254.72000000000003"/>
    <n v="0.48592140404425793"/>
    <n v="2026"/>
    <s v="Q4"/>
    <n v="10"/>
    <s v="Oct"/>
  </r>
  <r>
    <n v="1126"/>
    <d v="2026-10-08T00:00:00"/>
    <n v="2026"/>
    <x v="3"/>
    <n v="10"/>
    <x v="9"/>
    <x v="0"/>
    <x v="9"/>
    <x v="0"/>
    <s v="Business"/>
    <x v="0"/>
    <s v="Trail Bike Light"/>
    <n v="1"/>
    <n v="51.35"/>
    <n v="0"/>
    <n v="22.98"/>
    <x v="2007"/>
    <n v="22.98"/>
    <n v="28.37"/>
    <n v="0.55248296007789677"/>
    <n v="2026"/>
    <s v="Q4"/>
    <n v="10"/>
    <s v="Oct"/>
  </r>
  <r>
    <n v="1865"/>
    <d v="2026-10-08T00:00:00"/>
    <n v="2026"/>
    <x v="3"/>
    <n v="10"/>
    <x v="9"/>
    <x v="3"/>
    <x v="8"/>
    <x v="0"/>
    <s v="Returning"/>
    <x v="4"/>
    <s v="Resistance Band Set"/>
    <n v="1"/>
    <n v="39.659999999999997"/>
    <n v="0"/>
    <n v="14.39"/>
    <x v="2008"/>
    <n v="14.39"/>
    <n v="25.269999999999996"/>
    <n v="0.63716591023701463"/>
    <n v="2026"/>
    <s v="Q4"/>
    <n v="10"/>
    <s v="Oct"/>
  </r>
  <r>
    <n v="2471"/>
    <d v="2026-10-08T00:00:00"/>
    <n v="2026"/>
    <x v="3"/>
    <n v="10"/>
    <x v="9"/>
    <x v="3"/>
    <x v="13"/>
    <x v="2"/>
    <s v="New"/>
    <x v="4"/>
    <s v="Resistance Band Set"/>
    <n v="1"/>
    <n v="39.79"/>
    <n v="0"/>
    <n v="14.76"/>
    <x v="2009"/>
    <n v="14.76"/>
    <n v="25.03"/>
    <n v="0.62905252576024129"/>
    <n v="2026"/>
    <s v="Q4"/>
    <n v="10"/>
    <s v="Oct"/>
  </r>
  <r>
    <n v="3208"/>
    <d v="2026-10-08T00:00:00"/>
    <n v="2026"/>
    <x v="3"/>
    <n v="10"/>
    <x v="9"/>
    <x v="2"/>
    <x v="10"/>
    <x v="1"/>
    <s v="New"/>
    <x v="0"/>
    <s v="Compact Repair Kit"/>
    <n v="6"/>
    <n v="41.27"/>
    <n v="0.1"/>
    <n v="16.61"/>
    <x v="2010"/>
    <n v="99.66"/>
    <n v="123.19800000000001"/>
    <n v="0.55280941227149127"/>
    <n v="2026"/>
    <s v="Q4"/>
    <n v="10"/>
    <s v="Oct"/>
  </r>
  <r>
    <n v="4285"/>
    <d v="2026-10-08T00:00:00"/>
    <n v="2026"/>
    <x v="3"/>
    <n v="10"/>
    <x v="9"/>
    <x v="3"/>
    <x v="4"/>
    <x v="0"/>
    <s v="Returning"/>
    <x v="1"/>
    <s v="Hiking Daypack 20L"/>
    <n v="1"/>
    <n v="93.39"/>
    <n v="0"/>
    <n v="45.98"/>
    <x v="2011"/>
    <n v="45.98"/>
    <n v="47.410000000000004"/>
    <n v="0.50765606595995294"/>
    <n v="2026"/>
    <s v="Q4"/>
    <n v="10"/>
    <s v="Oct"/>
  </r>
  <r>
    <n v="261"/>
    <d v="2026-10-09T00:00:00"/>
    <n v="2026"/>
    <x v="3"/>
    <n v="10"/>
    <x v="9"/>
    <x v="2"/>
    <x v="3"/>
    <x v="0"/>
    <s v="Business"/>
    <x v="3"/>
    <s v="Alpine Tent 4P"/>
    <n v="1"/>
    <n v="336.56"/>
    <n v="0"/>
    <n v="189.74"/>
    <x v="2012"/>
    <n v="189.74"/>
    <n v="146.82"/>
    <n v="0.43623722367482765"/>
    <n v="2026"/>
    <s v="Q4"/>
    <n v="10"/>
    <s v="Oct"/>
  </r>
  <r>
    <n v="291"/>
    <d v="2026-10-09T00:00:00"/>
    <n v="2026"/>
    <x v="3"/>
    <n v="10"/>
    <x v="9"/>
    <x v="2"/>
    <x v="2"/>
    <x v="0"/>
    <s v="New"/>
    <x v="2"/>
    <s v="Carry-On Duffel"/>
    <n v="2"/>
    <n v="132.47999999999999"/>
    <n v="0.1"/>
    <n v="67.48"/>
    <x v="2013"/>
    <n v="134.96"/>
    <n v="103.50399999999999"/>
    <n v="0.43404455179817497"/>
    <n v="2026"/>
    <s v="Q4"/>
    <n v="10"/>
    <s v="Oct"/>
  </r>
  <r>
    <n v="670"/>
    <d v="2026-10-09T00:00:00"/>
    <n v="2026"/>
    <x v="3"/>
    <n v="10"/>
    <x v="9"/>
    <x v="1"/>
    <x v="14"/>
    <x v="2"/>
    <s v="Returning"/>
    <x v="1"/>
    <s v="Hiking Daypack 20L"/>
    <n v="1"/>
    <n v="92.59"/>
    <n v="0"/>
    <n v="44.46"/>
    <x v="2014"/>
    <n v="44.46"/>
    <n v="48.13"/>
    <n v="0.51981855491953777"/>
    <n v="2026"/>
    <s v="Q4"/>
    <n v="10"/>
    <s v="Oct"/>
  </r>
  <r>
    <n v="1306"/>
    <d v="2026-10-09T00:00:00"/>
    <n v="2026"/>
    <x v="3"/>
    <n v="10"/>
    <x v="9"/>
    <x v="3"/>
    <x v="8"/>
    <x v="2"/>
    <s v="Business"/>
    <x v="4"/>
    <s v="Recovery Roller"/>
    <n v="1"/>
    <n v="35.450000000000003"/>
    <n v="0.05"/>
    <n v="14.23"/>
    <x v="2015"/>
    <n v="14.23"/>
    <n v="19.447500000000002"/>
    <n v="0.57746269764679681"/>
    <n v="2026"/>
    <s v="Q4"/>
    <n v="10"/>
    <s v="Oct"/>
  </r>
  <r>
    <n v="2400"/>
    <d v="2026-10-09T00:00:00"/>
    <n v="2026"/>
    <x v="3"/>
    <n v="10"/>
    <x v="9"/>
    <x v="2"/>
    <x v="2"/>
    <x v="0"/>
    <s v="New"/>
    <x v="1"/>
    <s v="Hiking Daypack 20L"/>
    <n v="2"/>
    <n v="93.83"/>
    <n v="0.1"/>
    <n v="44.27"/>
    <x v="2016"/>
    <n v="88.54"/>
    <n v="80.353999999999999"/>
    <n v="0.47576586498040191"/>
    <n v="2026"/>
    <s v="Q4"/>
    <n v="10"/>
    <s v="Oct"/>
  </r>
  <r>
    <n v="3816"/>
    <d v="2026-10-09T00:00:00"/>
    <n v="2026"/>
    <x v="3"/>
    <n v="10"/>
    <x v="9"/>
    <x v="1"/>
    <x v="12"/>
    <x v="0"/>
    <s v="New"/>
    <x v="4"/>
    <s v="Recovery Roller"/>
    <n v="1"/>
    <n v="36.32"/>
    <n v="0"/>
    <n v="13.6"/>
    <x v="2017"/>
    <n v="13.6"/>
    <n v="22.72"/>
    <n v="0.62555066079295152"/>
    <n v="2026"/>
    <s v="Q4"/>
    <n v="10"/>
    <s v="Oct"/>
  </r>
  <r>
    <n v="4038"/>
    <d v="2026-10-09T00:00:00"/>
    <n v="2026"/>
    <x v="3"/>
    <n v="10"/>
    <x v="9"/>
    <x v="0"/>
    <x v="15"/>
    <x v="0"/>
    <s v="Returning"/>
    <x v="4"/>
    <s v="Weighted Vest"/>
    <n v="2"/>
    <n v="125.56"/>
    <n v="0.1"/>
    <n v="67.260000000000005"/>
    <x v="2018"/>
    <n v="134.52000000000001"/>
    <n v="91.488"/>
    <n v="0.40479983009450993"/>
    <n v="2026"/>
    <s v="Q4"/>
    <n v="10"/>
    <s v="Oct"/>
  </r>
  <r>
    <n v="4686"/>
    <d v="2026-10-09T00:00:00"/>
    <n v="2026"/>
    <x v="3"/>
    <n v="10"/>
    <x v="9"/>
    <x v="0"/>
    <x v="15"/>
    <x v="3"/>
    <s v="New"/>
    <x v="3"/>
    <s v="Compact Sleeping Bag"/>
    <n v="2"/>
    <n v="124.91"/>
    <n v="0"/>
    <n v="60.33"/>
    <x v="2019"/>
    <n v="120.66"/>
    <n v="129.16"/>
    <n v="0.51701224881914976"/>
    <n v="2026"/>
    <s v="Q4"/>
    <n v="10"/>
    <s v="Oct"/>
  </r>
  <r>
    <n v="5076"/>
    <d v="2026-10-09T00:00:00"/>
    <n v="2026"/>
    <x v="3"/>
    <n v="10"/>
    <x v="9"/>
    <x v="1"/>
    <x v="12"/>
    <x v="0"/>
    <s v="New"/>
    <x v="3"/>
    <s v="Trail Tent 2P"/>
    <n v="1"/>
    <n v="199.32"/>
    <n v="0"/>
    <n v="103.83"/>
    <x v="2020"/>
    <n v="103.83"/>
    <n v="95.49"/>
    <n v="0.4790788681517158"/>
    <n v="2026"/>
    <s v="Q4"/>
    <n v="10"/>
    <s v="Oct"/>
  </r>
  <r>
    <n v="1339"/>
    <d v="2026-10-10T00:00:00"/>
    <n v="2026"/>
    <x v="3"/>
    <n v="10"/>
    <x v="9"/>
    <x v="1"/>
    <x v="11"/>
    <x v="0"/>
    <s v="Returning"/>
    <x v="3"/>
    <s v="Alpine Tent 4P"/>
    <n v="4"/>
    <n v="337.38"/>
    <n v="0.05"/>
    <n v="194.94"/>
    <x v="2021"/>
    <n v="779.76"/>
    <n v="502.28399999999988"/>
    <n v="0.39178374533167343"/>
    <n v="2026"/>
    <s v="Q4"/>
    <n v="10"/>
    <s v="Oct"/>
  </r>
  <r>
    <n v="1884"/>
    <d v="2026-10-10T00:00:00"/>
    <n v="2026"/>
    <x v="3"/>
    <n v="10"/>
    <x v="9"/>
    <x v="2"/>
    <x v="2"/>
    <x v="0"/>
    <s v="Business"/>
    <x v="3"/>
    <s v="Portable Camp Stove"/>
    <n v="3"/>
    <n v="82.18"/>
    <n v="0.1"/>
    <n v="39.82"/>
    <x v="2022"/>
    <n v="119.46000000000001"/>
    <n v="102.42600000000002"/>
    <n v="0.46161542413671885"/>
    <n v="2026"/>
    <s v="Q4"/>
    <n v="10"/>
    <s v="Oct"/>
  </r>
  <r>
    <n v="3568"/>
    <d v="2026-10-10T00:00:00"/>
    <n v="2026"/>
    <x v="3"/>
    <n v="10"/>
    <x v="9"/>
    <x v="0"/>
    <x v="15"/>
    <x v="1"/>
    <s v="New"/>
    <x v="1"/>
    <s v="Trekking Poles"/>
    <n v="15"/>
    <n v="70.25"/>
    <n v="0.1"/>
    <n v="32.19"/>
    <x v="2023"/>
    <n v="482.84999999999997"/>
    <n v="465.52500000000003"/>
    <n v="0.49086595492289448"/>
    <n v="2026"/>
    <s v="Q4"/>
    <n v="10"/>
    <s v="Oct"/>
  </r>
  <r>
    <n v="4171"/>
    <d v="2026-10-10T00:00:00"/>
    <n v="2026"/>
    <x v="3"/>
    <n v="10"/>
    <x v="9"/>
    <x v="3"/>
    <x v="7"/>
    <x v="2"/>
    <s v="New"/>
    <x v="2"/>
    <s v="Insulated Bottle"/>
    <n v="2"/>
    <n v="35.36"/>
    <n v="0"/>
    <n v="13.49"/>
    <x v="2024"/>
    <n v="26.98"/>
    <n v="43.739999999999995"/>
    <n v="0.61849547511312208"/>
    <n v="2026"/>
    <s v="Q4"/>
    <n v="10"/>
    <s v="Oct"/>
  </r>
  <r>
    <n v="4477"/>
    <d v="2026-10-10T00:00:00"/>
    <n v="2026"/>
    <x v="3"/>
    <n v="10"/>
    <x v="9"/>
    <x v="2"/>
    <x v="5"/>
    <x v="2"/>
    <s v="New"/>
    <x v="2"/>
    <s v="Packing Cube Set"/>
    <n v="1"/>
    <n v="46.01"/>
    <n v="0"/>
    <n v="18.239999999999998"/>
    <x v="2025"/>
    <n v="18.239999999999998"/>
    <n v="27.77"/>
    <n v="0.6035644425124973"/>
    <n v="2026"/>
    <s v="Q4"/>
    <n v="10"/>
    <s v="Oct"/>
  </r>
  <r>
    <n v="3368"/>
    <d v="2026-10-11T00:00:00"/>
    <n v="2026"/>
    <x v="3"/>
    <n v="10"/>
    <x v="9"/>
    <x v="0"/>
    <x v="9"/>
    <x v="0"/>
    <s v="Returning"/>
    <x v="1"/>
    <s v="Hiking Daypack 20L"/>
    <n v="1"/>
    <n v="89.88"/>
    <n v="0"/>
    <n v="46.15"/>
    <x v="2026"/>
    <n v="46.15"/>
    <n v="43.73"/>
    <n v="0.48653760569648419"/>
    <n v="2026"/>
    <s v="Q4"/>
    <n v="10"/>
    <s v="Oct"/>
  </r>
  <r>
    <n v="3566"/>
    <d v="2026-10-11T00:00:00"/>
    <n v="2026"/>
    <x v="3"/>
    <n v="10"/>
    <x v="9"/>
    <x v="1"/>
    <x v="12"/>
    <x v="0"/>
    <s v="New"/>
    <x v="4"/>
    <s v="Resistance Band Set"/>
    <n v="1"/>
    <n v="41.33"/>
    <n v="0"/>
    <n v="14.47"/>
    <x v="1311"/>
    <n v="14.47"/>
    <n v="26.86"/>
    <n v="0.6498911202516332"/>
    <n v="2026"/>
    <s v="Q4"/>
    <n v="10"/>
    <s v="Oct"/>
  </r>
  <r>
    <n v="4420"/>
    <d v="2026-10-11T00:00:00"/>
    <n v="2026"/>
    <x v="3"/>
    <n v="10"/>
    <x v="9"/>
    <x v="2"/>
    <x v="5"/>
    <x v="1"/>
    <s v="Business"/>
    <x v="0"/>
    <s v="Compact Repair Kit"/>
    <n v="15"/>
    <n v="40.78"/>
    <n v="0.15"/>
    <n v="17.07"/>
    <x v="2027"/>
    <n v="256.05"/>
    <n v="263.89500000000004"/>
    <n v="0.5075440671609498"/>
    <n v="2026"/>
    <s v="Q4"/>
    <n v="10"/>
    <s v="Oct"/>
  </r>
  <r>
    <n v="513"/>
    <d v="2026-10-12T00:00:00"/>
    <n v="2026"/>
    <x v="3"/>
    <n v="10"/>
    <x v="9"/>
    <x v="3"/>
    <x v="7"/>
    <x v="0"/>
    <s v="Business"/>
    <x v="2"/>
    <s v="Travel Backpack 35L"/>
    <n v="1"/>
    <n v="163.87"/>
    <n v="0"/>
    <n v="85.76"/>
    <x v="2028"/>
    <n v="85.76"/>
    <n v="78.11"/>
    <n v="0.47665832672240188"/>
    <n v="2026"/>
    <s v="Q4"/>
    <n v="10"/>
    <s v="Oct"/>
  </r>
  <r>
    <n v="786"/>
    <d v="2026-10-12T00:00:00"/>
    <n v="2026"/>
    <x v="3"/>
    <n v="10"/>
    <x v="9"/>
    <x v="2"/>
    <x v="3"/>
    <x v="0"/>
    <s v="New"/>
    <x v="4"/>
    <s v="Recovery Roller"/>
    <n v="1"/>
    <n v="35.39"/>
    <n v="0.05"/>
    <n v="13.68"/>
    <x v="2029"/>
    <n v="13.68"/>
    <n v="19.9405"/>
    <n v="0.59310539700480358"/>
    <n v="2026"/>
    <s v="Q4"/>
    <n v="10"/>
    <s v="Oct"/>
  </r>
  <r>
    <n v="3771"/>
    <d v="2026-10-12T00:00:00"/>
    <n v="2026"/>
    <x v="3"/>
    <n v="10"/>
    <x v="9"/>
    <x v="2"/>
    <x v="3"/>
    <x v="0"/>
    <s v="Business"/>
    <x v="3"/>
    <s v="Portable Camp Stove"/>
    <n v="2"/>
    <n v="80.2"/>
    <n v="0"/>
    <n v="39.590000000000003"/>
    <x v="2030"/>
    <n v="79.180000000000007"/>
    <n v="81.22"/>
    <n v="0.50635910224438896"/>
    <n v="2026"/>
    <s v="Q4"/>
    <n v="10"/>
    <s v="Oct"/>
  </r>
  <r>
    <n v="3910"/>
    <d v="2026-10-12T00:00:00"/>
    <n v="2026"/>
    <x v="3"/>
    <n v="10"/>
    <x v="9"/>
    <x v="2"/>
    <x v="2"/>
    <x v="0"/>
    <s v="Business"/>
    <x v="0"/>
    <s v="Compact Repair Kit"/>
    <n v="3"/>
    <n v="41.09"/>
    <n v="0"/>
    <n v="17.18"/>
    <x v="2031"/>
    <n v="51.54"/>
    <n v="71.730000000000018"/>
    <n v="0.58189340472134354"/>
    <n v="2026"/>
    <s v="Q4"/>
    <n v="10"/>
    <s v="Oct"/>
  </r>
  <r>
    <n v="330"/>
    <d v="2026-10-13T00:00:00"/>
    <n v="2026"/>
    <x v="3"/>
    <n v="10"/>
    <x v="9"/>
    <x v="1"/>
    <x v="12"/>
    <x v="1"/>
    <s v="Business"/>
    <x v="2"/>
    <s v="Insulated Bottle"/>
    <n v="5"/>
    <n v="36.97"/>
    <n v="0.15"/>
    <n v="13.93"/>
    <x v="2032"/>
    <n v="69.650000000000006"/>
    <n v="87.472499999999997"/>
    <n v="0.55671530175500006"/>
    <n v="2026"/>
    <s v="Q4"/>
    <n v="10"/>
    <s v="Oct"/>
  </r>
  <r>
    <n v="707"/>
    <d v="2026-10-13T00:00:00"/>
    <n v="2026"/>
    <x v="3"/>
    <n v="10"/>
    <x v="9"/>
    <x v="2"/>
    <x v="5"/>
    <x v="2"/>
    <s v="New"/>
    <x v="2"/>
    <s v="Insulated Bottle"/>
    <n v="4"/>
    <n v="35.880000000000003"/>
    <n v="0.05"/>
    <n v="13.45"/>
    <x v="2033"/>
    <n v="53.8"/>
    <n v="82.543999999999997"/>
    <n v="0.60540984568444522"/>
    <n v="2026"/>
    <s v="Q4"/>
    <n v="10"/>
    <s v="Oct"/>
  </r>
  <r>
    <n v="989"/>
    <d v="2026-10-13T00:00:00"/>
    <n v="2026"/>
    <x v="3"/>
    <n v="10"/>
    <x v="9"/>
    <x v="1"/>
    <x v="11"/>
    <x v="0"/>
    <s v="Returning"/>
    <x v="0"/>
    <s v="Compact Repair Kit"/>
    <n v="3"/>
    <n v="40.42"/>
    <n v="0"/>
    <n v="16.79"/>
    <x v="2034"/>
    <n v="50.37"/>
    <n v="70.890000000000015"/>
    <n v="0.58461157842652167"/>
    <n v="2026"/>
    <s v="Q4"/>
    <n v="10"/>
    <s v="Oct"/>
  </r>
  <r>
    <n v="1904"/>
    <d v="2026-10-13T00:00:00"/>
    <n v="2026"/>
    <x v="3"/>
    <n v="10"/>
    <x v="9"/>
    <x v="3"/>
    <x v="8"/>
    <x v="2"/>
    <s v="Returning"/>
    <x v="0"/>
    <s v="Trail Bike Light"/>
    <n v="1"/>
    <n v="50.34"/>
    <n v="0.15"/>
    <n v="22.56"/>
    <x v="2035"/>
    <n v="22.56"/>
    <n v="20.229000000000003"/>
    <n v="0.47276169108883132"/>
    <n v="2026"/>
    <s v="Q4"/>
    <n v="10"/>
    <s v="Oct"/>
  </r>
  <r>
    <n v="2854"/>
    <d v="2026-10-13T00:00:00"/>
    <n v="2026"/>
    <x v="3"/>
    <n v="10"/>
    <x v="9"/>
    <x v="0"/>
    <x v="15"/>
    <x v="2"/>
    <s v="New"/>
    <x v="2"/>
    <s v="Insulated Bottle"/>
    <n v="3"/>
    <n v="36.049999999999997"/>
    <n v="0.1"/>
    <n v="13.87"/>
    <x v="2036"/>
    <n v="41.61"/>
    <n v="55.724999999999994"/>
    <n v="0.57250732008013561"/>
    <n v="2026"/>
    <s v="Q4"/>
    <n v="10"/>
    <s v="Oct"/>
  </r>
  <r>
    <n v="3212"/>
    <d v="2026-10-13T00:00:00"/>
    <n v="2026"/>
    <x v="3"/>
    <n v="10"/>
    <x v="9"/>
    <x v="2"/>
    <x v="2"/>
    <x v="1"/>
    <s v="Returning"/>
    <x v="0"/>
    <s v="Compact Repair Kit"/>
    <n v="15"/>
    <n v="40"/>
    <n v="0.1"/>
    <n v="16.420000000000002"/>
    <x v="2037"/>
    <n v="246.3"/>
    <n v="293.7"/>
    <n v="0.54388888888888887"/>
    <n v="2026"/>
    <s v="Q4"/>
    <n v="10"/>
    <s v="Oct"/>
  </r>
  <r>
    <n v="4479"/>
    <d v="2026-10-13T00:00:00"/>
    <n v="2026"/>
    <x v="3"/>
    <n v="10"/>
    <x v="9"/>
    <x v="3"/>
    <x v="7"/>
    <x v="2"/>
    <s v="Returning"/>
    <x v="1"/>
    <s v="Summit Backpack 45L"/>
    <n v="1"/>
    <n v="151.68"/>
    <n v="0.05"/>
    <n v="78.98"/>
    <x v="2038"/>
    <n v="78.98"/>
    <n v="65.116"/>
    <n v="0.45189318232289583"/>
    <n v="2026"/>
    <s v="Q4"/>
    <n v="10"/>
    <s v="Oct"/>
  </r>
  <r>
    <n v="4574"/>
    <d v="2026-10-13T00:00:00"/>
    <n v="2026"/>
    <x v="3"/>
    <n v="10"/>
    <x v="9"/>
    <x v="1"/>
    <x v="14"/>
    <x v="0"/>
    <s v="Business"/>
    <x v="4"/>
    <s v="Recovery Roller"/>
    <n v="1"/>
    <n v="36.53"/>
    <n v="0"/>
    <n v="14.01"/>
    <x v="2039"/>
    <n v="14.01"/>
    <n v="22.520000000000003"/>
    <n v="0.61647960580344929"/>
    <n v="2026"/>
    <s v="Q4"/>
    <n v="10"/>
    <s v="Oct"/>
  </r>
  <r>
    <n v="4815"/>
    <d v="2026-10-13T00:00:00"/>
    <n v="2026"/>
    <x v="3"/>
    <n v="10"/>
    <x v="9"/>
    <x v="0"/>
    <x v="0"/>
    <x v="2"/>
    <s v="Business"/>
    <x v="0"/>
    <s v="Compact Repair Kit"/>
    <n v="1"/>
    <n v="39.89"/>
    <n v="0.05"/>
    <n v="16.91"/>
    <x v="640"/>
    <n v="16.91"/>
    <n v="20.985499999999998"/>
    <n v="0.55377287540737019"/>
    <n v="2026"/>
    <s v="Q4"/>
    <n v="10"/>
    <s v="Oct"/>
  </r>
  <r>
    <n v="5027"/>
    <d v="2026-10-13T00:00:00"/>
    <n v="2026"/>
    <x v="3"/>
    <n v="10"/>
    <x v="9"/>
    <x v="2"/>
    <x v="10"/>
    <x v="0"/>
    <s v="New"/>
    <x v="1"/>
    <s v="Summit Backpack 45L"/>
    <n v="1"/>
    <n v="154.53"/>
    <n v="0"/>
    <n v="77.930000000000007"/>
    <x v="2040"/>
    <n v="77.930000000000007"/>
    <n v="76.599999999999994"/>
    <n v="0.49569662848637802"/>
    <n v="2026"/>
    <s v="Q4"/>
    <n v="10"/>
    <s v="Oct"/>
  </r>
  <r>
    <n v="1794"/>
    <d v="2026-10-14T00:00:00"/>
    <n v="2026"/>
    <x v="3"/>
    <n v="10"/>
    <x v="9"/>
    <x v="3"/>
    <x v="8"/>
    <x v="3"/>
    <s v="Business"/>
    <x v="0"/>
    <s v="Trail Bike Light"/>
    <n v="2"/>
    <n v="50.64"/>
    <n v="0.05"/>
    <n v="22.28"/>
    <x v="2041"/>
    <n v="44.56"/>
    <n v="51.655999999999992"/>
    <n v="0.53687536376486233"/>
    <n v="2026"/>
    <s v="Q4"/>
    <n v="10"/>
    <s v="Oct"/>
  </r>
  <r>
    <n v="1867"/>
    <d v="2026-10-14T00:00:00"/>
    <n v="2026"/>
    <x v="3"/>
    <n v="10"/>
    <x v="9"/>
    <x v="0"/>
    <x v="0"/>
    <x v="0"/>
    <s v="New"/>
    <x v="4"/>
    <s v="Resistance Band Set"/>
    <n v="3"/>
    <n v="40.880000000000003"/>
    <n v="0.05"/>
    <n v="14.59"/>
    <x v="2042"/>
    <n v="43.769999999999996"/>
    <n v="72.738000000000014"/>
    <n v="0.62431764342362761"/>
    <n v="2026"/>
    <s v="Q4"/>
    <n v="10"/>
    <s v="Oct"/>
  </r>
  <r>
    <n v="2088"/>
    <d v="2026-10-14T00:00:00"/>
    <n v="2026"/>
    <x v="3"/>
    <n v="10"/>
    <x v="9"/>
    <x v="3"/>
    <x v="4"/>
    <x v="2"/>
    <s v="Returning"/>
    <x v="1"/>
    <s v="Trail Boots"/>
    <n v="1"/>
    <n v="141.77000000000001"/>
    <n v="0"/>
    <n v="78.48"/>
    <x v="2043"/>
    <n v="78.48"/>
    <n v="63.290000000000006"/>
    <n v="0.44642731184312623"/>
    <n v="2026"/>
    <s v="Q4"/>
    <n v="10"/>
    <s v="Oct"/>
  </r>
  <r>
    <n v="2270"/>
    <d v="2026-10-14T00:00:00"/>
    <n v="2026"/>
    <x v="3"/>
    <n v="10"/>
    <x v="9"/>
    <x v="3"/>
    <x v="7"/>
    <x v="0"/>
    <s v="New"/>
    <x v="3"/>
    <s v="Trail Tent 2P"/>
    <n v="3"/>
    <n v="199.99"/>
    <n v="0.15"/>
    <n v="101.86"/>
    <x v="2044"/>
    <n v="305.58"/>
    <n v="204.39450000000005"/>
    <n v="0.40079356909021929"/>
    <n v="2026"/>
    <s v="Q4"/>
    <n v="10"/>
    <s v="Oct"/>
  </r>
  <r>
    <n v="3789"/>
    <d v="2026-10-14T00:00:00"/>
    <n v="2026"/>
    <x v="3"/>
    <n v="10"/>
    <x v="9"/>
    <x v="3"/>
    <x v="4"/>
    <x v="3"/>
    <s v="New"/>
    <x v="0"/>
    <s v="Trail Bike Light"/>
    <n v="2"/>
    <n v="50.56"/>
    <n v="0"/>
    <n v="23.04"/>
    <x v="2045"/>
    <n v="46.08"/>
    <n v="55.040000000000006"/>
    <n v="0.54430379746835444"/>
    <n v="2026"/>
    <s v="Q4"/>
    <n v="10"/>
    <s v="Oct"/>
  </r>
  <r>
    <n v="4323"/>
    <d v="2026-10-14T00:00:00"/>
    <n v="2026"/>
    <x v="3"/>
    <n v="10"/>
    <x v="9"/>
    <x v="3"/>
    <x v="7"/>
    <x v="0"/>
    <s v="New"/>
    <x v="2"/>
    <s v="Packing Cube Set"/>
    <n v="1"/>
    <n v="47.38"/>
    <n v="0"/>
    <n v="17.86"/>
    <x v="2046"/>
    <n v="17.86"/>
    <n v="29.520000000000003"/>
    <n v="0.62304769945124527"/>
    <n v="2026"/>
    <s v="Q4"/>
    <n v="10"/>
    <s v="Oct"/>
  </r>
  <r>
    <n v="276"/>
    <d v="2026-10-15T00:00:00"/>
    <n v="2026"/>
    <x v="3"/>
    <n v="10"/>
    <x v="9"/>
    <x v="2"/>
    <x v="2"/>
    <x v="0"/>
    <s v="Business"/>
    <x v="1"/>
    <s v="Hiking Daypack 20L"/>
    <n v="1"/>
    <n v="92.74"/>
    <n v="0.15"/>
    <n v="44.52"/>
    <x v="2047"/>
    <n v="44.52"/>
    <n v="34.30899999999999"/>
    <n v="0.43523322635070844"/>
    <n v="2026"/>
    <s v="Q4"/>
    <n v="10"/>
    <s v="Oct"/>
  </r>
  <r>
    <n v="791"/>
    <d v="2026-10-15T00:00:00"/>
    <n v="2026"/>
    <x v="3"/>
    <n v="10"/>
    <x v="9"/>
    <x v="3"/>
    <x v="13"/>
    <x v="2"/>
    <s v="Returning"/>
    <x v="0"/>
    <s v="Trail Bike Light"/>
    <n v="3"/>
    <n v="51.57"/>
    <n v="0.1"/>
    <n v="21.82"/>
    <x v="2048"/>
    <n v="65.460000000000008"/>
    <n v="73.778999999999996"/>
    <n v="0.52987309589985565"/>
    <n v="2026"/>
    <s v="Q4"/>
    <n v="10"/>
    <s v="Oct"/>
  </r>
  <r>
    <n v="1033"/>
    <d v="2026-10-15T00:00:00"/>
    <n v="2026"/>
    <x v="3"/>
    <n v="10"/>
    <x v="9"/>
    <x v="1"/>
    <x v="12"/>
    <x v="0"/>
    <s v="New"/>
    <x v="1"/>
    <s v="Trekking Poles"/>
    <n v="1"/>
    <n v="70.47"/>
    <n v="0.1"/>
    <n v="31.52"/>
    <x v="2049"/>
    <n v="31.52"/>
    <n v="31.903000000000002"/>
    <n v="0.50301940936253409"/>
    <n v="2026"/>
    <s v="Q4"/>
    <n v="10"/>
    <s v="Oct"/>
  </r>
  <r>
    <n v="1247"/>
    <d v="2026-10-15T00:00:00"/>
    <n v="2026"/>
    <x v="3"/>
    <n v="10"/>
    <x v="9"/>
    <x v="0"/>
    <x v="0"/>
    <x v="0"/>
    <s v="New"/>
    <x v="1"/>
    <s v="Trekking Poles"/>
    <n v="1"/>
    <n v="71.05"/>
    <n v="0"/>
    <n v="33.32"/>
    <x v="2050"/>
    <n v="33.32"/>
    <n v="37.729999999999997"/>
    <n v="0.53103448275862064"/>
    <n v="2026"/>
    <s v="Q4"/>
    <n v="10"/>
    <s v="Oct"/>
  </r>
  <r>
    <n v="1321"/>
    <d v="2026-10-15T00:00:00"/>
    <n v="2026"/>
    <x v="3"/>
    <n v="10"/>
    <x v="9"/>
    <x v="3"/>
    <x v="13"/>
    <x v="2"/>
    <s v="Returning"/>
    <x v="0"/>
    <s v="Compact Repair Kit"/>
    <n v="3"/>
    <n v="39.83"/>
    <n v="0.1"/>
    <n v="16.93"/>
    <x v="2051"/>
    <n v="50.79"/>
    <n v="56.750999999999998"/>
    <n v="0.52771501101905316"/>
    <n v="2026"/>
    <s v="Q4"/>
    <n v="10"/>
    <s v="Oct"/>
  </r>
  <r>
    <n v="2048"/>
    <d v="2026-10-15T00:00:00"/>
    <n v="2026"/>
    <x v="3"/>
    <n v="10"/>
    <x v="9"/>
    <x v="3"/>
    <x v="7"/>
    <x v="0"/>
    <s v="New"/>
    <x v="4"/>
    <s v="Training Mat"/>
    <n v="3"/>
    <n v="49.5"/>
    <n v="0.05"/>
    <n v="22"/>
    <x v="2052"/>
    <n v="66"/>
    <n v="75.074999999999989"/>
    <n v="0.53216374269005839"/>
    <n v="2026"/>
    <s v="Q4"/>
    <n v="10"/>
    <s v="Oct"/>
  </r>
  <r>
    <n v="2082"/>
    <d v="2026-10-15T00:00:00"/>
    <n v="2026"/>
    <x v="3"/>
    <n v="10"/>
    <x v="9"/>
    <x v="1"/>
    <x v="6"/>
    <x v="3"/>
    <s v="New"/>
    <x v="1"/>
    <s v="Hiking Daypack 20L"/>
    <n v="1"/>
    <n v="91.99"/>
    <n v="0"/>
    <n v="44.86"/>
    <x v="2053"/>
    <n v="44.86"/>
    <n v="47.129999999999995"/>
    <n v="0.51233829764104788"/>
    <n v="2026"/>
    <s v="Q4"/>
    <n v="10"/>
    <s v="Oct"/>
  </r>
  <r>
    <n v="2177"/>
    <d v="2026-10-15T00:00:00"/>
    <n v="2026"/>
    <x v="3"/>
    <n v="10"/>
    <x v="9"/>
    <x v="0"/>
    <x v="15"/>
    <x v="3"/>
    <s v="Returning"/>
    <x v="0"/>
    <s v="Commuter Helmet"/>
    <n v="1"/>
    <n v="79.78"/>
    <n v="0.05"/>
    <n v="41.59"/>
    <x v="2054"/>
    <n v="41.59"/>
    <n v="34.200999999999993"/>
    <n v="0.45125410668812915"/>
    <n v="2026"/>
    <s v="Q4"/>
    <n v="10"/>
    <s v="Oct"/>
  </r>
  <r>
    <n v="3776"/>
    <d v="2026-10-15T00:00:00"/>
    <n v="2026"/>
    <x v="3"/>
    <n v="10"/>
    <x v="9"/>
    <x v="3"/>
    <x v="8"/>
    <x v="0"/>
    <s v="Returning"/>
    <x v="0"/>
    <s v="Commuter Helmet"/>
    <n v="1"/>
    <n v="82.97"/>
    <n v="0"/>
    <n v="43.09"/>
    <x v="2055"/>
    <n v="43.09"/>
    <n v="39.879999999999995"/>
    <n v="0.48065565867180904"/>
    <n v="2026"/>
    <s v="Q4"/>
    <n v="10"/>
    <s v="Oct"/>
  </r>
  <r>
    <n v="4542"/>
    <d v="2026-10-15T00:00:00"/>
    <n v="2026"/>
    <x v="3"/>
    <n v="10"/>
    <x v="9"/>
    <x v="0"/>
    <x v="9"/>
    <x v="0"/>
    <s v="Business"/>
    <x v="0"/>
    <s v="Cycling Pack 12L"/>
    <n v="1"/>
    <n v="103.33"/>
    <n v="0"/>
    <n v="50.85"/>
    <x v="2056"/>
    <n v="50.85"/>
    <n v="52.48"/>
    <n v="0.5078873512048776"/>
    <n v="2026"/>
    <s v="Q4"/>
    <n v="10"/>
    <s v="Oct"/>
  </r>
  <r>
    <n v="36"/>
    <d v="2026-10-16T00:00:00"/>
    <n v="2026"/>
    <x v="3"/>
    <n v="10"/>
    <x v="9"/>
    <x v="0"/>
    <x v="9"/>
    <x v="0"/>
    <s v="New"/>
    <x v="1"/>
    <s v="Trail Boots"/>
    <n v="3"/>
    <n v="142.54"/>
    <n v="0.05"/>
    <n v="81.599999999999994"/>
    <x v="2057"/>
    <n v="244.79999999999998"/>
    <n v="161.43899999999999"/>
    <n v="0.39739906803630376"/>
    <n v="2026"/>
    <s v="Q4"/>
    <n v="10"/>
    <s v="Oct"/>
  </r>
  <r>
    <n v="64"/>
    <d v="2026-10-16T00:00:00"/>
    <n v="2026"/>
    <x v="3"/>
    <n v="10"/>
    <x v="9"/>
    <x v="2"/>
    <x v="16"/>
    <x v="0"/>
    <s v="New"/>
    <x v="1"/>
    <s v="Hiking Daypack 20L"/>
    <n v="3"/>
    <n v="92.14"/>
    <n v="0.1"/>
    <n v="46.43"/>
    <x v="2058"/>
    <n v="139.29"/>
    <n v="109.48800000000003"/>
    <n v="0.44010322456165746"/>
    <n v="2026"/>
    <s v="Q4"/>
    <n v="10"/>
    <s v="Oct"/>
  </r>
  <r>
    <n v="529"/>
    <d v="2026-10-16T00:00:00"/>
    <n v="2026"/>
    <x v="3"/>
    <n v="10"/>
    <x v="9"/>
    <x v="3"/>
    <x v="7"/>
    <x v="2"/>
    <s v="Business"/>
    <x v="2"/>
    <s v="Travel Backpack 35L"/>
    <n v="2"/>
    <n v="165.23"/>
    <n v="0"/>
    <n v="88.87"/>
    <x v="2059"/>
    <n v="177.74"/>
    <n v="152.71999999999997"/>
    <n v="0.46214367850874533"/>
    <n v="2026"/>
    <s v="Q4"/>
    <n v="10"/>
    <s v="Oct"/>
  </r>
  <r>
    <n v="1815"/>
    <d v="2026-10-16T00:00:00"/>
    <n v="2026"/>
    <x v="3"/>
    <n v="10"/>
    <x v="9"/>
    <x v="3"/>
    <x v="4"/>
    <x v="0"/>
    <s v="Business"/>
    <x v="4"/>
    <s v="Weighted Vest"/>
    <n v="1"/>
    <n v="121.92"/>
    <n v="0"/>
    <n v="71.02"/>
    <x v="2060"/>
    <n v="71.02"/>
    <n v="50.900000000000006"/>
    <n v="0.41748687664042"/>
    <n v="2026"/>
    <s v="Q4"/>
    <n v="10"/>
    <s v="Oct"/>
  </r>
  <r>
    <n v="1820"/>
    <d v="2026-10-16T00:00:00"/>
    <n v="2026"/>
    <x v="3"/>
    <n v="10"/>
    <x v="9"/>
    <x v="1"/>
    <x v="1"/>
    <x v="0"/>
    <s v="Returning"/>
    <x v="2"/>
    <s v="Insulated Bottle"/>
    <n v="3"/>
    <n v="36.46"/>
    <n v="0.05"/>
    <n v="13.9"/>
    <x v="2061"/>
    <n v="41.7"/>
    <n v="62.210999999999984"/>
    <n v="0.5986950370990558"/>
    <n v="2026"/>
    <s v="Q4"/>
    <n v="10"/>
    <s v="Oct"/>
  </r>
  <r>
    <n v="2028"/>
    <d v="2026-10-16T00:00:00"/>
    <n v="2026"/>
    <x v="3"/>
    <n v="10"/>
    <x v="9"/>
    <x v="3"/>
    <x v="4"/>
    <x v="2"/>
    <s v="Business"/>
    <x v="4"/>
    <s v="Training Mat"/>
    <n v="3"/>
    <n v="51.89"/>
    <n v="0.1"/>
    <n v="21.56"/>
    <x v="2062"/>
    <n v="64.679999999999993"/>
    <n v="75.423000000000016"/>
    <n v="0.53833965011455864"/>
    <n v="2026"/>
    <s v="Q4"/>
    <n v="10"/>
    <s v="Oct"/>
  </r>
  <r>
    <n v="2741"/>
    <d v="2026-10-16T00:00:00"/>
    <n v="2026"/>
    <x v="3"/>
    <n v="10"/>
    <x v="9"/>
    <x v="3"/>
    <x v="4"/>
    <x v="0"/>
    <s v="Returning"/>
    <x v="4"/>
    <s v="Resistance Band Set"/>
    <n v="1"/>
    <n v="40.75"/>
    <n v="0"/>
    <n v="14.7"/>
    <x v="2063"/>
    <n v="14.7"/>
    <n v="26.05"/>
    <n v="0.63926380368098157"/>
    <n v="2026"/>
    <s v="Q4"/>
    <n v="10"/>
    <s v="Oct"/>
  </r>
  <r>
    <n v="3602"/>
    <d v="2026-10-16T00:00:00"/>
    <n v="2026"/>
    <x v="3"/>
    <n v="10"/>
    <x v="9"/>
    <x v="2"/>
    <x v="5"/>
    <x v="1"/>
    <s v="Business"/>
    <x v="3"/>
    <s v="Alpine Tent 4P"/>
    <n v="4"/>
    <n v="345.13"/>
    <n v="0.05"/>
    <n v="200.02"/>
    <x v="2064"/>
    <n v="800.08"/>
    <n v="511.41399999999987"/>
    <n v="0.38994764749209671"/>
    <n v="2026"/>
    <s v="Q4"/>
    <n v="10"/>
    <s v="Oct"/>
  </r>
  <r>
    <n v="4116"/>
    <d v="2026-10-16T00:00:00"/>
    <n v="2026"/>
    <x v="3"/>
    <n v="10"/>
    <x v="9"/>
    <x v="1"/>
    <x v="6"/>
    <x v="2"/>
    <s v="New"/>
    <x v="2"/>
    <s v="Insulated Bottle"/>
    <n v="2"/>
    <n v="37.1"/>
    <n v="0"/>
    <n v="13.31"/>
    <x v="2065"/>
    <n v="26.62"/>
    <n v="47.58"/>
    <n v="0.64123989218328836"/>
    <n v="2026"/>
    <s v="Q4"/>
    <n v="10"/>
    <s v="Oct"/>
  </r>
  <r>
    <n v="4197"/>
    <d v="2026-10-16T00:00:00"/>
    <n v="2026"/>
    <x v="3"/>
    <n v="10"/>
    <x v="9"/>
    <x v="3"/>
    <x v="7"/>
    <x v="3"/>
    <s v="New"/>
    <x v="1"/>
    <s v="Hiking Daypack 20L"/>
    <n v="3"/>
    <n v="94.19"/>
    <n v="0"/>
    <n v="44.89"/>
    <x v="1279"/>
    <n v="134.67000000000002"/>
    <n v="147.89999999999998"/>
    <n v="0.52341012846374346"/>
    <n v="2026"/>
    <s v="Q4"/>
    <n v="10"/>
    <s v="Oct"/>
  </r>
  <r>
    <n v="360"/>
    <d v="2026-10-17T00:00:00"/>
    <n v="2026"/>
    <x v="3"/>
    <n v="10"/>
    <x v="9"/>
    <x v="3"/>
    <x v="8"/>
    <x v="0"/>
    <s v="Returning"/>
    <x v="3"/>
    <s v="Portable Camp Stove"/>
    <n v="2"/>
    <n v="82.52"/>
    <n v="0.05"/>
    <n v="38.61"/>
    <x v="2066"/>
    <n v="77.22"/>
    <n v="79.567999999999984"/>
    <n v="0.50748781794525089"/>
    <n v="2026"/>
    <s v="Q4"/>
    <n v="10"/>
    <s v="Oct"/>
  </r>
  <r>
    <n v="427"/>
    <d v="2026-10-17T00:00:00"/>
    <n v="2026"/>
    <x v="3"/>
    <n v="10"/>
    <x v="9"/>
    <x v="3"/>
    <x v="13"/>
    <x v="0"/>
    <s v="Business"/>
    <x v="1"/>
    <s v="Summit Backpack 45L"/>
    <n v="1"/>
    <n v="155.16"/>
    <n v="0"/>
    <n v="78.84"/>
    <x v="2067"/>
    <n v="78.84"/>
    <n v="76.319999999999993"/>
    <n v="0.49187935034802782"/>
    <n v="2026"/>
    <s v="Q4"/>
    <n v="10"/>
    <s v="Oct"/>
  </r>
  <r>
    <n v="1018"/>
    <d v="2026-10-17T00:00:00"/>
    <n v="2026"/>
    <x v="3"/>
    <n v="10"/>
    <x v="9"/>
    <x v="3"/>
    <x v="13"/>
    <x v="3"/>
    <s v="Returning"/>
    <x v="2"/>
    <s v="Packing Cube Set"/>
    <n v="1"/>
    <n v="46.36"/>
    <n v="0.05"/>
    <n v="18.399999999999999"/>
    <x v="2068"/>
    <n v="18.399999999999999"/>
    <n v="25.641999999999996"/>
    <n v="0.58221697470596245"/>
    <n v="2026"/>
    <s v="Q4"/>
    <n v="10"/>
    <s v="Oct"/>
  </r>
  <r>
    <n v="1179"/>
    <d v="2026-10-17T00:00:00"/>
    <n v="2026"/>
    <x v="3"/>
    <n v="10"/>
    <x v="9"/>
    <x v="2"/>
    <x v="16"/>
    <x v="0"/>
    <s v="Business"/>
    <x v="0"/>
    <s v="Commuter Helmet"/>
    <n v="1"/>
    <n v="81.47"/>
    <n v="0"/>
    <n v="43.67"/>
    <x v="178"/>
    <n v="43.67"/>
    <n v="37.799999999999997"/>
    <n v="0.463974469129741"/>
    <n v="2026"/>
    <s v="Q4"/>
    <n v="10"/>
    <s v="Oct"/>
  </r>
  <r>
    <n v="2267"/>
    <d v="2026-10-17T00:00:00"/>
    <n v="2026"/>
    <x v="3"/>
    <n v="10"/>
    <x v="9"/>
    <x v="0"/>
    <x v="15"/>
    <x v="0"/>
    <s v="Returning"/>
    <x v="2"/>
    <s v="Carry-On Duffel"/>
    <n v="1"/>
    <n v="134.31"/>
    <n v="0.05"/>
    <n v="67.239999999999995"/>
    <x v="2069"/>
    <n v="67.239999999999995"/>
    <n v="60.354500000000002"/>
    <n v="0.47301803761133909"/>
    <n v="2026"/>
    <s v="Q4"/>
    <n v="10"/>
    <s v="Oct"/>
  </r>
  <r>
    <n v="2656"/>
    <d v="2026-10-17T00:00:00"/>
    <n v="2026"/>
    <x v="3"/>
    <n v="10"/>
    <x v="9"/>
    <x v="2"/>
    <x v="16"/>
    <x v="0"/>
    <s v="New"/>
    <x v="3"/>
    <s v="Compact Sleeping Bag"/>
    <n v="1"/>
    <n v="123.11"/>
    <n v="0"/>
    <n v="58.99"/>
    <x v="2070"/>
    <n v="58.99"/>
    <n v="64.12"/>
    <n v="0.52083502558687356"/>
    <n v="2026"/>
    <s v="Q4"/>
    <n v="10"/>
    <s v="Oct"/>
  </r>
  <r>
    <n v="2867"/>
    <d v="2026-10-17T00:00:00"/>
    <n v="2026"/>
    <x v="3"/>
    <n v="10"/>
    <x v="9"/>
    <x v="1"/>
    <x v="6"/>
    <x v="0"/>
    <s v="New"/>
    <x v="3"/>
    <s v="Portable Camp Stove"/>
    <n v="1"/>
    <n v="81.239999999999995"/>
    <n v="0"/>
    <n v="38.65"/>
    <x v="2071"/>
    <n v="38.65"/>
    <n v="42.589999999999996"/>
    <n v="0.52424913835548992"/>
    <n v="2026"/>
    <s v="Q4"/>
    <n v="10"/>
    <s v="Oct"/>
  </r>
  <r>
    <n v="3335"/>
    <d v="2026-10-17T00:00:00"/>
    <n v="2026"/>
    <x v="3"/>
    <n v="10"/>
    <x v="9"/>
    <x v="0"/>
    <x v="9"/>
    <x v="3"/>
    <s v="Returning"/>
    <x v="1"/>
    <s v="Trekking Poles"/>
    <n v="1"/>
    <n v="70.81"/>
    <n v="0.15"/>
    <n v="32.93"/>
    <x v="2072"/>
    <n v="32.93"/>
    <n v="27.258499999999998"/>
    <n v="0.45288551799762411"/>
    <n v="2026"/>
    <s v="Q4"/>
    <n v="10"/>
    <s v="Oct"/>
  </r>
  <r>
    <n v="3770"/>
    <d v="2026-10-17T00:00:00"/>
    <n v="2026"/>
    <x v="3"/>
    <n v="10"/>
    <x v="9"/>
    <x v="3"/>
    <x v="13"/>
    <x v="0"/>
    <s v="Business"/>
    <x v="3"/>
    <s v="Trail Tent 2P"/>
    <n v="6"/>
    <n v="200.26"/>
    <n v="0"/>
    <n v="106.71"/>
    <x v="2073"/>
    <n v="640.26"/>
    <n v="561.29999999999995"/>
    <n v="0.46714271447118744"/>
    <n v="2026"/>
    <s v="Q4"/>
    <n v="10"/>
    <s v="Oct"/>
  </r>
  <r>
    <n v="4065"/>
    <d v="2026-10-17T00:00:00"/>
    <n v="2026"/>
    <x v="3"/>
    <n v="10"/>
    <x v="9"/>
    <x v="3"/>
    <x v="4"/>
    <x v="0"/>
    <s v="New"/>
    <x v="4"/>
    <s v="Recovery Roller"/>
    <n v="3"/>
    <n v="36.75"/>
    <n v="0.05"/>
    <n v="13.71"/>
    <x v="2074"/>
    <n v="41.13"/>
    <n v="63.607499999999995"/>
    <n v="0.60730397422126747"/>
    <n v="2026"/>
    <s v="Q4"/>
    <n v="10"/>
    <s v="Oct"/>
  </r>
  <r>
    <n v="4222"/>
    <d v="2026-10-17T00:00:00"/>
    <n v="2026"/>
    <x v="3"/>
    <n v="10"/>
    <x v="9"/>
    <x v="2"/>
    <x v="16"/>
    <x v="0"/>
    <s v="Returning"/>
    <x v="1"/>
    <s v="Hiking Daypack 20L"/>
    <n v="2"/>
    <n v="92.41"/>
    <n v="0.1"/>
    <n v="45.42"/>
    <x v="2075"/>
    <n v="90.84"/>
    <n v="75.49799999999999"/>
    <n v="0.4538830573891714"/>
    <n v="2026"/>
    <s v="Q4"/>
    <n v="10"/>
    <s v="Oct"/>
  </r>
  <r>
    <n v="4304"/>
    <d v="2026-10-17T00:00:00"/>
    <n v="2026"/>
    <x v="3"/>
    <n v="10"/>
    <x v="9"/>
    <x v="1"/>
    <x v="14"/>
    <x v="2"/>
    <s v="New"/>
    <x v="4"/>
    <s v="Resistance Band Set"/>
    <n v="1"/>
    <n v="40.67"/>
    <n v="0"/>
    <n v="15.09"/>
    <x v="1203"/>
    <n v="15.09"/>
    <n v="25.580000000000002"/>
    <n v="0.62896483894762722"/>
    <n v="2026"/>
    <s v="Q4"/>
    <n v="10"/>
    <s v="Oct"/>
  </r>
  <r>
    <n v="109"/>
    <d v="2026-10-18T00:00:00"/>
    <n v="2026"/>
    <x v="3"/>
    <n v="10"/>
    <x v="9"/>
    <x v="1"/>
    <x v="1"/>
    <x v="0"/>
    <s v="Returning"/>
    <x v="1"/>
    <s v="Hiking Daypack 20L"/>
    <n v="1"/>
    <n v="90.09"/>
    <n v="0"/>
    <n v="45.17"/>
    <x v="2076"/>
    <n v="45.17"/>
    <n v="44.92"/>
    <n v="0.49861249861249862"/>
    <n v="2026"/>
    <s v="Q4"/>
    <n v="10"/>
    <s v="Oct"/>
  </r>
  <r>
    <n v="744"/>
    <d v="2026-10-18T00:00:00"/>
    <n v="2026"/>
    <x v="3"/>
    <n v="10"/>
    <x v="9"/>
    <x v="2"/>
    <x v="10"/>
    <x v="0"/>
    <s v="Returning"/>
    <x v="2"/>
    <s v="Insulated Bottle"/>
    <n v="1"/>
    <n v="36.83"/>
    <n v="0"/>
    <n v="13.64"/>
    <x v="2077"/>
    <n v="13.64"/>
    <n v="23.189999999999998"/>
    <n v="0.62964974205810476"/>
    <n v="2026"/>
    <s v="Q4"/>
    <n v="10"/>
    <s v="Oct"/>
  </r>
  <r>
    <n v="960"/>
    <d v="2026-10-18T00:00:00"/>
    <n v="2026"/>
    <x v="3"/>
    <n v="10"/>
    <x v="9"/>
    <x v="1"/>
    <x v="12"/>
    <x v="3"/>
    <s v="Returning"/>
    <x v="3"/>
    <s v="Trail Tent 2P"/>
    <n v="5"/>
    <n v="196.37"/>
    <n v="0.05"/>
    <n v="103.51"/>
    <x v="2078"/>
    <n v="517.55000000000007"/>
    <n v="415.20749999999987"/>
    <n v="0.44513981393877816"/>
    <n v="2026"/>
    <s v="Q4"/>
    <n v="10"/>
    <s v="Oct"/>
  </r>
  <r>
    <n v="1389"/>
    <d v="2026-10-18T00:00:00"/>
    <n v="2026"/>
    <x v="3"/>
    <n v="10"/>
    <x v="9"/>
    <x v="0"/>
    <x v="15"/>
    <x v="0"/>
    <s v="New"/>
    <x v="1"/>
    <s v="Hiking Daypack 20L"/>
    <n v="2"/>
    <n v="93.73"/>
    <n v="0"/>
    <n v="44.79"/>
    <x v="2079"/>
    <n v="89.58"/>
    <n v="97.88000000000001"/>
    <n v="0.52213805611863873"/>
    <n v="2026"/>
    <s v="Q4"/>
    <n v="10"/>
    <s v="Oct"/>
  </r>
  <r>
    <n v="1493"/>
    <d v="2026-10-18T00:00:00"/>
    <n v="2026"/>
    <x v="3"/>
    <n v="10"/>
    <x v="9"/>
    <x v="2"/>
    <x v="10"/>
    <x v="0"/>
    <s v="Business"/>
    <x v="2"/>
    <s v="Insulated Bottle"/>
    <n v="1"/>
    <n v="36.46"/>
    <n v="0.05"/>
    <n v="13.35"/>
    <x v="2080"/>
    <n v="13.35"/>
    <n v="21.286999999999999"/>
    <n v="0.61457401045125148"/>
    <n v="2026"/>
    <s v="Q4"/>
    <n v="10"/>
    <s v="Oct"/>
  </r>
  <r>
    <n v="1967"/>
    <d v="2026-10-18T00:00:00"/>
    <n v="2026"/>
    <x v="3"/>
    <n v="10"/>
    <x v="9"/>
    <x v="1"/>
    <x v="14"/>
    <x v="0"/>
    <s v="Returning"/>
    <x v="3"/>
    <s v="Compact Sleeping Bag"/>
    <n v="2"/>
    <n v="125.91"/>
    <n v="0"/>
    <n v="61.95"/>
    <x v="2081"/>
    <n v="123.9"/>
    <n v="127.91999999999999"/>
    <n v="0.50798189182749576"/>
    <n v="2026"/>
    <s v="Q4"/>
    <n v="10"/>
    <s v="Oct"/>
  </r>
  <r>
    <n v="2132"/>
    <d v="2026-10-18T00:00:00"/>
    <n v="2026"/>
    <x v="3"/>
    <n v="10"/>
    <x v="9"/>
    <x v="3"/>
    <x v="8"/>
    <x v="2"/>
    <s v="New"/>
    <x v="1"/>
    <s v="Hiking Daypack 20L"/>
    <n v="1"/>
    <n v="92.56"/>
    <n v="0.1"/>
    <n v="44.23"/>
    <x v="2082"/>
    <n v="44.23"/>
    <n v="39.074000000000005"/>
    <n v="0.46905310669355621"/>
    <n v="2026"/>
    <s v="Q4"/>
    <n v="10"/>
    <s v="Oct"/>
  </r>
  <r>
    <n v="2882"/>
    <d v="2026-10-18T00:00:00"/>
    <n v="2026"/>
    <x v="3"/>
    <n v="10"/>
    <x v="9"/>
    <x v="3"/>
    <x v="8"/>
    <x v="3"/>
    <s v="New"/>
    <x v="1"/>
    <s v="Trekking Poles"/>
    <n v="4"/>
    <n v="70.02"/>
    <n v="0"/>
    <n v="32.86"/>
    <x v="2083"/>
    <n v="131.44"/>
    <n v="148.63999999999999"/>
    <n v="0.53070551271065403"/>
    <n v="2026"/>
    <s v="Q4"/>
    <n v="10"/>
    <s v="Oct"/>
  </r>
  <r>
    <n v="3345"/>
    <d v="2026-10-18T00:00:00"/>
    <n v="2026"/>
    <x v="3"/>
    <n v="10"/>
    <x v="9"/>
    <x v="0"/>
    <x v="15"/>
    <x v="0"/>
    <s v="Returning"/>
    <x v="0"/>
    <s v="Trail Bike Light"/>
    <n v="3"/>
    <n v="51.62"/>
    <n v="0.1"/>
    <n v="22.94"/>
    <x v="2084"/>
    <n v="68.820000000000007"/>
    <n v="70.553999999999988"/>
    <n v="0.50622067243531788"/>
    <n v="2026"/>
    <s v="Q4"/>
    <n v="10"/>
    <s v="Oct"/>
  </r>
  <r>
    <n v="4089"/>
    <d v="2026-10-18T00:00:00"/>
    <n v="2026"/>
    <x v="3"/>
    <n v="10"/>
    <x v="9"/>
    <x v="2"/>
    <x v="2"/>
    <x v="0"/>
    <s v="New"/>
    <x v="3"/>
    <s v="Trail Tent 2P"/>
    <n v="1"/>
    <n v="196.39"/>
    <n v="0"/>
    <n v="104.66"/>
    <x v="1582"/>
    <n v="104.66"/>
    <n v="91.72999999999999"/>
    <n v="0.46708080859514228"/>
    <n v="2026"/>
    <s v="Q4"/>
    <n v="10"/>
    <s v="Oct"/>
  </r>
  <r>
    <n v="4119"/>
    <d v="2026-10-18T00:00:00"/>
    <n v="2026"/>
    <x v="3"/>
    <n v="10"/>
    <x v="9"/>
    <x v="3"/>
    <x v="8"/>
    <x v="1"/>
    <s v="Business"/>
    <x v="4"/>
    <s v="Resistance Band Set"/>
    <n v="10"/>
    <n v="41.26"/>
    <n v="0.1"/>
    <n v="15.06"/>
    <x v="2085"/>
    <n v="150.6"/>
    <n v="220.73999999999998"/>
    <n v="0.59444175149458711"/>
    <n v="2026"/>
    <s v="Q4"/>
    <n v="10"/>
    <s v="Oct"/>
  </r>
  <r>
    <n v="4968"/>
    <d v="2026-10-18T00:00:00"/>
    <n v="2026"/>
    <x v="3"/>
    <n v="10"/>
    <x v="9"/>
    <x v="2"/>
    <x v="3"/>
    <x v="3"/>
    <s v="New"/>
    <x v="2"/>
    <s v="Insulated Bottle"/>
    <n v="1"/>
    <n v="35.549999999999997"/>
    <n v="0.05"/>
    <n v="13.44"/>
    <x v="679"/>
    <n v="13.44"/>
    <n v="20.332499999999996"/>
    <n v="0.60204308238951809"/>
    <n v="2026"/>
    <s v="Q4"/>
    <n v="10"/>
    <s v="Oct"/>
  </r>
  <r>
    <n v="5197"/>
    <d v="2026-10-18T00:00:00"/>
    <n v="2026"/>
    <x v="3"/>
    <n v="10"/>
    <x v="9"/>
    <x v="3"/>
    <x v="8"/>
    <x v="0"/>
    <s v="New"/>
    <x v="0"/>
    <s v="Trail Bike Light"/>
    <n v="1"/>
    <n v="49.5"/>
    <n v="0"/>
    <n v="22.36"/>
    <x v="1446"/>
    <n v="22.36"/>
    <n v="27.14"/>
    <n v="0.54828282828282826"/>
    <n v="2026"/>
    <s v="Q4"/>
    <n v="10"/>
    <s v="Oct"/>
  </r>
  <r>
    <n v="66"/>
    <d v="2026-10-19T00:00:00"/>
    <n v="2026"/>
    <x v="3"/>
    <n v="10"/>
    <x v="9"/>
    <x v="0"/>
    <x v="15"/>
    <x v="0"/>
    <s v="Business"/>
    <x v="3"/>
    <s v="Portable Camp Stove"/>
    <n v="1"/>
    <n v="80.58"/>
    <n v="0"/>
    <n v="40.43"/>
    <x v="2086"/>
    <n v="40.43"/>
    <n v="40.15"/>
    <n v="0.49826259617771157"/>
    <n v="2026"/>
    <s v="Q4"/>
    <n v="10"/>
    <s v="Oct"/>
  </r>
  <r>
    <n v="585"/>
    <d v="2026-10-19T00:00:00"/>
    <n v="2026"/>
    <x v="3"/>
    <n v="10"/>
    <x v="9"/>
    <x v="2"/>
    <x v="5"/>
    <x v="2"/>
    <s v="Business"/>
    <x v="2"/>
    <s v="Travel Backpack 35L"/>
    <n v="2"/>
    <n v="161.59"/>
    <n v="0.05"/>
    <n v="89.57"/>
    <x v="2087"/>
    <n v="179.14"/>
    <n v="127.88100000000003"/>
    <n v="0.41652199686666391"/>
    <n v="2026"/>
    <s v="Q4"/>
    <n v="10"/>
    <s v="Oct"/>
  </r>
  <r>
    <n v="856"/>
    <d v="2026-10-19T00:00:00"/>
    <n v="2026"/>
    <x v="3"/>
    <n v="10"/>
    <x v="9"/>
    <x v="3"/>
    <x v="8"/>
    <x v="0"/>
    <s v="Business"/>
    <x v="3"/>
    <s v="Portable Camp Stove"/>
    <n v="1"/>
    <n v="80.319999999999993"/>
    <n v="0"/>
    <n v="39.729999999999997"/>
    <x v="2088"/>
    <n v="39.729999999999997"/>
    <n v="40.589999999999996"/>
    <n v="0.50535358565737054"/>
    <n v="2026"/>
    <s v="Q4"/>
    <n v="10"/>
    <s v="Oct"/>
  </r>
  <r>
    <n v="1793"/>
    <d v="2026-10-19T00:00:00"/>
    <n v="2026"/>
    <x v="3"/>
    <n v="10"/>
    <x v="9"/>
    <x v="0"/>
    <x v="9"/>
    <x v="3"/>
    <s v="New"/>
    <x v="2"/>
    <s v="Travel Backpack 35L"/>
    <n v="1"/>
    <n v="164.25"/>
    <n v="0"/>
    <n v="86.6"/>
    <x v="2089"/>
    <n v="86.6"/>
    <n v="77.650000000000006"/>
    <n v="0.47275494672754947"/>
    <n v="2026"/>
    <s v="Q4"/>
    <n v="10"/>
    <s v="Oct"/>
  </r>
  <r>
    <n v="4763"/>
    <d v="2026-10-19T00:00:00"/>
    <n v="2026"/>
    <x v="3"/>
    <n v="10"/>
    <x v="9"/>
    <x v="3"/>
    <x v="8"/>
    <x v="3"/>
    <s v="New"/>
    <x v="0"/>
    <s v="Cycling Pack 12L"/>
    <n v="6"/>
    <n v="101.6"/>
    <n v="0"/>
    <n v="50.17"/>
    <x v="2090"/>
    <n v="301.02"/>
    <n v="308.57999999999993"/>
    <n v="0.50620078740157481"/>
    <n v="2026"/>
    <s v="Q4"/>
    <n v="10"/>
    <s v="Oct"/>
  </r>
  <r>
    <n v="1716"/>
    <d v="2026-10-20T00:00:00"/>
    <n v="2026"/>
    <x v="3"/>
    <n v="10"/>
    <x v="9"/>
    <x v="0"/>
    <x v="0"/>
    <x v="2"/>
    <s v="Returning"/>
    <x v="4"/>
    <s v="Recovery Roller"/>
    <n v="5"/>
    <n v="35.99"/>
    <n v="0"/>
    <n v="14.19"/>
    <x v="2091"/>
    <n v="70.95"/>
    <n v="109.00000000000001"/>
    <n v="0.60572381217004723"/>
    <n v="2026"/>
    <s v="Q4"/>
    <n v="10"/>
    <s v="Oct"/>
  </r>
  <r>
    <n v="1759"/>
    <d v="2026-10-20T00:00:00"/>
    <n v="2026"/>
    <x v="3"/>
    <n v="10"/>
    <x v="9"/>
    <x v="3"/>
    <x v="8"/>
    <x v="0"/>
    <s v="Returning"/>
    <x v="4"/>
    <s v="Recovery Roller"/>
    <n v="2"/>
    <n v="36.57"/>
    <n v="0.1"/>
    <n v="13.79"/>
    <x v="2092"/>
    <n v="27.58"/>
    <n v="38.246000000000009"/>
    <n v="0.58101661957281325"/>
    <n v="2026"/>
    <s v="Q4"/>
    <n v="10"/>
    <s v="Oct"/>
  </r>
  <r>
    <n v="1811"/>
    <d v="2026-10-20T00:00:00"/>
    <n v="2026"/>
    <x v="3"/>
    <n v="10"/>
    <x v="9"/>
    <x v="1"/>
    <x v="6"/>
    <x v="0"/>
    <s v="New"/>
    <x v="0"/>
    <s v="Compact Repair Kit"/>
    <n v="1"/>
    <n v="40.99"/>
    <n v="0.1"/>
    <n v="17.16"/>
    <x v="2093"/>
    <n v="17.16"/>
    <n v="19.731000000000005"/>
    <n v="0.5348458973733432"/>
    <n v="2026"/>
    <s v="Q4"/>
    <n v="10"/>
    <s v="Oct"/>
  </r>
  <r>
    <n v="2918"/>
    <d v="2026-10-20T00:00:00"/>
    <n v="2026"/>
    <x v="3"/>
    <n v="10"/>
    <x v="9"/>
    <x v="3"/>
    <x v="8"/>
    <x v="2"/>
    <s v="Returning"/>
    <x v="3"/>
    <s v="Portable Camp Stove"/>
    <n v="3"/>
    <n v="80.47"/>
    <n v="0"/>
    <n v="40.090000000000003"/>
    <x v="2094"/>
    <n v="120.27000000000001"/>
    <n v="121.13999999999999"/>
    <n v="0.50180191375667949"/>
    <n v="2026"/>
    <s v="Q4"/>
    <n v="10"/>
    <s v="Oct"/>
  </r>
  <r>
    <n v="4150"/>
    <d v="2026-10-20T00:00:00"/>
    <n v="2026"/>
    <x v="3"/>
    <n v="10"/>
    <x v="9"/>
    <x v="3"/>
    <x v="13"/>
    <x v="2"/>
    <s v="Business"/>
    <x v="1"/>
    <s v="Trail Boots"/>
    <n v="5"/>
    <n v="140.32"/>
    <n v="0"/>
    <n v="80.08"/>
    <x v="2095"/>
    <n v="400.4"/>
    <n v="301.19999999999993"/>
    <n v="0.4293044469783352"/>
    <n v="2026"/>
    <s v="Q4"/>
    <n v="10"/>
    <s v="Oct"/>
  </r>
  <r>
    <n v="4830"/>
    <d v="2026-10-20T00:00:00"/>
    <n v="2026"/>
    <x v="3"/>
    <n v="10"/>
    <x v="9"/>
    <x v="1"/>
    <x v="11"/>
    <x v="0"/>
    <s v="New"/>
    <x v="4"/>
    <s v="Weighted Vest"/>
    <n v="3"/>
    <n v="125.93"/>
    <n v="0.1"/>
    <n v="68.45"/>
    <x v="2096"/>
    <n v="205.35000000000002"/>
    <n v="134.661"/>
    <n v="0.39604895135745605"/>
    <n v="2026"/>
    <s v="Q4"/>
    <n v="10"/>
    <s v="Oct"/>
  </r>
  <r>
    <n v="4698"/>
    <d v="2026-10-21T00:00:00"/>
    <n v="2026"/>
    <x v="3"/>
    <n v="10"/>
    <x v="9"/>
    <x v="3"/>
    <x v="8"/>
    <x v="0"/>
    <s v="Returning"/>
    <x v="1"/>
    <s v="Trail Boots"/>
    <n v="2"/>
    <n v="141.4"/>
    <n v="0.05"/>
    <n v="77.48"/>
    <x v="2097"/>
    <n v="154.96"/>
    <n v="113.70000000000002"/>
    <n v="0.42321149408173903"/>
    <n v="2026"/>
    <s v="Q4"/>
    <n v="10"/>
    <s v="Oct"/>
  </r>
  <r>
    <n v="4846"/>
    <d v="2026-10-21T00:00:00"/>
    <n v="2026"/>
    <x v="3"/>
    <n v="10"/>
    <x v="9"/>
    <x v="0"/>
    <x v="0"/>
    <x v="1"/>
    <s v="Business"/>
    <x v="0"/>
    <s v="Trail Bike Light"/>
    <n v="8"/>
    <n v="51.91"/>
    <n v="0.05"/>
    <n v="22.99"/>
    <x v="2098"/>
    <n v="183.92"/>
    <n v="210.59599999999998"/>
    <n v="0.53380851473704483"/>
    <n v="2026"/>
    <s v="Q4"/>
    <n v="10"/>
    <s v="Oct"/>
  </r>
  <r>
    <n v="5024"/>
    <d v="2026-10-21T00:00:00"/>
    <n v="2026"/>
    <x v="3"/>
    <n v="10"/>
    <x v="9"/>
    <x v="3"/>
    <x v="7"/>
    <x v="3"/>
    <s v="Returning"/>
    <x v="3"/>
    <s v="Trail Tent 2P"/>
    <n v="1"/>
    <n v="192.62"/>
    <n v="0"/>
    <n v="102.51"/>
    <x v="2099"/>
    <n v="102.51"/>
    <n v="90.11"/>
    <n v="0.46781227286886096"/>
    <n v="2026"/>
    <s v="Q4"/>
    <n v="10"/>
    <s v="Oct"/>
  </r>
  <r>
    <n v="1157"/>
    <d v="2026-10-22T00:00:00"/>
    <n v="2026"/>
    <x v="3"/>
    <n v="10"/>
    <x v="9"/>
    <x v="3"/>
    <x v="4"/>
    <x v="0"/>
    <s v="New"/>
    <x v="0"/>
    <s v="Trail Bike Light"/>
    <n v="1"/>
    <n v="51.25"/>
    <n v="0"/>
    <n v="22.58"/>
    <x v="2100"/>
    <n v="22.58"/>
    <n v="28.67"/>
    <n v="0.55941463414634152"/>
    <n v="2026"/>
    <s v="Q4"/>
    <n v="10"/>
    <s v="Oct"/>
  </r>
  <r>
    <n v="1427"/>
    <d v="2026-10-22T00:00:00"/>
    <n v="2026"/>
    <x v="3"/>
    <n v="10"/>
    <x v="9"/>
    <x v="3"/>
    <x v="4"/>
    <x v="2"/>
    <s v="New"/>
    <x v="2"/>
    <s v="Packing Cube Set"/>
    <n v="1"/>
    <n v="45.97"/>
    <n v="0.05"/>
    <n v="18.760000000000002"/>
    <x v="1060"/>
    <n v="18.760000000000002"/>
    <n v="24.911499999999993"/>
    <n v="0.57042922729926826"/>
    <n v="2026"/>
    <s v="Q4"/>
    <n v="10"/>
    <s v="Oct"/>
  </r>
  <r>
    <n v="1622"/>
    <d v="2026-10-22T00:00:00"/>
    <n v="2026"/>
    <x v="3"/>
    <n v="10"/>
    <x v="9"/>
    <x v="2"/>
    <x v="2"/>
    <x v="3"/>
    <s v="Returning"/>
    <x v="3"/>
    <s v="Compact Sleeping Bag"/>
    <n v="1"/>
    <n v="123.29"/>
    <n v="0"/>
    <n v="59.48"/>
    <x v="2101"/>
    <n v="59.48"/>
    <n v="63.810000000000009"/>
    <n v="0.51756022386243816"/>
    <n v="2026"/>
    <s v="Q4"/>
    <n v="10"/>
    <s v="Oct"/>
  </r>
  <r>
    <n v="1879"/>
    <d v="2026-10-22T00:00:00"/>
    <n v="2026"/>
    <x v="3"/>
    <n v="10"/>
    <x v="9"/>
    <x v="3"/>
    <x v="8"/>
    <x v="1"/>
    <s v="Business"/>
    <x v="2"/>
    <s v="Insulated Bottle"/>
    <n v="8"/>
    <n v="35.83"/>
    <n v="0.05"/>
    <n v="13.89"/>
    <x v="2102"/>
    <n v="111.12"/>
    <n v="161.18799999999999"/>
    <n v="0.59193266448286497"/>
    <n v="2026"/>
    <s v="Q4"/>
    <n v="10"/>
    <s v="Oct"/>
  </r>
  <r>
    <n v="2483"/>
    <d v="2026-10-22T00:00:00"/>
    <n v="2026"/>
    <x v="3"/>
    <n v="10"/>
    <x v="9"/>
    <x v="0"/>
    <x v="0"/>
    <x v="0"/>
    <s v="New"/>
    <x v="3"/>
    <s v="Portable Camp Stove"/>
    <n v="1"/>
    <n v="80.56"/>
    <n v="0"/>
    <n v="39.53"/>
    <x v="2103"/>
    <n v="39.53"/>
    <n v="41.03"/>
    <n v="0.5093098311817279"/>
    <n v="2026"/>
    <s v="Q4"/>
    <n v="10"/>
    <s v="Oct"/>
  </r>
  <r>
    <n v="4451"/>
    <d v="2026-10-22T00:00:00"/>
    <n v="2026"/>
    <x v="3"/>
    <n v="10"/>
    <x v="9"/>
    <x v="3"/>
    <x v="7"/>
    <x v="0"/>
    <s v="New"/>
    <x v="0"/>
    <s v="Compact Repair Kit"/>
    <n v="1"/>
    <n v="40.47"/>
    <n v="0.05"/>
    <n v="16.73"/>
    <x v="2104"/>
    <n v="16.73"/>
    <n v="21.7165"/>
    <n v="0.5648498562938109"/>
    <n v="2026"/>
    <s v="Q4"/>
    <n v="10"/>
    <s v="Oct"/>
  </r>
  <r>
    <n v="93"/>
    <d v="2026-10-23T00:00:00"/>
    <n v="2026"/>
    <x v="3"/>
    <n v="10"/>
    <x v="9"/>
    <x v="1"/>
    <x v="12"/>
    <x v="1"/>
    <s v="Business"/>
    <x v="2"/>
    <s v="Carry-On Duffel"/>
    <n v="15"/>
    <n v="133.52000000000001"/>
    <n v="0.2"/>
    <n v="66"/>
    <x v="2105"/>
    <n v="990"/>
    <n v="612.24000000000024"/>
    <n v="0.38211503894547644"/>
    <n v="2026"/>
    <s v="Q4"/>
    <n v="10"/>
    <s v="Oct"/>
  </r>
  <r>
    <n v="265"/>
    <d v="2026-10-23T00:00:00"/>
    <n v="2026"/>
    <x v="3"/>
    <n v="10"/>
    <x v="9"/>
    <x v="1"/>
    <x v="6"/>
    <x v="0"/>
    <s v="Returning"/>
    <x v="0"/>
    <s v="Commuter Helmet"/>
    <n v="1"/>
    <n v="82.28"/>
    <n v="0"/>
    <n v="42.08"/>
    <x v="2106"/>
    <n v="42.08"/>
    <n v="40.200000000000003"/>
    <n v="0.48857559552746721"/>
    <n v="2026"/>
    <s v="Q4"/>
    <n v="10"/>
    <s v="Oct"/>
  </r>
  <r>
    <n v="555"/>
    <d v="2026-10-23T00:00:00"/>
    <n v="2026"/>
    <x v="3"/>
    <n v="10"/>
    <x v="9"/>
    <x v="1"/>
    <x v="11"/>
    <x v="0"/>
    <s v="New"/>
    <x v="2"/>
    <s v="Insulated Bottle"/>
    <n v="6"/>
    <n v="35.479999999999997"/>
    <n v="0"/>
    <n v="13.37"/>
    <x v="2107"/>
    <n v="80.22"/>
    <n v="132.66"/>
    <n v="0.62316798196166856"/>
    <n v="2026"/>
    <s v="Q4"/>
    <n v="10"/>
    <s v="Oct"/>
  </r>
  <r>
    <n v="1993"/>
    <d v="2026-10-23T00:00:00"/>
    <n v="2026"/>
    <x v="3"/>
    <n v="10"/>
    <x v="9"/>
    <x v="2"/>
    <x v="3"/>
    <x v="2"/>
    <s v="New"/>
    <x v="1"/>
    <s v="Summit Backpack 45L"/>
    <n v="1"/>
    <n v="152.38"/>
    <n v="0.15"/>
    <n v="78.92"/>
    <x v="2108"/>
    <n v="78.92"/>
    <n v="50.602999999999994"/>
    <n v="0.39068736826663986"/>
    <n v="2026"/>
    <s v="Q4"/>
    <n v="10"/>
    <s v="Oct"/>
  </r>
  <r>
    <n v="3116"/>
    <d v="2026-10-23T00:00:00"/>
    <n v="2026"/>
    <x v="3"/>
    <n v="10"/>
    <x v="9"/>
    <x v="1"/>
    <x v="1"/>
    <x v="3"/>
    <s v="New"/>
    <x v="1"/>
    <s v="Hiking Daypack 20L"/>
    <n v="1"/>
    <n v="93.64"/>
    <n v="0"/>
    <n v="44.34"/>
    <x v="2109"/>
    <n v="44.34"/>
    <n v="49.3"/>
    <n v="0.52648440837249033"/>
    <n v="2026"/>
    <s v="Q4"/>
    <n v="10"/>
    <s v="Oct"/>
  </r>
  <r>
    <n v="3631"/>
    <d v="2026-10-23T00:00:00"/>
    <n v="2026"/>
    <x v="3"/>
    <n v="10"/>
    <x v="9"/>
    <x v="3"/>
    <x v="7"/>
    <x v="2"/>
    <s v="Returning"/>
    <x v="4"/>
    <s v="Weighted Vest"/>
    <n v="1"/>
    <n v="123.6"/>
    <n v="0"/>
    <n v="67.3"/>
    <x v="2110"/>
    <n v="67.3"/>
    <n v="56.3"/>
    <n v="0.45550161812297735"/>
    <n v="2026"/>
    <s v="Q4"/>
    <n v="10"/>
    <s v="Oct"/>
  </r>
  <r>
    <n v="4216"/>
    <d v="2026-10-23T00:00:00"/>
    <n v="2026"/>
    <x v="3"/>
    <n v="10"/>
    <x v="9"/>
    <x v="1"/>
    <x v="1"/>
    <x v="0"/>
    <s v="New"/>
    <x v="4"/>
    <s v="Weighted Vest"/>
    <n v="3"/>
    <n v="124.6"/>
    <n v="0.05"/>
    <n v="69.12"/>
    <x v="2111"/>
    <n v="207.36"/>
    <n v="147.74999999999994"/>
    <n v="0.41606826053898782"/>
    <n v="2026"/>
    <s v="Q4"/>
    <n v="10"/>
    <s v="Oct"/>
  </r>
  <r>
    <n v="4956"/>
    <d v="2026-10-23T00:00:00"/>
    <n v="2026"/>
    <x v="3"/>
    <n v="10"/>
    <x v="9"/>
    <x v="3"/>
    <x v="13"/>
    <x v="2"/>
    <s v="Business"/>
    <x v="1"/>
    <s v="Summit Backpack 45L"/>
    <n v="2"/>
    <n v="151.66"/>
    <n v="0"/>
    <n v="77.17"/>
    <x v="2112"/>
    <n v="154.34"/>
    <n v="148.97999999999999"/>
    <n v="0.49116444678886984"/>
    <n v="2026"/>
    <s v="Q4"/>
    <n v="10"/>
    <s v="Oct"/>
  </r>
  <r>
    <n v="439"/>
    <d v="2026-10-24T00:00:00"/>
    <n v="2026"/>
    <x v="3"/>
    <n v="10"/>
    <x v="9"/>
    <x v="2"/>
    <x v="5"/>
    <x v="2"/>
    <s v="New"/>
    <x v="2"/>
    <s v="Insulated Bottle"/>
    <n v="1"/>
    <n v="36.76"/>
    <n v="0"/>
    <n v="13.18"/>
    <x v="2113"/>
    <n v="13.18"/>
    <n v="23.58"/>
    <n v="0.64145810663764957"/>
    <n v="2026"/>
    <s v="Q4"/>
    <n v="10"/>
    <s v="Oct"/>
  </r>
  <r>
    <n v="1076"/>
    <d v="2026-10-24T00:00:00"/>
    <n v="2026"/>
    <x v="3"/>
    <n v="10"/>
    <x v="9"/>
    <x v="0"/>
    <x v="9"/>
    <x v="3"/>
    <s v="Returning"/>
    <x v="3"/>
    <s v="Trail Tent 2P"/>
    <n v="1"/>
    <n v="195.67"/>
    <n v="0"/>
    <n v="105.88"/>
    <x v="2114"/>
    <n v="105.88"/>
    <n v="89.789999999999992"/>
    <n v="0.45888485715745897"/>
    <n v="2026"/>
    <s v="Q4"/>
    <n v="10"/>
    <s v="Oct"/>
  </r>
  <r>
    <n v="1130"/>
    <d v="2026-10-24T00:00:00"/>
    <n v="2026"/>
    <x v="3"/>
    <n v="10"/>
    <x v="9"/>
    <x v="0"/>
    <x v="15"/>
    <x v="2"/>
    <s v="Returning"/>
    <x v="0"/>
    <s v="Compact Repair Kit"/>
    <n v="1"/>
    <n v="40.83"/>
    <n v="0.1"/>
    <n v="16.54"/>
    <x v="2115"/>
    <n v="16.54"/>
    <n v="20.207000000000001"/>
    <n v="0.54989522954254766"/>
    <n v="2026"/>
    <s v="Q4"/>
    <n v="10"/>
    <s v="Oct"/>
  </r>
  <r>
    <n v="2820"/>
    <d v="2026-10-24T00:00:00"/>
    <n v="2026"/>
    <x v="3"/>
    <n v="10"/>
    <x v="9"/>
    <x v="3"/>
    <x v="7"/>
    <x v="1"/>
    <s v="Business"/>
    <x v="1"/>
    <s v="Trekking Poles"/>
    <n v="6"/>
    <n v="72.73"/>
    <n v="0.05"/>
    <n v="32.700000000000003"/>
    <x v="2116"/>
    <n v="196.20000000000002"/>
    <n v="218.36099999999996"/>
    <n v="0.52672827400551425"/>
    <n v="2026"/>
    <s v="Q4"/>
    <n v="10"/>
    <s v="Oct"/>
  </r>
  <r>
    <n v="4213"/>
    <d v="2026-10-24T00:00:00"/>
    <n v="2026"/>
    <x v="3"/>
    <n v="10"/>
    <x v="9"/>
    <x v="1"/>
    <x v="14"/>
    <x v="1"/>
    <s v="Business"/>
    <x v="3"/>
    <s v="Portable Camp Stove"/>
    <n v="4"/>
    <n v="81.23"/>
    <n v="0.1"/>
    <n v="38.96"/>
    <x v="2117"/>
    <n v="155.84"/>
    <n v="136.58799999999999"/>
    <n v="0.46708249552026482"/>
    <n v="2026"/>
    <s v="Q4"/>
    <n v="10"/>
    <s v="Oct"/>
  </r>
  <r>
    <n v="4375"/>
    <d v="2026-10-24T00:00:00"/>
    <n v="2026"/>
    <x v="3"/>
    <n v="10"/>
    <x v="9"/>
    <x v="1"/>
    <x v="1"/>
    <x v="0"/>
    <s v="Business"/>
    <x v="2"/>
    <s v="Packing Cube Set"/>
    <n v="1"/>
    <n v="46.38"/>
    <n v="0.15"/>
    <n v="17.87"/>
    <x v="2118"/>
    <n v="17.87"/>
    <n v="21.553000000000001"/>
    <n v="0.54671131065621592"/>
    <n v="2026"/>
    <s v="Q4"/>
    <n v="10"/>
    <s v="Oct"/>
  </r>
  <r>
    <n v="5072"/>
    <d v="2026-10-24T00:00:00"/>
    <n v="2026"/>
    <x v="3"/>
    <n v="10"/>
    <x v="9"/>
    <x v="3"/>
    <x v="7"/>
    <x v="1"/>
    <s v="Business"/>
    <x v="2"/>
    <s v="Packing Cube Set"/>
    <n v="5"/>
    <n v="45.9"/>
    <n v="0.1"/>
    <n v="17.940000000000001"/>
    <x v="2119"/>
    <n v="89.7"/>
    <n v="116.85000000000001"/>
    <n v="0.56572258533042852"/>
    <n v="2026"/>
    <s v="Q4"/>
    <n v="10"/>
    <s v="Oct"/>
  </r>
  <r>
    <n v="310"/>
    <d v="2026-10-25T00:00:00"/>
    <n v="2026"/>
    <x v="3"/>
    <n v="10"/>
    <x v="9"/>
    <x v="1"/>
    <x v="12"/>
    <x v="0"/>
    <s v="Business"/>
    <x v="1"/>
    <s v="Trail Boots"/>
    <n v="5"/>
    <n v="144.04"/>
    <n v="0.1"/>
    <n v="78.069999999999993"/>
    <x v="2120"/>
    <n v="390.34999999999997"/>
    <n v="257.83"/>
    <n v="0.39777530932765592"/>
    <n v="2026"/>
    <s v="Q4"/>
    <n v="10"/>
    <s v="Oct"/>
  </r>
  <r>
    <n v="317"/>
    <d v="2026-10-25T00:00:00"/>
    <n v="2026"/>
    <x v="3"/>
    <n v="10"/>
    <x v="9"/>
    <x v="2"/>
    <x v="10"/>
    <x v="3"/>
    <s v="New"/>
    <x v="0"/>
    <s v="Commuter Helmet"/>
    <n v="2"/>
    <n v="80.69"/>
    <n v="0.05"/>
    <n v="43.81"/>
    <x v="2121"/>
    <n v="87.62"/>
    <n v="65.690999999999974"/>
    <n v="0.42848197454846676"/>
    <n v="2026"/>
    <s v="Q4"/>
    <n v="10"/>
    <s v="Oct"/>
  </r>
  <r>
    <n v="684"/>
    <d v="2026-10-25T00:00:00"/>
    <n v="2026"/>
    <x v="3"/>
    <n v="10"/>
    <x v="9"/>
    <x v="3"/>
    <x v="4"/>
    <x v="0"/>
    <s v="Business"/>
    <x v="3"/>
    <s v="Trail Tent 2P"/>
    <n v="1"/>
    <n v="191.91"/>
    <n v="0"/>
    <n v="101.89"/>
    <x v="2122"/>
    <n v="101.89"/>
    <n v="90.02"/>
    <n v="0.46907404512531914"/>
    <n v="2026"/>
    <s v="Q4"/>
    <n v="10"/>
    <s v="Oct"/>
  </r>
  <r>
    <n v="1430"/>
    <d v="2026-10-25T00:00:00"/>
    <n v="2026"/>
    <x v="3"/>
    <n v="10"/>
    <x v="9"/>
    <x v="3"/>
    <x v="13"/>
    <x v="2"/>
    <s v="New"/>
    <x v="4"/>
    <s v="Recovery Roller"/>
    <n v="1"/>
    <n v="36.630000000000003"/>
    <n v="0.05"/>
    <n v="13.97"/>
    <x v="2123"/>
    <n v="13.97"/>
    <n v="20.828500000000005"/>
    <n v="0.59854591433538806"/>
    <n v="2026"/>
    <s v="Q4"/>
    <n v="10"/>
    <s v="Oct"/>
  </r>
  <r>
    <n v="2049"/>
    <d v="2026-10-25T00:00:00"/>
    <n v="2026"/>
    <x v="3"/>
    <n v="10"/>
    <x v="9"/>
    <x v="3"/>
    <x v="4"/>
    <x v="1"/>
    <s v="Business"/>
    <x v="2"/>
    <s v="Insulated Bottle"/>
    <n v="6"/>
    <n v="35.380000000000003"/>
    <n v="0.05"/>
    <n v="13.9"/>
    <x v="2124"/>
    <n v="83.4"/>
    <n v="118.26600000000002"/>
    <n v="0.58644491386748387"/>
    <n v="2026"/>
    <s v="Q4"/>
    <n v="10"/>
    <s v="Oct"/>
  </r>
  <r>
    <n v="2199"/>
    <d v="2026-10-25T00:00:00"/>
    <n v="2026"/>
    <x v="3"/>
    <n v="10"/>
    <x v="9"/>
    <x v="1"/>
    <x v="12"/>
    <x v="3"/>
    <s v="Returning"/>
    <x v="2"/>
    <s v="Carry-On Duffel"/>
    <n v="1"/>
    <n v="132.63"/>
    <n v="0.05"/>
    <n v="67.489999999999995"/>
    <x v="2125"/>
    <n v="67.489999999999995"/>
    <n v="58.508499999999998"/>
    <n v="0.46435870268296847"/>
    <n v="2026"/>
    <s v="Q4"/>
    <n v="10"/>
    <s v="Oct"/>
  </r>
  <r>
    <n v="2954"/>
    <d v="2026-10-25T00:00:00"/>
    <n v="2026"/>
    <x v="3"/>
    <n v="10"/>
    <x v="9"/>
    <x v="3"/>
    <x v="4"/>
    <x v="0"/>
    <s v="New"/>
    <x v="1"/>
    <s v="Trekking Poles"/>
    <n v="1"/>
    <n v="71.17"/>
    <n v="0"/>
    <n v="32.57"/>
    <x v="2126"/>
    <n v="32.57"/>
    <n v="38.6"/>
    <n v="0.54236335534635383"/>
    <n v="2026"/>
    <s v="Q4"/>
    <n v="10"/>
    <s v="Oct"/>
  </r>
  <r>
    <n v="3218"/>
    <d v="2026-10-25T00:00:00"/>
    <n v="2026"/>
    <x v="3"/>
    <n v="10"/>
    <x v="9"/>
    <x v="0"/>
    <x v="15"/>
    <x v="1"/>
    <s v="Business"/>
    <x v="2"/>
    <s v="Carry-On Duffel"/>
    <n v="6"/>
    <n v="132.08000000000001"/>
    <n v="0.1"/>
    <n v="67.61"/>
    <x v="2127"/>
    <n v="405.65999999999997"/>
    <n v="307.57200000000012"/>
    <n v="0.43123696076451995"/>
    <n v="2026"/>
    <s v="Q4"/>
    <n v="10"/>
    <s v="Oct"/>
  </r>
  <r>
    <n v="3965"/>
    <d v="2026-10-25T00:00:00"/>
    <n v="2026"/>
    <x v="3"/>
    <n v="10"/>
    <x v="9"/>
    <x v="1"/>
    <x v="11"/>
    <x v="2"/>
    <s v="Returning"/>
    <x v="3"/>
    <s v="Portable Camp Stove"/>
    <n v="3"/>
    <n v="82.75"/>
    <n v="0.05"/>
    <n v="38.53"/>
    <x v="2128"/>
    <n v="115.59"/>
    <n v="120.24749999999997"/>
    <n v="0.50987438384480832"/>
    <n v="2026"/>
    <s v="Q4"/>
    <n v="10"/>
    <s v="Oct"/>
  </r>
  <r>
    <n v="2278"/>
    <d v="2026-10-26T00:00:00"/>
    <n v="2026"/>
    <x v="3"/>
    <n v="10"/>
    <x v="9"/>
    <x v="0"/>
    <x v="15"/>
    <x v="0"/>
    <s v="Returning"/>
    <x v="4"/>
    <s v="Training Mat"/>
    <n v="5"/>
    <n v="51.5"/>
    <n v="0.1"/>
    <n v="21.38"/>
    <x v="2129"/>
    <n v="106.89999999999999"/>
    <n v="124.85000000000001"/>
    <n v="0.53872707659115426"/>
    <n v="2026"/>
    <s v="Q4"/>
    <n v="10"/>
    <s v="Oct"/>
  </r>
  <r>
    <n v="3132"/>
    <d v="2026-10-26T00:00:00"/>
    <n v="2026"/>
    <x v="3"/>
    <n v="10"/>
    <x v="9"/>
    <x v="2"/>
    <x v="5"/>
    <x v="0"/>
    <s v="New"/>
    <x v="1"/>
    <s v="Trail Boots"/>
    <n v="3"/>
    <n v="140.49"/>
    <n v="0.05"/>
    <n v="77.45"/>
    <x v="2130"/>
    <n v="232.35000000000002"/>
    <n v="168.04649999999998"/>
    <n v="0.41970022215478903"/>
    <n v="2026"/>
    <s v="Q4"/>
    <n v="10"/>
    <s v="Oct"/>
  </r>
  <r>
    <n v="3144"/>
    <d v="2026-10-26T00:00:00"/>
    <n v="2026"/>
    <x v="3"/>
    <n v="10"/>
    <x v="9"/>
    <x v="2"/>
    <x v="2"/>
    <x v="3"/>
    <s v="New"/>
    <x v="4"/>
    <s v="Recovery Roller"/>
    <n v="4"/>
    <n v="36.200000000000003"/>
    <n v="0.15"/>
    <n v="13.53"/>
    <x v="2131"/>
    <n v="54.12"/>
    <n v="68.960000000000008"/>
    <n v="0.56028599285017877"/>
    <n v="2026"/>
    <s v="Q4"/>
    <n v="10"/>
    <s v="Oct"/>
  </r>
  <r>
    <n v="3501"/>
    <d v="2026-10-26T00:00:00"/>
    <n v="2026"/>
    <x v="3"/>
    <n v="10"/>
    <x v="9"/>
    <x v="3"/>
    <x v="7"/>
    <x v="2"/>
    <s v="New"/>
    <x v="3"/>
    <s v="Compact Sleeping Bag"/>
    <n v="1"/>
    <n v="120.5"/>
    <n v="0.05"/>
    <n v="61.71"/>
    <x v="2132"/>
    <n v="61.71"/>
    <n v="52.764999999999993"/>
    <n v="0.4609303341340904"/>
    <n v="2026"/>
    <s v="Q4"/>
    <n v="10"/>
    <s v="Oct"/>
  </r>
  <r>
    <n v="458"/>
    <d v="2026-10-27T00:00:00"/>
    <n v="2026"/>
    <x v="3"/>
    <n v="10"/>
    <x v="9"/>
    <x v="2"/>
    <x v="2"/>
    <x v="2"/>
    <s v="Business"/>
    <x v="0"/>
    <s v="Cycling Pack 12L"/>
    <n v="1"/>
    <n v="102.44"/>
    <n v="0.05"/>
    <n v="49.14"/>
    <x v="2133"/>
    <n v="49.14"/>
    <n v="48.177999999999997"/>
    <n v="0.49505744055570394"/>
    <n v="2026"/>
    <s v="Q4"/>
    <n v="10"/>
    <s v="Oct"/>
  </r>
  <r>
    <n v="1065"/>
    <d v="2026-10-27T00:00:00"/>
    <n v="2026"/>
    <x v="3"/>
    <n v="10"/>
    <x v="9"/>
    <x v="2"/>
    <x v="5"/>
    <x v="0"/>
    <s v="New"/>
    <x v="4"/>
    <s v="Weighted Vest"/>
    <n v="6"/>
    <n v="121.58"/>
    <n v="0.15"/>
    <n v="68.86"/>
    <x v="2134"/>
    <n v="413.15999999999997"/>
    <n v="206.89800000000002"/>
    <n v="0.33367523683268346"/>
    <n v="2026"/>
    <s v="Q4"/>
    <n v="10"/>
    <s v="Oct"/>
  </r>
  <r>
    <n v="1707"/>
    <d v="2026-10-27T00:00:00"/>
    <n v="2026"/>
    <x v="3"/>
    <n v="10"/>
    <x v="9"/>
    <x v="2"/>
    <x v="16"/>
    <x v="0"/>
    <s v="New"/>
    <x v="2"/>
    <s v="Insulated Bottle"/>
    <n v="2"/>
    <n v="35.36"/>
    <n v="0"/>
    <n v="13.33"/>
    <x v="2024"/>
    <n v="26.66"/>
    <n v="44.06"/>
    <n v="0.62302036199095023"/>
    <n v="2026"/>
    <s v="Q4"/>
    <n v="10"/>
    <s v="Oct"/>
  </r>
  <r>
    <n v="1989"/>
    <d v="2026-10-27T00:00:00"/>
    <n v="2026"/>
    <x v="3"/>
    <n v="10"/>
    <x v="9"/>
    <x v="3"/>
    <x v="4"/>
    <x v="0"/>
    <s v="New"/>
    <x v="3"/>
    <s v="Alpine Tent 4P"/>
    <n v="2"/>
    <n v="335.73"/>
    <n v="0"/>
    <n v="199.44"/>
    <x v="2135"/>
    <n v="398.88"/>
    <n v="272.58000000000004"/>
    <n v="0.4059512107943884"/>
    <n v="2026"/>
    <s v="Q4"/>
    <n v="10"/>
    <s v="Oct"/>
  </r>
  <r>
    <n v="2852"/>
    <d v="2026-10-27T00:00:00"/>
    <n v="2026"/>
    <x v="3"/>
    <n v="10"/>
    <x v="9"/>
    <x v="1"/>
    <x v="12"/>
    <x v="1"/>
    <s v="Business"/>
    <x v="1"/>
    <s v="Trail Boots"/>
    <n v="3"/>
    <n v="141.96"/>
    <n v="0.1"/>
    <n v="77.42"/>
    <x v="2136"/>
    <n v="232.26"/>
    <n v="151.03200000000004"/>
    <n v="0.39403900942362485"/>
    <n v="2026"/>
    <s v="Q4"/>
    <n v="10"/>
    <s v="Oct"/>
  </r>
  <r>
    <n v="4762"/>
    <d v="2026-10-27T00:00:00"/>
    <n v="2026"/>
    <x v="3"/>
    <n v="10"/>
    <x v="9"/>
    <x v="1"/>
    <x v="12"/>
    <x v="3"/>
    <s v="New"/>
    <x v="4"/>
    <s v="Training Mat"/>
    <n v="2"/>
    <n v="51.76"/>
    <n v="0"/>
    <n v="21.64"/>
    <x v="2137"/>
    <n v="43.28"/>
    <n v="60.239999999999995"/>
    <n v="0.58191653786707875"/>
    <n v="2026"/>
    <s v="Q4"/>
    <n v="10"/>
    <s v="Oct"/>
  </r>
  <r>
    <n v="4997"/>
    <d v="2026-10-27T00:00:00"/>
    <n v="2026"/>
    <x v="3"/>
    <n v="10"/>
    <x v="9"/>
    <x v="3"/>
    <x v="7"/>
    <x v="0"/>
    <s v="Returning"/>
    <x v="3"/>
    <s v="Trail Tent 2P"/>
    <n v="3"/>
    <n v="194.09"/>
    <n v="0.1"/>
    <n v="105.84"/>
    <x v="2138"/>
    <n v="317.52"/>
    <n v="206.52300000000002"/>
    <n v="0.39409552269565667"/>
    <n v="2026"/>
    <s v="Q4"/>
    <n v="10"/>
    <s v="Oct"/>
  </r>
  <r>
    <n v="1238"/>
    <d v="2026-10-28T00:00:00"/>
    <n v="2026"/>
    <x v="3"/>
    <n v="10"/>
    <x v="9"/>
    <x v="1"/>
    <x v="12"/>
    <x v="0"/>
    <s v="Returning"/>
    <x v="3"/>
    <s v="Compact Sleeping Bag"/>
    <n v="1"/>
    <n v="125.39"/>
    <n v="0.05"/>
    <n v="61.19"/>
    <x v="2139"/>
    <n v="61.19"/>
    <n v="57.930499999999995"/>
    <n v="0.48631847582909743"/>
    <n v="2026"/>
    <s v="Q4"/>
    <n v="10"/>
    <s v="Oct"/>
  </r>
  <r>
    <n v="2622"/>
    <d v="2026-10-28T00:00:00"/>
    <n v="2026"/>
    <x v="3"/>
    <n v="10"/>
    <x v="9"/>
    <x v="0"/>
    <x v="15"/>
    <x v="3"/>
    <s v="New"/>
    <x v="3"/>
    <s v="Portable Camp Stove"/>
    <n v="3"/>
    <n v="83.73"/>
    <n v="0.15"/>
    <n v="39.43"/>
    <x v="2140"/>
    <n v="118.28999999999999"/>
    <n v="95.221499999999992"/>
    <n v="0.44597831966896395"/>
    <n v="2026"/>
    <s v="Q4"/>
    <n v="10"/>
    <s v="Oct"/>
  </r>
  <r>
    <n v="3106"/>
    <d v="2026-10-28T00:00:00"/>
    <n v="2026"/>
    <x v="3"/>
    <n v="10"/>
    <x v="9"/>
    <x v="3"/>
    <x v="8"/>
    <x v="3"/>
    <s v="Business"/>
    <x v="4"/>
    <s v="Recovery Roller"/>
    <n v="3"/>
    <n v="36.99"/>
    <n v="0.05"/>
    <n v="14.14"/>
    <x v="2141"/>
    <n v="42.42"/>
    <n v="63.001499999999993"/>
    <n v="0.59761528720422297"/>
    <n v="2026"/>
    <s v="Q4"/>
    <n v="10"/>
    <s v="Oct"/>
  </r>
  <r>
    <n v="3274"/>
    <d v="2026-10-28T00:00:00"/>
    <n v="2026"/>
    <x v="3"/>
    <n v="10"/>
    <x v="9"/>
    <x v="3"/>
    <x v="7"/>
    <x v="3"/>
    <s v="New"/>
    <x v="4"/>
    <s v="Resistance Band Set"/>
    <n v="1"/>
    <n v="39.42"/>
    <n v="0"/>
    <n v="14.58"/>
    <x v="747"/>
    <n v="14.58"/>
    <n v="24.840000000000003"/>
    <n v="0.63013698630136994"/>
    <n v="2026"/>
    <s v="Q4"/>
    <n v="10"/>
    <s v="Oct"/>
  </r>
  <r>
    <n v="3542"/>
    <d v="2026-10-28T00:00:00"/>
    <n v="2026"/>
    <x v="3"/>
    <n v="10"/>
    <x v="9"/>
    <x v="3"/>
    <x v="4"/>
    <x v="0"/>
    <s v="New"/>
    <x v="0"/>
    <s v="Trail Bike Light"/>
    <n v="2"/>
    <n v="50.66"/>
    <n v="0"/>
    <n v="22.02"/>
    <x v="2142"/>
    <n v="44.04"/>
    <n v="57.279999999999994"/>
    <n v="0.56533754441373862"/>
    <n v="2026"/>
    <s v="Q4"/>
    <n v="10"/>
    <s v="Oct"/>
  </r>
  <r>
    <n v="3704"/>
    <d v="2026-10-28T00:00:00"/>
    <n v="2026"/>
    <x v="3"/>
    <n v="10"/>
    <x v="9"/>
    <x v="1"/>
    <x v="12"/>
    <x v="0"/>
    <s v="Returning"/>
    <x v="1"/>
    <s v="Trekking Poles"/>
    <n v="4"/>
    <n v="71.959999999999994"/>
    <n v="0.1"/>
    <n v="31.51"/>
    <x v="2143"/>
    <n v="126.04"/>
    <n v="133.01599999999996"/>
    <n v="0.51346427027360864"/>
    <n v="2026"/>
    <s v="Q4"/>
    <n v="10"/>
    <s v="Oct"/>
  </r>
  <r>
    <n v="4699"/>
    <d v="2026-10-28T00:00:00"/>
    <n v="2026"/>
    <x v="3"/>
    <n v="10"/>
    <x v="9"/>
    <x v="2"/>
    <x v="5"/>
    <x v="2"/>
    <s v="Returning"/>
    <x v="0"/>
    <s v="Trail Bike Light"/>
    <n v="1"/>
    <n v="49.72"/>
    <n v="0.05"/>
    <n v="22.5"/>
    <x v="2144"/>
    <n v="22.5"/>
    <n v="24.733999999999995"/>
    <n v="0.52364821950290041"/>
    <n v="2026"/>
    <s v="Q4"/>
    <n v="10"/>
    <s v="Oct"/>
  </r>
  <r>
    <n v="1226"/>
    <d v="2026-10-29T00:00:00"/>
    <n v="2026"/>
    <x v="3"/>
    <n v="10"/>
    <x v="9"/>
    <x v="0"/>
    <x v="0"/>
    <x v="3"/>
    <s v="Returning"/>
    <x v="2"/>
    <s v="Insulated Bottle"/>
    <n v="1"/>
    <n v="36.58"/>
    <n v="0"/>
    <n v="13.5"/>
    <x v="1530"/>
    <n v="13.5"/>
    <n v="23.08"/>
    <n v="0.63094587206123565"/>
    <n v="2026"/>
    <s v="Q4"/>
    <n v="10"/>
    <s v="Oct"/>
  </r>
  <r>
    <n v="1245"/>
    <d v="2026-10-29T00:00:00"/>
    <n v="2026"/>
    <x v="3"/>
    <n v="10"/>
    <x v="9"/>
    <x v="1"/>
    <x v="6"/>
    <x v="3"/>
    <s v="Returning"/>
    <x v="4"/>
    <s v="Resistance Band Set"/>
    <n v="2"/>
    <n v="41.06"/>
    <n v="0.05"/>
    <n v="15.07"/>
    <x v="1746"/>
    <n v="30.14"/>
    <n v="47.873999999999995"/>
    <n v="0.6136590868305688"/>
    <n v="2026"/>
    <s v="Q4"/>
    <n v="10"/>
    <s v="Oct"/>
  </r>
  <r>
    <n v="1477"/>
    <d v="2026-10-29T00:00:00"/>
    <n v="2026"/>
    <x v="3"/>
    <n v="10"/>
    <x v="9"/>
    <x v="1"/>
    <x v="14"/>
    <x v="3"/>
    <s v="Returning"/>
    <x v="3"/>
    <s v="Compact Sleeping Bag"/>
    <n v="1"/>
    <n v="121.78"/>
    <n v="0.15"/>
    <n v="61.55"/>
    <x v="2145"/>
    <n v="61.55"/>
    <n v="41.963000000000008"/>
    <n v="0.40538869513974096"/>
    <n v="2026"/>
    <s v="Q4"/>
    <n v="10"/>
    <s v="Oct"/>
  </r>
  <r>
    <n v="1575"/>
    <d v="2026-10-29T00:00:00"/>
    <n v="2026"/>
    <x v="3"/>
    <n v="10"/>
    <x v="9"/>
    <x v="3"/>
    <x v="7"/>
    <x v="1"/>
    <s v="Returning"/>
    <x v="2"/>
    <s v="Carry-On Duffel"/>
    <n v="5"/>
    <n v="130.68"/>
    <n v="0.2"/>
    <n v="67.209999999999994"/>
    <x v="2146"/>
    <n v="336.04999999999995"/>
    <n v="186.67000000000019"/>
    <n v="0.35711279461279488"/>
    <n v="2026"/>
    <s v="Q4"/>
    <n v="10"/>
    <s v="Oct"/>
  </r>
  <r>
    <n v="2830"/>
    <d v="2026-10-29T00:00:00"/>
    <n v="2026"/>
    <x v="3"/>
    <n v="10"/>
    <x v="9"/>
    <x v="2"/>
    <x v="2"/>
    <x v="0"/>
    <s v="New"/>
    <x v="2"/>
    <s v="Travel Backpack 35L"/>
    <n v="1"/>
    <n v="161.94999999999999"/>
    <n v="0"/>
    <n v="86.61"/>
    <x v="2147"/>
    <n v="86.61"/>
    <n v="75.339999999999989"/>
    <n v="0.46520531028095086"/>
    <n v="2026"/>
    <s v="Q4"/>
    <n v="10"/>
    <s v="Oct"/>
  </r>
  <r>
    <n v="2884"/>
    <d v="2026-10-29T00:00:00"/>
    <n v="2026"/>
    <x v="3"/>
    <n v="10"/>
    <x v="9"/>
    <x v="0"/>
    <x v="15"/>
    <x v="2"/>
    <s v="Returning"/>
    <x v="0"/>
    <s v="Commuter Helmet"/>
    <n v="2"/>
    <n v="83.6"/>
    <n v="0"/>
    <n v="43.01"/>
    <x v="2148"/>
    <n v="86.02"/>
    <n v="81.179999999999993"/>
    <n v="0.48552631578947369"/>
    <n v="2026"/>
    <s v="Q4"/>
    <n v="10"/>
    <s v="Oct"/>
  </r>
  <r>
    <n v="3093"/>
    <d v="2026-10-29T00:00:00"/>
    <n v="2026"/>
    <x v="3"/>
    <n v="10"/>
    <x v="9"/>
    <x v="3"/>
    <x v="4"/>
    <x v="1"/>
    <s v="Business"/>
    <x v="3"/>
    <s v="Trail Tent 2P"/>
    <n v="3"/>
    <n v="194.19"/>
    <n v="0.15"/>
    <n v="104.22"/>
    <x v="2149"/>
    <n v="312.65999999999997"/>
    <n v="182.52449999999999"/>
    <n v="0.36859897674503139"/>
    <n v="2026"/>
    <s v="Q4"/>
    <n v="10"/>
    <s v="Oct"/>
  </r>
  <r>
    <n v="3613"/>
    <d v="2026-10-29T00:00:00"/>
    <n v="2026"/>
    <x v="3"/>
    <n v="10"/>
    <x v="9"/>
    <x v="1"/>
    <x v="12"/>
    <x v="0"/>
    <s v="Returning"/>
    <x v="2"/>
    <s v="Travel Backpack 35L"/>
    <n v="3"/>
    <n v="167.41"/>
    <n v="0"/>
    <n v="85.33"/>
    <x v="2150"/>
    <n v="255.99"/>
    <n v="246.24"/>
    <n v="0.49029329191804549"/>
    <n v="2026"/>
    <s v="Q4"/>
    <n v="10"/>
    <s v="Oct"/>
  </r>
  <r>
    <n v="4496"/>
    <d v="2026-10-29T00:00:00"/>
    <n v="2026"/>
    <x v="3"/>
    <n v="10"/>
    <x v="9"/>
    <x v="3"/>
    <x v="8"/>
    <x v="0"/>
    <s v="Returning"/>
    <x v="4"/>
    <s v="Resistance Band Set"/>
    <n v="2"/>
    <n v="40.83"/>
    <n v="0.1"/>
    <n v="14.91"/>
    <x v="2151"/>
    <n v="29.82"/>
    <n v="43.673999999999999"/>
    <n v="0.59425259204833047"/>
    <n v="2026"/>
    <s v="Q4"/>
    <n v="10"/>
    <s v="Oct"/>
  </r>
  <r>
    <n v="5194"/>
    <d v="2026-10-29T00:00:00"/>
    <n v="2026"/>
    <x v="3"/>
    <n v="10"/>
    <x v="9"/>
    <x v="0"/>
    <x v="9"/>
    <x v="1"/>
    <s v="Business"/>
    <x v="3"/>
    <s v="Portable Camp Stove"/>
    <n v="12"/>
    <n v="80.84"/>
    <n v="0.1"/>
    <n v="38.39"/>
    <x v="2152"/>
    <n v="460.68"/>
    <n v="412.392"/>
    <n v="0.4723459233602727"/>
    <n v="2026"/>
    <s v="Q4"/>
    <n v="10"/>
    <s v="Oct"/>
  </r>
  <r>
    <n v="339"/>
    <d v="2026-10-30T00:00:00"/>
    <n v="2026"/>
    <x v="3"/>
    <n v="10"/>
    <x v="9"/>
    <x v="3"/>
    <x v="13"/>
    <x v="0"/>
    <s v="Returning"/>
    <x v="0"/>
    <s v="Compact Repair Kit"/>
    <n v="1"/>
    <n v="39.65"/>
    <n v="0"/>
    <n v="16.38"/>
    <x v="2153"/>
    <n v="16.38"/>
    <n v="23.27"/>
    <n v="0.58688524590163937"/>
    <n v="2026"/>
    <s v="Q4"/>
    <n v="10"/>
    <s v="Oct"/>
  </r>
  <r>
    <n v="1199"/>
    <d v="2026-10-30T00:00:00"/>
    <n v="2026"/>
    <x v="3"/>
    <n v="10"/>
    <x v="9"/>
    <x v="1"/>
    <x v="12"/>
    <x v="0"/>
    <s v="New"/>
    <x v="0"/>
    <s v="Cycling Pack 12L"/>
    <n v="1"/>
    <n v="102.47"/>
    <n v="0.1"/>
    <n v="49.75"/>
    <x v="2154"/>
    <n v="49.75"/>
    <n v="42.472999999999999"/>
    <n v="0.46054671828068922"/>
    <n v="2026"/>
    <s v="Q4"/>
    <n v="10"/>
    <s v="Oct"/>
  </r>
  <r>
    <n v="1253"/>
    <d v="2026-10-30T00:00:00"/>
    <n v="2026"/>
    <x v="3"/>
    <n v="10"/>
    <x v="9"/>
    <x v="3"/>
    <x v="13"/>
    <x v="2"/>
    <s v="Business"/>
    <x v="4"/>
    <s v="Resistance Band Set"/>
    <n v="2"/>
    <n v="40.43"/>
    <n v="0"/>
    <n v="14.88"/>
    <x v="754"/>
    <n v="29.76"/>
    <n v="51.099999999999994"/>
    <n v="0.63195646796932969"/>
    <n v="2026"/>
    <s v="Q4"/>
    <n v="10"/>
    <s v="Oct"/>
  </r>
  <r>
    <n v="1407"/>
    <d v="2026-10-30T00:00:00"/>
    <n v="2026"/>
    <x v="3"/>
    <n v="10"/>
    <x v="9"/>
    <x v="3"/>
    <x v="8"/>
    <x v="2"/>
    <s v="Business"/>
    <x v="2"/>
    <s v="Insulated Bottle"/>
    <n v="2"/>
    <n v="35.880000000000003"/>
    <n v="0.05"/>
    <n v="13.52"/>
    <x v="2155"/>
    <n v="27.04"/>
    <n v="41.131999999999998"/>
    <n v="0.60335621662852779"/>
    <n v="2026"/>
    <s v="Q4"/>
    <n v="10"/>
    <s v="Oct"/>
  </r>
  <r>
    <n v="2532"/>
    <d v="2026-10-30T00:00:00"/>
    <n v="2026"/>
    <x v="3"/>
    <n v="10"/>
    <x v="9"/>
    <x v="0"/>
    <x v="15"/>
    <x v="3"/>
    <s v="New"/>
    <x v="0"/>
    <s v="Commuter Helmet"/>
    <n v="1"/>
    <n v="80.400000000000006"/>
    <n v="0"/>
    <n v="43.34"/>
    <x v="2156"/>
    <n v="43.34"/>
    <n v="37.06"/>
    <n v="0.46094527363184079"/>
    <n v="2026"/>
    <s v="Q4"/>
    <n v="10"/>
    <s v="Oct"/>
  </r>
  <r>
    <n v="307"/>
    <d v="2026-10-31T00:00:00"/>
    <n v="2026"/>
    <x v="3"/>
    <n v="10"/>
    <x v="9"/>
    <x v="3"/>
    <x v="8"/>
    <x v="0"/>
    <s v="Returning"/>
    <x v="4"/>
    <s v="Recovery Roller"/>
    <n v="1"/>
    <n v="37.08"/>
    <n v="0"/>
    <n v="13.62"/>
    <x v="2157"/>
    <n v="13.62"/>
    <n v="23.46"/>
    <n v="0.63268608414239491"/>
    <n v="2026"/>
    <s v="Q4"/>
    <n v="10"/>
    <s v="Oct"/>
  </r>
  <r>
    <n v="3257"/>
    <d v="2026-10-31T00:00:00"/>
    <n v="2026"/>
    <x v="3"/>
    <n v="10"/>
    <x v="9"/>
    <x v="3"/>
    <x v="4"/>
    <x v="2"/>
    <s v="New"/>
    <x v="2"/>
    <s v="Travel Backpack 35L"/>
    <n v="6"/>
    <n v="165.92"/>
    <n v="0"/>
    <n v="87.55"/>
    <x v="2158"/>
    <n v="525.29999999999995"/>
    <n v="470.22"/>
    <n v="0.4723360655737705"/>
    <n v="2026"/>
    <s v="Q4"/>
    <n v="10"/>
    <s v="Oct"/>
  </r>
  <r>
    <n v="3739"/>
    <d v="2026-10-31T00:00:00"/>
    <n v="2026"/>
    <x v="3"/>
    <n v="10"/>
    <x v="9"/>
    <x v="1"/>
    <x v="12"/>
    <x v="3"/>
    <s v="New"/>
    <x v="2"/>
    <s v="Carry-On Duffel"/>
    <n v="1"/>
    <n v="135.19"/>
    <n v="0"/>
    <n v="68.319999999999993"/>
    <x v="2159"/>
    <n v="68.319999999999993"/>
    <n v="66.87"/>
    <n v="0.49463717730601381"/>
    <n v="2026"/>
    <s v="Q4"/>
    <n v="10"/>
    <s v="Oct"/>
  </r>
  <r>
    <n v="77"/>
    <d v="2026-11-01T00:00:00"/>
    <n v="2026"/>
    <x v="3"/>
    <n v="11"/>
    <x v="10"/>
    <x v="1"/>
    <x v="11"/>
    <x v="0"/>
    <s v="New"/>
    <x v="2"/>
    <s v="Carry-On Duffel"/>
    <n v="2"/>
    <n v="133.96"/>
    <n v="0.1"/>
    <n v="65.44"/>
    <x v="2160"/>
    <n v="130.88"/>
    <n v="110.24800000000002"/>
    <n v="0.4572177432732823"/>
    <n v="2026"/>
    <s v="Q4"/>
    <n v="11"/>
    <s v="Nov"/>
  </r>
  <r>
    <n v="461"/>
    <d v="2026-11-01T00:00:00"/>
    <n v="2026"/>
    <x v="3"/>
    <n v="11"/>
    <x v="10"/>
    <x v="1"/>
    <x v="11"/>
    <x v="3"/>
    <s v="Business"/>
    <x v="0"/>
    <s v="Trail Bike Light"/>
    <n v="3"/>
    <n v="51.67"/>
    <n v="0.05"/>
    <n v="22.8"/>
    <x v="2161"/>
    <n v="68.400000000000006"/>
    <n v="78.859499999999969"/>
    <n v="0.53551383781691497"/>
    <n v="2026"/>
    <s v="Q4"/>
    <n v="11"/>
    <s v="Nov"/>
  </r>
  <r>
    <n v="732"/>
    <d v="2026-11-01T00:00:00"/>
    <n v="2026"/>
    <x v="3"/>
    <n v="11"/>
    <x v="10"/>
    <x v="1"/>
    <x v="1"/>
    <x v="3"/>
    <s v="Returning"/>
    <x v="1"/>
    <s v="Summit Backpack 45L"/>
    <n v="1"/>
    <n v="150.46"/>
    <n v="0.15"/>
    <n v="78.39"/>
    <x v="2162"/>
    <n v="78.39"/>
    <n v="49.501000000000005"/>
    <n v="0.38705616501552104"/>
    <n v="2026"/>
    <s v="Q4"/>
    <n v="11"/>
    <s v="Nov"/>
  </r>
  <r>
    <n v="919"/>
    <d v="2026-11-01T00:00:00"/>
    <n v="2026"/>
    <x v="3"/>
    <n v="11"/>
    <x v="10"/>
    <x v="3"/>
    <x v="13"/>
    <x v="0"/>
    <s v="New"/>
    <x v="0"/>
    <s v="Cycling Pack 12L"/>
    <n v="1"/>
    <n v="103.53"/>
    <n v="0.1"/>
    <n v="51.75"/>
    <x v="2163"/>
    <n v="51.75"/>
    <n v="41.427000000000007"/>
    <n v="0.4446054283782479"/>
    <n v="2026"/>
    <s v="Q4"/>
    <n v="11"/>
    <s v="Nov"/>
  </r>
  <r>
    <n v="949"/>
    <d v="2026-11-01T00:00:00"/>
    <n v="2026"/>
    <x v="3"/>
    <n v="11"/>
    <x v="10"/>
    <x v="2"/>
    <x v="2"/>
    <x v="0"/>
    <s v="Returning"/>
    <x v="0"/>
    <s v="Cycling Pack 12L"/>
    <n v="4"/>
    <n v="103.33"/>
    <n v="0"/>
    <n v="49.15"/>
    <x v="2164"/>
    <n v="196.6"/>
    <n v="216.72"/>
    <n v="0.5243394948224136"/>
    <n v="2026"/>
    <s v="Q4"/>
    <n v="11"/>
    <s v="Nov"/>
  </r>
  <r>
    <n v="1185"/>
    <d v="2026-11-01T00:00:00"/>
    <n v="2026"/>
    <x v="3"/>
    <n v="11"/>
    <x v="10"/>
    <x v="3"/>
    <x v="8"/>
    <x v="1"/>
    <s v="Business"/>
    <x v="2"/>
    <s v="Insulated Bottle"/>
    <n v="5"/>
    <n v="37.08"/>
    <n v="0.15"/>
    <n v="13.27"/>
    <x v="2165"/>
    <n v="66.349999999999994"/>
    <n v="91.239999999999981"/>
    <n v="0.57897074687480166"/>
    <n v="2026"/>
    <s v="Q4"/>
    <n v="11"/>
    <s v="Nov"/>
  </r>
  <r>
    <n v="1248"/>
    <d v="2026-11-01T00:00:00"/>
    <n v="2026"/>
    <x v="3"/>
    <n v="11"/>
    <x v="10"/>
    <x v="0"/>
    <x v="0"/>
    <x v="1"/>
    <s v="Business"/>
    <x v="2"/>
    <s v="Carry-On Duffel"/>
    <n v="5"/>
    <n v="132.33000000000001"/>
    <n v="0.2"/>
    <n v="65.2"/>
    <x v="2166"/>
    <n v="326"/>
    <n v="203.32000000000005"/>
    <n v="0.3841154689034989"/>
    <n v="2026"/>
    <s v="Q4"/>
    <n v="11"/>
    <s v="Nov"/>
  </r>
  <r>
    <n v="2129"/>
    <d v="2026-11-01T00:00:00"/>
    <n v="2026"/>
    <x v="3"/>
    <n v="11"/>
    <x v="10"/>
    <x v="3"/>
    <x v="13"/>
    <x v="2"/>
    <s v="New"/>
    <x v="0"/>
    <s v="Trail Bike Light"/>
    <n v="2"/>
    <n v="50.43"/>
    <n v="0"/>
    <n v="22.54"/>
    <x v="1977"/>
    <n v="45.08"/>
    <n v="55.78"/>
    <n v="0.55304382312115807"/>
    <n v="2026"/>
    <s v="Q4"/>
    <n v="11"/>
    <s v="Nov"/>
  </r>
  <r>
    <n v="2850"/>
    <d v="2026-11-01T00:00:00"/>
    <n v="2026"/>
    <x v="3"/>
    <n v="11"/>
    <x v="10"/>
    <x v="2"/>
    <x v="2"/>
    <x v="1"/>
    <s v="Returning"/>
    <x v="4"/>
    <s v="Training Mat"/>
    <n v="3"/>
    <n v="50.05"/>
    <n v="0.15"/>
    <n v="22.36"/>
    <x v="2167"/>
    <n v="67.08"/>
    <n v="60.547499999999985"/>
    <n v="0.47440794499618022"/>
    <n v="2026"/>
    <s v="Q4"/>
    <n v="11"/>
    <s v="Nov"/>
  </r>
  <r>
    <n v="3477"/>
    <d v="2026-11-01T00:00:00"/>
    <n v="2026"/>
    <x v="3"/>
    <n v="11"/>
    <x v="10"/>
    <x v="3"/>
    <x v="13"/>
    <x v="0"/>
    <s v="Returning"/>
    <x v="3"/>
    <s v="Trail Tent 2P"/>
    <n v="1"/>
    <n v="197.14"/>
    <n v="0.05"/>
    <n v="102.87"/>
    <x v="2168"/>
    <n v="102.87"/>
    <n v="84.412999999999982"/>
    <n v="0.45072430492890431"/>
    <n v="2026"/>
    <s v="Q4"/>
    <n v="11"/>
    <s v="Nov"/>
  </r>
  <r>
    <n v="4673"/>
    <d v="2026-11-01T00:00:00"/>
    <n v="2026"/>
    <x v="3"/>
    <n v="11"/>
    <x v="10"/>
    <x v="0"/>
    <x v="0"/>
    <x v="1"/>
    <s v="Business"/>
    <x v="1"/>
    <s v="Trekking Poles"/>
    <n v="5"/>
    <n v="72.13"/>
    <n v="0.1"/>
    <n v="31.41"/>
    <x v="2169"/>
    <n v="157.05000000000001"/>
    <n v="167.53499999999997"/>
    <n v="0.51615139331762094"/>
    <n v="2026"/>
    <s v="Q4"/>
    <n v="11"/>
    <s v="Nov"/>
  </r>
  <r>
    <n v="4679"/>
    <d v="2026-11-01T00:00:00"/>
    <n v="2026"/>
    <x v="3"/>
    <n v="11"/>
    <x v="10"/>
    <x v="1"/>
    <x v="12"/>
    <x v="1"/>
    <s v="Returning"/>
    <x v="3"/>
    <s v="Alpine Tent 4P"/>
    <n v="8"/>
    <n v="341.51"/>
    <n v="0.1"/>
    <n v="200.1"/>
    <x v="2170"/>
    <n v="1600.8"/>
    <n v="858.07199999999989"/>
    <n v="0.34896977150498276"/>
    <n v="2026"/>
    <s v="Q4"/>
    <n v="11"/>
    <s v="Nov"/>
  </r>
  <r>
    <n v="4809"/>
    <d v="2026-11-01T00:00:00"/>
    <n v="2026"/>
    <x v="3"/>
    <n v="11"/>
    <x v="10"/>
    <x v="1"/>
    <x v="11"/>
    <x v="0"/>
    <s v="New"/>
    <x v="2"/>
    <s v="Insulated Bottle"/>
    <n v="1"/>
    <n v="36.47"/>
    <n v="0.05"/>
    <n v="13.88"/>
    <x v="276"/>
    <n v="13.88"/>
    <n v="20.766499999999994"/>
    <n v="0.59938233299178834"/>
    <n v="2026"/>
    <s v="Q4"/>
    <n v="11"/>
    <s v="Nov"/>
  </r>
  <r>
    <n v="4849"/>
    <d v="2026-11-01T00:00:00"/>
    <n v="2026"/>
    <x v="3"/>
    <n v="11"/>
    <x v="10"/>
    <x v="0"/>
    <x v="0"/>
    <x v="0"/>
    <s v="New"/>
    <x v="2"/>
    <s v="Insulated Bottle"/>
    <n v="4"/>
    <n v="35.69"/>
    <n v="0.15"/>
    <n v="13.52"/>
    <x v="2171"/>
    <n v="54.08"/>
    <n v="67.265999999999991"/>
    <n v="0.55433224004087478"/>
    <n v="2026"/>
    <s v="Q4"/>
    <n v="11"/>
    <s v="Nov"/>
  </r>
  <r>
    <n v="436"/>
    <d v="2026-11-02T00:00:00"/>
    <n v="2026"/>
    <x v="3"/>
    <n v="11"/>
    <x v="10"/>
    <x v="2"/>
    <x v="10"/>
    <x v="0"/>
    <s v="New"/>
    <x v="2"/>
    <s v="Insulated Bottle"/>
    <n v="2"/>
    <n v="35.340000000000003"/>
    <n v="0.1"/>
    <n v="13.82"/>
    <x v="2172"/>
    <n v="27.64"/>
    <n v="35.972000000000008"/>
    <n v="0.56549078790165386"/>
    <n v="2026"/>
    <s v="Q4"/>
    <n v="11"/>
    <s v="Nov"/>
  </r>
  <r>
    <n v="879"/>
    <d v="2026-11-02T00:00:00"/>
    <n v="2026"/>
    <x v="3"/>
    <n v="11"/>
    <x v="10"/>
    <x v="2"/>
    <x v="10"/>
    <x v="0"/>
    <s v="New"/>
    <x v="2"/>
    <s v="Packing Cube Set"/>
    <n v="4"/>
    <n v="46.8"/>
    <n v="0.05"/>
    <n v="18.52"/>
    <x v="2173"/>
    <n v="74.08"/>
    <n v="103.75999999999998"/>
    <n v="0.58344579397210972"/>
    <n v="2026"/>
    <s v="Q4"/>
    <n v="11"/>
    <s v="Nov"/>
  </r>
  <r>
    <n v="955"/>
    <d v="2026-11-02T00:00:00"/>
    <n v="2026"/>
    <x v="3"/>
    <n v="11"/>
    <x v="10"/>
    <x v="3"/>
    <x v="13"/>
    <x v="2"/>
    <s v="New"/>
    <x v="3"/>
    <s v="Trail Tent 2P"/>
    <n v="1"/>
    <n v="198.34"/>
    <n v="0.05"/>
    <n v="103.2"/>
    <x v="2174"/>
    <n v="103.2"/>
    <n v="85.222999999999999"/>
    <n v="0.45229616341954004"/>
    <n v="2026"/>
    <s v="Q4"/>
    <n v="11"/>
    <s v="Nov"/>
  </r>
  <r>
    <n v="1068"/>
    <d v="2026-11-02T00:00:00"/>
    <n v="2026"/>
    <x v="3"/>
    <n v="11"/>
    <x v="10"/>
    <x v="1"/>
    <x v="6"/>
    <x v="0"/>
    <s v="Returning"/>
    <x v="4"/>
    <s v="Weighted Vest"/>
    <n v="5"/>
    <n v="122.26"/>
    <n v="0.1"/>
    <n v="68.3"/>
    <x v="2175"/>
    <n v="341.5"/>
    <n v="208.67000000000007"/>
    <n v="0.37928276714470083"/>
    <n v="2026"/>
    <s v="Q4"/>
    <n v="11"/>
    <s v="Nov"/>
  </r>
  <r>
    <n v="1733"/>
    <d v="2026-11-02T00:00:00"/>
    <n v="2026"/>
    <x v="3"/>
    <n v="11"/>
    <x v="10"/>
    <x v="0"/>
    <x v="9"/>
    <x v="1"/>
    <s v="Returning"/>
    <x v="1"/>
    <s v="Trekking Poles"/>
    <n v="3"/>
    <n v="71.12"/>
    <n v="0.15"/>
    <n v="33.090000000000003"/>
    <x v="2176"/>
    <n v="99.27000000000001"/>
    <n v="82.085999999999984"/>
    <n v="0.45262356911268437"/>
    <n v="2026"/>
    <s v="Q4"/>
    <n v="11"/>
    <s v="Nov"/>
  </r>
  <r>
    <n v="3270"/>
    <d v="2026-11-02T00:00:00"/>
    <n v="2026"/>
    <x v="3"/>
    <n v="11"/>
    <x v="10"/>
    <x v="1"/>
    <x v="12"/>
    <x v="2"/>
    <s v="Returning"/>
    <x v="0"/>
    <s v="Commuter Helmet"/>
    <n v="2"/>
    <n v="81.900000000000006"/>
    <n v="0.15"/>
    <n v="41.91"/>
    <x v="2177"/>
    <n v="83.82"/>
    <n v="55.410000000000025"/>
    <n v="0.39797457444516282"/>
    <n v="2026"/>
    <s v="Q4"/>
    <n v="11"/>
    <s v="Nov"/>
  </r>
  <r>
    <n v="3484"/>
    <d v="2026-11-02T00:00:00"/>
    <n v="2026"/>
    <x v="3"/>
    <n v="11"/>
    <x v="10"/>
    <x v="2"/>
    <x v="2"/>
    <x v="3"/>
    <s v="Returning"/>
    <x v="2"/>
    <s v="Travel Backpack 35L"/>
    <n v="4"/>
    <n v="165.12"/>
    <n v="0.05"/>
    <n v="89.65"/>
    <x v="2178"/>
    <n v="358.6"/>
    <n v="268.85599999999999"/>
    <n v="0.42848582211342306"/>
    <n v="2026"/>
    <s v="Q4"/>
    <n v="11"/>
    <s v="Nov"/>
  </r>
  <r>
    <n v="3608"/>
    <d v="2026-11-02T00:00:00"/>
    <n v="2026"/>
    <x v="3"/>
    <n v="11"/>
    <x v="10"/>
    <x v="3"/>
    <x v="8"/>
    <x v="2"/>
    <s v="New"/>
    <x v="1"/>
    <s v="Hiking Daypack 20L"/>
    <n v="1"/>
    <n v="91.35"/>
    <n v="0"/>
    <n v="45.5"/>
    <x v="2179"/>
    <n v="45.5"/>
    <n v="45.849999999999994"/>
    <n v="0.50191570881226055"/>
    <n v="2026"/>
    <s v="Q4"/>
    <n v="11"/>
    <s v="Nov"/>
  </r>
  <r>
    <n v="4036"/>
    <d v="2026-11-02T00:00:00"/>
    <n v="2026"/>
    <x v="3"/>
    <n v="11"/>
    <x v="10"/>
    <x v="2"/>
    <x v="3"/>
    <x v="0"/>
    <s v="Business"/>
    <x v="4"/>
    <s v="Recovery Roller"/>
    <n v="1"/>
    <n v="36.96"/>
    <n v="0.1"/>
    <n v="14.18"/>
    <x v="2180"/>
    <n v="14.18"/>
    <n v="19.084000000000003"/>
    <n v="0.57371332371332373"/>
    <n v="2026"/>
    <s v="Q4"/>
    <n v="11"/>
    <s v="Nov"/>
  </r>
  <r>
    <n v="408"/>
    <d v="2026-11-03T00:00:00"/>
    <n v="2026"/>
    <x v="3"/>
    <n v="11"/>
    <x v="10"/>
    <x v="3"/>
    <x v="13"/>
    <x v="0"/>
    <s v="Returning"/>
    <x v="0"/>
    <s v="Trail Bike Light"/>
    <n v="1"/>
    <n v="49.61"/>
    <n v="0"/>
    <n v="22.8"/>
    <x v="538"/>
    <n v="22.8"/>
    <n v="26.81"/>
    <n v="0.54041523886313236"/>
    <n v="2026"/>
    <s v="Q4"/>
    <n v="11"/>
    <s v="Nov"/>
  </r>
  <r>
    <n v="939"/>
    <d v="2026-11-03T00:00:00"/>
    <n v="2026"/>
    <x v="3"/>
    <n v="11"/>
    <x v="10"/>
    <x v="1"/>
    <x v="11"/>
    <x v="2"/>
    <s v="Returning"/>
    <x v="0"/>
    <s v="Trail Bike Light"/>
    <n v="1"/>
    <n v="49.76"/>
    <n v="0.1"/>
    <n v="21.94"/>
    <x v="2181"/>
    <n v="21.94"/>
    <n v="22.843999999999998"/>
    <n v="0.51009289031797067"/>
    <n v="2026"/>
    <s v="Q4"/>
    <n v="11"/>
    <s v="Nov"/>
  </r>
  <r>
    <n v="1022"/>
    <d v="2026-11-03T00:00:00"/>
    <n v="2026"/>
    <x v="3"/>
    <n v="11"/>
    <x v="10"/>
    <x v="3"/>
    <x v="7"/>
    <x v="0"/>
    <s v="Returning"/>
    <x v="0"/>
    <s v="Compact Repair Kit"/>
    <n v="1"/>
    <n v="39.97"/>
    <n v="0.1"/>
    <n v="16.93"/>
    <x v="2182"/>
    <n v="16.93"/>
    <n v="19.042999999999999"/>
    <n v="0.52936924915909156"/>
    <n v="2026"/>
    <s v="Q4"/>
    <n v="11"/>
    <s v="Nov"/>
  </r>
  <r>
    <n v="1997"/>
    <d v="2026-11-03T00:00:00"/>
    <n v="2026"/>
    <x v="3"/>
    <n v="11"/>
    <x v="10"/>
    <x v="1"/>
    <x v="12"/>
    <x v="3"/>
    <s v="Returning"/>
    <x v="3"/>
    <s v="Alpine Tent 4P"/>
    <n v="2"/>
    <n v="335.46"/>
    <n v="0.1"/>
    <n v="199.87"/>
    <x v="2183"/>
    <n v="399.74"/>
    <n v="204.08799999999997"/>
    <n v="0.33799028862523761"/>
    <n v="2026"/>
    <s v="Q4"/>
    <n v="11"/>
    <s v="Nov"/>
  </r>
  <r>
    <n v="3978"/>
    <d v="2026-11-03T00:00:00"/>
    <n v="2026"/>
    <x v="3"/>
    <n v="11"/>
    <x v="10"/>
    <x v="1"/>
    <x v="12"/>
    <x v="0"/>
    <s v="New"/>
    <x v="1"/>
    <s v="Summit Backpack 45L"/>
    <n v="4"/>
    <n v="154.46"/>
    <n v="0.05"/>
    <n v="80.48"/>
    <x v="2184"/>
    <n v="321.92"/>
    <n v="265.02799999999996"/>
    <n v="0.45153574081519993"/>
    <n v="2026"/>
    <s v="Q4"/>
    <n v="11"/>
    <s v="Nov"/>
  </r>
  <r>
    <n v="4715"/>
    <d v="2026-11-03T00:00:00"/>
    <n v="2026"/>
    <x v="3"/>
    <n v="11"/>
    <x v="10"/>
    <x v="0"/>
    <x v="0"/>
    <x v="1"/>
    <s v="Business"/>
    <x v="4"/>
    <s v="Resistance Band Set"/>
    <n v="10"/>
    <n v="39.869999999999997"/>
    <n v="0.15"/>
    <n v="14.31"/>
    <x v="2185"/>
    <n v="143.1"/>
    <n v="195.79499999999999"/>
    <n v="0.57774531934670026"/>
    <n v="2026"/>
    <s v="Q4"/>
    <n v="11"/>
    <s v="Nov"/>
  </r>
  <r>
    <n v="145"/>
    <d v="2026-11-04T00:00:00"/>
    <n v="2026"/>
    <x v="3"/>
    <n v="11"/>
    <x v="10"/>
    <x v="0"/>
    <x v="15"/>
    <x v="0"/>
    <s v="Business"/>
    <x v="1"/>
    <s v="Hiking Daypack 20L"/>
    <n v="2"/>
    <n v="93.19"/>
    <n v="0.2"/>
    <n v="45.7"/>
    <x v="2186"/>
    <n v="91.4"/>
    <n v="57.704000000000008"/>
    <n v="0.38700504345959869"/>
    <n v="2026"/>
    <s v="Q4"/>
    <n v="11"/>
    <s v="Nov"/>
  </r>
  <r>
    <n v="465"/>
    <d v="2026-11-04T00:00:00"/>
    <n v="2026"/>
    <x v="3"/>
    <n v="11"/>
    <x v="10"/>
    <x v="1"/>
    <x v="12"/>
    <x v="0"/>
    <s v="Returning"/>
    <x v="4"/>
    <s v="Resistance Band Set"/>
    <n v="3"/>
    <n v="41.29"/>
    <n v="0.05"/>
    <n v="14.43"/>
    <x v="2187"/>
    <n v="43.29"/>
    <n v="74.386500000000012"/>
    <n v="0.63212706020318421"/>
    <n v="2026"/>
    <s v="Q4"/>
    <n v="11"/>
    <s v="Nov"/>
  </r>
  <r>
    <n v="1449"/>
    <d v="2026-11-04T00:00:00"/>
    <n v="2026"/>
    <x v="3"/>
    <n v="11"/>
    <x v="10"/>
    <x v="3"/>
    <x v="8"/>
    <x v="0"/>
    <s v="Returning"/>
    <x v="0"/>
    <s v="Trail Bike Light"/>
    <n v="1"/>
    <n v="50.76"/>
    <n v="0.1"/>
    <n v="22.72"/>
    <x v="2188"/>
    <n v="22.72"/>
    <n v="22.963999999999999"/>
    <n v="0.50267051921898254"/>
    <n v="2026"/>
    <s v="Q4"/>
    <n v="11"/>
    <s v="Nov"/>
  </r>
  <r>
    <n v="1802"/>
    <d v="2026-11-04T00:00:00"/>
    <n v="2026"/>
    <x v="3"/>
    <n v="11"/>
    <x v="10"/>
    <x v="2"/>
    <x v="16"/>
    <x v="2"/>
    <s v="Business"/>
    <x v="2"/>
    <s v="Insulated Bottle"/>
    <n v="1"/>
    <n v="35.94"/>
    <n v="0.05"/>
    <n v="13.39"/>
    <x v="2189"/>
    <n v="13.39"/>
    <n v="20.752999999999993"/>
    <n v="0.60782590867820629"/>
    <n v="2026"/>
    <s v="Q4"/>
    <n v="11"/>
    <s v="Nov"/>
  </r>
  <r>
    <n v="2645"/>
    <d v="2026-11-04T00:00:00"/>
    <n v="2026"/>
    <x v="3"/>
    <n v="11"/>
    <x v="10"/>
    <x v="0"/>
    <x v="15"/>
    <x v="2"/>
    <s v="New"/>
    <x v="1"/>
    <s v="Trekking Poles"/>
    <n v="4"/>
    <n v="70.010000000000005"/>
    <n v="0.05"/>
    <n v="31.43"/>
    <x v="2190"/>
    <n v="125.72"/>
    <n v="140.31800000000001"/>
    <n v="0.52743593020545942"/>
    <n v="2026"/>
    <s v="Q4"/>
    <n v="11"/>
    <s v="Nov"/>
  </r>
  <r>
    <n v="3539"/>
    <d v="2026-11-04T00:00:00"/>
    <n v="2026"/>
    <x v="3"/>
    <n v="11"/>
    <x v="10"/>
    <x v="0"/>
    <x v="15"/>
    <x v="3"/>
    <s v="Returning"/>
    <x v="1"/>
    <s v="Summit Backpack 45L"/>
    <n v="3"/>
    <n v="152.32"/>
    <n v="0.1"/>
    <n v="79.36"/>
    <x v="2191"/>
    <n v="238.07999999999998"/>
    <n v="173.18400000000003"/>
    <n v="0.42110177404295057"/>
    <n v="2026"/>
    <s v="Q4"/>
    <n v="11"/>
    <s v="Nov"/>
  </r>
  <r>
    <n v="4309"/>
    <d v="2026-11-04T00:00:00"/>
    <n v="2026"/>
    <x v="3"/>
    <n v="11"/>
    <x v="10"/>
    <x v="3"/>
    <x v="8"/>
    <x v="0"/>
    <s v="Business"/>
    <x v="0"/>
    <s v="Trail Bike Light"/>
    <n v="1"/>
    <n v="50.32"/>
    <n v="0.05"/>
    <n v="22.46"/>
    <x v="2192"/>
    <n v="22.46"/>
    <n v="25.343999999999994"/>
    <n v="0.53016483976236295"/>
    <n v="2026"/>
    <s v="Q4"/>
    <n v="11"/>
    <s v="Nov"/>
  </r>
  <r>
    <n v="4355"/>
    <d v="2026-11-04T00:00:00"/>
    <n v="2026"/>
    <x v="3"/>
    <n v="11"/>
    <x v="10"/>
    <x v="2"/>
    <x v="2"/>
    <x v="2"/>
    <s v="Returning"/>
    <x v="1"/>
    <s v="Summit Backpack 45L"/>
    <n v="2"/>
    <n v="151.04"/>
    <n v="0.15"/>
    <n v="76.97"/>
    <x v="2193"/>
    <n v="153.94"/>
    <n v="102.82799999999997"/>
    <n v="0.40047046360917243"/>
    <n v="2026"/>
    <s v="Q4"/>
    <n v="11"/>
    <s v="Nov"/>
  </r>
  <r>
    <n v="5052"/>
    <d v="2026-11-04T00:00:00"/>
    <n v="2026"/>
    <x v="3"/>
    <n v="11"/>
    <x v="10"/>
    <x v="0"/>
    <x v="15"/>
    <x v="3"/>
    <s v="Returning"/>
    <x v="0"/>
    <s v="Compact Repair Kit"/>
    <n v="3"/>
    <n v="41.12"/>
    <n v="0.1"/>
    <n v="16.670000000000002"/>
    <x v="2194"/>
    <n v="50.010000000000005"/>
    <n v="61.013999999999982"/>
    <n v="0.54955685257241671"/>
    <n v="2026"/>
    <s v="Q4"/>
    <n v="11"/>
    <s v="Nov"/>
  </r>
  <r>
    <n v="9"/>
    <d v="2026-11-05T00:00:00"/>
    <n v="2026"/>
    <x v="3"/>
    <n v="11"/>
    <x v="10"/>
    <x v="0"/>
    <x v="15"/>
    <x v="0"/>
    <s v="New"/>
    <x v="1"/>
    <s v="Trail Boots"/>
    <n v="1"/>
    <n v="140.59"/>
    <n v="0.1"/>
    <n v="79.510000000000005"/>
    <x v="2195"/>
    <n v="79.510000000000005"/>
    <n v="47.021000000000001"/>
    <n v="0.37161644182058151"/>
    <n v="2026"/>
    <s v="Q4"/>
    <n v="11"/>
    <s v="Nov"/>
  </r>
  <r>
    <n v="703"/>
    <d v="2026-11-05T00:00:00"/>
    <n v="2026"/>
    <x v="3"/>
    <n v="11"/>
    <x v="10"/>
    <x v="1"/>
    <x v="14"/>
    <x v="0"/>
    <s v="Returning"/>
    <x v="2"/>
    <s v="Travel Backpack 35L"/>
    <n v="2"/>
    <n v="160.68"/>
    <n v="0"/>
    <n v="89.49"/>
    <x v="2196"/>
    <n v="178.98"/>
    <n v="142.38000000000002"/>
    <n v="0.4430545182972368"/>
    <n v="2026"/>
    <s v="Q4"/>
    <n v="11"/>
    <s v="Nov"/>
  </r>
  <r>
    <n v="1627"/>
    <d v="2026-11-05T00:00:00"/>
    <n v="2026"/>
    <x v="3"/>
    <n v="11"/>
    <x v="10"/>
    <x v="3"/>
    <x v="4"/>
    <x v="0"/>
    <s v="Returning"/>
    <x v="4"/>
    <s v="Training Mat"/>
    <n v="6"/>
    <n v="49.7"/>
    <n v="0"/>
    <n v="22.34"/>
    <x v="2197"/>
    <n v="134.04"/>
    <n v="164.16000000000005"/>
    <n v="0.55050301810865199"/>
    <n v="2026"/>
    <s v="Q4"/>
    <n v="11"/>
    <s v="Nov"/>
  </r>
  <r>
    <n v="1760"/>
    <d v="2026-11-05T00:00:00"/>
    <n v="2026"/>
    <x v="3"/>
    <n v="11"/>
    <x v="10"/>
    <x v="1"/>
    <x v="11"/>
    <x v="2"/>
    <s v="Returning"/>
    <x v="0"/>
    <s v="Commuter Helmet"/>
    <n v="3"/>
    <n v="80.400000000000006"/>
    <n v="0.05"/>
    <n v="42.82"/>
    <x v="2198"/>
    <n v="128.46"/>
    <n v="100.68"/>
    <n v="0.43938203718250851"/>
    <n v="2026"/>
    <s v="Q4"/>
    <n v="11"/>
    <s v="Nov"/>
  </r>
  <r>
    <n v="2268"/>
    <d v="2026-11-05T00:00:00"/>
    <n v="2026"/>
    <x v="3"/>
    <n v="11"/>
    <x v="10"/>
    <x v="1"/>
    <x v="1"/>
    <x v="2"/>
    <s v="New"/>
    <x v="1"/>
    <s v="Summit Backpack 45L"/>
    <n v="4"/>
    <n v="151.38999999999999"/>
    <n v="0.05"/>
    <n v="80.66"/>
    <x v="2199"/>
    <n v="322.64"/>
    <n v="252.64199999999994"/>
    <n v="0.43916201097896329"/>
    <n v="2026"/>
    <s v="Q4"/>
    <n v="11"/>
    <s v="Nov"/>
  </r>
  <r>
    <n v="2636"/>
    <d v="2026-11-05T00:00:00"/>
    <n v="2026"/>
    <x v="3"/>
    <n v="11"/>
    <x v="10"/>
    <x v="1"/>
    <x v="14"/>
    <x v="2"/>
    <s v="Business"/>
    <x v="2"/>
    <s v="Packing Cube Set"/>
    <n v="2"/>
    <n v="45.44"/>
    <n v="0.05"/>
    <n v="18.2"/>
    <x v="2200"/>
    <n v="36.4"/>
    <n v="49.936"/>
    <n v="0.57839140103780584"/>
    <n v="2026"/>
    <s v="Q4"/>
    <n v="11"/>
    <s v="Nov"/>
  </r>
  <r>
    <n v="3255"/>
    <d v="2026-11-05T00:00:00"/>
    <n v="2026"/>
    <x v="3"/>
    <n v="11"/>
    <x v="10"/>
    <x v="3"/>
    <x v="13"/>
    <x v="0"/>
    <s v="New"/>
    <x v="1"/>
    <s v="Trekking Poles"/>
    <n v="2"/>
    <n v="70.790000000000006"/>
    <n v="0.15"/>
    <n v="33.32"/>
    <x v="2201"/>
    <n v="66.64"/>
    <n v="53.703000000000003"/>
    <n v="0.44624947026416162"/>
    <n v="2026"/>
    <s v="Q4"/>
    <n v="11"/>
    <s v="Nov"/>
  </r>
  <r>
    <n v="4326"/>
    <d v="2026-11-05T00:00:00"/>
    <n v="2026"/>
    <x v="3"/>
    <n v="11"/>
    <x v="10"/>
    <x v="2"/>
    <x v="5"/>
    <x v="2"/>
    <s v="Returning"/>
    <x v="2"/>
    <s v="Insulated Bottle"/>
    <n v="1"/>
    <n v="35.630000000000003"/>
    <n v="0"/>
    <n v="13.47"/>
    <x v="2202"/>
    <n v="13.47"/>
    <n v="22.160000000000004"/>
    <n v="0.62194779680044909"/>
    <n v="2026"/>
    <s v="Q4"/>
    <n v="11"/>
    <s v="Nov"/>
  </r>
  <r>
    <n v="4346"/>
    <d v="2026-11-05T00:00:00"/>
    <n v="2026"/>
    <x v="3"/>
    <n v="11"/>
    <x v="10"/>
    <x v="0"/>
    <x v="15"/>
    <x v="0"/>
    <s v="Business"/>
    <x v="1"/>
    <s v="Trekking Poles"/>
    <n v="3"/>
    <n v="73.010000000000005"/>
    <n v="0.15"/>
    <n v="32.49"/>
    <x v="2203"/>
    <n v="97.47"/>
    <n v="88.705500000000029"/>
    <n v="0.47646172562984934"/>
    <n v="2026"/>
    <s v="Q4"/>
    <n v="11"/>
    <s v="Nov"/>
  </r>
  <r>
    <n v="266"/>
    <d v="2026-11-06T00:00:00"/>
    <n v="2026"/>
    <x v="3"/>
    <n v="11"/>
    <x v="10"/>
    <x v="1"/>
    <x v="1"/>
    <x v="3"/>
    <s v="Business"/>
    <x v="1"/>
    <s v="Hiking Daypack 20L"/>
    <n v="1"/>
    <n v="93.48"/>
    <n v="0.05"/>
    <n v="46.34"/>
    <x v="1120"/>
    <n v="46.34"/>
    <n v="42.465999999999994"/>
    <n v="0.47818841069297113"/>
    <n v="2026"/>
    <s v="Q4"/>
    <n v="11"/>
    <s v="Nov"/>
  </r>
  <r>
    <n v="274"/>
    <d v="2026-11-06T00:00:00"/>
    <n v="2026"/>
    <x v="3"/>
    <n v="11"/>
    <x v="10"/>
    <x v="1"/>
    <x v="1"/>
    <x v="0"/>
    <s v="Business"/>
    <x v="0"/>
    <s v="Commuter Helmet"/>
    <n v="1"/>
    <n v="82.89"/>
    <n v="0"/>
    <n v="41.44"/>
    <x v="2204"/>
    <n v="41.44"/>
    <n v="41.45"/>
    <n v="0.50006032090722652"/>
    <n v="2026"/>
    <s v="Q4"/>
    <n v="11"/>
    <s v="Nov"/>
  </r>
  <r>
    <n v="1135"/>
    <d v="2026-11-06T00:00:00"/>
    <n v="2026"/>
    <x v="3"/>
    <n v="11"/>
    <x v="10"/>
    <x v="3"/>
    <x v="7"/>
    <x v="0"/>
    <s v="New"/>
    <x v="2"/>
    <s v="Insulated Bottle"/>
    <n v="2"/>
    <n v="35.71"/>
    <n v="0.2"/>
    <n v="13.48"/>
    <x v="2205"/>
    <n v="26.96"/>
    <n v="30.176000000000002"/>
    <n v="0.52814337720526461"/>
    <n v="2026"/>
    <s v="Q4"/>
    <n v="11"/>
    <s v="Nov"/>
  </r>
  <r>
    <n v="2166"/>
    <d v="2026-11-06T00:00:00"/>
    <n v="2026"/>
    <x v="3"/>
    <n v="11"/>
    <x v="10"/>
    <x v="3"/>
    <x v="13"/>
    <x v="2"/>
    <s v="New"/>
    <x v="4"/>
    <s v="Resistance Band Set"/>
    <n v="1"/>
    <n v="40.380000000000003"/>
    <n v="0.15"/>
    <n v="14.53"/>
    <x v="2206"/>
    <n v="14.53"/>
    <n v="19.792999999999999"/>
    <n v="0.57666870611543275"/>
    <n v="2026"/>
    <s v="Q4"/>
    <n v="11"/>
    <s v="Nov"/>
  </r>
  <r>
    <n v="3620"/>
    <d v="2026-11-06T00:00:00"/>
    <n v="2026"/>
    <x v="3"/>
    <n v="11"/>
    <x v="10"/>
    <x v="1"/>
    <x v="12"/>
    <x v="3"/>
    <s v="New"/>
    <x v="1"/>
    <s v="Trail Boots"/>
    <n v="1"/>
    <n v="142"/>
    <n v="0.05"/>
    <n v="81.099999999999994"/>
    <x v="2207"/>
    <n v="81.099999999999994"/>
    <n v="53.800000000000011"/>
    <n v="0.39881393624907346"/>
    <n v="2026"/>
    <s v="Q4"/>
    <n v="11"/>
    <s v="Nov"/>
  </r>
  <r>
    <n v="3986"/>
    <d v="2026-11-06T00:00:00"/>
    <n v="2026"/>
    <x v="3"/>
    <n v="11"/>
    <x v="10"/>
    <x v="0"/>
    <x v="15"/>
    <x v="3"/>
    <s v="New"/>
    <x v="2"/>
    <s v="Insulated Bottle"/>
    <n v="2"/>
    <n v="36.29"/>
    <n v="0.15"/>
    <n v="13.93"/>
    <x v="2208"/>
    <n v="27.86"/>
    <n v="33.832999999999998"/>
    <n v="0.54840905775371596"/>
    <n v="2026"/>
    <s v="Q4"/>
    <n v="11"/>
    <s v="Nov"/>
  </r>
  <r>
    <n v="4384"/>
    <d v="2026-11-06T00:00:00"/>
    <n v="2026"/>
    <x v="3"/>
    <n v="11"/>
    <x v="10"/>
    <x v="3"/>
    <x v="8"/>
    <x v="0"/>
    <s v="New"/>
    <x v="3"/>
    <s v="Compact Sleeping Bag"/>
    <n v="1"/>
    <n v="121.66"/>
    <n v="0"/>
    <n v="61.66"/>
    <x v="493"/>
    <n v="61.66"/>
    <n v="60"/>
    <n v="0.49317770836758179"/>
    <n v="2026"/>
    <s v="Q4"/>
    <n v="11"/>
    <s v="Nov"/>
  </r>
  <r>
    <n v="4565"/>
    <d v="2026-11-06T00:00:00"/>
    <n v="2026"/>
    <x v="3"/>
    <n v="11"/>
    <x v="10"/>
    <x v="1"/>
    <x v="14"/>
    <x v="0"/>
    <s v="Returning"/>
    <x v="3"/>
    <s v="Compact Sleeping Bag"/>
    <n v="3"/>
    <n v="124.65"/>
    <n v="0.05"/>
    <n v="62.27"/>
    <x v="2209"/>
    <n v="186.81"/>
    <n v="168.44250000000005"/>
    <n v="0.47414866890451163"/>
    <n v="2026"/>
    <s v="Q4"/>
    <n v="11"/>
    <s v="Nov"/>
  </r>
  <r>
    <n v="4634"/>
    <d v="2026-11-06T00:00:00"/>
    <n v="2026"/>
    <x v="3"/>
    <n v="11"/>
    <x v="10"/>
    <x v="0"/>
    <x v="15"/>
    <x v="0"/>
    <s v="New"/>
    <x v="0"/>
    <s v="Commuter Helmet"/>
    <n v="2"/>
    <n v="80.61"/>
    <n v="0"/>
    <n v="43.72"/>
    <x v="2210"/>
    <n v="87.44"/>
    <n v="73.78"/>
    <n v="0.45763552909068356"/>
    <n v="2026"/>
    <s v="Q4"/>
    <n v="11"/>
    <s v="Nov"/>
  </r>
  <r>
    <n v="104"/>
    <d v="2026-11-07T00:00:00"/>
    <n v="2026"/>
    <x v="3"/>
    <n v="11"/>
    <x v="10"/>
    <x v="1"/>
    <x v="11"/>
    <x v="0"/>
    <s v="New"/>
    <x v="1"/>
    <s v="Summit Backpack 45L"/>
    <n v="1"/>
    <n v="153.96"/>
    <n v="0"/>
    <n v="80.62"/>
    <x v="2211"/>
    <n v="80.62"/>
    <n v="73.34"/>
    <n v="0.47635749545336453"/>
    <n v="2026"/>
    <s v="Q4"/>
    <n v="11"/>
    <s v="Nov"/>
  </r>
  <r>
    <n v="181"/>
    <d v="2026-11-07T00:00:00"/>
    <n v="2026"/>
    <x v="3"/>
    <n v="11"/>
    <x v="10"/>
    <x v="1"/>
    <x v="1"/>
    <x v="2"/>
    <s v="Returning"/>
    <x v="2"/>
    <s v="Insulated Bottle"/>
    <n v="1"/>
    <n v="35.58"/>
    <n v="0"/>
    <n v="13.4"/>
    <x v="1368"/>
    <n v="13.4"/>
    <n v="22.18"/>
    <n v="0.62338392355255767"/>
    <n v="2026"/>
    <s v="Q4"/>
    <n v="11"/>
    <s v="Nov"/>
  </r>
  <r>
    <n v="823"/>
    <d v="2026-11-07T00:00:00"/>
    <n v="2026"/>
    <x v="3"/>
    <n v="11"/>
    <x v="10"/>
    <x v="0"/>
    <x v="0"/>
    <x v="3"/>
    <s v="New"/>
    <x v="4"/>
    <s v="Recovery Roller"/>
    <n v="5"/>
    <n v="36.369999999999997"/>
    <n v="0.15"/>
    <n v="13.65"/>
    <x v="2212"/>
    <n v="68.25"/>
    <n v="86.322499999999991"/>
    <n v="0.55845962250723769"/>
    <n v="2026"/>
    <s v="Q4"/>
    <n v="11"/>
    <s v="Nov"/>
  </r>
  <r>
    <n v="1730"/>
    <d v="2026-11-07T00:00:00"/>
    <n v="2026"/>
    <x v="3"/>
    <n v="11"/>
    <x v="10"/>
    <x v="3"/>
    <x v="4"/>
    <x v="3"/>
    <s v="Returning"/>
    <x v="1"/>
    <s v="Summit Backpack 45L"/>
    <n v="2"/>
    <n v="151.55000000000001"/>
    <n v="0.1"/>
    <n v="80.48"/>
    <x v="301"/>
    <n v="160.96"/>
    <n v="111.83000000000001"/>
    <n v="0.40994904505297114"/>
    <n v="2026"/>
    <s v="Q4"/>
    <n v="11"/>
    <s v="Nov"/>
  </r>
  <r>
    <n v="2710"/>
    <d v="2026-11-07T00:00:00"/>
    <n v="2026"/>
    <x v="3"/>
    <n v="11"/>
    <x v="10"/>
    <x v="0"/>
    <x v="9"/>
    <x v="2"/>
    <s v="New"/>
    <x v="3"/>
    <s v="Portable Camp Stove"/>
    <n v="2"/>
    <n v="80.67"/>
    <n v="0"/>
    <n v="40.5"/>
    <x v="2213"/>
    <n v="81"/>
    <n v="80.34"/>
    <n v="0.49795462997396805"/>
    <n v="2026"/>
    <s v="Q4"/>
    <n v="11"/>
    <s v="Nov"/>
  </r>
  <r>
    <n v="3018"/>
    <d v="2026-11-07T00:00:00"/>
    <n v="2026"/>
    <x v="3"/>
    <n v="11"/>
    <x v="10"/>
    <x v="3"/>
    <x v="7"/>
    <x v="1"/>
    <s v="Business"/>
    <x v="0"/>
    <s v="Commuter Helmet"/>
    <n v="10"/>
    <n v="81.48"/>
    <n v="0.05"/>
    <n v="43.7"/>
    <x v="2214"/>
    <n v="437"/>
    <n v="337.06000000000006"/>
    <n v="0.43544428080510561"/>
    <n v="2026"/>
    <s v="Q4"/>
    <n v="11"/>
    <s v="Nov"/>
  </r>
  <r>
    <n v="3735"/>
    <d v="2026-11-07T00:00:00"/>
    <n v="2026"/>
    <x v="3"/>
    <n v="11"/>
    <x v="10"/>
    <x v="3"/>
    <x v="8"/>
    <x v="2"/>
    <s v="Returning"/>
    <x v="2"/>
    <s v="Travel Backpack 35L"/>
    <n v="2"/>
    <n v="163.58000000000001"/>
    <n v="0.1"/>
    <n v="88.14"/>
    <x v="2215"/>
    <n v="176.28"/>
    <n v="118.16400000000002"/>
    <n v="0.40131230386762851"/>
    <n v="2026"/>
    <s v="Q4"/>
    <n v="11"/>
    <s v="Nov"/>
  </r>
  <r>
    <n v="4460"/>
    <d v="2026-11-07T00:00:00"/>
    <n v="2026"/>
    <x v="3"/>
    <n v="11"/>
    <x v="10"/>
    <x v="0"/>
    <x v="9"/>
    <x v="2"/>
    <s v="Returning"/>
    <x v="1"/>
    <s v="Trekking Poles"/>
    <n v="2"/>
    <n v="71.88"/>
    <n v="0.15"/>
    <n v="31.65"/>
    <x v="2216"/>
    <n v="63.3"/>
    <n v="58.895999999999987"/>
    <n v="0.48197977020524396"/>
    <n v="2026"/>
    <s v="Q4"/>
    <n v="11"/>
    <s v="Nov"/>
  </r>
  <r>
    <n v="319"/>
    <d v="2026-11-08T00:00:00"/>
    <n v="2026"/>
    <x v="3"/>
    <n v="11"/>
    <x v="10"/>
    <x v="3"/>
    <x v="8"/>
    <x v="0"/>
    <s v="Returning"/>
    <x v="2"/>
    <s v="Insulated Bottle"/>
    <n v="2"/>
    <n v="36.299999999999997"/>
    <n v="0.15"/>
    <n v="13.38"/>
    <x v="2217"/>
    <n v="26.76"/>
    <n v="34.949999999999989"/>
    <n v="0.56635877491492448"/>
    <n v="2026"/>
    <s v="Q4"/>
    <n v="11"/>
    <s v="Nov"/>
  </r>
  <r>
    <n v="595"/>
    <d v="2026-11-08T00:00:00"/>
    <n v="2026"/>
    <x v="3"/>
    <n v="11"/>
    <x v="10"/>
    <x v="1"/>
    <x v="12"/>
    <x v="0"/>
    <s v="New"/>
    <x v="4"/>
    <s v="Recovery Roller"/>
    <n v="2"/>
    <n v="36.159999999999997"/>
    <n v="0.1"/>
    <n v="13.79"/>
    <x v="2218"/>
    <n v="27.58"/>
    <n v="37.507999999999996"/>
    <n v="0.57626597836774829"/>
    <n v="2026"/>
    <s v="Q4"/>
    <n v="11"/>
    <s v="Nov"/>
  </r>
  <r>
    <n v="1623"/>
    <d v="2026-11-08T00:00:00"/>
    <n v="2026"/>
    <x v="3"/>
    <n v="11"/>
    <x v="10"/>
    <x v="2"/>
    <x v="5"/>
    <x v="0"/>
    <s v="Returning"/>
    <x v="2"/>
    <s v="Insulated Bottle"/>
    <n v="2"/>
    <n v="35.49"/>
    <n v="0.1"/>
    <n v="13.78"/>
    <x v="2219"/>
    <n v="27.56"/>
    <n v="36.322000000000003"/>
    <n v="0.56857956857956859"/>
    <n v="2026"/>
    <s v="Q4"/>
    <n v="11"/>
    <s v="Nov"/>
  </r>
  <r>
    <n v="2638"/>
    <d v="2026-11-08T00:00:00"/>
    <n v="2026"/>
    <x v="3"/>
    <n v="11"/>
    <x v="10"/>
    <x v="0"/>
    <x v="9"/>
    <x v="0"/>
    <s v="New"/>
    <x v="1"/>
    <s v="Trekking Poles"/>
    <n v="1"/>
    <n v="69.760000000000005"/>
    <n v="0.15"/>
    <n v="32.39"/>
    <x v="2220"/>
    <n v="32.39"/>
    <n v="26.905999999999999"/>
    <n v="0.45375742039935241"/>
    <n v="2026"/>
    <s v="Q4"/>
    <n v="11"/>
    <s v="Nov"/>
  </r>
  <r>
    <n v="2666"/>
    <d v="2026-11-08T00:00:00"/>
    <n v="2026"/>
    <x v="3"/>
    <n v="11"/>
    <x v="10"/>
    <x v="1"/>
    <x v="12"/>
    <x v="2"/>
    <s v="Business"/>
    <x v="3"/>
    <s v="Portable Camp Stove"/>
    <n v="6"/>
    <n v="81.37"/>
    <n v="0"/>
    <n v="39.5"/>
    <x v="2221"/>
    <n v="237"/>
    <n v="251.22000000000003"/>
    <n v="0.5145631067961165"/>
    <n v="2026"/>
    <s v="Q4"/>
    <n v="11"/>
    <s v="Nov"/>
  </r>
  <r>
    <n v="3505"/>
    <d v="2026-11-08T00:00:00"/>
    <n v="2026"/>
    <x v="3"/>
    <n v="11"/>
    <x v="10"/>
    <x v="1"/>
    <x v="12"/>
    <x v="1"/>
    <s v="Returning"/>
    <x v="0"/>
    <s v="Commuter Helmet"/>
    <n v="5"/>
    <n v="82.82"/>
    <n v="0.15"/>
    <n v="43.8"/>
    <x v="2222"/>
    <n v="219"/>
    <n v="132.98499999999996"/>
    <n v="0.37781439549980816"/>
    <n v="2026"/>
    <s v="Q4"/>
    <n v="11"/>
    <s v="Nov"/>
  </r>
  <r>
    <n v="3626"/>
    <d v="2026-11-08T00:00:00"/>
    <n v="2026"/>
    <x v="3"/>
    <n v="11"/>
    <x v="10"/>
    <x v="3"/>
    <x v="13"/>
    <x v="1"/>
    <s v="Business"/>
    <x v="0"/>
    <s v="Trail Bike Light"/>
    <n v="15"/>
    <n v="51.05"/>
    <n v="0.1"/>
    <n v="21.95"/>
    <x v="2223"/>
    <n v="329.25"/>
    <n v="359.92500000000007"/>
    <n v="0.52225486995320491"/>
    <n v="2026"/>
    <s v="Q4"/>
    <n v="11"/>
    <s v="Nov"/>
  </r>
  <r>
    <n v="3801"/>
    <d v="2026-11-08T00:00:00"/>
    <n v="2026"/>
    <x v="3"/>
    <n v="11"/>
    <x v="10"/>
    <x v="0"/>
    <x v="15"/>
    <x v="0"/>
    <s v="Returning"/>
    <x v="0"/>
    <s v="Cycling Pack 12L"/>
    <n v="3"/>
    <n v="101.68"/>
    <n v="0.1"/>
    <n v="51.9"/>
    <x v="2224"/>
    <n v="155.69999999999999"/>
    <n v="118.83600000000001"/>
    <n v="0.43286126409651199"/>
    <n v="2026"/>
    <s v="Q4"/>
    <n v="11"/>
    <s v="Nov"/>
  </r>
  <r>
    <n v="4685"/>
    <d v="2026-11-08T00:00:00"/>
    <n v="2026"/>
    <x v="3"/>
    <n v="11"/>
    <x v="10"/>
    <x v="3"/>
    <x v="13"/>
    <x v="1"/>
    <s v="Business"/>
    <x v="3"/>
    <s v="Portable Camp Stove"/>
    <n v="6"/>
    <n v="80.83"/>
    <n v="0.15"/>
    <n v="39.32"/>
    <x v="2225"/>
    <n v="235.92000000000002"/>
    <n v="176.31299999999999"/>
    <n v="0.42770229457612563"/>
    <n v="2026"/>
    <s v="Q4"/>
    <n v="11"/>
    <s v="Nov"/>
  </r>
  <r>
    <n v="4843"/>
    <d v="2026-11-08T00:00:00"/>
    <n v="2026"/>
    <x v="3"/>
    <n v="11"/>
    <x v="10"/>
    <x v="1"/>
    <x v="12"/>
    <x v="0"/>
    <s v="New"/>
    <x v="3"/>
    <s v="Compact Sleeping Bag"/>
    <n v="6"/>
    <n v="123.67"/>
    <n v="0.15"/>
    <n v="60.55"/>
    <x v="2226"/>
    <n v="363.29999999999995"/>
    <n v="267.41700000000003"/>
    <n v="0.42398888883603902"/>
    <n v="2026"/>
    <s v="Q4"/>
    <n v="11"/>
    <s v="Nov"/>
  </r>
  <r>
    <n v="4890"/>
    <d v="2026-11-08T00:00:00"/>
    <n v="2026"/>
    <x v="3"/>
    <n v="11"/>
    <x v="10"/>
    <x v="0"/>
    <x v="15"/>
    <x v="0"/>
    <s v="New"/>
    <x v="1"/>
    <s v="Hiking Daypack 20L"/>
    <n v="2"/>
    <n v="93.16"/>
    <n v="0.1"/>
    <n v="44.19"/>
    <x v="2227"/>
    <n v="88.38"/>
    <n v="79.307999999999993"/>
    <n v="0.47294976384714471"/>
    <n v="2026"/>
    <s v="Q4"/>
    <n v="11"/>
    <s v="Nov"/>
  </r>
  <r>
    <n v="4913"/>
    <d v="2026-11-08T00:00:00"/>
    <n v="2026"/>
    <x v="3"/>
    <n v="11"/>
    <x v="10"/>
    <x v="2"/>
    <x v="2"/>
    <x v="3"/>
    <s v="New"/>
    <x v="0"/>
    <s v="Commuter Helmet"/>
    <n v="1"/>
    <n v="83.79"/>
    <n v="0.1"/>
    <n v="42.8"/>
    <x v="2228"/>
    <n v="42.8"/>
    <n v="32.611000000000004"/>
    <n v="0.43244354271923197"/>
    <n v="2026"/>
    <s v="Q4"/>
    <n v="11"/>
    <s v="Nov"/>
  </r>
  <r>
    <n v="5079"/>
    <d v="2026-11-08T00:00:00"/>
    <n v="2026"/>
    <x v="3"/>
    <n v="11"/>
    <x v="10"/>
    <x v="2"/>
    <x v="16"/>
    <x v="0"/>
    <s v="New"/>
    <x v="4"/>
    <s v="Weighted Vest"/>
    <n v="1"/>
    <n v="120.98"/>
    <n v="0.1"/>
    <n v="70.59"/>
    <x v="2229"/>
    <n v="70.59"/>
    <n v="38.292000000000002"/>
    <n v="0.35168347385242738"/>
    <n v="2026"/>
    <s v="Q4"/>
    <n v="11"/>
    <s v="Nov"/>
  </r>
  <r>
    <n v="366"/>
    <d v="2026-11-09T00:00:00"/>
    <n v="2026"/>
    <x v="3"/>
    <n v="11"/>
    <x v="10"/>
    <x v="3"/>
    <x v="13"/>
    <x v="2"/>
    <s v="Returning"/>
    <x v="1"/>
    <s v="Summit Backpack 45L"/>
    <n v="1"/>
    <n v="152.05000000000001"/>
    <n v="0.15"/>
    <n v="80.56"/>
    <x v="2230"/>
    <n v="80.56"/>
    <n v="48.682500000000005"/>
    <n v="0.37667562914675901"/>
    <n v="2026"/>
    <s v="Q4"/>
    <n v="11"/>
    <s v="Nov"/>
  </r>
  <r>
    <n v="567"/>
    <d v="2026-11-09T00:00:00"/>
    <n v="2026"/>
    <x v="3"/>
    <n v="11"/>
    <x v="10"/>
    <x v="0"/>
    <x v="9"/>
    <x v="2"/>
    <s v="New"/>
    <x v="2"/>
    <s v="Insulated Bottle"/>
    <n v="3"/>
    <n v="36.14"/>
    <n v="0.1"/>
    <n v="13.23"/>
    <x v="2231"/>
    <n v="39.69"/>
    <n v="57.888000000000005"/>
    <n v="0.59324847814056447"/>
    <n v="2026"/>
    <s v="Q4"/>
    <n v="11"/>
    <s v="Nov"/>
  </r>
  <r>
    <n v="1051"/>
    <d v="2026-11-09T00:00:00"/>
    <n v="2026"/>
    <x v="3"/>
    <n v="11"/>
    <x v="10"/>
    <x v="3"/>
    <x v="13"/>
    <x v="1"/>
    <s v="Business"/>
    <x v="1"/>
    <s v="Hiking Daypack 20L"/>
    <n v="12"/>
    <n v="90.99"/>
    <n v="0.2"/>
    <n v="45.51"/>
    <x v="2232"/>
    <n v="546.12"/>
    <n v="327.3839999999999"/>
    <n v="0.37479393339927458"/>
    <n v="2026"/>
    <s v="Q4"/>
    <n v="11"/>
    <s v="Nov"/>
  </r>
  <r>
    <n v="1934"/>
    <d v="2026-11-09T00:00:00"/>
    <n v="2026"/>
    <x v="3"/>
    <n v="11"/>
    <x v="10"/>
    <x v="3"/>
    <x v="13"/>
    <x v="3"/>
    <s v="Business"/>
    <x v="0"/>
    <s v="Trail Bike Light"/>
    <n v="1"/>
    <n v="50.55"/>
    <n v="0.05"/>
    <n v="22.09"/>
    <x v="2233"/>
    <n v="22.09"/>
    <n v="25.932499999999994"/>
    <n v="0.54000728825029931"/>
    <n v="2026"/>
    <s v="Q4"/>
    <n v="11"/>
    <s v="Nov"/>
  </r>
  <r>
    <n v="2056"/>
    <d v="2026-11-09T00:00:00"/>
    <n v="2026"/>
    <x v="3"/>
    <n v="11"/>
    <x v="10"/>
    <x v="0"/>
    <x v="0"/>
    <x v="2"/>
    <s v="New"/>
    <x v="4"/>
    <s v="Training Mat"/>
    <n v="1"/>
    <n v="51.65"/>
    <n v="0.15"/>
    <n v="21.86"/>
    <x v="2234"/>
    <n v="21.86"/>
    <n v="22.042499999999997"/>
    <n v="0.50207846933545919"/>
    <n v="2026"/>
    <s v="Q4"/>
    <n v="11"/>
    <s v="Nov"/>
  </r>
  <r>
    <n v="2115"/>
    <d v="2026-11-09T00:00:00"/>
    <n v="2026"/>
    <x v="3"/>
    <n v="11"/>
    <x v="10"/>
    <x v="1"/>
    <x v="12"/>
    <x v="0"/>
    <s v="New"/>
    <x v="0"/>
    <s v="Commuter Helmet"/>
    <n v="5"/>
    <n v="82.96"/>
    <n v="0"/>
    <n v="43.55"/>
    <x v="2235"/>
    <n v="217.75"/>
    <n v="197.04999999999995"/>
    <n v="0.47504821600771452"/>
    <n v="2026"/>
    <s v="Q4"/>
    <n v="11"/>
    <s v="Nov"/>
  </r>
  <r>
    <n v="2437"/>
    <d v="2026-11-09T00:00:00"/>
    <n v="2026"/>
    <x v="3"/>
    <n v="11"/>
    <x v="10"/>
    <x v="3"/>
    <x v="4"/>
    <x v="3"/>
    <s v="Business"/>
    <x v="1"/>
    <s v="Trekking Poles"/>
    <n v="1"/>
    <n v="70.3"/>
    <n v="0.05"/>
    <n v="33.31"/>
    <x v="2236"/>
    <n v="33.31"/>
    <n v="33.474999999999994"/>
    <n v="0.50123530732949007"/>
    <n v="2026"/>
    <s v="Q4"/>
    <n v="11"/>
    <s v="Nov"/>
  </r>
  <r>
    <n v="3380"/>
    <d v="2026-11-09T00:00:00"/>
    <n v="2026"/>
    <x v="3"/>
    <n v="11"/>
    <x v="10"/>
    <x v="2"/>
    <x v="2"/>
    <x v="2"/>
    <s v="Returning"/>
    <x v="2"/>
    <s v="Packing Cube Set"/>
    <n v="2"/>
    <n v="47.12"/>
    <n v="0.15"/>
    <n v="18.64"/>
    <x v="2237"/>
    <n v="37.28"/>
    <n v="42.823999999999998"/>
    <n v="0.5346050134824728"/>
    <n v="2026"/>
    <s v="Q4"/>
    <n v="11"/>
    <s v="Nov"/>
  </r>
  <r>
    <n v="3648"/>
    <d v="2026-11-09T00:00:00"/>
    <n v="2026"/>
    <x v="3"/>
    <n v="11"/>
    <x v="10"/>
    <x v="0"/>
    <x v="15"/>
    <x v="3"/>
    <s v="New"/>
    <x v="4"/>
    <s v="Resistance Band Set"/>
    <n v="4"/>
    <n v="39.82"/>
    <n v="0.2"/>
    <n v="14.98"/>
    <x v="2238"/>
    <n v="59.92"/>
    <n v="67.504000000000005"/>
    <n v="0.52975891511803119"/>
    <n v="2026"/>
    <s v="Q4"/>
    <n v="11"/>
    <s v="Nov"/>
  </r>
  <r>
    <n v="3692"/>
    <d v="2026-11-09T00:00:00"/>
    <n v="2026"/>
    <x v="3"/>
    <n v="11"/>
    <x v="10"/>
    <x v="1"/>
    <x v="14"/>
    <x v="0"/>
    <s v="Returning"/>
    <x v="1"/>
    <s v="Summit Backpack 45L"/>
    <n v="4"/>
    <n v="154.27000000000001"/>
    <n v="0.05"/>
    <n v="78.36"/>
    <x v="2239"/>
    <n v="313.44"/>
    <n v="272.786"/>
    <n v="0.46532565938733528"/>
    <n v="2026"/>
    <s v="Q4"/>
    <n v="11"/>
    <s v="Nov"/>
  </r>
  <r>
    <n v="4406"/>
    <d v="2026-11-09T00:00:00"/>
    <n v="2026"/>
    <x v="3"/>
    <n v="11"/>
    <x v="10"/>
    <x v="0"/>
    <x v="0"/>
    <x v="0"/>
    <s v="New"/>
    <x v="1"/>
    <s v="Trail Boots"/>
    <n v="1"/>
    <n v="143.02000000000001"/>
    <n v="0.1"/>
    <n v="79.25"/>
    <x v="2240"/>
    <n v="79.25"/>
    <n v="49.468000000000018"/>
    <n v="0.3843129942976119"/>
    <n v="2026"/>
    <s v="Q4"/>
    <n v="11"/>
    <s v="Nov"/>
  </r>
  <r>
    <n v="4550"/>
    <d v="2026-11-09T00:00:00"/>
    <n v="2026"/>
    <x v="3"/>
    <n v="11"/>
    <x v="10"/>
    <x v="2"/>
    <x v="10"/>
    <x v="2"/>
    <s v="Returning"/>
    <x v="4"/>
    <s v="Recovery Roller"/>
    <n v="1"/>
    <n v="35.36"/>
    <n v="0"/>
    <n v="13.74"/>
    <x v="2241"/>
    <n v="13.74"/>
    <n v="21.619999999999997"/>
    <n v="0.61142533936651577"/>
    <n v="2026"/>
    <s v="Q4"/>
    <n v="11"/>
    <s v="Nov"/>
  </r>
  <r>
    <n v="4855"/>
    <d v="2026-11-09T00:00:00"/>
    <n v="2026"/>
    <x v="3"/>
    <n v="11"/>
    <x v="10"/>
    <x v="1"/>
    <x v="6"/>
    <x v="0"/>
    <s v="Returning"/>
    <x v="1"/>
    <s v="Summit Backpack 45L"/>
    <n v="1"/>
    <n v="156.82"/>
    <n v="0.1"/>
    <n v="77.12"/>
    <x v="2242"/>
    <n v="77.12"/>
    <n v="64.018000000000001"/>
    <n v="0.45358443509189589"/>
    <n v="2026"/>
    <s v="Q4"/>
    <n v="11"/>
    <s v="Nov"/>
  </r>
  <r>
    <n v="5151"/>
    <d v="2026-11-09T00:00:00"/>
    <n v="2026"/>
    <x v="3"/>
    <n v="11"/>
    <x v="10"/>
    <x v="2"/>
    <x v="16"/>
    <x v="1"/>
    <s v="Business"/>
    <x v="4"/>
    <s v="Resistance Band Set"/>
    <n v="10"/>
    <n v="40.98"/>
    <n v="0.1"/>
    <n v="14.6"/>
    <x v="2243"/>
    <n v="146"/>
    <n v="222.82"/>
    <n v="0.60414294235670518"/>
    <n v="2026"/>
    <s v="Q4"/>
    <n v="11"/>
    <s v="Nov"/>
  </r>
  <r>
    <n v="5189"/>
    <d v="2026-11-09T00:00:00"/>
    <n v="2026"/>
    <x v="3"/>
    <n v="11"/>
    <x v="10"/>
    <x v="3"/>
    <x v="8"/>
    <x v="2"/>
    <s v="New"/>
    <x v="1"/>
    <s v="Trail Boots"/>
    <n v="3"/>
    <n v="144.22999999999999"/>
    <n v="0"/>
    <n v="80.959999999999994"/>
    <x v="2244"/>
    <n v="242.88"/>
    <n v="189.80999999999995"/>
    <n v="0.43867433959647778"/>
    <n v="2026"/>
    <s v="Q4"/>
    <n v="11"/>
    <s v="Nov"/>
  </r>
  <r>
    <n v="726"/>
    <d v="2026-11-10T00:00:00"/>
    <n v="2026"/>
    <x v="3"/>
    <n v="11"/>
    <x v="10"/>
    <x v="3"/>
    <x v="7"/>
    <x v="0"/>
    <s v="New"/>
    <x v="1"/>
    <s v="Hiking Daypack 20L"/>
    <n v="1"/>
    <n v="90.23"/>
    <n v="0"/>
    <n v="44.06"/>
    <x v="2245"/>
    <n v="44.06"/>
    <n v="46.17"/>
    <n v="0.51169234179319512"/>
    <n v="2026"/>
    <s v="Q4"/>
    <n v="11"/>
    <s v="Nov"/>
  </r>
  <r>
    <n v="2154"/>
    <d v="2026-11-10T00:00:00"/>
    <n v="2026"/>
    <x v="3"/>
    <n v="11"/>
    <x v="10"/>
    <x v="3"/>
    <x v="7"/>
    <x v="0"/>
    <s v="New"/>
    <x v="1"/>
    <s v="Summit Backpack 45L"/>
    <n v="5"/>
    <n v="152.82"/>
    <n v="0.1"/>
    <n v="80.09"/>
    <x v="2246"/>
    <n v="400.45000000000005"/>
    <n v="287.2399999999999"/>
    <n v="0.417688202533118"/>
    <n v="2026"/>
    <s v="Q4"/>
    <n v="11"/>
    <s v="Nov"/>
  </r>
  <r>
    <n v="4403"/>
    <d v="2026-11-10T00:00:00"/>
    <n v="2026"/>
    <x v="3"/>
    <n v="11"/>
    <x v="10"/>
    <x v="0"/>
    <x v="0"/>
    <x v="0"/>
    <s v="Business"/>
    <x v="2"/>
    <s v="Insulated Bottle"/>
    <n v="2"/>
    <n v="36.61"/>
    <n v="0.05"/>
    <n v="13.31"/>
    <x v="2247"/>
    <n v="26.62"/>
    <n v="42.938999999999993"/>
    <n v="0.61730329648212301"/>
    <n v="2026"/>
    <s v="Q4"/>
    <n v="11"/>
    <s v="Nov"/>
  </r>
  <r>
    <n v="4924"/>
    <d v="2026-11-10T00:00:00"/>
    <n v="2026"/>
    <x v="3"/>
    <n v="11"/>
    <x v="10"/>
    <x v="3"/>
    <x v="8"/>
    <x v="1"/>
    <s v="Business"/>
    <x v="1"/>
    <s v="Summit Backpack 45L"/>
    <n v="12"/>
    <n v="150.75"/>
    <n v="0.1"/>
    <n v="80.569999999999993"/>
    <x v="2248"/>
    <n v="966.83999999999992"/>
    <n v="661.26000000000022"/>
    <n v="0.40615441311958733"/>
    <n v="2026"/>
    <s v="Q4"/>
    <n v="11"/>
    <s v="Nov"/>
  </r>
  <r>
    <n v="25"/>
    <d v="2026-11-11T00:00:00"/>
    <n v="2026"/>
    <x v="3"/>
    <n v="11"/>
    <x v="10"/>
    <x v="0"/>
    <x v="0"/>
    <x v="0"/>
    <s v="Returning"/>
    <x v="1"/>
    <s v="Trail Boots"/>
    <n v="1"/>
    <n v="145.83000000000001"/>
    <n v="0.1"/>
    <n v="79.14"/>
    <x v="2249"/>
    <n v="79.14"/>
    <n v="52.107000000000014"/>
    <n v="0.39701478890946085"/>
    <n v="2026"/>
    <s v="Q4"/>
    <n v="11"/>
    <s v="Nov"/>
  </r>
  <r>
    <n v="252"/>
    <d v="2026-11-11T00:00:00"/>
    <n v="2026"/>
    <x v="3"/>
    <n v="11"/>
    <x v="10"/>
    <x v="0"/>
    <x v="0"/>
    <x v="0"/>
    <s v="Returning"/>
    <x v="2"/>
    <s v="Travel Backpack 35L"/>
    <n v="4"/>
    <n v="162.04"/>
    <n v="0"/>
    <n v="85.77"/>
    <x v="2250"/>
    <n v="343.08"/>
    <n v="305.08"/>
    <n v="0.47068625030856581"/>
    <n v="2026"/>
    <s v="Q4"/>
    <n v="11"/>
    <s v="Nov"/>
  </r>
  <r>
    <n v="1203"/>
    <d v="2026-11-11T00:00:00"/>
    <n v="2026"/>
    <x v="3"/>
    <n v="11"/>
    <x v="10"/>
    <x v="3"/>
    <x v="8"/>
    <x v="2"/>
    <s v="Returning"/>
    <x v="1"/>
    <s v="Trail Boots"/>
    <n v="2"/>
    <n v="141.33000000000001"/>
    <n v="0.05"/>
    <n v="79.739999999999995"/>
    <x v="2251"/>
    <n v="159.47999999999999"/>
    <n v="109.047"/>
    <n v="0.40609324202035552"/>
    <n v="2026"/>
    <s v="Q4"/>
    <n v="11"/>
    <s v="Nov"/>
  </r>
  <r>
    <n v="1567"/>
    <d v="2026-11-11T00:00:00"/>
    <n v="2026"/>
    <x v="3"/>
    <n v="11"/>
    <x v="10"/>
    <x v="2"/>
    <x v="16"/>
    <x v="0"/>
    <s v="Returning"/>
    <x v="3"/>
    <s v="Compact Sleeping Bag"/>
    <n v="1"/>
    <n v="125.11"/>
    <n v="0.1"/>
    <n v="61.65"/>
    <x v="2252"/>
    <n v="61.65"/>
    <n v="50.949000000000005"/>
    <n v="0.45248181600191834"/>
    <n v="2026"/>
    <s v="Q4"/>
    <n v="11"/>
    <s v="Nov"/>
  </r>
  <r>
    <n v="2060"/>
    <d v="2026-11-11T00:00:00"/>
    <n v="2026"/>
    <x v="3"/>
    <n v="11"/>
    <x v="10"/>
    <x v="2"/>
    <x v="5"/>
    <x v="0"/>
    <s v="Business"/>
    <x v="3"/>
    <s v="Compact Sleeping Bag"/>
    <n v="3"/>
    <n v="124.55"/>
    <n v="0.15"/>
    <n v="60.68"/>
    <x v="2253"/>
    <n v="182.04"/>
    <n v="135.56249999999997"/>
    <n v="0.42683070819656643"/>
    <n v="2026"/>
    <s v="Q4"/>
    <n v="11"/>
    <s v="Nov"/>
  </r>
  <r>
    <n v="2485"/>
    <d v="2026-11-11T00:00:00"/>
    <n v="2026"/>
    <x v="3"/>
    <n v="11"/>
    <x v="10"/>
    <x v="2"/>
    <x v="10"/>
    <x v="2"/>
    <s v="Returning"/>
    <x v="1"/>
    <s v="Trail Boots"/>
    <n v="1"/>
    <n v="143.77000000000001"/>
    <n v="0.1"/>
    <n v="81.02"/>
    <x v="2254"/>
    <n v="81.02"/>
    <n v="48.373000000000005"/>
    <n v="0.3738455712441941"/>
    <n v="2026"/>
    <s v="Q4"/>
    <n v="11"/>
    <s v="Nov"/>
  </r>
  <r>
    <n v="3101"/>
    <d v="2026-11-11T00:00:00"/>
    <n v="2026"/>
    <x v="3"/>
    <n v="11"/>
    <x v="10"/>
    <x v="3"/>
    <x v="8"/>
    <x v="0"/>
    <s v="New"/>
    <x v="3"/>
    <s v="Compact Sleeping Bag"/>
    <n v="3"/>
    <n v="124.72"/>
    <n v="0.15"/>
    <n v="60.35"/>
    <x v="2255"/>
    <n v="181.05"/>
    <n v="136.98599999999993"/>
    <n v="0.4307248236048748"/>
    <n v="2026"/>
    <s v="Q4"/>
    <n v="11"/>
    <s v="Nov"/>
  </r>
  <r>
    <n v="3165"/>
    <d v="2026-11-11T00:00:00"/>
    <n v="2026"/>
    <x v="3"/>
    <n v="11"/>
    <x v="10"/>
    <x v="2"/>
    <x v="2"/>
    <x v="2"/>
    <s v="Returning"/>
    <x v="4"/>
    <s v="Recovery Roller"/>
    <n v="1"/>
    <n v="35.729999999999997"/>
    <n v="0.1"/>
    <n v="14.15"/>
    <x v="2256"/>
    <n v="14.15"/>
    <n v="18.006999999999998"/>
    <n v="0.55997139036601673"/>
    <n v="2026"/>
    <s v="Q4"/>
    <n v="11"/>
    <s v="Nov"/>
  </r>
  <r>
    <n v="4179"/>
    <d v="2026-11-11T00:00:00"/>
    <n v="2026"/>
    <x v="3"/>
    <n v="11"/>
    <x v="10"/>
    <x v="2"/>
    <x v="3"/>
    <x v="2"/>
    <s v="Business"/>
    <x v="2"/>
    <s v="Travel Backpack 35L"/>
    <n v="2"/>
    <n v="166.1"/>
    <n v="0.05"/>
    <n v="88.2"/>
    <x v="2257"/>
    <n v="176.4"/>
    <n v="139.18999999999997"/>
    <n v="0.44104692797617157"/>
    <n v="2026"/>
    <s v="Q4"/>
    <n v="11"/>
    <s v="Nov"/>
  </r>
  <r>
    <n v="4829"/>
    <d v="2026-11-11T00:00:00"/>
    <n v="2026"/>
    <x v="3"/>
    <n v="11"/>
    <x v="10"/>
    <x v="2"/>
    <x v="16"/>
    <x v="3"/>
    <s v="New"/>
    <x v="0"/>
    <s v="Commuter Helmet"/>
    <n v="2"/>
    <n v="81.27"/>
    <n v="0.05"/>
    <n v="43.04"/>
    <x v="2258"/>
    <n v="86.08"/>
    <n v="68.332999999999984"/>
    <n v="0.44253398353765544"/>
    <n v="2026"/>
    <s v="Q4"/>
    <n v="11"/>
    <s v="Nov"/>
  </r>
  <r>
    <n v="4943"/>
    <d v="2026-11-11T00:00:00"/>
    <n v="2026"/>
    <x v="3"/>
    <n v="11"/>
    <x v="10"/>
    <x v="0"/>
    <x v="9"/>
    <x v="1"/>
    <s v="Returning"/>
    <x v="3"/>
    <s v="Trail Tent 2P"/>
    <n v="10"/>
    <n v="191.98"/>
    <n v="0.1"/>
    <n v="102.73"/>
    <x v="2259"/>
    <n v="1027.3"/>
    <n v="700.52"/>
    <n v="0.40543575140929033"/>
    <n v="2026"/>
    <s v="Q4"/>
    <n v="11"/>
    <s v="Nov"/>
  </r>
  <r>
    <n v="887"/>
    <d v="2026-11-12T00:00:00"/>
    <n v="2026"/>
    <x v="3"/>
    <n v="11"/>
    <x v="10"/>
    <x v="3"/>
    <x v="8"/>
    <x v="2"/>
    <s v="Returning"/>
    <x v="1"/>
    <s v="Hiking Daypack 20L"/>
    <n v="6"/>
    <n v="89.87"/>
    <n v="0.2"/>
    <n v="44.47"/>
    <x v="2260"/>
    <n v="266.82"/>
    <n v="164.55600000000004"/>
    <n v="0.3814676755313231"/>
    <n v="2026"/>
    <s v="Q4"/>
    <n v="11"/>
    <s v="Nov"/>
  </r>
  <r>
    <n v="1090"/>
    <d v="2026-11-12T00:00:00"/>
    <n v="2026"/>
    <x v="3"/>
    <n v="11"/>
    <x v="10"/>
    <x v="1"/>
    <x v="14"/>
    <x v="3"/>
    <s v="New"/>
    <x v="0"/>
    <s v="Trail Bike Light"/>
    <n v="3"/>
    <n v="51.44"/>
    <n v="0.1"/>
    <n v="23.11"/>
    <x v="2261"/>
    <n v="69.33"/>
    <n v="69.558000000000007"/>
    <n v="0.50082080525315364"/>
    <n v="2026"/>
    <s v="Q4"/>
    <n v="11"/>
    <s v="Nov"/>
  </r>
  <r>
    <n v="2090"/>
    <d v="2026-11-12T00:00:00"/>
    <n v="2026"/>
    <x v="3"/>
    <n v="11"/>
    <x v="10"/>
    <x v="3"/>
    <x v="4"/>
    <x v="3"/>
    <s v="New"/>
    <x v="2"/>
    <s v="Packing Cube Set"/>
    <n v="4"/>
    <n v="46.68"/>
    <n v="0.05"/>
    <n v="17.96"/>
    <x v="2262"/>
    <n v="71.84"/>
    <n v="105.54399999999998"/>
    <n v="0.59500293149325756"/>
    <n v="2026"/>
    <s v="Q4"/>
    <n v="11"/>
    <s v="Nov"/>
  </r>
  <r>
    <n v="2561"/>
    <d v="2026-11-12T00:00:00"/>
    <n v="2026"/>
    <x v="3"/>
    <n v="11"/>
    <x v="10"/>
    <x v="1"/>
    <x v="12"/>
    <x v="2"/>
    <s v="New"/>
    <x v="1"/>
    <s v="Trekking Poles"/>
    <n v="4"/>
    <n v="73.05"/>
    <n v="0.2"/>
    <n v="32.82"/>
    <x v="2263"/>
    <n v="131.28"/>
    <n v="102.47999999999999"/>
    <n v="0.4383983572895277"/>
    <n v="2026"/>
    <s v="Q4"/>
    <n v="11"/>
    <s v="Nov"/>
  </r>
  <r>
    <n v="2855"/>
    <d v="2026-11-12T00:00:00"/>
    <n v="2026"/>
    <x v="3"/>
    <n v="11"/>
    <x v="10"/>
    <x v="2"/>
    <x v="10"/>
    <x v="3"/>
    <s v="New"/>
    <x v="3"/>
    <s v="Compact Sleeping Bag"/>
    <n v="1"/>
    <n v="125.32"/>
    <n v="0.15"/>
    <n v="59.49"/>
    <x v="2264"/>
    <n v="59.49"/>
    <n v="47.031999999999989"/>
    <n v="0.44152381667636725"/>
    <n v="2026"/>
    <s v="Q4"/>
    <n v="11"/>
    <s v="Nov"/>
  </r>
  <r>
    <n v="4421"/>
    <d v="2026-11-12T00:00:00"/>
    <n v="2026"/>
    <x v="3"/>
    <n v="11"/>
    <x v="10"/>
    <x v="1"/>
    <x v="11"/>
    <x v="3"/>
    <s v="Business"/>
    <x v="4"/>
    <s v="Weighted Vest"/>
    <n v="2"/>
    <n v="123.49"/>
    <n v="0.15"/>
    <n v="68.08"/>
    <x v="2265"/>
    <n v="136.16"/>
    <n v="73.772999999999996"/>
    <n v="0.35141211719929694"/>
    <n v="2026"/>
    <s v="Q4"/>
    <n v="11"/>
    <s v="Nov"/>
  </r>
  <r>
    <n v="195"/>
    <d v="2026-11-13T00:00:00"/>
    <n v="2026"/>
    <x v="3"/>
    <n v="11"/>
    <x v="10"/>
    <x v="1"/>
    <x v="12"/>
    <x v="2"/>
    <s v="Returning"/>
    <x v="2"/>
    <s v="Packing Cube Set"/>
    <n v="1"/>
    <n v="47.37"/>
    <n v="0.2"/>
    <n v="18.739999999999998"/>
    <x v="2266"/>
    <n v="18.739999999999998"/>
    <n v="19.156000000000002"/>
    <n v="0.50548870593202455"/>
    <n v="2026"/>
    <s v="Q4"/>
    <n v="11"/>
    <s v="Nov"/>
  </r>
  <r>
    <n v="520"/>
    <d v="2026-11-13T00:00:00"/>
    <n v="2026"/>
    <x v="3"/>
    <n v="11"/>
    <x v="10"/>
    <x v="1"/>
    <x v="12"/>
    <x v="1"/>
    <s v="Business"/>
    <x v="1"/>
    <s v="Hiking Daypack 20L"/>
    <n v="6"/>
    <n v="92.31"/>
    <n v="0.05"/>
    <n v="46.12"/>
    <x v="2267"/>
    <n v="276.71999999999997"/>
    <n v="249.44700000000006"/>
    <n v="0.47408332335551268"/>
    <n v="2026"/>
    <s v="Q4"/>
    <n v="11"/>
    <s v="Nov"/>
  </r>
  <r>
    <n v="646"/>
    <d v="2026-11-13T00:00:00"/>
    <n v="2026"/>
    <x v="3"/>
    <n v="11"/>
    <x v="10"/>
    <x v="2"/>
    <x v="16"/>
    <x v="2"/>
    <s v="Returning"/>
    <x v="0"/>
    <s v="Trail Bike Light"/>
    <n v="1"/>
    <n v="49.53"/>
    <n v="0.1"/>
    <n v="22.18"/>
    <x v="2268"/>
    <n v="22.18"/>
    <n v="22.397000000000006"/>
    <n v="0.50243399062296712"/>
    <n v="2026"/>
    <s v="Q4"/>
    <n v="11"/>
    <s v="Nov"/>
  </r>
  <r>
    <n v="893"/>
    <d v="2026-11-13T00:00:00"/>
    <n v="2026"/>
    <x v="3"/>
    <n v="11"/>
    <x v="10"/>
    <x v="3"/>
    <x v="8"/>
    <x v="0"/>
    <s v="New"/>
    <x v="2"/>
    <s v="Packing Cube Set"/>
    <n v="4"/>
    <n v="47.62"/>
    <n v="0.2"/>
    <n v="18.100000000000001"/>
    <x v="2269"/>
    <n v="72.400000000000006"/>
    <n v="79.98399999999998"/>
    <n v="0.52488450230995376"/>
    <n v="2026"/>
    <s v="Q4"/>
    <n v="11"/>
    <s v="Nov"/>
  </r>
  <r>
    <n v="916"/>
    <d v="2026-11-13T00:00:00"/>
    <n v="2026"/>
    <x v="3"/>
    <n v="11"/>
    <x v="10"/>
    <x v="1"/>
    <x v="6"/>
    <x v="0"/>
    <s v="New"/>
    <x v="0"/>
    <s v="Trail Bike Light"/>
    <n v="4"/>
    <n v="51.93"/>
    <n v="0.05"/>
    <n v="22.62"/>
    <x v="2270"/>
    <n v="90.48"/>
    <n v="106.854"/>
    <n v="0.54148803551339353"/>
    <n v="2026"/>
    <s v="Q4"/>
    <n v="11"/>
    <s v="Nov"/>
  </r>
  <r>
    <n v="1295"/>
    <d v="2026-11-13T00:00:00"/>
    <n v="2026"/>
    <x v="3"/>
    <n v="11"/>
    <x v="10"/>
    <x v="1"/>
    <x v="11"/>
    <x v="3"/>
    <s v="New"/>
    <x v="1"/>
    <s v="Summit Backpack 45L"/>
    <n v="1"/>
    <n v="155.44999999999999"/>
    <n v="0.05"/>
    <n v="77.25"/>
    <x v="2271"/>
    <n v="77.25"/>
    <n v="70.427499999999981"/>
    <n v="0.47690067884410281"/>
    <n v="2026"/>
    <s v="Q4"/>
    <n v="11"/>
    <s v="Nov"/>
  </r>
  <r>
    <n v="3438"/>
    <d v="2026-11-13T00:00:00"/>
    <n v="2026"/>
    <x v="3"/>
    <n v="11"/>
    <x v="10"/>
    <x v="0"/>
    <x v="0"/>
    <x v="0"/>
    <s v="Returning"/>
    <x v="0"/>
    <s v="Compact Repair Kit"/>
    <n v="4"/>
    <n v="40.03"/>
    <n v="0.05"/>
    <n v="16.78"/>
    <x v="2272"/>
    <n v="67.12"/>
    <n v="84.994"/>
    <n v="0.5587519886400989"/>
    <n v="2026"/>
    <s v="Q4"/>
    <n v="11"/>
    <s v="Nov"/>
  </r>
  <r>
    <n v="3573"/>
    <d v="2026-11-13T00:00:00"/>
    <n v="2026"/>
    <x v="3"/>
    <n v="11"/>
    <x v="10"/>
    <x v="0"/>
    <x v="9"/>
    <x v="0"/>
    <s v="Returning"/>
    <x v="1"/>
    <s v="Summit Backpack 45L"/>
    <n v="2"/>
    <n v="152.96"/>
    <n v="0.1"/>
    <n v="79.12"/>
    <x v="2273"/>
    <n v="158.24"/>
    <n v="117.08800000000002"/>
    <n v="0.4252673175267318"/>
    <n v="2026"/>
    <s v="Q4"/>
    <n v="11"/>
    <s v="Nov"/>
  </r>
  <r>
    <n v="4257"/>
    <d v="2026-11-13T00:00:00"/>
    <n v="2026"/>
    <x v="3"/>
    <n v="11"/>
    <x v="10"/>
    <x v="3"/>
    <x v="13"/>
    <x v="2"/>
    <s v="New"/>
    <x v="4"/>
    <s v="Weighted Vest"/>
    <n v="2"/>
    <n v="124.06"/>
    <n v="0.05"/>
    <n v="69.98"/>
    <x v="2274"/>
    <n v="139.96"/>
    <n v="95.753999999999991"/>
    <n v="0.40622958330858577"/>
    <n v="2026"/>
    <s v="Q4"/>
    <n v="11"/>
    <s v="Nov"/>
  </r>
  <r>
    <n v="4389"/>
    <d v="2026-11-13T00:00:00"/>
    <n v="2026"/>
    <x v="3"/>
    <n v="11"/>
    <x v="10"/>
    <x v="2"/>
    <x v="10"/>
    <x v="3"/>
    <s v="New"/>
    <x v="1"/>
    <s v="Summit Backpack 45L"/>
    <n v="1"/>
    <n v="151.66"/>
    <n v="0.1"/>
    <n v="80.209999999999994"/>
    <x v="2275"/>
    <n v="80.209999999999994"/>
    <n v="56.284000000000006"/>
    <n v="0.41235512183685735"/>
    <n v="2026"/>
    <s v="Q4"/>
    <n v="11"/>
    <s v="Nov"/>
  </r>
  <r>
    <n v="4887"/>
    <d v="2026-11-13T00:00:00"/>
    <n v="2026"/>
    <x v="3"/>
    <n v="11"/>
    <x v="10"/>
    <x v="3"/>
    <x v="8"/>
    <x v="0"/>
    <s v="New"/>
    <x v="1"/>
    <s v="Trail Boots"/>
    <n v="2"/>
    <n v="142.30000000000001"/>
    <n v="0.15"/>
    <n v="77.760000000000005"/>
    <x v="2276"/>
    <n v="155.52000000000001"/>
    <n v="86.390000000000015"/>
    <n v="0.35711628291513375"/>
    <n v="2026"/>
    <s v="Q4"/>
    <n v="11"/>
    <s v="Nov"/>
  </r>
  <r>
    <n v="5007"/>
    <d v="2026-11-13T00:00:00"/>
    <n v="2026"/>
    <x v="3"/>
    <n v="11"/>
    <x v="10"/>
    <x v="1"/>
    <x v="14"/>
    <x v="0"/>
    <s v="Business"/>
    <x v="2"/>
    <s v="Travel Backpack 35L"/>
    <n v="4"/>
    <n v="161.97"/>
    <n v="0.05"/>
    <n v="87.2"/>
    <x v="2277"/>
    <n v="348.8"/>
    <n v="266.68599999999998"/>
    <n v="0.4332933649181297"/>
    <n v="2026"/>
    <s v="Q4"/>
    <n v="11"/>
    <s v="Nov"/>
  </r>
  <r>
    <n v="5111"/>
    <d v="2026-11-13T00:00:00"/>
    <n v="2026"/>
    <x v="3"/>
    <n v="11"/>
    <x v="10"/>
    <x v="1"/>
    <x v="14"/>
    <x v="1"/>
    <s v="Business"/>
    <x v="2"/>
    <s v="Carry-On Duffel"/>
    <n v="5"/>
    <n v="133.99"/>
    <n v="0.15"/>
    <n v="65.55"/>
    <x v="2278"/>
    <n v="327.75"/>
    <n v="241.70749999999998"/>
    <n v="0.42445221987593451"/>
    <n v="2026"/>
    <s v="Q4"/>
    <n v="11"/>
    <s v="Nov"/>
  </r>
  <r>
    <n v="5177"/>
    <d v="2026-11-13T00:00:00"/>
    <n v="2026"/>
    <x v="3"/>
    <n v="11"/>
    <x v="10"/>
    <x v="1"/>
    <x v="6"/>
    <x v="2"/>
    <s v="Returning"/>
    <x v="3"/>
    <s v="Portable Camp Stove"/>
    <n v="2"/>
    <n v="83.18"/>
    <n v="0.1"/>
    <n v="40.479999999999997"/>
    <x v="2279"/>
    <n v="80.959999999999994"/>
    <n v="68.764000000000024"/>
    <n v="0.45927172664369115"/>
    <n v="2026"/>
    <s v="Q4"/>
    <n v="11"/>
    <s v="Nov"/>
  </r>
  <r>
    <n v="584"/>
    <d v="2026-11-14T00:00:00"/>
    <n v="2026"/>
    <x v="3"/>
    <n v="11"/>
    <x v="10"/>
    <x v="1"/>
    <x v="12"/>
    <x v="0"/>
    <s v="New"/>
    <x v="1"/>
    <s v="Hiking Daypack 20L"/>
    <n v="1"/>
    <n v="91.95"/>
    <n v="0"/>
    <n v="46.64"/>
    <x v="2280"/>
    <n v="46.64"/>
    <n v="45.31"/>
    <n v="0.49276780859162589"/>
    <n v="2026"/>
    <s v="Q4"/>
    <n v="11"/>
    <s v="Nov"/>
  </r>
  <r>
    <n v="621"/>
    <d v="2026-11-14T00:00:00"/>
    <n v="2026"/>
    <x v="3"/>
    <n v="11"/>
    <x v="10"/>
    <x v="3"/>
    <x v="13"/>
    <x v="1"/>
    <s v="Business"/>
    <x v="2"/>
    <s v="Insulated Bottle"/>
    <n v="5"/>
    <n v="35.68"/>
    <n v="0.15"/>
    <n v="13.48"/>
    <x v="2281"/>
    <n v="67.400000000000006"/>
    <n v="84.240000000000009"/>
    <n v="0.55552624637298864"/>
    <n v="2026"/>
    <s v="Q4"/>
    <n v="11"/>
    <s v="Nov"/>
  </r>
  <r>
    <n v="623"/>
    <d v="2026-11-14T00:00:00"/>
    <n v="2026"/>
    <x v="3"/>
    <n v="11"/>
    <x v="10"/>
    <x v="2"/>
    <x v="16"/>
    <x v="0"/>
    <s v="Returning"/>
    <x v="3"/>
    <s v="Alpine Tent 4P"/>
    <n v="3"/>
    <n v="336.58"/>
    <n v="0.15"/>
    <n v="198.99"/>
    <x v="2282"/>
    <n v="596.97"/>
    <n v="261.30899999999997"/>
    <n v="0.3044569423229509"/>
    <n v="2026"/>
    <s v="Q4"/>
    <n v="11"/>
    <s v="Nov"/>
  </r>
  <r>
    <n v="1431"/>
    <d v="2026-11-14T00:00:00"/>
    <n v="2026"/>
    <x v="3"/>
    <n v="11"/>
    <x v="10"/>
    <x v="2"/>
    <x v="2"/>
    <x v="0"/>
    <s v="New"/>
    <x v="4"/>
    <s v="Recovery Roller"/>
    <n v="2"/>
    <n v="36.979999999999997"/>
    <n v="0.15"/>
    <n v="14.13"/>
    <x v="2283"/>
    <n v="28.26"/>
    <n v="34.605999999999995"/>
    <n v="0.55047243342983487"/>
    <n v="2026"/>
    <s v="Q4"/>
    <n v="11"/>
    <s v="Nov"/>
  </r>
  <r>
    <n v="1520"/>
    <d v="2026-11-14T00:00:00"/>
    <n v="2026"/>
    <x v="3"/>
    <n v="11"/>
    <x v="10"/>
    <x v="3"/>
    <x v="13"/>
    <x v="3"/>
    <s v="New"/>
    <x v="4"/>
    <s v="Recovery Roller"/>
    <n v="2"/>
    <n v="36.15"/>
    <n v="0"/>
    <n v="13.51"/>
    <x v="2284"/>
    <n v="27.02"/>
    <n v="45.28"/>
    <n v="0.62627939142461964"/>
    <n v="2026"/>
    <s v="Q4"/>
    <n v="11"/>
    <s v="Nov"/>
  </r>
  <r>
    <n v="1791"/>
    <d v="2026-11-14T00:00:00"/>
    <n v="2026"/>
    <x v="3"/>
    <n v="11"/>
    <x v="10"/>
    <x v="2"/>
    <x v="2"/>
    <x v="0"/>
    <s v="Business"/>
    <x v="4"/>
    <s v="Weighted Vest"/>
    <n v="1"/>
    <n v="121.86"/>
    <n v="0.05"/>
    <n v="69.900000000000006"/>
    <x v="2285"/>
    <n v="69.900000000000006"/>
    <n v="45.86699999999999"/>
    <n v="0.396200989919407"/>
    <n v="2026"/>
    <s v="Q4"/>
    <n v="11"/>
    <s v="Nov"/>
  </r>
  <r>
    <n v="2191"/>
    <d v="2026-11-14T00:00:00"/>
    <n v="2026"/>
    <x v="3"/>
    <n v="11"/>
    <x v="10"/>
    <x v="2"/>
    <x v="5"/>
    <x v="2"/>
    <s v="Returning"/>
    <x v="0"/>
    <s v="Trail Bike Light"/>
    <n v="6"/>
    <n v="49.85"/>
    <n v="0.05"/>
    <n v="22.68"/>
    <x v="2286"/>
    <n v="136.07999999999998"/>
    <n v="148.065"/>
    <n v="0.52108958454310306"/>
    <n v="2026"/>
    <s v="Q4"/>
    <n v="11"/>
    <s v="Nov"/>
  </r>
  <r>
    <n v="2365"/>
    <d v="2026-11-14T00:00:00"/>
    <n v="2026"/>
    <x v="3"/>
    <n v="11"/>
    <x v="10"/>
    <x v="2"/>
    <x v="5"/>
    <x v="2"/>
    <s v="Business"/>
    <x v="1"/>
    <s v="Hiking Daypack 20L"/>
    <n v="2"/>
    <n v="91.95"/>
    <n v="0.05"/>
    <n v="46.45"/>
    <x v="2287"/>
    <n v="92.9"/>
    <n v="81.804999999999978"/>
    <n v="0.46824647262528252"/>
    <n v="2026"/>
    <s v="Q4"/>
    <n v="11"/>
    <s v="Nov"/>
  </r>
  <r>
    <n v="2603"/>
    <d v="2026-11-14T00:00:00"/>
    <n v="2026"/>
    <x v="3"/>
    <n v="11"/>
    <x v="10"/>
    <x v="3"/>
    <x v="8"/>
    <x v="3"/>
    <s v="Returning"/>
    <x v="0"/>
    <s v="Trail Bike Light"/>
    <n v="2"/>
    <n v="51.71"/>
    <n v="0.15"/>
    <n v="22.93"/>
    <x v="2288"/>
    <n v="45.86"/>
    <n v="42.046999999999997"/>
    <n v="0.47831230732478641"/>
    <n v="2026"/>
    <s v="Q4"/>
    <n v="11"/>
    <s v="Nov"/>
  </r>
  <r>
    <n v="4098"/>
    <d v="2026-11-14T00:00:00"/>
    <n v="2026"/>
    <x v="3"/>
    <n v="11"/>
    <x v="10"/>
    <x v="1"/>
    <x v="1"/>
    <x v="2"/>
    <s v="Returning"/>
    <x v="4"/>
    <s v="Resistance Band Set"/>
    <n v="1"/>
    <n v="41.05"/>
    <n v="0.05"/>
    <n v="14.6"/>
    <x v="2289"/>
    <n v="14.6"/>
    <n v="24.397499999999994"/>
    <n v="0.62561702673248276"/>
    <n v="2026"/>
    <s v="Q4"/>
    <n v="11"/>
    <s v="Nov"/>
  </r>
  <r>
    <n v="1176"/>
    <d v="2026-11-15T00:00:00"/>
    <n v="2026"/>
    <x v="3"/>
    <n v="11"/>
    <x v="10"/>
    <x v="1"/>
    <x v="6"/>
    <x v="1"/>
    <s v="Business"/>
    <x v="3"/>
    <s v="Alpine Tent 4P"/>
    <n v="10"/>
    <n v="333.09"/>
    <n v="0.15"/>
    <n v="197.95"/>
    <x v="2290"/>
    <n v="1979.5"/>
    <n v="851.76499999999942"/>
    <n v="0.30084255624252748"/>
    <n v="2026"/>
    <s v="Q4"/>
    <n v="11"/>
    <s v="Nov"/>
  </r>
  <r>
    <n v="1895"/>
    <d v="2026-11-15T00:00:00"/>
    <n v="2026"/>
    <x v="3"/>
    <n v="11"/>
    <x v="10"/>
    <x v="3"/>
    <x v="4"/>
    <x v="0"/>
    <s v="Business"/>
    <x v="0"/>
    <s v="Trail Bike Light"/>
    <n v="3"/>
    <n v="51.79"/>
    <n v="0.2"/>
    <n v="22.23"/>
    <x v="2291"/>
    <n v="66.69"/>
    <n v="57.606000000000009"/>
    <n v="0.4634581965630431"/>
    <n v="2026"/>
    <s v="Q4"/>
    <n v="11"/>
    <s v="Nov"/>
  </r>
  <r>
    <n v="3385"/>
    <d v="2026-11-15T00:00:00"/>
    <n v="2026"/>
    <x v="3"/>
    <n v="11"/>
    <x v="10"/>
    <x v="1"/>
    <x v="11"/>
    <x v="3"/>
    <s v="New"/>
    <x v="1"/>
    <s v="Trekking Poles"/>
    <n v="1"/>
    <n v="71.040000000000006"/>
    <n v="0.1"/>
    <n v="31.59"/>
    <x v="2292"/>
    <n v="31.59"/>
    <n v="32.346000000000004"/>
    <n v="0.50591216216216217"/>
    <n v="2026"/>
    <s v="Q4"/>
    <n v="11"/>
    <s v="Nov"/>
  </r>
  <r>
    <n v="3581"/>
    <d v="2026-11-15T00:00:00"/>
    <n v="2026"/>
    <x v="3"/>
    <n v="11"/>
    <x v="10"/>
    <x v="3"/>
    <x v="4"/>
    <x v="3"/>
    <s v="Business"/>
    <x v="1"/>
    <s v="Trail Boots"/>
    <n v="2"/>
    <n v="141.21"/>
    <n v="0.1"/>
    <n v="78.31"/>
    <x v="2293"/>
    <n v="156.62"/>
    <n v="97.558000000000021"/>
    <n v="0.38381763960688969"/>
    <n v="2026"/>
    <s v="Q4"/>
    <n v="11"/>
    <s v="Nov"/>
  </r>
  <r>
    <n v="4528"/>
    <d v="2026-11-15T00:00:00"/>
    <n v="2026"/>
    <x v="3"/>
    <n v="11"/>
    <x v="10"/>
    <x v="0"/>
    <x v="15"/>
    <x v="3"/>
    <s v="New"/>
    <x v="1"/>
    <s v="Trail Boots"/>
    <n v="2"/>
    <n v="141.63999999999999"/>
    <n v="0.15"/>
    <n v="80.349999999999994"/>
    <x v="2294"/>
    <n v="160.69999999999999"/>
    <n v="80.087999999999994"/>
    <n v="0.33260793727262156"/>
    <n v="2026"/>
    <s v="Q4"/>
    <n v="11"/>
    <s v="Nov"/>
  </r>
  <r>
    <n v="4633"/>
    <d v="2026-11-15T00:00:00"/>
    <n v="2026"/>
    <x v="3"/>
    <n v="11"/>
    <x v="10"/>
    <x v="2"/>
    <x v="10"/>
    <x v="0"/>
    <s v="Returning"/>
    <x v="1"/>
    <s v="Trekking Poles"/>
    <n v="1"/>
    <n v="71.78"/>
    <n v="0.15"/>
    <n v="32.869999999999997"/>
    <x v="2295"/>
    <n v="32.869999999999997"/>
    <n v="28.143000000000001"/>
    <n v="0.46126235392457349"/>
    <n v="2026"/>
    <s v="Q4"/>
    <n v="11"/>
    <s v="Nov"/>
  </r>
  <r>
    <n v="5195"/>
    <d v="2026-11-15T00:00:00"/>
    <n v="2026"/>
    <x v="3"/>
    <n v="11"/>
    <x v="10"/>
    <x v="2"/>
    <x v="16"/>
    <x v="0"/>
    <s v="Business"/>
    <x v="1"/>
    <s v="Summit Backpack 45L"/>
    <n v="3"/>
    <n v="153.88999999999999"/>
    <n v="0.1"/>
    <n v="80.36"/>
    <x v="2296"/>
    <n v="241.07999999999998"/>
    <n v="174.423"/>
    <n v="0.41978758276113531"/>
    <n v="2026"/>
    <s v="Q4"/>
    <n v="11"/>
    <s v="Nov"/>
  </r>
  <r>
    <n v="2778"/>
    <d v="2026-11-16T00:00:00"/>
    <n v="2026"/>
    <x v="3"/>
    <n v="11"/>
    <x v="10"/>
    <x v="3"/>
    <x v="4"/>
    <x v="3"/>
    <s v="Returning"/>
    <x v="1"/>
    <s v="Trail Boots"/>
    <n v="1"/>
    <n v="145.4"/>
    <n v="0.1"/>
    <n v="77.66"/>
    <x v="2297"/>
    <n v="77.66"/>
    <n v="53.200000000000017"/>
    <n v="0.40654134189209851"/>
    <n v="2026"/>
    <s v="Q4"/>
    <n v="11"/>
    <s v="Nov"/>
  </r>
  <r>
    <n v="341"/>
    <d v="2026-11-17T00:00:00"/>
    <n v="2026"/>
    <x v="3"/>
    <n v="11"/>
    <x v="10"/>
    <x v="3"/>
    <x v="8"/>
    <x v="0"/>
    <s v="Returning"/>
    <x v="2"/>
    <s v="Carry-On Duffel"/>
    <n v="1"/>
    <n v="132.94999999999999"/>
    <n v="0.05"/>
    <n v="65.36"/>
    <x v="2298"/>
    <n v="65.36"/>
    <n v="60.942499999999981"/>
    <n v="0.48251222264009019"/>
    <n v="2026"/>
    <s v="Q4"/>
    <n v="11"/>
    <s v="Nov"/>
  </r>
  <r>
    <n v="374"/>
    <d v="2026-11-17T00:00:00"/>
    <n v="2026"/>
    <x v="3"/>
    <n v="11"/>
    <x v="10"/>
    <x v="3"/>
    <x v="7"/>
    <x v="2"/>
    <s v="Returning"/>
    <x v="4"/>
    <s v="Training Mat"/>
    <n v="1"/>
    <n v="51.34"/>
    <n v="0.15"/>
    <n v="21.37"/>
    <x v="2299"/>
    <n v="21.37"/>
    <n v="22.269000000000002"/>
    <n v="0.5103004193496643"/>
    <n v="2026"/>
    <s v="Q4"/>
    <n v="11"/>
    <s v="Nov"/>
  </r>
  <r>
    <n v="598"/>
    <d v="2026-11-17T00:00:00"/>
    <n v="2026"/>
    <x v="3"/>
    <n v="11"/>
    <x v="10"/>
    <x v="0"/>
    <x v="0"/>
    <x v="0"/>
    <s v="New"/>
    <x v="0"/>
    <s v="Trail Bike Light"/>
    <n v="1"/>
    <n v="49.98"/>
    <n v="0.1"/>
    <n v="22.25"/>
    <x v="2300"/>
    <n v="22.25"/>
    <n v="22.731999999999999"/>
    <n v="0.50535769863500957"/>
    <n v="2026"/>
    <s v="Q4"/>
    <n v="11"/>
    <s v="Nov"/>
  </r>
  <r>
    <n v="690"/>
    <d v="2026-11-17T00:00:00"/>
    <n v="2026"/>
    <x v="3"/>
    <n v="11"/>
    <x v="10"/>
    <x v="3"/>
    <x v="8"/>
    <x v="0"/>
    <s v="Returning"/>
    <x v="2"/>
    <s v="Travel Backpack 35L"/>
    <n v="2"/>
    <n v="168.08"/>
    <n v="0.1"/>
    <n v="87.63"/>
    <x v="2301"/>
    <n v="175.26"/>
    <n v="127.28400000000005"/>
    <n v="0.42071235919403471"/>
    <n v="2026"/>
    <s v="Q4"/>
    <n v="11"/>
    <s v="Nov"/>
  </r>
  <r>
    <n v="1296"/>
    <d v="2026-11-17T00:00:00"/>
    <n v="2026"/>
    <x v="3"/>
    <n v="11"/>
    <x v="10"/>
    <x v="3"/>
    <x v="13"/>
    <x v="0"/>
    <s v="New"/>
    <x v="3"/>
    <s v="Trail Tent 2P"/>
    <n v="1"/>
    <n v="191.85"/>
    <n v="0.15"/>
    <n v="104.41"/>
    <x v="2302"/>
    <n v="104.41"/>
    <n v="58.662499999999994"/>
    <n v="0.35973263425776875"/>
    <n v="2026"/>
    <s v="Q4"/>
    <n v="11"/>
    <s v="Nov"/>
  </r>
  <r>
    <n v="1585"/>
    <d v="2026-11-17T00:00:00"/>
    <n v="2026"/>
    <x v="3"/>
    <n v="11"/>
    <x v="10"/>
    <x v="1"/>
    <x v="14"/>
    <x v="2"/>
    <s v="Returning"/>
    <x v="1"/>
    <s v="Hiking Daypack 20L"/>
    <n v="4"/>
    <n v="93.99"/>
    <n v="0.1"/>
    <n v="44.07"/>
    <x v="2303"/>
    <n v="176.28"/>
    <n v="162.08399999999997"/>
    <n v="0.47902259105578604"/>
    <n v="2026"/>
    <s v="Q4"/>
    <n v="11"/>
    <s v="Nov"/>
  </r>
  <r>
    <n v="2194"/>
    <d v="2026-11-17T00:00:00"/>
    <n v="2026"/>
    <x v="3"/>
    <n v="11"/>
    <x v="10"/>
    <x v="3"/>
    <x v="13"/>
    <x v="0"/>
    <s v="Returning"/>
    <x v="2"/>
    <s v="Insulated Bottle"/>
    <n v="4"/>
    <n v="36.57"/>
    <n v="0.05"/>
    <n v="13.35"/>
    <x v="2304"/>
    <n v="53.4"/>
    <n v="85.566000000000003"/>
    <n v="0.61573334484694098"/>
    <n v="2026"/>
    <s v="Q4"/>
    <n v="11"/>
    <s v="Nov"/>
  </r>
  <r>
    <n v="2221"/>
    <d v="2026-11-17T00:00:00"/>
    <n v="2026"/>
    <x v="3"/>
    <n v="11"/>
    <x v="10"/>
    <x v="1"/>
    <x v="12"/>
    <x v="3"/>
    <s v="Returning"/>
    <x v="0"/>
    <s v="Compact Repair Kit"/>
    <n v="1"/>
    <n v="39.81"/>
    <n v="0.05"/>
    <n v="16.25"/>
    <x v="2305"/>
    <n v="16.25"/>
    <n v="21.569499999999998"/>
    <n v="0.57032747656632155"/>
    <n v="2026"/>
    <s v="Q4"/>
    <n v="11"/>
    <s v="Nov"/>
  </r>
  <r>
    <n v="3836"/>
    <d v="2026-11-17T00:00:00"/>
    <n v="2026"/>
    <x v="3"/>
    <n v="11"/>
    <x v="10"/>
    <x v="3"/>
    <x v="4"/>
    <x v="2"/>
    <s v="Returning"/>
    <x v="1"/>
    <s v="Hiking Daypack 20L"/>
    <n v="1"/>
    <n v="91.43"/>
    <n v="0.1"/>
    <n v="45.06"/>
    <x v="2306"/>
    <n v="45.06"/>
    <n v="37.227000000000004"/>
    <n v="0.45240438951474715"/>
    <n v="2026"/>
    <s v="Q4"/>
    <n v="11"/>
    <s v="Nov"/>
  </r>
  <r>
    <n v="4437"/>
    <d v="2026-11-17T00:00:00"/>
    <n v="2026"/>
    <x v="3"/>
    <n v="11"/>
    <x v="10"/>
    <x v="2"/>
    <x v="2"/>
    <x v="0"/>
    <s v="Returning"/>
    <x v="4"/>
    <s v="Weighted Vest"/>
    <n v="1"/>
    <n v="122.64"/>
    <n v="0"/>
    <n v="68.58"/>
    <x v="2307"/>
    <n v="68.58"/>
    <n v="54.06"/>
    <n v="0.44080234833659493"/>
    <n v="2026"/>
    <s v="Q4"/>
    <n v="11"/>
    <s v="Nov"/>
  </r>
  <r>
    <n v="4735"/>
    <d v="2026-11-17T00:00:00"/>
    <n v="2026"/>
    <x v="3"/>
    <n v="11"/>
    <x v="10"/>
    <x v="1"/>
    <x v="12"/>
    <x v="0"/>
    <s v="Business"/>
    <x v="0"/>
    <s v="Commuter Helmet"/>
    <n v="1"/>
    <n v="80.959999999999994"/>
    <n v="0.1"/>
    <n v="43.86"/>
    <x v="2308"/>
    <n v="43.86"/>
    <n v="29.003999999999991"/>
    <n v="0.39805665349143604"/>
    <n v="2026"/>
    <s v="Q4"/>
    <n v="11"/>
    <s v="Nov"/>
  </r>
  <r>
    <n v="554"/>
    <d v="2026-11-18T00:00:00"/>
    <n v="2026"/>
    <x v="3"/>
    <n v="11"/>
    <x v="10"/>
    <x v="2"/>
    <x v="5"/>
    <x v="3"/>
    <s v="Business"/>
    <x v="4"/>
    <s v="Recovery Roller"/>
    <n v="1"/>
    <n v="36.380000000000003"/>
    <n v="0.05"/>
    <n v="14.06"/>
    <x v="1660"/>
    <n v="14.06"/>
    <n v="20.500999999999998"/>
    <n v="0.59318306761957118"/>
    <n v="2026"/>
    <s v="Q4"/>
    <n v="11"/>
    <s v="Nov"/>
  </r>
  <r>
    <n v="1205"/>
    <d v="2026-11-18T00:00:00"/>
    <n v="2026"/>
    <x v="3"/>
    <n v="11"/>
    <x v="10"/>
    <x v="3"/>
    <x v="13"/>
    <x v="0"/>
    <s v="Returning"/>
    <x v="0"/>
    <s v="Cycling Pack 12L"/>
    <n v="2"/>
    <n v="100.72"/>
    <n v="0.1"/>
    <n v="51.68"/>
    <x v="2309"/>
    <n v="103.36"/>
    <n v="77.935999999999993"/>
    <n v="0.42988262289294854"/>
    <n v="2026"/>
    <s v="Q4"/>
    <n v="11"/>
    <s v="Nov"/>
  </r>
  <r>
    <n v="1979"/>
    <d v="2026-11-18T00:00:00"/>
    <n v="2026"/>
    <x v="3"/>
    <n v="11"/>
    <x v="10"/>
    <x v="1"/>
    <x v="11"/>
    <x v="2"/>
    <s v="Returning"/>
    <x v="3"/>
    <s v="Compact Sleeping Bag"/>
    <n v="3"/>
    <n v="120.29"/>
    <n v="0"/>
    <n v="62.04"/>
    <x v="2310"/>
    <n v="186.12"/>
    <n v="174.75"/>
    <n v="0.48424640452240419"/>
    <n v="2026"/>
    <s v="Q4"/>
    <n v="11"/>
    <s v="Nov"/>
  </r>
  <r>
    <n v="2151"/>
    <d v="2026-11-18T00:00:00"/>
    <n v="2026"/>
    <x v="3"/>
    <n v="11"/>
    <x v="10"/>
    <x v="1"/>
    <x v="1"/>
    <x v="0"/>
    <s v="New"/>
    <x v="3"/>
    <s v="Compact Sleeping Bag"/>
    <n v="2"/>
    <n v="124.18"/>
    <n v="0.15"/>
    <n v="60.72"/>
    <x v="2311"/>
    <n v="121.44"/>
    <n v="89.665999999999997"/>
    <n v="0.42474396748552862"/>
    <n v="2026"/>
    <s v="Q4"/>
    <n v="11"/>
    <s v="Nov"/>
  </r>
  <r>
    <n v="2730"/>
    <d v="2026-11-18T00:00:00"/>
    <n v="2026"/>
    <x v="3"/>
    <n v="11"/>
    <x v="10"/>
    <x v="0"/>
    <x v="0"/>
    <x v="0"/>
    <s v="Returning"/>
    <x v="1"/>
    <s v="Summit Backpack 45L"/>
    <n v="3"/>
    <n v="154.07"/>
    <n v="0.05"/>
    <n v="77.73"/>
    <x v="2312"/>
    <n v="233.19"/>
    <n v="205.90949999999998"/>
    <n v="0.46893585622393102"/>
    <n v="2026"/>
    <s v="Q4"/>
    <n v="11"/>
    <s v="Nov"/>
  </r>
  <r>
    <n v="2779"/>
    <d v="2026-11-18T00:00:00"/>
    <n v="2026"/>
    <x v="3"/>
    <n v="11"/>
    <x v="10"/>
    <x v="0"/>
    <x v="15"/>
    <x v="1"/>
    <s v="Business"/>
    <x v="4"/>
    <s v="Weighted Vest"/>
    <n v="4"/>
    <n v="123.4"/>
    <n v="0.05"/>
    <n v="70.930000000000007"/>
    <x v="2313"/>
    <n v="283.72000000000003"/>
    <n v="185.2"/>
    <n v="0.3949500980977565"/>
    <n v="2026"/>
    <s v="Q4"/>
    <n v="11"/>
    <s v="Nov"/>
  </r>
  <r>
    <n v="2853"/>
    <d v="2026-11-18T00:00:00"/>
    <n v="2026"/>
    <x v="3"/>
    <n v="11"/>
    <x v="10"/>
    <x v="2"/>
    <x v="3"/>
    <x v="0"/>
    <s v="New"/>
    <x v="0"/>
    <s v="Cycling Pack 12L"/>
    <n v="1"/>
    <n v="104.64"/>
    <n v="0"/>
    <n v="50.79"/>
    <x v="2314"/>
    <n v="50.79"/>
    <n v="53.85"/>
    <n v="0.51462155963302758"/>
    <n v="2026"/>
    <s v="Q4"/>
    <n v="11"/>
    <s v="Nov"/>
  </r>
  <r>
    <n v="3825"/>
    <d v="2026-11-18T00:00:00"/>
    <n v="2026"/>
    <x v="3"/>
    <n v="11"/>
    <x v="10"/>
    <x v="3"/>
    <x v="8"/>
    <x v="0"/>
    <s v="New"/>
    <x v="2"/>
    <s v="Packing Cube Set"/>
    <n v="2"/>
    <n v="46.44"/>
    <n v="0.1"/>
    <n v="18.190000000000001"/>
    <x v="2315"/>
    <n v="36.380000000000003"/>
    <n v="47.211999999999996"/>
    <n v="0.56479088908029473"/>
    <n v="2026"/>
    <s v="Q4"/>
    <n v="11"/>
    <s v="Nov"/>
  </r>
  <r>
    <n v="4808"/>
    <d v="2026-11-18T00:00:00"/>
    <n v="2026"/>
    <x v="3"/>
    <n v="11"/>
    <x v="10"/>
    <x v="2"/>
    <x v="16"/>
    <x v="0"/>
    <s v="New"/>
    <x v="3"/>
    <s v="Portable Camp Stove"/>
    <n v="2"/>
    <n v="81.67"/>
    <n v="0.05"/>
    <n v="40.43"/>
    <x v="2316"/>
    <n v="80.86"/>
    <n v="74.313000000000002"/>
    <n v="0.4789041908063903"/>
    <n v="2026"/>
    <s v="Q4"/>
    <n v="11"/>
    <s v="Nov"/>
  </r>
  <r>
    <n v="5131"/>
    <d v="2026-11-18T00:00:00"/>
    <n v="2026"/>
    <x v="3"/>
    <n v="11"/>
    <x v="10"/>
    <x v="3"/>
    <x v="8"/>
    <x v="2"/>
    <s v="New"/>
    <x v="1"/>
    <s v="Trekking Poles"/>
    <n v="3"/>
    <n v="70.599999999999994"/>
    <n v="0.05"/>
    <n v="32.68"/>
    <x v="2317"/>
    <n v="98.039999999999992"/>
    <n v="103.16999999999999"/>
    <n v="0.5127478753541076"/>
    <n v="2026"/>
    <s v="Q4"/>
    <n v="11"/>
    <s v="Nov"/>
  </r>
  <r>
    <n v="1502"/>
    <d v="2026-11-19T00:00:00"/>
    <n v="2026"/>
    <x v="3"/>
    <n v="11"/>
    <x v="10"/>
    <x v="3"/>
    <x v="7"/>
    <x v="3"/>
    <s v="New"/>
    <x v="4"/>
    <s v="Recovery Roller"/>
    <n v="1"/>
    <n v="35.770000000000003"/>
    <n v="0.15"/>
    <n v="13.69"/>
    <x v="2318"/>
    <n v="13.69"/>
    <n v="16.714500000000001"/>
    <n v="0.54973770330049831"/>
    <n v="2026"/>
    <s v="Q4"/>
    <n v="11"/>
    <s v="Nov"/>
  </r>
  <r>
    <n v="2470"/>
    <d v="2026-11-19T00:00:00"/>
    <n v="2026"/>
    <x v="3"/>
    <n v="11"/>
    <x v="10"/>
    <x v="1"/>
    <x v="6"/>
    <x v="2"/>
    <s v="Business"/>
    <x v="1"/>
    <s v="Hiking Daypack 20L"/>
    <n v="1"/>
    <n v="92.13"/>
    <n v="0.15"/>
    <n v="45.85"/>
    <x v="2319"/>
    <n v="45.85"/>
    <n v="32.460499999999989"/>
    <n v="0.41451018701195874"/>
    <n v="2026"/>
    <s v="Q4"/>
    <n v="11"/>
    <s v="Nov"/>
  </r>
  <r>
    <n v="3452"/>
    <d v="2026-11-19T00:00:00"/>
    <n v="2026"/>
    <x v="3"/>
    <n v="11"/>
    <x v="10"/>
    <x v="1"/>
    <x v="12"/>
    <x v="0"/>
    <s v="Returning"/>
    <x v="1"/>
    <s v="Summit Backpack 45L"/>
    <n v="5"/>
    <n v="151.09"/>
    <n v="0.05"/>
    <n v="79.33"/>
    <x v="2320"/>
    <n v="396.65"/>
    <n v="321.02750000000003"/>
    <n v="0.44731442744129507"/>
    <n v="2026"/>
    <s v="Q4"/>
    <n v="11"/>
    <s v="Nov"/>
  </r>
  <r>
    <n v="4207"/>
    <d v="2026-11-19T00:00:00"/>
    <n v="2026"/>
    <x v="3"/>
    <n v="11"/>
    <x v="10"/>
    <x v="1"/>
    <x v="12"/>
    <x v="0"/>
    <s v="New"/>
    <x v="0"/>
    <s v="Cycling Pack 12L"/>
    <n v="2"/>
    <n v="103.99"/>
    <n v="0"/>
    <n v="50.36"/>
    <x v="2321"/>
    <n v="100.72"/>
    <n v="107.25999999999999"/>
    <n v="0.51572266564092695"/>
    <n v="2026"/>
    <s v="Q4"/>
    <n v="11"/>
    <s v="Nov"/>
  </r>
  <r>
    <n v="695"/>
    <d v="2026-11-20T00:00:00"/>
    <n v="2026"/>
    <x v="3"/>
    <n v="11"/>
    <x v="10"/>
    <x v="2"/>
    <x v="3"/>
    <x v="0"/>
    <s v="Returning"/>
    <x v="2"/>
    <s v="Insulated Bottle"/>
    <n v="1"/>
    <n v="36.909999999999997"/>
    <n v="0.1"/>
    <n v="13.43"/>
    <x v="2322"/>
    <n v="13.43"/>
    <n v="19.789000000000001"/>
    <n v="0.59571329660736327"/>
    <n v="2026"/>
    <s v="Q4"/>
    <n v="11"/>
    <s v="Nov"/>
  </r>
  <r>
    <n v="1127"/>
    <d v="2026-11-20T00:00:00"/>
    <n v="2026"/>
    <x v="3"/>
    <n v="11"/>
    <x v="10"/>
    <x v="0"/>
    <x v="0"/>
    <x v="3"/>
    <s v="New"/>
    <x v="0"/>
    <s v="Commuter Helmet"/>
    <n v="2"/>
    <n v="81.02"/>
    <n v="0"/>
    <n v="43.22"/>
    <x v="2323"/>
    <n v="86.44"/>
    <n v="75.599999999999994"/>
    <n v="0.46655146877314241"/>
    <n v="2026"/>
    <s v="Q4"/>
    <n v="11"/>
    <s v="Nov"/>
  </r>
  <r>
    <n v="1174"/>
    <d v="2026-11-20T00:00:00"/>
    <n v="2026"/>
    <x v="3"/>
    <n v="11"/>
    <x v="10"/>
    <x v="0"/>
    <x v="0"/>
    <x v="3"/>
    <s v="New"/>
    <x v="2"/>
    <s v="Travel Backpack 35L"/>
    <n v="3"/>
    <n v="164.36"/>
    <n v="0.05"/>
    <n v="88.7"/>
    <x v="2324"/>
    <n v="266.10000000000002"/>
    <n v="202.32600000000002"/>
    <n v="0.43192734818306416"/>
    <n v="2026"/>
    <s v="Q4"/>
    <n v="11"/>
    <s v="Nov"/>
  </r>
  <r>
    <n v="3968"/>
    <d v="2026-11-20T00:00:00"/>
    <n v="2026"/>
    <x v="3"/>
    <n v="11"/>
    <x v="10"/>
    <x v="1"/>
    <x v="11"/>
    <x v="1"/>
    <s v="Business"/>
    <x v="4"/>
    <s v="Training Mat"/>
    <n v="5"/>
    <n v="51.36"/>
    <n v="0.1"/>
    <n v="22.45"/>
    <x v="2325"/>
    <n v="112.25"/>
    <n v="118.87"/>
    <n v="0.51432156455520939"/>
    <n v="2026"/>
    <s v="Q4"/>
    <n v="11"/>
    <s v="Nov"/>
  </r>
  <r>
    <n v="4049"/>
    <d v="2026-11-20T00:00:00"/>
    <n v="2026"/>
    <x v="3"/>
    <n v="11"/>
    <x v="10"/>
    <x v="2"/>
    <x v="16"/>
    <x v="3"/>
    <s v="Returning"/>
    <x v="2"/>
    <s v="Insulated Bottle"/>
    <n v="1"/>
    <n v="36.590000000000003"/>
    <n v="0"/>
    <n v="13.73"/>
    <x v="1990"/>
    <n v="13.73"/>
    <n v="22.860000000000003"/>
    <n v="0.62476086362394101"/>
    <n v="2026"/>
    <s v="Q4"/>
    <n v="11"/>
    <s v="Nov"/>
  </r>
  <r>
    <n v="3"/>
    <d v="2026-11-21T00:00:00"/>
    <n v="2026"/>
    <x v="3"/>
    <n v="11"/>
    <x v="10"/>
    <x v="3"/>
    <x v="7"/>
    <x v="2"/>
    <s v="Returning"/>
    <x v="3"/>
    <s v="Compact Sleeping Bag"/>
    <n v="5"/>
    <n v="122.33"/>
    <n v="0.15"/>
    <n v="58.98"/>
    <x v="2326"/>
    <n v="294.89999999999998"/>
    <n v="225.00249999999994"/>
    <n v="0.43277826130861069"/>
    <n v="2026"/>
    <s v="Q4"/>
    <n v="11"/>
    <s v="Nov"/>
  </r>
  <r>
    <n v="1603"/>
    <d v="2026-11-21T00:00:00"/>
    <n v="2026"/>
    <x v="3"/>
    <n v="11"/>
    <x v="10"/>
    <x v="3"/>
    <x v="8"/>
    <x v="0"/>
    <s v="Returning"/>
    <x v="3"/>
    <s v="Portable Camp Stove"/>
    <n v="1"/>
    <n v="83.49"/>
    <n v="0.05"/>
    <n v="39.659999999999997"/>
    <x v="2327"/>
    <n v="39.659999999999997"/>
    <n v="39.655499999999989"/>
    <n v="0.49997163227868446"/>
    <n v="2026"/>
    <s v="Q4"/>
    <n v="11"/>
    <s v="Nov"/>
  </r>
  <r>
    <n v="2073"/>
    <d v="2026-11-21T00:00:00"/>
    <n v="2026"/>
    <x v="3"/>
    <n v="11"/>
    <x v="10"/>
    <x v="1"/>
    <x v="12"/>
    <x v="0"/>
    <s v="New"/>
    <x v="0"/>
    <s v="Trail Bike Light"/>
    <n v="2"/>
    <n v="51.48"/>
    <n v="0.1"/>
    <n v="22.51"/>
    <x v="2328"/>
    <n v="45.02"/>
    <n v="47.643999999999998"/>
    <n v="0.51415868082534744"/>
    <n v="2026"/>
    <s v="Q4"/>
    <n v="11"/>
    <s v="Nov"/>
  </r>
  <r>
    <n v="2487"/>
    <d v="2026-11-21T00:00:00"/>
    <n v="2026"/>
    <x v="3"/>
    <n v="11"/>
    <x v="10"/>
    <x v="2"/>
    <x v="2"/>
    <x v="3"/>
    <s v="New"/>
    <x v="3"/>
    <s v="Compact Sleeping Bag"/>
    <n v="1"/>
    <n v="123.43"/>
    <n v="0.15"/>
    <n v="60.8"/>
    <x v="2329"/>
    <n v="60.8"/>
    <n v="44.115500000000011"/>
    <n v="0.42048601017008935"/>
    <n v="2026"/>
    <s v="Q4"/>
    <n v="11"/>
    <s v="Nov"/>
  </r>
  <r>
    <n v="3407"/>
    <d v="2026-11-21T00:00:00"/>
    <n v="2026"/>
    <x v="3"/>
    <n v="11"/>
    <x v="10"/>
    <x v="3"/>
    <x v="7"/>
    <x v="0"/>
    <s v="New"/>
    <x v="2"/>
    <s v="Travel Backpack 35L"/>
    <n v="1"/>
    <n v="164.85"/>
    <n v="0.1"/>
    <n v="89.4"/>
    <x v="2330"/>
    <n v="89.4"/>
    <n v="58.965000000000003"/>
    <n v="0.39743200889697705"/>
    <n v="2026"/>
    <s v="Q4"/>
    <n v="11"/>
    <s v="Nov"/>
  </r>
  <r>
    <n v="4052"/>
    <d v="2026-11-21T00:00:00"/>
    <n v="2026"/>
    <x v="3"/>
    <n v="11"/>
    <x v="10"/>
    <x v="0"/>
    <x v="0"/>
    <x v="0"/>
    <s v="New"/>
    <x v="2"/>
    <s v="Packing Cube Set"/>
    <n v="1"/>
    <n v="46.82"/>
    <n v="0.2"/>
    <n v="18.27"/>
    <x v="2331"/>
    <n v="18.27"/>
    <n v="19.186000000000003"/>
    <n v="0.51222768047842804"/>
    <n v="2026"/>
    <s v="Q4"/>
    <n v="11"/>
    <s v="Nov"/>
  </r>
  <r>
    <n v="119"/>
    <d v="2026-11-22T00:00:00"/>
    <n v="2026"/>
    <x v="3"/>
    <n v="11"/>
    <x v="10"/>
    <x v="0"/>
    <x v="9"/>
    <x v="0"/>
    <s v="New"/>
    <x v="4"/>
    <s v="Resistance Band Set"/>
    <n v="1"/>
    <n v="41.16"/>
    <n v="0.1"/>
    <n v="14.82"/>
    <x v="2332"/>
    <n v="14.82"/>
    <n v="22.223999999999997"/>
    <n v="0.59993521218011014"/>
    <n v="2026"/>
    <s v="Q4"/>
    <n v="11"/>
    <s v="Nov"/>
  </r>
  <r>
    <n v="298"/>
    <d v="2026-11-22T00:00:00"/>
    <n v="2026"/>
    <x v="3"/>
    <n v="11"/>
    <x v="10"/>
    <x v="1"/>
    <x v="12"/>
    <x v="3"/>
    <s v="New"/>
    <x v="3"/>
    <s v="Trail Tent 2P"/>
    <n v="1"/>
    <n v="196.08"/>
    <n v="0.1"/>
    <n v="104.19"/>
    <x v="2333"/>
    <n v="104.19"/>
    <n v="72.282000000000011"/>
    <n v="0.40959472324221408"/>
    <n v="2026"/>
    <s v="Q4"/>
    <n v="11"/>
    <s v="Nov"/>
  </r>
  <r>
    <n v="419"/>
    <d v="2026-11-22T00:00:00"/>
    <n v="2026"/>
    <x v="3"/>
    <n v="11"/>
    <x v="10"/>
    <x v="3"/>
    <x v="8"/>
    <x v="2"/>
    <s v="New"/>
    <x v="3"/>
    <s v="Trail Tent 2P"/>
    <n v="1"/>
    <n v="192.62"/>
    <n v="0.1"/>
    <n v="105.97"/>
    <x v="2334"/>
    <n v="105.97"/>
    <n v="67.388000000000005"/>
    <n v="0.38872160500236508"/>
    <n v="2026"/>
    <s v="Q4"/>
    <n v="11"/>
    <s v="Nov"/>
  </r>
  <r>
    <n v="1181"/>
    <d v="2026-11-22T00:00:00"/>
    <n v="2026"/>
    <x v="3"/>
    <n v="11"/>
    <x v="10"/>
    <x v="1"/>
    <x v="12"/>
    <x v="3"/>
    <s v="New"/>
    <x v="0"/>
    <s v="Cycling Pack 12L"/>
    <n v="2"/>
    <n v="102.87"/>
    <n v="0.05"/>
    <n v="51.69"/>
    <x v="2335"/>
    <n v="103.38"/>
    <n v="92.073000000000008"/>
    <n v="0.4710748875688785"/>
    <n v="2026"/>
    <s v="Q4"/>
    <n v="11"/>
    <s v="Nov"/>
  </r>
  <r>
    <n v="1924"/>
    <d v="2026-11-22T00:00:00"/>
    <n v="2026"/>
    <x v="3"/>
    <n v="11"/>
    <x v="10"/>
    <x v="0"/>
    <x v="15"/>
    <x v="0"/>
    <s v="New"/>
    <x v="0"/>
    <s v="Trail Bike Light"/>
    <n v="3"/>
    <n v="50.99"/>
    <n v="0.2"/>
    <n v="22.53"/>
    <x v="2336"/>
    <n v="67.59"/>
    <n v="54.786000000000001"/>
    <n v="0.44768582074916652"/>
    <n v="2026"/>
    <s v="Q4"/>
    <n v="11"/>
    <s v="Nov"/>
  </r>
  <r>
    <n v="3829"/>
    <d v="2026-11-22T00:00:00"/>
    <n v="2026"/>
    <x v="3"/>
    <n v="11"/>
    <x v="10"/>
    <x v="1"/>
    <x v="12"/>
    <x v="2"/>
    <s v="New"/>
    <x v="0"/>
    <s v="Compact Repair Kit"/>
    <n v="1"/>
    <n v="39.94"/>
    <n v="0.1"/>
    <n v="16.89"/>
    <x v="2337"/>
    <n v="16.89"/>
    <n v="19.055999999999997"/>
    <n v="0.53012852612251704"/>
    <n v="2026"/>
    <s v="Q4"/>
    <n v="11"/>
    <s v="Nov"/>
  </r>
  <r>
    <n v="5065"/>
    <d v="2026-11-22T00:00:00"/>
    <n v="2026"/>
    <x v="3"/>
    <n v="11"/>
    <x v="10"/>
    <x v="3"/>
    <x v="8"/>
    <x v="0"/>
    <s v="New"/>
    <x v="2"/>
    <s v="Travel Backpack 35L"/>
    <n v="2"/>
    <n v="166.15"/>
    <n v="0"/>
    <n v="86.42"/>
    <x v="2338"/>
    <n v="172.84"/>
    <n v="159.46"/>
    <n v="0.47986758952753539"/>
    <n v="2026"/>
    <s v="Q4"/>
    <n v="11"/>
    <s v="Nov"/>
  </r>
  <r>
    <n v="5146"/>
    <d v="2026-11-22T00:00:00"/>
    <n v="2026"/>
    <x v="3"/>
    <n v="11"/>
    <x v="10"/>
    <x v="1"/>
    <x v="6"/>
    <x v="0"/>
    <s v="New"/>
    <x v="4"/>
    <s v="Recovery Roller"/>
    <n v="1"/>
    <n v="35.79"/>
    <n v="0.1"/>
    <n v="14.17"/>
    <x v="2339"/>
    <n v="14.17"/>
    <n v="18.040999999999997"/>
    <n v="0.56008816863804278"/>
    <n v="2026"/>
    <s v="Q4"/>
    <n v="11"/>
    <s v="Nov"/>
  </r>
  <r>
    <n v="320"/>
    <d v="2026-11-23T00:00:00"/>
    <n v="2026"/>
    <x v="3"/>
    <n v="11"/>
    <x v="10"/>
    <x v="2"/>
    <x v="2"/>
    <x v="0"/>
    <s v="New"/>
    <x v="3"/>
    <s v="Trail Tent 2P"/>
    <n v="5"/>
    <n v="196.53"/>
    <n v="0.15"/>
    <n v="105.01"/>
    <x v="2340"/>
    <n v="525.05000000000007"/>
    <n v="310.20249999999987"/>
    <n v="0.37138769414039452"/>
    <n v="2026"/>
    <s v="Q4"/>
    <n v="11"/>
    <s v="Nov"/>
  </r>
  <r>
    <n v="1250"/>
    <d v="2026-11-23T00:00:00"/>
    <n v="2026"/>
    <x v="3"/>
    <n v="11"/>
    <x v="10"/>
    <x v="1"/>
    <x v="12"/>
    <x v="0"/>
    <s v="New"/>
    <x v="2"/>
    <s v="Insulated Bottle"/>
    <n v="6"/>
    <n v="36.35"/>
    <n v="0"/>
    <n v="13.24"/>
    <x v="2341"/>
    <n v="79.44"/>
    <n v="138.66000000000003"/>
    <n v="0.63576341127922975"/>
    <n v="2026"/>
    <s v="Q4"/>
    <n v="11"/>
    <s v="Nov"/>
  </r>
  <r>
    <n v="2584"/>
    <d v="2026-11-23T00:00:00"/>
    <n v="2026"/>
    <x v="3"/>
    <n v="11"/>
    <x v="10"/>
    <x v="1"/>
    <x v="6"/>
    <x v="1"/>
    <s v="Returning"/>
    <x v="3"/>
    <s v="Trail Tent 2P"/>
    <n v="15"/>
    <n v="192.23"/>
    <n v="0.15"/>
    <n v="106.34"/>
    <x v="2342"/>
    <n v="1595.1000000000001"/>
    <n v="855.83249999999975"/>
    <n v="0.34918648310387979"/>
    <n v="2026"/>
    <s v="Q4"/>
    <n v="11"/>
    <s v="Nov"/>
  </r>
  <r>
    <n v="2717"/>
    <d v="2026-11-23T00:00:00"/>
    <n v="2026"/>
    <x v="3"/>
    <n v="11"/>
    <x v="10"/>
    <x v="1"/>
    <x v="12"/>
    <x v="0"/>
    <s v="New"/>
    <x v="2"/>
    <s v="Travel Backpack 35L"/>
    <n v="2"/>
    <n v="167.9"/>
    <n v="0.15"/>
    <n v="89.55"/>
    <x v="2343"/>
    <n v="179.1"/>
    <n v="106.33000000000001"/>
    <n v="0.37252566303471957"/>
    <n v="2026"/>
    <s v="Q4"/>
    <n v="11"/>
    <s v="Nov"/>
  </r>
  <r>
    <n v="2737"/>
    <d v="2026-11-23T00:00:00"/>
    <n v="2026"/>
    <x v="3"/>
    <n v="11"/>
    <x v="10"/>
    <x v="1"/>
    <x v="6"/>
    <x v="0"/>
    <s v="Business"/>
    <x v="3"/>
    <s v="Portable Camp Stove"/>
    <n v="2"/>
    <n v="80.709999999999994"/>
    <n v="0.1"/>
    <n v="39.33"/>
    <x v="2344"/>
    <n v="78.66"/>
    <n v="66.617999999999995"/>
    <n v="0.45855532152149669"/>
    <n v="2026"/>
    <s v="Q4"/>
    <n v="11"/>
    <s v="Nov"/>
  </r>
  <r>
    <n v="3021"/>
    <d v="2026-11-23T00:00:00"/>
    <n v="2026"/>
    <x v="3"/>
    <n v="11"/>
    <x v="10"/>
    <x v="0"/>
    <x v="15"/>
    <x v="0"/>
    <s v="Business"/>
    <x v="1"/>
    <s v="Trekking Poles"/>
    <n v="1"/>
    <n v="71.66"/>
    <n v="0.2"/>
    <n v="31.83"/>
    <x v="2345"/>
    <n v="31.83"/>
    <n v="25.498000000000005"/>
    <n v="0.44477393245883345"/>
    <n v="2026"/>
    <s v="Q4"/>
    <n v="11"/>
    <s v="Nov"/>
  </r>
  <r>
    <n v="5199"/>
    <d v="2026-11-23T00:00:00"/>
    <n v="2026"/>
    <x v="3"/>
    <n v="11"/>
    <x v="10"/>
    <x v="2"/>
    <x v="3"/>
    <x v="0"/>
    <s v="Returning"/>
    <x v="3"/>
    <s v="Compact Sleeping Bag"/>
    <n v="5"/>
    <n v="125.23"/>
    <n v="0.05"/>
    <n v="59.84"/>
    <x v="2346"/>
    <n v="299.20000000000005"/>
    <n v="295.64249999999993"/>
    <n v="0.49700971265503041"/>
    <n v="2026"/>
    <s v="Q4"/>
    <n v="11"/>
    <s v="Nov"/>
  </r>
  <r>
    <n v="1202"/>
    <d v="2026-11-24T00:00:00"/>
    <n v="2026"/>
    <x v="3"/>
    <n v="11"/>
    <x v="10"/>
    <x v="0"/>
    <x v="15"/>
    <x v="3"/>
    <s v="Returning"/>
    <x v="1"/>
    <s v="Hiking Daypack 20L"/>
    <n v="2"/>
    <n v="91.33"/>
    <n v="0.15"/>
    <n v="45.45"/>
    <x v="2347"/>
    <n v="90.9"/>
    <n v="64.36099999999999"/>
    <n v="0.41453423589954974"/>
    <n v="2026"/>
    <s v="Q4"/>
    <n v="11"/>
    <s v="Nov"/>
  </r>
  <r>
    <n v="1365"/>
    <d v="2026-11-24T00:00:00"/>
    <n v="2026"/>
    <x v="3"/>
    <n v="11"/>
    <x v="10"/>
    <x v="0"/>
    <x v="0"/>
    <x v="3"/>
    <s v="New"/>
    <x v="1"/>
    <s v="Summit Backpack 45L"/>
    <n v="4"/>
    <n v="155.91"/>
    <n v="0"/>
    <n v="79.91"/>
    <x v="2348"/>
    <n v="319.64"/>
    <n v="304"/>
    <n v="0.48746071451478418"/>
    <n v="2026"/>
    <s v="Q4"/>
    <n v="11"/>
    <s v="Nov"/>
  </r>
  <r>
    <n v="2575"/>
    <d v="2026-11-24T00:00:00"/>
    <n v="2026"/>
    <x v="3"/>
    <n v="11"/>
    <x v="10"/>
    <x v="2"/>
    <x v="10"/>
    <x v="2"/>
    <s v="Returning"/>
    <x v="4"/>
    <s v="Resistance Band Set"/>
    <n v="1"/>
    <n v="39.42"/>
    <n v="0"/>
    <n v="14.63"/>
    <x v="747"/>
    <n v="14.63"/>
    <n v="24.79"/>
    <n v="0.62886859462201927"/>
    <n v="2026"/>
    <s v="Q4"/>
    <n v="11"/>
    <s v="Nov"/>
  </r>
  <r>
    <n v="2673"/>
    <d v="2026-11-24T00:00:00"/>
    <n v="2026"/>
    <x v="3"/>
    <n v="11"/>
    <x v="10"/>
    <x v="2"/>
    <x v="2"/>
    <x v="0"/>
    <s v="Returning"/>
    <x v="0"/>
    <s v="Trail Bike Light"/>
    <n v="2"/>
    <n v="51.56"/>
    <n v="0.05"/>
    <n v="22.7"/>
    <x v="28"/>
    <n v="45.4"/>
    <n v="52.564"/>
    <n v="0.5365644522477645"/>
    <n v="2026"/>
    <s v="Q4"/>
    <n v="11"/>
    <s v="Nov"/>
  </r>
  <r>
    <n v="4145"/>
    <d v="2026-11-24T00:00:00"/>
    <n v="2026"/>
    <x v="3"/>
    <n v="11"/>
    <x v="10"/>
    <x v="0"/>
    <x v="0"/>
    <x v="0"/>
    <s v="Returning"/>
    <x v="3"/>
    <s v="Compact Sleeping Bag"/>
    <n v="1"/>
    <n v="120.49"/>
    <n v="0.15"/>
    <n v="61.22"/>
    <x v="2349"/>
    <n v="61.22"/>
    <n v="41.1965"/>
    <n v="0.40224475548373556"/>
    <n v="2026"/>
    <s v="Q4"/>
    <n v="11"/>
    <s v="Nov"/>
  </r>
  <r>
    <n v="4610"/>
    <d v="2026-11-24T00:00:00"/>
    <n v="2026"/>
    <x v="3"/>
    <n v="11"/>
    <x v="10"/>
    <x v="2"/>
    <x v="16"/>
    <x v="2"/>
    <s v="Returning"/>
    <x v="1"/>
    <s v="Summit Backpack 45L"/>
    <n v="2"/>
    <n v="153.96"/>
    <n v="0"/>
    <n v="79.33"/>
    <x v="2350"/>
    <n v="158.66"/>
    <n v="149.26000000000002"/>
    <n v="0.48473629514159527"/>
    <n v="2026"/>
    <s v="Q4"/>
    <n v="11"/>
    <s v="Nov"/>
  </r>
  <r>
    <n v="4721"/>
    <d v="2026-11-24T00:00:00"/>
    <n v="2026"/>
    <x v="3"/>
    <n v="11"/>
    <x v="10"/>
    <x v="2"/>
    <x v="16"/>
    <x v="2"/>
    <s v="New"/>
    <x v="0"/>
    <s v="Compact Repair Kit"/>
    <n v="1"/>
    <n v="39.85"/>
    <n v="0"/>
    <n v="16.3"/>
    <x v="2351"/>
    <n v="16.3"/>
    <n v="23.55"/>
    <n v="0.59096612296110418"/>
    <n v="2026"/>
    <s v="Q4"/>
    <n v="11"/>
    <s v="Nov"/>
  </r>
  <r>
    <n v="324"/>
    <d v="2026-11-25T00:00:00"/>
    <n v="2026"/>
    <x v="3"/>
    <n v="11"/>
    <x v="10"/>
    <x v="3"/>
    <x v="13"/>
    <x v="3"/>
    <s v="Returning"/>
    <x v="0"/>
    <s v="Cycling Pack 12L"/>
    <n v="2"/>
    <n v="103.88"/>
    <n v="0.15"/>
    <n v="49.26"/>
    <x v="2352"/>
    <n v="98.52"/>
    <n v="78.075999999999979"/>
    <n v="0.44211646922920106"/>
    <n v="2026"/>
    <s v="Q4"/>
    <n v="11"/>
    <s v="Nov"/>
  </r>
  <r>
    <n v="559"/>
    <d v="2026-11-25T00:00:00"/>
    <n v="2026"/>
    <x v="3"/>
    <n v="11"/>
    <x v="10"/>
    <x v="3"/>
    <x v="7"/>
    <x v="0"/>
    <s v="Returning"/>
    <x v="2"/>
    <s v="Carry-On Duffel"/>
    <n v="2"/>
    <n v="134.19"/>
    <n v="0.1"/>
    <n v="65.39"/>
    <x v="2353"/>
    <n v="130.78"/>
    <n v="110.762"/>
    <n v="0.45856207202060095"/>
    <n v="2026"/>
    <s v="Q4"/>
    <n v="11"/>
    <s v="Nov"/>
  </r>
  <r>
    <n v="1108"/>
    <d v="2026-11-25T00:00:00"/>
    <n v="2026"/>
    <x v="3"/>
    <n v="11"/>
    <x v="10"/>
    <x v="1"/>
    <x v="1"/>
    <x v="3"/>
    <s v="New"/>
    <x v="2"/>
    <s v="Insulated Bottle"/>
    <n v="1"/>
    <n v="37.06"/>
    <n v="0.1"/>
    <n v="13.18"/>
    <x v="2354"/>
    <n v="13.18"/>
    <n v="20.174000000000007"/>
    <n v="0.6048449961024166"/>
    <n v="2026"/>
    <s v="Q4"/>
    <n v="11"/>
    <s v="Nov"/>
  </r>
  <r>
    <n v="1344"/>
    <d v="2026-11-25T00:00:00"/>
    <n v="2026"/>
    <x v="3"/>
    <n v="11"/>
    <x v="10"/>
    <x v="2"/>
    <x v="10"/>
    <x v="0"/>
    <s v="New"/>
    <x v="2"/>
    <s v="Carry-On Duffel"/>
    <n v="4"/>
    <n v="135.21"/>
    <n v="0.05"/>
    <n v="68.64"/>
    <x v="2355"/>
    <n v="274.56"/>
    <n v="239.238"/>
    <n v="0.46562656919645462"/>
    <n v="2026"/>
    <s v="Q4"/>
    <n v="11"/>
    <s v="Nov"/>
  </r>
  <r>
    <n v="1922"/>
    <d v="2026-11-25T00:00:00"/>
    <n v="2026"/>
    <x v="3"/>
    <n v="11"/>
    <x v="10"/>
    <x v="0"/>
    <x v="9"/>
    <x v="3"/>
    <s v="Returning"/>
    <x v="1"/>
    <s v="Trail Boots"/>
    <n v="2"/>
    <n v="145.77000000000001"/>
    <n v="0.1"/>
    <n v="78.14"/>
    <x v="2356"/>
    <n v="156.28"/>
    <n v="106.10600000000002"/>
    <n v="0.40438895367893107"/>
    <n v="2026"/>
    <s v="Q4"/>
    <n v="11"/>
    <s v="Nov"/>
  </r>
  <r>
    <n v="2343"/>
    <d v="2026-11-25T00:00:00"/>
    <n v="2026"/>
    <x v="3"/>
    <n v="11"/>
    <x v="10"/>
    <x v="0"/>
    <x v="15"/>
    <x v="2"/>
    <s v="New"/>
    <x v="3"/>
    <s v="Compact Sleeping Bag"/>
    <n v="1"/>
    <n v="121.53"/>
    <n v="0.15"/>
    <n v="62.14"/>
    <x v="2357"/>
    <n v="62.14"/>
    <n v="41.160499999999999"/>
    <n v="0.39845402490791426"/>
    <n v="2026"/>
    <s v="Q4"/>
    <n v="11"/>
    <s v="Nov"/>
  </r>
  <r>
    <n v="2466"/>
    <d v="2026-11-25T00:00:00"/>
    <n v="2026"/>
    <x v="3"/>
    <n v="11"/>
    <x v="10"/>
    <x v="2"/>
    <x v="2"/>
    <x v="0"/>
    <s v="Business"/>
    <x v="0"/>
    <s v="Compact Repair Kit"/>
    <n v="2"/>
    <n v="40.51"/>
    <n v="0.05"/>
    <n v="16.45"/>
    <x v="2358"/>
    <n v="32.9"/>
    <n v="44.068999999999996"/>
    <n v="0.5725551845548208"/>
    <n v="2026"/>
    <s v="Q4"/>
    <n v="11"/>
    <s v="Nov"/>
  </r>
  <r>
    <n v="2647"/>
    <d v="2026-11-25T00:00:00"/>
    <n v="2026"/>
    <x v="3"/>
    <n v="11"/>
    <x v="10"/>
    <x v="2"/>
    <x v="5"/>
    <x v="0"/>
    <s v="New"/>
    <x v="1"/>
    <s v="Trekking Poles"/>
    <n v="1"/>
    <n v="70.099999999999994"/>
    <n v="0.15"/>
    <n v="32.28"/>
    <x v="2359"/>
    <n v="32.28"/>
    <n v="27.304999999999993"/>
    <n v="0.45825291600234952"/>
    <n v="2026"/>
    <s v="Q4"/>
    <n v="11"/>
    <s v="Nov"/>
  </r>
  <r>
    <n v="2958"/>
    <d v="2026-11-25T00:00:00"/>
    <n v="2026"/>
    <x v="3"/>
    <n v="11"/>
    <x v="10"/>
    <x v="1"/>
    <x v="12"/>
    <x v="3"/>
    <s v="New"/>
    <x v="1"/>
    <s v="Trail Boots"/>
    <n v="1"/>
    <n v="144.25"/>
    <n v="0.1"/>
    <n v="79.55"/>
    <x v="2360"/>
    <n v="79.55"/>
    <n v="50.27500000000002"/>
    <n v="0.38725207009435791"/>
    <n v="2026"/>
    <s v="Q4"/>
    <n v="11"/>
    <s v="Nov"/>
  </r>
  <r>
    <n v="3527"/>
    <d v="2026-11-25T00:00:00"/>
    <n v="2026"/>
    <x v="3"/>
    <n v="11"/>
    <x v="10"/>
    <x v="1"/>
    <x v="6"/>
    <x v="3"/>
    <s v="Returning"/>
    <x v="1"/>
    <s v="Trail Boots"/>
    <n v="4"/>
    <n v="146.19"/>
    <n v="0.1"/>
    <n v="79.569999999999993"/>
    <x v="2361"/>
    <n v="318.27999999999997"/>
    <n v="208.00400000000002"/>
    <n v="0.39523147198090769"/>
    <n v="2026"/>
    <s v="Q4"/>
    <n v="11"/>
    <s v="Nov"/>
  </r>
  <r>
    <n v="3729"/>
    <d v="2026-11-25T00:00:00"/>
    <n v="2026"/>
    <x v="3"/>
    <n v="11"/>
    <x v="10"/>
    <x v="0"/>
    <x v="9"/>
    <x v="0"/>
    <s v="New"/>
    <x v="3"/>
    <s v="Portable Camp Stove"/>
    <n v="1"/>
    <n v="81.89"/>
    <n v="0.05"/>
    <n v="38.33"/>
    <x v="2362"/>
    <n v="38.33"/>
    <n v="39.465499999999992"/>
    <n v="0.50729797996028048"/>
    <n v="2026"/>
    <s v="Q4"/>
    <n v="11"/>
    <s v="Nov"/>
  </r>
  <r>
    <n v="4961"/>
    <d v="2026-11-25T00:00:00"/>
    <n v="2026"/>
    <x v="3"/>
    <n v="11"/>
    <x v="10"/>
    <x v="2"/>
    <x v="2"/>
    <x v="2"/>
    <s v="New"/>
    <x v="3"/>
    <s v="Trail Tent 2P"/>
    <n v="2"/>
    <n v="194.78"/>
    <n v="0.15"/>
    <n v="102.51"/>
    <x v="2363"/>
    <n v="205.02"/>
    <n v="126.10599999999997"/>
    <n v="0.38083992196324051"/>
    <n v="2026"/>
    <s v="Q4"/>
    <n v="11"/>
    <s v="Nov"/>
  </r>
  <r>
    <n v="5034"/>
    <d v="2026-11-25T00:00:00"/>
    <n v="2026"/>
    <x v="3"/>
    <n v="11"/>
    <x v="10"/>
    <x v="1"/>
    <x v="14"/>
    <x v="0"/>
    <s v="Returning"/>
    <x v="1"/>
    <s v="Trail Boots"/>
    <n v="1"/>
    <n v="141.63"/>
    <n v="0.05"/>
    <n v="77.17"/>
    <x v="2364"/>
    <n v="77.17"/>
    <n v="57.378499999999988"/>
    <n v="0.42645217152179321"/>
    <n v="2026"/>
    <s v="Q4"/>
    <n v="11"/>
    <s v="Nov"/>
  </r>
  <r>
    <n v="343"/>
    <d v="2026-11-26T00:00:00"/>
    <n v="2026"/>
    <x v="3"/>
    <n v="11"/>
    <x v="10"/>
    <x v="2"/>
    <x v="16"/>
    <x v="0"/>
    <s v="Returning"/>
    <x v="0"/>
    <s v="Compact Repair Kit"/>
    <n v="1"/>
    <n v="40.86"/>
    <n v="0.05"/>
    <n v="17.14"/>
    <x v="1000"/>
    <n v="17.14"/>
    <n v="21.677"/>
    <n v="0.55844088930107938"/>
    <n v="2026"/>
    <s v="Q4"/>
    <n v="11"/>
    <s v="Nov"/>
  </r>
  <r>
    <n v="405"/>
    <d v="2026-11-26T00:00:00"/>
    <n v="2026"/>
    <x v="3"/>
    <n v="11"/>
    <x v="10"/>
    <x v="3"/>
    <x v="8"/>
    <x v="0"/>
    <s v="New"/>
    <x v="1"/>
    <s v="Trail Boots"/>
    <n v="1"/>
    <n v="141.61000000000001"/>
    <n v="0.05"/>
    <n v="77.7"/>
    <x v="2365"/>
    <n v="77.7"/>
    <n v="56.82950000000001"/>
    <n v="0.42243151130421214"/>
    <n v="2026"/>
    <s v="Q4"/>
    <n v="11"/>
    <s v="Nov"/>
  </r>
  <r>
    <n v="485"/>
    <d v="2026-11-26T00:00:00"/>
    <n v="2026"/>
    <x v="3"/>
    <n v="11"/>
    <x v="10"/>
    <x v="3"/>
    <x v="7"/>
    <x v="0"/>
    <s v="New"/>
    <x v="3"/>
    <s v="Compact Sleeping Bag"/>
    <n v="2"/>
    <n v="122.15"/>
    <n v="0.1"/>
    <n v="61.15"/>
    <x v="2366"/>
    <n v="122.3"/>
    <n v="97.570000000000007"/>
    <n v="0.44376222313185065"/>
    <n v="2026"/>
    <s v="Q4"/>
    <n v="11"/>
    <s v="Nov"/>
  </r>
  <r>
    <n v="807"/>
    <d v="2026-11-26T00:00:00"/>
    <n v="2026"/>
    <x v="3"/>
    <n v="11"/>
    <x v="10"/>
    <x v="2"/>
    <x v="5"/>
    <x v="2"/>
    <s v="Returning"/>
    <x v="2"/>
    <s v="Carry-On Duffel"/>
    <n v="5"/>
    <n v="130.24"/>
    <n v="0.1"/>
    <n v="66.75"/>
    <x v="2367"/>
    <n v="333.75"/>
    <n v="252.33000000000004"/>
    <n v="0.43053849303849306"/>
    <n v="2026"/>
    <s v="Q4"/>
    <n v="11"/>
    <s v="Nov"/>
  </r>
  <r>
    <n v="1666"/>
    <d v="2026-11-26T00:00:00"/>
    <n v="2026"/>
    <x v="3"/>
    <n v="11"/>
    <x v="10"/>
    <x v="0"/>
    <x v="15"/>
    <x v="1"/>
    <s v="Returning"/>
    <x v="0"/>
    <s v="Trail Bike Light"/>
    <n v="3"/>
    <n v="50.18"/>
    <n v="0.1"/>
    <n v="23.12"/>
    <x v="2368"/>
    <n v="69.36"/>
    <n v="66.125999999999991"/>
    <n v="0.4880651875470528"/>
    <n v="2026"/>
    <s v="Q4"/>
    <n v="11"/>
    <s v="Nov"/>
  </r>
  <r>
    <n v="3442"/>
    <d v="2026-11-26T00:00:00"/>
    <n v="2026"/>
    <x v="3"/>
    <n v="11"/>
    <x v="10"/>
    <x v="0"/>
    <x v="9"/>
    <x v="2"/>
    <s v="New"/>
    <x v="4"/>
    <s v="Training Mat"/>
    <n v="2"/>
    <n v="50.93"/>
    <n v="0.15"/>
    <n v="22.35"/>
    <x v="2369"/>
    <n v="44.7"/>
    <n v="41.881"/>
    <n v="0.48372044674928677"/>
    <n v="2026"/>
    <s v="Q4"/>
    <n v="11"/>
    <s v="Nov"/>
  </r>
  <r>
    <n v="4177"/>
    <d v="2026-11-26T00:00:00"/>
    <n v="2026"/>
    <x v="3"/>
    <n v="11"/>
    <x v="10"/>
    <x v="2"/>
    <x v="10"/>
    <x v="0"/>
    <s v="Business"/>
    <x v="0"/>
    <s v="Trail Bike Light"/>
    <n v="1"/>
    <n v="49.6"/>
    <n v="0"/>
    <n v="22.62"/>
    <x v="2370"/>
    <n v="22.62"/>
    <n v="26.98"/>
    <n v="0.5439516129032258"/>
    <n v="2026"/>
    <s v="Q4"/>
    <n v="11"/>
    <s v="Nov"/>
  </r>
  <r>
    <n v="4659"/>
    <d v="2026-11-26T00:00:00"/>
    <n v="2026"/>
    <x v="3"/>
    <n v="11"/>
    <x v="10"/>
    <x v="1"/>
    <x v="11"/>
    <x v="1"/>
    <s v="Business"/>
    <x v="3"/>
    <s v="Portable Camp Stove"/>
    <n v="3"/>
    <n v="83.3"/>
    <n v="0.15"/>
    <n v="38.74"/>
    <x v="2371"/>
    <n v="116.22"/>
    <n v="96.194999999999965"/>
    <n v="0.45286349834051259"/>
    <n v="2026"/>
    <s v="Q4"/>
    <n v="11"/>
    <s v="Nov"/>
  </r>
  <r>
    <n v="4667"/>
    <d v="2026-11-26T00:00:00"/>
    <n v="2026"/>
    <x v="3"/>
    <n v="11"/>
    <x v="10"/>
    <x v="1"/>
    <x v="14"/>
    <x v="3"/>
    <s v="Business"/>
    <x v="2"/>
    <s v="Insulated Bottle"/>
    <n v="1"/>
    <n v="35.89"/>
    <n v="0.05"/>
    <n v="13.53"/>
    <x v="2372"/>
    <n v="13.53"/>
    <n v="20.5655"/>
    <n v="0.60317343931017287"/>
    <n v="2026"/>
    <s v="Q4"/>
    <n v="11"/>
    <s v="Nov"/>
  </r>
  <r>
    <n v="197"/>
    <d v="2026-11-27T00:00:00"/>
    <n v="2026"/>
    <x v="3"/>
    <n v="11"/>
    <x v="10"/>
    <x v="3"/>
    <x v="4"/>
    <x v="2"/>
    <s v="New"/>
    <x v="3"/>
    <s v="Trail Tent 2P"/>
    <n v="1"/>
    <n v="195.32"/>
    <n v="0"/>
    <n v="103.21"/>
    <x v="2373"/>
    <n v="103.21"/>
    <n v="92.11"/>
    <n v="0.47158509113250052"/>
    <n v="2026"/>
    <s v="Q4"/>
    <n v="11"/>
    <s v="Nov"/>
  </r>
  <r>
    <n v="361"/>
    <d v="2026-11-27T00:00:00"/>
    <n v="2026"/>
    <x v="3"/>
    <n v="11"/>
    <x v="10"/>
    <x v="1"/>
    <x v="6"/>
    <x v="0"/>
    <s v="Returning"/>
    <x v="2"/>
    <s v="Insulated Bottle"/>
    <n v="1"/>
    <n v="36.36"/>
    <n v="0.05"/>
    <n v="13.33"/>
    <x v="2374"/>
    <n v="13.33"/>
    <n v="21.211999999999996"/>
    <n v="0.61409298824619307"/>
    <n v="2026"/>
    <s v="Q4"/>
    <n v="11"/>
    <s v="Nov"/>
  </r>
  <r>
    <n v="841"/>
    <d v="2026-11-27T00:00:00"/>
    <n v="2026"/>
    <x v="3"/>
    <n v="11"/>
    <x v="10"/>
    <x v="1"/>
    <x v="12"/>
    <x v="0"/>
    <s v="Returning"/>
    <x v="2"/>
    <s v="Insulated Bottle"/>
    <n v="2"/>
    <n v="35.85"/>
    <n v="0.05"/>
    <n v="13.69"/>
    <x v="2375"/>
    <n v="27.38"/>
    <n v="40.734999999999999"/>
    <n v="0.59803273875064233"/>
    <n v="2026"/>
    <s v="Q4"/>
    <n v="11"/>
    <s v="Nov"/>
  </r>
  <r>
    <n v="903"/>
    <d v="2026-11-27T00:00:00"/>
    <n v="2026"/>
    <x v="3"/>
    <n v="11"/>
    <x v="10"/>
    <x v="3"/>
    <x v="8"/>
    <x v="0"/>
    <s v="New"/>
    <x v="2"/>
    <s v="Packing Cube Set"/>
    <n v="4"/>
    <n v="46.73"/>
    <n v="0"/>
    <n v="17.989999999999998"/>
    <x v="2376"/>
    <n v="71.959999999999994"/>
    <n v="114.96"/>
    <n v="0.61502246950567085"/>
    <n v="2026"/>
    <s v="Q4"/>
    <n v="11"/>
    <s v="Nov"/>
  </r>
  <r>
    <n v="1278"/>
    <d v="2026-11-27T00:00:00"/>
    <n v="2026"/>
    <x v="3"/>
    <n v="11"/>
    <x v="10"/>
    <x v="3"/>
    <x v="13"/>
    <x v="2"/>
    <s v="Returning"/>
    <x v="1"/>
    <s v="Trail Boots"/>
    <n v="3"/>
    <n v="143.72"/>
    <n v="0.15"/>
    <n v="78.56"/>
    <x v="2377"/>
    <n v="235.68"/>
    <n v="130.80599999999998"/>
    <n v="0.35691950033561987"/>
    <n v="2026"/>
    <s v="Q4"/>
    <n v="11"/>
    <s v="Nov"/>
  </r>
  <r>
    <n v="2091"/>
    <d v="2026-11-27T00:00:00"/>
    <n v="2026"/>
    <x v="3"/>
    <n v="11"/>
    <x v="10"/>
    <x v="1"/>
    <x v="12"/>
    <x v="3"/>
    <s v="New"/>
    <x v="4"/>
    <s v="Recovery Roller"/>
    <n v="1"/>
    <n v="35.590000000000003"/>
    <n v="0"/>
    <n v="13.57"/>
    <x v="1717"/>
    <n v="13.57"/>
    <n v="22.020000000000003"/>
    <n v="0.61871312166338865"/>
    <n v="2026"/>
    <s v="Q4"/>
    <n v="11"/>
    <s v="Nov"/>
  </r>
  <r>
    <n v="3070"/>
    <d v="2026-11-27T00:00:00"/>
    <n v="2026"/>
    <x v="3"/>
    <n v="11"/>
    <x v="10"/>
    <x v="3"/>
    <x v="13"/>
    <x v="3"/>
    <s v="Returning"/>
    <x v="1"/>
    <s v="Trekking Poles"/>
    <n v="4"/>
    <n v="71.11"/>
    <n v="0.05"/>
    <n v="32.25"/>
    <x v="2378"/>
    <n v="129"/>
    <n v="141.21799999999996"/>
    <n v="0.52260767232382732"/>
    <n v="2026"/>
    <s v="Q4"/>
    <n v="11"/>
    <s v="Nov"/>
  </r>
  <r>
    <n v="4007"/>
    <d v="2026-11-27T00:00:00"/>
    <n v="2026"/>
    <x v="3"/>
    <n v="11"/>
    <x v="10"/>
    <x v="0"/>
    <x v="9"/>
    <x v="3"/>
    <s v="Business"/>
    <x v="0"/>
    <s v="Trail Bike Light"/>
    <n v="5"/>
    <n v="51.04"/>
    <n v="0"/>
    <n v="22.69"/>
    <x v="2379"/>
    <n v="113.45"/>
    <n v="141.75"/>
    <n v="0.55544670846394983"/>
    <n v="2026"/>
    <s v="Q4"/>
    <n v="11"/>
    <s v="Nov"/>
  </r>
  <r>
    <n v="4488"/>
    <d v="2026-11-27T00:00:00"/>
    <n v="2026"/>
    <x v="3"/>
    <n v="11"/>
    <x v="10"/>
    <x v="1"/>
    <x v="14"/>
    <x v="2"/>
    <s v="Returning"/>
    <x v="2"/>
    <s v="Travel Backpack 35L"/>
    <n v="3"/>
    <n v="161.66"/>
    <n v="0.05"/>
    <n v="88.3"/>
    <x v="2380"/>
    <n v="264.89999999999998"/>
    <n v="195.83100000000002"/>
    <n v="0.42504411467863029"/>
    <n v="2026"/>
    <s v="Q4"/>
    <n v="11"/>
    <s v="Nov"/>
  </r>
  <r>
    <n v="5159"/>
    <d v="2026-11-27T00:00:00"/>
    <n v="2026"/>
    <x v="3"/>
    <n v="11"/>
    <x v="10"/>
    <x v="3"/>
    <x v="13"/>
    <x v="0"/>
    <s v="Business"/>
    <x v="3"/>
    <s v="Portable Camp Stove"/>
    <n v="2"/>
    <n v="80.400000000000006"/>
    <n v="0.15"/>
    <n v="38.869999999999997"/>
    <x v="2381"/>
    <n v="77.739999999999995"/>
    <n v="58.940000000000012"/>
    <n v="0.43122622183201648"/>
    <n v="2026"/>
    <s v="Q4"/>
    <n v="11"/>
    <s v="Nov"/>
  </r>
  <r>
    <n v="669"/>
    <d v="2026-11-28T00:00:00"/>
    <n v="2026"/>
    <x v="3"/>
    <n v="11"/>
    <x v="10"/>
    <x v="2"/>
    <x v="3"/>
    <x v="0"/>
    <s v="Returning"/>
    <x v="4"/>
    <s v="Recovery Roller"/>
    <n v="3"/>
    <n v="36.81"/>
    <n v="0.05"/>
    <n v="13.82"/>
    <x v="2382"/>
    <n v="41.46"/>
    <n v="63.448500000000003"/>
    <n v="0.60479846723573405"/>
    <n v="2026"/>
    <s v="Q4"/>
    <n v="11"/>
    <s v="Nov"/>
  </r>
  <r>
    <n v="686"/>
    <d v="2026-11-28T00:00:00"/>
    <n v="2026"/>
    <x v="3"/>
    <n v="11"/>
    <x v="10"/>
    <x v="1"/>
    <x v="12"/>
    <x v="3"/>
    <s v="Returning"/>
    <x v="2"/>
    <s v="Carry-On Duffel"/>
    <n v="2"/>
    <n v="132.61000000000001"/>
    <n v="0.1"/>
    <n v="67.3"/>
    <x v="2383"/>
    <n v="134.6"/>
    <n v="104.09800000000004"/>
    <n v="0.43610755012610086"/>
    <n v="2026"/>
    <s v="Q4"/>
    <n v="11"/>
    <s v="Nov"/>
  </r>
  <r>
    <n v="990"/>
    <d v="2026-11-28T00:00:00"/>
    <n v="2026"/>
    <x v="3"/>
    <n v="11"/>
    <x v="10"/>
    <x v="0"/>
    <x v="15"/>
    <x v="0"/>
    <s v="Returning"/>
    <x v="0"/>
    <s v="Compact Repair Kit"/>
    <n v="5"/>
    <n v="39.79"/>
    <n v="0.1"/>
    <n v="17.09"/>
    <x v="2384"/>
    <n v="85.45"/>
    <n v="93.605000000000004"/>
    <n v="0.52277233252352628"/>
    <n v="2026"/>
    <s v="Q4"/>
    <n v="11"/>
    <s v="Nov"/>
  </r>
  <r>
    <n v="1134"/>
    <d v="2026-11-28T00:00:00"/>
    <n v="2026"/>
    <x v="3"/>
    <n v="11"/>
    <x v="10"/>
    <x v="3"/>
    <x v="4"/>
    <x v="0"/>
    <s v="Returning"/>
    <x v="2"/>
    <s v="Insulated Bottle"/>
    <n v="2"/>
    <n v="36.119999999999997"/>
    <n v="0.1"/>
    <n v="13.61"/>
    <x v="2385"/>
    <n v="27.22"/>
    <n v="37.795999999999992"/>
    <n v="0.58133382551987201"/>
    <n v="2026"/>
    <s v="Q4"/>
    <n v="11"/>
    <s v="Nov"/>
  </r>
  <r>
    <n v="1770"/>
    <d v="2026-11-28T00:00:00"/>
    <n v="2026"/>
    <x v="3"/>
    <n v="11"/>
    <x v="10"/>
    <x v="3"/>
    <x v="7"/>
    <x v="2"/>
    <s v="Returning"/>
    <x v="1"/>
    <s v="Summit Backpack 45L"/>
    <n v="5"/>
    <n v="153.93"/>
    <n v="0.05"/>
    <n v="77.27"/>
    <x v="2386"/>
    <n v="386.34999999999997"/>
    <n v="344.81750000000005"/>
    <n v="0.4715985051304934"/>
    <n v="2026"/>
    <s v="Q4"/>
    <n v="11"/>
    <s v="Nov"/>
  </r>
  <r>
    <n v="3396"/>
    <d v="2026-11-28T00:00:00"/>
    <n v="2026"/>
    <x v="3"/>
    <n v="11"/>
    <x v="10"/>
    <x v="2"/>
    <x v="3"/>
    <x v="2"/>
    <s v="New"/>
    <x v="4"/>
    <s v="Training Mat"/>
    <n v="3"/>
    <n v="50.67"/>
    <n v="0.05"/>
    <n v="22.25"/>
    <x v="2387"/>
    <n v="66.75"/>
    <n v="77.65949999999998"/>
    <n v="0.53777279195620775"/>
    <n v="2026"/>
    <s v="Q4"/>
    <n v="11"/>
    <s v="Nov"/>
  </r>
  <r>
    <n v="4259"/>
    <d v="2026-11-28T00:00:00"/>
    <n v="2026"/>
    <x v="3"/>
    <n v="11"/>
    <x v="10"/>
    <x v="2"/>
    <x v="3"/>
    <x v="0"/>
    <s v="Returning"/>
    <x v="1"/>
    <s v="Trekking Poles"/>
    <n v="4"/>
    <n v="72.77"/>
    <n v="0"/>
    <n v="32.090000000000003"/>
    <x v="2388"/>
    <n v="128.36000000000001"/>
    <n v="162.71999999999997"/>
    <n v="0.55902157482479031"/>
    <n v="2026"/>
    <s v="Q4"/>
    <n v="11"/>
    <s v="Nov"/>
  </r>
  <r>
    <n v="4440"/>
    <d v="2026-11-28T00:00:00"/>
    <n v="2026"/>
    <x v="3"/>
    <n v="11"/>
    <x v="10"/>
    <x v="2"/>
    <x v="10"/>
    <x v="3"/>
    <s v="New"/>
    <x v="2"/>
    <s v="Packing Cube Set"/>
    <n v="1"/>
    <n v="46.45"/>
    <n v="0.1"/>
    <n v="17.96"/>
    <x v="2389"/>
    <n v="17.96"/>
    <n v="23.845000000000006"/>
    <n v="0.57038631742614521"/>
    <n v="2026"/>
    <s v="Q4"/>
    <n v="11"/>
    <s v="Nov"/>
  </r>
  <r>
    <n v="5115"/>
    <d v="2026-11-28T00:00:00"/>
    <n v="2026"/>
    <x v="3"/>
    <n v="11"/>
    <x v="10"/>
    <x v="0"/>
    <x v="15"/>
    <x v="0"/>
    <s v="New"/>
    <x v="2"/>
    <s v="Travel Backpack 35L"/>
    <n v="1"/>
    <n v="165.75"/>
    <n v="0.2"/>
    <n v="89.16"/>
    <x v="2390"/>
    <n v="89.16"/>
    <n v="43.44"/>
    <n v="0.32760180995475113"/>
    <n v="2026"/>
    <s v="Q4"/>
    <n v="11"/>
    <s v="Nov"/>
  </r>
  <r>
    <n v="5136"/>
    <d v="2026-11-28T00:00:00"/>
    <n v="2026"/>
    <x v="3"/>
    <n v="11"/>
    <x v="10"/>
    <x v="2"/>
    <x v="2"/>
    <x v="3"/>
    <s v="New"/>
    <x v="3"/>
    <s v="Trail Tent 2P"/>
    <n v="4"/>
    <n v="198.02"/>
    <n v="0.05"/>
    <n v="103.82"/>
    <x v="2391"/>
    <n v="415.28"/>
    <n v="337.19600000000003"/>
    <n v="0.44811528872681655"/>
    <n v="2026"/>
    <s v="Q4"/>
    <n v="11"/>
    <s v="Nov"/>
  </r>
  <r>
    <n v="562"/>
    <d v="2026-11-29T00:00:00"/>
    <n v="2026"/>
    <x v="3"/>
    <n v="11"/>
    <x v="10"/>
    <x v="1"/>
    <x v="12"/>
    <x v="0"/>
    <s v="New"/>
    <x v="2"/>
    <s v="Packing Cube Set"/>
    <n v="1"/>
    <n v="46.3"/>
    <n v="0.2"/>
    <n v="18.78"/>
    <x v="2392"/>
    <n v="18.78"/>
    <n v="18.259999999999998"/>
    <n v="0.49298056155507552"/>
    <n v="2026"/>
    <s v="Q4"/>
    <n v="11"/>
    <s v="Nov"/>
  </r>
  <r>
    <n v="806"/>
    <d v="2026-11-29T00:00:00"/>
    <n v="2026"/>
    <x v="3"/>
    <n v="11"/>
    <x v="10"/>
    <x v="0"/>
    <x v="15"/>
    <x v="3"/>
    <s v="Returning"/>
    <x v="4"/>
    <s v="Resistance Band Set"/>
    <n v="1"/>
    <n v="39.659999999999997"/>
    <n v="0"/>
    <n v="14.76"/>
    <x v="2008"/>
    <n v="14.76"/>
    <n v="24.9"/>
    <n v="0.62783661119515888"/>
    <n v="2026"/>
    <s v="Q4"/>
    <n v="11"/>
    <s v="Nov"/>
  </r>
  <r>
    <n v="3150"/>
    <d v="2026-11-29T00:00:00"/>
    <n v="2026"/>
    <x v="3"/>
    <n v="11"/>
    <x v="10"/>
    <x v="1"/>
    <x v="6"/>
    <x v="0"/>
    <s v="New"/>
    <x v="3"/>
    <s v="Portable Camp Stove"/>
    <n v="3"/>
    <n v="80.72"/>
    <n v="0.05"/>
    <n v="39.130000000000003"/>
    <x v="2393"/>
    <n v="117.39000000000001"/>
    <n v="112.66199999999998"/>
    <n v="0.48972406238589528"/>
    <n v="2026"/>
    <s v="Q4"/>
    <n v="11"/>
    <s v="Nov"/>
  </r>
  <r>
    <n v="4847"/>
    <d v="2026-11-29T00:00:00"/>
    <n v="2026"/>
    <x v="3"/>
    <n v="11"/>
    <x v="10"/>
    <x v="1"/>
    <x v="14"/>
    <x v="3"/>
    <s v="New"/>
    <x v="2"/>
    <s v="Insulated Bottle"/>
    <n v="2"/>
    <n v="35.51"/>
    <n v="0.05"/>
    <n v="13.24"/>
    <x v="2394"/>
    <n v="26.48"/>
    <n v="40.98899999999999"/>
    <n v="0.60752345521646967"/>
    <n v="2026"/>
    <s v="Q4"/>
    <n v="11"/>
    <s v="Nov"/>
  </r>
  <r>
    <n v="221"/>
    <d v="2026-11-30T00:00:00"/>
    <n v="2026"/>
    <x v="3"/>
    <n v="11"/>
    <x v="10"/>
    <x v="3"/>
    <x v="8"/>
    <x v="2"/>
    <s v="Business"/>
    <x v="2"/>
    <s v="Carry-On Duffel"/>
    <n v="1"/>
    <n v="132.06"/>
    <n v="0.15"/>
    <n v="67.53"/>
    <x v="2395"/>
    <n v="67.53"/>
    <n v="44.721000000000004"/>
    <n v="0.39840179597509157"/>
    <n v="2026"/>
    <s v="Q4"/>
    <n v="11"/>
    <s v="Nov"/>
  </r>
  <r>
    <n v="630"/>
    <d v="2026-11-30T00:00:00"/>
    <n v="2026"/>
    <x v="3"/>
    <n v="11"/>
    <x v="10"/>
    <x v="3"/>
    <x v="8"/>
    <x v="0"/>
    <s v="Business"/>
    <x v="0"/>
    <s v="Compact Repair Kit"/>
    <n v="3"/>
    <n v="41.07"/>
    <n v="0.1"/>
    <n v="16.86"/>
    <x v="2396"/>
    <n v="50.58"/>
    <n v="60.309000000000012"/>
    <n v="0.54386819251684126"/>
    <n v="2026"/>
    <s v="Q4"/>
    <n v="11"/>
    <s v="Nov"/>
  </r>
  <r>
    <n v="1789"/>
    <d v="2026-11-30T00:00:00"/>
    <n v="2026"/>
    <x v="3"/>
    <n v="11"/>
    <x v="10"/>
    <x v="1"/>
    <x v="12"/>
    <x v="0"/>
    <s v="New"/>
    <x v="1"/>
    <s v="Summit Backpack 45L"/>
    <n v="2"/>
    <n v="151.49"/>
    <n v="0.1"/>
    <n v="81.39"/>
    <x v="2397"/>
    <n v="162.78"/>
    <n v="109.90200000000002"/>
    <n v="0.40304090479019522"/>
    <n v="2026"/>
    <s v="Q4"/>
    <n v="11"/>
    <s v="Nov"/>
  </r>
  <r>
    <n v="1947"/>
    <d v="2026-11-30T00:00:00"/>
    <n v="2026"/>
    <x v="3"/>
    <n v="11"/>
    <x v="10"/>
    <x v="0"/>
    <x v="0"/>
    <x v="2"/>
    <s v="Business"/>
    <x v="4"/>
    <s v="Recovery Roller"/>
    <n v="1"/>
    <n v="35.729999999999997"/>
    <n v="0.2"/>
    <n v="14.33"/>
    <x v="2398"/>
    <n v="14.33"/>
    <n v="14.254"/>
    <n v="0.49867058494262523"/>
    <n v="2026"/>
    <s v="Q4"/>
    <n v="11"/>
    <s v="Nov"/>
  </r>
  <r>
    <n v="2279"/>
    <d v="2026-11-30T00:00:00"/>
    <n v="2026"/>
    <x v="3"/>
    <n v="11"/>
    <x v="10"/>
    <x v="0"/>
    <x v="0"/>
    <x v="2"/>
    <s v="Returning"/>
    <x v="0"/>
    <s v="Trail Bike Light"/>
    <n v="2"/>
    <n v="50.38"/>
    <n v="0.1"/>
    <n v="22.41"/>
    <x v="2399"/>
    <n v="44.82"/>
    <n v="45.864000000000011"/>
    <n v="0.50575625248114342"/>
    <n v="2026"/>
    <s v="Q4"/>
    <n v="11"/>
    <s v="Nov"/>
  </r>
  <r>
    <n v="2439"/>
    <d v="2026-11-30T00:00:00"/>
    <n v="2026"/>
    <x v="3"/>
    <n v="11"/>
    <x v="10"/>
    <x v="0"/>
    <x v="9"/>
    <x v="0"/>
    <s v="Business"/>
    <x v="4"/>
    <s v="Recovery Roller"/>
    <n v="1"/>
    <n v="35.67"/>
    <n v="0.1"/>
    <n v="13.81"/>
    <x v="2400"/>
    <n v="13.81"/>
    <n v="18.292999999999999"/>
    <n v="0.5698221350029592"/>
    <n v="2026"/>
    <s v="Q4"/>
    <n v="11"/>
    <s v="Nov"/>
  </r>
  <r>
    <n v="2540"/>
    <d v="2026-11-30T00:00:00"/>
    <n v="2026"/>
    <x v="3"/>
    <n v="11"/>
    <x v="10"/>
    <x v="1"/>
    <x v="14"/>
    <x v="1"/>
    <s v="Business"/>
    <x v="3"/>
    <s v="Portable Camp Stove"/>
    <n v="12"/>
    <n v="81.150000000000006"/>
    <n v="0.15"/>
    <n v="39.590000000000003"/>
    <x v="2401"/>
    <n v="475.08000000000004"/>
    <n v="352.65"/>
    <n v="0.42604472472907828"/>
    <n v="2026"/>
    <s v="Q4"/>
    <n v="11"/>
    <s v="Nov"/>
  </r>
  <r>
    <n v="2747"/>
    <d v="2026-11-30T00:00:00"/>
    <n v="2026"/>
    <x v="3"/>
    <n v="11"/>
    <x v="10"/>
    <x v="0"/>
    <x v="15"/>
    <x v="2"/>
    <s v="Returning"/>
    <x v="3"/>
    <s v="Trail Tent 2P"/>
    <n v="1"/>
    <n v="194.73"/>
    <n v="0"/>
    <n v="104.48"/>
    <x v="1006"/>
    <n v="104.48"/>
    <n v="90.249999999999986"/>
    <n v="0.46346222975401835"/>
    <n v="2026"/>
    <s v="Q4"/>
    <n v="11"/>
    <s v="Nov"/>
  </r>
  <r>
    <n v="3094"/>
    <d v="2026-11-30T00:00:00"/>
    <n v="2026"/>
    <x v="3"/>
    <n v="11"/>
    <x v="10"/>
    <x v="1"/>
    <x v="1"/>
    <x v="3"/>
    <s v="Business"/>
    <x v="3"/>
    <s v="Compact Sleeping Bag"/>
    <n v="2"/>
    <n v="122.18"/>
    <n v="0.15"/>
    <n v="61.3"/>
    <x v="2402"/>
    <n v="122.6"/>
    <n v="85.106000000000023"/>
    <n v="0.40974261696821479"/>
    <n v="2026"/>
    <s v="Q4"/>
    <n v="11"/>
    <s v="Nov"/>
  </r>
  <r>
    <n v="3359"/>
    <d v="2026-11-30T00:00:00"/>
    <n v="2026"/>
    <x v="3"/>
    <n v="11"/>
    <x v="10"/>
    <x v="3"/>
    <x v="13"/>
    <x v="0"/>
    <s v="Returning"/>
    <x v="3"/>
    <s v="Portable Camp Stove"/>
    <n v="1"/>
    <n v="83.14"/>
    <n v="0"/>
    <n v="39.369999999999997"/>
    <x v="2403"/>
    <n v="39.369999999999997"/>
    <n v="43.77"/>
    <n v="0.52646139042578788"/>
    <n v="2026"/>
    <s v="Q4"/>
    <n v="11"/>
    <s v="Nov"/>
  </r>
  <r>
    <n v="3473"/>
    <d v="2026-11-30T00:00:00"/>
    <n v="2026"/>
    <x v="3"/>
    <n v="11"/>
    <x v="10"/>
    <x v="2"/>
    <x v="5"/>
    <x v="0"/>
    <s v="Returning"/>
    <x v="0"/>
    <s v="Commuter Helmet"/>
    <n v="1"/>
    <n v="80.97"/>
    <n v="0"/>
    <n v="43.64"/>
    <x v="2404"/>
    <n v="43.64"/>
    <n v="37.33"/>
    <n v="0.4610349512164999"/>
    <n v="2026"/>
    <s v="Q4"/>
    <n v="11"/>
    <s v="Nov"/>
  </r>
  <r>
    <n v="3589"/>
    <d v="2026-11-30T00:00:00"/>
    <n v="2026"/>
    <x v="3"/>
    <n v="11"/>
    <x v="10"/>
    <x v="0"/>
    <x v="9"/>
    <x v="0"/>
    <s v="New"/>
    <x v="1"/>
    <s v="Trekking Poles"/>
    <n v="1"/>
    <n v="73.03"/>
    <n v="0"/>
    <n v="32.71"/>
    <x v="2405"/>
    <n v="32.71"/>
    <n v="40.32"/>
    <n v="0.55210187594139393"/>
    <n v="2026"/>
    <s v="Q4"/>
    <n v="11"/>
    <s v="Nov"/>
  </r>
  <r>
    <n v="4689"/>
    <d v="2026-11-30T00:00:00"/>
    <n v="2026"/>
    <x v="3"/>
    <n v="11"/>
    <x v="10"/>
    <x v="2"/>
    <x v="3"/>
    <x v="0"/>
    <s v="Returning"/>
    <x v="2"/>
    <s v="Packing Cube Set"/>
    <n v="1"/>
    <n v="46.81"/>
    <n v="0.05"/>
    <n v="17.87"/>
    <x v="2406"/>
    <n v="17.87"/>
    <n v="26.599500000000003"/>
    <n v="0.59815154206815913"/>
    <n v="2026"/>
    <s v="Q4"/>
    <n v="11"/>
    <s v="Nov"/>
  </r>
  <r>
    <n v="4819"/>
    <d v="2026-11-30T00:00:00"/>
    <n v="2026"/>
    <x v="3"/>
    <n v="11"/>
    <x v="10"/>
    <x v="3"/>
    <x v="7"/>
    <x v="3"/>
    <s v="New"/>
    <x v="1"/>
    <s v="Summit Backpack 45L"/>
    <n v="2"/>
    <n v="153.51"/>
    <n v="0.15"/>
    <n v="81.290000000000006"/>
    <x v="2407"/>
    <n v="162.58000000000001"/>
    <n v="98.386999999999972"/>
    <n v="0.3770093536730697"/>
    <n v="2026"/>
    <s v="Q4"/>
    <n v="11"/>
    <s v="Nov"/>
  </r>
  <r>
    <n v="5167"/>
    <d v="2026-11-30T00:00:00"/>
    <n v="2026"/>
    <x v="3"/>
    <n v="11"/>
    <x v="10"/>
    <x v="2"/>
    <x v="5"/>
    <x v="3"/>
    <s v="New"/>
    <x v="3"/>
    <s v="Trail Tent 2P"/>
    <n v="2"/>
    <n v="197.5"/>
    <n v="0"/>
    <n v="104.47"/>
    <x v="2408"/>
    <n v="208.94"/>
    <n v="186.06"/>
    <n v="0.4710379746835443"/>
    <n v="2026"/>
    <s v="Q4"/>
    <n v="11"/>
    <s v="Nov"/>
  </r>
  <r>
    <n v="38"/>
    <d v="2026-12-01T00:00:00"/>
    <n v="2026"/>
    <x v="3"/>
    <n v="12"/>
    <x v="11"/>
    <x v="3"/>
    <x v="8"/>
    <x v="1"/>
    <s v="Business"/>
    <x v="1"/>
    <s v="Trail Boots"/>
    <n v="8"/>
    <n v="146.55000000000001"/>
    <n v="0.1"/>
    <n v="78.03"/>
    <x v="2409"/>
    <n v="624.24"/>
    <n v="430.92000000000007"/>
    <n v="0.40839303991811671"/>
    <n v="2026"/>
    <s v="Q4"/>
    <n v="12"/>
    <s v="Dec"/>
  </r>
  <r>
    <n v="364"/>
    <d v="2026-12-01T00:00:00"/>
    <n v="2026"/>
    <x v="3"/>
    <n v="12"/>
    <x v="11"/>
    <x v="3"/>
    <x v="13"/>
    <x v="0"/>
    <s v="Business"/>
    <x v="0"/>
    <s v="Trail Bike Light"/>
    <n v="2"/>
    <n v="51.83"/>
    <n v="0.15"/>
    <n v="22.02"/>
    <x v="2410"/>
    <n v="44.04"/>
    <n v="44.070999999999991"/>
    <n v="0.50017591447151888"/>
    <n v="2026"/>
    <s v="Q4"/>
    <n v="12"/>
    <s v="Dec"/>
  </r>
  <r>
    <n v="2040"/>
    <d v="2026-12-01T00:00:00"/>
    <n v="2026"/>
    <x v="3"/>
    <n v="12"/>
    <x v="11"/>
    <x v="1"/>
    <x v="12"/>
    <x v="0"/>
    <s v="New"/>
    <x v="1"/>
    <s v="Trail Boots"/>
    <n v="1"/>
    <n v="140.34"/>
    <n v="0.15"/>
    <n v="79.92"/>
    <x v="2411"/>
    <n v="79.92"/>
    <n v="39.369"/>
    <n v="0.33003043029952467"/>
    <n v="2026"/>
    <s v="Q4"/>
    <n v="12"/>
    <s v="Dec"/>
  </r>
  <r>
    <n v="2899"/>
    <d v="2026-12-01T00:00:00"/>
    <n v="2026"/>
    <x v="3"/>
    <n v="12"/>
    <x v="11"/>
    <x v="0"/>
    <x v="0"/>
    <x v="0"/>
    <s v="New"/>
    <x v="1"/>
    <s v="Summit Backpack 45L"/>
    <n v="1"/>
    <n v="156.44999999999999"/>
    <n v="0"/>
    <n v="80.56"/>
    <x v="2412"/>
    <n v="80.56"/>
    <n v="75.889999999999986"/>
    <n v="0.48507510386705011"/>
    <n v="2026"/>
    <s v="Q4"/>
    <n v="12"/>
    <s v="Dec"/>
  </r>
  <r>
    <n v="3199"/>
    <d v="2026-12-01T00:00:00"/>
    <n v="2026"/>
    <x v="3"/>
    <n v="12"/>
    <x v="11"/>
    <x v="2"/>
    <x v="16"/>
    <x v="3"/>
    <s v="Returning"/>
    <x v="4"/>
    <s v="Resistance Band Set"/>
    <n v="1"/>
    <n v="41.33"/>
    <n v="0"/>
    <n v="15.03"/>
    <x v="1311"/>
    <n v="15.03"/>
    <n v="26.299999999999997"/>
    <n v="0.6363416404548754"/>
    <n v="2026"/>
    <s v="Q4"/>
    <n v="12"/>
    <s v="Dec"/>
  </r>
  <r>
    <n v="4722"/>
    <d v="2026-12-01T00:00:00"/>
    <n v="2026"/>
    <x v="3"/>
    <n v="12"/>
    <x v="11"/>
    <x v="1"/>
    <x v="11"/>
    <x v="2"/>
    <s v="New"/>
    <x v="0"/>
    <s v="Compact Repair Kit"/>
    <n v="1"/>
    <n v="39.479999999999997"/>
    <n v="0.05"/>
    <n v="16.78"/>
    <x v="2413"/>
    <n v="16.78"/>
    <n v="20.725999999999992"/>
    <n v="0.55260491654668575"/>
    <n v="2026"/>
    <s v="Q4"/>
    <n v="12"/>
    <s v="Dec"/>
  </r>
  <r>
    <n v="1423"/>
    <d v="2026-12-02T00:00:00"/>
    <n v="2026"/>
    <x v="3"/>
    <n v="12"/>
    <x v="11"/>
    <x v="2"/>
    <x v="3"/>
    <x v="0"/>
    <s v="Business"/>
    <x v="1"/>
    <s v="Trekking Poles"/>
    <n v="1"/>
    <n v="73.010000000000005"/>
    <n v="0.1"/>
    <n v="31.51"/>
    <x v="2414"/>
    <n v="31.51"/>
    <n v="34.198999999999998"/>
    <n v="0.52046142841924237"/>
    <n v="2026"/>
    <s v="Q4"/>
    <n v="12"/>
    <s v="Dec"/>
  </r>
  <r>
    <n v="1505"/>
    <d v="2026-12-02T00:00:00"/>
    <n v="2026"/>
    <x v="3"/>
    <n v="12"/>
    <x v="11"/>
    <x v="0"/>
    <x v="15"/>
    <x v="0"/>
    <s v="Business"/>
    <x v="4"/>
    <s v="Resistance Band Set"/>
    <n v="2"/>
    <n v="40.86"/>
    <n v="0.05"/>
    <n v="15.06"/>
    <x v="2415"/>
    <n v="30.12"/>
    <n v="47.513999999999996"/>
    <n v="0.6120256588608084"/>
    <n v="2026"/>
    <s v="Q4"/>
    <n v="12"/>
    <s v="Dec"/>
  </r>
  <r>
    <n v="1664"/>
    <d v="2026-12-02T00:00:00"/>
    <n v="2026"/>
    <x v="3"/>
    <n v="12"/>
    <x v="11"/>
    <x v="2"/>
    <x v="5"/>
    <x v="3"/>
    <s v="Returning"/>
    <x v="3"/>
    <s v="Trail Tent 2P"/>
    <n v="6"/>
    <n v="194.79"/>
    <n v="0"/>
    <n v="105.73"/>
    <x v="2416"/>
    <n v="634.38"/>
    <n v="534.36"/>
    <n v="0.45721032907233433"/>
    <n v="2026"/>
    <s v="Q4"/>
    <n v="12"/>
    <s v="Dec"/>
  </r>
  <r>
    <n v="2035"/>
    <d v="2026-12-02T00:00:00"/>
    <n v="2026"/>
    <x v="3"/>
    <n v="12"/>
    <x v="11"/>
    <x v="3"/>
    <x v="13"/>
    <x v="0"/>
    <s v="New"/>
    <x v="3"/>
    <s v="Portable Camp Stove"/>
    <n v="4"/>
    <n v="80.98"/>
    <n v="0.2"/>
    <n v="38.6"/>
    <x v="2417"/>
    <n v="154.4"/>
    <n v="104.73600000000002"/>
    <n v="0.40417387009138062"/>
    <n v="2026"/>
    <s v="Q4"/>
    <n v="12"/>
    <s v="Dec"/>
  </r>
  <r>
    <n v="2094"/>
    <d v="2026-12-02T00:00:00"/>
    <n v="2026"/>
    <x v="3"/>
    <n v="12"/>
    <x v="11"/>
    <x v="0"/>
    <x v="15"/>
    <x v="0"/>
    <s v="New"/>
    <x v="3"/>
    <s v="Trail Tent 2P"/>
    <n v="3"/>
    <n v="196.48"/>
    <n v="0.05"/>
    <n v="107.2"/>
    <x v="2418"/>
    <n v="321.60000000000002"/>
    <n v="238.36799999999994"/>
    <n v="0.42568146751242919"/>
    <n v="2026"/>
    <s v="Q4"/>
    <n v="12"/>
    <s v="Dec"/>
  </r>
  <r>
    <n v="2204"/>
    <d v="2026-12-02T00:00:00"/>
    <n v="2026"/>
    <x v="3"/>
    <n v="12"/>
    <x v="11"/>
    <x v="0"/>
    <x v="9"/>
    <x v="2"/>
    <s v="New"/>
    <x v="2"/>
    <s v="Packing Cube Set"/>
    <n v="2"/>
    <n v="46.63"/>
    <n v="0"/>
    <n v="18.68"/>
    <x v="2419"/>
    <n v="37.36"/>
    <n v="55.900000000000006"/>
    <n v="0.59939952820072917"/>
    <n v="2026"/>
    <s v="Q4"/>
    <n v="12"/>
    <s v="Dec"/>
  </r>
  <r>
    <n v="3921"/>
    <d v="2026-12-02T00:00:00"/>
    <n v="2026"/>
    <x v="3"/>
    <n v="12"/>
    <x v="11"/>
    <x v="2"/>
    <x v="5"/>
    <x v="1"/>
    <s v="Business"/>
    <x v="1"/>
    <s v="Trail Boots"/>
    <n v="12"/>
    <n v="142.93"/>
    <n v="0.1"/>
    <n v="79.81"/>
    <x v="2420"/>
    <n v="957.72"/>
    <n v="585.92399999999998"/>
    <n v="0.37957197384889263"/>
    <n v="2026"/>
    <s v="Q4"/>
    <n v="12"/>
    <s v="Dec"/>
  </r>
  <r>
    <n v="3999"/>
    <d v="2026-12-02T00:00:00"/>
    <n v="2026"/>
    <x v="3"/>
    <n v="12"/>
    <x v="11"/>
    <x v="1"/>
    <x v="12"/>
    <x v="2"/>
    <s v="Returning"/>
    <x v="1"/>
    <s v="Summit Backpack 45L"/>
    <n v="2"/>
    <n v="153.97"/>
    <n v="0"/>
    <n v="79.45"/>
    <x v="2421"/>
    <n v="158.9"/>
    <n v="149.04"/>
    <n v="0.48399038773787101"/>
    <n v="2026"/>
    <s v="Q4"/>
    <n v="12"/>
    <s v="Dec"/>
  </r>
  <r>
    <n v="4546"/>
    <d v="2026-12-02T00:00:00"/>
    <n v="2026"/>
    <x v="3"/>
    <n v="12"/>
    <x v="11"/>
    <x v="3"/>
    <x v="13"/>
    <x v="0"/>
    <s v="Returning"/>
    <x v="3"/>
    <s v="Alpine Tent 4P"/>
    <n v="1"/>
    <n v="344.63"/>
    <n v="0.05"/>
    <n v="189.22"/>
    <x v="2422"/>
    <n v="189.22"/>
    <n v="138.17849999999996"/>
    <n v="0.42204988721695419"/>
    <n v="2026"/>
    <s v="Q4"/>
    <n v="12"/>
    <s v="Dec"/>
  </r>
  <r>
    <n v="158"/>
    <d v="2026-12-03T00:00:00"/>
    <n v="2026"/>
    <x v="3"/>
    <n v="12"/>
    <x v="11"/>
    <x v="3"/>
    <x v="13"/>
    <x v="0"/>
    <s v="New"/>
    <x v="2"/>
    <s v="Packing Cube Set"/>
    <n v="2"/>
    <n v="46.51"/>
    <n v="0.05"/>
    <n v="18.73"/>
    <x v="2423"/>
    <n v="37.46"/>
    <n v="50.908999999999985"/>
    <n v="0.57609568966492763"/>
    <n v="2026"/>
    <s v="Q4"/>
    <n v="12"/>
    <s v="Dec"/>
  </r>
  <r>
    <n v="1972"/>
    <d v="2026-12-03T00:00:00"/>
    <n v="2026"/>
    <x v="3"/>
    <n v="12"/>
    <x v="11"/>
    <x v="0"/>
    <x v="9"/>
    <x v="1"/>
    <s v="Business"/>
    <x v="0"/>
    <s v="Commuter Helmet"/>
    <n v="6"/>
    <n v="80.17"/>
    <n v="0.1"/>
    <n v="42.67"/>
    <x v="2424"/>
    <n v="256.02"/>
    <n v="176.89800000000002"/>
    <n v="0.40861779828974543"/>
    <n v="2026"/>
    <s v="Q4"/>
    <n v="12"/>
    <s v="Dec"/>
  </r>
  <r>
    <n v="3196"/>
    <d v="2026-12-03T00:00:00"/>
    <n v="2026"/>
    <x v="3"/>
    <n v="12"/>
    <x v="11"/>
    <x v="3"/>
    <x v="13"/>
    <x v="0"/>
    <s v="New"/>
    <x v="3"/>
    <s v="Compact Sleeping Bag"/>
    <n v="2"/>
    <n v="124.62"/>
    <n v="0.1"/>
    <n v="58.91"/>
    <x v="2425"/>
    <n v="117.82"/>
    <n v="106.49600000000001"/>
    <n v="0.47475882237557737"/>
    <n v="2026"/>
    <s v="Q4"/>
    <n v="12"/>
    <s v="Dec"/>
  </r>
  <r>
    <n v="3722"/>
    <d v="2026-12-03T00:00:00"/>
    <n v="2026"/>
    <x v="3"/>
    <n v="12"/>
    <x v="11"/>
    <x v="2"/>
    <x v="3"/>
    <x v="0"/>
    <s v="Returning"/>
    <x v="1"/>
    <s v="Trail Boots"/>
    <n v="1"/>
    <n v="144.78"/>
    <n v="0.15"/>
    <n v="81.53"/>
    <x v="2426"/>
    <n v="81.53"/>
    <n v="41.533000000000001"/>
    <n v="0.33749380398657597"/>
    <n v="2026"/>
    <s v="Q4"/>
    <n v="12"/>
    <s v="Dec"/>
  </r>
  <r>
    <n v="4201"/>
    <d v="2026-12-03T00:00:00"/>
    <n v="2026"/>
    <x v="3"/>
    <n v="12"/>
    <x v="11"/>
    <x v="3"/>
    <x v="7"/>
    <x v="0"/>
    <s v="Business"/>
    <x v="2"/>
    <s v="Carry-On Duffel"/>
    <n v="1"/>
    <n v="133.80000000000001"/>
    <n v="0"/>
    <n v="66.349999999999994"/>
    <x v="2427"/>
    <n v="66.349999999999994"/>
    <n v="67.450000000000017"/>
    <n v="0.50411061285500758"/>
    <n v="2026"/>
    <s v="Q4"/>
    <n v="12"/>
    <s v="Dec"/>
  </r>
  <r>
    <n v="4498"/>
    <d v="2026-12-03T00:00:00"/>
    <n v="2026"/>
    <x v="3"/>
    <n v="12"/>
    <x v="11"/>
    <x v="3"/>
    <x v="7"/>
    <x v="2"/>
    <s v="New"/>
    <x v="3"/>
    <s v="Compact Sleeping Bag"/>
    <n v="1"/>
    <n v="124.93"/>
    <n v="0"/>
    <n v="59.41"/>
    <x v="2428"/>
    <n v="59.41"/>
    <n v="65.52000000000001"/>
    <n v="0.52445369406867848"/>
    <n v="2026"/>
    <s v="Q4"/>
    <n v="12"/>
    <s v="Dec"/>
  </r>
  <r>
    <n v="4791"/>
    <d v="2026-12-03T00:00:00"/>
    <n v="2026"/>
    <x v="3"/>
    <n v="12"/>
    <x v="11"/>
    <x v="1"/>
    <x v="12"/>
    <x v="0"/>
    <s v="New"/>
    <x v="1"/>
    <s v="Trekking Poles"/>
    <n v="2"/>
    <n v="70.59"/>
    <n v="0.1"/>
    <n v="32.68"/>
    <x v="2429"/>
    <n v="65.36"/>
    <n v="61.702000000000012"/>
    <n v="0.48560545245628123"/>
    <n v="2026"/>
    <s v="Q4"/>
    <n v="12"/>
    <s v="Dec"/>
  </r>
  <r>
    <n v="614"/>
    <d v="2026-12-04T00:00:00"/>
    <n v="2026"/>
    <x v="3"/>
    <n v="12"/>
    <x v="11"/>
    <x v="3"/>
    <x v="7"/>
    <x v="0"/>
    <s v="Returning"/>
    <x v="1"/>
    <s v="Summit Backpack 45L"/>
    <n v="2"/>
    <n v="151.05000000000001"/>
    <n v="0.15"/>
    <n v="80.36"/>
    <x v="2430"/>
    <n v="160.72"/>
    <n v="96.065000000000026"/>
    <n v="0.37410674299511271"/>
    <n v="2026"/>
    <s v="Q4"/>
    <n v="12"/>
    <s v="Dec"/>
  </r>
  <r>
    <n v="2301"/>
    <d v="2026-12-04T00:00:00"/>
    <n v="2026"/>
    <x v="3"/>
    <n v="12"/>
    <x v="11"/>
    <x v="3"/>
    <x v="7"/>
    <x v="0"/>
    <s v="Returning"/>
    <x v="3"/>
    <s v="Compact Sleeping Bag"/>
    <n v="2"/>
    <n v="120.37"/>
    <n v="0.2"/>
    <n v="59.39"/>
    <x v="2431"/>
    <n v="118.78"/>
    <n v="73.812000000000012"/>
    <n v="0.3832557946332143"/>
    <n v="2026"/>
    <s v="Q4"/>
    <n v="12"/>
    <s v="Dec"/>
  </r>
  <r>
    <n v="4430"/>
    <d v="2026-12-04T00:00:00"/>
    <n v="2026"/>
    <x v="3"/>
    <n v="12"/>
    <x v="11"/>
    <x v="1"/>
    <x v="1"/>
    <x v="0"/>
    <s v="Returning"/>
    <x v="3"/>
    <s v="Trail Tent 2P"/>
    <n v="3"/>
    <n v="193.8"/>
    <n v="0"/>
    <n v="104.55"/>
    <x v="2432"/>
    <n v="313.64999999999998"/>
    <n v="267.75000000000011"/>
    <n v="0.46052631578947378"/>
    <n v="2026"/>
    <s v="Q4"/>
    <n v="12"/>
    <s v="Dec"/>
  </r>
  <r>
    <n v="318"/>
    <d v="2026-12-05T00:00:00"/>
    <n v="2026"/>
    <x v="3"/>
    <n v="12"/>
    <x v="11"/>
    <x v="3"/>
    <x v="13"/>
    <x v="0"/>
    <s v="Business"/>
    <x v="1"/>
    <s v="Trail Boots"/>
    <n v="1"/>
    <n v="146.08000000000001"/>
    <n v="0.1"/>
    <n v="81.540000000000006"/>
    <x v="2433"/>
    <n v="81.540000000000006"/>
    <n v="49.932000000000002"/>
    <n v="0.37979189485213583"/>
    <n v="2026"/>
    <s v="Q4"/>
    <n v="12"/>
    <s v="Dec"/>
  </r>
  <r>
    <n v="782"/>
    <d v="2026-12-05T00:00:00"/>
    <n v="2026"/>
    <x v="3"/>
    <n v="12"/>
    <x v="11"/>
    <x v="3"/>
    <x v="7"/>
    <x v="1"/>
    <s v="Business"/>
    <x v="0"/>
    <s v="Cycling Pack 12L"/>
    <n v="4"/>
    <n v="101.17"/>
    <n v="0.15"/>
    <n v="50.48"/>
    <x v="2434"/>
    <n v="201.92"/>
    <n v="142.05800000000002"/>
    <n v="0.41298571420265257"/>
    <n v="2026"/>
    <s v="Q4"/>
    <n v="12"/>
    <s v="Dec"/>
  </r>
  <r>
    <n v="1402"/>
    <d v="2026-12-05T00:00:00"/>
    <n v="2026"/>
    <x v="3"/>
    <n v="12"/>
    <x v="11"/>
    <x v="1"/>
    <x v="6"/>
    <x v="2"/>
    <s v="New"/>
    <x v="3"/>
    <s v="Compact Sleeping Bag"/>
    <n v="2"/>
    <n v="121.64"/>
    <n v="0"/>
    <n v="61.94"/>
    <x v="2435"/>
    <n v="123.88"/>
    <n v="119.4"/>
    <n v="0.49079250246629402"/>
    <n v="2026"/>
    <s v="Q4"/>
    <n v="12"/>
    <s v="Dec"/>
  </r>
  <r>
    <n v="1824"/>
    <d v="2026-12-05T00:00:00"/>
    <n v="2026"/>
    <x v="3"/>
    <n v="12"/>
    <x v="11"/>
    <x v="1"/>
    <x v="1"/>
    <x v="0"/>
    <s v="Returning"/>
    <x v="2"/>
    <s v="Travel Backpack 35L"/>
    <n v="1"/>
    <n v="165.1"/>
    <n v="0.05"/>
    <n v="85.23"/>
    <x v="2436"/>
    <n v="85.23"/>
    <n v="71.614999999999995"/>
    <n v="0.45659727756702473"/>
    <n v="2026"/>
    <s v="Q4"/>
    <n v="12"/>
    <s v="Dec"/>
  </r>
  <r>
    <n v="2141"/>
    <d v="2026-12-05T00:00:00"/>
    <n v="2026"/>
    <x v="3"/>
    <n v="12"/>
    <x v="11"/>
    <x v="3"/>
    <x v="13"/>
    <x v="0"/>
    <s v="New"/>
    <x v="3"/>
    <s v="Trail Tent 2P"/>
    <n v="3"/>
    <n v="194.07"/>
    <n v="0.1"/>
    <n v="102.37"/>
    <x v="2437"/>
    <n v="307.11"/>
    <n v="216.87900000000002"/>
    <n v="0.4138999101126169"/>
    <n v="2026"/>
    <s v="Q4"/>
    <n v="12"/>
    <s v="Dec"/>
  </r>
  <r>
    <n v="3517"/>
    <d v="2026-12-05T00:00:00"/>
    <n v="2026"/>
    <x v="3"/>
    <n v="12"/>
    <x v="11"/>
    <x v="3"/>
    <x v="13"/>
    <x v="3"/>
    <s v="New"/>
    <x v="1"/>
    <s v="Summit Backpack 45L"/>
    <n v="1"/>
    <n v="152.44"/>
    <n v="0.1"/>
    <n v="76.91"/>
    <x v="2438"/>
    <n v="76.91"/>
    <n v="60.286000000000001"/>
    <n v="0.43941514329863846"/>
    <n v="2026"/>
    <s v="Q4"/>
    <n v="12"/>
    <s v="Dec"/>
  </r>
  <r>
    <n v="4055"/>
    <d v="2026-12-05T00:00:00"/>
    <n v="2026"/>
    <x v="3"/>
    <n v="12"/>
    <x v="11"/>
    <x v="1"/>
    <x v="12"/>
    <x v="0"/>
    <s v="Returning"/>
    <x v="3"/>
    <s v="Compact Sleeping Bag"/>
    <n v="1"/>
    <n v="123.82"/>
    <n v="0.05"/>
    <n v="59.19"/>
    <x v="2439"/>
    <n v="59.19"/>
    <n v="58.438999999999993"/>
    <n v="0.49680775999115862"/>
    <n v="2026"/>
    <s v="Q4"/>
    <n v="12"/>
    <s v="Dec"/>
  </r>
  <r>
    <n v="4168"/>
    <d v="2026-12-05T00:00:00"/>
    <n v="2026"/>
    <x v="3"/>
    <n v="12"/>
    <x v="11"/>
    <x v="0"/>
    <x v="0"/>
    <x v="0"/>
    <s v="New"/>
    <x v="1"/>
    <s v="Trekking Poles"/>
    <n v="4"/>
    <n v="71.12"/>
    <n v="0.05"/>
    <n v="31.93"/>
    <x v="2440"/>
    <n v="127.72"/>
    <n v="142.53600000000003"/>
    <n v="0.52741104730329769"/>
    <n v="2026"/>
    <s v="Q4"/>
    <n v="12"/>
    <s v="Dec"/>
  </r>
  <r>
    <n v="4317"/>
    <d v="2026-12-05T00:00:00"/>
    <n v="2026"/>
    <x v="3"/>
    <n v="12"/>
    <x v="11"/>
    <x v="2"/>
    <x v="16"/>
    <x v="3"/>
    <s v="Returning"/>
    <x v="1"/>
    <s v="Trekking Poles"/>
    <n v="1"/>
    <n v="71.55"/>
    <n v="0.1"/>
    <n v="32.07"/>
    <x v="2441"/>
    <n v="32.07"/>
    <n v="32.324999999999996"/>
    <n v="0.50197996738877237"/>
    <n v="2026"/>
    <s v="Q4"/>
    <n v="12"/>
    <s v="Dec"/>
  </r>
  <r>
    <n v="4879"/>
    <d v="2026-12-05T00:00:00"/>
    <n v="2026"/>
    <x v="3"/>
    <n v="12"/>
    <x v="11"/>
    <x v="2"/>
    <x v="2"/>
    <x v="3"/>
    <s v="Returning"/>
    <x v="1"/>
    <s v="Trekking Poles"/>
    <n v="2"/>
    <n v="70.239999999999995"/>
    <n v="0.1"/>
    <n v="33.29"/>
    <x v="2442"/>
    <n v="66.58"/>
    <n v="59.85199999999999"/>
    <n v="0.47339281194634264"/>
    <n v="2026"/>
    <s v="Q4"/>
    <n v="12"/>
    <s v="Dec"/>
  </r>
  <r>
    <n v="467"/>
    <d v="2026-12-06T00:00:00"/>
    <n v="2026"/>
    <x v="3"/>
    <n v="12"/>
    <x v="11"/>
    <x v="0"/>
    <x v="0"/>
    <x v="3"/>
    <s v="Returning"/>
    <x v="0"/>
    <s v="Trail Bike Light"/>
    <n v="2"/>
    <n v="50.68"/>
    <n v="0.15"/>
    <n v="22.41"/>
    <x v="2443"/>
    <n v="44.82"/>
    <n v="41.335999999999991"/>
    <n v="0.47978086262129155"/>
    <n v="2026"/>
    <s v="Q4"/>
    <n v="12"/>
    <s v="Dec"/>
  </r>
  <r>
    <n v="825"/>
    <d v="2026-12-06T00:00:00"/>
    <n v="2026"/>
    <x v="3"/>
    <n v="12"/>
    <x v="11"/>
    <x v="3"/>
    <x v="7"/>
    <x v="0"/>
    <s v="New"/>
    <x v="0"/>
    <s v="Cycling Pack 12L"/>
    <n v="1"/>
    <n v="101.26"/>
    <n v="0"/>
    <n v="51.7"/>
    <x v="2444"/>
    <n v="51.7"/>
    <n v="49.56"/>
    <n v="0.4894331424056883"/>
    <n v="2026"/>
    <s v="Q4"/>
    <n v="12"/>
    <s v="Dec"/>
  </r>
  <r>
    <n v="2346"/>
    <d v="2026-12-06T00:00:00"/>
    <n v="2026"/>
    <x v="3"/>
    <n v="12"/>
    <x v="11"/>
    <x v="0"/>
    <x v="0"/>
    <x v="3"/>
    <s v="Business"/>
    <x v="2"/>
    <s v="Packing Cube Set"/>
    <n v="2"/>
    <n v="46.01"/>
    <n v="0.05"/>
    <n v="18.399999999999999"/>
    <x v="2445"/>
    <n v="36.799999999999997"/>
    <n v="50.619"/>
    <n v="0.57903888170763795"/>
    <n v="2026"/>
    <s v="Q4"/>
    <n v="12"/>
    <s v="Dec"/>
  </r>
  <r>
    <n v="3095"/>
    <d v="2026-12-06T00:00:00"/>
    <n v="2026"/>
    <x v="3"/>
    <n v="12"/>
    <x v="11"/>
    <x v="1"/>
    <x v="12"/>
    <x v="0"/>
    <s v="New"/>
    <x v="2"/>
    <s v="Carry-On Duffel"/>
    <n v="2"/>
    <n v="131.97999999999999"/>
    <n v="0.1"/>
    <n v="68.02"/>
    <x v="2446"/>
    <n v="136.04"/>
    <n v="101.524"/>
    <n v="0.42735431294303855"/>
    <n v="2026"/>
    <s v="Q4"/>
    <n v="12"/>
    <s v="Dec"/>
  </r>
  <r>
    <n v="3580"/>
    <d v="2026-12-06T00:00:00"/>
    <n v="2026"/>
    <x v="3"/>
    <n v="12"/>
    <x v="11"/>
    <x v="3"/>
    <x v="7"/>
    <x v="2"/>
    <s v="New"/>
    <x v="1"/>
    <s v="Trekking Poles"/>
    <n v="2"/>
    <n v="73.16"/>
    <n v="0.15"/>
    <n v="32.64"/>
    <x v="2447"/>
    <n v="65.28"/>
    <n v="59.091999999999985"/>
    <n v="0.47512301804264617"/>
    <n v="2026"/>
    <s v="Q4"/>
    <n v="12"/>
    <s v="Dec"/>
  </r>
  <r>
    <n v="4672"/>
    <d v="2026-12-06T00:00:00"/>
    <n v="2026"/>
    <x v="3"/>
    <n v="12"/>
    <x v="11"/>
    <x v="1"/>
    <x v="6"/>
    <x v="0"/>
    <s v="Business"/>
    <x v="2"/>
    <s v="Packing Cube Set"/>
    <n v="2"/>
    <n v="47.43"/>
    <n v="0.05"/>
    <n v="18.63"/>
    <x v="2448"/>
    <n v="37.26"/>
    <n v="52.856999999999992"/>
    <n v="0.58653750124837711"/>
    <n v="2026"/>
    <s v="Q4"/>
    <n v="12"/>
    <s v="Dec"/>
  </r>
  <r>
    <n v="533"/>
    <d v="2026-12-07T00:00:00"/>
    <n v="2026"/>
    <x v="3"/>
    <n v="12"/>
    <x v="11"/>
    <x v="0"/>
    <x v="9"/>
    <x v="0"/>
    <s v="New"/>
    <x v="2"/>
    <s v="Insulated Bottle"/>
    <n v="1"/>
    <n v="35.93"/>
    <n v="0.05"/>
    <n v="13.23"/>
    <x v="67"/>
    <n v="13.23"/>
    <n v="20.903499999999998"/>
    <n v="0.6124042363074399"/>
    <n v="2026"/>
    <s v="Q4"/>
    <n v="12"/>
    <s v="Dec"/>
  </r>
  <r>
    <n v="2160"/>
    <d v="2026-12-07T00:00:00"/>
    <n v="2026"/>
    <x v="3"/>
    <n v="12"/>
    <x v="11"/>
    <x v="0"/>
    <x v="15"/>
    <x v="3"/>
    <s v="Returning"/>
    <x v="2"/>
    <s v="Insulated Bottle"/>
    <n v="1"/>
    <n v="35.53"/>
    <n v="0.05"/>
    <n v="13.28"/>
    <x v="2449"/>
    <n v="13.28"/>
    <n v="20.473500000000001"/>
    <n v="0.6065593197742456"/>
    <n v="2026"/>
    <s v="Q4"/>
    <n v="12"/>
    <s v="Dec"/>
  </r>
  <r>
    <n v="2841"/>
    <d v="2026-12-07T00:00:00"/>
    <n v="2026"/>
    <x v="3"/>
    <n v="12"/>
    <x v="11"/>
    <x v="1"/>
    <x v="14"/>
    <x v="0"/>
    <s v="New"/>
    <x v="3"/>
    <s v="Trail Tent 2P"/>
    <n v="3"/>
    <n v="196.97"/>
    <n v="0.15"/>
    <n v="101.88"/>
    <x v="2450"/>
    <n v="305.64"/>
    <n v="196.63349999999997"/>
    <n v="0.39148690902466482"/>
    <n v="2026"/>
    <s v="Q4"/>
    <n v="12"/>
    <s v="Dec"/>
  </r>
  <r>
    <n v="3433"/>
    <d v="2026-12-07T00:00:00"/>
    <n v="2026"/>
    <x v="3"/>
    <n v="12"/>
    <x v="11"/>
    <x v="0"/>
    <x v="0"/>
    <x v="0"/>
    <s v="New"/>
    <x v="2"/>
    <s v="Insulated Bottle"/>
    <n v="2"/>
    <n v="37.020000000000003"/>
    <n v="0.2"/>
    <n v="13.39"/>
    <x v="2451"/>
    <n v="26.78"/>
    <n v="32.452000000000005"/>
    <n v="0.5478795245813074"/>
    <n v="2026"/>
    <s v="Q4"/>
    <n v="12"/>
    <s v="Dec"/>
  </r>
  <r>
    <n v="3763"/>
    <d v="2026-12-07T00:00:00"/>
    <n v="2026"/>
    <x v="3"/>
    <n v="12"/>
    <x v="11"/>
    <x v="1"/>
    <x v="14"/>
    <x v="0"/>
    <s v="New"/>
    <x v="2"/>
    <s v="Packing Cube Set"/>
    <n v="4"/>
    <n v="47.22"/>
    <n v="0"/>
    <n v="18.420000000000002"/>
    <x v="2452"/>
    <n v="73.680000000000007"/>
    <n v="115.19999999999999"/>
    <n v="0.60991105463786521"/>
    <n v="2026"/>
    <s v="Q4"/>
    <n v="12"/>
    <s v="Dec"/>
  </r>
  <r>
    <n v="706"/>
    <d v="2026-12-08T00:00:00"/>
    <n v="2026"/>
    <x v="3"/>
    <n v="12"/>
    <x v="11"/>
    <x v="1"/>
    <x v="12"/>
    <x v="2"/>
    <s v="Returning"/>
    <x v="2"/>
    <s v="Packing Cube Set"/>
    <n v="4"/>
    <n v="46.48"/>
    <n v="0.1"/>
    <n v="18.66"/>
    <x v="2453"/>
    <n v="74.64"/>
    <n v="92.688000000000002"/>
    <n v="0.55393000573723461"/>
    <n v="2026"/>
    <s v="Q4"/>
    <n v="12"/>
    <s v="Dec"/>
  </r>
  <r>
    <n v="1086"/>
    <d v="2026-12-08T00:00:00"/>
    <n v="2026"/>
    <x v="3"/>
    <n v="12"/>
    <x v="11"/>
    <x v="3"/>
    <x v="13"/>
    <x v="1"/>
    <s v="Business"/>
    <x v="1"/>
    <s v="Trail Boots"/>
    <n v="12"/>
    <n v="146.99"/>
    <n v="0.15"/>
    <n v="79.239999999999995"/>
    <x v="2454"/>
    <n v="950.87999999999988"/>
    <n v="548.41800000000012"/>
    <n v="0.36578318653129671"/>
    <n v="2026"/>
    <s v="Q4"/>
    <n v="12"/>
    <s v="Dec"/>
  </r>
  <r>
    <n v="1204"/>
    <d v="2026-12-08T00:00:00"/>
    <n v="2026"/>
    <x v="3"/>
    <n v="12"/>
    <x v="11"/>
    <x v="2"/>
    <x v="10"/>
    <x v="0"/>
    <s v="New"/>
    <x v="4"/>
    <s v="Resistance Band Set"/>
    <n v="1"/>
    <n v="40.29"/>
    <n v="0"/>
    <n v="15.07"/>
    <x v="2455"/>
    <n v="15.07"/>
    <n v="25.22"/>
    <n v="0.62596177711590961"/>
    <n v="2026"/>
    <s v="Q4"/>
    <n v="12"/>
    <s v="Dec"/>
  </r>
  <r>
    <n v="1451"/>
    <d v="2026-12-08T00:00:00"/>
    <n v="2026"/>
    <x v="3"/>
    <n v="12"/>
    <x v="11"/>
    <x v="0"/>
    <x v="0"/>
    <x v="1"/>
    <s v="Business"/>
    <x v="3"/>
    <s v="Compact Sleeping Bag"/>
    <n v="4"/>
    <n v="125.82"/>
    <n v="0.15"/>
    <n v="61.39"/>
    <x v="2456"/>
    <n v="245.56"/>
    <n v="182.22799999999995"/>
    <n v="0.42597735326844133"/>
    <n v="2026"/>
    <s v="Q4"/>
    <n v="12"/>
    <s v="Dec"/>
  </r>
  <r>
    <n v="1650"/>
    <d v="2026-12-08T00:00:00"/>
    <n v="2026"/>
    <x v="3"/>
    <n v="12"/>
    <x v="11"/>
    <x v="1"/>
    <x v="1"/>
    <x v="0"/>
    <s v="New"/>
    <x v="2"/>
    <s v="Insulated Bottle"/>
    <n v="3"/>
    <n v="36.25"/>
    <n v="0"/>
    <n v="13.67"/>
    <x v="2457"/>
    <n v="41.01"/>
    <n v="67.740000000000009"/>
    <n v="0.62289655172413805"/>
    <n v="2026"/>
    <s v="Q4"/>
    <n v="12"/>
    <s v="Dec"/>
  </r>
  <r>
    <n v="1740"/>
    <d v="2026-12-08T00:00:00"/>
    <n v="2026"/>
    <x v="3"/>
    <n v="12"/>
    <x v="11"/>
    <x v="2"/>
    <x v="10"/>
    <x v="3"/>
    <s v="Returning"/>
    <x v="2"/>
    <s v="Travel Backpack 35L"/>
    <n v="1"/>
    <n v="165.29"/>
    <n v="0.05"/>
    <n v="89.92"/>
    <x v="2458"/>
    <n v="89.92"/>
    <n v="67.105499999999992"/>
    <n v="0.42735415585366704"/>
    <n v="2026"/>
    <s v="Q4"/>
    <n v="12"/>
    <s v="Dec"/>
  </r>
  <r>
    <n v="3191"/>
    <d v="2026-12-08T00:00:00"/>
    <n v="2026"/>
    <x v="3"/>
    <n v="12"/>
    <x v="11"/>
    <x v="3"/>
    <x v="8"/>
    <x v="0"/>
    <s v="New"/>
    <x v="3"/>
    <s v="Portable Camp Stove"/>
    <n v="1"/>
    <n v="82.89"/>
    <n v="0.15"/>
    <n v="38.51"/>
    <x v="2459"/>
    <n v="38.51"/>
    <n v="31.946500000000007"/>
    <n v="0.45342161475520365"/>
    <n v="2026"/>
    <s v="Q4"/>
    <n v="12"/>
    <s v="Dec"/>
  </r>
  <r>
    <n v="3662"/>
    <d v="2026-12-08T00:00:00"/>
    <n v="2026"/>
    <x v="3"/>
    <n v="12"/>
    <x v="11"/>
    <x v="1"/>
    <x v="6"/>
    <x v="0"/>
    <s v="Business"/>
    <x v="3"/>
    <s v="Trail Tent 2P"/>
    <n v="1"/>
    <n v="199.66"/>
    <n v="0"/>
    <n v="103.15"/>
    <x v="2460"/>
    <n v="103.15"/>
    <n v="96.509999999999991"/>
    <n v="0.48337173194430527"/>
    <n v="2026"/>
    <s v="Q4"/>
    <n v="12"/>
    <s v="Dec"/>
  </r>
  <r>
    <n v="3922"/>
    <d v="2026-12-08T00:00:00"/>
    <n v="2026"/>
    <x v="3"/>
    <n v="12"/>
    <x v="11"/>
    <x v="3"/>
    <x v="8"/>
    <x v="2"/>
    <s v="New"/>
    <x v="1"/>
    <s v="Trail Boots"/>
    <n v="2"/>
    <n v="146.25"/>
    <n v="0.05"/>
    <n v="77.3"/>
    <x v="2461"/>
    <n v="154.6"/>
    <n v="123.27500000000001"/>
    <n v="0.44363472784525421"/>
    <n v="2026"/>
    <s v="Q4"/>
    <n v="12"/>
    <s v="Dec"/>
  </r>
  <r>
    <n v="4022"/>
    <d v="2026-12-08T00:00:00"/>
    <n v="2026"/>
    <x v="3"/>
    <n v="12"/>
    <x v="11"/>
    <x v="0"/>
    <x v="9"/>
    <x v="3"/>
    <s v="Returning"/>
    <x v="3"/>
    <s v="Alpine Tent 4P"/>
    <n v="1"/>
    <n v="333.51"/>
    <n v="0.2"/>
    <n v="199.91"/>
    <x v="2462"/>
    <n v="199.91"/>
    <n v="66.897999999999996"/>
    <n v="0.25073461065635211"/>
    <n v="2026"/>
    <s v="Q4"/>
    <n v="12"/>
    <s v="Dec"/>
  </r>
  <r>
    <n v="4366"/>
    <d v="2026-12-08T00:00:00"/>
    <n v="2026"/>
    <x v="3"/>
    <n v="12"/>
    <x v="11"/>
    <x v="1"/>
    <x v="12"/>
    <x v="2"/>
    <s v="New"/>
    <x v="1"/>
    <s v="Summit Backpack 45L"/>
    <n v="1"/>
    <n v="151.97"/>
    <n v="0.05"/>
    <n v="80.239999999999995"/>
    <x v="2463"/>
    <n v="80.239999999999995"/>
    <n v="64.131500000000003"/>
    <n v="0.44421163456776441"/>
    <n v="2026"/>
    <s v="Q4"/>
    <n v="12"/>
    <s v="Dec"/>
  </r>
  <r>
    <n v="4880"/>
    <d v="2026-12-08T00:00:00"/>
    <n v="2026"/>
    <x v="3"/>
    <n v="12"/>
    <x v="11"/>
    <x v="3"/>
    <x v="13"/>
    <x v="2"/>
    <s v="New"/>
    <x v="0"/>
    <s v="Compact Repair Kit"/>
    <n v="1"/>
    <n v="41.07"/>
    <n v="0"/>
    <n v="16.600000000000001"/>
    <x v="2464"/>
    <n v="16.600000000000001"/>
    <n v="24.47"/>
    <n v="0.59581202824446067"/>
    <n v="2026"/>
    <s v="Q4"/>
    <n v="12"/>
    <s v="Dec"/>
  </r>
  <r>
    <n v="5127"/>
    <d v="2026-12-08T00:00:00"/>
    <n v="2026"/>
    <x v="3"/>
    <n v="12"/>
    <x v="11"/>
    <x v="1"/>
    <x v="11"/>
    <x v="3"/>
    <s v="Returning"/>
    <x v="3"/>
    <s v="Compact Sleeping Bag"/>
    <n v="1"/>
    <n v="122.65"/>
    <n v="0"/>
    <n v="58.9"/>
    <x v="2465"/>
    <n v="58.9"/>
    <n v="63.750000000000007"/>
    <n v="0.51977170811251527"/>
    <n v="2026"/>
    <s v="Q4"/>
    <n v="12"/>
    <s v="Dec"/>
  </r>
  <r>
    <n v="13"/>
    <d v="2026-12-09T00:00:00"/>
    <n v="2026"/>
    <x v="3"/>
    <n v="12"/>
    <x v="11"/>
    <x v="1"/>
    <x v="6"/>
    <x v="0"/>
    <s v="Returning"/>
    <x v="1"/>
    <s v="Trail Boots"/>
    <n v="6"/>
    <n v="143.16"/>
    <n v="0.15"/>
    <n v="80.349999999999994"/>
    <x v="2466"/>
    <n v="482.09999999999997"/>
    <n v="248.01600000000002"/>
    <n v="0.33969396643820987"/>
    <n v="2026"/>
    <s v="Q4"/>
    <n v="12"/>
    <s v="Dec"/>
  </r>
  <r>
    <n v="102"/>
    <d v="2026-12-09T00:00:00"/>
    <n v="2026"/>
    <x v="3"/>
    <n v="12"/>
    <x v="11"/>
    <x v="2"/>
    <x v="5"/>
    <x v="2"/>
    <s v="New"/>
    <x v="1"/>
    <s v="Trail Boots"/>
    <n v="3"/>
    <n v="142.75"/>
    <n v="0.1"/>
    <n v="81.739999999999995"/>
    <x v="2467"/>
    <n v="245.21999999999997"/>
    <n v="140.20500000000004"/>
    <n v="0.3637672698968672"/>
    <n v="2026"/>
    <s v="Q4"/>
    <n v="12"/>
    <s v="Dec"/>
  </r>
  <r>
    <n v="519"/>
    <d v="2026-12-09T00:00:00"/>
    <n v="2026"/>
    <x v="3"/>
    <n v="12"/>
    <x v="11"/>
    <x v="1"/>
    <x v="12"/>
    <x v="2"/>
    <s v="Returning"/>
    <x v="4"/>
    <s v="Recovery Roller"/>
    <n v="2"/>
    <n v="36.03"/>
    <n v="0.1"/>
    <n v="13.54"/>
    <x v="2468"/>
    <n v="27.08"/>
    <n v="37.774000000000001"/>
    <n v="0.58244672649335427"/>
    <n v="2026"/>
    <s v="Q4"/>
    <n v="12"/>
    <s v="Dec"/>
  </r>
  <r>
    <n v="522"/>
    <d v="2026-12-09T00:00:00"/>
    <n v="2026"/>
    <x v="3"/>
    <n v="12"/>
    <x v="11"/>
    <x v="0"/>
    <x v="15"/>
    <x v="2"/>
    <s v="Returning"/>
    <x v="2"/>
    <s v="Carry-On Duffel"/>
    <n v="2"/>
    <n v="133.4"/>
    <n v="0"/>
    <n v="67.69"/>
    <x v="2469"/>
    <n v="135.38"/>
    <n v="131.42000000000002"/>
    <n v="0.49257871064467768"/>
    <n v="2026"/>
    <s v="Q4"/>
    <n v="12"/>
    <s v="Dec"/>
  </r>
  <r>
    <n v="798"/>
    <d v="2026-12-09T00:00:00"/>
    <n v="2026"/>
    <x v="3"/>
    <n v="12"/>
    <x v="11"/>
    <x v="2"/>
    <x v="2"/>
    <x v="2"/>
    <s v="Returning"/>
    <x v="3"/>
    <s v="Trail Tent 2P"/>
    <n v="3"/>
    <n v="199.31"/>
    <n v="0.05"/>
    <n v="101.19"/>
    <x v="2470"/>
    <n v="303.57"/>
    <n v="264.46350000000001"/>
    <n v="0.46557729429690325"/>
    <n v="2026"/>
    <s v="Q4"/>
    <n v="12"/>
    <s v="Dec"/>
  </r>
  <r>
    <n v="1746"/>
    <d v="2026-12-09T00:00:00"/>
    <n v="2026"/>
    <x v="3"/>
    <n v="12"/>
    <x v="11"/>
    <x v="1"/>
    <x v="11"/>
    <x v="0"/>
    <s v="Business"/>
    <x v="2"/>
    <s v="Packing Cube Set"/>
    <n v="1"/>
    <n v="47.44"/>
    <n v="0.15"/>
    <n v="17.899999999999999"/>
    <x v="2471"/>
    <n v="17.899999999999999"/>
    <n v="22.423999999999999"/>
    <n v="0.55609562543398472"/>
    <n v="2026"/>
    <s v="Q4"/>
    <n v="12"/>
    <s v="Dec"/>
  </r>
  <r>
    <n v="3412"/>
    <d v="2026-12-09T00:00:00"/>
    <n v="2026"/>
    <x v="3"/>
    <n v="12"/>
    <x v="11"/>
    <x v="0"/>
    <x v="0"/>
    <x v="1"/>
    <s v="Business"/>
    <x v="1"/>
    <s v="Trail Boots"/>
    <n v="10"/>
    <n v="145.30000000000001"/>
    <n v="0.1"/>
    <n v="79.7"/>
    <x v="2472"/>
    <n v="797"/>
    <n v="510.70000000000005"/>
    <n v="0.39053299686472437"/>
    <n v="2026"/>
    <s v="Q4"/>
    <n v="12"/>
    <s v="Dec"/>
  </r>
  <r>
    <n v="175"/>
    <d v="2026-12-10T00:00:00"/>
    <n v="2026"/>
    <x v="3"/>
    <n v="12"/>
    <x v="11"/>
    <x v="0"/>
    <x v="0"/>
    <x v="3"/>
    <s v="New"/>
    <x v="0"/>
    <s v="Commuter Helmet"/>
    <n v="1"/>
    <n v="81.010000000000005"/>
    <n v="0.2"/>
    <n v="41.51"/>
    <x v="2473"/>
    <n v="41.51"/>
    <n v="23.298000000000009"/>
    <n v="0.35949265522774976"/>
    <n v="2026"/>
    <s v="Q4"/>
    <n v="12"/>
    <s v="Dec"/>
  </r>
  <r>
    <n v="1014"/>
    <d v="2026-12-10T00:00:00"/>
    <n v="2026"/>
    <x v="3"/>
    <n v="12"/>
    <x v="11"/>
    <x v="3"/>
    <x v="7"/>
    <x v="3"/>
    <s v="New"/>
    <x v="2"/>
    <s v="Insulated Bottle"/>
    <n v="2"/>
    <n v="35.619999999999997"/>
    <n v="0"/>
    <n v="13.62"/>
    <x v="2474"/>
    <n v="27.24"/>
    <n v="44"/>
    <n v="0.61763054463784395"/>
    <n v="2026"/>
    <s v="Q4"/>
    <n v="12"/>
    <s v="Dec"/>
  </r>
  <r>
    <n v="1763"/>
    <d v="2026-12-10T00:00:00"/>
    <n v="2026"/>
    <x v="3"/>
    <n v="12"/>
    <x v="11"/>
    <x v="0"/>
    <x v="0"/>
    <x v="0"/>
    <s v="New"/>
    <x v="0"/>
    <s v="Trail Bike Light"/>
    <n v="2"/>
    <n v="49.88"/>
    <n v="0.05"/>
    <n v="22.31"/>
    <x v="2475"/>
    <n v="44.62"/>
    <n v="50.152000000000008"/>
    <n v="0.52918583547883347"/>
    <n v="2026"/>
    <s v="Q4"/>
    <n v="12"/>
    <s v="Dec"/>
  </r>
  <r>
    <n v="1863"/>
    <d v="2026-12-10T00:00:00"/>
    <n v="2026"/>
    <x v="3"/>
    <n v="12"/>
    <x v="11"/>
    <x v="3"/>
    <x v="7"/>
    <x v="3"/>
    <s v="Returning"/>
    <x v="0"/>
    <s v="Cycling Pack 12L"/>
    <n v="1"/>
    <n v="101.18"/>
    <n v="0.05"/>
    <n v="49.12"/>
    <x v="2476"/>
    <n v="49.12"/>
    <n v="47.000999999999998"/>
    <n v="0.48897743469169069"/>
    <n v="2026"/>
    <s v="Q4"/>
    <n v="12"/>
    <s v="Dec"/>
  </r>
  <r>
    <n v="3466"/>
    <d v="2026-12-10T00:00:00"/>
    <n v="2026"/>
    <x v="3"/>
    <n v="12"/>
    <x v="11"/>
    <x v="1"/>
    <x v="12"/>
    <x v="2"/>
    <s v="Business"/>
    <x v="4"/>
    <s v="Recovery Roller"/>
    <n v="2"/>
    <n v="36.64"/>
    <n v="0"/>
    <n v="13.7"/>
    <x v="2477"/>
    <n v="27.4"/>
    <n v="45.88"/>
    <n v="0.62609170305676853"/>
    <n v="2026"/>
    <s v="Q4"/>
    <n v="12"/>
    <s v="Dec"/>
  </r>
  <r>
    <n v="3630"/>
    <d v="2026-12-10T00:00:00"/>
    <n v="2026"/>
    <x v="3"/>
    <n v="12"/>
    <x v="11"/>
    <x v="1"/>
    <x v="12"/>
    <x v="2"/>
    <s v="Returning"/>
    <x v="0"/>
    <s v="Compact Repair Kit"/>
    <n v="3"/>
    <n v="39.979999999999997"/>
    <n v="0.1"/>
    <n v="16.989999999999998"/>
    <x v="2478"/>
    <n v="50.97"/>
    <n v="56.975999999999999"/>
    <n v="0.52781946528819967"/>
    <n v="2026"/>
    <s v="Q4"/>
    <n v="12"/>
    <s v="Dec"/>
  </r>
  <r>
    <n v="3633"/>
    <d v="2026-12-10T00:00:00"/>
    <n v="2026"/>
    <x v="3"/>
    <n v="12"/>
    <x v="11"/>
    <x v="3"/>
    <x v="4"/>
    <x v="3"/>
    <s v="Business"/>
    <x v="1"/>
    <s v="Trail Boots"/>
    <n v="3"/>
    <n v="144.16"/>
    <n v="0"/>
    <n v="77.36"/>
    <x v="2479"/>
    <n v="232.07999999999998"/>
    <n v="200.40000000000003"/>
    <n v="0.46337402885682583"/>
    <n v="2026"/>
    <s v="Q4"/>
    <n v="12"/>
    <s v="Dec"/>
  </r>
  <r>
    <n v="4"/>
    <d v="2026-12-11T00:00:00"/>
    <n v="2026"/>
    <x v="3"/>
    <n v="12"/>
    <x v="11"/>
    <x v="3"/>
    <x v="4"/>
    <x v="0"/>
    <s v="New"/>
    <x v="0"/>
    <s v="Cycling Pack 12L"/>
    <n v="1"/>
    <n v="102.98"/>
    <n v="0.1"/>
    <n v="51.45"/>
    <x v="2480"/>
    <n v="51.45"/>
    <n v="41.231999999999999"/>
    <n v="0.4448760277076455"/>
    <n v="2026"/>
    <s v="Q4"/>
    <n v="12"/>
    <s v="Dec"/>
  </r>
  <r>
    <n v="70"/>
    <d v="2026-12-11T00:00:00"/>
    <n v="2026"/>
    <x v="3"/>
    <n v="12"/>
    <x v="11"/>
    <x v="3"/>
    <x v="13"/>
    <x v="0"/>
    <s v="New"/>
    <x v="4"/>
    <s v="Weighted Vest"/>
    <n v="2"/>
    <n v="122.49"/>
    <n v="0.15"/>
    <n v="70.930000000000007"/>
    <x v="2481"/>
    <n v="141.86000000000001"/>
    <n v="66.372999999999962"/>
    <n v="0.31874390706564265"/>
    <n v="2026"/>
    <s v="Q4"/>
    <n v="12"/>
    <s v="Dec"/>
  </r>
  <r>
    <n v="948"/>
    <d v="2026-12-11T00:00:00"/>
    <n v="2026"/>
    <x v="3"/>
    <n v="12"/>
    <x v="11"/>
    <x v="1"/>
    <x v="11"/>
    <x v="3"/>
    <s v="New"/>
    <x v="1"/>
    <s v="Trail Boots"/>
    <n v="1"/>
    <n v="141.74"/>
    <n v="0.15"/>
    <n v="78.97"/>
    <x v="2482"/>
    <n v="78.97"/>
    <n v="41.509"/>
    <n v="0.34453307215365336"/>
    <n v="2026"/>
    <s v="Q4"/>
    <n v="12"/>
    <s v="Dec"/>
  </r>
  <r>
    <n v="1957"/>
    <d v="2026-12-11T00:00:00"/>
    <n v="2026"/>
    <x v="3"/>
    <n v="12"/>
    <x v="11"/>
    <x v="3"/>
    <x v="7"/>
    <x v="0"/>
    <s v="Returning"/>
    <x v="0"/>
    <s v="Compact Repair Kit"/>
    <n v="6"/>
    <n v="39.44"/>
    <n v="0.1"/>
    <n v="16.89"/>
    <x v="2483"/>
    <n v="101.34"/>
    <n v="111.636"/>
    <n v="0.52417173766058145"/>
    <n v="2026"/>
    <s v="Q4"/>
    <n v="12"/>
    <s v="Dec"/>
  </r>
  <r>
    <n v="3097"/>
    <d v="2026-12-11T00:00:00"/>
    <n v="2026"/>
    <x v="3"/>
    <n v="12"/>
    <x v="11"/>
    <x v="2"/>
    <x v="3"/>
    <x v="2"/>
    <s v="Returning"/>
    <x v="0"/>
    <s v="Trail Bike Light"/>
    <n v="1"/>
    <n v="49.64"/>
    <n v="0.1"/>
    <n v="22"/>
    <x v="2484"/>
    <n v="22"/>
    <n v="22.676000000000002"/>
    <n v="0.50756558331094992"/>
    <n v="2026"/>
    <s v="Q4"/>
    <n v="12"/>
    <s v="Dec"/>
  </r>
  <r>
    <n v="3649"/>
    <d v="2026-12-11T00:00:00"/>
    <n v="2026"/>
    <x v="3"/>
    <n v="12"/>
    <x v="11"/>
    <x v="2"/>
    <x v="2"/>
    <x v="0"/>
    <s v="New"/>
    <x v="2"/>
    <s v="Travel Backpack 35L"/>
    <n v="1"/>
    <n v="164.29"/>
    <n v="0.05"/>
    <n v="88.66"/>
    <x v="2485"/>
    <n v="88.66"/>
    <n v="67.41549999999998"/>
    <n v="0.43194159237035917"/>
    <n v="2026"/>
    <s v="Q4"/>
    <n v="12"/>
    <s v="Dec"/>
  </r>
  <r>
    <n v="3963"/>
    <d v="2026-12-11T00:00:00"/>
    <n v="2026"/>
    <x v="3"/>
    <n v="12"/>
    <x v="11"/>
    <x v="3"/>
    <x v="8"/>
    <x v="0"/>
    <s v="Returning"/>
    <x v="2"/>
    <s v="Insulated Bottle"/>
    <n v="1"/>
    <n v="35.81"/>
    <n v="0"/>
    <n v="13.28"/>
    <x v="2486"/>
    <n v="13.28"/>
    <n v="22.53"/>
    <n v="0.62915386763473891"/>
    <n v="2026"/>
    <s v="Q4"/>
    <n v="12"/>
    <s v="Dec"/>
  </r>
  <r>
    <n v="4305"/>
    <d v="2026-12-11T00:00:00"/>
    <n v="2026"/>
    <x v="3"/>
    <n v="12"/>
    <x v="11"/>
    <x v="0"/>
    <x v="9"/>
    <x v="2"/>
    <s v="New"/>
    <x v="4"/>
    <s v="Resistance Band Set"/>
    <n v="1"/>
    <n v="41.31"/>
    <n v="0.05"/>
    <n v="14.56"/>
    <x v="2487"/>
    <n v="14.56"/>
    <n v="24.6845"/>
    <n v="0.62899259768884808"/>
    <n v="2026"/>
    <s v="Q4"/>
    <n v="12"/>
    <s v="Dec"/>
  </r>
  <r>
    <n v="4942"/>
    <d v="2026-12-11T00:00:00"/>
    <n v="2026"/>
    <x v="3"/>
    <n v="12"/>
    <x v="11"/>
    <x v="3"/>
    <x v="13"/>
    <x v="3"/>
    <s v="New"/>
    <x v="2"/>
    <s v="Insulated Bottle"/>
    <n v="3"/>
    <n v="36.6"/>
    <n v="0.15"/>
    <n v="13.95"/>
    <x v="2488"/>
    <n v="41.849999999999994"/>
    <n v="51.480000000000018"/>
    <n v="0.55159112825458068"/>
    <n v="2026"/>
    <s v="Q4"/>
    <n v="12"/>
    <s v="Dec"/>
  </r>
  <r>
    <n v="19"/>
    <d v="2026-12-12T00:00:00"/>
    <n v="2026"/>
    <x v="3"/>
    <n v="12"/>
    <x v="11"/>
    <x v="1"/>
    <x v="1"/>
    <x v="0"/>
    <s v="New"/>
    <x v="0"/>
    <s v="Trail Bike Light"/>
    <n v="5"/>
    <n v="49.59"/>
    <n v="0"/>
    <n v="22.63"/>
    <x v="2489"/>
    <n v="113.14999999999999"/>
    <n v="134.80000000000001"/>
    <n v="0.54365799556362171"/>
    <n v="2026"/>
    <s v="Q4"/>
    <n v="12"/>
    <s v="Dec"/>
  </r>
  <r>
    <n v="4963"/>
    <d v="2026-12-12T00:00:00"/>
    <n v="2026"/>
    <x v="3"/>
    <n v="12"/>
    <x v="11"/>
    <x v="0"/>
    <x v="0"/>
    <x v="0"/>
    <s v="New"/>
    <x v="1"/>
    <s v="Trekking Poles"/>
    <n v="5"/>
    <n v="72.3"/>
    <n v="0.05"/>
    <n v="31.73"/>
    <x v="2490"/>
    <n v="158.65"/>
    <n v="184.77500000000001"/>
    <n v="0.53803596127247577"/>
    <n v="2026"/>
    <s v="Q4"/>
    <n v="12"/>
    <s v="Dec"/>
  </r>
  <r>
    <n v="5110"/>
    <d v="2026-12-12T00:00:00"/>
    <n v="2026"/>
    <x v="3"/>
    <n v="12"/>
    <x v="11"/>
    <x v="3"/>
    <x v="4"/>
    <x v="0"/>
    <s v="New"/>
    <x v="0"/>
    <s v="Trail Bike Light"/>
    <n v="1"/>
    <n v="51.57"/>
    <n v="0.1"/>
    <n v="23.11"/>
    <x v="2491"/>
    <n v="23.11"/>
    <n v="23.303000000000004"/>
    <n v="0.5020791588563549"/>
    <n v="2026"/>
    <s v="Q4"/>
    <n v="12"/>
    <s v="Dec"/>
  </r>
  <r>
    <n v="10"/>
    <d v="2026-12-13T00:00:00"/>
    <n v="2026"/>
    <x v="3"/>
    <n v="12"/>
    <x v="11"/>
    <x v="0"/>
    <x v="0"/>
    <x v="0"/>
    <s v="Returning"/>
    <x v="2"/>
    <s v="Insulated Bottle"/>
    <n v="3"/>
    <n v="35.380000000000003"/>
    <n v="0"/>
    <n v="13.51"/>
    <x v="1689"/>
    <n v="40.53"/>
    <n v="65.610000000000014"/>
    <n v="0.61814584511023185"/>
    <n v="2026"/>
    <s v="Q4"/>
    <n v="12"/>
    <s v="Dec"/>
  </r>
  <r>
    <n v="216"/>
    <d v="2026-12-13T00:00:00"/>
    <n v="2026"/>
    <x v="3"/>
    <n v="12"/>
    <x v="11"/>
    <x v="2"/>
    <x v="2"/>
    <x v="0"/>
    <s v="Business"/>
    <x v="0"/>
    <s v="Commuter Helmet"/>
    <n v="1"/>
    <n v="83.08"/>
    <n v="0.15"/>
    <n v="42.91"/>
    <x v="2492"/>
    <n v="42.91"/>
    <n v="27.707999999999998"/>
    <n v="0.39236455294684075"/>
    <n v="2026"/>
    <s v="Q4"/>
    <n v="12"/>
    <s v="Dec"/>
  </r>
  <r>
    <n v="1937"/>
    <d v="2026-12-13T00:00:00"/>
    <n v="2026"/>
    <x v="3"/>
    <n v="12"/>
    <x v="11"/>
    <x v="1"/>
    <x v="12"/>
    <x v="1"/>
    <s v="Business"/>
    <x v="3"/>
    <s v="Compact Sleeping Bag"/>
    <n v="3"/>
    <n v="120.5"/>
    <n v="0.15"/>
    <n v="61.44"/>
    <x v="2493"/>
    <n v="184.32"/>
    <n v="122.95499999999998"/>
    <n v="0.40014644862094212"/>
    <n v="2026"/>
    <s v="Q4"/>
    <n v="12"/>
    <s v="Dec"/>
  </r>
  <r>
    <n v="4720"/>
    <d v="2026-12-13T00:00:00"/>
    <n v="2026"/>
    <x v="3"/>
    <n v="12"/>
    <x v="11"/>
    <x v="0"/>
    <x v="0"/>
    <x v="0"/>
    <s v="New"/>
    <x v="1"/>
    <s v="Trekking Poles"/>
    <n v="3"/>
    <n v="73.040000000000006"/>
    <n v="0.1"/>
    <n v="31.78"/>
    <x v="2494"/>
    <n v="95.34"/>
    <n v="101.86799999999999"/>
    <n v="0.51655105269563095"/>
    <n v="2026"/>
    <s v="Q4"/>
    <n v="12"/>
    <s v="Dec"/>
  </r>
  <r>
    <n v="91"/>
    <d v="2026-12-14T00:00:00"/>
    <n v="2026"/>
    <x v="3"/>
    <n v="12"/>
    <x v="11"/>
    <x v="1"/>
    <x v="1"/>
    <x v="0"/>
    <s v="Returning"/>
    <x v="3"/>
    <s v="Alpine Tent 4P"/>
    <n v="2"/>
    <n v="339.95"/>
    <n v="0"/>
    <n v="195.78"/>
    <x v="2495"/>
    <n v="391.56"/>
    <n v="288.33999999999997"/>
    <n v="0.42409177820267685"/>
    <n v="2026"/>
    <s v="Q4"/>
    <n v="12"/>
    <s v="Dec"/>
  </r>
  <r>
    <n v="505"/>
    <d v="2026-12-14T00:00:00"/>
    <n v="2026"/>
    <x v="3"/>
    <n v="12"/>
    <x v="11"/>
    <x v="0"/>
    <x v="15"/>
    <x v="3"/>
    <s v="Returning"/>
    <x v="3"/>
    <s v="Trail Tent 2P"/>
    <n v="2"/>
    <n v="199.43"/>
    <n v="0.05"/>
    <n v="106.58"/>
    <x v="2496"/>
    <n v="213.16"/>
    <n v="165.75699999999998"/>
    <n v="0.4374493622613923"/>
    <n v="2026"/>
    <s v="Q4"/>
    <n v="12"/>
    <s v="Dec"/>
  </r>
  <r>
    <n v="640"/>
    <d v="2026-12-14T00:00:00"/>
    <n v="2026"/>
    <x v="3"/>
    <n v="12"/>
    <x v="11"/>
    <x v="0"/>
    <x v="15"/>
    <x v="0"/>
    <s v="Returning"/>
    <x v="4"/>
    <s v="Training Mat"/>
    <n v="2"/>
    <n v="51.77"/>
    <n v="0.05"/>
    <n v="21.76"/>
    <x v="2497"/>
    <n v="43.52"/>
    <n v="54.842999999999996"/>
    <n v="0.55755721155312465"/>
    <n v="2026"/>
    <s v="Q4"/>
    <n v="12"/>
    <s v="Dec"/>
  </r>
  <r>
    <n v="1408"/>
    <d v="2026-12-14T00:00:00"/>
    <n v="2026"/>
    <x v="3"/>
    <n v="12"/>
    <x v="11"/>
    <x v="1"/>
    <x v="1"/>
    <x v="0"/>
    <s v="New"/>
    <x v="2"/>
    <s v="Travel Backpack 35L"/>
    <n v="1"/>
    <n v="161.53"/>
    <n v="0"/>
    <n v="87.43"/>
    <x v="2498"/>
    <n v="87.43"/>
    <n v="74.099999999999994"/>
    <n v="0.45873831486411187"/>
    <n v="2026"/>
    <s v="Q4"/>
    <n v="12"/>
    <s v="Dec"/>
  </r>
  <r>
    <n v="2074"/>
    <d v="2026-12-14T00:00:00"/>
    <n v="2026"/>
    <x v="3"/>
    <n v="12"/>
    <x v="11"/>
    <x v="1"/>
    <x v="12"/>
    <x v="1"/>
    <s v="Business"/>
    <x v="1"/>
    <s v="Trail Boots"/>
    <n v="4"/>
    <n v="145.85"/>
    <n v="0.1"/>
    <n v="79.47"/>
    <x v="2499"/>
    <n v="317.88"/>
    <n v="207.17999999999995"/>
    <n v="0.39458347617415146"/>
    <n v="2026"/>
    <s v="Q4"/>
    <n v="12"/>
    <s v="Dec"/>
  </r>
  <r>
    <n v="2639"/>
    <d v="2026-12-14T00:00:00"/>
    <n v="2026"/>
    <x v="3"/>
    <n v="12"/>
    <x v="11"/>
    <x v="3"/>
    <x v="13"/>
    <x v="0"/>
    <s v="Returning"/>
    <x v="3"/>
    <s v="Trail Tent 2P"/>
    <n v="1"/>
    <n v="197.18"/>
    <n v="0"/>
    <n v="105.28"/>
    <x v="2500"/>
    <n v="105.28"/>
    <n v="91.9"/>
    <n v="0.46607160969672384"/>
    <n v="2026"/>
    <s v="Q4"/>
    <n v="12"/>
    <s v="Dec"/>
  </r>
  <r>
    <n v="2694"/>
    <d v="2026-12-14T00:00:00"/>
    <n v="2026"/>
    <x v="3"/>
    <n v="12"/>
    <x v="11"/>
    <x v="3"/>
    <x v="7"/>
    <x v="0"/>
    <s v="New"/>
    <x v="3"/>
    <s v="Compact Sleeping Bag"/>
    <n v="1"/>
    <n v="124.9"/>
    <n v="0"/>
    <n v="62.16"/>
    <x v="2501"/>
    <n v="62.16"/>
    <n v="62.740000000000009"/>
    <n v="0.50232185748598879"/>
    <n v="2026"/>
    <s v="Q4"/>
    <n v="12"/>
    <s v="Dec"/>
  </r>
  <r>
    <n v="2797"/>
    <d v="2026-12-14T00:00:00"/>
    <n v="2026"/>
    <x v="3"/>
    <n v="12"/>
    <x v="11"/>
    <x v="2"/>
    <x v="16"/>
    <x v="2"/>
    <s v="New"/>
    <x v="1"/>
    <s v="Trekking Poles"/>
    <n v="2"/>
    <n v="70.239999999999995"/>
    <n v="0.1"/>
    <n v="32.130000000000003"/>
    <x v="2442"/>
    <n v="64.260000000000005"/>
    <n v="62.171999999999983"/>
    <n v="0.49174259681093385"/>
    <n v="2026"/>
    <s v="Q4"/>
    <n v="12"/>
    <s v="Dec"/>
  </r>
  <r>
    <n v="2811"/>
    <d v="2026-12-14T00:00:00"/>
    <n v="2026"/>
    <x v="3"/>
    <n v="12"/>
    <x v="11"/>
    <x v="1"/>
    <x v="11"/>
    <x v="2"/>
    <s v="Business"/>
    <x v="1"/>
    <s v="Trail Boots"/>
    <n v="5"/>
    <n v="145.6"/>
    <n v="0.15"/>
    <n v="81.180000000000007"/>
    <x v="2502"/>
    <n v="405.90000000000003"/>
    <n v="212.89999999999992"/>
    <n v="0.34405300581771159"/>
    <n v="2026"/>
    <s v="Q4"/>
    <n v="12"/>
    <s v="Dec"/>
  </r>
  <r>
    <n v="4037"/>
    <d v="2026-12-14T00:00:00"/>
    <n v="2026"/>
    <x v="3"/>
    <n v="12"/>
    <x v="11"/>
    <x v="3"/>
    <x v="8"/>
    <x v="2"/>
    <s v="Returning"/>
    <x v="1"/>
    <s v="Summit Backpack 45L"/>
    <n v="1"/>
    <n v="152.4"/>
    <n v="0.05"/>
    <n v="77.98"/>
    <x v="2503"/>
    <n v="77.98"/>
    <n v="66.8"/>
    <n v="0.46138969470921398"/>
    <n v="2026"/>
    <s v="Q4"/>
    <n v="12"/>
    <s v="Dec"/>
  </r>
  <r>
    <n v="4629"/>
    <d v="2026-12-14T00:00:00"/>
    <n v="2026"/>
    <x v="3"/>
    <n v="12"/>
    <x v="11"/>
    <x v="2"/>
    <x v="2"/>
    <x v="0"/>
    <s v="New"/>
    <x v="2"/>
    <s v="Insulated Bottle"/>
    <n v="1"/>
    <n v="36.17"/>
    <n v="0.05"/>
    <n v="13.87"/>
    <x v="2504"/>
    <n v="13.87"/>
    <n v="20.491500000000002"/>
    <n v="0.59635056676803988"/>
    <n v="2026"/>
    <s v="Q4"/>
    <n v="12"/>
    <s v="Dec"/>
  </r>
  <r>
    <n v="2455"/>
    <d v="2026-12-15T00:00:00"/>
    <n v="2026"/>
    <x v="3"/>
    <n v="12"/>
    <x v="11"/>
    <x v="1"/>
    <x v="12"/>
    <x v="0"/>
    <s v="Returning"/>
    <x v="3"/>
    <s v="Compact Sleeping Bag"/>
    <n v="3"/>
    <n v="126.21"/>
    <n v="0.1"/>
    <n v="60.65"/>
    <x v="2505"/>
    <n v="181.95"/>
    <n v="158.81700000000001"/>
    <n v="0.46605745274630467"/>
    <n v="2026"/>
    <s v="Q4"/>
    <n v="12"/>
    <s v="Dec"/>
  </r>
  <r>
    <n v="3184"/>
    <d v="2026-12-15T00:00:00"/>
    <n v="2026"/>
    <x v="3"/>
    <n v="12"/>
    <x v="11"/>
    <x v="3"/>
    <x v="13"/>
    <x v="1"/>
    <s v="Returning"/>
    <x v="1"/>
    <s v="Trail Boots"/>
    <n v="6"/>
    <n v="143.72999999999999"/>
    <n v="0.15"/>
    <n v="77.27"/>
    <x v="2506"/>
    <n v="463.62"/>
    <n v="269.40299999999991"/>
    <n v="0.36752325643260847"/>
    <n v="2026"/>
    <s v="Q4"/>
    <n v="12"/>
    <s v="Dec"/>
  </r>
  <r>
    <n v="3363"/>
    <d v="2026-12-15T00:00:00"/>
    <n v="2026"/>
    <x v="3"/>
    <n v="12"/>
    <x v="11"/>
    <x v="1"/>
    <x v="12"/>
    <x v="3"/>
    <s v="New"/>
    <x v="1"/>
    <s v="Trail Boots"/>
    <n v="4"/>
    <n v="146.38999999999999"/>
    <n v="0"/>
    <n v="78.95"/>
    <x v="2507"/>
    <n v="315.8"/>
    <n v="269.75999999999993"/>
    <n v="0.46068720541020552"/>
    <n v="2026"/>
    <s v="Q4"/>
    <n v="12"/>
    <s v="Dec"/>
  </r>
  <r>
    <n v="3373"/>
    <d v="2026-12-15T00:00:00"/>
    <n v="2026"/>
    <x v="3"/>
    <n v="12"/>
    <x v="11"/>
    <x v="1"/>
    <x v="12"/>
    <x v="3"/>
    <s v="Returning"/>
    <x v="1"/>
    <s v="Hiking Daypack 20L"/>
    <n v="2"/>
    <n v="89.84"/>
    <n v="0.05"/>
    <n v="45.17"/>
    <x v="2508"/>
    <n v="90.34"/>
    <n v="80.355999999999995"/>
    <n v="0.47075502647982376"/>
    <n v="2026"/>
    <s v="Q4"/>
    <n v="12"/>
    <s v="Dec"/>
  </r>
  <r>
    <n v="3799"/>
    <d v="2026-12-15T00:00:00"/>
    <n v="2026"/>
    <x v="3"/>
    <n v="12"/>
    <x v="11"/>
    <x v="2"/>
    <x v="10"/>
    <x v="2"/>
    <s v="New"/>
    <x v="4"/>
    <s v="Training Mat"/>
    <n v="3"/>
    <n v="49.67"/>
    <n v="0.05"/>
    <n v="21.5"/>
    <x v="2509"/>
    <n v="64.5"/>
    <n v="77.059499999999986"/>
    <n v="0.54436120500566898"/>
    <n v="2026"/>
    <s v="Q4"/>
    <n v="12"/>
    <s v="Dec"/>
  </r>
  <r>
    <n v="5002"/>
    <d v="2026-12-15T00:00:00"/>
    <n v="2026"/>
    <x v="3"/>
    <n v="12"/>
    <x v="11"/>
    <x v="1"/>
    <x v="14"/>
    <x v="1"/>
    <s v="Business"/>
    <x v="1"/>
    <s v="Hiking Daypack 20L"/>
    <n v="4"/>
    <n v="94.3"/>
    <n v="0.1"/>
    <n v="44.36"/>
    <x v="2510"/>
    <n v="177.44"/>
    <n v="162.04000000000002"/>
    <n v="0.47731825144338402"/>
    <n v="2026"/>
    <s v="Q4"/>
    <n v="12"/>
    <s v="Dec"/>
  </r>
  <r>
    <n v="2896"/>
    <d v="2026-12-16T00:00:00"/>
    <n v="2026"/>
    <x v="3"/>
    <n v="12"/>
    <x v="11"/>
    <x v="1"/>
    <x v="12"/>
    <x v="2"/>
    <s v="Business"/>
    <x v="4"/>
    <s v="Recovery Roller"/>
    <n v="2"/>
    <n v="36.020000000000003"/>
    <n v="0.1"/>
    <n v="13.59"/>
    <x v="2511"/>
    <n v="27.18"/>
    <n v="37.656000000000013"/>
    <n v="0.58078845086063302"/>
    <n v="2026"/>
    <s v="Q4"/>
    <n v="12"/>
    <s v="Dec"/>
  </r>
  <r>
    <n v="3334"/>
    <d v="2026-12-16T00:00:00"/>
    <n v="2026"/>
    <x v="3"/>
    <n v="12"/>
    <x v="11"/>
    <x v="1"/>
    <x v="14"/>
    <x v="0"/>
    <s v="Returning"/>
    <x v="1"/>
    <s v="Summit Backpack 45L"/>
    <n v="1"/>
    <n v="154.12"/>
    <n v="0"/>
    <n v="77.45"/>
    <x v="2512"/>
    <n v="77.45"/>
    <n v="76.67"/>
    <n v="0.49746950428237735"/>
    <n v="2026"/>
    <s v="Q4"/>
    <n v="12"/>
    <s v="Dec"/>
  </r>
  <r>
    <n v="3469"/>
    <d v="2026-12-16T00:00:00"/>
    <n v="2026"/>
    <x v="3"/>
    <n v="12"/>
    <x v="11"/>
    <x v="0"/>
    <x v="9"/>
    <x v="0"/>
    <s v="Returning"/>
    <x v="1"/>
    <s v="Summit Backpack 45L"/>
    <n v="1"/>
    <n v="150.88"/>
    <n v="0.05"/>
    <n v="81.02"/>
    <x v="2513"/>
    <n v="81.02"/>
    <n v="62.315999999999988"/>
    <n v="0.43475470223809787"/>
    <n v="2026"/>
    <s v="Q4"/>
    <n v="12"/>
    <s v="Dec"/>
  </r>
  <r>
    <n v="569"/>
    <d v="2026-12-17T00:00:00"/>
    <n v="2026"/>
    <x v="3"/>
    <n v="12"/>
    <x v="11"/>
    <x v="2"/>
    <x v="2"/>
    <x v="3"/>
    <s v="New"/>
    <x v="0"/>
    <s v="Compact Repair Kit"/>
    <n v="2"/>
    <n v="40.479999999999997"/>
    <n v="0"/>
    <n v="16.23"/>
    <x v="2514"/>
    <n v="32.46"/>
    <n v="48.499999999999993"/>
    <n v="0.5990612648221344"/>
    <n v="2026"/>
    <s v="Q4"/>
    <n v="12"/>
    <s v="Dec"/>
  </r>
  <r>
    <n v="2404"/>
    <d v="2026-12-17T00:00:00"/>
    <n v="2026"/>
    <x v="3"/>
    <n v="12"/>
    <x v="11"/>
    <x v="2"/>
    <x v="10"/>
    <x v="3"/>
    <s v="Business"/>
    <x v="2"/>
    <s v="Travel Backpack 35L"/>
    <n v="3"/>
    <n v="163.34"/>
    <n v="0.1"/>
    <n v="88.53"/>
    <x v="2515"/>
    <n v="265.59000000000003"/>
    <n v="175.42799999999994"/>
    <n v="0.39777968246194023"/>
    <n v="2026"/>
    <s v="Q4"/>
    <n v="12"/>
    <s v="Dec"/>
  </r>
  <r>
    <n v="4682"/>
    <d v="2026-12-17T00:00:00"/>
    <n v="2026"/>
    <x v="3"/>
    <n v="12"/>
    <x v="11"/>
    <x v="3"/>
    <x v="4"/>
    <x v="2"/>
    <s v="New"/>
    <x v="4"/>
    <s v="Resistance Band Set"/>
    <n v="2"/>
    <n v="40.89"/>
    <n v="0"/>
    <n v="14.95"/>
    <x v="508"/>
    <n v="29.9"/>
    <n v="51.88"/>
    <n v="0.63438493519197847"/>
    <n v="2026"/>
    <s v="Q4"/>
    <n v="12"/>
    <s v="Dec"/>
  </r>
  <r>
    <n v="4888"/>
    <d v="2026-12-17T00:00:00"/>
    <n v="2026"/>
    <x v="3"/>
    <n v="12"/>
    <x v="11"/>
    <x v="2"/>
    <x v="2"/>
    <x v="3"/>
    <s v="New"/>
    <x v="4"/>
    <s v="Resistance Band Set"/>
    <n v="1"/>
    <n v="40.159999999999997"/>
    <n v="0.15"/>
    <n v="14.46"/>
    <x v="2516"/>
    <n v="14.46"/>
    <n v="19.675999999999995"/>
    <n v="0.576400281228029"/>
    <n v="2026"/>
    <s v="Q4"/>
    <n v="12"/>
    <s v="Dec"/>
  </r>
  <r>
    <n v="4923"/>
    <d v="2026-12-17T00:00:00"/>
    <n v="2026"/>
    <x v="3"/>
    <n v="12"/>
    <x v="11"/>
    <x v="3"/>
    <x v="13"/>
    <x v="0"/>
    <s v="New"/>
    <x v="3"/>
    <s v="Portable Camp Stove"/>
    <n v="2"/>
    <n v="79.86"/>
    <n v="0"/>
    <n v="39.049999999999997"/>
    <x v="2517"/>
    <n v="78.099999999999994"/>
    <n v="81.62"/>
    <n v="0.51101928374655647"/>
    <n v="2026"/>
    <s v="Q4"/>
    <n v="12"/>
    <s v="Dec"/>
  </r>
  <r>
    <n v="131"/>
    <d v="2026-12-18T00:00:00"/>
    <n v="2026"/>
    <x v="3"/>
    <n v="12"/>
    <x v="11"/>
    <x v="1"/>
    <x v="11"/>
    <x v="3"/>
    <s v="Returning"/>
    <x v="3"/>
    <s v="Compact Sleeping Bag"/>
    <n v="2"/>
    <n v="123.42"/>
    <n v="0.1"/>
    <n v="60.03"/>
    <x v="1303"/>
    <n v="120.06"/>
    <n v="102.096"/>
    <n v="0.45956895154756117"/>
    <n v="2026"/>
    <s v="Q4"/>
    <n v="12"/>
    <s v="Dec"/>
  </r>
  <r>
    <n v="349"/>
    <d v="2026-12-18T00:00:00"/>
    <n v="2026"/>
    <x v="3"/>
    <n v="12"/>
    <x v="11"/>
    <x v="2"/>
    <x v="2"/>
    <x v="0"/>
    <s v="Returning"/>
    <x v="2"/>
    <s v="Packing Cube Set"/>
    <n v="1"/>
    <n v="47.61"/>
    <n v="0.05"/>
    <n v="18.18"/>
    <x v="2518"/>
    <n v="18.18"/>
    <n v="27.049499999999995"/>
    <n v="0.59804994527907662"/>
    <n v="2026"/>
    <s v="Q4"/>
    <n v="12"/>
    <s v="Dec"/>
  </r>
  <r>
    <n v="1131"/>
    <d v="2026-12-18T00:00:00"/>
    <n v="2026"/>
    <x v="3"/>
    <n v="12"/>
    <x v="11"/>
    <x v="3"/>
    <x v="8"/>
    <x v="0"/>
    <s v="Returning"/>
    <x v="1"/>
    <s v="Hiking Daypack 20L"/>
    <n v="2"/>
    <n v="93.88"/>
    <n v="0.1"/>
    <n v="45.89"/>
    <x v="2519"/>
    <n v="91.78"/>
    <n v="77.204000000000008"/>
    <n v="0.45687165648818823"/>
    <n v="2026"/>
    <s v="Q4"/>
    <n v="12"/>
    <s v="Dec"/>
  </r>
  <r>
    <n v="2738"/>
    <d v="2026-12-18T00:00:00"/>
    <n v="2026"/>
    <x v="3"/>
    <n v="12"/>
    <x v="11"/>
    <x v="1"/>
    <x v="11"/>
    <x v="0"/>
    <s v="New"/>
    <x v="1"/>
    <s v="Trail Boots"/>
    <n v="3"/>
    <n v="145.43"/>
    <n v="0.05"/>
    <n v="81.72"/>
    <x v="2520"/>
    <n v="245.16"/>
    <n v="169.31550000000001"/>
    <n v="0.40850544845232106"/>
    <n v="2026"/>
    <s v="Q4"/>
    <n v="12"/>
    <s v="Dec"/>
  </r>
  <r>
    <n v="4400"/>
    <d v="2026-12-18T00:00:00"/>
    <n v="2026"/>
    <x v="3"/>
    <n v="12"/>
    <x v="11"/>
    <x v="3"/>
    <x v="4"/>
    <x v="0"/>
    <s v="Returning"/>
    <x v="2"/>
    <s v="Insulated Bottle"/>
    <n v="2"/>
    <n v="36.89"/>
    <n v="0.1"/>
    <n v="13.74"/>
    <x v="2521"/>
    <n v="27.48"/>
    <n v="38.921999999999997"/>
    <n v="0.58615704346254627"/>
    <n v="2026"/>
    <s v="Q4"/>
    <n v="12"/>
    <s v="Dec"/>
  </r>
  <r>
    <n v="3122"/>
    <d v="2026-12-19T00:00:00"/>
    <n v="2026"/>
    <x v="3"/>
    <n v="12"/>
    <x v="11"/>
    <x v="0"/>
    <x v="0"/>
    <x v="3"/>
    <s v="Returning"/>
    <x v="1"/>
    <s v="Trail Boots"/>
    <n v="1"/>
    <n v="145.44"/>
    <n v="0.1"/>
    <n v="80.42"/>
    <x v="2522"/>
    <n v="80.42"/>
    <n v="50.476000000000013"/>
    <n v="0.38561911746730232"/>
    <n v="2026"/>
    <s v="Q4"/>
    <n v="12"/>
    <s v="Dec"/>
  </r>
  <r>
    <n v="4572"/>
    <d v="2026-12-19T00:00:00"/>
    <n v="2026"/>
    <x v="3"/>
    <n v="12"/>
    <x v="11"/>
    <x v="0"/>
    <x v="15"/>
    <x v="0"/>
    <s v="New"/>
    <x v="4"/>
    <s v="Training Mat"/>
    <n v="2"/>
    <n v="51.56"/>
    <n v="0"/>
    <n v="21.9"/>
    <x v="836"/>
    <n v="43.8"/>
    <n v="59.320000000000007"/>
    <n v="0.57525213343677273"/>
    <n v="2026"/>
    <s v="Q4"/>
    <n v="12"/>
    <s v="Dec"/>
  </r>
  <r>
    <n v="4783"/>
    <d v="2026-12-19T00:00:00"/>
    <n v="2026"/>
    <x v="3"/>
    <n v="12"/>
    <x v="11"/>
    <x v="3"/>
    <x v="7"/>
    <x v="0"/>
    <s v="New"/>
    <x v="3"/>
    <s v="Compact Sleeping Bag"/>
    <n v="2"/>
    <n v="122"/>
    <n v="0.15"/>
    <n v="60.01"/>
    <x v="2523"/>
    <n v="120.02"/>
    <n v="87.38000000000001"/>
    <n v="0.4213114754098361"/>
    <n v="2026"/>
    <s v="Q4"/>
    <n v="12"/>
    <s v="Dec"/>
  </r>
  <r>
    <n v="5055"/>
    <d v="2026-12-19T00:00:00"/>
    <n v="2026"/>
    <x v="3"/>
    <n v="12"/>
    <x v="11"/>
    <x v="2"/>
    <x v="3"/>
    <x v="3"/>
    <s v="New"/>
    <x v="1"/>
    <s v="Trekking Poles"/>
    <n v="1"/>
    <n v="71.89"/>
    <n v="0.15"/>
    <n v="32.409999999999997"/>
    <x v="2524"/>
    <n v="32.409999999999997"/>
    <n v="28.6965"/>
    <n v="0.46961452545964832"/>
    <n v="2026"/>
    <s v="Q4"/>
    <n v="12"/>
    <s v="Dec"/>
  </r>
  <r>
    <n v="5100"/>
    <d v="2026-12-19T00:00:00"/>
    <n v="2026"/>
    <x v="3"/>
    <n v="12"/>
    <x v="11"/>
    <x v="2"/>
    <x v="5"/>
    <x v="0"/>
    <s v="Returning"/>
    <x v="1"/>
    <s v="Trekking Poles"/>
    <n v="2"/>
    <n v="70.59"/>
    <n v="0.15"/>
    <n v="31.56"/>
    <x v="2525"/>
    <n v="63.12"/>
    <n v="56.883000000000003"/>
    <n v="0.47401314967125824"/>
    <n v="2026"/>
    <s v="Q4"/>
    <n v="12"/>
    <s v="Dec"/>
  </r>
  <r>
    <n v="488"/>
    <d v="2026-12-20T00:00:00"/>
    <n v="2026"/>
    <x v="3"/>
    <n v="12"/>
    <x v="11"/>
    <x v="3"/>
    <x v="7"/>
    <x v="0"/>
    <s v="Returning"/>
    <x v="1"/>
    <s v="Trail Boots"/>
    <n v="4"/>
    <n v="141.91"/>
    <n v="0.05"/>
    <n v="80.260000000000005"/>
    <x v="2526"/>
    <n v="321.04000000000002"/>
    <n v="218.2179999999999"/>
    <n v="0.40466344495584661"/>
    <n v="2026"/>
    <s v="Q4"/>
    <n v="12"/>
    <s v="Dec"/>
  </r>
  <r>
    <n v="710"/>
    <d v="2026-12-20T00:00:00"/>
    <n v="2026"/>
    <x v="3"/>
    <n v="12"/>
    <x v="11"/>
    <x v="1"/>
    <x v="6"/>
    <x v="1"/>
    <s v="Business"/>
    <x v="1"/>
    <s v="Trail Boots"/>
    <n v="3"/>
    <n v="140.4"/>
    <n v="0.2"/>
    <n v="81.760000000000005"/>
    <x v="2527"/>
    <n v="245.28000000000003"/>
    <n v="91.68"/>
    <n v="0.27207977207977208"/>
    <n v="2026"/>
    <s v="Q4"/>
    <n v="12"/>
    <s v="Dec"/>
  </r>
  <r>
    <n v="1009"/>
    <d v="2026-12-20T00:00:00"/>
    <n v="2026"/>
    <x v="3"/>
    <n v="12"/>
    <x v="11"/>
    <x v="3"/>
    <x v="13"/>
    <x v="3"/>
    <s v="Returning"/>
    <x v="1"/>
    <s v="Trekking Poles"/>
    <n v="2"/>
    <n v="72.349999999999994"/>
    <n v="0.15"/>
    <n v="32.44"/>
    <x v="2528"/>
    <n v="64.88"/>
    <n v="58.114999999999995"/>
    <n v="0.47249888206837676"/>
    <n v="2026"/>
    <s v="Q4"/>
    <n v="12"/>
    <s v="Dec"/>
  </r>
  <r>
    <n v="1231"/>
    <d v="2026-12-20T00:00:00"/>
    <n v="2026"/>
    <x v="3"/>
    <n v="12"/>
    <x v="11"/>
    <x v="3"/>
    <x v="8"/>
    <x v="0"/>
    <s v="New"/>
    <x v="3"/>
    <s v="Compact Sleeping Bag"/>
    <n v="4"/>
    <n v="120.8"/>
    <n v="0.1"/>
    <n v="59.93"/>
    <x v="2529"/>
    <n v="239.72"/>
    <n v="195.16"/>
    <n v="0.44876747608535689"/>
    <n v="2026"/>
    <s v="Q4"/>
    <n v="12"/>
    <s v="Dec"/>
  </r>
  <r>
    <n v="1445"/>
    <d v="2026-12-20T00:00:00"/>
    <n v="2026"/>
    <x v="3"/>
    <n v="12"/>
    <x v="11"/>
    <x v="3"/>
    <x v="7"/>
    <x v="0"/>
    <s v="New"/>
    <x v="1"/>
    <s v="Trekking Poles"/>
    <n v="1"/>
    <n v="71.23"/>
    <n v="0"/>
    <n v="31.63"/>
    <x v="2530"/>
    <n v="31.63"/>
    <n v="39.600000000000009"/>
    <n v="0.55594552856942303"/>
    <n v="2026"/>
    <s v="Q4"/>
    <n v="12"/>
    <s v="Dec"/>
  </r>
  <r>
    <n v="2842"/>
    <d v="2026-12-20T00:00:00"/>
    <n v="2026"/>
    <x v="3"/>
    <n v="12"/>
    <x v="11"/>
    <x v="2"/>
    <x v="10"/>
    <x v="1"/>
    <s v="Business"/>
    <x v="0"/>
    <s v="Trail Bike Light"/>
    <n v="5"/>
    <n v="51.02"/>
    <n v="0.05"/>
    <n v="22.56"/>
    <x v="2531"/>
    <n v="112.8"/>
    <n v="129.54500000000002"/>
    <n v="0.5345478553302111"/>
    <n v="2026"/>
    <s v="Q4"/>
    <n v="12"/>
    <s v="Dec"/>
  </r>
  <r>
    <n v="3783"/>
    <d v="2026-12-20T00:00:00"/>
    <n v="2026"/>
    <x v="3"/>
    <n v="12"/>
    <x v="11"/>
    <x v="2"/>
    <x v="2"/>
    <x v="3"/>
    <s v="New"/>
    <x v="2"/>
    <s v="Carry-On Duffel"/>
    <n v="1"/>
    <n v="130.52000000000001"/>
    <n v="0.1"/>
    <n v="66.09"/>
    <x v="2532"/>
    <n v="66.09"/>
    <n v="51.378000000000014"/>
    <n v="0.43737869036673821"/>
    <n v="2026"/>
    <s v="Q4"/>
    <n v="12"/>
    <s v="Dec"/>
  </r>
  <r>
    <n v="4484"/>
    <d v="2026-12-20T00:00:00"/>
    <n v="2026"/>
    <x v="3"/>
    <n v="12"/>
    <x v="11"/>
    <x v="1"/>
    <x v="14"/>
    <x v="0"/>
    <s v="Returning"/>
    <x v="0"/>
    <s v="Commuter Helmet"/>
    <n v="2"/>
    <n v="79.87"/>
    <n v="0.15"/>
    <n v="41.9"/>
    <x v="2533"/>
    <n v="83.8"/>
    <n v="51.978999999999999"/>
    <n v="0.38282061290773978"/>
    <n v="2026"/>
    <s v="Q4"/>
    <n v="12"/>
    <s v="Dec"/>
  </r>
  <r>
    <n v="4597"/>
    <d v="2026-12-20T00:00:00"/>
    <n v="2026"/>
    <x v="3"/>
    <n v="12"/>
    <x v="11"/>
    <x v="3"/>
    <x v="13"/>
    <x v="0"/>
    <s v="Returning"/>
    <x v="1"/>
    <s v="Trekking Poles"/>
    <n v="3"/>
    <n v="71.3"/>
    <n v="0.1"/>
    <n v="32.93"/>
    <x v="2534"/>
    <n v="98.789999999999992"/>
    <n v="93.72"/>
    <n v="0.48683185289075892"/>
    <n v="2026"/>
    <s v="Q4"/>
    <n v="12"/>
    <s v="Dec"/>
  </r>
  <r>
    <n v="4917"/>
    <d v="2026-12-20T00:00:00"/>
    <n v="2026"/>
    <x v="3"/>
    <n v="12"/>
    <x v="11"/>
    <x v="0"/>
    <x v="9"/>
    <x v="0"/>
    <s v="Returning"/>
    <x v="3"/>
    <s v="Compact Sleeping Bag"/>
    <n v="2"/>
    <n v="122.95"/>
    <n v="0.1"/>
    <n v="59.79"/>
    <x v="2535"/>
    <n v="119.58"/>
    <n v="101.73"/>
    <n v="0.45967195336857802"/>
    <n v="2026"/>
    <s v="Q4"/>
    <n v="12"/>
    <s v="Dec"/>
  </r>
  <r>
    <n v="629"/>
    <d v="2026-12-21T00:00:00"/>
    <n v="2026"/>
    <x v="3"/>
    <n v="12"/>
    <x v="11"/>
    <x v="3"/>
    <x v="13"/>
    <x v="0"/>
    <s v="Business"/>
    <x v="4"/>
    <s v="Training Mat"/>
    <n v="2"/>
    <n v="50.04"/>
    <n v="0.05"/>
    <n v="22.43"/>
    <x v="2536"/>
    <n v="44.86"/>
    <n v="50.215999999999994"/>
    <n v="0.52816694013210486"/>
    <n v="2026"/>
    <s v="Q4"/>
    <n v="12"/>
    <s v="Dec"/>
  </r>
  <r>
    <n v="1373"/>
    <d v="2026-12-21T00:00:00"/>
    <n v="2026"/>
    <x v="3"/>
    <n v="12"/>
    <x v="11"/>
    <x v="1"/>
    <x v="1"/>
    <x v="3"/>
    <s v="Returning"/>
    <x v="3"/>
    <s v="Portable Camp Stove"/>
    <n v="1"/>
    <n v="80.92"/>
    <n v="0.05"/>
    <n v="40.14"/>
    <x v="2537"/>
    <n v="40.14"/>
    <n v="36.733999999999995"/>
    <n v="0.47784686630069978"/>
    <n v="2026"/>
    <s v="Q4"/>
    <n v="12"/>
    <s v="Dec"/>
  </r>
  <r>
    <n v="1668"/>
    <d v="2026-12-21T00:00:00"/>
    <n v="2026"/>
    <x v="3"/>
    <n v="12"/>
    <x v="11"/>
    <x v="2"/>
    <x v="5"/>
    <x v="0"/>
    <s v="Business"/>
    <x v="0"/>
    <s v="Trail Bike Light"/>
    <n v="6"/>
    <n v="50.35"/>
    <n v="0.15"/>
    <n v="22.91"/>
    <x v="2430"/>
    <n v="137.46"/>
    <n v="119.32500000000002"/>
    <n v="0.46468835796483443"/>
    <n v="2026"/>
    <s v="Q4"/>
    <n v="12"/>
    <s v="Dec"/>
  </r>
  <r>
    <n v="2646"/>
    <d v="2026-12-21T00:00:00"/>
    <n v="2026"/>
    <x v="3"/>
    <n v="12"/>
    <x v="11"/>
    <x v="1"/>
    <x v="1"/>
    <x v="0"/>
    <s v="Returning"/>
    <x v="4"/>
    <s v="Recovery Roller"/>
    <n v="1"/>
    <n v="35.799999999999997"/>
    <n v="0.05"/>
    <n v="14.12"/>
    <x v="2538"/>
    <n v="14.12"/>
    <n v="19.89"/>
    <n v="0.58482799176712741"/>
    <n v="2026"/>
    <s v="Q4"/>
    <n v="12"/>
    <s v="Dec"/>
  </r>
  <r>
    <n v="3044"/>
    <d v="2026-12-21T00:00:00"/>
    <n v="2026"/>
    <x v="3"/>
    <n v="12"/>
    <x v="11"/>
    <x v="1"/>
    <x v="6"/>
    <x v="1"/>
    <s v="Business"/>
    <x v="0"/>
    <s v="Compact Repair Kit"/>
    <n v="4"/>
    <n v="40.64"/>
    <n v="0.1"/>
    <n v="16.260000000000002"/>
    <x v="2539"/>
    <n v="65.040000000000006"/>
    <n v="81.263999999999996"/>
    <n v="0.55544619422572172"/>
    <n v="2026"/>
    <s v="Q4"/>
    <n v="12"/>
    <s v="Dec"/>
  </r>
  <r>
    <n v="3065"/>
    <d v="2026-12-21T00:00:00"/>
    <n v="2026"/>
    <x v="3"/>
    <n v="12"/>
    <x v="11"/>
    <x v="2"/>
    <x v="10"/>
    <x v="0"/>
    <s v="New"/>
    <x v="3"/>
    <s v="Portable Camp Stove"/>
    <n v="3"/>
    <n v="81.510000000000005"/>
    <n v="0.05"/>
    <n v="39.9"/>
    <x v="2540"/>
    <n v="119.69999999999999"/>
    <n v="112.60350000000003"/>
    <n v="0.48472580051527425"/>
    <n v="2026"/>
    <s v="Q4"/>
    <n v="12"/>
    <s v="Dec"/>
  </r>
  <r>
    <n v="3365"/>
    <d v="2026-12-21T00:00:00"/>
    <n v="2026"/>
    <x v="3"/>
    <n v="12"/>
    <x v="11"/>
    <x v="3"/>
    <x v="7"/>
    <x v="2"/>
    <s v="New"/>
    <x v="4"/>
    <s v="Weighted Vest"/>
    <n v="2"/>
    <n v="122.4"/>
    <n v="0.1"/>
    <n v="71.09"/>
    <x v="2541"/>
    <n v="142.18"/>
    <n v="78.140000000000015"/>
    <n v="0.35466594045025424"/>
    <n v="2026"/>
    <s v="Q4"/>
    <n v="12"/>
    <s v="Dec"/>
  </r>
  <r>
    <n v="4042"/>
    <d v="2026-12-21T00:00:00"/>
    <n v="2026"/>
    <x v="3"/>
    <n v="12"/>
    <x v="11"/>
    <x v="0"/>
    <x v="9"/>
    <x v="3"/>
    <s v="Returning"/>
    <x v="2"/>
    <s v="Packing Cube Set"/>
    <n v="1"/>
    <n v="45.94"/>
    <n v="0.05"/>
    <n v="18.100000000000001"/>
    <x v="2542"/>
    <n v="18.100000000000001"/>
    <n v="25.542999999999992"/>
    <n v="0.58527140664024002"/>
    <n v="2026"/>
    <s v="Q4"/>
    <n v="12"/>
    <s v="Dec"/>
  </r>
  <r>
    <n v="4635"/>
    <d v="2026-12-21T00:00:00"/>
    <n v="2026"/>
    <x v="3"/>
    <n v="12"/>
    <x v="11"/>
    <x v="3"/>
    <x v="13"/>
    <x v="1"/>
    <s v="Returning"/>
    <x v="3"/>
    <s v="Trail Tent 2P"/>
    <n v="15"/>
    <n v="196.89"/>
    <n v="0.15"/>
    <n v="105.09"/>
    <x v="2543"/>
    <n v="1576.3500000000001"/>
    <n v="933.99749999999972"/>
    <n v="0.37205904760197533"/>
    <n v="2026"/>
    <s v="Q4"/>
    <n v="12"/>
    <s v="Dec"/>
  </r>
  <r>
    <n v="4748"/>
    <d v="2026-12-21T00:00:00"/>
    <n v="2026"/>
    <x v="3"/>
    <n v="12"/>
    <x v="11"/>
    <x v="3"/>
    <x v="13"/>
    <x v="2"/>
    <s v="Business"/>
    <x v="0"/>
    <s v="Trail Bike Light"/>
    <n v="1"/>
    <n v="51.18"/>
    <n v="0.05"/>
    <n v="22.98"/>
    <x v="2544"/>
    <n v="22.98"/>
    <n v="25.640999999999995"/>
    <n v="0.52736471894860237"/>
    <n v="2026"/>
    <s v="Q4"/>
    <n v="12"/>
    <s v="Dec"/>
  </r>
  <r>
    <n v="342"/>
    <d v="2026-12-22T00:00:00"/>
    <n v="2026"/>
    <x v="3"/>
    <n v="12"/>
    <x v="11"/>
    <x v="1"/>
    <x v="6"/>
    <x v="2"/>
    <s v="New"/>
    <x v="0"/>
    <s v="Compact Repair Kit"/>
    <n v="3"/>
    <n v="40.78"/>
    <n v="0.15"/>
    <n v="16.73"/>
    <x v="2545"/>
    <n v="50.19"/>
    <n v="53.799000000000007"/>
    <n v="0.51735279693044456"/>
    <n v="2026"/>
    <s v="Q4"/>
    <n v="12"/>
    <s v="Dec"/>
  </r>
  <r>
    <n v="676"/>
    <d v="2026-12-22T00:00:00"/>
    <n v="2026"/>
    <x v="3"/>
    <n v="12"/>
    <x v="11"/>
    <x v="2"/>
    <x v="3"/>
    <x v="3"/>
    <s v="Returning"/>
    <x v="3"/>
    <s v="Trail Tent 2P"/>
    <n v="1"/>
    <n v="195.63"/>
    <n v="0.05"/>
    <n v="102.13"/>
    <x v="2546"/>
    <n v="102.13"/>
    <n v="83.718499999999977"/>
    <n v="0.45046637449320276"/>
    <n v="2026"/>
    <s v="Q4"/>
    <n v="12"/>
    <s v="Dec"/>
  </r>
  <r>
    <n v="1912"/>
    <d v="2026-12-22T00:00:00"/>
    <n v="2026"/>
    <x v="3"/>
    <n v="12"/>
    <x v="11"/>
    <x v="2"/>
    <x v="5"/>
    <x v="1"/>
    <s v="Returning"/>
    <x v="2"/>
    <s v="Carry-On Duffel"/>
    <n v="10"/>
    <n v="134.86000000000001"/>
    <n v="0.1"/>
    <n v="65.3"/>
    <x v="2547"/>
    <n v="653"/>
    <n v="560.74000000000024"/>
    <n v="0.46199350767050612"/>
    <n v="2026"/>
    <s v="Q4"/>
    <n v="12"/>
    <s v="Dec"/>
  </r>
  <r>
    <n v="2065"/>
    <d v="2026-12-22T00:00:00"/>
    <n v="2026"/>
    <x v="3"/>
    <n v="12"/>
    <x v="11"/>
    <x v="3"/>
    <x v="4"/>
    <x v="0"/>
    <s v="New"/>
    <x v="0"/>
    <s v="Commuter Helmet"/>
    <n v="1"/>
    <n v="83.15"/>
    <n v="0"/>
    <n v="42.3"/>
    <x v="2548"/>
    <n v="42.3"/>
    <n v="40.850000000000009"/>
    <n v="0.49128081779915822"/>
    <n v="2026"/>
    <s v="Q4"/>
    <n v="12"/>
    <s v="Dec"/>
  </r>
  <r>
    <n v="3136"/>
    <d v="2026-12-22T00:00:00"/>
    <n v="2026"/>
    <x v="3"/>
    <n v="12"/>
    <x v="11"/>
    <x v="1"/>
    <x v="6"/>
    <x v="3"/>
    <s v="Business"/>
    <x v="0"/>
    <s v="Commuter Helmet"/>
    <n v="1"/>
    <n v="81.599999999999994"/>
    <n v="0.15"/>
    <n v="42"/>
    <x v="2549"/>
    <n v="42"/>
    <n v="27.36"/>
    <n v="0.3944636678200692"/>
    <n v="2026"/>
    <s v="Q4"/>
    <n v="12"/>
    <s v="Dec"/>
  </r>
  <r>
    <n v="3423"/>
    <d v="2026-12-22T00:00:00"/>
    <n v="2026"/>
    <x v="3"/>
    <n v="12"/>
    <x v="11"/>
    <x v="3"/>
    <x v="7"/>
    <x v="2"/>
    <s v="Business"/>
    <x v="2"/>
    <s v="Packing Cube Set"/>
    <n v="5"/>
    <n v="47.67"/>
    <n v="0.1"/>
    <n v="17.84"/>
    <x v="2550"/>
    <n v="89.2"/>
    <n v="125.31500000000001"/>
    <n v="0.5841782625923595"/>
    <n v="2026"/>
    <s v="Q4"/>
    <n v="12"/>
    <s v="Dec"/>
  </r>
  <r>
    <n v="3746"/>
    <d v="2026-12-22T00:00:00"/>
    <n v="2026"/>
    <x v="3"/>
    <n v="12"/>
    <x v="11"/>
    <x v="3"/>
    <x v="7"/>
    <x v="2"/>
    <s v="Business"/>
    <x v="0"/>
    <s v="Trail Bike Light"/>
    <n v="2"/>
    <n v="50.96"/>
    <n v="0.15"/>
    <n v="22.59"/>
    <x v="2551"/>
    <n v="45.18"/>
    <n v="41.452000000000005"/>
    <n v="0.47848370117277683"/>
    <n v="2026"/>
    <s v="Q4"/>
    <n v="12"/>
    <s v="Dec"/>
  </r>
  <r>
    <n v="1198"/>
    <d v="2026-12-23T00:00:00"/>
    <n v="2026"/>
    <x v="3"/>
    <n v="12"/>
    <x v="11"/>
    <x v="3"/>
    <x v="7"/>
    <x v="2"/>
    <s v="New"/>
    <x v="2"/>
    <s v="Packing Cube Set"/>
    <n v="5"/>
    <n v="47.69"/>
    <n v="0.05"/>
    <n v="18.23"/>
    <x v="2552"/>
    <n v="91.15"/>
    <n v="135.37749999999997"/>
    <n v="0.59762059794064726"/>
    <n v="2026"/>
    <s v="Q4"/>
    <n v="12"/>
    <s v="Dec"/>
  </r>
  <r>
    <n v="2123"/>
    <d v="2026-12-23T00:00:00"/>
    <n v="2026"/>
    <x v="3"/>
    <n v="12"/>
    <x v="11"/>
    <x v="3"/>
    <x v="8"/>
    <x v="0"/>
    <s v="Returning"/>
    <x v="1"/>
    <s v="Hiking Daypack 20L"/>
    <n v="1"/>
    <n v="91.08"/>
    <n v="0.2"/>
    <n v="46.14"/>
    <x v="2553"/>
    <n v="46.14"/>
    <n v="26.724000000000004"/>
    <n v="0.36676548089591571"/>
    <n v="2026"/>
    <s v="Q4"/>
    <n v="12"/>
    <s v="Dec"/>
  </r>
  <r>
    <n v="2586"/>
    <d v="2026-12-23T00:00:00"/>
    <n v="2026"/>
    <x v="3"/>
    <n v="12"/>
    <x v="11"/>
    <x v="1"/>
    <x v="14"/>
    <x v="2"/>
    <s v="New"/>
    <x v="1"/>
    <s v="Trail Boots"/>
    <n v="1"/>
    <n v="143.84"/>
    <n v="0.15"/>
    <n v="78.17"/>
    <x v="2554"/>
    <n v="78.17"/>
    <n v="44.093999999999994"/>
    <n v="0.360645815612118"/>
    <n v="2026"/>
    <s v="Q4"/>
    <n v="12"/>
    <s v="Dec"/>
  </r>
  <r>
    <n v="3048"/>
    <d v="2026-12-23T00:00:00"/>
    <n v="2026"/>
    <x v="3"/>
    <n v="12"/>
    <x v="11"/>
    <x v="1"/>
    <x v="6"/>
    <x v="0"/>
    <s v="New"/>
    <x v="0"/>
    <s v="Cycling Pack 12L"/>
    <n v="1"/>
    <n v="102.66"/>
    <n v="0.05"/>
    <n v="49.2"/>
    <x v="2555"/>
    <n v="49.2"/>
    <n v="48.326999999999984"/>
    <n v="0.4955243163431664"/>
    <n v="2026"/>
    <s v="Q4"/>
    <n v="12"/>
    <s v="Dec"/>
  </r>
  <r>
    <n v="3838"/>
    <d v="2026-12-23T00:00:00"/>
    <n v="2026"/>
    <x v="3"/>
    <n v="12"/>
    <x v="11"/>
    <x v="1"/>
    <x v="11"/>
    <x v="2"/>
    <s v="New"/>
    <x v="4"/>
    <s v="Resistance Band Set"/>
    <n v="2"/>
    <n v="40.32"/>
    <n v="0"/>
    <n v="14.39"/>
    <x v="2556"/>
    <n v="28.78"/>
    <n v="51.86"/>
    <n v="0.64310515873015872"/>
    <n v="2026"/>
    <s v="Q4"/>
    <n v="12"/>
    <s v="Dec"/>
  </r>
  <r>
    <n v="4718"/>
    <d v="2026-12-23T00:00:00"/>
    <n v="2026"/>
    <x v="3"/>
    <n v="12"/>
    <x v="11"/>
    <x v="0"/>
    <x v="0"/>
    <x v="2"/>
    <s v="Returning"/>
    <x v="1"/>
    <s v="Summit Backpack 45L"/>
    <n v="1"/>
    <n v="157.58000000000001"/>
    <n v="0.1"/>
    <n v="80.37"/>
    <x v="2557"/>
    <n v="80.37"/>
    <n v="61.451999999999998"/>
    <n v="0.43330371874603374"/>
    <n v="2026"/>
    <s v="Q4"/>
    <n v="12"/>
    <s v="Dec"/>
  </r>
  <r>
    <n v="4844"/>
    <d v="2026-12-23T00:00:00"/>
    <n v="2026"/>
    <x v="3"/>
    <n v="12"/>
    <x v="11"/>
    <x v="1"/>
    <x v="14"/>
    <x v="0"/>
    <s v="New"/>
    <x v="4"/>
    <s v="Recovery Roller"/>
    <n v="1"/>
    <n v="36.4"/>
    <n v="0"/>
    <n v="14.22"/>
    <x v="2558"/>
    <n v="14.22"/>
    <n v="22.18"/>
    <n v="0.6093406593406594"/>
    <n v="2026"/>
    <s v="Q4"/>
    <n v="12"/>
    <s v="Dec"/>
  </r>
  <r>
    <n v="678"/>
    <d v="2026-12-24T00:00:00"/>
    <n v="2026"/>
    <x v="3"/>
    <n v="12"/>
    <x v="11"/>
    <x v="1"/>
    <x v="11"/>
    <x v="0"/>
    <s v="Business"/>
    <x v="1"/>
    <s v="Trail Boots"/>
    <n v="1"/>
    <n v="142.15"/>
    <n v="0.05"/>
    <n v="80.5"/>
    <x v="2559"/>
    <n v="80.5"/>
    <n v="54.54249999999999"/>
    <n v="0.40389136753244342"/>
    <n v="2026"/>
    <s v="Q4"/>
    <n v="12"/>
    <s v="Dec"/>
  </r>
  <r>
    <n v="1706"/>
    <d v="2026-12-24T00:00:00"/>
    <n v="2026"/>
    <x v="3"/>
    <n v="12"/>
    <x v="11"/>
    <x v="0"/>
    <x v="0"/>
    <x v="0"/>
    <s v="Returning"/>
    <x v="3"/>
    <s v="Alpine Tent 4P"/>
    <n v="2"/>
    <n v="332.38"/>
    <n v="0.05"/>
    <n v="192.16"/>
    <x v="2560"/>
    <n v="384.32"/>
    <n v="247.20199999999994"/>
    <n v="0.39143846136793331"/>
    <n v="2026"/>
    <s v="Q4"/>
    <n v="12"/>
    <s v="Dec"/>
  </r>
  <r>
    <n v="3034"/>
    <d v="2026-12-24T00:00:00"/>
    <n v="2026"/>
    <x v="3"/>
    <n v="12"/>
    <x v="11"/>
    <x v="1"/>
    <x v="1"/>
    <x v="2"/>
    <s v="New"/>
    <x v="3"/>
    <s v="Compact Sleeping Bag"/>
    <n v="1"/>
    <n v="122.18"/>
    <n v="0.15"/>
    <n v="61.28"/>
    <x v="2561"/>
    <n v="61.28"/>
    <n v="42.573000000000008"/>
    <n v="0.40993519686479934"/>
    <n v="2026"/>
    <s v="Q4"/>
    <n v="12"/>
    <s v="Dec"/>
  </r>
  <r>
    <n v="3883"/>
    <d v="2026-12-24T00:00:00"/>
    <n v="2026"/>
    <x v="3"/>
    <n v="12"/>
    <x v="11"/>
    <x v="0"/>
    <x v="0"/>
    <x v="0"/>
    <s v="New"/>
    <x v="3"/>
    <s v="Compact Sleeping Bag"/>
    <n v="1"/>
    <n v="125.66"/>
    <n v="0.15"/>
    <n v="60.6"/>
    <x v="2562"/>
    <n v="60.6"/>
    <n v="46.210999999999991"/>
    <n v="0.43264270533933763"/>
    <n v="2026"/>
    <s v="Q4"/>
    <n v="12"/>
    <s v="Dec"/>
  </r>
  <r>
    <n v="4342"/>
    <d v="2026-12-24T00:00:00"/>
    <n v="2026"/>
    <x v="3"/>
    <n v="12"/>
    <x v="11"/>
    <x v="3"/>
    <x v="4"/>
    <x v="0"/>
    <s v="Returning"/>
    <x v="2"/>
    <s v="Packing Cube Set"/>
    <n v="2"/>
    <n v="47.38"/>
    <n v="0.05"/>
    <n v="18.850000000000001"/>
    <x v="2563"/>
    <n v="37.700000000000003"/>
    <n v="52.322000000000003"/>
    <n v="0.58121348114905247"/>
    <n v="2026"/>
    <s v="Q4"/>
    <n v="12"/>
    <s v="Dec"/>
  </r>
  <r>
    <n v="4468"/>
    <d v="2026-12-24T00:00:00"/>
    <n v="2026"/>
    <x v="3"/>
    <n v="12"/>
    <x v="11"/>
    <x v="0"/>
    <x v="0"/>
    <x v="0"/>
    <s v="Business"/>
    <x v="3"/>
    <s v="Portable Camp Stove"/>
    <n v="1"/>
    <n v="80.8"/>
    <n v="0.05"/>
    <n v="38.33"/>
    <x v="2564"/>
    <n v="38.33"/>
    <n v="38.429999999999993"/>
    <n v="0.50065138092756645"/>
    <n v="2026"/>
    <s v="Q4"/>
    <n v="12"/>
    <s v="Dec"/>
  </r>
  <r>
    <n v="7"/>
    <d v="2026-12-25T00:00:00"/>
    <n v="2026"/>
    <x v="3"/>
    <n v="12"/>
    <x v="11"/>
    <x v="3"/>
    <x v="8"/>
    <x v="0"/>
    <s v="Returning"/>
    <x v="0"/>
    <s v="Cycling Pack 12L"/>
    <n v="5"/>
    <n v="103.52"/>
    <n v="0.1"/>
    <n v="49.1"/>
    <x v="2565"/>
    <n v="245.5"/>
    <n v="220.34000000000003"/>
    <n v="0.47299501974927016"/>
    <n v="2026"/>
    <s v="Q4"/>
    <n v="12"/>
    <s v="Dec"/>
  </r>
  <r>
    <n v="658"/>
    <d v="2026-12-25T00:00:00"/>
    <n v="2026"/>
    <x v="3"/>
    <n v="12"/>
    <x v="11"/>
    <x v="1"/>
    <x v="6"/>
    <x v="2"/>
    <s v="Business"/>
    <x v="1"/>
    <s v="Summit Backpack 45L"/>
    <n v="2"/>
    <n v="153.38999999999999"/>
    <n v="0.05"/>
    <n v="78.06"/>
    <x v="2566"/>
    <n v="156.12"/>
    <n v="135.32099999999997"/>
    <n v="0.46431696295305047"/>
    <n v="2026"/>
    <s v="Q4"/>
    <n v="12"/>
    <s v="Dec"/>
  </r>
  <r>
    <n v="1192"/>
    <d v="2026-12-25T00:00:00"/>
    <n v="2026"/>
    <x v="3"/>
    <n v="12"/>
    <x v="11"/>
    <x v="3"/>
    <x v="13"/>
    <x v="1"/>
    <s v="Business"/>
    <x v="4"/>
    <s v="Resistance Band Set"/>
    <n v="6"/>
    <n v="39.49"/>
    <n v="0.05"/>
    <n v="14.49"/>
    <x v="2567"/>
    <n v="86.94"/>
    <n v="138.15299999999999"/>
    <n v="0.61375964601298127"/>
    <n v="2026"/>
    <s v="Q4"/>
    <n v="12"/>
    <s v="Dec"/>
  </r>
  <r>
    <n v="3852"/>
    <d v="2026-12-25T00:00:00"/>
    <n v="2026"/>
    <x v="3"/>
    <n v="12"/>
    <x v="11"/>
    <x v="2"/>
    <x v="2"/>
    <x v="2"/>
    <s v="Business"/>
    <x v="4"/>
    <s v="Recovery Roller"/>
    <n v="1"/>
    <n v="35.54"/>
    <n v="0.1"/>
    <n v="13.63"/>
    <x v="2568"/>
    <n v="13.63"/>
    <n v="18.356000000000002"/>
    <n v="0.5738760707809667"/>
    <n v="2026"/>
    <s v="Q4"/>
    <n v="12"/>
    <s v="Dec"/>
  </r>
  <r>
    <n v="4507"/>
    <d v="2026-12-25T00:00:00"/>
    <n v="2026"/>
    <x v="3"/>
    <n v="12"/>
    <x v="11"/>
    <x v="1"/>
    <x v="12"/>
    <x v="3"/>
    <s v="Returning"/>
    <x v="2"/>
    <s v="Travel Backpack 35L"/>
    <n v="2"/>
    <n v="167.21"/>
    <n v="0.05"/>
    <n v="88.23"/>
    <x v="2569"/>
    <n v="176.46"/>
    <n v="141.239"/>
    <n v="0.44456860109726504"/>
    <n v="2026"/>
    <s v="Q4"/>
    <n v="12"/>
    <s v="Dec"/>
  </r>
  <r>
    <n v="260"/>
    <d v="2026-12-26T00:00:00"/>
    <n v="2026"/>
    <x v="3"/>
    <n v="12"/>
    <x v="11"/>
    <x v="2"/>
    <x v="2"/>
    <x v="0"/>
    <s v="Business"/>
    <x v="1"/>
    <s v="Trekking Poles"/>
    <n v="1"/>
    <n v="71.89"/>
    <n v="0.1"/>
    <n v="31.88"/>
    <x v="2570"/>
    <n v="31.88"/>
    <n v="32.821000000000012"/>
    <n v="0.50727191233520363"/>
    <n v="2026"/>
    <s v="Q4"/>
    <n v="12"/>
    <s v="Dec"/>
  </r>
  <r>
    <n v="1659"/>
    <d v="2026-12-26T00:00:00"/>
    <n v="2026"/>
    <x v="3"/>
    <n v="12"/>
    <x v="11"/>
    <x v="0"/>
    <x v="15"/>
    <x v="2"/>
    <s v="New"/>
    <x v="2"/>
    <s v="Carry-On Duffel"/>
    <n v="1"/>
    <n v="133.56"/>
    <n v="0.05"/>
    <n v="68.739999999999995"/>
    <x v="2571"/>
    <n v="68.739999999999995"/>
    <n v="58.141999999999996"/>
    <n v="0.4582367869358932"/>
    <n v="2026"/>
    <s v="Q4"/>
    <n v="12"/>
    <s v="Dec"/>
  </r>
  <r>
    <n v="3188"/>
    <d v="2026-12-26T00:00:00"/>
    <n v="2026"/>
    <x v="3"/>
    <n v="12"/>
    <x v="11"/>
    <x v="3"/>
    <x v="7"/>
    <x v="3"/>
    <s v="New"/>
    <x v="3"/>
    <s v="Compact Sleeping Bag"/>
    <n v="2"/>
    <n v="122.28"/>
    <n v="0.1"/>
    <n v="61.64"/>
    <x v="2572"/>
    <n v="123.28"/>
    <n v="96.824000000000012"/>
    <n v="0.43990113764402283"/>
    <n v="2026"/>
    <s v="Q4"/>
    <n v="12"/>
    <s v="Dec"/>
  </r>
  <r>
    <n v="3673"/>
    <d v="2026-12-26T00:00:00"/>
    <n v="2026"/>
    <x v="3"/>
    <n v="12"/>
    <x v="11"/>
    <x v="0"/>
    <x v="15"/>
    <x v="0"/>
    <s v="Business"/>
    <x v="4"/>
    <s v="Resistance Band Set"/>
    <n v="1"/>
    <n v="40.619999999999997"/>
    <n v="0"/>
    <n v="14.62"/>
    <x v="2573"/>
    <n v="14.62"/>
    <n v="26"/>
    <n v="0.64007877892663712"/>
    <n v="2026"/>
    <s v="Q4"/>
    <n v="12"/>
    <s v="Dec"/>
  </r>
  <r>
    <n v="3805"/>
    <d v="2026-12-26T00:00:00"/>
    <n v="2026"/>
    <x v="3"/>
    <n v="12"/>
    <x v="11"/>
    <x v="3"/>
    <x v="4"/>
    <x v="1"/>
    <s v="Business"/>
    <x v="2"/>
    <s v="Packing Cube Set"/>
    <n v="8"/>
    <n v="45.54"/>
    <n v="0.15"/>
    <n v="18.54"/>
    <x v="2574"/>
    <n v="148.32"/>
    <n v="161.35199999999998"/>
    <n v="0.52104161822831896"/>
    <n v="2026"/>
    <s v="Q4"/>
    <n v="12"/>
    <s v="Dec"/>
  </r>
  <r>
    <n v="3945"/>
    <d v="2026-12-26T00:00:00"/>
    <n v="2026"/>
    <x v="3"/>
    <n v="12"/>
    <x v="11"/>
    <x v="3"/>
    <x v="13"/>
    <x v="1"/>
    <s v="Business"/>
    <x v="0"/>
    <s v="Trail Bike Light"/>
    <n v="4"/>
    <n v="50.96"/>
    <n v="0.1"/>
    <n v="22.14"/>
    <x v="2575"/>
    <n v="88.56"/>
    <n v="94.896000000000015"/>
    <n v="0.51726844583987441"/>
    <n v="2026"/>
    <s v="Q4"/>
    <n v="12"/>
    <s v="Dec"/>
  </r>
  <r>
    <n v="4266"/>
    <d v="2026-12-26T00:00:00"/>
    <n v="2026"/>
    <x v="3"/>
    <n v="12"/>
    <x v="11"/>
    <x v="1"/>
    <x v="1"/>
    <x v="0"/>
    <s v="New"/>
    <x v="0"/>
    <s v="Compact Repair Kit"/>
    <n v="4"/>
    <n v="40.19"/>
    <n v="0.15"/>
    <n v="16.55"/>
    <x v="2576"/>
    <n v="66.2"/>
    <n v="70.445999999999984"/>
    <n v="0.51553649576277383"/>
    <n v="2026"/>
    <s v="Q4"/>
    <n v="12"/>
    <s v="Dec"/>
  </r>
  <r>
    <n v="606"/>
    <d v="2026-12-27T00:00:00"/>
    <n v="2026"/>
    <x v="3"/>
    <n v="12"/>
    <x v="11"/>
    <x v="1"/>
    <x v="12"/>
    <x v="0"/>
    <s v="New"/>
    <x v="3"/>
    <s v="Alpine Tent 4P"/>
    <n v="3"/>
    <n v="333.84"/>
    <n v="0"/>
    <n v="193.05"/>
    <x v="2577"/>
    <n v="579.15000000000009"/>
    <n v="422.36999999999989"/>
    <n v="0.42172897196261672"/>
    <n v="2026"/>
    <s v="Q4"/>
    <n v="12"/>
    <s v="Dec"/>
  </r>
  <r>
    <n v="1166"/>
    <d v="2026-12-27T00:00:00"/>
    <n v="2026"/>
    <x v="3"/>
    <n v="12"/>
    <x v="11"/>
    <x v="2"/>
    <x v="16"/>
    <x v="3"/>
    <s v="Returning"/>
    <x v="3"/>
    <s v="Trail Tent 2P"/>
    <n v="2"/>
    <n v="198.94"/>
    <n v="0.15"/>
    <n v="102.32"/>
    <x v="2578"/>
    <n v="204.64"/>
    <n v="133.55799999999999"/>
    <n v="0.39491067362905752"/>
    <n v="2026"/>
    <s v="Q4"/>
    <n v="12"/>
    <s v="Dec"/>
  </r>
  <r>
    <n v="1913"/>
    <d v="2026-12-27T00:00:00"/>
    <n v="2026"/>
    <x v="3"/>
    <n v="12"/>
    <x v="11"/>
    <x v="2"/>
    <x v="5"/>
    <x v="3"/>
    <s v="New"/>
    <x v="4"/>
    <s v="Recovery Roller"/>
    <n v="3"/>
    <n v="35.979999999999997"/>
    <n v="0"/>
    <n v="13.6"/>
    <x v="2579"/>
    <n v="40.799999999999997"/>
    <n v="67.14"/>
    <n v="0.62201222901612008"/>
    <n v="2026"/>
    <s v="Q4"/>
    <n v="12"/>
    <s v="Dec"/>
  </r>
  <r>
    <n v="2402"/>
    <d v="2026-12-27T00:00:00"/>
    <n v="2026"/>
    <x v="3"/>
    <n v="12"/>
    <x v="11"/>
    <x v="1"/>
    <x v="14"/>
    <x v="3"/>
    <s v="New"/>
    <x v="2"/>
    <s v="Carry-On Duffel"/>
    <n v="6"/>
    <n v="133.4"/>
    <n v="0.1"/>
    <n v="66.3"/>
    <x v="2580"/>
    <n v="397.79999999999995"/>
    <n v="322.56000000000017"/>
    <n v="0.44777611194402817"/>
    <n v="2026"/>
    <s v="Q4"/>
    <n v="12"/>
    <s v="Dec"/>
  </r>
  <r>
    <n v="3192"/>
    <d v="2026-12-27T00:00:00"/>
    <n v="2026"/>
    <x v="3"/>
    <n v="12"/>
    <x v="11"/>
    <x v="3"/>
    <x v="7"/>
    <x v="0"/>
    <s v="Returning"/>
    <x v="1"/>
    <s v="Hiking Daypack 20L"/>
    <n v="2"/>
    <n v="93.45"/>
    <n v="0"/>
    <n v="45.75"/>
    <x v="2581"/>
    <n v="91.5"/>
    <n v="95.4"/>
    <n v="0.5104333868378812"/>
    <n v="2026"/>
    <s v="Q4"/>
    <n v="12"/>
    <s v="Dec"/>
  </r>
  <r>
    <n v="3721"/>
    <d v="2026-12-27T00:00:00"/>
    <n v="2026"/>
    <x v="3"/>
    <n v="12"/>
    <x v="11"/>
    <x v="2"/>
    <x v="5"/>
    <x v="3"/>
    <s v="New"/>
    <x v="4"/>
    <s v="Training Mat"/>
    <n v="1"/>
    <n v="49.79"/>
    <n v="0.2"/>
    <n v="21.87"/>
    <x v="2582"/>
    <n v="21.87"/>
    <n v="17.962"/>
    <n v="0.45094396465153641"/>
    <n v="2026"/>
    <s v="Q4"/>
    <n v="12"/>
    <s v="Dec"/>
  </r>
  <r>
    <n v="3882"/>
    <d v="2026-12-27T00:00:00"/>
    <n v="2026"/>
    <x v="3"/>
    <n v="12"/>
    <x v="11"/>
    <x v="3"/>
    <x v="8"/>
    <x v="3"/>
    <s v="Returning"/>
    <x v="1"/>
    <s v="Trekking Poles"/>
    <n v="3"/>
    <n v="70.430000000000007"/>
    <n v="0.1"/>
    <n v="32.869999999999997"/>
    <x v="2583"/>
    <n v="98.609999999999985"/>
    <n v="91.551000000000045"/>
    <n v="0.48143941186678674"/>
    <n v="2026"/>
    <s v="Q4"/>
    <n v="12"/>
    <s v="Dec"/>
  </r>
  <r>
    <n v="4945"/>
    <d v="2026-12-27T00:00:00"/>
    <n v="2026"/>
    <x v="3"/>
    <n v="12"/>
    <x v="11"/>
    <x v="2"/>
    <x v="2"/>
    <x v="0"/>
    <s v="Business"/>
    <x v="3"/>
    <s v="Portable Camp Stove"/>
    <n v="2"/>
    <n v="82.04"/>
    <n v="0.1"/>
    <n v="38.880000000000003"/>
    <x v="2584"/>
    <n v="77.760000000000005"/>
    <n v="69.91200000000002"/>
    <n v="0.47342759629449055"/>
    <n v="2026"/>
    <s v="Q4"/>
    <n v="12"/>
    <s v="Dec"/>
  </r>
  <r>
    <n v="5084"/>
    <d v="2026-12-27T00:00:00"/>
    <n v="2026"/>
    <x v="3"/>
    <n v="12"/>
    <x v="11"/>
    <x v="1"/>
    <x v="11"/>
    <x v="3"/>
    <s v="Returning"/>
    <x v="2"/>
    <s v="Insulated Bottle"/>
    <n v="1"/>
    <n v="35.409999999999997"/>
    <n v="0.2"/>
    <n v="13.54"/>
    <x v="2585"/>
    <n v="13.54"/>
    <n v="14.788"/>
    <n v="0.5220276757977973"/>
    <n v="2026"/>
    <s v="Q4"/>
    <n v="12"/>
    <s v="Dec"/>
  </r>
  <r>
    <n v="246"/>
    <d v="2026-12-28T00:00:00"/>
    <n v="2026"/>
    <x v="3"/>
    <n v="12"/>
    <x v="11"/>
    <x v="3"/>
    <x v="7"/>
    <x v="3"/>
    <s v="Business"/>
    <x v="0"/>
    <s v="Compact Repair Kit"/>
    <n v="1"/>
    <n v="41.06"/>
    <n v="0.1"/>
    <n v="16.23"/>
    <x v="2586"/>
    <n v="16.23"/>
    <n v="20.724"/>
    <n v="0.5608053255398604"/>
    <n v="2026"/>
    <s v="Q4"/>
    <n v="12"/>
    <s v="Dec"/>
  </r>
  <r>
    <n v="537"/>
    <d v="2026-12-28T00:00:00"/>
    <n v="2026"/>
    <x v="3"/>
    <n v="12"/>
    <x v="11"/>
    <x v="3"/>
    <x v="8"/>
    <x v="1"/>
    <s v="Business"/>
    <x v="1"/>
    <s v="Hiking Daypack 20L"/>
    <n v="12"/>
    <n v="90.29"/>
    <n v="0.1"/>
    <n v="45.76"/>
    <x v="2587"/>
    <n v="549.12"/>
    <n v="426.01200000000006"/>
    <n v="0.43687623829389255"/>
    <n v="2026"/>
    <s v="Q4"/>
    <n v="12"/>
    <s v="Dec"/>
  </r>
  <r>
    <n v="968"/>
    <d v="2026-12-28T00:00:00"/>
    <n v="2026"/>
    <x v="3"/>
    <n v="12"/>
    <x v="11"/>
    <x v="1"/>
    <x v="12"/>
    <x v="2"/>
    <s v="New"/>
    <x v="0"/>
    <s v="Cycling Pack 12L"/>
    <n v="1"/>
    <n v="103.13"/>
    <n v="0.15"/>
    <n v="50.06"/>
    <x v="2588"/>
    <n v="50.06"/>
    <n v="37.600499999999997"/>
    <n v="0.42893321393329947"/>
    <n v="2026"/>
    <s v="Q4"/>
    <n v="12"/>
    <s v="Dec"/>
  </r>
  <r>
    <n v="1234"/>
    <d v="2026-12-28T00:00:00"/>
    <n v="2026"/>
    <x v="3"/>
    <n v="12"/>
    <x v="11"/>
    <x v="3"/>
    <x v="13"/>
    <x v="0"/>
    <s v="Returning"/>
    <x v="0"/>
    <s v="Commuter Helmet"/>
    <n v="1"/>
    <n v="81.39"/>
    <n v="0.05"/>
    <n v="43.54"/>
    <x v="2589"/>
    <n v="43.54"/>
    <n v="33.780499999999996"/>
    <n v="0.43688931137279247"/>
    <n v="2026"/>
    <s v="Q4"/>
    <n v="12"/>
    <s v="Dec"/>
  </r>
  <r>
    <n v="2061"/>
    <d v="2026-12-28T00:00:00"/>
    <n v="2026"/>
    <x v="3"/>
    <n v="12"/>
    <x v="11"/>
    <x v="0"/>
    <x v="15"/>
    <x v="3"/>
    <s v="Returning"/>
    <x v="3"/>
    <s v="Alpine Tent 4P"/>
    <n v="2"/>
    <n v="342.78"/>
    <n v="0"/>
    <n v="197.89"/>
    <x v="2590"/>
    <n v="395.78"/>
    <n v="289.77999999999997"/>
    <n v="0.4226909387945621"/>
    <n v="2026"/>
    <s v="Q4"/>
    <n v="12"/>
    <s v="Dec"/>
  </r>
  <r>
    <n v="2219"/>
    <d v="2026-12-28T00:00:00"/>
    <n v="2026"/>
    <x v="3"/>
    <n v="12"/>
    <x v="11"/>
    <x v="1"/>
    <x v="14"/>
    <x v="0"/>
    <s v="Returning"/>
    <x v="1"/>
    <s v="Trail Boots"/>
    <n v="1"/>
    <n v="147"/>
    <n v="0.15"/>
    <n v="79.58"/>
    <x v="2591"/>
    <n v="79.58"/>
    <n v="45.370000000000005"/>
    <n v="0.36310524209683875"/>
    <n v="2026"/>
    <s v="Q4"/>
    <n v="12"/>
    <s v="Dec"/>
  </r>
  <r>
    <n v="2651"/>
    <d v="2026-12-28T00:00:00"/>
    <n v="2026"/>
    <x v="3"/>
    <n v="12"/>
    <x v="11"/>
    <x v="0"/>
    <x v="15"/>
    <x v="0"/>
    <s v="New"/>
    <x v="2"/>
    <s v="Packing Cube Set"/>
    <n v="1"/>
    <n v="45.69"/>
    <n v="0.2"/>
    <n v="18.829999999999998"/>
    <x v="2592"/>
    <n v="18.829999999999998"/>
    <n v="17.722000000000001"/>
    <n v="0.48484351061501429"/>
    <n v="2026"/>
    <s v="Q4"/>
    <n v="12"/>
    <s v="Dec"/>
  </r>
  <r>
    <n v="3173"/>
    <d v="2026-12-28T00:00:00"/>
    <n v="2026"/>
    <x v="3"/>
    <n v="12"/>
    <x v="11"/>
    <x v="1"/>
    <x v="12"/>
    <x v="3"/>
    <s v="Returning"/>
    <x v="0"/>
    <s v="Compact Repair Kit"/>
    <n v="1"/>
    <n v="39.69"/>
    <n v="0"/>
    <n v="17.09"/>
    <x v="2593"/>
    <n v="17.09"/>
    <n v="22.599999999999998"/>
    <n v="0.56941295036533135"/>
    <n v="2026"/>
    <s v="Q4"/>
    <n v="12"/>
    <s v="Dec"/>
  </r>
  <r>
    <n v="3409"/>
    <d v="2026-12-28T00:00:00"/>
    <n v="2026"/>
    <x v="3"/>
    <n v="12"/>
    <x v="11"/>
    <x v="3"/>
    <x v="4"/>
    <x v="0"/>
    <s v="New"/>
    <x v="3"/>
    <s v="Compact Sleeping Bag"/>
    <n v="5"/>
    <n v="122.42"/>
    <n v="0"/>
    <n v="60.8"/>
    <x v="2594"/>
    <n v="304"/>
    <n v="308.10000000000002"/>
    <n v="0.50334912595981052"/>
    <n v="2026"/>
    <s v="Q4"/>
    <n v="12"/>
    <s v="Dec"/>
  </r>
  <r>
    <n v="3535"/>
    <d v="2026-12-28T00:00:00"/>
    <n v="2026"/>
    <x v="3"/>
    <n v="12"/>
    <x v="11"/>
    <x v="1"/>
    <x v="6"/>
    <x v="2"/>
    <s v="New"/>
    <x v="2"/>
    <s v="Insulated Bottle"/>
    <n v="1"/>
    <n v="37.03"/>
    <n v="0.15"/>
    <n v="13.53"/>
    <x v="2595"/>
    <n v="13.53"/>
    <n v="17.945500000000003"/>
    <n v="0.57014185636447401"/>
    <n v="2026"/>
    <s v="Q4"/>
    <n v="12"/>
    <s v="Dec"/>
  </r>
  <r>
    <n v="5134"/>
    <d v="2026-12-28T00:00:00"/>
    <n v="2026"/>
    <x v="3"/>
    <n v="12"/>
    <x v="11"/>
    <x v="1"/>
    <x v="14"/>
    <x v="2"/>
    <s v="Returning"/>
    <x v="1"/>
    <s v="Hiking Daypack 20L"/>
    <n v="1"/>
    <n v="90.99"/>
    <n v="0.05"/>
    <n v="44.78"/>
    <x v="2596"/>
    <n v="44.78"/>
    <n v="41.660499999999985"/>
    <n v="0.48195579618350187"/>
    <n v="2026"/>
    <s v="Q4"/>
    <n v="12"/>
    <s v="Dec"/>
  </r>
  <r>
    <n v="2011"/>
    <d v="2026-12-29T00:00:00"/>
    <n v="2026"/>
    <x v="3"/>
    <n v="12"/>
    <x v="11"/>
    <x v="1"/>
    <x v="11"/>
    <x v="0"/>
    <s v="Returning"/>
    <x v="1"/>
    <s v="Hiking Daypack 20L"/>
    <n v="1"/>
    <n v="90.81"/>
    <n v="0.1"/>
    <n v="46.53"/>
    <x v="2597"/>
    <n v="46.53"/>
    <n v="35.198999999999998"/>
    <n v="0.43067944059024332"/>
    <n v="2026"/>
    <s v="Q4"/>
    <n v="12"/>
    <s v="Dec"/>
  </r>
  <r>
    <n v="2477"/>
    <d v="2026-12-29T00:00:00"/>
    <n v="2026"/>
    <x v="3"/>
    <n v="12"/>
    <x v="11"/>
    <x v="0"/>
    <x v="15"/>
    <x v="2"/>
    <s v="New"/>
    <x v="0"/>
    <s v="Compact Repair Kit"/>
    <n v="1"/>
    <n v="41.28"/>
    <n v="0.15"/>
    <n v="16.41"/>
    <x v="2598"/>
    <n v="16.41"/>
    <n v="18.678000000000001"/>
    <n v="0.53231874145006841"/>
    <n v="2026"/>
    <s v="Q4"/>
    <n v="12"/>
    <s v="Dec"/>
  </r>
  <r>
    <n v="2745"/>
    <d v="2026-12-29T00:00:00"/>
    <n v="2026"/>
    <x v="3"/>
    <n v="12"/>
    <x v="11"/>
    <x v="3"/>
    <x v="13"/>
    <x v="3"/>
    <s v="Business"/>
    <x v="2"/>
    <s v="Packing Cube Set"/>
    <n v="1"/>
    <n v="46.07"/>
    <n v="0"/>
    <n v="18.420000000000002"/>
    <x v="2599"/>
    <n v="18.420000000000002"/>
    <n v="27.65"/>
    <n v="0.60017364879531143"/>
    <n v="2026"/>
    <s v="Q4"/>
    <n v="12"/>
    <s v="Dec"/>
  </r>
  <r>
    <n v="4427"/>
    <d v="2026-12-29T00:00:00"/>
    <n v="2026"/>
    <x v="3"/>
    <n v="12"/>
    <x v="11"/>
    <x v="1"/>
    <x v="12"/>
    <x v="2"/>
    <s v="Business"/>
    <x v="1"/>
    <s v="Trail Boots"/>
    <n v="1"/>
    <n v="147.29"/>
    <n v="0.1"/>
    <n v="78.2"/>
    <x v="2600"/>
    <n v="78.2"/>
    <n v="54.361000000000004"/>
    <n v="0.4100829052285363"/>
    <n v="2026"/>
    <s v="Q4"/>
    <n v="12"/>
    <s v="Dec"/>
  </r>
  <r>
    <n v="377"/>
    <d v="2026-12-30T00:00:00"/>
    <n v="2026"/>
    <x v="3"/>
    <n v="12"/>
    <x v="11"/>
    <x v="3"/>
    <x v="13"/>
    <x v="0"/>
    <s v="New"/>
    <x v="0"/>
    <s v="Compact Repair Kit"/>
    <n v="1"/>
    <n v="40.82"/>
    <n v="0.1"/>
    <n v="17.2"/>
    <x v="2601"/>
    <n v="17.2"/>
    <n v="19.538"/>
    <n v="0.53181991398551909"/>
    <n v="2026"/>
    <s v="Q4"/>
    <n v="12"/>
    <s v="Dec"/>
  </r>
  <r>
    <n v="1530"/>
    <d v="2026-12-30T00:00:00"/>
    <n v="2026"/>
    <x v="3"/>
    <n v="12"/>
    <x v="11"/>
    <x v="3"/>
    <x v="7"/>
    <x v="0"/>
    <s v="New"/>
    <x v="4"/>
    <s v="Training Mat"/>
    <n v="3"/>
    <n v="50.72"/>
    <n v="0"/>
    <n v="22.3"/>
    <x v="2602"/>
    <n v="66.900000000000006"/>
    <n v="85.259999999999991"/>
    <n v="0.56033123028391163"/>
    <n v="2026"/>
    <s v="Q4"/>
    <n v="12"/>
    <s v="Dec"/>
  </r>
  <r>
    <n v="2135"/>
    <d v="2026-12-30T00:00:00"/>
    <n v="2026"/>
    <x v="3"/>
    <n v="12"/>
    <x v="11"/>
    <x v="1"/>
    <x v="12"/>
    <x v="3"/>
    <s v="Business"/>
    <x v="3"/>
    <s v="Trail Tent 2P"/>
    <n v="3"/>
    <n v="194.7"/>
    <n v="0.1"/>
    <n v="102.62"/>
    <x v="2603"/>
    <n v="307.86"/>
    <n v="217.82999999999993"/>
    <n v="0.41436968555612613"/>
    <n v="2026"/>
    <s v="Q4"/>
    <n v="12"/>
    <s v="Dec"/>
  </r>
  <r>
    <n v="2916"/>
    <d v="2026-12-30T00:00:00"/>
    <n v="2026"/>
    <x v="3"/>
    <n v="12"/>
    <x v="11"/>
    <x v="1"/>
    <x v="6"/>
    <x v="2"/>
    <s v="New"/>
    <x v="2"/>
    <s v="Insulated Bottle"/>
    <n v="1"/>
    <n v="36.64"/>
    <n v="0.05"/>
    <n v="13.59"/>
    <x v="2604"/>
    <n v="13.59"/>
    <n v="21.218"/>
    <n v="0.60957251206619167"/>
    <n v="2026"/>
    <s v="Q4"/>
    <n v="12"/>
    <s v="Dec"/>
  </r>
  <r>
    <n v="3449"/>
    <d v="2026-12-30T00:00:00"/>
    <n v="2026"/>
    <x v="3"/>
    <n v="12"/>
    <x v="11"/>
    <x v="2"/>
    <x v="10"/>
    <x v="3"/>
    <s v="Returning"/>
    <x v="3"/>
    <s v="Trail Tent 2P"/>
    <n v="6"/>
    <n v="192.9"/>
    <n v="0.2"/>
    <n v="106.89"/>
    <x v="2605"/>
    <n v="641.34"/>
    <n v="284.58000000000004"/>
    <n v="0.30734836702954899"/>
    <n v="2026"/>
    <s v="Q4"/>
    <n v="12"/>
    <s v="Dec"/>
  </r>
  <r>
    <n v="3498"/>
    <d v="2026-12-30T00:00:00"/>
    <n v="2026"/>
    <x v="3"/>
    <n v="12"/>
    <x v="11"/>
    <x v="3"/>
    <x v="7"/>
    <x v="3"/>
    <s v="Returning"/>
    <x v="1"/>
    <s v="Trekking Poles"/>
    <n v="2"/>
    <n v="71.56"/>
    <n v="0.1"/>
    <n v="32.99"/>
    <x v="2606"/>
    <n v="65.98"/>
    <n v="62.828000000000017"/>
    <n v="0.4877647351096206"/>
    <n v="2026"/>
    <s v="Q4"/>
    <n v="12"/>
    <s v="Dec"/>
  </r>
  <r>
    <n v="4851"/>
    <d v="2026-12-30T00:00:00"/>
    <n v="2026"/>
    <x v="3"/>
    <n v="12"/>
    <x v="11"/>
    <x v="3"/>
    <x v="13"/>
    <x v="3"/>
    <s v="New"/>
    <x v="0"/>
    <s v="Compact Repair Kit"/>
    <n v="1"/>
    <n v="40.270000000000003"/>
    <n v="0.1"/>
    <n v="16.63"/>
    <x v="2607"/>
    <n v="16.63"/>
    <n v="19.613000000000003"/>
    <n v="0.54115277432883602"/>
    <n v="2026"/>
    <s v="Q4"/>
    <n v="12"/>
    <s v="Dec"/>
  </r>
  <r>
    <n v="4926"/>
    <d v="2026-12-30T00:00:00"/>
    <n v="2026"/>
    <x v="3"/>
    <n v="12"/>
    <x v="11"/>
    <x v="3"/>
    <x v="7"/>
    <x v="2"/>
    <s v="Business"/>
    <x v="0"/>
    <s v="Commuter Helmet"/>
    <n v="6"/>
    <n v="81.180000000000007"/>
    <n v="0.05"/>
    <n v="43.3"/>
    <x v="2608"/>
    <n v="259.79999999999995"/>
    <n v="202.92600000000004"/>
    <n v="0.43854462468069666"/>
    <n v="2026"/>
    <s v="Q4"/>
    <n v="12"/>
    <s v="Dec"/>
  </r>
  <r>
    <n v="5035"/>
    <d v="2026-12-30T00:00:00"/>
    <n v="2026"/>
    <x v="3"/>
    <n v="12"/>
    <x v="11"/>
    <x v="1"/>
    <x v="12"/>
    <x v="0"/>
    <s v="New"/>
    <x v="0"/>
    <s v="Cycling Pack 12L"/>
    <n v="2"/>
    <n v="101.73"/>
    <n v="0.1"/>
    <n v="49.3"/>
    <x v="2609"/>
    <n v="98.6"/>
    <n v="84.51400000000001"/>
    <n v="0.46153762137247839"/>
    <n v="2026"/>
    <s v="Q4"/>
    <n v="12"/>
    <s v="Dec"/>
  </r>
  <r>
    <n v="5135"/>
    <d v="2026-12-30T00:00:00"/>
    <n v="2026"/>
    <x v="3"/>
    <n v="12"/>
    <x v="11"/>
    <x v="2"/>
    <x v="10"/>
    <x v="0"/>
    <s v="New"/>
    <x v="0"/>
    <s v="Trail Bike Light"/>
    <n v="5"/>
    <n v="51.78"/>
    <n v="0.15"/>
    <n v="22.37"/>
    <x v="2610"/>
    <n v="111.85000000000001"/>
    <n v="108.21499999999996"/>
    <n v="0.49174107650012483"/>
    <n v="2026"/>
    <s v="Q4"/>
    <n v="12"/>
    <s v="Dec"/>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1339BE-6F38-497D-8ED5-0D667A6CA339}" name="Country_Wise_Map"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N9:O27" firstHeaderRow="1" firstDataRow="1" firstDataCol="1"/>
  <pivotFields count="24">
    <pivotField showAll="0"/>
    <pivotField numFmtId="164" showAll="0"/>
    <pivotField numFmtId="1" showAll="0"/>
    <pivotField showAll="0"/>
    <pivotField numFmtId="1" showAll="0"/>
    <pivotField showAll="0">
      <items count="13">
        <item x="0"/>
        <item x="1"/>
        <item x="2"/>
        <item x="3"/>
        <item x="4"/>
        <item x="5"/>
        <item x="6"/>
        <item x="7"/>
        <item x="8"/>
        <item x="9"/>
        <item x="10"/>
        <item x="11"/>
        <item t="default"/>
      </items>
    </pivotField>
    <pivotField showAll="0"/>
    <pivotField axis="axisRow" showAll="0">
      <items count="18">
        <item x="6"/>
        <item x="4"/>
        <item x="1"/>
        <item x="5"/>
        <item x="10"/>
        <item x="13"/>
        <item x="12"/>
        <item x="3"/>
        <item x="15"/>
        <item x="7"/>
        <item x="16"/>
        <item x="14"/>
        <item x="9"/>
        <item x="0"/>
        <item x="2"/>
        <item x="11"/>
        <item x="8"/>
        <item t="default"/>
      </items>
    </pivotField>
    <pivotField showAll="0"/>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items count="2612">
        <item x="2585"/>
        <item x="2398"/>
        <item x="1664"/>
        <item x="2318"/>
        <item x="1161"/>
        <item x="1710"/>
        <item x="2595"/>
        <item x="42"/>
        <item x="2568"/>
        <item x="477"/>
        <item x="1627"/>
        <item x="2400"/>
        <item x="2256"/>
        <item x="2339"/>
        <item x="1034"/>
        <item x="1860"/>
        <item x="1028"/>
        <item x="825"/>
        <item x="785"/>
        <item x="258"/>
        <item x="1111"/>
        <item x="1056"/>
        <item x="1135"/>
        <item x="1387"/>
        <item x="202"/>
        <item x="1604"/>
        <item x="721"/>
        <item x="549"/>
        <item x="2322"/>
        <item x="790"/>
        <item x="2180"/>
        <item x="1281"/>
        <item x="2354"/>
        <item x="605"/>
        <item x="368"/>
        <item x="363"/>
        <item x="2029"/>
        <item x="1141"/>
        <item x="2015"/>
        <item x="85"/>
        <item x="1753"/>
        <item x="1457"/>
        <item x="2449"/>
        <item x="679"/>
        <item x="303"/>
        <item x="1786"/>
        <item x="557"/>
        <item x="432"/>
        <item x="2538"/>
        <item x="147"/>
        <item x="2372"/>
        <item x="1155"/>
        <item x="67"/>
        <item x="2516"/>
        <item x="2189"/>
        <item x="655"/>
        <item x="1884"/>
        <item x="2206"/>
        <item x="1896"/>
        <item x="1957"/>
        <item x="2504"/>
        <item x="1764"/>
        <item x="18"/>
        <item x="1561"/>
        <item x="2374"/>
        <item x="1660"/>
        <item x="2080"/>
        <item x="276"/>
        <item x="1330"/>
        <item x="358"/>
        <item x="873"/>
        <item x="1726"/>
        <item x="2123"/>
        <item x="682"/>
        <item x="2604"/>
        <item x="902"/>
        <item x="1872"/>
        <item x="864"/>
        <item x="2598"/>
        <item x="1053"/>
        <item x="5"/>
        <item x="2241"/>
        <item x="288"/>
        <item x="251"/>
        <item x="498"/>
        <item x="160"/>
        <item x="699"/>
        <item x="1360"/>
        <item x="297"/>
        <item x="1322"/>
        <item x="1368"/>
        <item x="1717"/>
        <item x="1449"/>
        <item x="1019"/>
        <item x="2202"/>
        <item x="1606"/>
        <item x="185"/>
        <item x="506"/>
        <item x="1992"/>
        <item x="112"/>
        <item x="1512"/>
        <item x="1072"/>
        <item x="1356"/>
        <item x="2486"/>
        <item x="1834"/>
        <item x="1775"/>
        <item x="95"/>
        <item x="2337"/>
        <item x="2182"/>
        <item x="982"/>
        <item x="1196"/>
        <item x="1143"/>
        <item x="146"/>
        <item x="1015"/>
        <item x="83"/>
        <item x="1461"/>
        <item x="1264"/>
        <item x="2607"/>
        <item x="712"/>
        <item x="437"/>
        <item x="235"/>
        <item x="2017"/>
        <item x="1483"/>
        <item x="454"/>
        <item x="238"/>
        <item x="2558"/>
        <item x="48"/>
        <item x="174"/>
        <item x="2039"/>
        <item x="1961"/>
        <item x="2592"/>
        <item x="641"/>
        <item x="1530"/>
        <item x="1990"/>
        <item x="177"/>
        <item x="1563"/>
        <item x="663"/>
        <item x="823"/>
        <item x="277"/>
        <item x="656"/>
        <item x="1767"/>
        <item x="842"/>
        <item x="2601"/>
        <item x="1122"/>
        <item x="2115"/>
        <item x="2113"/>
        <item x="1338"/>
        <item x="1750"/>
        <item x="2077"/>
        <item x="2093"/>
        <item x="1448"/>
        <item x="616"/>
        <item x="1152"/>
        <item x="360"/>
        <item x="2586"/>
        <item x="1723"/>
        <item x="2392"/>
        <item x="2332"/>
        <item x="2157"/>
        <item x="1320"/>
        <item x="136"/>
        <item x="758"/>
        <item x="2331"/>
        <item x="2413"/>
        <item x="433"/>
        <item x="331"/>
        <item x="1787"/>
        <item x="1108"/>
        <item x="2305"/>
        <item x="1426"/>
        <item x="640"/>
        <item x="2266"/>
        <item x="1453"/>
        <item x="314"/>
        <item x="1686"/>
        <item x="1207"/>
        <item x="1536"/>
        <item x="310"/>
        <item x="2104"/>
        <item x="395"/>
        <item x="1575"/>
        <item x="1241"/>
        <item x="1678"/>
        <item x="1877"/>
        <item x="953"/>
        <item x="430"/>
        <item x="1000"/>
        <item x="1688"/>
        <item x="896"/>
        <item x="227"/>
        <item x="2289"/>
        <item x="321"/>
        <item x="1521"/>
        <item x="340"/>
        <item x="1507"/>
        <item x="954"/>
        <item x="916"/>
        <item x="2487"/>
        <item x="747"/>
        <item x="2118"/>
        <item x="383"/>
        <item x="752"/>
        <item x="133"/>
        <item x="1693"/>
        <item x="991"/>
        <item x="2153"/>
        <item x="2008"/>
        <item x="2593"/>
        <item x="1171"/>
        <item x="2009"/>
        <item x="2582"/>
        <item x="2351"/>
        <item x="1420"/>
        <item x="1285"/>
        <item x="316"/>
        <item x="14"/>
        <item x="694"/>
        <item x="1811"/>
        <item x="925"/>
        <item x="484"/>
        <item x="1460"/>
        <item x="1191"/>
        <item x="98"/>
        <item x="2455"/>
        <item x="2471"/>
        <item x="1168"/>
        <item x="308"/>
        <item x="457"/>
        <item x="968"/>
        <item x="921"/>
        <item x="2573"/>
        <item x="1203"/>
        <item x="64"/>
        <item x="2063"/>
        <item x="1752"/>
        <item x="1350"/>
        <item x="295"/>
        <item x="1204"/>
        <item x="1759"/>
        <item x="611"/>
        <item x="2464"/>
        <item x="307"/>
        <item x="492"/>
        <item x="1247"/>
        <item x="471"/>
        <item x="575"/>
        <item x="1532"/>
        <item x="1516"/>
        <item x="1311"/>
        <item x="1262"/>
        <item x="1918"/>
        <item x="2389"/>
        <item x="293"/>
        <item x="1967"/>
        <item x="1192"/>
        <item x="652"/>
        <item x="1193"/>
        <item x="1180"/>
        <item x="2035"/>
        <item x="1535"/>
        <item x="1890"/>
        <item x="1146"/>
        <item x="155"/>
        <item x="981"/>
        <item x="1271"/>
        <item x="932"/>
        <item x="1232"/>
        <item x="2299"/>
        <item x="2542"/>
        <item x="1060"/>
        <item x="2234"/>
        <item x="903"/>
        <item x="1585"/>
        <item x="2068"/>
        <item x="1641"/>
        <item x="577"/>
        <item x="2406"/>
        <item x="2268"/>
        <item x="13"/>
        <item x="2484"/>
        <item x="403"/>
        <item x="2181"/>
        <item x="339"/>
        <item x="1554"/>
        <item x="296"/>
        <item x="2300"/>
        <item x="1866"/>
        <item x="1867"/>
        <item x="1088"/>
        <item x="1845"/>
        <item x="2518"/>
        <item x="1321"/>
        <item x="834"/>
        <item x="232"/>
        <item x="1038"/>
        <item x="1178"/>
        <item x="2188"/>
        <item x="795"/>
        <item x="412"/>
        <item x="465"/>
        <item x="1052"/>
        <item x="2025"/>
        <item x="2599"/>
        <item x="973"/>
        <item x="1814"/>
        <item x="911"/>
        <item x="1827"/>
        <item x="741"/>
        <item x="817"/>
        <item x="2491"/>
        <item x="1733"/>
        <item x="1361"/>
        <item x="1346"/>
        <item x="499"/>
        <item x="1754"/>
        <item x="764"/>
        <item x="565"/>
        <item x="1960"/>
        <item x="357"/>
        <item x="610"/>
        <item x="830"/>
        <item x="571"/>
        <item x="1280"/>
        <item x="1698"/>
        <item x="570"/>
        <item x="1058"/>
        <item x="2005"/>
        <item x="1792"/>
        <item x="935"/>
        <item x="1540"/>
        <item x="2144"/>
        <item x="1066"/>
        <item x="453"/>
        <item x="1949"/>
        <item x="2046"/>
        <item x="1526"/>
        <item x="1129"/>
        <item x="427"/>
        <item x="1422"/>
        <item x="1889"/>
        <item x="2192"/>
        <item x="1305"/>
        <item x="807"/>
        <item x="180"/>
        <item x="1862"/>
        <item x="75"/>
        <item x="2233"/>
        <item x="686"/>
        <item x="1407"/>
        <item x="491"/>
        <item x="1819"/>
        <item x="1365"/>
        <item x="544"/>
        <item x="443"/>
        <item x="2544"/>
        <item x="1105"/>
        <item x="1818"/>
        <item x="1537"/>
        <item x="458"/>
        <item x="1446"/>
        <item x="2370"/>
        <item x="538"/>
        <item x="10"/>
        <item x="262"/>
        <item x="1730"/>
        <item x="82"/>
        <item x="989"/>
        <item x="495"/>
        <item x="1935"/>
        <item x="348"/>
        <item x="478"/>
        <item x="677"/>
        <item x="1179"/>
        <item x="1955"/>
        <item x="254"/>
        <item x="914"/>
        <item x="1211"/>
        <item x="1288"/>
        <item x="1340"/>
        <item x="1503"/>
        <item x="724"/>
        <item x="1029"/>
        <item x="1098"/>
        <item x="770"/>
        <item x="379"/>
        <item x="2100"/>
        <item x="2007"/>
        <item x="517"/>
        <item x="625"/>
        <item x="685"/>
        <item x="233"/>
        <item x="1803"/>
        <item x="1579"/>
        <item x="74"/>
        <item x="1424"/>
        <item x="1886"/>
        <item x="2205"/>
        <item x="2345"/>
        <item x="2451"/>
        <item x="2220"/>
        <item x="2359"/>
        <item x="1732"/>
        <item x="2072"/>
        <item x="1740"/>
        <item x="1103"/>
        <item x="2295"/>
        <item x="2524"/>
        <item x="2208"/>
        <item x="2217"/>
        <item x="1381"/>
        <item x="2283"/>
        <item x="1642"/>
        <item x="176"/>
        <item x="2049"/>
        <item x="1394"/>
        <item x="2172"/>
        <item x="216"/>
        <item x="1927"/>
        <item x="2219"/>
        <item x="2292"/>
        <item x="627"/>
        <item x="624"/>
        <item x="2441"/>
        <item x="2570"/>
        <item x="2473"/>
        <item x="2511"/>
        <item x="2468"/>
        <item x="2385"/>
        <item x="1517"/>
        <item x="2218"/>
        <item x="897"/>
        <item x="1587"/>
        <item x="141"/>
        <item x="2414"/>
        <item x="666"/>
        <item x="2092"/>
        <item x="574"/>
        <item x="1363"/>
        <item x="732"/>
        <item x="1018"/>
        <item x="2521"/>
        <item x="1953"/>
        <item x="1822"/>
        <item x="524"/>
        <item x="2236"/>
        <item x="1362"/>
        <item x="612"/>
        <item x="429"/>
        <item x="1417"/>
        <item x="1063"/>
        <item x="2394"/>
        <item x="623"/>
        <item x="123"/>
        <item x="550"/>
        <item x="2375"/>
        <item x="2155"/>
        <item x="705"/>
        <item x="638"/>
        <item x="999"/>
        <item x="1712"/>
        <item x="1615"/>
        <item x="334"/>
        <item x="1951"/>
        <item x="1085"/>
        <item x="1781"/>
        <item x="725"/>
        <item x="910"/>
        <item x="170"/>
        <item x="324"/>
        <item x="2549"/>
        <item x="1921"/>
        <item x="1499"/>
        <item x="2247"/>
        <item x="21"/>
        <item x="1169"/>
        <item x="1431"/>
        <item x="2"/>
        <item x="1542"/>
        <item x="1100"/>
        <item x="1755"/>
        <item x="182"/>
        <item x="866"/>
        <item x="840"/>
        <item x="929"/>
        <item x="899"/>
        <item x="673"/>
        <item x="1124"/>
        <item x="1988"/>
        <item x="127"/>
        <item x="1879"/>
        <item x="2459"/>
        <item x="927"/>
        <item x="1529"/>
        <item x="1201"/>
        <item x="2492"/>
        <item x="835"/>
        <item x="690"/>
        <item x="2024"/>
        <item x="355"/>
        <item x="992"/>
        <item x="1609"/>
        <item x="576"/>
        <item x="2050"/>
        <item x="2126"/>
        <item x="1783"/>
        <item x="1174"/>
        <item x="2530"/>
        <item x="2474"/>
        <item x="1082"/>
        <item x="876"/>
        <item x="100"/>
        <item x="24"/>
        <item x="1399"/>
        <item x="792"/>
        <item x="88"/>
        <item x="1789"/>
        <item x="1804"/>
        <item x="737"/>
        <item x="1929"/>
        <item x="1513"/>
        <item x="631"/>
        <item x="91"/>
        <item x="1523"/>
        <item x="1644"/>
        <item x="1617"/>
        <item x="1385"/>
        <item x="396"/>
        <item x="533"/>
        <item x="90"/>
        <item x="92"/>
        <item x="270"/>
        <item x="1229"/>
        <item x="1469"/>
        <item x="2284"/>
        <item x="309"/>
        <item x="895"/>
        <item x="32"/>
        <item x="1496"/>
        <item x="1583"/>
        <item x="1588"/>
        <item x="388"/>
        <item x="569"/>
        <item x="1543"/>
        <item x="1005"/>
        <item x="1761"/>
        <item x="775"/>
        <item x="2308"/>
        <item x="2553"/>
        <item x="1635"/>
        <item x="259"/>
        <item x="505"/>
        <item x="2405"/>
        <item x="950"/>
        <item x="1745"/>
        <item x="853"/>
        <item x="394"/>
        <item x="964"/>
        <item x="464"/>
        <item x="2477"/>
        <item x="1829"/>
        <item x="1922"/>
        <item x="2151"/>
        <item x="469"/>
        <item x="564"/>
        <item x="1147"/>
        <item x="1706"/>
        <item x="917"/>
        <item x="266"/>
        <item x="1411"/>
        <item x="1721"/>
        <item x="1292"/>
        <item x="1445"/>
        <item x="65"/>
        <item x="2065"/>
        <item x="1050"/>
        <item x="1838"/>
        <item x="653"/>
        <item x="1805"/>
        <item x="1714"/>
        <item x="1797"/>
        <item x="1260"/>
        <item x="531"/>
        <item x="1358"/>
        <item x="2228"/>
        <item x="658"/>
        <item x="1924"/>
        <item x="2054"/>
        <item x="1097"/>
        <item x="44"/>
        <item x="142"/>
        <item x="1423"/>
        <item x="1708"/>
        <item x="105"/>
        <item x="1334"/>
        <item x="1462"/>
        <item x="1044"/>
        <item x="2564"/>
        <item x="57"/>
        <item x="2537"/>
        <item x="1437"/>
        <item x="2358"/>
        <item x="1544"/>
        <item x="1442"/>
        <item x="536"/>
        <item x="408"/>
        <item x="723"/>
        <item x="2589"/>
        <item x="193"/>
        <item x="2415"/>
        <item x="634"/>
        <item x="428"/>
        <item x="201"/>
        <item x="1374"/>
        <item x="2362"/>
        <item x="1888"/>
        <item x="1741"/>
        <item x="1746"/>
        <item x="1312"/>
        <item x="1033"/>
        <item x="2319"/>
        <item x="106"/>
        <item x="1167"/>
        <item x="236"/>
        <item x="1372"/>
        <item x="2047"/>
        <item x="782"/>
        <item x="1936"/>
        <item x="377"/>
        <item x="2327"/>
        <item x="80"/>
        <item x="1830"/>
        <item x="1511"/>
        <item x="1344"/>
        <item x="1616"/>
        <item x="1343"/>
        <item x="1069"/>
        <item x="1643"/>
        <item x="1971"/>
        <item x="751"/>
        <item x="1045"/>
        <item x="313"/>
        <item x="455"/>
        <item x="2237"/>
        <item x="382"/>
        <item x="988"/>
        <item x="750"/>
        <item x="2088"/>
        <item x="364"/>
        <item x="1832"/>
        <item x="2156"/>
        <item x="246"/>
        <item x="1677"/>
        <item x="2103"/>
        <item x="2086"/>
        <item x="2556"/>
        <item x="208"/>
        <item x="753"/>
        <item x="713"/>
        <item x="754"/>
        <item x="1215"/>
        <item x="2514"/>
        <item x="2404"/>
        <item x="590"/>
        <item x="585"/>
        <item x="1724"/>
        <item x="1093"/>
        <item x="743"/>
        <item x="617"/>
        <item x="472"/>
        <item x="1570"/>
        <item x="2071"/>
        <item x="947"/>
        <item x="250"/>
        <item x="178"/>
        <item x="1941"/>
        <item x="1795"/>
        <item x="1672"/>
        <item x="1274"/>
        <item x="1837"/>
        <item x="955"/>
        <item x="660"/>
        <item x="1032"/>
        <item x="2597"/>
        <item x="508"/>
        <item x="646"/>
        <item x="1315"/>
        <item x="242"/>
        <item x="1883"/>
        <item x="833"/>
        <item x="580"/>
        <item x="959"/>
        <item x="609"/>
        <item x="192"/>
        <item x="461"/>
        <item x="1010"/>
        <item x="522"/>
        <item x="2106"/>
        <item x="2306"/>
        <item x="874"/>
        <item x="204"/>
        <item x="1558"/>
        <item x="166"/>
        <item x="275"/>
        <item x="1810"/>
        <item x="1003"/>
        <item x="887"/>
        <item x="563"/>
        <item x="1552"/>
        <item x="769"/>
        <item x="2204"/>
        <item x="2055"/>
        <item x="1349"/>
        <item x="1470"/>
        <item x="2403"/>
        <item x="2548"/>
        <item x="906"/>
        <item x="2082"/>
        <item x="678"/>
        <item x="1408"/>
        <item x="537"/>
        <item x="527"/>
        <item x="2315"/>
        <item x="400"/>
        <item x="1895"/>
        <item x="1335"/>
        <item x="1854"/>
        <item x="540"/>
        <item x="1392"/>
        <item x="58"/>
        <item x="1757"/>
        <item x="1375"/>
        <item x="1451"/>
        <item x="1669"/>
        <item x="1153"/>
        <item x="1651"/>
        <item x="2443"/>
        <item x="2200"/>
        <item x="1520"/>
        <item x="1208"/>
        <item x="2596"/>
        <item x="2369"/>
        <item x="2551"/>
        <item x="419"/>
        <item x="1506"/>
        <item x="2445"/>
        <item x="2588"/>
        <item x="740"/>
        <item x="386"/>
        <item x="2288"/>
        <item x="69"/>
        <item x="2410"/>
        <item x="661"/>
        <item x="1447"/>
        <item x="2423"/>
        <item x="951"/>
        <item x="1173"/>
        <item x="1577"/>
        <item x="1120"/>
        <item x="1319"/>
        <item x="1355"/>
        <item x="2026"/>
        <item x="1478"/>
        <item x="2563"/>
        <item x="367"/>
        <item x="2076"/>
        <item x="2448"/>
        <item x="1524"/>
        <item x="2245"/>
        <item x="446"/>
        <item x="1077"/>
        <item x="206"/>
        <item x="554"/>
        <item x="561"/>
        <item x="567"/>
        <item x="1630"/>
        <item x="1736"/>
        <item x="2399"/>
        <item x="1037"/>
        <item x="1793"/>
        <item x="1310"/>
        <item x="63"/>
        <item x="49"/>
        <item x="709"/>
        <item x="1658"/>
        <item x="832"/>
        <item x="884"/>
        <item x="2179"/>
        <item x="1371"/>
        <item x="1697"/>
        <item x="1409"/>
        <item x="116"/>
        <item x="467"/>
        <item x="1613"/>
        <item x="1602"/>
        <item x="2280"/>
        <item x="2053"/>
        <item x="2154"/>
        <item x="738"/>
        <item x="979"/>
        <item x="765"/>
        <item x="43"/>
        <item x="2014"/>
        <item x="2328"/>
        <item x="2480"/>
        <item x="643"/>
        <item x="1430"/>
        <item x="822"/>
        <item x="2002"/>
        <item x="4"/>
        <item x="2163"/>
        <item x="426"/>
        <item x="2419"/>
        <item x="1041"/>
        <item x="594"/>
        <item x="2488"/>
        <item x="278"/>
        <item x="2011"/>
        <item x="22"/>
        <item x="1527"/>
        <item x="1993"/>
        <item x="1106"/>
        <item x="1679"/>
        <item x="2109"/>
        <item x="555"/>
        <item x="159"/>
        <item x="19"/>
        <item x="1715"/>
        <item x="1214"/>
        <item x="1428"/>
        <item x="107"/>
        <item x="1256"/>
        <item x="53"/>
        <item x="318"/>
        <item x="1843"/>
        <item x="2475"/>
        <item x="1557"/>
        <item x="115"/>
        <item x="2536"/>
        <item x="857"/>
        <item x="1699"/>
        <item x="1958"/>
        <item x="1144"/>
        <item x="422"/>
        <item x="1390"/>
        <item x="1727"/>
        <item x="2476"/>
        <item x="240"/>
        <item x="2041"/>
        <item x="882"/>
        <item x="773"/>
        <item x="1389"/>
        <item x="1495"/>
        <item x="742"/>
        <item x="1026"/>
        <item x="889"/>
        <item x="2133"/>
        <item x="2036"/>
        <item x="2555"/>
        <item x="2231"/>
        <item x="613"/>
        <item x="485"/>
        <item x="1778"/>
        <item x="140"/>
        <item x="1218"/>
        <item x="1891"/>
        <item x="28"/>
        <item x="424"/>
        <item x="2497"/>
        <item x="1510"/>
        <item x="1655"/>
        <item x="253"/>
        <item x="707"/>
        <item x="1347"/>
        <item x="330"/>
        <item x="84"/>
        <item x="431"/>
        <item x="718"/>
        <item x="1711"/>
        <item x="978"/>
        <item x="434"/>
        <item x="181"/>
        <item x="1977"/>
        <item x="877"/>
        <item x="1514"/>
        <item x="2045"/>
        <item x="516"/>
        <item x="2444"/>
        <item x="2142"/>
        <item x="1533"/>
        <item x="415"/>
        <item x="1206"/>
        <item x="333"/>
        <item x="1376"/>
        <item x="1505"/>
        <item x="974"/>
        <item x="1298"/>
        <item x="996"/>
        <item x="772"/>
        <item x="1210"/>
        <item x="1223"/>
        <item x="405"/>
        <item x="938"/>
        <item x="329"/>
        <item x="794"/>
        <item x="1025"/>
        <item x="798"/>
        <item x="241"/>
        <item x="2349"/>
        <item x="588"/>
        <item x="908"/>
        <item x="389"/>
        <item x="744"/>
        <item x="626"/>
        <item x="838"/>
        <item x="526"/>
        <item x="1148"/>
        <item x="1954"/>
        <item x="836"/>
        <item x="29"/>
        <item x="2357"/>
        <item x="1481"/>
        <item x="2056"/>
        <item x="101"/>
        <item x="1938"/>
        <item x="1419"/>
        <item x="1291"/>
        <item x="2145"/>
        <item x="2137"/>
        <item x="1790"/>
        <item x="41"/>
        <item x="1239"/>
        <item x="1324"/>
        <item x="1600"/>
        <item x="120"/>
        <item x="1342"/>
        <item x="1295"/>
        <item x="1725"/>
        <item x="2561"/>
        <item x="2061"/>
        <item x="2545"/>
        <item x="880"/>
        <item x="667"/>
        <item x="71"/>
        <item x="217"/>
        <item x="79"/>
        <item x="2314"/>
        <item x="1566"/>
        <item x="855"/>
        <item x="2074"/>
        <item x="2382"/>
        <item x="596"/>
        <item x="2329"/>
        <item x="1934"/>
        <item x="2141"/>
        <item x="66"/>
        <item x="1463"/>
        <item x="152"/>
        <item x="1689"/>
        <item x="1068"/>
        <item x="2264"/>
        <item x="1391"/>
        <item x="579"/>
        <item x="2562"/>
        <item x="1366"/>
        <item x="919"/>
        <item x="2051"/>
        <item x="311"/>
        <item x="1538"/>
        <item x="2579"/>
        <item x="2478"/>
        <item x="475"/>
        <item x="589"/>
        <item x="861"/>
        <item x="2457"/>
        <item x="2229"/>
        <item x="378"/>
        <item x="1632"/>
        <item x="1474"/>
        <item x="267"/>
        <item x="1055"/>
        <item x="688"/>
        <item x="1352"/>
        <item x="494"/>
        <item x="2396"/>
        <item x="1316"/>
        <item x="1314"/>
        <item x="2194"/>
        <item x="2395"/>
        <item x="1942"/>
        <item x="239"/>
        <item x="271"/>
        <item x="2252"/>
        <item x="1855"/>
        <item x="164"/>
        <item x="1599"/>
        <item x="2132"/>
        <item x="695"/>
        <item x="2285"/>
        <item x="969"/>
        <item x="2003"/>
        <item x="1596"/>
        <item x="2042"/>
        <item x="87"/>
        <item x="345"/>
        <item x="1713"/>
        <item x="1158"/>
        <item x="700"/>
        <item x="2532"/>
        <item x="2439"/>
        <item x="2187"/>
        <item x="282"/>
        <item x="1084"/>
        <item x="294"/>
        <item x="905"/>
        <item x="784"/>
        <item x="2139"/>
        <item x="2411"/>
        <item x="128"/>
        <item x="1568"/>
        <item x="338"/>
        <item x="2525"/>
        <item x="1466"/>
        <item x="1631"/>
        <item x="1525"/>
        <item x="2201"/>
        <item x="2482"/>
        <item x="135"/>
        <item x="391"/>
        <item x="948"/>
        <item x="924"/>
        <item x="1410"/>
        <item x="803"/>
        <item x="1492"/>
        <item x="708"/>
        <item x="2034"/>
        <item x="2171"/>
        <item x="791"/>
        <item x="1186"/>
        <item x="1092"/>
        <item x="1776"/>
        <item x="493"/>
        <item x="319"/>
        <item x="1576"/>
        <item x="2060"/>
        <item x="797"/>
        <item x="2216"/>
        <item x="2554"/>
        <item x="722"/>
        <item x="2336"/>
        <item x="1432"/>
        <item x="868"/>
        <item x="983"/>
        <item x="2307"/>
        <item x="2465"/>
        <item x="2528"/>
        <item x="50"/>
        <item x="1142"/>
        <item x="2426"/>
        <item x="2131"/>
        <item x="1011"/>
        <item x="2070"/>
        <item x="2031"/>
        <item x="2101"/>
        <item x="1559"/>
        <item x="1107"/>
        <item x="2110"/>
        <item x="481"/>
        <item x="760"/>
        <item x="1064"/>
        <item x="1984"/>
        <item x="1479"/>
        <item x="913"/>
        <item x="157"/>
        <item x="936"/>
        <item x="1900"/>
        <item x="961"/>
        <item x="551"/>
        <item x="2291"/>
        <item x="305"/>
        <item x="2447"/>
        <item x="1849"/>
        <item x="1175"/>
        <item x="1905"/>
        <item x="720"/>
        <item x="196"/>
        <item x="670"/>
        <item x="438"/>
        <item x="2501"/>
        <item x="2428"/>
        <item x="2591"/>
        <item x="1700"/>
        <item x="1682"/>
        <item x="692"/>
        <item x="986"/>
        <item x="894"/>
        <item x="349"/>
        <item x="1902"/>
        <item x="1995"/>
        <item x="2125"/>
        <item x="1195"/>
        <item x="2298"/>
        <item x="1109"/>
        <item x="2442"/>
        <item x="2195"/>
        <item x="1820"/>
        <item x="915"/>
        <item x="2571"/>
        <item x="402"/>
        <item x="2429"/>
        <item x="1945"/>
        <item x="2238"/>
        <item x="859"/>
        <item x="2069"/>
        <item x="1364"/>
        <item x="2167"/>
        <item x="56"/>
        <item x="2162"/>
        <item x="1130"/>
        <item x="1228"/>
        <item x="52"/>
        <item x="456"/>
        <item x="1119"/>
        <item x="2240"/>
        <item x="2606"/>
        <item x="1747"/>
        <item x="2230"/>
        <item x="727"/>
        <item x="1833"/>
        <item x="2254"/>
        <item x="2108"/>
        <item x="1293"/>
        <item x="2360"/>
        <item x="875"/>
        <item x="420"/>
        <item x="1317"/>
        <item x="827"/>
        <item x="463"/>
        <item x="1807"/>
        <item x="878"/>
        <item x="560"/>
        <item x="2297"/>
        <item x="2522"/>
        <item x="1653"/>
        <item x="2249"/>
        <item x="607"/>
        <item x="2433"/>
        <item x="583"/>
        <item x="870"/>
        <item x="994"/>
        <item x="1328"/>
        <item x="937"/>
        <item x="249"/>
        <item x="1926"/>
        <item x="1139"/>
        <item x="2600"/>
        <item x="2390"/>
        <item x="715"/>
        <item x="1405"/>
        <item x="1266"/>
        <item x="1962"/>
        <item x="110"/>
        <item x="2427"/>
        <item x="1791"/>
        <item x="131"/>
        <item x="802"/>
        <item x="1564"/>
        <item x="2365"/>
        <item x="2364"/>
        <item x="470"/>
        <item x="683"/>
        <item x="975"/>
        <item x="650"/>
        <item x="1662"/>
        <item x="637"/>
        <item x="2207"/>
        <item x="150"/>
        <item x="552"/>
        <item x="2559"/>
        <item x="1808"/>
        <item x="621"/>
        <item x="2159"/>
        <item x="1230"/>
        <item x="191"/>
        <item x="635"/>
        <item x="1253"/>
        <item x="1282"/>
        <item x="2368"/>
        <item x="2533"/>
        <item x="598"/>
        <item x="1994"/>
        <item x="651"/>
        <item x="47"/>
        <item x="399"/>
        <item x="2033"/>
        <item x="1301"/>
        <item x="2275"/>
        <item x="2576"/>
        <item x="2381"/>
        <item x="1572"/>
        <item x="1440"/>
        <item x="2438"/>
        <item x="373"/>
        <item x="603"/>
        <item x="1928"/>
        <item x="767"/>
        <item x="397"/>
        <item x="1611"/>
        <item x="1001"/>
        <item x="1027"/>
        <item x="1255"/>
        <item x="1950"/>
        <item x="256"/>
        <item x="783"/>
        <item x="1952"/>
        <item x="1607"/>
        <item x="1170"/>
        <item x="2261"/>
        <item x="2304"/>
        <item x="2177"/>
        <item x="2048"/>
        <item x="2084"/>
        <item x="863"/>
        <item x="943"/>
        <item x="1959"/>
        <item x="362"/>
        <item x="2062"/>
        <item x="1128"/>
        <item x="1454"/>
        <item x="213"/>
        <item x="149"/>
        <item x="1290"/>
        <item x="1439"/>
        <item x="1236"/>
        <item x="645"/>
        <item x="2052"/>
        <item x="2242"/>
        <item x="45"/>
        <item x="2509"/>
        <item x="1429"/>
        <item x="322"/>
        <item x="1796"/>
        <item x="2043"/>
        <item x="2557"/>
        <item x="1265"/>
        <item x="946"/>
        <item x="1836"/>
        <item x="1287"/>
        <item x="1395"/>
        <item x="1840"/>
        <item x="1774"/>
        <item x="1912"/>
        <item x="1177"/>
        <item x="1597"/>
        <item x="341"/>
        <item x="1254"/>
        <item x="1183"/>
        <item x="956"/>
        <item x="186"/>
        <item x="2513"/>
        <item x="1748"/>
        <item x="848"/>
        <item x="622"/>
        <item x="1560"/>
        <item x="1383"/>
        <item x="1412"/>
        <item x="1126"/>
        <item x="2038"/>
        <item x="299"/>
        <item x="2463"/>
        <item x="2387"/>
        <item x="1683"/>
        <item x="51"/>
        <item x="776"/>
        <item x="801"/>
        <item x="503"/>
        <item x="1749"/>
        <item x="1571"/>
        <item x="354"/>
        <item x="2503"/>
        <item x="814"/>
        <item x="393"/>
        <item x="1709"/>
        <item x="35"/>
        <item x="119"/>
        <item x="1040"/>
        <item x="381"/>
        <item x="1398"/>
        <item x="1815"/>
        <item x="2344"/>
        <item x="962"/>
        <item x="114"/>
        <item x="352"/>
        <item x="1799"/>
        <item x="1150"/>
        <item x="710"/>
        <item x="1125"/>
        <item x="966"/>
        <item x="479"/>
        <item x="1443"/>
        <item x="839"/>
        <item x="1163"/>
        <item x="1869"/>
        <item x="1985"/>
        <item x="1769"/>
        <item x="761"/>
        <item x="2539"/>
        <item x="1899"/>
        <item x="923"/>
        <item x="290"/>
        <item x="1546"/>
        <item x="317"/>
        <item x="1046"/>
        <item x="165"/>
        <item x="1369"/>
        <item x="111"/>
        <item x="1684"/>
        <item x="2161"/>
        <item x="1801"/>
        <item x="1728"/>
        <item x="1948"/>
        <item x="292"/>
        <item x="2584"/>
        <item x="2271"/>
        <item x="1638"/>
        <item x="845"/>
        <item x="1121"/>
        <item x="1245"/>
        <item x="2330"/>
        <item x="1149"/>
        <item x="591"/>
        <item x="639"/>
        <item x="2186"/>
        <item x="1233"/>
        <item x="819"/>
        <item x="717"/>
        <item x="1067"/>
        <item x="2279"/>
        <item x="126"/>
        <item x="1198"/>
        <item x="40"/>
        <item x="633"/>
        <item x="642"/>
        <item x="442"/>
        <item x="2281"/>
        <item x="451"/>
        <item x="1434"/>
        <item x="175"/>
        <item x="662"/>
        <item x="2272"/>
        <item x="2602"/>
        <item x="2269"/>
        <item x="1450"/>
        <item x="1574"/>
        <item x="1065"/>
        <item x="1477"/>
        <item x="1083"/>
        <item x="243"/>
        <item x="234"/>
        <item x="1612"/>
        <item x="1986"/>
        <item x="883"/>
        <item x="846"/>
        <item x="2121"/>
        <item x="15"/>
        <item x="410"/>
        <item x="184"/>
        <item x="33"/>
        <item x="1370"/>
        <item x="1704"/>
        <item x="1414"/>
        <item x="879"/>
        <item x="2211"/>
        <item x="618"/>
        <item x="1043"/>
        <item x="787"/>
        <item x="2512"/>
        <item x="1197"/>
        <item x="680"/>
        <item x="2258"/>
        <item x="2040"/>
        <item x="226"/>
        <item x="54"/>
        <item x="2212"/>
        <item x="781"/>
        <item x="933"/>
        <item x="701"/>
        <item x="1487"/>
        <item x="942"/>
        <item x="829"/>
        <item x="272"/>
        <item x="2067"/>
        <item x="2316"/>
        <item x="2347"/>
        <item x="1441"/>
        <item x="1086"/>
        <item x="681"/>
        <item x="941"/>
        <item x="1659"/>
        <item x="559"/>
        <item x="572"/>
        <item x="1080"/>
        <item x="2485"/>
        <item x="1216"/>
        <item x="1637"/>
        <item x="920"/>
        <item x="703"/>
        <item x="2412"/>
        <item x="1573"/>
        <item x="2066"/>
        <item x="1903"/>
        <item x="2436"/>
        <item x="1716"/>
        <item x="2458"/>
        <item x="711"/>
        <item x="1013"/>
        <item x="2032"/>
        <item x="546"/>
        <item x="2165"/>
        <item x="244"/>
        <item x="1665"/>
        <item x="1157"/>
        <item x="1162"/>
        <item x="448"/>
        <item x="1648"/>
        <item x="2517"/>
        <item x="31"/>
        <item x="891"/>
        <item x="1773"/>
        <item x="967"/>
        <item x="2030"/>
        <item x="380"/>
        <item x="1812"/>
        <item x="1785"/>
        <item x="325"/>
        <item x="2210"/>
        <item x="1140"/>
        <item x="1614"/>
        <item x="2213"/>
        <item x="759"/>
        <item x="2498"/>
        <item x="1259"/>
        <item x="816"/>
        <item x="188"/>
        <item x="1224"/>
        <item x="1623"/>
        <item x="2147"/>
        <item x="2323"/>
        <item x="1821"/>
        <item x="1964"/>
        <item x="534"/>
        <item x="1075"/>
        <item x="23"/>
        <item x="327"/>
        <item x="1515"/>
        <item x="1522"/>
        <item x="1133"/>
        <item x="2302"/>
        <item x="1592"/>
        <item x="573"/>
        <item x="1243"/>
        <item x="1545"/>
        <item x="1378"/>
        <item x="654"/>
        <item x="977"/>
        <item x="108"/>
        <item x="1238"/>
        <item x="2028"/>
        <item x="372"/>
        <item x="1963"/>
        <item x="0"/>
        <item x="2089"/>
        <item x="1696"/>
        <item x="248"/>
        <item x="1939"/>
        <item x="1798"/>
        <item x="1276"/>
        <item x="1861"/>
        <item x="1969"/>
        <item x="86"/>
        <item x="1932"/>
        <item x="847"/>
        <item x="343"/>
        <item x="1551"/>
        <item x="1435"/>
        <item x="1484"/>
        <item x="2075"/>
        <item x="636"/>
        <item x="672"/>
        <item x="998"/>
        <item x="1225"/>
        <item x="1300"/>
        <item x="1051"/>
        <item x="799"/>
        <item x="1625"/>
        <item x="691"/>
        <item x="2148"/>
        <item x="1968"/>
        <item x="2453"/>
        <item x="1421"/>
        <item x="1200"/>
        <item x="1882"/>
        <item x="2227"/>
        <item x="850"/>
        <item x="2016"/>
        <item x="2519"/>
        <item x="375"/>
        <item x="1036"/>
        <item x="2508"/>
        <item x="1539"/>
        <item x="1234"/>
        <item x="1998"/>
        <item x="332"/>
        <item x="1354"/>
        <item x="423"/>
        <item x="971"/>
        <item x="2334"/>
        <item x="210"/>
        <item x="143"/>
        <item x="800"/>
        <item x="2287"/>
        <item x="279"/>
        <item x="1187"/>
        <item x="2333"/>
        <item x="2352"/>
        <item x="113"/>
        <item x="2262"/>
        <item x="1393"/>
        <item x="2173"/>
        <item x="1908"/>
        <item x="1160"/>
        <item x="1707"/>
        <item x="1668"/>
        <item x="407"/>
        <item x="2384"/>
        <item x="287"/>
        <item x="1268"/>
        <item x="2091"/>
        <item x="17"/>
        <item x="1578"/>
        <item x="1099"/>
        <item x="779"/>
        <item x="1966"/>
        <item x="1887"/>
        <item x="2309"/>
        <item x="2176"/>
        <item x="1636"/>
        <item x="1333"/>
        <item x="922"/>
        <item x="1504"/>
        <item x="1619"/>
        <item x="2609"/>
        <item x="763"/>
        <item x="813"/>
        <item x="1851"/>
        <item x="730"/>
        <item x="2575"/>
        <item x="1743"/>
        <item x="1004"/>
        <item x="548"/>
        <item x="1634"/>
        <item x="904"/>
        <item x="1605"/>
        <item x="187"/>
        <item x="1734"/>
        <item x="1480"/>
        <item x="1307"/>
        <item x="684"/>
        <item x="2546"/>
        <item x="274"/>
        <item x="804"/>
        <item x="1729"/>
        <item x="2203"/>
        <item x="1603"/>
        <item x="46"/>
        <item x="2581"/>
        <item x="2376"/>
        <item x="480"/>
        <item x="659"/>
        <item x="869"/>
        <item x="2168"/>
        <item x="2079"/>
        <item x="907"/>
        <item x="1875"/>
        <item x="2174"/>
        <item x="1061"/>
        <item x="892"/>
        <item x="2452"/>
        <item x="1940"/>
        <item x="347"/>
        <item x="96"/>
        <item x="2583"/>
        <item x="1270"/>
        <item x="1550"/>
        <item x="280"/>
        <item x="2122"/>
        <item x="1095"/>
        <item x="2534"/>
        <item x="2431"/>
        <item x="1348"/>
        <item x="2099"/>
        <item x="1621"/>
        <item x="353"/>
        <item x="849"/>
        <item x="671"/>
        <item x="365"/>
        <item x="1590"/>
        <item x="1824"/>
        <item x="1618"/>
        <item x="1006"/>
        <item x="934"/>
        <item x="1386"/>
        <item x="1357"/>
        <item x="1671"/>
        <item x="952"/>
        <item x="2373"/>
        <item x="2335"/>
        <item x="1048"/>
        <item x="2114"/>
        <item x="237"/>
        <item x="346"/>
        <item x="593"/>
        <item x="328"/>
        <item x="1009"/>
        <item x="483"/>
        <item x="1582"/>
        <item x="406"/>
        <item x="1402"/>
        <item x="125"/>
        <item x="918"/>
        <item x="1112"/>
        <item x="2500"/>
        <item x="2494"/>
        <item x="1528"/>
        <item x="2270"/>
        <item x="1722"/>
        <item x="1589"/>
        <item x="497"/>
        <item x="76"/>
        <item x="2020"/>
        <item x="2460"/>
        <item x="124"/>
        <item x="1930"/>
        <item x="1880"/>
        <item x="366"/>
        <item x="2001"/>
        <item x="1705"/>
        <item x="1244"/>
        <item x="812"/>
        <item x="1438"/>
        <item x="628"/>
        <item x="1850"/>
        <item x="2317"/>
        <item x="2124"/>
        <item x="500"/>
        <item x="1844"/>
        <item x="168"/>
        <item x="1137"/>
        <item x="289"/>
        <item x="674"/>
        <item x="595"/>
        <item x="211"/>
        <item x="1816"/>
        <item x="1222"/>
        <item x="1184"/>
        <item x="1132"/>
        <item x="793"/>
        <item x="487"/>
        <item x="489"/>
        <item x="1825"/>
        <item x="1115"/>
        <item x="1304"/>
        <item x="409"/>
        <item x="2119"/>
        <item x="435"/>
        <item x="808"/>
        <item x="384"/>
        <item x="1332"/>
        <item x="2523"/>
        <item x="2402"/>
        <item x="2321"/>
        <item x="1628"/>
        <item x="815"/>
        <item x="2481"/>
        <item x="1601"/>
        <item x="2265"/>
        <item x="1999"/>
        <item x="1919"/>
        <item x="2311"/>
        <item x="1076"/>
        <item x="2371"/>
        <item x="556"/>
        <item x="1549"/>
        <item x="2107"/>
        <item x="2483"/>
        <item x="1351"/>
        <item x="474"/>
        <item x="2140"/>
        <item x="1275"/>
        <item x="1272"/>
        <item x="2550"/>
        <item x="1459"/>
        <item x="729"/>
        <item x="1367"/>
        <item x="1415"/>
        <item x="77"/>
        <item x="644"/>
        <item x="1598"/>
        <item x="608"/>
        <item x="2341"/>
        <item x="1562"/>
        <item x="1772"/>
        <item x="1217"/>
        <item x="1694"/>
        <item x="2366"/>
        <item x="2610"/>
        <item x="2572"/>
        <item x="2541"/>
        <item x="281"/>
        <item x="390"/>
        <item x="2535"/>
        <item x="102"/>
        <item x="145"/>
        <item x="2022"/>
        <item x="1303"/>
        <item x="1323"/>
        <item x="2010"/>
        <item x="1345"/>
        <item x="306"/>
        <item x="2425"/>
        <item x="16"/>
        <item x="2567"/>
        <item x="521"/>
        <item x="2018"/>
        <item x="2552"/>
        <item x="1911"/>
        <item x="252"/>
        <item x="604"/>
        <item x="1159"/>
        <item x="269"/>
        <item x="2198"/>
        <item x="528"/>
        <item x="2393"/>
        <item x="1042"/>
        <item x="523"/>
        <item x="1870"/>
        <item x="2325"/>
        <item x="1996"/>
        <item x="865"/>
        <item x="118"/>
        <item x="858"/>
        <item x="2129"/>
        <item x="413"/>
        <item x="1856"/>
        <item x="1489"/>
        <item x="2540"/>
        <item x="586"/>
        <item x="530"/>
        <item x="418"/>
        <item x="2263"/>
        <item x="940"/>
        <item x="1933"/>
        <item x="1181"/>
        <item x="1455"/>
        <item x="1839"/>
        <item x="2274"/>
        <item x="2128"/>
        <item x="733"/>
        <item x="173"/>
        <item x="1473"/>
        <item x="2446"/>
        <item x="421"/>
        <item x="1991"/>
        <item x="2013"/>
        <item x="2383"/>
        <item x="501"/>
        <item x="886"/>
        <item x="1199"/>
        <item x="134"/>
        <item x="963"/>
        <item x="2294"/>
        <item x="218"/>
        <item x="513"/>
        <item x="2160"/>
        <item x="1057"/>
        <item x="2094"/>
        <item x="2353"/>
        <item x="2276"/>
        <item x="1974"/>
        <item x="1382"/>
        <item x="2531"/>
        <item x="820"/>
        <item x="37"/>
        <item x="1859"/>
        <item x="1261"/>
        <item x="1336"/>
        <item x="2435"/>
        <item x="1865"/>
        <item x="197"/>
        <item x="614"/>
        <item x="1337"/>
        <item x="117"/>
        <item x="255"/>
        <item x="247"/>
        <item x="153"/>
        <item x="25"/>
        <item x="1548"/>
        <item x="1853"/>
        <item x="130"/>
        <item x="462"/>
        <item x="539"/>
        <item x="1309"/>
        <item x="1892"/>
        <item x="745"/>
        <item x="851"/>
        <item x="2489"/>
        <item x="553"/>
        <item x="1661"/>
        <item x="748"/>
        <item x="1258"/>
        <item x="1502"/>
        <item x="1620"/>
        <item x="1164"/>
        <item x="2058"/>
        <item x="520"/>
        <item x="1846"/>
        <item x="1541"/>
        <item x="931"/>
        <item x="144"/>
        <item x="1646"/>
        <item x="2019"/>
        <item x="229"/>
        <item x="94"/>
        <item x="26"/>
        <item x="1031"/>
        <item x="965"/>
        <item x="1401"/>
        <item x="898"/>
        <item x="1240"/>
        <item x="1114"/>
        <item x="1341"/>
        <item x="602"/>
        <item x="2081"/>
        <item x="81"/>
        <item x="263"/>
        <item x="1756"/>
        <item x="1176"/>
        <item x="2293"/>
        <item x="515"/>
        <item x="2379"/>
        <item x="183"/>
        <item x="2193"/>
        <item x="2430"/>
        <item x="350"/>
        <item x="264"/>
        <item x="1828"/>
        <item x="1847"/>
        <item x="993"/>
        <item x="2143"/>
        <item x="2417"/>
        <item x="510"/>
        <item x="1231"/>
        <item x="374"/>
        <item x="2407"/>
        <item x="1871"/>
        <item x="337"/>
        <item x="582"/>
        <item x="821"/>
        <item x="649"/>
        <item x="2356"/>
        <item x="1910"/>
        <item x="404"/>
        <item x="1327"/>
        <item x="195"/>
        <item x="496"/>
        <item x="122"/>
        <item x="2190"/>
        <item x="1104"/>
        <item x="2469"/>
        <item x="2462"/>
        <item x="154"/>
        <item x="519"/>
        <item x="562"/>
        <item x="1780"/>
        <item x="2251"/>
        <item x="214"/>
        <item x="1024"/>
        <item x="2097"/>
        <item x="1289"/>
        <item x="1923"/>
        <item x="1901"/>
        <item x="1373"/>
        <item x="2378"/>
        <item x="2440"/>
        <item x="336"/>
        <item x="1490"/>
        <item x="958"/>
        <item x="597"/>
        <item x="1695"/>
        <item x="2102"/>
        <item x="60"/>
        <item x="2397"/>
        <item x="301"/>
        <item x="805"/>
        <item x="230"/>
        <item x="1226"/>
        <item x="62"/>
        <item x="1486"/>
        <item x="2224"/>
        <item x="1555"/>
        <item x="1116"/>
        <item x="1610"/>
        <item x="2273"/>
        <item x="12"/>
        <item x="401"/>
        <item x="1858"/>
        <item x="359"/>
        <item x="1283"/>
        <item x="1325"/>
        <item x="1156"/>
        <item x="1580"/>
        <item x="2461"/>
        <item x="55"/>
        <item x="1016"/>
        <item x="273"/>
        <item x="1881"/>
        <item x="1656"/>
        <item x="1943"/>
        <item x="2083"/>
        <item x="1594"/>
        <item x="1976"/>
        <item x="148"/>
        <item x="369"/>
        <item x="852"/>
        <item x="1760"/>
        <item x="449"/>
        <item x="1012"/>
        <item x="1049"/>
        <item x="1802"/>
        <item x="1279"/>
        <item x="587"/>
        <item x="1848"/>
        <item x="714"/>
        <item x="2286"/>
        <item x="1735"/>
        <item x="1779"/>
        <item x="2343"/>
        <item x="1117"/>
        <item x="860"/>
        <item x="2004"/>
        <item x="1205"/>
        <item x="856"/>
        <item x="1654"/>
        <item x="1593"/>
        <item x="1221"/>
        <item x="888"/>
        <item x="1472"/>
        <item x="728"/>
        <item x="1794"/>
        <item x="1102"/>
        <item x="1079"/>
        <item x="2388"/>
        <item x="1547"/>
        <item x="2566"/>
        <item x="1400"/>
        <item x="1242"/>
        <item x="1742"/>
        <item x="1765"/>
        <item x="2117"/>
        <item x="837"/>
        <item x="1471"/>
        <item x="1110"/>
        <item x="1893"/>
        <item x="1680"/>
        <item x="1413"/>
        <item x="444"/>
        <item x="1059"/>
        <item x="2215"/>
        <item x="630"/>
        <item x="1674"/>
        <item x="1452"/>
        <item x="1359"/>
        <item x="762"/>
        <item x="1581"/>
        <item x="2197"/>
        <item x="647"/>
        <item x="1639"/>
        <item x="1145"/>
        <item x="547"/>
        <item x="2301"/>
        <item x="2112"/>
        <item x="300"/>
        <item x="1485"/>
        <item x="939"/>
        <item x="1975"/>
        <item x="1227"/>
        <item x="219"/>
        <item x="543"/>
        <item x="1237"/>
        <item x="228"/>
        <item x="2087"/>
        <item x="2493"/>
        <item x="1809"/>
        <item x="2350"/>
        <item x="2421"/>
        <item x="163"/>
        <item x="172"/>
        <item x="2574"/>
        <item x="532"/>
        <item x="27"/>
        <item x="1189"/>
        <item x="1138"/>
        <item x="414"/>
        <item x="73"/>
        <item x="957"/>
        <item x="749"/>
        <item x="1701"/>
        <item x="286"/>
        <item x="788"/>
        <item x="121"/>
        <item x="323"/>
        <item x="1297"/>
        <item x="1531"/>
        <item x="2257"/>
        <item x="2253"/>
        <item x="2569"/>
        <item x="2255"/>
        <item x="1842"/>
        <item x="1553"/>
        <item x="1"/>
        <item x="2196"/>
        <item x="1252"/>
        <item x="768"/>
        <item x="1534"/>
        <item x="2169"/>
        <item x="89"/>
        <item x="1624"/>
        <item x="1817"/>
        <item x="945"/>
        <item x="949"/>
        <item x="2422"/>
        <item x="1720"/>
        <item x="283"/>
        <item x="344"/>
        <item x="1035"/>
        <item x="1294"/>
        <item x="731"/>
        <item x="2059"/>
        <item x="2363"/>
        <item x="439"/>
        <item x="687"/>
        <item x="1608"/>
        <item x="9"/>
        <item x="2338"/>
        <item x="1703"/>
        <item x="697"/>
        <item x="39"/>
        <item x="545"/>
        <item x="1894"/>
        <item x="987"/>
        <item x="1154"/>
        <item x="1666"/>
        <item x="2012"/>
        <item x="1021"/>
        <item x="2527"/>
        <item x="1978"/>
        <item x="1030"/>
        <item x="1823"/>
        <item x="2578"/>
        <item x="1456"/>
        <item x="2303"/>
        <item x="2185"/>
        <item x="223"/>
        <item x="2510"/>
        <item x="2096"/>
        <item x="698"/>
        <item x="2505"/>
        <item x="693"/>
        <item x="2490"/>
        <item x="2434"/>
        <item x="629"/>
        <item x="1920"/>
        <item x="1377"/>
        <item x="1917"/>
        <item x="831"/>
        <item x="809"/>
        <item x="1326"/>
        <item x="1188"/>
        <item x="171"/>
        <item x="1738"/>
        <item x="736"/>
        <item x="59"/>
        <item x="1863"/>
        <item x="1835"/>
        <item x="2222"/>
        <item x="162"/>
        <item x="473"/>
        <item x="2111"/>
        <item x="2209"/>
        <item x="1073"/>
        <item x="6"/>
        <item x="221"/>
        <item x="786"/>
        <item x="1518"/>
        <item x="1857"/>
        <item x="1220"/>
        <item x="1397"/>
        <item x="490"/>
        <item x="620"/>
        <item x="2310"/>
        <item x="862"/>
        <item x="1494"/>
        <item x="1318"/>
        <item x="189"/>
        <item x="1488"/>
        <item x="844"/>
        <item x="1273"/>
        <item x="1248"/>
        <item x="129"/>
        <item x="1250"/>
        <item x="2377"/>
        <item x="441"/>
        <item x="2243"/>
        <item x="1482"/>
        <item x="302"/>
        <item x="2085"/>
        <item x="203"/>
        <item x="392"/>
        <item x="1403"/>
        <item x="326"/>
        <item x="257"/>
        <item x="566"/>
        <item x="1907"/>
        <item x="502"/>
        <item x="854"/>
        <item x="1645"/>
        <item x="284"/>
        <item x="615"/>
        <item x="167"/>
        <item x="1626"/>
        <item x="843"/>
        <item x="387"/>
        <item x="984"/>
        <item x="2496"/>
        <item x="1685"/>
        <item x="1584"/>
        <item x="1509"/>
        <item x="535"/>
        <item x="1916"/>
        <item x="668"/>
        <item x="2136"/>
        <item x="1904"/>
        <item x="1981"/>
        <item x="1284"/>
        <item x="2467"/>
        <item x="342"/>
        <item x="1980"/>
        <item x="1263"/>
        <item x="818"/>
        <item x="11"/>
        <item x="1202"/>
        <item x="1784"/>
        <item x="706"/>
        <item x="1475"/>
        <item x="1667"/>
        <item x="1633"/>
        <item x="212"/>
        <item x="990"/>
        <item x="1313"/>
        <item x="689"/>
        <item x="541"/>
        <item x="2098"/>
        <item x="2408"/>
        <item x="1039"/>
        <item x="581"/>
        <item x="1047"/>
        <item x="1123"/>
        <item x="1007"/>
        <item x="2130"/>
        <item x="592"/>
        <item x="890"/>
        <item x="1023"/>
        <item x="1020"/>
        <item x="696"/>
        <item x="1458"/>
        <item x="664"/>
        <item x="215"/>
        <item x="504"/>
        <item x="1944"/>
        <item x="972"/>
        <item x="2057"/>
        <item x="1380"/>
        <item x="558"/>
        <item x="72"/>
        <item x="2191"/>
        <item x="2225"/>
        <item x="1719"/>
        <item x="2164"/>
        <item x="777"/>
        <item x="2520"/>
        <item x="702"/>
        <item x="2116"/>
        <item x="2235"/>
        <item x="370"/>
        <item x="2296"/>
        <item x="1379"/>
        <item x="1353"/>
        <item x="1089"/>
        <item x="1329"/>
        <item x="976"/>
        <item x="826"/>
        <item x="459"/>
        <item x="1008"/>
        <item x="2456"/>
        <item x="139"/>
        <item x="1897"/>
        <item x="1296"/>
        <item x="291"/>
        <item x="2260"/>
        <item x="789"/>
        <item x="1519"/>
        <item x="2479"/>
        <item x="2244"/>
        <item x="2424"/>
        <item x="436"/>
        <item x="2529"/>
        <item x="514"/>
        <item x="261"/>
        <item x="871"/>
        <item x="1101"/>
        <item x="1788"/>
        <item x="2312"/>
        <item x="1251"/>
        <item x="285"/>
        <item x="2515"/>
        <item x="268"/>
        <item x="1331"/>
        <item x="601"/>
        <item x="8"/>
        <item x="265"/>
        <item x="1182"/>
        <item x="1278"/>
        <item x="425"/>
        <item x="542"/>
        <item x="1127"/>
        <item x="1987"/>
        <item x="1286"/>
        <item x="1647"/>
        <item x="1416"/>
        <item x="675"/>
        <item x="1151"/>
        <item x="1878"/>
        <item x="2380"/>
        <item x="1852"/>
        <item x="1500"/>
        <item x="811"/>
        <item x="2608"/>
        <item x="68"/>
        <item x="209"/>
        <item x="1758"/>
        <item x="315"/>
        <item x="704"/>
        <item x="2565"/>
        <item x="1418"/>
        <item x="1017"/>
        <item x="2324"/>
        <item x="1396"/>
        <item x="2313"/>
        <item x="912"/>
        <item x="867"/>
        <item x="1650"/>
        <item x="746"/>
        <item x="1876"/>
        <item x="1464"/>
        <item x="1973"/>
        <item x="1800"/>
        <item x="1762"/>
        <item x="38"/>
        <item x="980"/>
        <item x="440"/>
        <item x="756"/>
        <item x="488"/>
        <item x="1501"/>
        <item x="2221"/>
        <item x="1771"/>
        <item x="312"/>
        <item x="1687"/>
        <item x="1302"/>
        <item x="1737"/>
        <item x="1691"/>
        <item x="2149"/>
        <item x="1118"/>
        <item x="778"/>
        <item x="351"/>
        <item x="1172"/>
        <item x="199"/>
        <item x="1622"/>
        <item x="2150"/>
        <item x="2450"/>
        <item x="1476"/>
        <item x="512"/>
        <item x="482"/>
        <item x="1640"/>
        <item x="260"/>
        <item x="1873"/>
        <item x="2044"/>
        <item x="2355"/>
        <item x="225"/>
        <item x="3"/>
        <item x="361"/>
        <item x="1663"/>
        <item x="1277"/>
        <item x="2326"/>
        <item x="2027"/>
        <item x="1649"/>
        <item x="1777"/>
        <item x="1074"/>
        <item x="716"/>
        <item x="1768"/>
        <item x="486"/>
        <item x="2146"/>
        <item x="1497"/>
        <item x="806"/>
        <item x="1569"/>
        <item x="2437"/>
        <item x="1308"/>
        <item x="2138"/>
        <item x="2006"/>
        <item x="985"/>
        <item x="2499"/>
        <item x="648"/>
        <item x="2603"/>
        <item x="2267"/>
        <item x="2361"/>
        <item x="2166"/>
        <item x="1947"/>
        <item x="2000"/>
        <item x="1508"/>
        <item x="466"/>
        <item x="1690"/>
        <item x="2526"/>
        <item x="2037"/>
        <item x="1731"/>
        <item x="1094"/>
        <item x="881"/>
        <item x="1131"/>
        <item x="771"/>
        <item x="1070"/>
        <item x="1681"/>
        <item x="1425"/>
        <item x="2175"/>
        <item x="385"/>
        <item x="245"/>
        <item x="137"/>
        <item x="1979"/>
        <item x="509"/>
        <item x="1090"/>
        <item x="99"/>
        <item x="1915"/>
        <item x="2418"/>
        <item x="1868"/>
        <item x="1185"/>
        <item x="619"/>
        <item x="1841"/>
        <item x="207"/>
        <item x="901"/>
        <item x="1493"/>
        <item x="930"/>
        <item x="2470"/>
        <item x="1937"/>
        <item x="2278"/>
        <item x="926"/>
        <item x="1246"/>
        <item x="828"/>
        <item x="1925"/>
        <item x="1982"/>
        <item x="2199"/>
        <item x="810"/>
        <item x="1404"/>
        <item x="909"/>
        <item x="1972"/>
        <item x="665"/>
        <item x="1465"/>
        <item x="1384"/>
        <item x="2432"/>
        <item x="20"/>
        <item x="417"/>
        <item x="2507"/>
        <item x="2367"/>
        <item x="2239"/>
        <item x="1931"/>
        <item x="1427"/>
        <item x="2184"/>
        <item x="371"/>
        <item x="872"/>
        <item x="1885"/>
        <item x="1388"/>
        <item x="2346"/>
        <item x="766"/>
        <item x="1657"/>
        <item x="158"/>
        <item x="735"/>
        <item x="138"/>
        <item x="1269"/>
        <item x="2183"/>
        <item x="1813"/>
        <item x="1586"/>
        <item x="1718"/>
        <item x="1864"/>
        <item x="755"/>
        <item x="2090"/>
        <item x="198"/>
        <item x="161"/>
        <item x="2594"/>
        <item x="1113"/>
        <item x="224"/>
        <item x="1766"/>
        <item x="2277"/>
        <item x="320"/>
        <item x="1467"/>
        <item x="1739"/>
        <item x="1556"/>
        <item x="1190"/>
        <item x="2502"/>
        <item x="632"/>
        <item x="2134"/>
        <item x="1906"/>
        <item x="1022"/>
        <item x="2348"/>
        <item x="1913"/>
        <item x="1673"/>
        <item x="2178"/>
        <item x="376"/>
        <item x="2226"/>
        <item x="944"/>
        <item x="2560"/>
        <item x="1087"/>
        <item x="1751"/>
        <item x="2250"/>
        <item x="2120"/>
        <item x="1567"/>
        <item x="1406"/>
        <item x="960"/>
        <item x="1194"/>
        <item x="525"/>
        <item x="104"/>
        <item x="1299"/>
        <item x="1629"/>
        <item x="1965"/>
        <item x="2135"/>
        <item x="222"/>
        <item x="1874"/>
        <item x="2495"/>
        <item x="298"/>
        <item x="61"/>
        <item x="1078"/>
        <item x="2590"/>
        <item x="2246"/>
        <item x="2223"/>
        <item x="1209"/>
        <item x="1898"/>
        <item x="1806"/>
        <item x="1676"/>
        <item x="7"/>
        <item x="220"/>
        <item x="1136"/>
        <item x="1257"/>
        <item x="156"/>
        <item x="1914"/>
        <item x="719"/>
        <item x="2095"/>
        <item x="824"/>
        <item x="1054"/>
        <item x="335"/>
        <item x="2127"/>
        <item x="2320"/>
        <item x="2580"/>
        <item x="774"/>
        <item x="1306"/>
        <item x="2466"/>
        <item x="2386"/>
        <item x="2506"/>
        <item x="1970"/>
        <item x="928"/>
        <item x="970"/>
        <item x="2391"/>
        <item x="1946"/>
        <item x="518"/>
        <item x="1702"/>
        <item x="1071"/>
        <item x="93"/>
        <item x="1468"/>
        <item x="109"/>
        <item x="796"/>
        <item x="452"/>
        <item x="2214"/>
        <item x="1444"/>
        <item x="1670"/>
        <item x="1213"/>
        <item x="578"/>
        <item x="304"/>
        <item x="841"/>
        <item x="1433"/>
        <item x="568"/>
        <item x="1763"/>
        <item x="1782"/>
        <item x="416"/>
        <item x="739"/>
        <item x="1091"/>
        <item x="36"/>
        <item x="460"/>
        <item x="445"/>
        <item x="511"/>
        <item x="1014"/>
        <item x="2401"/>
        <item x="1591"/>
        <item x="2340"/>
        <item x="1062"/>
        <item x="606"/>
        <item x="2282"/>
        <item x="70"/>
        <item x="2152"/>
        <item x="2232"/>
        <item x="194"/>
        <item x="885"/>
        <item x="1997"/>
        <item x="1744"/>
        <item x="529"/>
        <item x="190"/>
        <item x="169"/>
        <item x="2605"/>
        <item x="2078"/>
        <item x="205"/>
        <item x="97"/>
        <item x="398"/>
        <item x="1498"/>
        <item x="893"/>
        <item x="2023"/>
        <item x="2587"/>
        <item x="1565"/>
        <item x="1436"/>
        <item x="1166"/>
        <item x="1165"/>
        <item x="2158"/>
        <item x="900"/>
        <item x="1267"/>
        <item x="2577"/>
        <item x="1989"/>
        <item x="1249"/>
        <item x="1134"/>
        <item x="1339"/>
        <item x="2409"/>
        <item x="676"/>
        <item x="450"/>
        <item x="356"/>
        <item x="1909"/>
        <item x="584"/>
        <item x="507"/>
        <item x="2416"/>
        <item x="1081"/>
        <item x="780"/>
        <item x="411"/>
        <item x="2073"/>
        <item x="2547"/>
        <item x="600"/>
        <item x="1831"/>
        <item x="1212"/>
        <item x="179"/>
        <item x="734"/>
        <item x="476"/>
        <item x="2021"/>
        <item x="1983"/>
        <item x="1826"/>
        <item x="2472"/>
        <item x="2064"/>
        <item x="997"/>
        <item x="726"/>
        <item x="1770"/>
        <item x="1675"/>
        <item x="78"/>
        <item x="1652"/>
        <item x="151"/>
        <item x="468"/>
        <item x="1956"/>
        <item x="132"/>
        <item x="1219"/>
        <item x="30"/>
        <item x="1692"/>
        <item x="447"/>
        <item x="2454"/>
        <item x="757"/>
        <item x="1595"/>
        <item x="2420"/>
        <item x="1235"/>
        <item x="599"/>
        <item x="1491"/>
        <item x="2105"/>
        <item x="2248"/>
        <item x="231"/>
        <item x="2259"/>
        <item x="657"/>
        <item x="669"/>
        <item x="34"/>
        <item x="2342"/>
        <item x="2170"/>
        <item x="2543"/>
        <item x="2290"/>
        <item x="1096"/>
        <item x="200"/>
        <item x="103"/>
        <item x="1002"/>
        <item x="995"/>
        <item t="default"/>
      </items>
    </pivotField>
    <pivotField numFmtId="165" showAll="0"/>
    <pivotField numFmtId="165" showAll="0"/>
    <pivotField numFmtId="166" showAll="0"/>
    <pivotField numFmtId="1" showAll="0"/>
    <pivotField showAll="0"/>
    <pivotField numFmtId="1" showAll="0"/>
    <pivotField showAll="0"/>
  </pivotFields>
  <rowFields count="1">
    <field x="7"/>
  </rowFields>
  <rowItems count="18">
    <i>
      <x/>
    </i>
    <i>
      <x v="1"/>
    </i>
    <i>
      <x v="2"/>
    </i>
    <i>
      <x v="3"/>
    </i>
    <i>
      <x v="4"/>
    </i>
    <i>
      <x v="5"/>
    </i>
    <i>
      <x v="6"/>
    </i>
    <i>
      <x v="7"/>
    </i>
    <i>
      <x v="8"/>
    </i>
    <i>
      <x v="9"/>
    </i>
    <i>
      <x v="10"/>
    </i>
    <i>
      <x v="11"/>
    </i>
    <i>
      <x v="12"/>
    </i>
    <i>
      <x v="13"/>
    </i>
    <i>
      <x v="14"/>
    </i>
    <i>
      <x v="15"/>
    </i>
    <i>
      <x v="16"/>
    </i>
    <i t="grand">
      <x/>
    </i>
  </rowItems>
  <colItems count="1">
    <i/>
  </colItems>
  <dataFields count="1">
    <dataField name="Total Revenue" fld="16" baseField="0" baseItem="0" numFmtId="169"/>
  </dataFields>
  <formats count="1">
    <format dxfId="104">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D5B1D9-1EB7-42EC-95A6-0DA8E835E944}" name="Region_Wise"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K9:L14" firstHeaderRow="1" firstDataRow="1" firstDataCol="1"/>
  <pivotFields count="24">
    <pivotField showAll="0"/>
    <pivotField numFmtId="164" showAll="0"/>
    <pivotField numFmtId="1" showAll="0"/>
    <pivotField showAll="0"/>
    <pivotField numFmtId="1" showAll="0"/>
    <pivotField showAll="0">
      <items count="13">
        <item x="0"/>
        <item x="1"/>
        <item x="2"/>
        <item x="3"/>
        <item x="4"/>
        <item x="5"/>
        <item x="6"/>
        <item x="7"/>
        <item x="8"/>
        <item x="9"/>
        <item x="10"/>
        <item x="11"/>
        <item t="default"/>
      </items>
    </pivotField>
    <pivotField axis="axisRow" showAll="0">
      <items count="5">
        <item x="1"/>
        <item x="2"/>
        <item x="0"/>
        <item x="3"/>
        <item t="default"/>
      </items>
    </pivotField>
    <pivotField showAll="0" measureFilter="1">
      <items count="18">
        <item x="6"/>
        <item x="4"/>
        <item x="1"/>
        <item x="5"/>
        <item x="10"/>
        <item x="13"/>
        <item x="12"/>
        <item x="3"/>
        <item x="15"/>
        <item x="7"/>
        <item x="16"/>
        <item x="14"/>
        <item x="9"/>
        <item x="0"/>
        <item x="2"/>
        <item x="11"/>
        <item x="8"/>
        <item t="default"/>
      </items>
    </pivotField>
    <pivotField showAll="0">
      <items count="5">
        <item x="1"/>
        <item x="3"/>
        <item x="0"/>
        <item x="2"/>
        <item t="default"/>
      </items>
    </pivotField>
    <pivotField showAll="0"/>
    <pivotField showAll="0"/>
    <pivotField showAll="0"/>
    <pivotField numFmtId="1" showAll="0"/>
    <pivotField numFmtId="165" showAll="0"/>
    <pivotField numFmtId="9" showAll="0"/>
    <pivotField numFmtId="165" showAll="0"/>
    <pivotField dataField="1" numFmtId="165" showAll="0">
      <items count="2612">
        <item x="2585"/>
        <item x="2398"/>
        <item x="1664"/>
        <item x="2318"/>
        <item x="1161"/>
        <item x="1710"/>
        <item x="2595"/>
        <item x="42"/>
        <item x="2568"/>
        <item x="477"/>
        <item x="1627"/>
        <item x="2400"/>
        <item x="2256"/>
        <item x="2339"/>
        <item x="1034"/>
        <item x="1860"/>
        <item x="1028"/>
        <item x="825"/>
        <item x="785"/>
        <item x="258"/>
        <item x="1111"/>
        <item x="1056"/>
        <item x="1135"/>
        <item x="1387"/>
        <item x="202"/>
        <item x="1604"/>
        <item x="721"/>
        <item x="549"/>
        <item x="2322"/>
        <item x="790"/>
        <item x="2180"/>
        <item x="1281"/>
        <item x="2354"/>
        <item x="605"/>
        <item x="368"/>
        <item x="363"/>
        <item x="2029"/>
        <item x="1141"/>
        <item x="2015"/>
        <item x="85"/>
        <item x="1753"/>
        <item x="1457"/>
        <item x="2449"/>
        <item x="679"/>
        <item x="303"/>
        <item x="1786"/>
        <item x="557"/>
        <item x="432"/>
        <item x="2538"/>
        <item x="147"/>
        <item x="2372"/>
        <item x="1155"/>
        <item x="67"/>
        <item x="2516"/>
        <item x="2189"/>
        <item x="655"/>
        <item x="1884"/>
        <item x="2206"/>
        <item x="1896"/>
        <item x="1957"/>
        <item x="2504"/>
        <item x="1764"/>
        <item x="18"/>
        <item x="1561"/>
        <item x="2374"/>
        <item x="1660"/>
        <item x="2080"/>
        <item x="276"/>
        <item x="1330"/>
        <item x="358"/>
        <item x="873"/>
        <item x="1726"/>
        <item x="2123"/>
        <item x="682"/>
        <item x="2604"/>
        <item x="902"/>
        <item x="1872"/>
        <item x="864"/>
        <item x="2598"/>
        <item x="1053"/>
        <item x="5"/>
        <item x="2241"/>
        <item x="288"/>
        <item x="251"/>
        <item x="498"/>
        <item x="160"/>
        <item x="699"/>
        <item x="1360"/>
        <item x="297"/>
        <item x="1322"/>
        <item x="1368"/>
        <item x="1717"/>
        <item x="1449"/>
        <item x="1019"/>
        <item x="2202"/>
        <item x="1606"/>
        <item x="185"/>
        <item x="506"/>
        <item x="1992"/>
        <item x="112"/>
        <item x="1512"/>
        <item x="1072"/>
        <item x="1356"/>
        <item x="2486"/>
        <item x="1834"/>
        <item x="1775"/>
        <item x="95"/>
        <item x="2337"/>
        <item x="2182"/>
        <item x="982"/>
        <item x="1196"/>
        <item x="1143"/>
        <item x="146"/>
        <item x="1015"/>
        <item x="83"/>
        <item x="1461"/>
        <item x="1264"/>
        <item x="2607"/>
        <item x="712"/>
        <item x="437"/>
        <item x="235"/>
        <item x="2017"/>
        <item x="1483"/>
        <item x="454"/>
        <item x="238"/>
        <item x="2558"/>
        <item x="48"/>
        <item x="174"/>
        <item x="2039"/>
        <item x="1961"/>
        <item x="2592"/>
        <item x="641"/>
        <item x="1530"/>
        <item x="1990"/>
        <item x="177"/>
        <item x="1563"/>
        <item x="663"/>
        <item x="823"/>
        <item x="277"/>
        <item x="656"/>
        <item x="1767"/>
        <item x="842"/>
        <item x="2601"/>
        <item x="1122"/>
        <item x="2115"/>
        <item x="2113"/>
        <item x="1338"/>
        <item x="1750"/>
        <item x="2077"/>
        <item x="2093"/>
        <item x="1448"/>
        <item x="616"/>
        <item x="1152"/>
        <item x="360"/>
        <item x="2586"/>
        <item x="1723"/>
        <item x="2392"/>
        <item x="2332"/>
        <item x="2157"/>
        <item x="1320"/>
        <item x="136"/>
        <item x="758"/>
        <item x="2331"/>
        <item x="2413"/>
        <item x="433"/>
        <item x="331"/>
        <item x="1787"/>
        <item x="1108"/>
        <item x="2305"/>
        <item x="1426"/>
        <item x="640"/>
        <item x="2266"/>
        <item x="1453"/>
        <item x="314"/>
        <item x="1686"/>
        <item x="1207"/>
        <item x="1536"/>
        <item x="310"/>
        <item x="2104"/>
        <item x="395"/>
        <item x="1575"/>
        <item x="1241"/>
        <item x="1678"/>
        <item x="1877"/>
        <item x="953"/>
        <item x="430"/>
        <item x="1000"/>
        <item x="1688"/>
        <item x="896"/>
        <item x="227"/>
        <item x="2289"/>
        <item x="321"/>
        <item x="1521"/>
        <item x="340"/>
        <item x="1507"/>
        <item x="954"/>
        <item x="916"/>
        <item x="2487"/>
        <item x="747"/>
        <item x="2118"/>
        <item x="383"/>
        <item x="752"/>
        <item x="133"/>
        <item x="1693"/>
        <item x="991"/>
        <item x="2153"/>
        <item x="2008"/>
        <item x="2593"/>
        <item x="1171"/>
        <item x="2009"/>
        <item x="2582"/>
        <item x="2351"/>
        <item x="1420"/>
        <item x="1285"/>
        <item x="316"/>
        <item x="14"/>
        <item x="694"/>
        <item x="1811"/>
        <item x="925"/>
        <item x="484"/>
        <item x="1460"/>
        <item x="1191"/>
        <item x="98"/>
        <item x="2455"/>
        <item x="2471"/>
        <item x="1168"/>
        <item x="308"/>
        <item x="457"/>
        <item x="968"/>
        <item x="921"/>
        <item x="2573"/>
        <item x="1203"/>
        <item x="64"/>
        <item x="2063"/>
        <item x="1752"/>
        <item x="1350"/>
        <item x="295"/>
        <item x="1204"/>
        <item x="1759"/>
        <item x="611"/>
        <item x="2464"/>
        <item x="307"/>
        <item x="492"/>
        <item x="1247"/>
        <item x="471"/>
        <item x="575"/>
        <item x="1532"/>
        <item x="1516"/>
        <item x="1311"/>
        <item x="1262"/>
        <item x="1918"/>
        <item x="2389"/>
        <item x="293"/>
        <item x="1967"/>
        <item x="1192"/>
        <item x="652"/>
        <item x="1193"/>
        <item x="1180"/>
        <item x="2035"/>
        <item x="1535"/>
        <item x="1890"/>
        <item x="1146"/>
        <item x="155"/>
        <item x="981"/>
        <item x="1271"/>
        <item x="932"/>
        <item x="1232"/>
        <item x="2299"/>
        <item x="2542"/>
        <item x="1060"/>
        <item x="2234"/>
        <item x="903"/>
        <item x="1585"/>
        <item x="2068"/>
        <item x="1641"/>
        <item x="577"/>
        <item x="2406"/>
        <item x="2268"/>
        <item x="13"/>
        <item x="2484"/>
        <item x="403"/>
        <item x="2181"/>
        <item x="339"/>
        <item x="1554"/>
        <item x="296"/>
        <item x="2300"/>
        <item x="1866"/>
        <item x="1867"/>
        <item x="1088"/>
        <item x="1845"/>
        <item x="2518"/>
        <item x="1321"/>
        <item x="834"/>
        <item x="232"/>
        <item x="1038"/>
        <item x="1178"/>
        <item x="2188"/>
        <item x="795"/>
        <item x="412"/>
        <item x="465"/>
        <item x="1052"/>
        <item x="2025"/>
        <item x="2599"/>
        <item x="973"/>
        <item x="1814"/>
        <item x="911"/>
        <item x="1827"/>
        <item x="741"/>
        <item x="817"/>
        <item x="2491"/>
        <item x="1733"/>
        <item x="1361"/>
        <item x="1346"/>
        <item x="499"/>
        <item x="1754"/>
        <item x="764"/>
        <item x="565"/>
        <item x="1960"/>
        <item x="357"/>
        <item x="610"/>
        <item x="830"/>
        <item x="571"/>
        <item x="1280"/>
        <item x="1698"/>
        <item x="570"/>
        <item x="1058"/>
        <item x="2005"/>
        <item x="1792"/>
        <item x="935"/>
        <item x="1540"/>
        <item x="2144"/>
        <item x="1066"/>
        <item x="453"/>
        <item x="1949"/>
        <item x="2046"/>
        <item x="1526"/>
        <item x="1129"/>
        <item x="427"/>
        <item x="1422"/>
        <item x="1889"/>
        <item x="2192"/>
        <item x="1305"/>
        <item x="807"/>
        <item x="180"/>
        <item x="1862"/>
        <item x="75"/>
        <item x="2233"/>
        <item x="686"/>
        <item x="1407"/>
        <item x="491"/>
        <item x="1819"/>
        <item x="1365"/>
        <item x="544"/>
        <item x="443"/>
        <item x="2544"/>
        <item x="1105"/>
        <item x="1818"/>
        <item x="1537"/>
        <item x="458"/>
        <item x="1446"/>
        <item x="2370"/>
        <item x="538"/>
        <item x="10"/>
        <item x="262"/>
        <item x="1730"/>
        <item x="82"/>
        <item x="989"/>
        <item x="495"/>
        <item x="1935"/>
        <item x="348"/>
        <item x="478"/>
        <item x="677"/>
        <item x="1179"/>
        <item x="1955"/>
        <item x="254"/>
        <item x="914"/>
        <item x="1211"/>
        <item x="1288"/>
        <item x="1340"/>
        <item x="1503"/>
        <item x="724"/>
        <item x="1029"/>
        <item x="1098"/>
        <item x="770"/>
        <item x="379"/>
        <item x="2100"/>
        <item x="2007"/>
        <item x="517"/>
        <item x="625"/>
        <item x="685"/>
        <item x="233"/>
        <item x="1803"/>
        <item x="1579"/>
        <item x="74"/>
        <item x="1424"/>
        <item x="1886"/>
        <item x="2205"/>
        <item x="2345"/>
        <item x="2451"/>
        <item x="2220"/>
        <item x="2359"/>
        <item x="1732"/>
        <item x="2072"/>
        <item x="1740"/>
        <item x="1103"/>
        <item x="2295"/>
        <item x="2524"/>
        <item x="2208"/>
        <item x="2217"/>
        <item x="1381"/>
        <item x="2283"/>
        <item x="1642"/>
        <item x="176"/>
        <item x="2049"/>
        <item x="1394"/>
        <item x="2172"/>
        <item x="216"/>
        <item x="1927"/>
        <item x="2219"/>
        <item x="2292"/>
        <item x="627"/>
        <item x="624"/>
        <item x="2441"/>
        <item x="2570"/>
        <item x="2473"/>
        <item x="2511"/>
        <item x="2468"/>
        <item x="2385"/>
        <item x="1517"/>
        <item x="2218"/>
        <item x="897"/>
        <item x="1587"/>
        <item x="141"/>
        <item x="2414"/>
        <item x="666"/>
        <item x="2092"/>
        <item x="574"/>
        <item x="1363"/>
        <item x="732"/>
        <item x="1018"/>
        <item x="2521"/>
        <item x="1953"/>
        <item x="1822"/>
        <item x="524"/>
        <item x="2236"/>
        <item x="1362"/>
        <item x="612"/>
        <item x="429"/>
        <item x="1417"/>
        <item x="1063"/>
        <item x="2394"/>
        <item x="623"/>
        <item x="123"/>
        <item x="550"/>
        <item x="2375"/>
        <item x="2155"/>
        <item x="705"/>
        <item x="638"/>
        <item x="999"/>
        <item x="1712"/>
        <item x="1615"/>
        <item x="334"/>
        <item x="1951"/>
        <item x="1085"/>
        <item x="1781"/>
        <item x="725"/>
        <item x="910"/>
        <item x="170"/>
        <item x="324"/>
        <item x="2549"/>
        <item x="1921"/>
        <item x="1499"/>
        <item x="2247"/>
        <item x="21"/>
        <item x="1169"/>
        <item x="1431"/>
        <item x="2"/>
        <item x="1542"/>
        <item x="1100"/>
        <item x="1755"/>
        <item x="182"/>
        <item x="866"/>
        <item x="840"/>
        <item x="929"/>
        <item x="899"/>
        <item x="673"/>
        <item x="1124"/>
        <item x="1988"/>
        <item x="127"/>
        <item x="1879"/>
        <item x="2459"/>
        <item x="927"/>
        <item x="1529"/>
        <item x="1201"/>
        <item x="2492"/>
        <item x="835"/>
        <item x="690"/>
        <item x="2024"/>
        <item x="355"/>
        <item x="992"/>
        <item x="1609"/>
        <item x="576"/>
        <item x="2050"/>
        <item x="2126"/>
        <item x="1783"/>
        <item x="1174"/>
        <item x="2530"/>
        <item x="2474"/>
        <item x="1082"/>
        <item x="876"/>
        <item x="100"/>
        <item x="24"/>
        <item x="1399"/>
        <item x="792"/>
        <item x="88"/>
        <item x="1789"/>
        <item x="1804"/>
        <item x="737"/>
        <item x="1929"/>
        <item x="1513"/>
        <item x="631"/>
        <item x="91"/>
        <item x="1523"/>
        <item x="1644"/>
        <item x="1617"/>
        <item x="1385"/>
        <item x="396"/>
        <item x="533"/>
        <item x="90"/>
        <item x="92"/>
        <item x="270"/>
        <item x="1229"/>
        <item x="1469"/>
        <item x="2284"/>
        <item x="309"/>
        <item x="895"/>
        <item x="32"/>
        <item x="1496"/>
        <item x="1583"/>
        <item x="1588"/>
        <item x="388"/>
        <item x="569"/>
        <item x="1543"/>
        <item x="1005"/>
        <item x="1761"/>
        <item x="775"/>
        <item x="2308"/>
        <item x="2553"/>
        <item x="1635"/>
        <item x="259"/>
        <item x="505"/>
        <item x="2405"/>
        <item x="950"/>
        <item x="1745"/>
        <item x="853"/>
        <item x="394"/>
        <item x="964"/>
        <item x="464"/>
        <item x="2477"/>
        <item x="1829"/>
        <item x="1922"/>
        <item x="2151"/>
        <item x="469"/>
        <item x="564"/>
        <item x="1147"/>
        <item x="1706"/>
        <item x="917"/>
        <item x="266"/>
        <item x="1411"/>
        <item x="1721"/>
        <item x="1292"/>
        <item x="1445"/>
        <item x="65"/>
        <item x="2065"/>
        <item x="1050"/>
        <item x="1838"/>
        <item x="653"/>
        <item x="1805"/>
        <item x="1714"/>
        <item x="1797"/>
        <item x="1260"/>
        <item x="531"/>
        <item x="1358"/>
        <item x="2228"/>
        <item x="658"/>
        <item x="1924"/>
        <item x="2054"/>
        <item x="1097"/>
        <item x="44"/>
        <item x="142"/>
        <item x="1423"/>
        <item x="1708"/>
        <item x="105"/>
        <item x="1334"/>
        <item x="1462"/>
        <item x="1044"/>
        <item x="2564"/>
        <item x="57"/>
        <item x="2537"/>
        <item x="1437"/>
        <item x="2358"/>
        <item x="1544"/>
        <item x="1442"/>
        <item x="536"/>
        <item x="408"/>
        <item x="723"/>
        <item x="2589"/>
        <item x="193"/>
        <item x="2415"/>
        <item x="634"/>
        <item x="428"/>
        <item x="201"/>
        <item x="1374"/>
        <item x="2362"/>
        <item x="1888"/>
        <item x="1741"/>
        <item x="1746"/>
        <item x="1312"/>
        <item x="1033"/>
        <item x="2319"/>
        <item x="106"/>
        <item x="1167"/>
        <item x="236"/>
        <item x="1372"/>
        <item x="2047"/>
        <item x="782"/>
        <item x="1936"/>
        <item x="377"/>
        <item x="2327"/>
        <item x="80"/>
        <item x="1830"/>
        <item x="1511"/>
        <item x="1344"/>
        <item x="1616"/>
        <item x="1343"/>
        <item x="1069"/>
        <item x="1643"/>
        <item x="1971"/>
        <item x="751"/>
        <item x="1045"/>
        <item x="313"/>
        <item x="455"/>
        <item x="2237"/>
        <item x="382"/>
        <item x="988"/>
        <item x="750"/>
        <item x="2088"/>
        <item x="364"/>
        <item x="1832"/>
        <item x="2156"/>
        <item x="246"/>
        <item x="1677"/>
        <item x="2103"/>
        <item x="2086"/>
        <item x="2556"/>
        <item x="208"/>
        <item x="753"/>
        <item x="713"/>
        <item x="754"/>
        <item x="1215"/>
        <item x="2514"/>
        <item x="2404"/>
        <item x="590"/>
        <item x="585"/>
        <item x="1724"/>
        <item x="1093"/>
        <item x="743"/>
        <item x="617"/>
        <item x="472"/>
        <item x="1570"/>
        <item x="2071"/>
        <item x="947"/>
        <item x="250"/>
        <item x="178"/>
        <item x="1941"/>
        <item x="1795"/>
        <item x="1672"/>
        <item x="1274"/>
        <item x="1837"/>
        <item x="955"/>
        <item x="660"/>
        <item x="1032"/>
        <item x="2597"/>
        <item x="508"/>
        <item x="646"/>
        <item x="1315"/>
        <item x="242"/>
        <item x="1883"/>
        <item x="833"/>
        <item x="580"/>
        <item x="959"/>
        <item x="609"/>
        <item x="192"/>
        <item x="461"/>
        <item x="1010"/>
        <item x="522"/>
        <item x="2106"/>
        <item x="2306"/>
        <item x="874"/>
        <item x="204"/>
        <item x="1558"/>
        <item x="166"/>
        <item x="275"/>
        <item x="1810"/>
        <item x="1003"/>
        <item x="887"/>
        <item x="563"/>
        <item x="1552"/>
        <item x="769"/>
        <item x="2204"/>
        <item x="2055"/>
        <item x="1349"/>
        <item x="1470"/>
        <item x="2403"/>
        <item x="2548"/>
        <item x="906"/>
        <item x="2082"/>
        <item x="678"/>
        <item x="1408"/>
        <item x="537"/>
        <item x="527"/>
        <item x="2315"/>
        <item x="400"/>
        <item x="1895"/>
        <item x="1335"/>
        <item x="1854"/>
        <item x="540"/>
        <item x="1392"/>
        <item x="58"/>
        <item x="1757"/>
        <item x="1375"/>
        <item x="1451"/>
        <item x="1669"/>
        <item x="1153"/>
        <item x="1651"/>
        <item x="2443"/>
        <item x="2200"/>
        <item x="1520"/>
        <item x="1208"/>
        <item x="2596"/>
        <item x="2369"/>
        <item x="2551"/>
        <item x="419"/>
        <item x="1506"/>
        <item x="2445"/>
        <item x="2588"/>
        <item x="740"/>
        <item x="386"/>
        <item x="2288"/>
        <item x="69"/>
        <item x="2410"/>
        <item x="661"/>
        <item x="1447"/>
        <item x="2423"/>
        <item x="951"/>
        <item x="1173"/>
        <item x="1577"/>
        <item x="1120"/>
        <item x="1319"/>
        <item x="1355"/>
        <item x="2026"/>
        <item x="1478"/>
        <item x="2563"/>
        <item x="367"/>
        <item x="2076"/>
        <item x="2448"/>
        <item x="1524"/>
        <item x="2245"/>
        <item x="446"/>
        <item x="1077"/>
        <item x="206"/>
        <item x="554"/>
        <item x="561"/>
        <item x="567"/>
        <item x="1630"/>
        <item x="1736"/>
        <item x="2399"/>
        <item x="1037"/>
        <item x="1793"/>
        <item x="1310"/>
        <item x="63"/>
        <item x="49"/>
        <item x="709"/>
        <item x="1658"/>
        <item x="832"/>
        <item x="884"/>
        <item x="2179"/>
        <item x="1371"/>
        <item x="1697"/>
        <item x="1409"/>
        <item x="116"/>
        <item x="467"/>
        <item x="1613"/>
        <item x="1602"/>
        <item x="2280"/>
        <item x="2053"/>
        <item x="2154"/>
        <item x="738"/>
        <item x="979"/>
        <item x="765"/>
        <item x="43"/>
        <item x="2014"/>
        <item x="2328"/>
        <item x="2480"/>
        <item x="643"/>
        <item x="1430"/>
        <item x="822"/>
        <item x="2002"/>
        <item x="4"/>
        <item x="2163"/>
        <item x="426"/>
        <item x="2419"/>
        <item x="1041"/>
        <item x="594"/>
        <item x="2488"/>
        <item x="278"/>
        <item x="2011"/>
        <item x="22"/>
        <item x="1527"/>
        <item x="1993"/>
        <item x="1106"/>
        <item x="1679"/>
        <item x="2109"/>
        <item x="555"/>
        <item x="159"/>
        <item x="19"/>
        <item x="1715"/>
        <item x="1214"/>
        <item x="1428"/>
        <item x="107"/>
        <item x="1256"/>
        <item x="53"/>
        <item x="318"/>
        <item x="1843"/>
        <item x="2475"/>
        <item x="1557"/>
        <item x="115"/>
        <item x="2536"/>
        <item x="857"/>
        <item x="1699"/>
        <item x="1958"/>
        <item x="1144"/>
        <item x="422"/>
        <item x="1390"/>
        <item x="1727"/>
        <item x="2476"/>
        <item x="240"/>
        <item x="2041"/>
        <item x="882"/>
        <item x="773"/>
        <item x="1389"/>
        <item x="1495"/>
        <item x="742"/>
        <item x="1026"/>
        <item x="889"/>
        <item x="2133"/>
        <item x="2036"/>
        <item x="2555"/>
        <item x="2231"/>
        <item x="613"/>
        <item x="485"/>
        <item x="1778"/>
        <item x="140"/>
        <item x="1218"/>
        <item x="1891"/>
        <item x="28"/>
        <item x="424"/>
        <item x="2497"/>
        <item x="1510"/>
        <item x="1655"/>
        <item x="253"/>
        <item x="707"/>
        <item x="1347"/>
        <item x="330"/>
        <item x="84"/>
        <item x="431"/>
        <item x="718"/>
        <item x="1711"/>
        <item x="978"/>
        <item x="434"/>
        <item x="181"/>
        <item x="1977"/>
        <item x="877"/>
        <item x="1514"/>
        <item x="2045"/>
        <item x="516"/>
        <item x="2444"/>
        <item x="2142"/>
        <item x="1533"/>
        <item x="415"/>
        <item x="1206"/>
        <item x="333"/>
        <item x="1376"/>
        <item x="1505"/>
        <item x="974"/>
        <item x="1298"/>
        <item x="996"/>
        <item x="772"/>
        <item x="1210"/>
        <item x="1223"/>
        <item x="405"/>
        <item x="938"/>
        <item x="329"/>
        <item x="794"/>
        <item x="1025"/>
        <item x="798"/>
        <item x="241"/>
        <item x="2349"/>
        <item x="588"/>
        <item x="908"/>
        <item x="389"/>
        <item x="744"/>
        <item x="626"/>
        <item x="838"/>
        <item x="526"/>
        <item x="1148"/>
        <item x="1954"/>
        <item x="836"/>
        <item x="29"/>
        <item x="2357"/>
        <item x="1481"/>
        <item x="2056"/>
        <item x="101"/>
        <item x="1938"/>
        <item x="1419"/>
        <item x="1291"/>
        <item x="2145"/>
        <item x="2137"/>
        <item x="1790"/>
        <item x="41"/>
        <item x="1239"/>
        <item x="1324"/>
        <item x="1600"/>
        <item x="120"/>
        <item x="1342"/>
        <item x="1295"/>
        <item x="1725"/>
        <item x="2561"/>
        <item x="2061"/>
        <item x="2545"/>
        <item x="880"/>
        <item x="667"/>
        <item x="71"/>
        <item x="217"/>
        <item x="79"/>
        <item x="2314"/>
        <item x="1566"/>
        <item x="855"/>
        <item x="2074"/>
        <item x="2382"/>
        <item x="596"/>
        <item x="2329"/>
        <item x="1934"/>
        <item x="2141"/>
        <item x="66"/>
        <item x="1463"/>
        <item x="152"/>
        <item x="1689"/>
        <item x="1068"/>
        <item x="2264"/>
        <item x="1391"/>
        <item x="579"/>
        <item x="2562"/>
        <item x="1366"/>
        <item x="919"/>
        <item x="2051"/>
        <item x="311"/>
        <item x="1538"/>
        <item x="2579"/>
        <item x="2478"/>
        <item x="475"/>
        <item x="589"/>
        <item x="861"/>
        <item x="2457"/>
        <item x="2229"/>
        <item x="378"/>
        <item x="1632"/>
        <item x="1474"/>
        <item x="267"/>
        <item x="1055"/>
        <item x="688"/>
        <item x="1352"/>
        <item x="494"/>
        <item x="2396"/>
        <item x="1316"/>
        <item x="1314"/>
        <item x="2194"/>
        <item x="2395"/>
        <item x="1942"/>
        <item x="239"/>
        <item x="271"/>
        <item x="2252"/>
        <item x="1855"/>
        <item x="164"/>
        <item x="1599"/>
        <item x="2132"/>
        <item x="695"/>
        <item x="2285"/>
        <item x="969"/>
        <item x="2003"/>
        <item x="1596"/>
        <item x="2042"/>
        <item x="87"/>
        <item x="345"/>
        <item x="1713"/>
        <item x="1158"/>
        <item x="700"/>
        <item x="2532"/>
        <item x="2439"/>
        <item x="2187"/>
        <item x="282"/>
        <item x="1084"/>
        <item x="294"/>
        <item x="905"/>
        <item x="784"/>
        <item x="2139"/>
        <item x="2411"/>
        <item x="128"/>
        <item x="1568"/>
        <item x="338"/>
        <item x="2525"/>
        <item x="1466"/>
        <item x="1631"/>
        <item x="1525"/>
        <item x="2201"/>
        <item x="2482"/>
        <item x="135"/>
        <item x="391"/>
        <item x="948"/>
        <item x="924"/>
        <item x="1410"/>
        <item x="803"/>
        <item x="1492"/>
        <item x="708"/>
        <item x="2034"/>
        <item x="2171"/>
        <item x="791"/>
        <item x="1186"/>
        <item x="1092"/>
        <item x="1776"/>
        <item x="493"/>
        <item x="319"/>
        <item x="1576"/>
        <item x="2060"/>
        <item x="797"/>
        <item x="2216"/>
        <item x="2554"/>
        <item x="722"/>
        <item x="2336"/>
        <item x="1432"/>
        <item x="868"/>
        <item x="983"/>
        <item x="2307"/>
        <item x="2465"/>
        <item x="2528"/>
        <item x="50"/>
        <item x="1142"/>
        <item x="2426"/>
        <item x="2131"/>
        <item x="1011"/>
        <item x="2070"/>
        <item x="2031"/>
        <item x="2101"/>
        <item x="1559"/>
        <item x="1107"/>
        <item x="2110"/>
        <item x="481"/>
        <item x="760"/>
        <item x="1064"/>
        <item x="1984"/>
        <item x="1479"/>
        <item x="913"/>
        <item x="157"/>
        <item x="936"/>
        <item x="1900"/>
        <item x="961"/>
        <item x="551"/>
        <item x="2291"/>
        <item x="305"/>
        <item x="2447"/>
        <item x="1849"/>
        <item x="1175"/>
        <item x="1905"/>
        <item x="720"/>
        <item x="196"/>
        <item x="670"/>
        <item x="438"/>
        <item x="2501"/>
        <item x="2428"/>
        <item x="2591"/>
        <item x="1700"/>
        <item x="1682"/>
        <item x="692"/>
        <item x="986"/>
        <item x="894"/>
        <item x="349"/>
        <item x="1902"/>
        <item x="1995"/>
        <item x="2125"/>
        <item x="1195"/>
        <item x="2298"/>
        <item x="1109"/>
        <item x="2442"/>
        <item x="2195"/>
        <item x="1820"/>
        <item x="915"/>
        <item x="2571"/>
        <item x="402"/>
        <item x="2429"/>
        <item x="1945"/>
        <item x="2238"/>
        <item x="859"/>
        <item x="2069"/>
        <item x="1364"/>
        <item x="2167"/>
        <item x="56"/>
        <item x="2162"/>
        <item x="1130"/>
        <item x="1228"/>
        <item x="52"/>
        <item x="456"/>
        <item x="1119"/>
        <item x="2240"/>
        <item x="2606"/>
        <item x="1747"/>
        <item x="2230"/>
        <item x="727"/>
        <item x="1833"/>
        <item x="2254"/>
        <item x="2108"/>
        <item x="1293"/>
        <item x="2360"/>
        <item x="875"/>
        <item x="420"/>
        <item x="1317"/>
        <item x="827"/>
        <item x="463"/>
        <item x="1807"/>
        <item x="878"/>
        <item x="560"/>
        <item x="2297"/>
        <item x="2522"/>
        <item x="1653"/>
        <item x="2249"/>
        <item x="607"/>
        <item x="2433"/>
        <item x="583"/>
        <item x="870"/>
        <item x="994"/>
        <item x="1328"/>
        <item x="937"/>
        <item x="249"/>
        <item x="1926"/>
        <item x="1139"/>
        <item x="2600"/>
        <item x="2390"/>
        <item x="715"/>
        <item x="1405"/>
        <item x="1266"/>
        <item x="1962"/>
        <item x="110"/>
        <item x="2427"/>
        <item x="1791"/>
        <item x="131"/>
        <item x="802"/>
        <item x="1564"/>
        <item x="2365"/>
        <item x="2364"/>
        <item x="470"/>
        <item x="683"/>
        <item x="975"/>
        <item x="650"/>
        <item x="1662"/>
        <item x="637"/>
        <item x="2207"/>
        <item x="150"/>
        <item x="552"/>
        <item x="2559"/>
        <item x="1808"/>
        <item x="621"/>
        <item x="2159"/>
        <item x="1230"/>
        <item x="191"/>
        <item x="635"/>
        <item x="1253"/>
        <item x="1282"/>
        <item x="2368"/>
        <item x="2533"/>
        <item x="598"/>
        <item x="1994"/>
        <item x="651"/>
        <item x="47"/>
        <item x="399"/>
        <item x="2033"/>
        <item x="1301"/>
        <item x="2275"/>
        <item x="2576"/>
        <item x="2381"/>
        <item x="1572"/>
        <item x="1440"/>
        <item x="2438"/>
        <item x="373"/>
        <item x="603"/>
        <item x="1928"/>
        <item x="767"/>
        <item x="397"/>
        <item x="1611"/>
        <item x="1001"/>
        <item x="1027"/>
        <item x="1255"/>
        <item x="1950"/>
        <item x="256"/>
        <item x="783"/>
        <item x="1952"/>
        <item x="1607"/>
        <item x="1170"/>
        <item x="2261"/>
        <item x="2304"/>
        <item x="2177"/>
        <item x="2048"/>
        <item x="2084"/>
        <item x="863"/>
        <item x="943"/>
        <item x="1959"/>
        <item x="362"/>
        <item x="2062"/>
        <item x="1128"/>
        <item x="1454"/>
        <item x="213"/>
        <item x="149"/>
        <item x="1290"/>
        <item x="1439"/>
        <item x="1236"/>
        <item x="645"/>
        <item x="2052"/>
        <item x="2242"/>
        <item x="45"/>
        <item x="2509"/>
        <item x="1429"/>
        <item x="322"/>
        <item x="1796"/>
        <item x="2043"/>
        <item x="2557"/>
        <item x="1265"/>
        <item x="946"/>
        <item x="1836"/>
        <item x="1287"/>
        <item x="1395"/>
        <item x="1840"/>
        <item x="1774"/>
        <item x="1912"/>
        <item x="1177"/>
        <item x="1597"/>
        <item x="341"/>
        <item x="1254"/>
        <item x="1183"/>
        <item x="956"/>
        <item x="186"/>
        <item x="2513"/>
        <item x="1748"/>
        <item x="848"/>
        <item x="622"/>
        <item x="1560"/>
        <item x="1383"/>
        <item x="1412"/>
        <item x="1126"/>
        <item x="2038"/>
        <item x="299"/>
        <item x="2463"/>
        <item x="2387"/>
        <item x="1683"/>
        <item x="51"/>
        <item x="776"/>
        <item x="801"/>
        <item x="503"/>
        <item x="1749"/>
        <item x="1571"/>
        <item x="354"/>
        <item x="2503"/>
        <item x="814"/>
        <item x="393"/>
        <item x="1709"/>
        <item x="35"/>
        <item x="119"/>
        <item x="1040"/>
        <item x="381"/>
        <item x="1398"/>
        <item x="1815"/>
        <item x="2344"/>
        <item x="962"/>
        <item x="114"/>
        <item x="352"/>
        <item x="1799"/>
        <item x="1150"/>
        <item x="710"/>
        <item x="1125"/>
        <item x="966"/>
        <item x="479"/>
        <item x="1443"/>
        <item x="839"/>
        <item x="1163"/>
        <item x="1869"/>
        <item x="1985"/>
        <item x="1769"/>
        <item x="761"/>
        <item x="2539"/>
        <item x="1899"/>
        <item x="923"/>
        <item x="290"/>
        <item x="1546"/>
        <item x="317"/>
        <item x="1046"/>
        <item x="165"/>
        <item x="1369"/>
        <item x="111"/>
        <item x="1684"/>
        <item x="2161"/>
        <item x="1801"/>
        <item x="1728"/>
        <item x="1948"/>
        <item x="292"/>
        <item x="2584"/>
        <item x="2271"/>
        <item x="1638"/>
        <item x="845"/>
        <item x="1121"/>
        <item x="1245"/>
        <item x="2330"/>
        <item x="1149"/>
        <item x="591"/>
        <item x="639"/>
        <item x="2186"/>
        <item x="1233"/>
        <item x="819"/>
        <item x="717"/>
        <item x="1067"/>
        <item x="2279"/>
        <item x="126"/>
        <item x="1198"/>
        <item x="40"/>
        <item x="633"/>
        <item x="642"/>
        <item x="442"/>
        <item x="2281"/>
        <item x="451"/>
        <item x="1434"/>
        <item x="175"/>
        <item x="662"/>
        <item x="2272"/>
        <item x="2602"/>
        <item x="2269"/>
        <item x="1450"/>
        <item x="1574"/>
        <item x="1065"/>
        <item x="1477"/>
        <item x="1083"/>
        <item x="243"/>
        <item x="234"/>
        <item x="1612"/>
        <item x="1986"/>
        <item x="883"/>
        <item x="846"/>
        <item x="2121"/>
        <item x="15"/>
        <item x="410"/>
        <item x="184"/>
        <item x="33"/>
        <item x="1370"/>
        <item x="1704"/>
        <item x="1414"/>
        <item x="879"/>
        <item x="2211"/>
        <item x="618"/>
        <item x="1043"/>
        <item x="787"/>
        <item x="2512"/>
        <item x="1197"/>
        <item x="680"/>
        <item x="2258"/>
        <item x="2040"/>
        <item x="226"/>
        <item x="54"/>
        <item x="2212"/>
        <item x="781"/>
        <item x="933"/>
        <item x="701"/>
        <item x="1487"/>
        <item x="942"/>
        <item x="829"/>
        <item x="272"/>
        <item x="2067"/>
        <item x="2316"/>
        <item x="2347"/>
        <item x="1441"/>
        <item x="1086"/>
        <item x="681"/>
        <item x="941"/>
        <item x="1659"/>
        <item x="559"/>
        <item x="572"/>
        <item x="1080"/>
        <item x="2485"/>
        <item x="1216"/>
        <item x="1637"/>
        <item x="920"/>
        <item x="703"/>
        <item x="2412"/>
        <item x="1573"/>
        <item x="2066"/>
        <item x="1903"/>
        <item x="2436"/>
        <item x="1716"/>
        <item x="2458"/>
        <item x="711"/>
        <item x="1013"/>
        <item x="2032"/>
        <item x="546"/>
        <item x="2165"/>
        <item x="244"/>
        <item x="1665"/>
        <item x="1157"/>
        <item x="1162"/>
        <item x="448"/>
        <item x="1648"/>
        <item x="2517"/>
        <item x="31"/>
        <item x="891"/>
        <item x="1773"/>
        <item x="967"/>
        <item x="2030"/>
        <item x="380"/>
        <item x="1812"/>
        <item x="1785"/>
        <item x="325"/>
        <item x="2210"/>
        <item x="1140"/>
        <item x="1614"/>
        <item x="2213"/>
        <item x="759"/>
        <item x="2498"/>
        <item x="1259"/>
        <item x="816"/>
        <item x="188"/>
        <item x="1224"/>
        <item x="1623"/>
        <item x="2147"/>
        <item x="2323"/>
        <item x="1821"/>
        <item x="1964"/>
        <item x="534"/>
        <item x="1075"/>
        <item x="23"/>
        <item x="327"/>
        <item x="1515"/>
        <item x="1522"/>
        <item x="1133"/>
        <item x="2302"/>
        <item x="1592"/>
        <item x="573"/>
        <item x="1243"/>
        <item x="1545"/>
        <item x="1378"/>
        <item x="654"/>
        <item x="977"/>
        <item x="108"/>
        <item x="1238"/>
        <item x="2028"/>
        <item x="372"/>
        <item x="1963"/>
        <item x="0"/>
        <item x="2089"/>
        <item x="1696"/>
        <item x="248"/>
        <item x="1939"/>
        <item x="1798"/>
        <item x="1276"/>
        <item x="1861"/>
        <item x="1969"/>
        <item x="86"/>
        <item x="1932"/>
        <item x="847"/>
        <item x="343"/>
        <item x="1551"/>
        <item x="1435"/>
        <item x="1484"/>
        <item x="2075"/>
        <item x="636"/>
        <item x="672"/>
        <item x="998"/>
        <item x="1225"/>
        <item x="1300"/>
        <item x="1051"/>
        <item x="799"/>
        <item x="1625"/>
        <item x="691"/>
        <item x="2148"/>
        <item x="1968"/>
        <item x="2453"/>
        <item x="1421"/>
        <item x="1200"/>
        <item x="1882"/>
        <item x="2227"/>
        <item x="850"/>
        <item x="2016"/>
        <item x="2519"/>
        <item x="375"/>
        <item x="1036"/>
        <item x="2508"/>
        <item x="1539"/>
        <item x="1234"/>
        <item x="1998"/>
        <item x="332"/>
        <item x="1354"/>
        <item x="423"/>
        <item x="971"/>
        <item x="2334"/>
        <item x="210"/>
        <item x="143"/>
        <item x="800"/>
        <item x="2287"/>
        <item x="279"/>
        <item x="1187"/>
        <item x="2333"/>
        <item x="2352"/>
        <item x="113"/>
        <item x="2262"/>
        <item x="1393"/>
        <item x="2173"/>
        <item x="1908"/>
        <item x="1160"/>
        <item x="1707"/>
        <item x="1668"/>
        <item x="407"/>
        <item x="2384"/>
        <item x="287"/>
        <item x="1268"/>
        <item x="2091"/>
        <item x="17"/>
        <item x="1578"/>
        <item x="1099"/>
        <item x="779"/>
        <item x="1966"/>
        <item x="1887"/>
        <item x="2309"/>
        <item x="2176"/>
        <item x="1636"/>
        <item x="1333"/>
        <item x="922"/>
        <item x="1504"/>
        <item x="1619"/>
        <item x="2609"/>
        <item x="763"/>
        <item x="813"/>
        <item x="1851"/>
        <item x="730"/>
        <item x="2575"/>
        <item x="1743"/>
        <item x="1004"/>
        <item x="548"/>
        <item x="1634"/>
        <item x="904"/>
        <item x="1605"/>
        <item x="187"/>
        <item x="1734"/>
        <item x="1480"/>
        <item x="1307"/>
        <item x="684"/>
        <item x="2546"/>
        <item x="274"/>
        <item x="804"/>
        <item x="1729"/>
        <item x="2203"/>
        <item x="1603"/>
        <item x="46"/>
        <item x="2581"/>
        <item x="2376"/>
        <item x="480"/>
        <item x="659"/>
        <item x="869"/>
        <item x="2168"/>
        <item x="2079"/>
        <item x="907"/>
        <item x="1875"/>
        <item x="2174"/>
        <item x="1061"/>
        <item x="892"/>
        <item x="2452"/>
        <item x="1940"/>
        <item x="347"/>
        <item x="96"/>
        <item x="2583"/>
        <item x="1270"/>
        <item x="1550"/>
        <item x="280"/>
        <item x="2122"/>
        <item x="1095"/>
        <item x="2534"/>
        <item x="2431"/>
        <item x="1348"/>
        <item x="2099"/>
        <item x="1621"/>
        <item x="353"/>
        <item x="849"/>
        <item x="671"/>
        <item x="365"/>
        <item x="1590"/>
        <item x="1824"/>
        <item x="1618"/>
        <item x="1006"/>
        <item x="934"/>
        <item x="1386"/>
        <item x="1357"/>
        <item x="1671"/>
        <item x="952"/>
        <item x="2373"/>
        <item x="2335"/>
        <item x="1048"/>
        <item x="2114"/>
        <item x="237"/>
        <item x="346"/>
        <item x="593"/>
        <item x="328"/>
        <item x="1009"/>
        <item x="483"/>
        <item x="1582"/>
        <item x="406"/>
        <item x="1402"/>
        <item x="125"/>
        <item x="918"/>
        <item x="1112"/>
        <item x="2500"/>
        <item x="2494"/>
        <item x="1528"/>
        <item x="2270"/>
        <item x="1722"/>
        <item x="1589"/>
        <item x="497"/>
        <item x="76"/>
        <item x="2020"/>
        <item x="2460"/>
        <item x="124"/>
        <item x="1930"/>
        <item x="1880"/>
        <item x="366"/>
        <item x="2001"/>
        <item x="1705"/>
        <item x="1244"/>
        <item x="812"/>
        <item x="1438"/>
        <item x="628"/>
        <item x="1850"/>
        <item x="2317"/>
        <item x="2124"/>
        <item x="500"/>
        <item x="1844"/>
        <item x="168"/>
        <item x="1137"/>
        <item x="289"/>
        <item x="674"/>
        <item x="595"/>
        <item x="211"/>
        <item x="1816"/>
        <item x="1222"/>
        <item x="1184"/>
        <item x="1132"/>
        <item x="793"/>
        <item x="487"/>
        <item x="489"/>
        <item x="1825"/>
        <item x="1115"/>
        <item x="1304"/>
        <item x="409"/>
        <item x="2119"/>
        <item x="435"/>
        <item x="808"/>
        <item x="384"/>
        <item x="1332"/>
        <item x="2523"/>
        <item x="2402"/>
        <item x="2321"/>
        <item x="1628"/>
        <item x="815"/>
        <item x="2481"/>
        <item x="1601"/>
        <item x="2265"/>
        <item x="1999"/>
        <item x="1919"/>
        <item x="2311"/>
        <item x="1076"/>
        <item x="2371"/>
        <item x="556"/>
        <item x="1549"/>
        <item x="2107"/>
        <item x="2483"/>
        <item x="1351"/>
        <item x="474"/>
        <item x="2140"/>
        <item x="1275"/>
        <item x="1272"/>
        <item x="2550"/>
        <item x="1459"/>
        <item x="729"/>
        <item x="1367"/>
        <item x="1415"/>
        <item x="77"/>
        <item x="644"/>
        <item x="1598"/>
        <item x="608"/>
        <item x="2341"/>
        <item x="1562"/>
        <item x="1772"/>
        <item x="1217"/>
        <item x="1694"/>
        <item x="2366"/>
        <item x="2610"/>
        <item x="2572"/>
        <item x="2541"/>
        <item x="281"/>
        <item x="390"/>
        <item x="2535"/>
        <item x="102"/>
        <item x="145"/>
        <item x="2022"/>
        <item x="1303"/>
        <item x="1323"/>
        <item x="2010"/>
        <item x="1345"/>
        <item x="306"/>
        <item x="2425"/>
        <item x="16"/>
        <item x="2567"/>
        <item x="521"/>
        <item x="2018"/>
        <item x="2552"/>
        <item x="1911"/>
        <item x="252"/>
        <item x="604"/>
        <item x="1159"/>
        <item x="269"/>
        <item x="2198"/>
        <item x="528"/>
        <item x="2393"/>
        <item x="1042"/>
        <item x="523"/>
        <item x="1870"/>
        <item x="2325"/>
        <item x="1996"/>
        <item x="865"/>
        <item x="118"/>
        <item x="858"/>
        <item x="2129"/>
        <item x="413"/>
        <item x="1856"/>
        <item x="1489"/>
        <item x="2540"/>
        <item x="586"/>
        <item x="530"/>
        <item x="418"/>
        <item x="2263"/>
        <item x="940"/>
        <item x="1933"/>
        <item x="1181"/>
        <item x="1455"/>
        <item x="1839"/>
        <item x="2274"/>
        <item x="2128"/>
        <item x="733"/>
        <item x="173"/>
        <item x="1473"/>
        <item x="2446"/>
        <item x="421"/>
        <item x="1991"/>
        <item x="2013"/>
        <item x="2383"/>
        <item x="501"/>
        <item x="886"/>
        <item x="1199"/>
        <item x="134"/>
        <item x="963"/>
        <item x="2294"/>
        <item x="218"/>
        <item x="513"/>
        <item x="2160"/>
        <item x="1057"/>
        <item x="2094"/>
        <item x="2353"/>
        <item x="2276"/>
        <item x="1974"/>
        <item x="1382"/>
        <item x="2531"/>
        <item x="820"/>
        <item x="37"/>
        <item x="1859"/>
        <item x="1261"/>
        <item x="1336"/>
        <item x="2435"/>
        <item x="1865"/>
        <item x="197"/>
        <item x="614"/>
        <item x="1337"/>
        <item x="117"/>
        <item x="255"/>
        <item x="247"/>
        <item x="153"/>
        <item x="25"/>
        <item x="1548"/>
        <item x="1853"/>
        <item x="130"/>
        <item x="462"/>
        <item x="539"/>
        <item x="1309"/>
        <item x="1892"/>
        <item x="745"/>
        <item x="851"/>
        <item x="2489"/>
        <item x="553"/>
        <item x="1661"/>
        <item x="748"/>
        <item x="1258"/>
        <item x="1502"/>
        <item x="1620"/>
        <item x="1164"/>
        <item x="2058"/>
        <item x="520"/>
        <item x="1846"/>
        <item x="1541"/>
        <item x="931"/>
        <item x="144"/>
        <item x="1646"/>
        <item x="2019"/>
        <item x="229"/>
        <item x="94"/>
        <item x="26"/>
        <item x="1031"/>
        <item x="965"/>
        <item x="1401"/>
        <item x="898"/>
        <item x="1240"/>
        <item x="1114"/>
        <item x="1341"/>
        <item x="602"/>
        <item x="2081"/>
        <item x="81"/>
        <item x="263"/>
        <item x="1756"/>
        <item x="1176"/>
        <item x="2293"/>
        <item x="515"/>
        <item x="2379"/>
        <item x="183"/>
        <item x="2193"/>
        <item x="2430"/>
        <item x="350"/>
        <item x="264"/>
        <item x="1828"/>
        <item x="1847"/>
        <item x="993"/>
        <item x="2143"/>
        <item x="2417"/>
        <item x="510"/>
        <item x="1231"/>
        <item x="374"/>
        <item x="2407"/>
        <item x="1871"/>
        <item x="337"/>
        <item x="582"/>
        <item x="821"/>
        <item x="649"/>
        <item x="2356"/>
        <item x="1910"/>
        <item x="404"/>
        <item x="1327"/>
        <item x="195"/>
        <item x="496"/>
        <item x="122"/>
        <item x="2190"/>
        <item x="1104"/>
        <item x="2469"/>
        <item x="2462"/>
        <item x="154"/>
        <item x="519"/>
        <item x="562"/>
        <item x="1780"/>
        <item x="2251"/>
        <item x="214"/>
        <item x="1024"/>
        <item x="2097"/>
        <item x="1289"/>
        <item x="1923"/>
        <item x="1901"/>
        <item x="1373"/>
        <item x="2378"/>
        <item x="2440"/>
        <item x="336"/>
        <item x="1490"/>
        <item x="958"/>
        <item x="597"/>
        <item x="1695"/>
        <item x="2102"/>
        <item x="60"/>
        <item x="2397"/>
        <item x="301"/>
        <item x="805"/>
        <item x="230"/>
        <item x="1226"/>
        <item x="62"/>
        <item x="1486"/>
        <item x="2224"/>
        <item x="1555"/>
        <item x="1116"/>
        <item x="1610"/>
        <item x="2273"/>
        <item x="12"/>
        <item x="401"/>
        <item x="1858"/>
        <item x="359"/>
        <item x="1283"/>
        <item x="1325"/>
        <item x="1156"/>
        <item x="1580"/>
        <item x="2461"/>
        <item x="55"/>
        <item x="1016"/>
        <item x="273"/>
        <item x="1881"/>
        <item x="1656"/>
        <item x="1943"/>
        <item x="2083"/>
        <item x="1594"/>
        <item x="1976"/>
        <item x="148"/>
        <item x="369"/>
        <item x="852"/>
        <item x="1760"/>
        <item x="449"/>
        <item x="1012"/>
        <item x="1049"/>
        <item x="1802"/>
        <item x="1279"/>
        <item x="587"/>
        <item x="1848"/>
        <item x="714"/>
        <item x="2286"/>
        <item x="1735"/>
        <item x="1779"/>
        <item x="2343"/>
        <item x="1117"/>
        <item x="860"/>
        <item x="2004"/>
        <item x="1205"/>
        <item x="856"/>
        <item x="1654"/>
        <item x="1593"/>
        <item x="1221"/>
        <item x="888"/>
        <item x="1472"/>
        <item x="728"/>
        <item x="1794"/>
        <item x="1102"/>
        <item x="1079"/>
        <item x="2388"/>
        <item x="1547"/>
        <item x="2566"/>
        <item x="1400"/>
        <item x="1242"/>
        <item x="1742"/>
        <item x="1765"/>
        <item x="2117"/>
        <item x="837"/>
        <item x="1471"/>
        <item x="1110"/>
        <item x="1893"/>
        <item x="1680"/>
        <item x="1413"/>
        <item x="444"/>
        <item x="1059"/>
        <item x="2215"/>
        <item x="630"/>
        <item x="1674"/>
        <item x="1452"/>
        <item x="1359"/>
        <item x="762"/>
        <item x="1581"/>
        <item x="2197"/>
        <item x="647"/>
        <item x="1639"/>
        <item x="1145"/>
        <item x="547"/>
        <item x="2301"/>
        <item x="2112"/>
        <item x="300"/>
        <item x="1485"/>
        <item x="939"/>
        <item x="1975"/>
        <item x="1227"/>
        <item x="219"/>
        <item x="543"/>
        <item x="1237"/>
        <item x="228"/>
        <item x="2087"/>
        <item x="2493"/>
        <item x="1809"/>
        <item x="2350"/>
        <item x="2421"/>
        <item x="163"/>
        <item x="172"/>
        <item x="2574"/>
        <item x="532"/>
        <item x="27"/>
        <item x="1189"/>
        <item x="1138"/>
        <item x="414"/>
        <item x="73"/>
        <item x="957"/>
        <item x="749"/>
        <item x="1701"/>
        <item x="286"/>
        <item x="788"/>
        <item x="121"/>
        <item x="323"/>
        <item x="1297"/>
        <item x="1531"/>
        <item x="2257"/>
        <item x="2253"/>
        <item x="2569"/>
        <item x="2255"/>
        <item x="1842"/>
        <item x="1553"/>
        <item x="1"/>
        <item x="2196"/>
        <item x="1252"/>
        <item x="768"/>
        <item x="1534"/>
        <item x="2169"/>
        <item x="89"/>
        <item x="1624"/>
        <item x="1817"/>
        <item x="945"/>
        <item x="949"/>
        <item x="2422"/>
        <item x="1720"/>
        <item x="283"/>
        <item x="344"/>
        <item x="1035"/>
        <item x="1294"/>
        <item x="731"/>
        <item x="2059"/>
        <item x="2363"/>
        <item x="439"/>
        <item x="687"/>
        <item x="1608"/>
        <item x="9"/>
        <item x="2338"/>
        <item x="1703"/>
        <item x="697"/>
        <item x="39"/>
        <item x="545"/>
        <item x="1894"/>
        <item x="987"/>
        <item x="1154"/>
        <item x="1666"/>
        <item x="2012"/>
        <item x="1021"/>
        <item x="2527"/>
        <item x="1978"/>
        <item x="1030"/>
        <item x="1823"/>
        <item x="2578"/>
        <item x="1456"/>
        <item x="2303"/>
        <item x="2185"/>
        <item x="223"/>
        <item x="2510"/>
        <item x="2096"/>
        <item x="698"/>
        <item x="2505"/>
        <item x="693"/>
        <item x="2490"/>
        <item x="2434"/>
        <item x="629"/>
        <item x="1920"/>
        <item x="1377"/>
        <item x="1917"/>
        <item x="831"/>
        <item x="809"/>
        <item x="1326"/>
        <item x="1188"/>
        <item x="171"/>
        <item x="1738"/>
        <item x="736"/>
        <item x="59"/>
        <item x="1863"/>
        <item x="1835"/>
        <item x="2222"/>
        <item x="162"/>
        <item x="473"/>
        <item x="2111"/>
        <item x="2209"/>
        <item x="1073"/>
        <item x="6"/>
        <item x="221"/>
        <item x="786"/>
        <item x="1518"/>
        <item x="1857"/>
        <item x="1220"/>
        <item x="1397"/>
        <item x="490"/>
        <item x="620"/>
        <item x="2310"/>
        <item x="862"/>
        <item x="1494"/>
        <item x="1318"/>
        <item x="189"/>
        <item x="1488"/>
        <item x="844"/>
        <item x="1273"/>
        <item x="1248"/>
        <item x="129"/>
        <item x="1250"/>
        <item x="2377"/>
        <item x="441"/>
        <item x="2243"/>
        <item x="1482"/>
        <item x="302"/>
        <item x="2085"/>
        <item x="203"/>
        <item x="392"/>
        <item x="1403"/>
        <item x="326"/>
        <item x="257"/>
        <item x="566"/>
        <item x="1907"/>
        <item x="502"/>
        <item x="854"/>
        <item x="1645"/>
        <item x="284"/>
        <item x="615"/>
        <item x="167"/>
        <item x="1626"/>
        <item x="843"/>
        <item x="387"/>
        <item x="984"/>
        <item x="2496"/>
        <item x="1685"/>
        <item x="1584"/>
        <item x="1509"/>
        <item x="535"/>
        <item x="1916"/>
        <item x="668"/>
        <item x="2136"/>
        <item x="1904"/>
        <item x="1981"/>
        <item x="1284"/>
        <item x="2467"/>
        <item x="342"/>
        <item x="1980"/>
        <item x="1263"/>
        <item x="818"/>
        <item x="11"/>
        <item x="1202"/>
        <item x="1784"/>
        <item x="706"/>
        <item x="1475"/>
        <item x="1667"/>
        <item x="1633"/>
        <item x="212"/>
        <item x="990"/>
        <item x="1313"/>
        <item x="689"/>
        <item x="541"/>
        <item x="2098"/>
        <item x="2408"/>
        <item x="1039"/>
        <item x="581"/>
        <item x="1047"/>
        <item x="1123"/>
        <item x="1007"/>
        <item x="2130"/>
        <item x="592"/>
        <item x="890"/>
        <item x="1023"/>
        <item x="1020"/>
        <item x="696"/>
        <item x="1458"/>
        <item x="664"/>
        <item x="215"/>
        <item x="504"/>
        <item x="1944"/>
        <item x="972"/>
        <item x="2057"/>
        <item x="1380"/>
        <item x="558"/>
        <item x="72"/>
        <item x="2191"/>
        <item x="2225"/>
        <item x="1719"/>
        <item x="2164"/>
        <item x="777"/>
        <item x="2520"/>
        <item x="702"/>
        <item x="2116"/>
        <item x="2235"/>
        <item x="370"/>
        <item x="2296"/>
        <item x="1379"/>
        <item x="1353"/>
        <item x="1089"/>
        <item x="1329"/>
        <item x="976"/>
        <item x="826"/>
        <item x="459"/>
        <item x="1008"/>
        <item x="2456"/>
        <item x="139"/>
        <item x="1897"/>
        <item x="1296"/>
        <item x="291"/>
        <item x="2260"/>
        <item x="789"/>
        <item x="1519"/>
        <item x="2479"/>
        <item x="2244"/>
        <item x="2424"/>
        <item x="436"/>
        <item x="2529"/>
        <item x="514"/>
        <item x="261"/>
        <item x="871"/>
        <item x="1101"/>
        <item x="1788"/>
        <item x="2312"/>
        <item x="1251"/>
        <item x="285"/>
        <item x="2515"/>
        <item x="268"/>
        <item x="1331"/>
        <item x="601"/>
        <item x="8"/>
        <item x="265"/>
        <item x="1182"/>
        <item x="1278"/>
        <item x="425"/>
        <item x="542"/>
        <item x="1127"/>
        <item x="1987"/>
        <item x="1286"/>
        <item x="1647"/>
        <item x="1416"/>
        <item x="675"/>
        <item x="1151"/>
        <item x="1878"/>
        <item x="2380"/>
        <item x="1852"/>
        <item x="1500"/>
        <item x="811"/>
        <item x="2608"/>
        <item x="68"/>
        <item x="209"/>
        <item x="1758"/>
        <item x="315"/>
        <item x="704"/>
        <item x="2565"/>
        <item x="1418"/>
        <item x="1017"/>
        <item x="2324"/>
        <item x="1396"/>
        <item x="2313"/>
        <item x="912"/>
        <item x="867"/>
        <item x="1650"/>
        <item x="746"/>
        <item x="1876"/>
        <item x="1464"/>
        <item x="1973"/>
        <item x="1800"/>
        <item x="1762"/>
        <item x="38"/>
        <item x="980"/>
        <item x="440"/>
        <item x="756"/>
        <item x="488"/>
        <item x="1501"/>
        <item x="2221"/>
        <item x="1771"/>
        <item x="312"/>
        <item x="1687"/>
        <item x="1302"/>
        <item x="1737"/>
        <item x="1691"/>
        <item x="2149"/>
        <item x="1118"/>
        <item x="778"/>
        <item x="351"/>
        <item x="1172"/>
        <item x="199"/>
        <item x="1622"/>
        <item x="2150"/>
        <item x="2450"/>
        <item x="1476"/>
        <item x="512"/>
        <item x="482"/>
        <item x="1640"/>
        <item x="260"/>
        <item x="1873"/>
        <item x="2044"/>
        <item x="2355"/>
        <item x="225"/>
        <item x="3"/>
        <item x="361"/>
        <item x="1663"/>
        <item x="1277"/>
        <item x="2326"/>
        <item x="2027"/>
        <item x="1649"/>
        <item x="1777"/>
        <item x="1074"/>
        <item x="716"/>
        <item x="1768"/>
        <item x="486"/>
        <item x="2146"/>
        <item x="1497"/>
        <item x="806"/>
        <item x="1569"/>
        <item x="2437"/>
        <item x="1308"/>
        <item x="2138"/>
        <item x="2006"/>
        <item x="985"/>
        <item x="2499"/>
        <item x="648"/>
        <item x="2603"/>
        <item x="2267"/>
        <item x="2361"/>
        <item x="2166"/>
        <item x="1947"/>
        <item x="2000"/>
        <item x="1508"/>
        <item x="466"/>
        <item x="1690"/>
        <item x="2526"/>
        <item x="2037"/>
        <item x="1731"/>
        <item x="1094"/>
        <item x="881"/>
        <item x="1131"/>
        <item x="771"/>
        <item x="1070"/>
        <item x="1681"/>
        <item x="1425"/>
        <item x="2175"/>
        <item x="385"/>
        <item x="245"/>
        <item x="137"/>
        <item x="1979"/>
        <item x="509"/>
        <item x="1090"/>
        <item x="99"/>
        <item x="1915"/>
        <item x="2418"/>
        <item x="1868"/>
        <item x="1185"/>
        <item x="619"/>
        <item x="1841"/>
        <item x="207"/>
        <item x="901"/>
        <item x="1493"/>
        <item x="930"/>
        <item x="2470"/>
        <item x="1937"/>
        <item x="2278"/>
        <item x="926"/>
        <item x="1246"/>
        <item x="828"/>
        <item x="1925"/>
        <item x="1982"/>
        <item x="2199"/>
        <item x="810"/>
        <item x="1404"/>
        <item x="909"/>
        <item x="1972"/>
        <item x="665"/>
        <item x="1465"/>
        <item x="1384"/>
        <item x="2432"/>
        <item x="20"/>
        <item x="417"/>
        <item x="2507"/>
        <item x="2367"/>
        <item x="2239"/>
        <item x="1931"/>
        <item x="1427"/>
        <item x="2184"/>
        <item x="371"/>
        <item x="872"/>
        <item x="1885"/>
        <item x="1388"/>
        <item x="2346"/>
        <item x="766"/>
        <item x="1657"/>
        <item x="158"/>
        <item x="735"/>
        <item x="138"/>
        <item x="1269"/>
        <item x="2183"/>
        <item x="1813"/>
        <item x="1586"/>
        <item x="1718"/>
        <item x="1864"/>
        <item x="755"/>
        <item x="2090"/>
        <item x="198"/>
        <item x="161"/>
        <item x="2594"/>
        <item x="1113"/>
        <item x="224"/>
        <item x="1766"/>
        <item x="2277"/>
        <item x="320"/>
        <item x="1467"/>
        <item x="1739"/>
        <item x="1556"/>
        <item x="1190"/>
        <item x="2502"/>
        <item x="632"/>
        <item x="2134"/>
        <item x="1906"/>
        <item x="1022"/>
        <item x="2348"/>
        <item x="1913"/>
        <item x="1673"/>
        <item x="2178"/>
        <item x="376"/>
        <item x="2226"/>
        <item x="944"/>
        <item x="2560"/>
        <item x="1087"/>
        <item x="1751"/>
        <item x="2250"/>
        <item x="2120"/>
        <item x="1567"/>
        <item x="1406"/>
        <item x="960"/>
        <item x="1194"/>
        <item x="525"/>
        <item x="104"/>
        <item x="1299"/>
        <item x="1629"/>
        <item x="1965"/>
        <item x="2135"/>
        <item x="222"/>
        <item x="1874"/>
        <item x="2495"/>
        <item x="298"/>
        <item x="61"/>
        <item x="1078"/>
        <item x="2590"/>
        <item x="2246"/>
        <item x="2223"/>
        <item x="1209"/>
        <item x="1898"/>
        <item x="1806"/>
        <item x="1676"/>
        <item x="7"/>
        <item x="220"/>
        <item x="1136"/>
        <item x="1257"/>
        <item x="156"/>
        <item x="1914"/>
        <item x="719"/>
        <item x="2095"/>
        <item x="824"/>
        <item x="1054"/>
        <item x="335"/>
        <item x="2127"/>
        <item x="2320"/>
        <item x="2580"/>
        <item x="774"/>
        <item x="1306"/>
        <item x="2466"/>
        <item x="2386"/>
        <item x="2506"/>
        <item x="1970"/>
        <item x="928"/>
        <item x="970"/>
        <item x="2391"/>
        <item x="1946"/>
        <item x="518"/>
        <item x="1702"/>
        <item x="1071"/>
        <item x="93"/>
        <item x="1468"/>
        <item x="109"/>
        <item x="796"/>
        <item x="452"/>
        <item x="2214"/>
        <item x="1444"/>
        <item x="1670"/>
        <item x="1213"/>
        <item x="578"/>
        <item x="304"/>
        <item x="841"/>
        <item x="1433"/>
        <item x="568"/>
        <item x="1763"/>
        <item x="1782"/>
        <item x="416"/>
        <item x="739"/>
        <item x="1091"/>
        <item x="36"/>
        <item x="460"/>
        <item x="445"/>
        <item x="511"/>
        <item x="1014"/>
        <item x="2401"/>
        <item x="1591"/>
        <item x="2340"/>
        <item x="1062"/>
        <item x="606"/>
        <item x="2282"/>
        <item x="70"/>
        <item x="2152"/>
        <item x="2232"/>
        <item x="194"/>
        <item x="885"/>
        <item x="1997"/>
        <item x="1744"/>
        <item x="529"/>
        <item x="190"/>
        <item x="169"/>
        <item x="2605"/>
        <item x="2078"/>
        <item x="205"/>
        <item x="97"/>
        <item x="398"/>
        <item x="1498"/>
        <item x="893"/>
        <item x="2023"/>
        <item x="2587"/>
        <item x="1565"/>
        <item x="1436"/>
        <item x="1166"/>
        <item x="1165"/>
        <item x="2158"/>
        <item x="900"/>
        <item x="1267"/>
        <item x="2577"/>
        <item x="1989"/>
        <item x="1249"/>
        <item x="1134"/>
        <item x="1339"/>
        <item x="2409"/>
        <item x="676"/>
        <item x="450"/>
        <item x="356"/>
        <item x="1909"/>
        <item x="584"/>
        <item x="507"/>
        <item x="2416"/>
        <item x="1081"/>
        <item x="780"/>
        <item x="411"/>
        <item x="2073"/>
        <item x="2547"/>
        <item x="600"/>
        <item x="1831"/>
        <item x="1212"/>
        <item x="179"/>
        <item x="734"/>
        <item x="476"/>
        <item x="2021"/>
        <item x="1983"/>
        <item x="1826"/>
        <item x="2472"/>
        <item x="2064"/>
        <item x="997"/>
        <item x="726"/>
        <item x="1770"/>
        <item x="1675"/>
        <item x="78"/>
        <item x="1652"/>
        <item x="151"/>
        <item x="468"/>
        <item x="1956"/>
        <item x="132"/>
        <item x="1219"/>
        <item x="30"/>
        <item x="1692"/>
        <item x="447"/>
        <item x="2454"/>
        <item x="757"/>
        <item x="1595"/>
        <item x="2420"/>
        <item x="1235"/>
        <item x="599"/>
        <item x="1491"/>
        <item x="2105"/>
        <item x="2248"/>
        <item x="231"/>
        <item x="2259"/>
        <item x="657"/>
        <item x="669"/>
        <item x="34"/>
        <item x="2342"/>
        <item x="2170"/>
        <item x="2543"/>
        <item x="2290"/>
        <item x="1096"/>
        <item x="200"/>
        <item x="103"/>
        <item x="1002"/>
        <item x="995"/>
        <item t="default"/>
      </items>
    </pivotField>
    <pivotField numFmtId="165" showAll="0"/>
    <pivotField numFmtId="165" showAll="0"/>
    <pivotField numFmtId="166" showAll="0"/>
    <pivotField numFmtId="1" showAll="0"/>
    <pivotField showAll="0"/>
    <pivotField numFmtId="1" showAll="0"/>
    <pivotField showAll="0"/>
  </pivotFields>
  <rowFields count="1">
    <field x="6"/>
  </rowFields>
  <rowItems count="5">
    <i>
      <x/>
    </i>
    <i>
      <x v="1"/>
    </i>
    <i>
      <x v="2"/>
    </i>
    <i>
      <x v="3"/>
    </i>
    <i t="grand">
      <x/>
    </i>
  </rowItems>
  <colItems count="1">
    <i/>
  </colItems>
  <dataFields count="1">
    <dataField name="Total Revenue" fld="16" baseField="0" baseItem="0" numFmtId="169"/>
  </dataFields>
  <formats count="1">
    <format dxfId="105">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5" format="6" series="1">
      <pivotArea type="data" outline="0" fieldPosition="0">
        <references count="1">
          <reference field="4294967294" count="1" selected="0">
            <x v="0"/>
          </reference>
        </references>
      </pivotArea>
    </chartFormat>
    <chartFormat chart="35" format="7">
      <pivotArea type="data" outline="0" fieldPosition="0">
        <references count="2">
          <reference field="4294967294" count="1" selected="0">
            <x v="0"/>
          </reference>
          <reference field="6" count="1" selected="0">
            <x v="0"/>
          </reference>
        </references>
      </pivotArea>
    </chartFormat>
    <chartFormat chart="35" format="8">
      <pivotArea type="data" outline="0" fieldPosition="0">
        <references count="2">
          <reference field="4294967294" count="1" selected="0">
            <x v="0"/>
          </reference>
          <reference field="6" count="1" selected="0">
            <x v="1"/>
          </reference>
        </references>
      </pivotArea>
    </chartFormat>
    <chartFormat chart="35" format="9">
      <pivotArea type="data" outline="0" fieldPosition="0">
        <references count="2">
          <reference field="4294967294" count="1" selected="0">
            <x v="0"/>
          </reference>
          <reference field="6" count="1" selected="0">
            <x v="2"/>
          </reference>
        </references>
      </pivotArea>
    </chartFormat>
    <chartFormat chart="35"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889C707-35B2-4E25-8CF1-9AEF52C9ABD8}" name="Total_Units_Sold"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24">
    <pivotField showAll="0"/>
    <pivotField numFmtId="164" showAll="0"/>
    <pivotField numFmtId="1" showAll="0"/>
    <pivotField showAll="0"/>
    <pivotField numFmtId="1" showAll="0"/>
    <pivotField showAll="0"/>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items count="6">
        <item x="3"/>
        <item x="0"/>
        <item x="4"/>
        <item x="1"/>
        <item x="2"/>
        <item t="default"/>
      </items>
    </pivotField>
    <pivotField showAll="0"/>
    <pivotField dataField="1" numFmtId="1" showAll="0"/>
    <pivotField numFmtId="165" showAll="0"/>
    <pivotField numFmtId="9" showAll="0"/>
    <pivotField numFmtId="165" showAll="0"/>
    <pivotField numFmtId="165" showAll="0"/>
    <pivotField numFmtId="165" showAll="0"/>
    <pivotField numFmtId="165" showAll="0"/>
    <pivotField numFmtId="166" showAll="0"/>
    <pivotField numFmtId="1" showAll="0"/>
    <pivotField showAll="0"/>
    <pivotField numFmtId="1" showAll="0"/>
    <pivotField showAll="0"/>
  </pivotFields>
  <rowItems count="1">
    <i/>
  </rowItems>
  <colItems count="1">
    <i/>
  </colItems>
  <dataFields count="1">
    <dataField name="Sum of Units Sold" fld="12"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8FC39E0-DBC4-48CA-B2AF-D13F4DA079D2}" name="Sales_Channel"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H9:I14" firstHeaderRow="1" firstDataRow="1" firstDataCol="1"/>
  <pivotFields count="24">
    <pivotField showAll="0"/>
    <pivotField numFmtId="164" showAll="0"/>
    <pivotField numFmtId="1" showAll="0"/>
    <pivotField showAll="0"/>
    <pivotField numFmtId="1" showAll="0"/>
    <pivotField showAll="0">
      <items count="13">
        <item x="0"/>
        <item x="1"/>
        <item x="2"/>
        <item x="3"/>
        <item x="4"/>
        <item x="5"/>
        <item x="6"/>
        <item x="7"/>
        <item x="8"/>
        <item x="9"/>
        <item x="10"/>
        <item x="11"/>
        <item t="default"/>
      </items>
    </pivotField>
    <pivotField showAll="0"/>
    <pivotField showAll="0" measureFilter="1">
      <items count="18">
        <item x="6"/>
        <item x="4"/>
        <item x="1"/>
        <item x="5"/>
        <item x="10"/>
        <item x="13"/>
        <item x="12"/>
        <item x="3"/>
        <item x="15"/>
        <item x="7"/>
        <item x="16"/>
        <item x="14"/>
        <item x="9"/>
        <item x="0"/>
        <item x="2"/>
        <item x="11"/>
        <item x="8"/>
        <item t="default"/>
      </items>
    </pivotField>
    <pivotField axis="axisRow" showAll="0">
      <items count="5">
        <item x="1"/>
        <item x="3"/>
        <item x="0"/>
        <item x="2"/>
        <item t="default"/>
      </items>
    </pivotField>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items count="2612">
        <item x="2585"/>
        <item x="2398"/>
        <item x="1664"/>
        <item x="2318"/>
        <item x="1161"/>
        <item x="1710"/>
        <item x="2595"/>
        <item x="42"/>
        <item x="2568"/>
        <item x="477"/>
        <item x="1627"/>
        <item x="2400"/>
        <item x="2256"/>
        <item x="2339"/>
        <item x="1034"/>
        <item x="1860"/>
        <item x="1028"/>
        <item x="825"/>
        <item x="785"/>
        <item x="258"/>
        <item x="1111"/>
        <item x="1056"/>
        <item x="1135"/>
        <item x="1387"/>
        <item x="202"/>
        <item x="1604"/>
        <item x="721"/>
        <item x="549"/>
        <item x="2322"/>
        <item x="790"/>
        <item x="2180"/>
        <item x="1281"/>
        <item x="2354"/>
        <item x="605"/>
        <item x="368"/>
        <item x="363"/>
        <item x="2029"/>
        <item x="1141"/>
        <item x="2015"/>
        <item x="85"/>
        <item x="1753"/>
        <item x="1457"/>
        <item x="2449"/>
        <item x="679"/>
        <item x="303"/>
        <item x="1786"/>
        <item x="557"/>
        <item x="432"/>
        <item x="2538"/>
        <item x="147"/>
        <item x="2372"/>
        <item x="1155"/>
        <item x="67"/>
        <item x="2516"/>
        <item x="2189"/>
        <item x="655"/>
        <item x="1884"/>
        <item x="2206"/>
        <item x="1896"/>
        <item x="1957"/>
        <item x="2504"/>
        <item x="1764"/>
        <item x="18"/>
        <item x="1561"/>
        <item x="2374"/>
        <item x="1660"/>
        <item x="2080"/>
        <item x="276"/>
        <item x="1330"/>
        <item x="358"/>
        <item x="873"/>
        <item x="1726"/>
        <item x="2123"/>
        <item x="682"/>
        <item x="2604"/>
        <item x="902"/>
        <item x="1872"/>
        <item x="864"/>
        <item x="2598"/>
        <item x="1053"/>
        <item x="5"/>
        <item x="2241"/>
        <item x="288"/>
        <item x="251"/>
        <item x="498"/>
        <item x="160"/>
        <item x="699"/>
        <item x="1360"/>
        <item x="297"/>
        <item x="1322"/>
        <item x="1368"/>
        <item x="1717"/>
        <item x="1449"/>
        <item x="1019"/>
        <item x="2202"/>
        <item x="1606"/>
        <item x="185"/>
        <item x="506"/>
        <item x="1992"/>
        <item x="112"/>
        <item x="1512"/>
        <item x="1072"/>
        <item x="1356"/>
        <item x="2486"/>
        <item x="1834"/>
        <item x="1775"/>
        <item x="95"/>
        <item x="2337"/>
        <item x="2182"/>
        <item x="982"/>
        <item x="1196"/>
        <item x="1143"/>
        <item x="146"/>
        <item x="1015"/>
        <item x="83"/>
        <item x="1461"/>
        <item x="1264"/>
        <item x="2607"/>
        <item x="712"/>
        <item x="437"/>
        <item x="235"/>
        <item x="2017"/>
        <item x="1483"/>
        <item x="454"/>
        <item x="238"/>
        <item x="2558"/>
        <item x="48"/>
        <item x="174"/>
        <item x="2039"/>
        <item x="1961"/>
        <item x="2592"/>
        <item x="641"/>
        <item x="1530"/>
        <item x="1990"/>
        <item x="177"/>
        <item x="1563"/>
        <item x="663"/>
        <item x="823"/>
        <item x="277"/>
        <item x="656"/>
        <item x="1767"/>
        <item x="842"/>
        <item x="2601"/>
        <item x="1122"/>
        <item x="2115"/>
        <item x="2113"/>
        <item x="1338"/>
        <item x="1750"/>
        <item x="2077"/>
        <item x="2093"/>
        <item x="1448"/>
        <item x="616"/>
        <item x="1152"/>
        <item x="360"/>
        <item x="2586"/>
        <item x="1723"/>
        <item x="2392"/>
        <item x="2332"/>
        <item x="2157"/>
        <item x="1320"/>
        <item x="136"/>
        <item x="758"/>
        <item x="2331"/>
        <item x="2413"/>
        <item x="433"/>
        <item x="331"/>
        <item x="1787"/>
        <item x="1108"/>
        <item x="2305"/>
        <item x="1426"/>
        <item x="640"/>
        <item x="2266"/>
        <item x="1453"/>
        <item x="314"/>
        <item x="1686"/>
        <item x="1207"/>
        <item x="1536"/>
        <item x="310"/>
        <item x="2104"/>
        <item x="395"/>
        <item x="1575"/>
        <item x="1241"/>
        <item x="1678"/>
        <item x="1877"/>
        <item x="953"/>
        <item x="430"/>
        <item x="1000"/>
        <item x="1688"/>
        <item x="896"/>
        <item x="227"/>
        <item x="2289"/>
        <item x="321"/>
        <item x="1521"/>
        <item x="340"/>
        <item x="1507"/>
        <item x="954"/>
        <item x="916"/>
        <item x="2487"/>
        <item x="747"/>
        <item x="2118"/>
        <item x="383"/>
        <item x="752"/>
        <item x="133"/>
        <item x="1693"/>
        <item x="991"/>
        <item x="2153"/>
        <item x="2008"/>
        <item x="2593"/>
        <item x="1171"/>
        <item x="2009"/>
        <item x="2582"/>
        <item x="2351"/>
        <item x="1420"/>
        <item x="1285"/>
        <item x="316"/>
        <item x="14"/>
        <item x="694"/>
        <item x="1811"/>
        <item x="925"/>
        <item x="484"/>
        <item x="1460"/>
        <item x="1191"/>
        <item x="98"/>
        <item x="2455"/>
        <item x="2471"/>
        <item x="1168"/>
        <item x="308"/>
        <item x="457"/>
        <item x="968"/>
        <item x="921"/>
        <item x="2573"/>
        <item x="1203"/>
        <item x="64"/>
        <item x="2063"/>
        <item x="1752"/>
        <item x="1350"/>
        <item x="295"/>
        <item x="1204"/>
        <item x="1759"/>
        <item x="611"/>
        <item x="2464"/>
        <item x="307"/>
        <item x="492"/>
        <item x="1247"/>
        <item x="471"/>
        <item x="575"/>
        <item x="1532"/>
        <item x="1516"/>
        <item x="1311"/>
        <item x="1262"/>
        <item x="1918"/>
        <item x="2389"/>
        <item x="293"/>
        <item x="1967"/>
        <item x="1192"/>
        <item x="652"/>
        <item x="1193"/>
        <item x="1180"/>
        <item x="2035"/>
        <item x="1535"/>
        <item x="1890"/>
        <item x="1146"/>
        <item x="155"/>
        <item x="981"/>
        <item x="1271"/>
        <item x="932"/>
        <item x="1232"/>
        <item x="2299"/>
        <item x="2542"/>
        <item x="1060"/>
        <item x="2234"/>
        <item x="903"/>
        <item x="1585"/>
        <item x="2068"/>
        <item x="1641"/>
        <item x="577"/>
        <item x="2406"/>
        <item x="2268"/>
        <item x="13"/>
        <item x="2484"/>
        <item x="403"/>
        <item x="2181"/>
        <item x="339"/>
        <item x="1554"/>
        <item x="296"/>
        <item x="2300"/>
        <item x="1866"/>
        <item x="1867"/>
        <item x="1088"/>
        <item x="1845"/>
        <item x="2518"/>
        <item x="1321"/>
        <item x="834"/>
        <item x="232"/>
        <item x="1038"/>
        <item x="1178"/>
        <item x="2188"/>
        <item x="795"/>
        <item x="412"/>
        <item x="465"/>
        <item x="1052"/>
        <item x="2025"/>
        <item x="2599"/>
        <item x="973"/>
        <item x="1814"/>
        <item x="911"/>
        <item x="1827"/>
        <item x="741"/>
        <item x="817"/>
        <item x="2491"/>
        <item x="1733"/>
        <item x="1361"/>
        <item x="1346"/>
        <item x="499"/>
        <item x="1754"/>
        <item x="764"/>
        <item x="565"/>
        <item x="1960"/>
        <item x="357"/>
        <item x="610"/>
        <item x="830"/>
        <item x="571"/>
        <item x="1280"/>
        <item x="1698"/>
        <item x="570"/>
        <item x="1058"/>
        <item x="2005"/>
        <item x="1792"/>
        <item x="935"/>
        <item x="1540"/>
        <item x="2144"/>
        <item x="1066"/>
        <item x="453"/>
        <item x="1949"/>
        <item x="2046"/>
        <item x="1526"/>
        <item x="1129"/>
        <item x="427"/>
        <item x="1422"/>
        <item x="1889"/>
        <item x="2192"/>
        <item x="1305"/>
        <item x="807"/>
        <item x="180"/>
        <item x="1862"/>
        <item x="75"/>
        <item x="2233"/>
        <item x="686"/>
        <item x="1407"/>
        <item x="491"/>
        <item x="1819"/>
        <item x="1365"/>
        <item x="544"/>
        <item x="443"/>
        <item x="2544"/>
        <item x="1105"/>
        <item x="1818"/>
        <item x="1537"/>
        <item x="458"/>
        <item x="1446"/>
        <item x="2370"/>
        <item x="538"/>
        <item x="10"/>
        <item x="262"/>
        <item x="1730"/>
        <item x="82"/>
        <item x="989"/>
        <item x="495"/>
        <item x="1935"/>
        <item x="348"/>
        <item x="478"/>
        <item x="677"/>
        <item x="1179"/>
        <item x="1955"/>
        <item x="254"/>
        <item x="914"/>
        <item x="1211"/>
        <item x="1288"/>
        <item x="1340"/>
        <item x="1503"/>
        <item x="724"/>
        <item x="1029"/>
        <item x="1098"/>
        <item x="770"/>
        <item x="379"/>
        <item x="2100"/>
        <item x="2007"/>
        <item x="517"/>
        <item x="625"/>
        <item x="685"/>
        <item x="233"/>
        <item x="1803"/>
        <item x="1579"/>
        <item x="74"/>
        <item x="1424"/>
        <item x="1886"/>
        <item x="2205"/>
        <item x="2345"/>
        <item x="2451"/>
        <item x="2220"/>
        <item x="2359"/>
        <item x="1732"/>
        <item x="2072"/>
        <item x="1740"/>
        <item x="1103"/>
        <item x="2295"/>
        <item x="2524"/>
        <item x="2208"/>
        <item x="2217"/>
        <item x="1381"/>
        <item x="2283"/>
        <item x="1642"/>
        <item x="176"/>
        <item x="2049"/>
        <item x="1394"/>
        <item x="2172"/>
        <item x="216"/>
        <item x="1927"/>
        <item x="2219"/>
        <item x="2292"/>
        <item x="627"/>
        <item x="624"/>
        <item x="2441"/>
        <item x="2570"/>
        <item x="2473"/>
        <item x="2511"/>
        <item x="2468"/>
        <item x="2385"/>
        <item x="1517"/>
        <item x="2218"/>
        <item x="897"/>
        <item x="1587"/>
        <item x="141"/>
        <item x="2414"/>
        <item x="666"/>
        <item x="2092"/>
        <item x="574"/>
        <item x="1363"/>
        <item x="732"/>
        <item x="1018"/>
        <item x="2521"/>
        <item x="1953"/>
        <item x="1822"/>
        <item x="524"/>
        <item x="2236"/>
        <item x="1362"/>
        <item x="612"/>
        <item x="429"/>
        <item x="1417"/>
        <item x="1063"/>
        <item x="2394"/>
        <item x="623"/>
        <item x="123"/>
        <item x="550"/>
        <item x="2375"/>
        <item x="2155"/>
        <item x="705"/>
        <item x="638"/>
        <item x="999"/>
        <item x="1712"/>
        <item x="1615"/>
        <item x="334"/>
        <item x="1951"/>
        <item x="1085"/>
        <item x="1781"/>
        <item x="725"/>
        <item x="910"/>
        <item x="170"/>
        <item x="324"/>
        <item x="2549"/>
        <item x="1921"/>
        <item x="1499"/>
        <item x="2247"/>
        <item x="21"/>
        <item x="1169"/>
        <item x="1431"/>
        <item x="2"/>
        <item x="1542"/>
        <item x="1100"/>
        <item x="1755"/>
        <item x="182"/>
        <item x="866"/>
        <item x="840"/>
        <item x="929"/>
        <item x="899"/>
        <item x="673"/>
        <item x="1124"/>
        <item x="1988"/>
        <item x="127"/>
        <item x="1879"/>
        <item x="2459"/>
        <item x="927"/>
        <item x="1529"/>
        <item x="1201"/>
        <item x="2492"/>
        <item x="835"/>
        <item x="690"/>
        <item x="2024"/>
        <item x="355"/>
        <item x="992"/>
        <item x="1609"/>
        <item x="576"/>
        <item x="2050"/>
        <item x="2126"/>
        <item x="1783"/>
        <item x="1174"/>
        <item x="2530"/>
        <item x="2474"/>
        <item x="1082"/>
        <item x="876"/>
        <item x="100"/>
        <item x="24"/>
        <item x="1399"/>
        <item x="792"/>
        <item x="88"/>
        <item x="1789"/>
        <item x="1804"/>
        <item x="737"/>
        <item x="1929"/>
        <item x="1513"/>
        <item x="631"/>
        <item x="91"/>
        <item x="1523"/>
        <item x="1644"/>
        <item x="1617"/>
        <item x="1385"/>
        <item x="396"/>
        <item x="533"/>
        <item x="90"/>
        <item x="92"/>
        <item x="270"/>
        <item x="1229"/>
        <item x="1469"/>
        <item x="2284"/>
        <item x="309"/>
        <item x="895"/>
        <item x="32"/>
        <item x="1496"/>
        <item x="1583"/>
        <item x="1588"/>
        <item x="388"/>
        <item x="569"/>
        <item x="1543"/>
        <item x="1005"/>
        <item x="1761"/>
        <item x="775"/>
        <item x="2308"/>
        <item x="2553"/>
        <item x="1635"/>
        <item x="259"/>
        <item x="505"/>
        <item x="2405"/>
        <item x="950"/>
        <item x="1745"/>
        <item x="853"/>
        <item x="394"/>
        <item x="964"/>
        <item x="464"/>
        <item x="2477"/>
        <item x="1829"/>
        <item x="1922"/>
        <item x="2151"/>
        <item x="469"/>
        <item x="564"/>
        <item x="1147"/>
        <item x="1706"/>
        <item x="917"/>
        <item x="266"/>
        <item x="1411"/>
        <item x="1721"/>
        <item x="1292"/>
        <item x="1445"/>
        <item x="65"/>
        <item x="2065"/>
        <item x="1050"/>
        <item x="1838"/>
        <item x="653"/>
        <item x="1805"/>
        <item x="1714"/>
        <item x="1797"/>
        <item x="1260"/>
        <item x="531"/>
        <item x="1358"/>
        <item x="2228"/>
        <item x="658"/>
        <item x="1924"/>
        <item x="2054"/>
        <item x="1097"/>
        <item x="44"/>
        <item x="142"/>
        <item x="1423"/>
        <item x="1708"/>
        <item x="105"/>
        <item x="1334"/>
        <item x="1462"/>
        <item x="1044"/>
        <item x="2564"/>
        <item x="57"/>
        <item x="2537"/>
        <item x="1437"/>
        <item x="2358"/>
        <item x="1544"/>
        <item x="1442"/>
        <item x="536"/>
        <item x="408"/>
        <item x="723"/>
        <item x="2589"/>
        <item x="193"/>
        <item x="2415"/>
        <item x="634"/>
        <item x="428"/>
        <item x="201"/>
        <item x="1374"/>
        <item x="2362"/>
        <item x="1888"/>
        <item x="1741"/>
        <item x="1746"/>
        <item x="1312"/>
        <item x="1033"/>
        <item x="2319"/>
        <item x="106"/>
        <item x="1167"/>
        <item x="236"/>
        <item x="1372"/>
        <item x="2047"/>
        <item x="782"/>
        <item x="1936"/>
        <item x="377"/>
        <item x="2327"/>
        <item x="80"/>
        <item x="1830"/>
        <item x="1511"/>
        <item x="1344"/>
        <item x="1616"/>
        <item x="1343"/>
        <item x="1069"/>
        <item x="1643"/>
        <item x="1971"/>
        <item x="751"/>
        <item x="1045"/>
        <item x="313"/>
        <item x="455"/>
        <item x="2237"/>
        <item x="382"/>
        <item x="988"/>
        <item x="750"/>
        <item x="2088"/>
        <item x="364"/>
        <item x="1832"/>
        <item x="2156"/>
        <item x="246"/>
        <item x="1677"/>
        <item x="2103"/>
        <item x="2086"/>
        <item x="2556"/>
        <item x="208"/>
        <item x="753"/>
        <item x="713"/>
        <item x="754"/>
        <item x="1215"/>
        <item x="2514"/>
        <item x="2404"/>
        <item x="590"/>
        <item x="585"/>
        <item x="1724"/>
        <item x="1093"/>
        <item x="743"/>
        <item x="617"/>
        <item x="472"/>
        <item x="1570"/>
        <item x="2071"/>
        <item x="947"/>
        <item x="250"/>
        <item x="178"/>
        <item x="1941"/>
        <item x="1795"/>
        <item x="1672"/>
        <item x="1274"/>
        <item x="1837"/>
        <item x="955"/>
        <item x="660"/>
        <item x="1032"/>
        <item x="2597"/>
        <item x="508"/>
        <item x="646"/>
        <item x="1315"/>
        <item x="242"/>
        <item x="1883"/>
        <item x="833"/>
        <item x="580"/>
        <item x="959"/>
        <item x="609"/>
        <item x="192"/>
        <item x="461"/>
        <item x="1010"/>
        <item x="522"/>
        <item x="2106"/>
        <item x="2306"/>
        <item x="874"/>
        <item x="204"/>
        <item x="1558"/>
        <item x="166"/>
        <item x="275"/>
        <item x="1810"/>
        <item x="1003"/>
        <item x="887"/>
        <item x="563"/>
        <item x="1552"/>
        <item x="769"/>
        <item x="2204"/>
        <item x="2055"/>
        <item x="1349"/>
        <item x="1470"/>
        <item x="2403"/>
        <item x="2548"/>
        <item x="906"/>
        <item x="2082"/>
        <item x="678"/>
        <item x="1408"/>
        <item x="537"/>
        <item x="527"/>
        <item x="2315"/>
        <item x="400"/>
        <item x="1895"/>
        <item x="1335"/>
        <item x="1854"/>
        <item x="540"/>
        <item x="1392"/>
        <item x="58"/>
        <item x="1757"/>
        <item x="1375"/>
        <item x="1451"/>
        <item x="1669"/>
        <item x="1153"/>
        <item x="1651"/>
        <item x="2443"/>
        <item x="2200"/>
        <item x="1520"/>
        <item x="1208"/>
        <item x="2596"/>
        <item x="2369"/>
        <item x="2551"/>
        <item x="419"/>
        <item x="1506"/>
        <item x="2445"/>
        <item x="2588"/>
        <item x="740"/>
        <item x="386"/>
        <item x="2288"/>
        <item x="69"/>
        <item x="2410"/>
        <item x="661"/>
        <item x="1447"/>
        <item x="2423"/>
        <item x="951"/>
        <item x="1173"/>
        <item x="1577"/>
        <item x="1120"/>
        <item x="1319"/>
        <item x="1355"/>
        <item x="2026"/>
        <item x="1478"/>
        <item x="2563"/>
        <item x="367"/>
        <item x="2076"/>
        <item x="2448"/>
        <item x="1524"/>
        <item x="2245"/>
        <item x="446"/>
        <item x="1077"/>
        <item x="206"/>
        <item x="554"/>
        <item x="561"/>
        <item x="567"/>
        <item x="1630"/>
        <item x="1736"/>
        <item x="2399"/>
        <item x="1037"/>
        <item x="1793"/>
        <item x="1310"/>
        <item x="63"/>
        <item x="49"/>
        <item x="709"/>
        <item x="1658"/>
        <item x="832"/>
        <item x="884"/>
        <item x="2179"/>
        <item x="1371"/>
        <item x="1697"/>
        <item x="1409"/>
        <item x="116"/>
        <item x="467"/>
        <item x="1613"/>
        <item x="1602"/>
        <item x="2280"/>
        <item x="2053"/>
        <item x="2154"/>
        <item x="738"/>
        <item x="979"/>
        <item x="765"/>
        <item x="43"/>
        <item x="2014"/>
        <item x="2328"/>
        <item x="2480"/>
        <item x="643"/>
        <item x="1430"/>
        <item x="822"/>
        <item x="2002"/>
        <item x="4"/>
        <item x="2163"/>
        <item x="426"/>
        <item x="2419"/>
        <item x="1041"/>
        <item x="594"/>
        <item x="2488"/>
        <item x="278"/>
        <item x="2011"/>
        <item x="22"/>
        <item x="1527"/>
        <item x="1993"/>
        <item x="1106"/>
        <item x="1679"/>
        <item x="2109"/>
        <item x="555"/>
        <item x="159"/>
        <item x="19"/>
        <item x="1715"/>
        <item x="1214"/>
        <item x="1428"/>
        <item x="107"/>
        <item x="1256"/>
        <item x="53"/>
        <item x="318"/>
        <item x="1843"/>
        <item x="2475"/>
        <item x="1557"/>
        <item x="115"/>
        <item x="2536"/>
        <item x="857"/>
        <item x="1699"/>
        <item x="1958"/>
        <item x="1144"/>
        <item x="422"/>
        <item x="1390"/>
        <item x="1727"/>
        <item x="2476"/>
        <item x="240"/>
        <item x="2041"/>
        <item x="882"/>
        <item x="773"/>
        <item x="1389"/>
        <item x="1495"/>
        <item x="742"/>
        <item x="1026"/>
        <item x="889"/>
        <item x="2133"/>
        <item x="2036"/>
        <item x="2555"/>
        <item x="2231"/>
        <item x="613"/>
        <item x="485"/>
        <item x="1778"/>
        <item x="140"/>
        <item x="1218"/>
        <item x="1891"/>
        <item x="28"/>
        <item x="424"/>
        <item x="2497"/>
        <item x="1510"/>
        <item x="1655"/>
        <item x="253"/>
        <item x="707"/>
        <item x="1347"/>
        <item x="330"/>
        <item x="84"/>
        <item x="431"/>
        <item x="718"/>
        <item x="1711"/>
        <item x="978"/>
        <item x="434"/>
        <item x="181"/>
        <item x="1977"/>
        <item x="877"/>
        <item x="1514"/>
        <item x="2045"/>
        <item x="516"/>
        <item x="2444"/>
        <item x="2142"/>
        <item x="1533"/>
        <item x="415"/>
        <item x="1206"/>
        <item x="333"/>
        <item x="1376"/>
        <item x="1505"/>
        <item x="974"/>
        <item x="1298"/>
        <item x="996"/>
        <item x="772"/>
        <item x="1210"/>
        <item x="1223"/>
        <item x="405"/>
        <item x="938"/>
        <item x="329"/>
        <item x="794"/>
        <item x="1025"/>
        <item x="798"/>
        <item x="241"/>
        <item x="2349"/>
        <item x="588"/>
        <item x="908"/>
        <item x="389"/>
        <item x="744"/>
        <item x="626"/>
        <item x="838"/>
        <item x="526"/>
        <item x="1148"/>
        <item x="1954"/>
        <item x="836"/>
        <item x="29"/>
        <item x="2357"/>
        <item x="1481"/>
        <item x="2056"/>
        <item x="101"/>
        <item x="1938"/>
        <item x="1419"/>
        <item x="1291"/>
        <item x="2145"/>
        <item x="2137"/>
        <item x="1790"/>
        <item x="41"/>
        <item x="1239"/>
        <item x="1324"/>
        <item x="1600"/>
        <item x="120"/>
        <item x="1342"/>
        <item x="1295"/>
        <item x="1725"/>
        <item x="2561"/>
        <item x="2061"/>
        <item x="2545"/>
        <item x="880"/>
        <item x="667"/>
        <item x="71"/>
        <item x="217"/>
        <item x="79"/>
        <item x="2314"/>
        <item x="1566"/>
        <item x="855"/>
        <item x="2074"/>
        <item x="2382"/>
        <item x="596"/>
        <item x="2329"/>
        <item x="1934"/>
        <item x="2141"/>
        <item x="66"/>
        <item x="1463"/>
        <item x="152"/>
        <item x="1689"/>
        <item x="1068"/>
        <item x="2264"/>
        <item x="1391"/>
        <item x="579"/>
        <item x="2562"/>
        <item x="1366"/>
        <item x="919"/>
        <item x="2051"/>
        <item x="311"/>
        <item x="1538"/>
        <item x="2579"/>
        <item x="2478"/>
        <item x="475"/>
        <item x="589"/>
        <item x="861"/>
        <item x="2457"/>
        <item x="2229"/>
        <item x="378"/>
        <item x="1632"/>
        <item x="1474"/>
        <item x="267"/>
        <item x="1055"/>
        <item x="688"/>
        <item x="1352"/>
        <item x="494"/>
        <item x="2396"/>
        <item x="1316"/>
        <item x="1314"/>
        <item x="2194"/>
        <item x="2395"/>
        <item x="1942"/>
        <item x="239"/>
        <item x="271"/>
        <item x="2252"/>
        <item x="1855"/>
        <item x="164"/>
        <item x="1599"/>
        <item x="2132"/>
        <item x="695"/>
        <item x="2285"/>
        <item x="969"/>
        <item x="2003"/>
        <item x="1596"/>
        <item x="2042"/>
        <item x="87"/>
        <item x="345"/>
        <item x="1713"/>
        <item x="1158"/>
        <item x="700"/>
        <item x="2532"/>
        <item x="2439"/>
        <item x="2187"/>
        <item x="282"/>
        <item x="1084"/>
        <item x="294"/>
        <item x="905"/>
        <item x="784"/>
        <item x="2139"/>
        <item x="2411"/>
        <item x="128"/>
        <item x="1568"/>
        <item x="338"/>
        <item x="2525"/>
        <item x="1466"/>
        <item x="1631"/>
        <item x="1525"/>
        <item x="2201"/>
        <item x="2482"/>
        <item x="135"/>
        <item x="391"/>
        <item x="948"/>
        <item x="924"/>
        <item x="1410"/>
        <item x="803"/>
        <item x="1492"/>
        <item x="708"/>
        <item x="2034"/>
        <item x="2171"/>
        <item x="791"/>
        <item x="1186"/>
        <item x="1092"/>
        <item x="1776"/>
        <item x="493"/>
        <item x="319"/>
        <item x="1576"/>
        <item x="2060"/>
        <item x="797"/>
        <item x="2216"/>
        <item x="2554"/>
        <item x="722"/>
        <item x="2336"/>
        <item x="1432"/>
        <item x="868"/>
        <item x="983"/>
        <item x="2307"/>
        <item x="2465"/>
        <item x="2528"/>
        <item x="50"/>
        <item x="1142"/>
        <item x="2426"/>
        <item x="2131"/>
        <item x="1011"/>
        <item x="2070"/>
        <item x="2031"/>
        <item x="2101"/>
        <item x="1559"/>
        <item x="1107"/>
        <item x="2110"/>
        <item x="481"/>
        <item x="760"/>
        <item x="1064"/>
        <item x="1984"/>
        <item x="1479"/>
        <item x="913"/>
        <item x="157"/>
        <item x="936"/>
        <item x="1900"/>
        <item x="961"/>
        <item x="551"/>
        <item x="2291"/>
        <item x="305"/>
        <item x="2447"/>
        <item x="1849"/>
        <item x="1175"/>
        <item x="1905"/>
        <item x="720"/>
        <item x="196"/>
        <item x="670"/>
        <item x="438"/>
        <item x="2501"/>
        <item x="2428"/>
        <item x="2591"/>
        <item x="1700"/>
        <item x="1682"/>
        <item x="692"/>
        <item x="986"/>
        <item x="894"/>
        <item x="349"/>
        <item x="1902"/>
        <item x="1995"/>
        <item x="2125"/>
        <item x="1195"/>
        <item x="2298"/>
        <item x="1109"/>
        <item x="2442"/>
        <item x="2195"/>
        <item x="1820"/>
        <item x="915"/>
        <item x="2571"/>
        <item x="402"/>
        <item x="2429"/>
        <item x="1945"/>
        <item x="2238"/>
        <item x="859"/>
        <item x="2069"/>
        <item x="1364"/>
        <item x="2167"/>
        <item x="56"/>
        <item x="2162"/>
        <item x="1130"/>
        <item x="1228"/>
        <item x="52"/>
        <item x="456"/>
        <item x="1119"/>
        <item x="2240"/>
        <item x="2606"/>
        <item x="1747"/>
        <item x="2230"/>
        <item x="727"/>
        <item x="1833"/>
        <item x="2254"/>
        <item x="2108"/>
        <item x="1293"/>
        <item x="2360"/>
        <item x="875"/>
        <item x="420"/>
        <item x="1317"/>
        <item x="827"/>
        <item x="463"/>
        <item x="1807"/>
        <item x="878"/>
        <item x="560"/>
        <item x="2297"/>
        <item x="2522"/>
        <item x="1653"/>
        <item x="2249"/>
        <item x="607"/>
        <item x="2433"/>
        <item x="583"/>
        <item x="870"/>
        <item x="994"/>
        <item x="1328"/>
        <item x="937"/>
        <item x="249"/>
        <item x="1926"/>
        <item x="1139"/>
        <item x="2600"/>
        <item x="2390"/>
        <item x="715"/>
        <item x="1405"/>
        <item x="1266"/>
        <item x="1962"/>
        <item x="110"/>
        <item x="2427"/>
        <item x="1791"/>
        <item x="131"/>
        <item x="802"/>
        <item x="1564"/>
        <item x="2365"/>
        <item x="2364"/>
        <item x="470"/>
        <item x="683"/>
        <item x="975"/>
        <item x="650"/>
        <item x="1662"/>
        <item x="637"/>
        <item x="2207"/>
        <item x="150"/>
        <item x="552"/>
        <item x="2559"/>
        <item x="1808"/>
        <item x="621"/>
        <item x="2159"/>
        <item x="1230"/>
        <item x="191"/>
        <item x="635"/>
        <item x="1253"/>
        <item x="1282"/>
        <item x="2368"/>
        <item x="2533"/>
        <item x="598"/>
        <item x="1994"/>
        <item x="651"/>
        <item x="47"/>
        <item x="399"/>
        <item x="2033"/>
        <item x="1301"/>
        <item x="2275"/>
        <item x="2576"/>
        <item x="2381"/>
        <item x="1572"/>
        <item x="1440"/>
        <item x="2438"/>
        <item x="373"/>
        <item x="603"/>
        <item x="1928"/>
        <item x="767"/>
        <item x="397"/>
        <item x="1611"/>
        <item x="1001"/>
        <item x="1027"/>
        <item x="1255"/>
        <item x="1950"/>
        <item x="256"/>
        <item x="783"/>
        <item x="1952"/>
        <item x="1607"/>
        <item x="1170"/>
        <item x="2261"/>
        <item x="2304"/>
        <item x="2177"/>
        <item x="2048"/>
        <item x="2084"/>
        <item x="863"/>
        <item x="943"/>
        <item x="1959"/>
        <item x="362"/>
        <item x="2062"/>
        <item x="1128"/>
        <item x="1454"/>
        <item x="213"/>
        <item x="149"/>
        <item x="1290"/>
        <item x="1439"/>
        <item x="1236"/>
        <item x="645"/>
        <item x="2052"/>
        <item x="2242"/>
        <item x="45"/>
        <item x="2509"/>
        <item x="1429"/>
        <item x="322"/>
        <item x="1796"/>
        <item x="2043"/>
        <item x="2557"/>
        <item x="1265"/>
        <item x="946"/>
        <item x="1836"/>
        <item x="1287"/>
        <item x="1395"/>
        <item x="1840"/>
        <item x="1774"/>
        <item x="1912"/>
        <item x="1177"/>
        <item x="1597"/>
        <item x="341"/>
        <item x="1254"/>
        <item x="1183"/>
        <item x="956"/>
        <item x="186"/>
        <item x="2513"/>
        <item x="1748"/>
        <item x="848"/>
        <item x="622"/>
        <item x="1560"/>
        <item x="1383"/>
        <item x="1412"/>
        <item x="1126"/>
        <item x="2038"/>
        <item x="299"/>
        <item x="2463"/>
        <item x="2387"/>
        <item x="1683"/>
        <item x="51"/>
        <item x="776"/>
        <item x="801"/>
        <item x="503"/>
        <item x="1749"/>
        <item x="1571"/>
        <item x="354"/>
        <item x="2503"/>
        <item x="814"/>
        <item x="393"/>
        <item x="1709"/>
        <item x="35"/>
        <item x="119"/>
        <item x="1040"/>
        <item x="381"/>
        <item x="1398"/>
        <item x="1815"/>
        <item x="2344"/>
        <item x="962"/>
        <item x="114"/>
        <item x="352"/>
        <item x="1799"/>
        <item x="1150"/>
        <item x="710"/>
        <item x="1125"/>
        <item x="966"/>
        <item x="479"/>
        <item x="1443"/>
        <item x="839"/>
        <item x="1163"/>
        <item x="1869"/>
        <item x="1985"/>
        <item x="1769"/>
        <item x="761"/>
        <item x="2539"/>
        <item x="1899"/>
        <item x="923"/>
        <item x="290"/>
        <item x="1546"/>
        <item x="317"/>
        <item x="1046"/>
        <item x="165"/>
        <item x="1369"/>
        <item x="111"/>
        <item x="1684"/>
        <item x="2161"/>
        <item x="1801"/>
        <item x="1728"/>
        <item x="1948"/>
        <item x="292"/>
        <item x="2584"/>
        <item x="2271"/>
        <item x="1638"/>
        <item x="845"/>
        <item x="1121"/>
        <item x="1245"/>
        <item x="2330"/>
        <item x="1149"/>
        <item x="591"/>
        <item x="639"/>
        <item x="2186"/>
        <item x="1233"/>
        <item x="819"/>
        <item x="717"/>
        <item x="1067"/>
        <item x="2279"/>
        <item x="126"/>
        <item x="1198"/>
        <item x="40"/>
        <item x="633"/>
        <item x="642"/>
        <item x="442"/>
        <item x="2281"/>
        <item x="451"/>
        <item x="1434"/>
        <item x="175"/>
        <item x="662"/>
        <item x="2272"/>
        <item x="2602"/>
        <item x="2269"/>
        <item x="1450"/>
        <item x="1574"/>
        <item x="1065"/>
        <item x="1477"/>
        <item x="1083"/>
        <item x="243"/>
        <item x="234"/>
        <item x="1612"/>
        <item x="1986"/>
        <item x="883"/>
        <item x="846"/>
        <item x="2121"/>
        <item x="15"/>
        <item x="410"/>
        <item x="184"/>
        <item x="33"/>
        <item x="1370"/>
        <item x="1704"/>
        <item x="1414"/>
        <item x="879"/>
        <item x="2211"/>
        <item x="618"/>
        <item x="1043"/>
        <item x="787"/>
        <item x="2512"/>
        <item x="1197"/>
        <item x="680"/>
        <item x="2258"/>
        <item x="2040"/>
        <item x="226"/>
        <item x="54"/>
        <item x="2212"/>
        <item x="781"/>
        <item x="933"/>
        <item x="701"/>
        <item x="1487"/>
        <item x="942"/>
        <item x="829"/>
        <item x="272"/>
        <item x="2067"/>
        <item x="2316"/>
        <item x="2347"/>
        <item x="1441"/>
        <item x="1086"/>
        <item x="681"/>
        <item x="941"/>
        <item x="1659"/>
        <item x="559"/>
        <item x="572"/>
        <item x="1080"/>
        <item x="2485"/>
        <item x="1216"/>
        <item x="1637"/>
        <item x="920"/>
        <item x="703"/>
        <item x="2412"/>
        <item x="1573"/>
        <item x="2066"/>
        <item x="1903"/>
        <item x="2436"/>
        <item x="1716"/>
        <item x="2458"/>
        <item x="711"/>
        <item x="1013"/>
        <item x="2032"/>
        <item x="546"/>
        <item x="2165"/>
        <item x="244"/>
        <item x="1665"/>
        <item x="1157"/>
        <item x="1162"/>
        <item x="448"/>
        <item x="1648"/>
        <item x="2517"/>
        <item x="31"/>
        <item x="891"/>
        <item x="1773"/>
        <item x="967"/>
        <item x="2030"/>
        <item x="380"/>
        <item x="1812"/>
        <item x="1785"/>
        <item x="325"/>
        <item x="2210"/>
        <item x="1140"/>
        <item x="1614"/>
        <item x="2213"/>
        <item x="759"/>
        <item x="2498"/>
        <item x="1259"/>
        <item x="816"/>
        <item x="188"/>
        <item x="1224"/>
        <item x="1623"/>
        <item x="2147"/>
        <item x="2323"/>
        <item x="1821"/>
        <item x="1964"/>
        <item x="534"/>
        <item x="1075"/>
        <item x="23"/>
        <item x="327"/>
        <item x="1515"/>
        <item x="1522"/>
        <item x="1133"/>
        <item x="2302"/>
        <item x="1592"/>
        <item x="573"/>
        <item x="1243"/>
        <item x="1545"/>
        <item x="1378"/>
        <item x="654"/>
        <item x="977"/>
        <item x="108"/>
        <item x="1238"/>
        <item x="2028"/>
        <item x="372"/>
        <item x="1963"/>
        <item x="0"/>
        <item x="2089"/>
        <item x="1696"/>
        <item x="248"/>
        <item x="1939"/>
        <item x="1798"/>
        <item x="1276"/>
        <item x="1861"/>
        <item x="1969"/>
        <item x="86"/>
        <item x="1932"/>
        <item x="847"/>
        <item x="343"/>
        <item x="1551"/>
        <item x="1435"/>
        <item x="1484"/>
        <item x="2075"/>
        <item x="636"/>
        <item x="672"/>
        <item x="998"/>
        <item x="1225"/>
        <item x="1300"/>
        <item x="1051"/>
        <item x="799"/>
        <item x="1625"/>
        <item x="691"/>
        <item x="2148"/>
        <item x="1968"/>
        <item x="2453"/>
        <item x="1421"/>
        <item x="1200"/>
        <item x="1882"/>
        <item x="2227"/>
        <item x="850"/>
        <item x="2016"/>
        <item x="2519"/>
        <item x="375"/>
        <item x="1036"/>
        <item x="2508"/>
        <item x="1539"/>
        <item x="1234"/>
        <item x="1998"/>
        <item x="332"/>
        <item x="1354"/>
        <item x="423"/>
        <item x="971"/>
        <item x="2334"/>
        <item x="210"/>
        <item x="143"/>
        <item x="800"/>
        <item x="2287"/>
        <item x="279"/>
        <item x="1187"/>
        <item x="2333"/>
        <item x="2352"/>
        <item x="113"/>
        <item x="2262"/>
        <item x="1393"/>
        <item x="2173"/>
        <item x="1908"/>
        <item x="1160"/>
        <item x="1707"/>
        <item x="1668"/>
        <item x="407"/>
        <item x="2384"/>
        <item x="287"/>
        <item x="1268"/>
        <item x="2091"/>
        <item x="17"/>
        <item x="1578"/>
        <item x="1099"/>
        <item x="779"/>
        <item x="1966"/>
        <item x="1887"/>
        <item x="2309"/>
        <item x="2176"/>
        <item x="1636"/>
        <item x="1333"/>
        <item x="922"/>
        <item x="1504"/>
        <item x="1619"/>
        <item x="2609"/>
        <item x="763"/>
        <item x="813"/>
        <item x="1851"/>
        <item x="730"/>
        <item x="2575"/>
        <item x="1743"/>
        <item x="1004"/>
        <item x="548"/>
        <item x="1634"/>
        <item x="904"/>
        <item x="1605"/>
        <item x="187"/>
        <item x="1734"/>
        <item x="1480"/>
        <item x="1307"/>
        <item x="684"/>
        <item x="2546"/>
        <item x="274"/>
        <item x="804"/>
        <item x="1729"/>
        <item x="2203"/>
        <item x="1603"/>
        <item x="46"/>
        <item x="2581"/>
        <item x="2376"/>
        <item x="480"/>
        <item x="659"/>
        <item x="869"/>
        <item x="2168"/>
        <item x="2079"/>
        <item x="907"/>
        <item x="1875"/>
        <item x="2174"/>
        <item x="1061"/>
        <item x="892"/>
        <item x="2452"/>
        <item x="1940"/>
        <item x="347"/>
        <item x="96"/>
        <item x="2583"/>
        <item x="1270"/>
        <item x="1550"/>
        <item x="280"/>
        <item x="2122"/>
        <item x="1095"/>
        <item x="2534"/>
        <item x="2431"/>
        <item x="1348"/>
        <item x="2099"/>
        <item x="1621"/>
        <item x="353"/>
        <item x="849"/>
        <item x="671"/>
        <item x="365"/>
        <item x="1590"/>
        <item x="1824"/>
        <item x="1618"/>
        <item x="1006"/>
        <item x="934"/>
        <item x="1386"/>
        <item x="1357"/>
        <item x="1671"/>
        <item x="952"/>
        <item x="2373"/>
        <item x="2335"/>
        <item x="1048"/>
        <item x="2114"/>
        <item x="237"/>
        <item x="346"/>
        <item x="593"/>
        <item x="328"/>
        <item x="1009"/>
        <item x="483"/>
        <item x="1582"/>
        <item x="406"/>
        <item x="1402"/>
        <item x="125"/>
        <item x="918"/>
        <item x="1112"/>
        <item x="2500"/>
        <item x="2494"/>
        <item x="1528"/>
        <item x="2270"/>
        <item x="1722"/>
        <item x="1589"/>
        <item x="497"/>
        <item x="76"/>
        <item x="2020"/>
        <item x="2460"/>
        <item x="124"/>
        <item x="1930"/>
        <item x="1880"/>
        <item x="366"/>
        <item x="2001"/>
        <item x="1705"/>
        <item x="1244"/>
        <item x="812"/>
        <item x="1438"/>
        <item x="628"/>
        <item x="1850"/>
        <item x="2317"/>
        <item x="2124"/>
        <item x="500"/>
        <item x="1844"/>
        <item x="168"/>
        <item x="1137"/>
        <item x="289"/>
        <item x="674"/>
        <item x="595"/>
        <item x="211"/>
        <item x="1816"/>
        <item x="1222"/>
        <item x="1184"/>
        <item x="1132"/>
        <item x="793"/>
        <item x="487"/>
        <item x="489"/>
        <item x="1825"/>
        <item x="1115"/>
        <item x="1304"/>
        <item x="409"/>
        <item x="2119"/>
        <item x="435"/>
        <item x="808"/>
        <item x="384"/>
        <item x="1332"/>
        <item x="2523"/>
        <item x="2402"/>
        <item x="2321"/>
        <item x="1628"/>
        <item x="815"/>
        <item x="2481"/>
        <item x="1601"/>
        <item x="2265"/>
        <item x="1999"/>
        <item x="1919"/>
        <item x="2311"/>
        <item x="1076"/>
        <item x="2371"/>
        <item x="556"/>
        <item x="1549"/>
        <item x="2107"/>
        <item x="2483"/>
        <item x="1351"/>
        <item x="474"/>
        <item x="2140"/>
        <item x="1275"/>
        <item x="1272"/>
        <item x="2550"/>
        <item x="1459"/>
        <item x="729"/>
        <item x="1367"/>
        <item x="1415"/>
        <item x="77"/>
        <item x="644"/>
        <item x="1598"/>
        <item x="608"/>
        <item x="2341"/>
        <item x="1562"/>
        <item x="1772"/>
        <item x="1217"/>
        <item x="1694"/>
        <item x="2366"/>
        <item x="2610"/>
        <item x="2572"/>
        <item x="2541"/>
        <item x="281"/>
        <item x="390"/>
        <item x="2535"/>
        <item x="102"/>
        <item x="145"/>
        <item x="2022"/>
        <item x="1303"/>
        <item x="1323"/>
        <item x="2010"/>
        <item x="1345"/>
        <item x="306"/>
        <item x="2425"/>
        <item x="16"/>
        <item x="2567"/>
        <item x="521"/>
        <item x="2018"/>
        <item x="2552"/>
        <item x="1911"/>
        <item x="252"/>
        <item x="604"/>
        <item x="1159"/>
        <item x="269"/>
        <item x="2198"/>
        <item x="528"/>
        <item x="2393"/>
        <item x="1042"/>
        <item x="523"/>
        <item x="1870"/>
        <item x="2325"/>
        <item x="1996"/>
        <item x="865"/>
        <item x="118"/>
        <item x="858"/>
        <item x="2129"/>
        <item x="413"/>
        <item x="1856"/>
        <item x="1489"/>
        <item x="2540"/>
        <item x="586"/>
        <item x="530"/>
        <item x="418"/>
        <item x="2263"/>
        <item x="940"/>
        <item x="1933"/>
        <item x="1181"/>
        <item x="1455"/>
        <item x="1839"/>
        <item x="2274"/>
        <item x="2128"/>
        <item x="733"/>
        <item x="173"/>
        <item x="1473"/>
        <item x="2446"/>
        <item x="421"/>
        <item x="1991"/>
        <item x="2013"/>
        <item x="2383"/>
        <item x="501"/>
        <item x="886"/>
        <item x="1199"/>
        <item x="134"/>
        <item x="963"/>
        <item x="2294"/>
        <item x="218"/>
        <item x="513"/>
        <item x="2160"/>
        <item x="1057"/>
        <item x="2094"/>
        <item x="2353"/>
        <item x="2276"/>
        <item x="1974"/>
        <item x="1382"/>
        <item x="2531"/>
        <item x="820"/>
        <item x="37"/>
        <item x="1859"/>
        <item x="1261"/>
        <item x="1336"/>
        <item x="2435"/>
        <item x="1865"/>
        <item x="197"/>
        <item x="614"/>
        <item x="1337"/>
        <item x="117"/>
        <item x="255"/>
        <item x="247"/>
        <item x="153"/>
        <item x="25"/>
        <item x="1548"/>
        <item x="1853"/>
        <item x="130"/>
        <item x="462"/>
        <item x="539"/>
        <item x="1309"/>
        <item x="1892"/>
        <item x="745"/>
        <item x="851"/>
        <item x="2489"/>
        <item x="553"/>
        <item x="1661"/>
        <item x="748"/>
        <item x="1258"/>
        <item x="1502"/>
        <item x="1620"/>
        <item x="1164"/>
        <item x="2058"/>
        <item x="520"/>
        <item x="1846"/>
        <item x="1541"/>
        <item x="931"/>
        <item x="144"/>
        <item x="1646"/>
        <item x="2019"/>
        <item x="229"/>
        <item x="94"/>
        <item x="26"/>
        <item x="1031"/>
        <item x="965"/>
        <item x="1401"/>
        <item x="898"/>
        <item x="1240"/>
        <item x="1114"/>
        <item x="1341"/>
        <item x="602"/>
        <item x="2081"/>
        <item x="81"/>
        <item x="263"/>
        <item x="1756"/>
        <item x="1176"/>
        <item x="2293"/>
        <item x="515"/>
        <item x="2379"/>
        <item x="183"/>
        <item x="2193"/>
        <item x="2430"/>
        <item x="350"/>
        <item x="264"/>
        <item x="1828"/>
        <item x="1847"/>
        <item x="993"/>
        <item x="2143"/>
        <item x="2417"/>
        <item x="510"/>
        <item x="1231"/>
        <item x="374"/>
        <item x="2407"/>
        <item x="1871"/>
        <item x="337"/>
        <item x="582"/>
        <item x="821"/>
        <item x="649"/>
        <item x="2356"/>
        <item x="1910"/>
        <item x="404"/>
        <item x="1327"/>
        <item x="195"/>
        <item x="496"/>
        <item x="122"/>
        <item x="2190"/>
        <item x="1104"/>
        <item x="2469"/>
        <item x="2462"/>
        <item x="154"/>
        <item x="519"/>
        <item x="562"/>
        <item x="1780"/>
        <item x="2251"/>
        <item x="214"/>
        <item x="1024"/>
        <item x="2097"/>
        <item x="1289"/>
        <item x="1923"/>
        <item x="1901"/>
        <item x="1373"/>
        <item x="2378"/>
        <item x="2440"/>
        <item x="336"/>
        <item x="1490"/>
        <item x="958"/>
        <item x="597"/>
        <item x="1695"/>
        <item x="2102"/>
        <item x="60"/>
        <item x="2397"/>
        <item x="301"/>
        <item x="805"/>
        <item x="230"/>
        <item x="1226"/>
        <item x="62"/>
        <item x="1486"/>
        <item x="2224"/>
        <item x="1555"/>
        <item x="1116"/>
        <item x="1610"/>
        <item x="2273"/>
        <item x="12"/>
        <item x="401"/>
        <item x="1858"/>
        <item x="359"/>
        <item x="1283"/>
        <item x="1325"/>
        <item x="1156"/>
        <item x="1580"/>
        <item x="2461"/>
        <item x="55"/>
        <item x="1016"/>
        <item x="273"/>
        <item x="1881"/>
        <item x="1656"/>
        <item x="1943"/>
        <item x="2083"/>
        <item x="1594"/>
        <item x="1976"/>
        <item x="148"/>
        <item x="369"/>
        <item x="852"/>
        <item x="1760"/>
        <item x="449"/>
        <item x="1012"/>
        <item x="1049"/>
        <item x="1802"/>
        <item x="1279"/>
        <item x="587"/>
        <item x="1848"/>
        <item x="714"/>
        <item x="2286"/>
        <item x="1735"/>
        <item x="1779"/>
        <item x="2343"/>
        <item x="1117"/>
        <item x="860"/>
        <item x="2004"/>
        <item x="1205"/>
        <item x="856"/>
        <item x="1654"/>
        <item x="1593"/>
        <item x="1221"/>
        <item x="888"/>
        <item x="1472"/>
        <item x="728"/>
        <item x="1794"/>
        <item x="1102"/>
        <item x="1079"/>
        <item x="2388"/>
        <item x="1547"/>
        <item x="2566"/>
        <item x="1400"/>
        <item x="1242"/>
        <item x="1742"/>
        <item x="1765"/>
        <item x="2117"/>
        <item x="837"/>
        <item x="1471"/>
        <item x="1110"/>
        <item x="1893"/>
        <item x="1680"/>
        <item x="1413"/>
        <item x="444"/>
        <item x="1059"/>
        <item x="2215"/>
        <item x="630"/>
        <item x="1674"/>
        <item x="1452"/>
        <item x="1359"/>
        <item x="762"/>
        <item x="1581"/>
        <item x="2197"/>
        <item x="647"/>
        <item x="1639"/>
        <item x="1145"/>
        <item x="547"/>
        <item x="2301"/>
        <item x="2112"/>
        <item x="300"/>
        <item x="1485"/>
        <item x="939"/>
        <item x="1975"/>
        <item x="1227"/>
        <item x="219"/>
        <item x="543"/>
        <item x="1237"/>
        <item x="228"/>
        <item x="2087"/>
        <item x="2493"/>
        <item x="1809"/>
        <item x="2350"/>
        <item x="2421"/>
        <item x="163"/>
        <item x="172"/>
        <item x="2574"/>
        <item x="532"/>
        <item x="27"/>
        <item x="1189"/>
        <item x="1138"/>
        <item x="414"/>
        <item x="73"/>
        <item x="957"/>
        <item x="749"/>
        <item x="1701"/>
        <item x="286"/>
        <item x="788"/>
        <item x="121"/>
        <item x="323"/>
        <item x="1297"/>
        <item x="1531"/>
        <item x="2257"/>
        <item x="2253"/>
        <item x="2569"/>
        <item x="2255"/>
        <item x="1842"/>
        <item x="1553"/>
        <item x="1"/>
        <item x="2196"/>
        <item x="1252"/>
        <item x="768"/>
        <item x="1534"/>
        <item x="2169"/>
        <item x="89"/>
        <item x="1624"/>
        <item x="1817"/>
        <item x="945"/>
        <item x="949"/>
        <item x="2422"/>
        <item x="1720"/>
        <item x="283"/>
        <item x="344"/>
        <item x="1035"/>
        <item x="1294"/>
        <item x="731"/>
        <item x="2059"/>
        <item x="2363"/>
        <item x="439"/>
        <item x="687"/>
        <item x="1608"/>
        <item x="9"/>
        <item x="2338"/>
        <item x="1703"/>
        <item x="697"/>
        <item x="39"/>
        <item x="545"/>
        <item x="1894"/>
        <item x="987"/>
        <item x="1154"/>
        <item x="1666"/>
        <item x="2012"/>
        <item x="1021"/>
        <item x="2527"/>
        <item x="1978"/>
        <item x="1030"/>
        <item x="1823"/>
        <item x="2578"/>
        <item x="1456"/>
        <item x="2303"/>
        <item x="2185"/>
        <item x="223"/>
        <item x="2510"/>
        <item x="2096"/>
        <item x="698"/>
        <item x="2505"/>
        <item x="693"/>
        <item x="2490"/>
        <item x="2434"/>
        <item x="629"/>
        <item x="1920"/>
        <item x="1377"/>
        <item x="1917"/>
        <item x="831"/>
        <item x="809"/>
        <item x="1326"/>
        <item x="1188"/>
        <item x="171"/>
        <item x="1738"/>
        <item x="736"/>
        <item x="59"/>
        <item x="1863"/>
        <item x="1835"/>
        <item x="2222"/>
        <item x="162"/>
        <item x="473"/>
        <item x="2111"/>
        <item x="2209"/>
        <item x="1073"/>
        <item x="6"/>
        <item x="221"/>
        <item x="786"/>
        <item x="1518"/>
        <item x="1857"/>
        <item x="1220"/>
        <item x="1397"/>
        <item x="490"/>
        <item x="620"/>
        <item x="2310"/>
        <item x="862"/>
        <item x="1494"/>
        <item x="1318"/>
        <item x="189"/>
        <item x="1488"/>
        <item x="844"/>
        <item x="1273"/>
        <item x="1248"/>
        <item x="129"/>
        <item x="1250"/>
        <item x="2377"/>
        <item x="441"/>
        <item x="2243"/>
        <item x="1482"/>
        <item x="302"/>
        <item x="2085"/>
        <item x="203"/>
        <item x="392"/>
        <item x="1403"/>
        <item x="326"/>
        <item x="257"/>
        <item x="566"/>
        <item x="1907"/>
        <item x="502"/>
        <item x="854"/>
        <item x="1645"/>
        <item x="284"/>
        <item x="615"/>
        <item x="167"/>
        <item x="1626"/>
        <item x="843"/>
        <item x="387"/>
        <item x="984"/>
        <item x="2496"/>
        <item x="1685"/>
        <item x="1584"/>
        <item x="1509"/>
        <item x="535"/>
        <item x="1916"/>
        <item x="668"/>
        <item x="2136"/>
        <item x="1904"/>
        <item x="1981"/>
        <item x="1284"/>
        <item x="2467"/>
        <item x="342"/>
        <item x="1980"/>
        <item x="1263"/>
        <item x="818"/>
        <item x="11"/>
        <item x="1202"/>
        <item x="1784"/>
        <item x="706"/>
        <item x="1475"/>
        <item x="1667"/>
        <item x="1633"/>
        <item x="212"/>
        <item x="990"/>
        <item x="1313"/>
        <item x="689"/>
        <item x="541"/>
        <item x="2098"/>
        <item x="2408"/>
        <item x="1039"/>
        <item x="581"/>
        <item x="1047"/>
        <item x="1123"/>
        <item x="1007"/>
        <item x="2130"/>
        <item x="592"/>
        <item x="890"/>
        <item x="1023"/>
        <item x="1020"/>
        <item x="696"/>
        <item x="1458"/>
        <item x="664"/>
        <item x="215"/>
        <item x="504"/>
        <item x="1944"/>
        <item x="972"/>
        <item x="2057"/>
        <item x="1380"/>
        <item x="558"/>
        <item x="72"/>
        <item x="2191"/>
        <item x="2225"/>
        <item x="1719"/>
        <item x="2164"/>
        <item x="777"/>
        <item x="2520"/>
        <item x="702"/>
        <item x="2116"/>
        <item x="2235"/>
        <item x="370"/>
        <item x="2296"/>
        <item x="1379"/>
        <item x="1353"/>
        <item x="1089"/>
        <item x="1329"/>
        <item x="976"/>
        <item x="826"/>
        <item x="459"/>
        <item x="1008"/>
        <item x="2456"/>
        <item x="139"/>
        <item x="1897"/>
        <item x="1296"/>
        <item x="291"/>
        <item x="2260"/>
        <item x="789"/>
        <item x="1519"/>
        <item x="2479"/>
        <item x="2244"/>
        <item x="2424"/>
        <item x="436"/>
        <item x="2529"/>
        <item x="514"/>
        <item x="261"/>
        <item x="871"/>
        <item x="1101"/>
        <item x="1788"/>
        <item x="2312"/>
        <item x="1251"/>
        <item x="285"/>
        <item x="2515"/>
        <item x="268"/>
        <item x="1331"/>
        <item x="601"/>
        <item x="8"/>
        <item x="265"/>
        <item x="1182"/>
        <item x="1278"/>
        <item x="425"/>
        <item x="542"/>
        <item x="1127"/>
        <item x="1987"/>
        <item x="1286"/>
        <item x="1647"/>
        <item x="1416"/>
        <item x="675"/>
        <item x="1151"/>
        <item x="1878"/>
        <item x="2380"/>
        <item x="1852"/>
        <item x="1500"/>
        <item x="811"/>
        <item x="2608"/>
        <item x="68"/>
        <item x="209"/>
        <item x="1758"/>
        <item x="315"/>
        <item x="704"/>
        <item x="2565"/>
        <item x="1418"/>
        <item x="1017"/>
        <item x="2324"/>
        <item x="1396"/>
        <item x="2313"/>
        <item x="912"/>
        <item x="867"/>
        <item x="1650"/>
        <item x="746"/>
        <item x="1876"/>
        <item x="1464"/>
        <item x="1973"/>
        <item x="1800"/>
        <item x="1762"/>
        <item x="38"/>
        <item x="980"/>
        <item x="440"/>
        <item x="756"/>
        <item x="488"/>
        <item x="1501"/>
        <item x="2221"/>
        <item x="1771"/>
        <item x="312"/>
        <item x="1687"/>
        <item x="1302"/>
        <item x="1737"/>
        <item x="1691"/>
        <item x="2149"/>
        <item x="1118"/>
        <item x="778"/>
        <item x="351"/>
        <item x="1172"/>
        <item x="199"/>
        <item x="1622"/>
        <item x="2150"/>
        <item x="2450"/>
        <item x="1476"/>
        <item x="512"/>
        <item x="482"/>
        <item x="1640"/>
        <item x="260"/>
        <item x="1873"/>
        <item x="2044"/>
        <item x="2355"/>
        <item x="225"/>
        <item x="3"/>
        <item x="361"/>
        <item x="1663"/>
        <item x="1277"/>
        <item x="2326"/>
        <item x="2027"/>
        <item x="1649"/>
        <item x="1777"/>
        <item x="1074"/>
        <item x="716"/>
        <item x="1768"/>
        <item x="486"/>
        <item x="2146"/>
        <item x="1497"/>
        <item x="806"/>
        <item x="1569"/>
        <item x="2437"/>
        <item x="1308"/>
        <item x="2138"/>
        <item x="2006"/>
        <item x="985"/>
        <item x="2499"/>
        <item x="648"/>
        <item x="2603"/>
        <item x="2267"/>
        <item x="2361"/>
        <item x="2166"/>
        <item x="1947"/>
        <item x="2000"/>
        <item x="1508"/>
        <item x="466"/>
        <item x="1690"/>
        <item x="2526"/>
        <item x="2037"/>
        <item x="1731"/>
        <item x="1094"/>
        <item x="881"/>
        <item x="1131"/>
        <item x="771"/>
        <item x="1070"/>
        <item x="1681"/>
        <item x="1425"/>
        <item x="2175"/>
        <item x="385"/>
        <item x="245"/>
        <item x="137"/>
        <item x="1979"/>
        <item x="509"/>
        <item x="1090"/>
        <item x="99"/>
        <item x="1915"/>
        <item x="2418"/>
        <item x="1868"/>
        <item x="1185"/>
        <item x="619"/>
        <item x="1841"/>
        <item x="207"/>
        <item x="901"/>
        <item x="1493"/>
        <item x="930"/>
        <item x="2470"/>
        <item x="1937"/>
        <item x="2278"/>
        <item x="926"/>
        <item x="1246"/>
        <item x="828"/>
        <item x="1925"/>
        <item x="1982"/>
        <item x="2199"/>
        <item x="810"/>
        <item x="1404"/>
        <item x="909"/>
        <item x="1972"/>
        <item x="665"/>
        <item x="1465"/>
        <item x="1384"/>
        <item x="2432"/>
        <item x="20"/>
        <item x="417"/>
        <item x="2507"/>
        <item x="2367"/>
        <item x="2239"/>
        <item x="1931"/>
        <item x="1427"/>
        <item x="2184"/>
        <item x="371"/>
        <item x="872"/>
        <item x="1885"/>
        <item x="1388"/>
        <item x="2346"/>
        <item x="766"/>
        <item x="1657"/>
        <item x="158"/>
        <item x="735"/>
        <item x="138"/>
        <item x="1269"/>
        <item x="2183"/>
        <item x="1813"/>
        <item x="1586"/>
        <item x="1718"/>
        <item x="1864"/>
        <item x="755"/>
        <item x="2090"/>
        <item x="198"/>
        <item x="161"/>
        <item x="2594"/>
        <item x="1113"/>
        <item x="224"/>
        <item x="1766"/>
        <item x="2277"/>
        <item x="320"/>
        <item x="1467"/>
        <item x="1739"/>
        <item x="1556"/>
        <item x="1190"/>
        <item x="2502"/>
        <item x="632"/>
        <item x="2134"/>
        <item x="1906"/>
        <item x="1022"/>
        <item x="2348"/>
        <item x="1913"/>
        <item x="1673"/>
        <item x="2178"/>
        <item x="376"/>
        <item x="2226"/>
        <item x="944"/>
        <item x="2560"/>
        <item x="1087"/>
        <item x="1751"/>
        <item x="2250"/>
        <item x="2120"/>
        <item x="1567"/>
        <item x="1406"/>
        <item x="960"/>
        <item x="1194"/>
        <item x="525"/>
        <item x="104"/>
        <item x="1299"/>
        <item x="1629"/>
        <item x="1965"/>
        <item x="2135"/>
        <item x="222"/>
        <item x="1874"/>
        <item x="2495"/>
        <item x="298"/>
        <item x="61"/>
        <item x="1078"/>
        <item x="2590"/>
        <item x="2246"/>
        <item x="2223"/>
        <item x="1209"/>
        <item x="1898"/>
        <item x="1806"/>
        <item x="1676"/>
        <item x="7"/>
        <item x="220"/>
        <item x="1136"/>
        <item x="1257"/>
        <item x="156"/>
        <item x="1914"/>
        <item x="719"/>
        <item x="2095"/>
        <item x="824"/>
        <item x="1054"/>
        <item x="335"/>
        <item x="2127"/>
        <item x="2320"/>
        <item x="2580"/>
        <item x="774"/>
        <item x="1306"/>
        <item x="2466"/>
        <item x="2386"/>
        <item x="2506"/>
        <item x="1970"/>
        <item x="928"/>
        <item x="970"/>
        <item x="2391"/>
        <item x="1946"/>
        <item x="518"/>
        <item x="1702"/>
        <item x="1071"/>
        <item x="93"/>
        <item x="1468"/>
        <item x="109"/>
        <item x="796"/>
        <item x="452"/>
        <item x="2214"/>
        <item x="1444"/>
        <item x="1670"/>
        <item x="1213"/>
        <item x="578"/>
        <item x="304"/>
        <item x="841"/>
        <item x="1433"/>
        <item x="568"/>
        <item x="1763"/>
        <item x="1782"/>
        <item x="416"/>
        <item x="739"/>
        <item x="1091"/>
        <item x="36"/>
        <item x="460"/>
        <item x="445"/>
        <item x="511"/>
        <item x="1014"/>
        <item x="2401"/>
        <item x="1591"/>
        <item x="2340"/>
        <item x="1062"/>
        <item x="606"/>
        <item x="2282"/>
        <item x="70"/>
        <item x="2152"/>
        <item x="2232"/>
        <item x="194"/>
        <item x="885"/>
        <item x="1997"/>
        <item x="1744"/>
        <item x="529"/>
        <item x="190"/>
        <item x="169"/>
        <item x="2605"/>
        <item x="2078"/>
        <item x="205"/>
        <item x="97"/>
        <item x="398"/>
        <item x="1498"/>
        <item x="893"/>
        <item x="2023"/>
        <item x="2587"/>
        <item x="1565"/>
        <item x="1436"/>
        <item x="1166"/>
        <item x="1165"/>
        <item x="2158"/>
        <item x="900"/>
        <item x="1267"/>
        <item x="2577"/>
        <item x="1989"/>
        <item x="1249"/>
        <item x="1134"/>
        <item x="1339"/>
        <item x="2409"/>
        <item x="676"/>
        <item x="450"/>
        <item x="356"/>
        <item x="1909"/>
        <item x="584"/>
        <item x="507"/>
        <item x="2416"/>
        <item x="1081"/>
        <item x="780"/>
        <item x="411"/>
        <item x="2073"/>
        <item x="2547"/>
        <item x="600"/>
        <item x="1831"/>
        <item x="1212"/>
        <item x="179"/>
        <item x="734"/>
        <item x="476"/>
        <item x="2021"/>
        <item x="1983"/>
        <item x="1826"/>
        <item x="2472"/>
        <item x="2064"/>
        <item x="997"/>
        <item x="726"/>
        <item x="1770"/>
        <item x="1675"/>
        <item x="78"/>
        <item x="1652"/>
        <item x="151"/>
        <item x="468"/>
        <item x="1956"/>
        <item x="132"/>
        <item x="1219"/>
        <item x="30"/>
        <item x="1692"/>
        <item x="447"/>
        <item x="2454"/>
        <item x="757"/>
        <item x="1595"/>
        <item x="2420"/>
        <item x="1235"/>
        <item x="599"/>
        <item x="1491"/>
        <item x="2105"/>
        <item x="2248"/>
        <item x="231"/>
        <item x="2259"/>
        <item x="657"/>
        <item x="669"/>
        <item x="34"/>
        <item x="2342"/>
        <item x="2170"/>
        <item x="2543"/>
        <item x="2290"/>
        <item x="1096"/>
        <item x="200"/>
        <item x="103"/>
        <item x="1002"/>
        <item x="995"/>
        <item t="default"/>
      </items>
    </pivotField>
    <pivotField numFmtId="165" showAll="0"/>
    <pivotField numFmtId="165" showAll="0"/>
    <pivotField numFmtId="166" showAll="0"/>
    <pivotField numFmtId="1" showAll="0"/>
    <pivotField showAll="0"/>
    <pivotField numFmtId="1" showAll="0"/>
    <pivotField showAll="0"/>
  </pivotFields>
  <rowFields count="1">
    <field x="8"/>
  </rowFields>
  <rowItems count="5">
    <i>
      <x/>
    </i>
    <i>
      <x v="1"/>
    </i>
    <i>
      <x v="2"/>
    </i>
    <i>
      <x v="3"/>
    </i>
    <i t="grand">
      <x/>
    </i>
  </rowItems>
  <colItems count="1">
    <i/>
  </colItems>
  <dataFields count="1">
    <dataField name="Total Revenue" fld="16" baseField="0" baseItem="0" numFmtId="169"/>
  </dataFields>
  <formats count="1">
    <format dxfId="132">
      <pivotArea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1" format="7">
      <pivotArea type="data" outline="0" fieldPosition="0">
        <references count="2">
          <reference field="4294967294" count="1" selected="0">
            <x v="0"/>
          </reference>
          <reference field="8" count="1" selected="0">
            <x v="0"/>
          </reference>
        </references>
      </pivotArea>
    </chartFormat>
    <chartFormat chart="31" format="8">
      <pivotArea type="data" outline="0" fieldPosition="0">
        <references count="2">
          <reference field="4294967294" count="1" selected="0">
            <x v="0"/>
          </reference>
          <reference field="8" count="1" selected="0">
            <x v="1"/>
          </reference>
        </references>
      </pivotArea>
    </chartFormat>
    <chartFormat chart="31" format="9">
      <pivotArea type="data" outline="0" fieldPosition="0">
        <references count="2">
          <reference field="4294967294" count="1" selected="0">
            <x v="0"/>
          </reference>
          <reference field="8" count="1" selected="0">
            <x v="2"/>
          </reference>
        </references>
      </pivotArea>
    </chartFormat>
    <chartFormat chart="31" format="10">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E2B625-3507-4829-AE47-D77FAE74A520}" name="Top_5_Country"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E9:F15" firstHeaderRow="1" firstDataRow="1" firstDataCol="1"/>
  <pivotFields count="24">
    <pivotField showAll="0"/>
    <pivotField numFmtId="164" showAll="0"/>
    <pivotField numFmtId="1" showAll="0"/>
    <pivotField showAll="0">
      <items count="5">
        <item x="0"/>
        <item x="1"/>
        <item x="2"/>
        <item x="3"/>
        <item t="default"/>
      </items>
    </pivotField>
    <pivotField numFmtId="1" showAll="0"/>
    <pivotField showAll="0">
      <items count="13">
        <item x="0"/>
        <item x="1"/>
        <item x="2"/>
        <item x="3"/>
        <item x="4"/>
        <item x="5"/>
        <item x="6"/>
        <item x="7"/>
        <item x="8"/>
        <item x="9"/>
        <item x="10"/>
        <item x="11"/>
        <item t="default"/>
      </items>
    </pivotField>
    <pivotField showAll="0"/>
    <pivotField axis="axisRow" showAll="0" measureFilter="1">
      <items count="18">
        <item x="6"/>
        <item x="4"/>
        <item x="1"/>
        <item x="5"/>
        <item x="10"/>
        <item x="13"/>
        <item x="12"/>
        <item x="3"/>
        <item x="15"/>
        <item x="7"/>
        <item x="16"/>
        <item x="14"/>
        <item x="9"/>
        <item x="0"/>
        <item x="2"/>
        <item x="11"/>
        <item x="8"/>
        <item t="default"/>
      </items>
    </pivotField>
    <pivotField showAll="0"/>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items count="2612">
        <item x="2585"/>
        <item x="2398"/>
        <item x="1664"/>
        <item x="2318"/>
        <item x="1161"/>
        <item x="1710"/>
        <item x="2595"/>
        <item x="42"/>
        <item x="2568"/>
        <item x="477"/>
        <item x="1627"/>
        <item x="2400"/>
        <item x="2256"/>
        <item x="2339"/>
        <item x="1034"/>
        <item x="1860"/>
        <item x="1028"/>
        <item x="825"/>
        <item x="785"/>
        <item x="258"/>
        <item x="1111"/>
        <item x="1056"/>
        <item x="1135"/>
        <item x="1387"/>
        <item x="202"/>
        <item x="1604"/>
        <item x="721"/>
        <item x="549"/>
        <item x="2322"/>
        <item x="790"/>
        <item x="2180"/>
        <item x="1281"/>
        <item x="2354"/>
        <item x="605"/>
        <item x="368"/>
        <item x="363"/>
        <item x="2029"/>
        <item x="1141"/>
        <item x="2015"/>
        <item x="85"/>
        <item x="1753"/>
        <item x="1457"/>
        <item x="2449"/>
        <item x="679"/>
        <item x="303"/>
        <item x="1786"/>
        <item x="557"/>
        <item x="432"/>
        <item x="2538"/>
        <item x="147"/>
        <item x="2372"/>
        <item x="1155"/>
        <item x="67"/>
        <item x="2516"/>
        <item x="2189"/>
        <item x="655"/>
        <item x="1884"/>
        <item x="2206"/>
        <item x="1896"/>
        <item x="1957"/>
        <item x="2504"/>
        <item x="1764"/>
        <item x="18"/>
        <item x="1561"/>
        <item x="2374"/>
        <item x="1660"/>
        <item x="2080"/>
        <item x="276"/>
        <item x="1330"/>
        <item x="358"/>
        <item x="873"/>
        <item x="1726"/>
        <item x="2123"/>
        <item x="682"/>
        <item x="2604"/>
        <item x="902"/>
        <item x="1872"/>
        <item x="864"/>
        <item x="2598"/>
        <item x="1053"/>
        <item x="5"/>
        <item x="2241"/>
        <item x="288"/>
        <item x="251"/>
        <item x="498"/>
        <item x="160"/>
        <item x="699"/>
        <item x="1360"/>
        <item x="297"/>
        <item x="1322"/>
        <item x="1368"/>
        <item x="1717"/>
        <item x="1449"/>
        <item x="1019"/>
        <item x="2202"/>
        <item x="1606"/>
        <item x="185"/>
        <item x="506"/>
        <item x="1992"/>
        <item x="112"/>
        <item x="1512"/>
        <item x="1072"/>
        <item x="1356"/>
        <item x="2486"/>
        <item x="1834"/>
        <item x="1775"/>
        <item x="95"/>
        <item x="2337"/>
        <item x="2182"/>
        <item x="982"/>
        <item x="1196"/>
        <item x="1143"/>
        <item x="146"/>
        <item x="1015"/>
        <item x="83"/>
        <item x="1461"/>
        <item x="1264"/>
        <item x="2607"/>
        <item x="712"/>
        <item x="437"/>
        <item x="235"/>
        <item x="2017"/>
        <item x="1483"/>
        <item x="454"/>
        <item x="238"/>
        <item x="2558"/>
        <item x="48"/>
        <item x="174"/>
        <item x="2039"/>
        <item x="1961"/>
        <item x="2592"/>
        <item x="641"/>
        <item x="1530"/>
        <item x="1990"/>
        <item x="177"/>
        <item x="1563"/>
        <item x="663"/>
        <item x="823"/>
        <item x="277"/>
        <item x="656"/>
        <item x="1767"/>
        <item x="842"/>
        <item x="2601"/>
        <item x="1122"/>
        <item x="2115"/>
        <item x="2113"/>
        <item x="1338"/>
        <item x="1750"/>
        <item x="2077"/>
        <item x="2093"/>
        <item x="1448"/>
        <item x="616"/>
        <item x="1152"/>
        <item x="360"/>
        <item x="2586"/>
        <item x="1723"/>
        <item x="2392"/>
        <item x="2332"/>
        <item x="2157"/>
        <item x="1320"/>
        <item x="136"/>
        <item x="758"/>
        <item x="2331"/>
        <item x="2413"/>
        <item x="433"/>
        <item x="331"/>
        <item x="1787"/>
        <item x="1108"/>
        <item x="2305"/>
        <item x="1426"/>
        <item x="640"/>
        <item x="2266"/>
        <item x="1453"/>
        <item x="314"/>
        <item x="1686"/>
        <item x="1207"/>
        <item x="1536"/>
        <item x="310"/>
        <item x="2104"/>
        <item x="395"/>
        <item x="1575"/>
        <item x="1241"/>
        <item x="1678"/>
        <item x="1877"/>
        <item x="953"/>
        <item x="430"/>
        <item x="1000"/>
        <item x="1688"/>
        <item x="896"/>
        <item x="227"/>
        <item x="2289"/>
        <item x="321"/>
        <item x="1521"/>
        <item x="340"/>
        <item x="1507"/>
        <item x="954"/>
        <item x="916"/>
        <item x="2487"/>
        <item x="747"/>
        <item x="2118"/>
        <item x="383"/>
        <item x="752"/>
        <item x="133"/>
        <item x="1693"/>
        <item x="991"/>
        <item x="2153"/>
        <item x="2008"/>
        <item x="2593"/>
        <item x="1171"/>
        <item x="2009"/>
        <item x="2582"/>
        <item x="2351"/>
        <item x="1420"/>
        <item x="1285"/>
        <item x="316"/>
        <item x="14"/>
        <item x="694"/>
        <item x="1811"/>
        <item x="925"/>
        <item x="484"/>
        <item x="1460"/>
        <item x="1191"/>
        <item x="98"/>
        <item x="2455"/>
        <item x="2471"/>
        <item x="1168"/>
        <item x="308"/>
        <item x="457"/>
        <item x="968"/>
        <item x="921"/>
        <item x="2573"/>
        <item x="1203"/>
        <item x="64"/>
        <item x="2063"/>
        <item x="1752"/>
        <item x="1350"/>
        <item x="295"/>
        <item x="1204"/>
        <item x="1759"/>
        <item x="611"/>
        <item x="2464"/>
        <item x="307"/>
        <item x="492"/>
        <item x="1247"/>
        <item x="471"/>
        <item x="575"/>
        <item x="1532"/>
        <item x="1516"/>
        <item x="1311"/>
        <item x="1262"/>
        <item x="1918"/>
        <item x="2389"/>
        <item x="293"/>
        <item x="1967"/>
        <item x="1192"/>
        <item x="652"/>
        <item x="1193"/>
        <item x="1180"/>
        <item x="2035"/>
        <item x="1535"/>
        <item x="1890"/>
        <item x="1146"/>
        <item x="155"/>
        <item x="981"/>
        <item x="1271"/>
        <item x="932"/>
        <item x="1232"/>
        <item x="2299"/>
        <item x="2542"/>
        <item x="1060"/>
        <item x="2234"/>
        <item x="903"/>
        <item x="1585"/>
        <item x="2068"/>
        <item x="1641"/>
        <item x="577"/>
        <item x="2406"/>
        <item x="2268"/>
        <item x="13"/>
        <item x="2484"/>
        <item x="403"/>
        <item x="2181"/>
        <item x="339"/>
        <item x="1554"/>
        <item x="296"/>
        <item x="2300"/>
        <item x="1866"/>
        <item x="1867"/>
        <item x="1088"/>
        <item x="1845"/>
        <item x="2518"/>
        <item x="1321"/>
        <item x="834"/>
        <item x="232"/>
        <item x="1038"/>
        <item x="1178"/>
        <item x="2188"/>
        <item x="795"/>
        <item x="412"/>
        <item x="465"/>
        <item x="1052"/>
        <item x="2025"/>
        <item x="2599"/>
        <item x="973"/>
        <item x="1814"/>
        <item x="911"/>
        <item x="1827"/>
        <item x="741"/>
        <item x="817"/>
        <item x="2491"/>
        <item x="1733"/>
        <item x="1361"/>
        <item x="1346"/>
        <item x="499"/>
        <item x="1754"/>
        <item x="764"/>
        <item x="565"/>
        <item x="1960"/>
        <item x="357"/>
        <item x="610"/>
        <item x="830"/>
        <item x="571"/>
        <item x="1280"/>
        <item x="1698"/>
        <item x="570"/>
        <item x="1058"/>
        <item x="2005"/>
        <item x="1792"/>
        <item x="935"/>
        <item x="1540"/>
        <item x="2144"/>
        <item x="1066"/>
        <item x="453"/>
        <item x="1949"/>
        <item x="2046"/>
        <item x="1526"/>
        <item x="1129"/>
        <item x="427"/>
        <item x="1422"/>
        <item x="1889"/>
        <item x="2192"/>
        <item x="1305"/>
        <item x="807"/>
        <item x="180"/>
        <item x="1862"/>
        <item x="75"/>
        <item x="2233"/>
        <item x="686"/>
        <item x="1407"/>
        <item x="491"/>
        <item x="1819"/>
        <item x="1365"/>
        <item x="544"/>
        <item x="443"/>
        <item x="2544"/>
        <item x="1105"/>
        <item x="1818"/>
        <item x="1537"/>
        <item x="458"/>
        <item x="1446"/>
        <item x="2370"/>
        <item x="538"/>
        <item x="10"/>
        <item x="262"/>
        <item x="1730"/>
        <item x="82"/>
        <item x="989"/>
        <item x="495"/>
        <item x="1935"/>
        <item x="348"/>
        <item x="478"/>
        <item x="677"/>
        <item x="1179"/>
        <item x="1955"/>
        <item x="254"/>
        <item x="914"/>
        <item x="1211"/>
        <item x="1288"/>
        <item x="1340"/>
        <item x="1503"/>
        <item x="724"/>
        <item x="1029"/>
        <item x="1098"/>
        <item x="770"/>
        <item x="379"/>
        <item x="2100"/>
        <item x="2007"/>
        <item x="517"/>
        <item x="625"/>
        <item x="685"/>
        <item x="233"/>
        <item x="1803"/>
        <item x="1579"/>
        <item x="74"/>
        <item x="1424"/>
        <item x="1886"/>
        <item x="2205"/>
        <item x="2345"/>
        <item x="2451"/>
        <item x="2220"/>
        <item x="2359"/>
        <item x="1732"/>
        <item x="2072"/>
        <item x="1740"/>
        <item x="1103"/>
        <item x="2295"/>
        <item x="2524"/>
        <item x="2208"/>
        <item x="2217"/>
        <item x="1381"/>
        <item x="2283"/>
        <item x="1642"/>
        <item x="176"/>
        <item x="2049"/>
        <item x="1394"/>
        <item x="2172"/>
        <item x="216"/>
        <item x="1927"/>
        <item x="2219"/>
        <item x="2292"/>
        <item x="627"/>
        <item x="624"/>
        <item x="2441"/>
        <item x="2570"/>
        <item x="2473"/>
        <item x="2511"/>
        <item x="2468"/>
        <item x="2385"/>
        <item x="1517"/>
        <item x="2218"/>
        <item x="897"/>
        <item x="1587"/>
        <item x="141"/>
        <item x="2414"/>
        <item x="666"/>
        <item x="2092"/>
        <item x="574"/>
        <item x="1363"/>
        <item x="732"/>
        <item x="1018"/>
        <item x="2521"/>
        <item x="1953"/>
        <item x="1822"/>
        <item x="524"/>
        <item x="2236"/>
        <item x="1362"/>
        <item x="612"/>
        <item x="429"/>
        <item x="1417"/>
        <item x="1063"/>
        <item x="2394"/>
        <item x="623"/>
        <item x="123"/>
        <item x="550"/>
        <item x="2375"/>
        <item x="2155"/>
        <item x="705"/>
        <item x="638"/>
        <item x="999"/>
        <item x="1712"/>
        <item x="1615"/>
        <item x="334"/>
        <item x="1951"/>
        <item x="1085"/>
        <item x="1781"/>
        <item x="725"/>
        <item x="910"/>
        <item x="170"/>
        <item x="324"/>
        <item x="2549"/>
        <item x="1921"/>
        <item x="1499"/>
        <item x="2247"/>
        <item x="21"/>
        <item x="1169"/>
        <item x="1431"/>
        <item x="2"/>
        <item x="1542"/>
        <item x="1100"/>
        <item x="1755"/>
        <item x="182"/>
        <item x="866"/>
        <item x="840"/>
        <item x="929"/>
        <item x="899"/>
        <item x="673"/>
        <item x="1124"/>
        <item x="1988"/>
        <item x="127"/>
        <item x="1879"/>
        <item x="2459"/>
        <item x="927"/>
        <item x="1529"/>
        <item x="1201"/>
        <item x="2492"/>
        <item x="835"/>
        <item x="690"/>
        <item x="2024"/>
        <item x="355"/>
        <item x="992"/>
        <item x="1609"/>
        <item x="576"/>
        <item x="2050"/>
        <item x="2126"/>
        <item x="1783"/>
        <item x="1174"/>
        <item x="2530"/>
        <item x="2474"/>
        <item x="1082"/>
        <item x="876"/>
        <item x="100"/>
        <item x="24"/>
        <item x="1399"/>
        <item x="792"/>
        <item x="88"/>
        <item x="1789"/>
        <item x="1804"/>
        <item x="737"/>
        <item x="1929"/>
        <item x="1513"/>
        <item x="631"/>
        <item x="91"/>
        <item x="1523"/>
        <item x="1644"/>
        <item x="1617"/>
        <item x="1385"/>
        <item x="396"/>
        <item x="533"/>
        <item x="90"/>
        <item x="92"/>
        <item x="270"/>
        <item x="1229"/>
        <item x="1469"/>
        <item x="2284"/>
        <item x="309"/>
        <item x="895"/>
        <item x="32"/>
        <item x="1496"/>
        <item x="1583"/>
        <item x="1588"/>
        <item x="388"/>
        <item x="569"/>
        <item x="1543"/>
        <item x="1005"/>
        <item x="1761"/>
        <item x="775"/>
        <item x="2308"/>
        <item x="2553"/>
        <item x="1635"/>
        <item x="259"/>
        <item x="505"/>
        <item x="2405"/>
        <item x="950"/>
        <item x="1745"/>
        <item x="853"/>
        <item x="394"/>
        <item x="964"/>
        <item x="464"/>
        <item x="2477"/>
        <item x="1829"/>
        <item x="1922"/>
        <item x="2151"/>
        <item x="469"/>
        <item x="564"/>
        <item x="1147"/>
        <item x="1706"/>
        <item x="917"/>
        <item x="266"/>
        <item x="1411"/>
        <item x="1721"/>
        <item x="1292"/>
        <item x="1445"/>
        <item x="65"/>
        <item x="2065"/>
        <item x="1050"/>
        <item x="1838"/>
        <item x="653"/>
        <item x="1805"/>
        <item x="1714"/>
        <item x="1797"/>
        <item x="1260"/>
        <item x="531"/>
        <item x="1358"/>
        <item x="2228"/>
        <item x="658"/>
        <item x="1924"/>
        <item x="2054"/>
        <item x="1097"/>
        <item x="44"/>
        <item x="142"/>
        <item x="1423"/>
        <item x="1708"/>
        <item x="105"/>
        <item x="1334"/>
        <item x="1462"/>
        <item x="1044"/>
        <item x="2564"/>
        <item x="57"/>
        <item x="2537"/>
        <item x="1437"/>
        <item x="2358"/>
        <item x="1544"/>
        <item x="1442"/>
        <item x="536"/>
        <item x="408"/>
        <item x="723"/>
        <item x="2589"/>
        <item x="193"/>
        <item x="2415"/>
        <item x="634"/>
        <item x="428"/>
        <item x="201"/>
        <item x="1374"/>
        <item x="2362"/>
        <item x="1888"/>
        <item x="1741"/>
        <item x="1746"/>
        <item x="1312"/>
        <item x="1033"/>
        <item x="2319"/>
        <item x="106"/>
        <item x="1167"/>
        <item x="236"/>
        <item x="1372"/>
        <item x="2047"/>
        <item x="782"/>
        <item x="1936"/>
        <item x="377"/>
        <item x="2327"/>
        <item x="80"/>
        <item x="1830"/>
        <item x="1511"/>
        <item x="1344"/>
        <item x="1616"/>
        <item x="1343"/>
        <item x="1069"/>
        <item x="1643"/>
        <item x="1971"/>
        <item x="751"/>
        <item x="1045"/>
        <item x="313"/>
        <item x="455"/>
        <item x="2237"/>
        <item x="382"/>
        <item x="988"/>
        <item x="750"/>
        <item x="2088"/>
        <item x="364"/>
        <item x="1832"/>
        <item x="2156"/>
        <item x="246"/>
        <item x="1677"/>
        <item x="2103"/>
        <item x="2086"/>
        <item x="2556"/>
        <item x="208"/>
        <item x="753"/>
        <item x="713"/>
        <item x="754"/>
        <item x="1215"/>
        <item x="2514"/>
        <item x="2404"/>
        <item x="590"/>
        <item x="585"/>
        <item x="1724"/>
        <item x="1093"/>
        <item x="743"/>
        <item x="617"/>
        <item x="472"/>
        <item x="1570"/>
        <item x="2071"/>
        <item x="947"/>
        <item x="250"/>
        <item x="178"/>
        <item x="1941"/>
        <item x="1795"/>
        <item x="1672"/>
        <item x="1274"/>
        <item x="1837"/>
        <item x="955"/>
        <item x="660"/>
        <item x="1032"/>
        <item x="2597"/>
        <item x="508"/>
        <item x="646"/>
        <item x="1315"/>
        <item x="242"/>
        <item x="1883"/>
        <item x="833"/>
        <item x="580"/>
        <item x="959"/>
        <item x="609"/>
        <item x="192"/>
        <item x="461"/>
        <item x="1010"/>
        <item x="522"/>
        <item x="2106"/>
        <item x="2306"/>
        <item x="874"/>
        <item x="204"/>
        <item x="1558"/>
        <item x="166"/>
        <item x="275"/>
        <item x="1810"/>
        <item x="1003"/>
        <item x="887"/>
        <item x="563"/>
        <item x="1552"/>
        <item x="769"/>
        <item x="2204"/>
        <item x="2055"/>
        <item x="1349"/>
        <item x="1470"/>
        <item x="2403"/>
        <item x="2548"/>
        <item x="906"/>
        <item x="2082"/>
        <item x="678"/>
        <item x="1408"/>
        <item x="537"/>
        <item x="527"/>
        <item x="2315"/>
        <item x="400"/>
        <item x="1895"/>
        <item x="1335"/>
        <item x="1854"/>
        <item x="540"/>
        <item x="1392"/>
        <item x="58"/>
        <item x="1757"/>
        <item x="1375"/>
        <item x="1451"/>
        <item x="1669"/>
        <item x="1153"/>
        <item x="1651"/>
        <item x="2443"/>
        <item x="2200"/>
        <item x="1520"/>
        <item x="1208"/>
        <item x="2596"/>
        <item x="2369"/>
        <item x="2551"/>
        <item x="419"/>
        <item x="1506"/>
        <item x="2445"/>
        <item x="2588"/>
        <item x="740"/>
        <item x="386"/>
        <item x="2288"/>
        <item x="69"/>
        <item x="2410"/>
        <item x="661"/>
        <item x="1447"/>
        <item x="2423"/>
        <item x="951"/>
        <item x="1173"/>
        <item x="1577"/>
        <item x="1120"/>
        <item x="1319"/>
        <item x="1355"/>
        <item x="2026"/>
        <item x="1478"/>
        <item x="2563"/>
        <item x="367"/>
        <item x="2076"/>
        <item x="2448"/>
        <item x="1524"/>
        <item x="2245"/>
        <item x="446"/>
        <item x="1077"/>
        <item x="206"/>
        <item x="554"/>
        <item x="561"/>
        <item x="567"/>
        <item x="1630"/>
        <item x="1736"/>
        <item x="2399"/>
        <item x="1037"/>
        <item x="1793"/>
        <item x="1310"/>
        <item x="63"/>
        <item x="49"/>
        <item x="709"/>
        <item x="1658"/>
        <item x="832"/>
        <item x="884"/>
        <item x="2179"/>
        <item x="1371"/>
        <item x="1697"/>
        <item x="1409"/>
        <item x="116"/>
        <item x="467"/>
        <item x="1613"/>
        <item x="1602"/>
        <item x="2280"/>
        <item x="2053"/>
        <item x="2154"/>
        <item x="738"/>
        <item x="979"/>
        <item x="765"/>
        <item x="43"/>
        <item x="2014"/>
        <item x="2328"/>
        <item x="2480"/>
        <item x="643"/>
        <item x="1430"/>
        <item x="822"/>
        <item x="2002"/>
        <item x="4"/>
        <item x="2163"/>
        <item x="426"/>
        <item x="2419"/>
        <item x="1041"/>
        <item x="594"/>
        <item x="2488"/>
        <item x="278"/>
        <item x="2011"/>
        <item x="22"/>
        <item x="1527"/>
        <item x="1993"/>
        <item x="1106"/>
        <item x="1679"/>
        <item x="2109"/>
        <item x="555"/>
        <item x="159"/>
        <item x="19"/>
        <item x="1715"/>
        <item x="1214"/>
        <item x="1428"/>
        <item x="107"/>
        <item x="1256"/>
        <item x="53"/>
        <item x="318"/>
        <item x="1843"/>
        <item x="2475"/>
        <item x="1557"/>
        <item x="115"/>
        <item x="2536"/>
        <item x="857"/>
        <item x="1699"/>
        <item x="1958"/>
        <item x="1144"/>
        <item x="422"/>
        <item x="1390"/>
        <item x="1727"/>
        <item x="2476"/>
        <item x="240"/>
        <item x="2041"/>
        <item x="882"/>
        <item x="773"/>
        <item x="1389"/>
        <item x="1495"/>
        <item x="742"/>
        <item x="1026"/>
        <item x="889"/>
        <item x="2133"/>
        <item x="2036"/>
        <item x="2555"/>
        <item x="2231"/>
        <item x="613"/>
        <item x="485"/>
        <item x="1778"/>
        <item x="140"/>
        <item x="1218"/>
        <item x="1891"/>
        <item x="28"/>
        <item x="424"/>
        <item x="2497"/>
        <item x="1510"/>
        <item x="1655"/>
        <item x="253"/>
        <item x="707"/>
        <item x="1347"/>
        <item x="330"/>
        <item x="84"/>
        <item x="431"/>
        <item x="718"/>
        <item x="1711"/>
        <item x="978"/>
        <item x="434"/>
        <item x="181"/>
        <item x="1977"/>
        <item x="877"/>
        <item x="1514"/>
        <item x="2045"/>
        <item x="516"/>
        <item x="2444"/>
        <item x="2142"/>
        <item x="1533"/>
        <item x="415"/>
        <item x="1206"/>
        <item x="333"/>
        <item x="1376"/>
        <item x="1505"/>
        <item x="974"/>
        <item x="1298"/>
        <item x="996"/>
        <item x="772"/>
        <item x="1210"/>
        <item x="1223"/>
        <item x="405"/>
        <item x="938"/>
        <item x="329"/>
        <item x="794"/>
        <item x="1025"/>
        <item x="798"/>
        <item x="241"/>
        <item x="2349"/>
        <item x="588"/>
        <item x="908"/>
        <item x="389"/>
        <item x="744"/>
        <item x="626"/>
        <item x="838"/>
        <item x="526"/>
        <item x="1148"/>
        <item x="1954"/>
        <item x="836"/>
        <item x="29"/>
        <item x="2357"/>
        <item x="1481"/>
        <item x="2056"/>
        <item x="101"/>
        <item x="1938"/>
        <item x="1419"/>
        <item x="1291"/>
        <item x="2145"/>
        <item x="2137"/>
        <item x="1790"/>
        <item x="41"/>
        <item x="1239"/>
        <item x="1324"/>
        <item x="1600"/>
        <item x="120"/>
        <item x="1342"/>
        <item x="1295"/>
        <item x="1725"/>
        <item x="2561"/>
        <item x="2061"/>
        <item x="2545"/>
        <item x="880"/>
        <item x="667"/>
        <item x="71"/>
        <item x="217"/>
        <item x="79"/>
        <item x="2314"/>
        <item x="1566"/>
        <item x="855"/>
        <item x="2074"/>
        <item x="2382"/>
        <item x="596"/>
        <item x="2329"/>
        <item x="1934"/>
        <item x="2141"/>
        <item x="66"/>
        <item x="1463"/>
        <item x="152"/>
        <item x="1689"/>
        <item x="1068"/>
        <item x="2264"/>
        <item x="1391"/>
        <item x="579"/>
        <item x="2562"/>
        <item x="1366"/>
        <item x="919"/>
        <item x="2051"/>
        <item x="311"/>
        <item x="1538"/>
        <item x="2579"/>
        <item x="2478"/>
        <item x="475"/>
        <item x="589"/>
        <item x="861"/>
        <item x="2457"/>
        <item x="2229"/>
        <item x="378"/>
        <item x="1632"/>
        <item x="1474"/>
        <item x="267"/>
        <item x="1055"/>
        <item x="688"/>
        <item x="1352"/>
        <item x="494"/>
        <item x="2396"/>
        <item x="1316"/>
        <item x="1314"/>
        <item x="2194"/>
        <item x="2395"/>
        <item x="1942"/>
        <item x="239"/>
        <item x="271"/>
        <item x="2252"/>
        <item x="1855"/>
        <item x="164"/>
        <item x="1599"/>
        <item x="2132"/>
        <item x="695"/>
        <item x="2285"/>
        <item x="969"/>
        <item x="2003"/>
        <item x="1596"/>
        <item x="2042"/>
        <item x="87"/>
        <item x="345"/>
        <item x="1713"/>
        <item x="1158"/>
        <item x="700"/>
        <item x="2532"/>
        <item x="2439"/>
        <item x="2187"/>
        <item x="282"/>
        <item x="1084"/>
        <item x="294"/>
        <item x="905"/>
        <item x="784"/>
        <item x="2139"/>
        <item x="2411"/>
        <item x="128"/>
        <item x="1568"/>
        <item x="338"/>
        <item x="2525"/>
        <item x="1466"/>
        <item x="1631"/>
        <item x="1525"/>
        <item x="2201"/>
        <item x="2482"/>
        <item x="135"/>
        <item x="391"/>
        <item x="948"/>
        <item x="924"/>
        <item x="1410"/>
        <item x="803"/>
        <item x="1492"/>
        <item x="708"/>
        <item x="2034"/>
        <item x="2171"/>
        <item x="791"/>
        <item x="1186"/>
        <item x="1092"/>
        <item x="1776"/>
        <item x="493"/>
        <item x="319"/>
        <item x="1576"/>
        <item x="2060"/>
        <item x="797"/>
        <item x="2216"/>
        <item x="2554"/>
        <item x="722"/>
        <item x="2336"/>
        <item x="1432"/>
        <item x="868"/>
        <item x="983"/>
        <item x="2307"/>
        <item x="2465"/>
        <item x="2528"/>
        <item x="50"/>
        <item x="1142"/>
        <item x="2426"/>
        <item x="2131"/>
        <item x="1011"/>
        <item x="2070"/>
        <item x="2031"/>
        <item x="2101"/>
        <item x="1559"/>
        <item x="1107"/>
        <item x="2110"/>
        <item x="481"/>
        <item x="760"/>
        <item x="1064"/>
        <item x="1984"/>
        <item x="1479"/>
        <item x="913"/>
        <item x="157"/>
        <item x="936"/>
        <item x="1900"/>
        <item x="961"/>
        <item x="551"/>
        <item x="2291"/>
        <item x="305"/>
        <item x="2447"/>
        <item x="1849"/>
        <item x="1175"/>
        <item x="1905"/>
        <item x="720"/>
        <item x="196"/>
        <item x="670"/>
        <item x="438"/>
        <item x="2501"/>
        <item x="2428"/>
        <item x="2591"/>
        <item x="1700"/>
        <item x="1682"/>
        <item x="692"/>
        <item x="986"/>
        <item x="894"/>
        <item x="349"/>
        <item x="1902"/>
        <item x="1995"/>
        <item x="2125"/>
        <item x="1195"/>
        <item x="2298"/>
        <item x="1109"/>
        <item x="2442"/>
        <item x="2195"/>
        <item x="1820"/>
        <item x="915"/>
        <item x="2571"/>
        <item x="402"/>
        <item x="2429"/>
        <item x="1945"/>
        <item x="2238"/>
        <item x="859"/>
        <item x="2069"/>
        <item x="1364"/>
        <item x="2167"/>
        <item x="56"/>
        <item x="2162"/>
        <item x="1130"/>
        <item x="1228"/>
        <item x="52"/>
        <item x="456"/>
        <item x="1119"/>
        <item x="2240"/>
        <item x="2606"/>
        <item x="1747"/>
        <item x="2230"/>
        <item x="727"/>
        <item x="1833"/>
        <item x="2254"/>
        <item x="2108"/>
        <item x="1293"/>
        <item x="2360"/>
        <item x="875"/>
        <item x="420"/>
        <item x="1317"/>
        <item x="827"/>
        <item x="463"/>
        <item x="1807"/>
        <item x="878"/>
        <item x="560"/>
        <item x="2297"/>
        <item x="2522"/>
        <item x="1653"/>
        <item x="2249"/>
        <item x="607"/>
        <item x="2433"/>
        <item x="583"/>
        <item x="870"/>
        <item x="994"/>
        <item x="1328"/>
        <item x="937"/>
        <item x="249"/>
        <item x="1926"/>
        <item x="1139"/>
        <item x="2600"/>
        <item x="2390"/>
        <item x="715"/>
        <item x="1405"/>
        <item x="1266"/>
        <item x="1962"/>
        <item x="110"/>
        <item x="2427"/>
        <item x="1791"/>
        <item x="131"/>
        <item x="802"/>
        <item x="1564"/>
        <item x="2365"/>
        <item x="2364"/>
        <item x="470"/>
        <item x="683"/>
        <item x="975"/>
        <item x="650"/>
        <item x="1662"/>
        <item x="637"/>
        <item x="2207"/>
        <item x="150"/>
        <item x="552"/>
        <item x="2559"/>
        <item x="1808"/>
        <item x="621"/>
        <item x="2159"/>
        <item x="1230"/>
        <item x="191"/>
        <item x="635"/>
        <item x="1253"/>
        <item x="1282"/>
        <item x="2368"/>
        <item x="2533"/>
        <item x="598"/>
        <item x="1994"/>
        <item x="651"/>
        <item x="47"/>
        <item x="399"/>
        <item x="2033"/>
        <item x="1301"/>
        <item x="2275"/>
        <item x="2576"/>
        <item x="2381"/>
        <item x="1572"/>
        <item x="1440"/>
        <item x="2438"/>
        <item x="373"/>
        <item x="603"/>
        <item x="1928"/>
        <item x="767"/>
        <item x="397"/>
        <item x="1611"/>
        <item x="1001"/>
        <item x="1027"/>
        <item x="1255"/>
        <item x="1950"/>
        <item x="256"/>
        <item x="783"/>
        <item x="1952"/>
        <item x="1607"/>
        <item x="1170"/>
        <item x="2261"/>
        <item x="2304"/>
        <item x="2177"/>
        <item x="2048"/>
        <item x="2084"/>
        <item x="863"/>
        <item x="943"/>
        <item x="1959"/>
        <item x="362"/>
        <item x="2062"/>
        <item x="1128"/>
        <item x="1454"/>
        <item x="213"/>
        <item x="149"/>
        <item x="1290"/>
        <item x="1439"/>
        <item x="1236"/>
        <item x="645"/>
        <item x="2052"/>
        <item x="2242"/>
        <item x="45"/>
        <item x="2509"/>
        <item x="1429"/>
        <item x="322"/>
        <item x="1796"/>
        <item x="2043"/>
        <item x="2557"/>
        <item x="1265"/>
        <item x="946"/>
        <item x="1836"/>
        <item x="1287"/>
        <item x="1395"/>
        <item x="1840"/>
        <item x="1774"/>
        <item x="1912"/>
        <item x="1177"/>
        <item x="1597"/>
        <item x="341"/>
        <item x="1254"/>
        <item x="1183"/>
        <item x="956"/>
        <item x="186"/>
        <item x="2513"/>
        <item x="1748"/>
        <item x="848"/>
        <item x="622"/>
        <item x="1560"/>
        <item x="1383"/>
        <item x="1412"/>
        <item x="1126"/>
        <item x="2038"/>
        <item x="299"/>
        <item x="2463"/>
        <item x="2387"/>
        <item x="1683"/>
        <item x="51"/>
        <item x="776"/>
        <item x="801"/>
        <item x="503"/>
        <item x="1749"/>
        <item x="1571"/>
        <item x="354"/>
        <item x="2503"/>
        <item x="814"/>
        <item x="393"/>
        <item x="1709"/>
        <item x="35"/>
        <item x="119"/>
        <item x="1040"/>
        <item x="381"/>
        <item x="1398"/>
        <item x="1815"/>
        <item x="2344"/>
        <item x="962"/>
        <item x="114"/>
        <item x="352"/>
        <item x="1799"/>
        <item x="1150"/>
        <item x="710"/>
        <item x="1125"/>
        <item x="966"/>
        <item x="479"/>
        <item x="1443"/>
        <item x="839"/>
        <item x="1163"/>
        <item x="1869"/>
        <item x="1985"/>
        <item x="1769"/>
        <item x="761"/>
        <item x="2539"/>
        <item x="1899"/>
        <item x="923"/>
        <item x="290"/>
        <item x="1546"/>
        <item x="317"/>
        <item x="1046"/>
        <item x="165"/>
        <item x="1369"/>
        <item x="111"/>
        <item x="1684"/>
        <item x="2161"/>
        <item x="1801"/>
        <item x="1728"/>
        <item x="1948"/>
        <item x="292"/>
        <item x="2584"/>
        <item x="2271"/>
        <item x="1638"/>
        <item x="845"/>
        <item x="1121"/>
        <item x="1245"/>
        <item x="2330"/>
        <item x="1149"/>
        <item x="591"/>
        <item x="639"/>
        <item x="2186"/>
        <item x="1233"/>
        <item x="819"/>
        <item x="717"/>
        <item x="1067"/>
        <item x="2279"/>
        <item x="126"/>
        <item x="1198"/>
        <item x="40"/>
        <item x="633"/>
        <item x="642"/>
        <item x="442"/>
        <item x="2281"/>
        <item x="451"/>
        <item x="1434"/>
        <item x="175"/>
        <item x="662"/>
        <item x="2272"/>
        <item x="2602"/>
        <item x="2269"/>
        <item x="1450"/>
        <item x="1574"/>
        <item x="1065"/>
        <item x="1477"/>
        <item x="1083"/>
        <item x="243"/>
        <item x="234"/>
        <item x="1612"/>
        <item x="1986"/>
        <item x="883"/>
        <item x="846"/>
        <item x="2121"/>
        <item x="15"/>
        <item x="410"/>
        <item x="184"/>
        <item x="33"/>
        <item x="1370"/>
        <item x="1704"/>
        <item x="1414"/>
        <item x="879"/>
        <item x="2211"/>
        <item x="618"/>
        <item x="1043"/>
        <item x="787"/>
        <item x="2512"/>
        <item x="1197"/>
        <item x="680"/>
        <item x="2258"/>
        <item x="2040"/>
        <item x="226"/>
        <item x="54"/>
        <item x="2212"/>
        <item x="781"/>
        <item x="933"/>
        <item x="701"/>
        <item x="1487"/>
        <item x="942"/>
        <item x="829"/>
        <item x="272"/>
        <item x="2067"/>
        <item x="2316"/>
        <item x="2347"/>
        <item x="1441"/>
        <item x="1086"/>
        <item x="681"/>
        <item x="941"/>
        <item x="1659"/>
        <item x="559"/>
        <item x="572"/>
        <item x="1080"/>
        <item x="2485"/>
        <item x="1216"/>
        <item x="1637"/>
        <item x="920"/>
        <item x="703"/>
        <item x="2412"/>
        <item x="1573"/>
        <item x="2066"/>
        <item x="1903"/>
        <item x="2436"/>
        <item x="1716"/>
        <item x="2458"/>
        <item x="711"/>
        <item x="1013"/>
        <item x="2032"/>
        <item x="546"/>
        <item x="2165"/>
        <item x="244"/>
        <item x="1665"/>
        <item x="1157"/>
        <item x="1162"/>
        <item x="448"/>
        <item x="1648"/>
        <item x="2517"/>
        <item x="31"/>
        <item x="891"/>
        <item x="1773"/>
        <item x="967"/>
        <item x="2030"/>
        <item x="380"/>
        <item x="1812"/>
        <item x="1785"/>
        <item x="325"/>
        <item x="2210"/>
        <item x="1140"/>
        <item x="1614"/>
        <item x="2213"/>
        <item x="759"/>
        <item x="2498"/>
        <item x="1259"/>
        <item x="816"/>
        <item x="188"/>
        <item x="1224"/>
        <item x="1623"/>
        <item x="2147"/>
        <item x="2323"/>
        <item x="1821"/>
        <item x="1964"/>
        <item x="534"/>
        <item x="1075"/>
        <item x="23"/>
        <item x="327"/>
        <item x="1515"/>
        <item x="1522"/>
        <item x="1133"/>
        <item x="2302"/>
        <item x="1592"/>
        <item x="573"/>
        <item x="1243"/>
        <item x="1545"/>
        <item x="1378"/>
        <item x="654"/>
        <item x="977"/>
        <item x="108"/>
        <item x="1238"/>
        <item x="2028"/>
        <item x="372"/>
        <item x="1963"/>
        <item x="0"/>
        <item x="2089"/>
        <item x="1696"/>
        <item x="248"/>
        <item x="1939"/>
        <item x="1798"/>
        <item x="1276"/>
        <item x="1861"/>
        <item x="1969"/>
        <item x="86"/>
        <item x="1932"/>
        <item x="847"/>
        <item x="343"/>
        <item x="1551"/>
        <item x="1435"/>
        <item x="1484"/>
        <item x="2075"/>
        <item x="636"/>
        <item x="672"/>
        <item x="998"/>
        <item x="1225"/>
        <item x="1300"/>
        <item x="1051"/>
        <item x="799"/>
        <item x="1625"/>
        <item x="691"/>
        <item x="2148"/>
        <item x="1968"/>
        <item x="2453"/>
        <item x="1421"/>
        <item x="1200"/>
        <item x="1882"/>
        <item x="2227"/>
        <item x="850"/>
        <item x="2016"/>
        <item x="2519"/>
        <item x="375"/>
        <item x="1036"/>
        <item x="2508"/>
        <item x="1539"/>
        <item x="1234"/>
        <item x="1998"/>
        <item x="332"/>
        <item x="1354"/>
        <item x="423"/>
        <item x="971"/>
        <item x="2334"/>
        <item x="210"/>
        <item x="143"/>
        <item x="800"/>
        <item x="2287"/>
        <item x="279"/>
        <item x="1187"/>
        <item x="2333"/>
        <item x="2352"/>
        <item x="113"/>
        <item x="2262"/>
        <item x="1393"/>
        <item x="2173"/>
        <item x="1908"/>
        <item x="1160"/>
        <item x="1707"/>
        <item x="1668"/>
        <item x="407"/>
        <item x="2384"/>
        <item x="287"/>
        <item x="1268"/>
        <item x="2091"/>
        <item x="17"/>
        <item x="1578"/>
        <item x="1099"/>
        <item x="779"/>
        <item x="1966"/>
        <item x="1887"/>
        <item x="2309"/>
        <item x="2176"/>
        <item x="1636"/>
        <item x="1333"/>
        <item x="922"/>
        <item x="1504"/>
        <item x="1619"/>
        <item x="2609"/>
        <item x="763"/>
        <item x="813"/>
        <item x="1851"/>
        <item x="730"/>
        <item x="2575"/>
        <item x="1743"/>
        <item x="1004"/>
        <item x="548"/>
        <item x="1634"/>
        <item x="904"/>
        <item x="1605"/>
        <item x="187"/>
        <item x="1734"/>
        <item x="1480"/>
        <item x="1307"/>
        <item x="684"/>
        <item x="2546"/>
        <item x="274"/>
        <item x="804"/>
        <item x="1729"/>
        <item x="2203"/>
        <item x="1603"/>
        <item x="46"/>
        <item x="2581"/>
        <item x="2376"/>
        <item x="480"/>
        <item x="659"/>
        <item x="869"/>
        <item x="2168"/>
        <item x="2079"/>
        <item x="907"/>
        <item x="1875"/>
        <item x="2174"/>
        <item x="1061"/>
        <item x="892"/>
        <item x="2452"/>
        <item x="1940"/>
        <item x="347"/>
        <item x="96"/>
        <item x="2583"/>
        <item x="1270"/>
        <item x="1550"/>
        <item x="280"/>
        <item x="2122"/>
        <item x="1095"/>
        <item x="2534"/>
        <item x="2431"/>
        <item x="1348"/>
        <item x="2099"/>
        <item x="1621"/>
        <item x="353"/>
        <item x="849"/>
        <item x="671"/>
        <item x="365"/>
        <item x="1590"/>
        <item x="1824"/>
        <item x="1618"/>
        <item x="1006"/>
        <item x="934"/>
        <item x="1386"/>
        <item x="1357"/>
        <item x="1671"/>
        <item x="952"/>
        <item x="2373"/>
        <item x="2335"/>
        <item x="1048"/>
        <item x="2114"/>
        <item x="237"/>
        <item x="346"/>
        <item x="593"/>
        <item x="328"/>
        <item x="1009"/>
        <item x="483"/>
        <item x="1582"/>
        <item x="406"/>
        <item x="1402"/>
        <item x="125"/>
        <item x="918"/>
        <item x="1112"/>
        <item x="2500"/>
        <item x="2494"/>
        <item x="1528"/>
        <item x="2270"/>
        <item x="1722"/>
        <item x="1589"/>
        <item x="497"/>
        <item x="76"/>
        <item x="2020"/>
        <item x="2460"/>
        <item x="124"/>
        <item x="1930"/>
        <item x="1880"/>
        <item x="366"/>
        <item x="2001"/>
        <item x="1705"/>
        <item x="1244"/>
        <item x="812"/>
        <item x="1438"/>
        <item x="628"/>
        <item x="1850"/>
        <item x="2317"/>
        <item x="2124"/>
        <item x="500"/>
        <item x="1844"/>
        <item x="168"/>
        <item x="1137"/>
        <item x="289"/>
        <item x="674"/>
        <item x="595"/>
        <item x="211"/>
        <item x="1816"/>
        <item x="1222"/>
        <item x="1184"/>
        <item x="1132"/>
        <item x="793"/>
        <item x="487"/>
        <item x="489"/>
        <item x="1825"/>
        <item x="1115"/>
        <item x="1304"/>
        <item x="409"/>
        <item x="2119"/>
        <item x="435"/>
        <item x="808"/>
        <item x="384"/>
        <item x="1332"/>
        <item x="2523"/>
        <item x="2402"/>
        <item x="2321"/>
        <item x="1628"/>
        <item x="815"/>
        <item x="2481"/>
        <item x="1601"/>
        <item x="2265"/>
        <item x="1999"/>
        <item x="1919"/>
        <item x="2311"/>
        <item x="1076"/>
        <item x="2371"/>
        <item x="556"/>
        <item x="1549"/>
        <item x="2107"/>
        <item x="2483"/>
        <item x="1351"/>
        <item x="474"/>
        <item x="2140"/>
        <item x="1275"/>
        <item x="1272"/>
        <item x="2550"/>
        <item x="1459"/>
        <item x="729"/>
        <item x="1367"/>
        <item x="1415"/>
        <item x="77"/>
        <item x="644"/>
        <item x="1598"/>
        <item x="608"/>
        <item x="2341"/>
        <item x="1562"/>
        <item x="1772"/>
        <item x="1217"/>
        <item x="1694"/>
        <item x="2366"/>
        <item x="2610"/>
        <item x="2572"/>
        <item x="2541"/>
        <item x="281"/>
        <item x="390"/>
        <item x="2535"/>
        <item x="102"/>
        <item x="145"/>
        <item x="2022"/>
        <item x="1303"/>
        <item x="1323"/>
        <item x="2010"/>
        <item x="1345"/>
        <item x="306"/>
        <item x="2425"/>
        <item x="16"/>
        <item x="2567"/>
        <item x="521"/>
        <item x="2018"/>
        <item x="2552"/>
        <item x="1911"/>
        <item x="252"/>
        <item x="604"/>
        <item x="1159"/>
        <item x="269"/>
        <item x="2198"/>
        <item x="528"/>
        <item x="2393"/>
        <item x="1042"/>
        <item x="523"/>
        <item x="1870"/>
        <item x="2325"/>
        <item x="1996"/>
        <item x="865"/>
        <item x="118"/>
        <item x="858"/>
        <item x="2129"/>
        <item x="413"/>
        <item x="1856"/>
        <item x="1489"/>
        <item x="2540"/>
        <item x="586"/>
        <item x="530"/>
        <item x="418"/>
        <item x="2263"/>
        <item x="940"/>
        <item x="1933"/>
        <item x="1181"/>
        <item x="1455"/>
        <item x="1839"/>
        <item x="2274"/>
        <item x="2128"/>
        <item x="733"/>
        <item x="173"/>
        <item x="1473"/>
        <item x="2446"/>
        <item x="421"/>
        <item x="1991"/>
        <item x="2013"/>
        <item x="2383"/>
        <item x="501"/>
        <item x="886"/>
        <item x="1199"/>
        <item x="134"/>
        <item x="963"/>
        <item x="2294"/>
        <item x="218"/>
        <item x="513"/>
        <item x="2160"/>
        <item x="1057"/>
        <item x="2094"/>
        <item x="2353"/>
        <item x="2276"/>
        <item x="1974"/>
        <item x="1382"/>
        <item x="2531"/>
        <item x="820"/>
        <item x="37"/>
        <item x="1859"/>
        <item x="1261"/>
        <item x="1336"/>
        <item x="2435"/>
        <item x="1865"/>
        <item x="197"/>
        <item x="614"/>
        <item x="1337"/>
        <item x="117"/>
        <item x="255"/>
        <item x="247"/>
        <item x="153"/>
        <item x="25"/>
        <item x="1548"/>
        <item x="1853"/>
        <item x="130"/>
        <item x="462"/>
        <item x="539"/>
        <item x="1309"/>
        <item x="1892"/>
        <item x="745"/>
        <item x="851"/>
        <item x="2489"/>
        <item x="553"/>
        <item x="1661"/>
        <item x="748"/>
        <item x="1258"/>
        <item x="1502"/>
        <item x="1620"/>
        <item x="1164"/>
        <item x="2058"/>
        <item x="520"/>
        <item x="1846"/>
        <item x="1541"/>
        <item x="931"/>
        <item x="144"/>
        <item x="1646"/>
        <item x="2019"/>
        <item x="229"/>
        <item x="94"/>
        <item x="26"/>
        <item x="1031"/>
        <item x="965"/>
        <item x="1401"/>
        <item x="898"/>
        <item x="1240"/>
        <item x="1114"/>
        <item x="1341"/>
        <item x="602"/>
        <item x="2081"/>
        <item x="81"/>
        <item x="263"/>
        <item x="1756"/>
        <item x="1176"/>
        <item x="2293"/>
        <item x="515"/>
        <item x="2379"/>
        <item x="183"/>
        <item x="2193"/>
        <item x="2430"/>
        <item x="350"/>
        <item x="264"/>
        <item x="1828"/>
        <item x="1847"/>
        <item x="993"/>
        <item x="2143"/>
        <item x="2417"/>
        <item x="510"/>
        <item x="1231"/>
        <item x="374"/>
        <item x="2407"/>
        <item x="1871"/>
        <item x="337"/>
        <item x="582"/>
        <item x="821"/>
        <item x="649"/>
        <item x="2356"/>
        <item x="1910"/>
        <item x="404"/>
        <item x="1327"/>
        <item x="195"/>
        <item x="496"/>
        <item x="122"/>
        <item x="2190"/>
        <item x="1104"/>
        <item x="2469"/>
        <item x="2462"/>
        <item x="154"/>
        <item x="519"/>
        <item x="562"/>
        <item x="1780"/>
        <item x="2251"/>
        <item x="214"/>
        <item x="1024"/>
        <item x="2097"/>
        <item x="1289"/>
        <item x="1923"/>
        <item x="1901"/>
        <item x="1373"/>
        <item x="2378"/>
        <item x="2440"/>
        <item x="336"/>
        <item x="1490"/>
        <item x="958"/>
        <item x="597"/>
        <item x="1695"/>
        <item x="2102"/>
        <item x="60"/>
        <item x="2397"/>
        <item x="301"/>
        <item x="805"/>
        <item x="230"/>
        <item x="1226"/>
        <item x="62"/>
        <item x="1486"/>
        <item x="2224"/>
        <item x="1555"/>
        <item x="1116"/>
        <item x="1610"/>
        <item x="2273"/>
        <item x="12"/>
        <item x="401"/>
        <item x="1858"/>
        <item x="359"/>
        <item x="1283"/>
        <item x="1325"/>
        <item x="1156"/>
        <item x="1580"/>
        <item x="2461"/>
        <item x="55"/>
        <item x="1016"/>
        <item x="273"/>
        <item x="1881"/>
        <item x="1656"/>
        <item x="1943"/>
        <item x="2083"/>
        <item x="1594"/>
        <item x="1976"/>
        <item x="148"/>
        <item x="369"/>
        <item x="852"/>
        <item x="1760"/>
        <item x="449"/>
        <item x="1012"/>
        <item x="1049"/>
        <item x="1802"/>
        <item x="1279"/>
        <item x="587"/>
        <item x="1848"/>
        <item x="714"/>
        <item x="2286"/>
        <item x="1735"/>
        <item x="1779"/>
        <item x="2343"/>
        <item x="1117"/>
        <item x="860"/>
        <item x="2004"/>
        <item x="1205"/>
        <item x="856"/>
        <item x="1654"/>
        <item x="1593"/>
        <item x="1221"/>
        <item x="888"/>
        <item x="1472"/>
        <item x="728"/>
        <item x="1794"/>
        <item x="1102"/>
        <item x="1079"/>
        <item x="2388"/>
        <item x="1547"/>
        <item x="2566"/>
        <item x="1400"/>
        <item x="1242"/>
        <item x="1742"/>
        <item x="1765"/>
        <item x="2117"/>
        <item x="837"/>
        <item x="1471"/>
        <item x="1110"/>
        <item x="1893"/>
        <item x="1680"/>
        <item x="1413"/>
        <item x="444"/>
        <item x="1059"/>
        <item x="2215"/>
        <item x="630"/>
        <item x="1674"/>
        <item x="1452"/>
        <item x="1359"/>
        <item x="762"/>
        <item x="1581"/>
        <item x="2197"/>
        <item x="647"/>
        <item x="1639"/>
        <item x="1145"/>
        <item x="547"/>
        <item x="2301"/>
        <item x="2112"/>
        <item x="300"/>
        <item x="1485"/>
        <item x="939"/>
        <item x="1975"/>
        <item x="1227"/>
        <item x="219"/>
        <item x="543"/>
        <item x="1237"/>
        <item x="228"/>
        <item x="2087"/>
        <item x="2493"/>
        <item x="1809"/>
        <item x="2350"/>
        <item x="2421"/>
        <item x="163"/>
        <item x="172"/>
        <item x="2574"/>
        <item x="532"/>
        <item x="27"/>
        <item x="1189"/>
        <item x="1138"/>
        <item x="414"/>
        <item x="73"/>
        <item x="957"/>
        <item x="749"/>
        <item x="1701"/>
        <item x="286"/>
        <item x="788"/>
        <item x="121"/>
        <item x="323"/>
        <item x="1297"/>
        <item x="1531"/>
        <item x="2257"/>
        <item x="2253"/>
        <item x="2569"/>
        <item x="2255"/>
        <item x="1842"/>
        <item x="1553"/>
        <item x="1"/>
        <item x="2196"/>
        <item x="1252"/>
        <item x="768"/>
        <item x="1534"/>
        <item x="2169"/>
        <item x="89"/>
        <item x="1624"/>
        <item x="1817"/>
        <item x="945"/>
        <item x="949"/>
        <item x="2422"/>
        <item x="1720"/>
        <item x="283"/>
        <item x="344"/>
        <item x="1035"/>
        <item x="1294"/>
        <item x="731"/>
        <item x="2059"/>
        <item x="2363"/>
        <item x="439"/>
        <item x="687"/>
        <item x="1608"/>
        <item x="9"/>
        <item x="2338"/>
        <item x="1703"/>
        <item x="697"/>
        <item x="39"/>
        <item x="545"/>
        <item x="1894"/>
        <item x="987"/>
        <item x="1154"/>
        <item x="1666"/>
        <item x="2012"/>
        <item x="1021"/>
        <item x="2527"/>
        <item x="1978"/>
        <item x="1030"/>
        <item x="1823"/>
        <item x="2578"/>
        <item x="1456"/>
        <item x="2303"/>
        <item x="2185"/>
        <item x="223"/>
        <item x="2510"/>
        <item x="2096"/>
        <item x="698"/>
        <item x="2505"/>
        <item x="693"/>
        <item x="2490"/>
        <item x="2434"/>
        <item x="629"/>
        <item x="1920"/>
        <item x="1377"/>
        <item x="1917"/>
        <item x="831"/>
        <item x="809"/>
        <item x="1326"/>
        <item x="1188"/>
        <item x="171"/>
        <item x="1738"/>
        <item x="736"/>
        <item x="59"/>
        <item x="1863"/>
        <item x="1835"/>
        <item x="2222"/>
        <item x="162"/>
        <item x="473"/>
        <item x="2111"/>
        <item x="2209"/>
        <item x="1073"/>
        <item x="6"/>
        <item x="221"/>
        <item x="786"/>
        <item x="1518"/>
        <item x="1857"/>
        <item x="1220"/>
        <item x="1397"/>
        <item x="490"/>
        <item x="620"/>
        <item x="2310"/>
        <item x="862"/>
        <item x="1494"/>
        <item x="1318"/>
        <item x="189"/>
        <item x="1488"/>
        <item x="844"/>
        <item x="1273"/>
        <item x="1248"/>
        <item x="129"/>
        <item x="1250"/>
        <item x="2377"/>
        <item x="441"/>
        <item x="2243"/>
        <item x="1482"/>
        <item x="302"/>
        <item x="2085"/>
        <item x="203"/>
        <item x="392"/>
        <item x="1403"/>
        <item x="326"/>
        <item x="257"/>
        <item x="566"/>
        <item x="1907"/>
        <item x="502"/>
        <item x="854"/>
        <item x="1645"/>
        <item x="284"/>
        <item x="615"/>
        <item x="167"/>
        <item x="1626"/>
        <item x="843"/>
        <item x="387"/>
        <item x="984"/>
        <item x="2496"/>
        <item x="1685"/>
        <item x="1584"/>
        <item x="1509"/>
        <item x="535"/>
        <item x="1916"/>
        <item x="668"/>
        <item x="2136"/>
        <item x="1904"/>
        <item x="1981"/>
        <item x="1284"/>
        <item x="2467"/>
        <item x="342"/>
        <item x="1980"/>
        <item x="1263"/>
        <item x="818"/>
        <item x="11"/>
        <item x="1202"/>
        <item x="1784"/>
        <item x="706"/>
        <item x="1475"/>
        <item x="1667"/>
        <item x="1633"/>
        <item x="212"/>
        <item x="990"/>
        <item x="1313"/>
        <item x="689"/>
        <item x="541"/>
        <item x="2098"/>
        <item x="2408"/>
        <item x="1039"/>
        <item x="581"/>
        <item x="1047"/>
        <item x="1123"/>
        <item x="1007"/>
        <item x="2130"/>
        <item x="592"/>
        <item x="890"/>
        <item x="1023"/>
        <item x="1020"/>
        <item x="696"/>
        <item x="1458"/>
        <item x="664"/>
        <item x="215"/>
        <item x="504"/>
        <item x="1944"/>
        <item x="972"/>
        <item x="2057"/>
        <item x="1380"/>
        <item x="558"/>
        <item x="72"/>
        <item x="2191"/>
        <item x="2225"/>
        <item x="1719"/>
        <item x="2164"/>
        <item x="777"/>
        <item x="2520"/>
        <item x="702"/>
        <item x="2116"/>
        <item x="2235"/>
        <item x="370"/>
        <item x="2296"/>
        <item x="1379"/>
        <item x="1353"/>
        <item x="1089"/>
        <item x="1329"/>
        <item x="976"/>
        <item x="826"/>
        <item x="459"/>
        <item x="1008"/>
        <item x="2456"/>
        <item x="139"/>
        <item x="1897"/>
        <item x="1296"/>
        <item x="291"/>
        <item x="2260"/>
        <item x="789"/>
        <item x="1519"/>
        <item x="2479"/>
        <item x="2244"/>
        <item x="2424"/>
        <item x="436"/>
        <item x="2529"/>
        <item x="514"/>
        <item x="261"/>
        <item x="871"/>
        <item x="1101"/>
        <item x="1788"/>
        <item x="2312"/>
        <item x="1251"/>
        <item x="285"/>
        <item x="2515"/>
        <item x="268"/>
        <item x="1331"/>
        <item x="601"/>
        <item x="8"/>
        <item x="265"/>
        <item x="1182"/>
        <item x="1278"/>
        <item x="425"/>
        <item x="542"/>
        <item x="1127"/>
        <item x="1987"/>
        <item x="1286"/>
        <item x="1647"/>
        <item x="1416"/>
        <item x="675"/>
        <item x="1151"/>
        <item x="1878"/>
        <item x="2380"/>
        <item x="1852"/>
        <item x="1500"/>
        <item x="811"/>
        <item x="2608"/>
        <item x="68"/>
        <item x="209"/>
        <item x="1758"/>
        <item x="315"/>
        <item x="704"/>
        <item x="2565"/>
        <item x="1418"/>
        <item x="1017"/>
        <item x="2324"/>
        <item x="1396"/>
        <item x="2313"/>
        <item x="912"/>
        <item x="867"/>
        <item x="1650"/>
        <item x="746"/>
        <item x="1876"/>
        <item x="1464"/>
        <item x="1973"/>
        <item x="1800"/>
        <item x="1762"/>
        <item x="38"/>
        <item x="980"/>
        <item x="440"/>
        <item x="756"/>
        <item x="488"/>
        <item x="1501"/>
        <item x="2221"/>
        <item x="1771"/>
        <item x="312"/>
        <item x="1687"/>
        <item x="1302"/>
        <item x="1737"/>
        <item x="1691"/>
        <item x="2149"/>
        <item x="1118"/>
        <item x="778"/>
        <item x="351"/>
        <item x="1172"/>
        <item x="199"/>
        <item x="1622"/>
        <item x="2150"/>
        <item x="2450"/>
        <item x="1476"/>
        <item x="512"/>
        <item x="482"/>
        <item x="1640"/>
        <item x="260"/>
        <item x="1873"/>
        <item x="2044"/>
        <item x="2355"/>
        <item x="225"/>
        <item x="3"/>
        <item x="361"/>
        <item x="1663"/>
        <item x="1277"/>
        <item x="2326"/>
        <item x="2027"/>
        <item x="1649"/>
        <item x="1777"/>
        <item x="1074"/>
        <item x="716"/>
        <item x="1768"/>
        <item x="486"/>
        <item x="2146"/>
        <item x="1497"/>
        <item x="806"/>
        <item x="1569"/>
        <item x="2437"/>
        <item x="1308"/>
        <item x="2138"/>
        <item x="2006"/>
        <item x="985"/>
        <item x="2499"/>
        <item x="648"/>
        <item x="2603"/>
        <item x="2267"/>
        <item x="2361"/>
        <item x="2166"/>
        <item x="1947"/>
        <item x="2000"/>
        <item x="1508"/>
        <item x="466"/>
        <item x="1690"/>
        <item x="2526"/>
        <item x="2037"/>
        <item x="1731"/>
        <item x="1094"/>
        <item x="881"/>
        <item x="1131"/>
        <item x="771"/>
        <item x="1070"/>
        <item x="1681"/>
        <item x="1425"/>
        <item x="2175"/>
        <item x="385"/>
        <item x="245"/>
        <item x="137"/>
        <item x="1979"/>
        <item x="509"/>
        <item x="1090"/>
        <item x="99"/>
        <item x="1915"/>
        <item x="2418"/>
        <item x="1868"/>
        <item x="1185"/>
        <item x="619"/>
        <item x="1841"/>
        <item x="207"/>
        <item x="901"/>
        <item x="1493"/>
        <item x="930"/>
        <item x="2470"/>
        <item x="1937"/>
        <item x="2278"/>
        <item x="926"/>
        <item x="1246"/>
        <item x="828"/>
        <item x="1925"/>
        <item x="1982"/>
        <item x="2199"/>
        <item x="810"/>
        <item x="1404"/>
        <item x="909"/>
        <item x="1972"/>
        <item x="665"/>
        <item x="1465"/>
        <item x="1384"/>
        <item x="2432"/>
        <item x="20"/>
        <item x="417"/>
        <item x="2507"/>
        <item x="2367"/>
        <item x="2239"/>
        <item x="1931"/>
        <item x="1427"/>
        <item x="2184"/>
        <item x="371"/>
        <item x="872"/>
        <item x="1885"/>
        <item x="1388"/>
        <item x="2346"/>
        <item x="766"/>
        <item x="1657"/>
        <item x="158"/>
        <item x="735"/>
        <item x="138"/>
        <item x="1269"/>
        <item x="2183"/>
        <item x="1813"/>
        <item x="1586"/>
        <item x="1718"/>
        <item x="1864"/>
        <item x="755"/>
        <item x="2090"/>
        <item x="198"/>
        <item x="161"/>
        <item x="2594"/>
        <item x="1113"/>
        <item x="224"/>
        <item x="1766"/>
        <item x="2277"/>
        <item x="320"/>
        <item x="1467"/>
        <item x="1739"/>
        <item x="1556"/>
        <item x="1190"/>
        <item x="2502"/>
        <item x="632"/>
        <item x="2134"/>
        <item x="1906"/>
        <item x="1022"/>
        <item x="2348"/>
        <item x="1913"/>
        <item x="1673"/>
        <item x="2178"/>
        <item x="376"/>
        <item x="2226"/>
        <item x="944"/>
        <item x="2560"/>
        <item x="1087"/>
        <item x="1751"/>
        <item x="2250"/>
        <item x="2120"/>
        <item x="1567"/>
        <item x="1406"/>
        <item x="960"/>
        <item x="1194"/>
        <item x="525"/>
        <item x="104"/>
        <item x="1299"/>
        <item x="1629"/>
        <item x="1965"/>
        <item x="2135"/>
        <item x="222"/>
        <item x="1874"/>
        <item x="2495"/>
        <item x="298"/>
        <item x="61"/>
        <item x="1078"/>
        <item x="2590"/>
        <item x="2246"/>
        <item x="2223"/>
        <item x="1209"/>
        <item x="1898"/>
        <item x="1806"/>
        <item x="1676"/>
        <item x="7"/>
        <item x="220"/>
        <item x="1136"/>
        <item x="1257"/>
        <item x="156"/>
        <item x="1914"/>
        <item x="719"/>
        <item x="2095"/>
        <item x="824"/>
        <item x="1054"/>
        <item x="335"/>
        <item x="2127"/>
        <item x="2320"/>
        <item x="2580"/>
        <item x="774"/>
        <item x="1306"/>
        <item x="2466"/>
        <item x="2386"/>
        <item x="2506"/>
        <item x="1970"/>
        <item x="928"/>
        <item x="970"/>
        <item x="2391"/>
        <item x="1946"/>
        <item x="518"/>
        <item x="1702"/>
        <item x="1071"/>
        <item x="93"/>
        <item x="1468"/>
        <item x="109"/>
        <item x="796"/>
        <item x="452"/>
        <item x="2214"/>
        <item x="1444"/>
        <item x="1670"/>
        <item x="1213"/>
        <item x="578"/>
        <item x="304"/>
        <item x="841"/>
        <item x="1433"/>
        <item x="568"/>
        <item x="1763"/>
        <item x="1782"/>
        <item x="416"/>
        <item x="739"/>
        <item x="1091"/>
        <item x="36"/>
        <item x="460"/>
        <item x="445"/>
        <item x="511"/>
        <item x="1014"/>
        <item x="2401"/>
        <item x="1591"/>
        <item x="2340"/>
        <item x="1062"/>
        <item x="606"/>
        <item x="2282"/>
        <item x="70"/>
        <item x="2152"/>
        <item x="2232"/>
        <item x="194"/>
        <item x="885"/>
        <item x="1997"/>
        <item x="1744"/>
        <item x="529"/>
        <item x="190"/>
        <item x="169"/>
        <item x="2605"/>
        <item x="2078"/>
        <item x="205"/>
        <item x="97"/>
        <item x="398"/>
        <item x="1498"/>
        <item x="893"/>
        <item x="2023"/>
        <item x="2587"/>
        <item x="1565"/>
        <item x="1436"/>
        <item x="1166"/>
        <item x="1165"/>
        <item x="2158"/>
        <item x="900"/>
        <item x="1267"/>
        <item x="2577"/>
        <item x="1989"/>
        <item x="1249"/>
        <item x="1134"/>
        <item x="1339"/>
        <item x="2409"/>
        <item x="676"/>
        <item x="450"/>
        <item x="356"/>
        <item x="1909"/>
        <item x="584"/>
        <item x="507"/>
        <item x="2416"/>
        <item x="1081"/>
        <item x="780"/>
        <item x="411"/>
        <item x="2073"/>
        <item x="2547"/>
        <item x="600"/>
        <item x="1831"/>
        <item x="1212"/>
        <item x="179"/>
        <item x="734"/>
        <item x="476"/>
        <item x="2021"/>
        <item x="1983"/>
        <item x="1826"/>
        <item x="2472"/>
        <item x="2064"/>
        <item x="997"/>
        <item x="726"/>
        <item x="1770"/>
        <item x="1675"/>
        <item x="78"/>
        <item x="1652"/>
        <item x="151"/>
        <item x="468"/>
        <item x="1956"/>
        <item x="132"/>
        <item x="1219"/>
        <item x="30"/>
        <item x="1692"/>
        <item x="447"/>
        <item x="2454"/>
        <item x="757"/>
        <item x="1595"/>
        <item x="2420"/>
        <item x="1235"/>
        <item x="599"/>
        <item x="1491"/>
        <item x="2105"/>
        <item x="2248"/>
        <item x="231"/>
        <item x="2259"/>
        <item x="657"/>
        <item x="669"/>
        <item x="34"/>
        <item x="2342"/>
        <item x="2170"/>
        <item x="2543"/>
        <item x="2290"/>
        <item x="1096"/>
        <item x="200"/>
        <item x="103"/>
        <item x="1002"/>
        <item x="995"/>
        <item t="default"/>
      </items>
    </pivotField>
    <pivotField numFmtId="165" showAll="0"/>
    <pivotField numFmtId="165" showAll="0"/>
    <pivotField numFmtId="166" showAll="0"/>
    <pivotField numFmtId="1" showAll="0"/>
    <pivotField showAll="0"/>
    <pivotField numFmtId="1" showAll="0"/>
    <pivotField showAll="0"/>
  </pivotFields>
  <rowFields count="1">
    <field x="7"/>
  </rowFields>
  <rowItems count="6">
    <i>
      <x v="5"/>
    </i>
    <i>
      <x v="6"/>
    </i>
    <i>
      <x v="8"/>
    </i>
    <i>
      <x v="13"/>
    </i>
    <i>
      <x v="16"/>
    </i>
    <i t="grand">
      <x/>
    </i>
  </rowItems>
  <colItems count="1">
    <i/>
  </colItems>
  <dataFields count="1">
    <dataField name="Total Revenue" fld="16" baseField="0" baseItem="0" numFmtId="169"/>
  </dataFields>
  <formats count="1">
    <format dxfId="133">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D72B6B-A0FC-44E2-8758-D47C95181076}" name="Total_Revenue"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4">
    <pivotField showAll="0"/>
    <pivotField numFmtId="164" showAll="0"/>
    <pivotField numFmtId="1" showAll="0"/>
    <pivotField showAll="0"/>
    <pivotField numFmtId="1" showAll="0"/>
    <pivotField showAll="0"/>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pivotField numFmtId="165" showAll="0"/>
    <pivotField numFmtId="165" showAll="0"/>
    <pivotField numFmtId="166" showAll="0"/>
    <pivotField numFmtId="1" showAll="0"/>
    <pivotField showAll="0"/>
    <pivotField numFmtId="1" showAll="0"/>
    <pivotField showAll="0"/>
  </pivotFields>
  <rowItems count="1">
    <i/>
  </rowItems>
  <colItems count="1">
    <i/>
  </colItems>
  <dataFields count="1">
    <dataField name="Sum of Revenue" fld="16" baseField="0" baseItem="0" numFmtId="167"/>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B9C289B-D5CA-4D53-AE24-388E824202F1}" name="COGS"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K4" firstHeaderRow="1" firstDataRow="1" firstDataCol="0"/>
  <pivotFields count="24">
    <pivotField showAll="0"/>
    <pivotField numFmtId="164" showAll="0"/>
    <pivotField numFmtId="1" showAll="0"/>
    <pivotField showAll="0"/>
    <pivotField numFmtId="1" showAll="0"/>
    <pivotField showAll="0"/>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numFmtId="165" showAll="0"/>
    <pivotField dataField="1" numFmtId="165" showAll="0"/>
    <pivotField numFmtId="165" showAll="0"/>
    <pivotField numFmtId="166" showAll="0"/>
    <pivotField numFmtId="1" showAll="0"/>
    <pivotField showAll="0"/>
    <pivotField numFmtId="1" showAll="0"/>
    <pivotField showAll="0"/>
  </pivotFields>
  <rowItems count="1">
    <i/>
  </rowItems>
  <colItems count="1">
    <i/>
  </colItems>
  <dataFields count="1">
    <dataField name="Sum of COGS" fld="17" baseField="0" baseItem="0" numFmtId="167"/>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816EB2A-9727-46C9-BF6B-2BB6FBC64A9D}" name="Total_Gross_Profit"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24">
    <pivotField showAll="0"/>
    <pivotField numFmtId="164" showAll="0"/>
    <pivotField numFmtId="1" showAll="0"/>
    <pivotField showAll="0"/>
    <pivotField numFmtId="1" showAll="0"/>
    <pivotField showAll="0"/>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numFmtId="165" showAll="0"/>
    <pivotField numFmtId="165" showAll="0"/>
    <pivotField dataField="1" numFmtId="165" showAll="0"/>
    <pivotField numFmtId="166" showAll="0"/>
    <pivotField numFmtId="1" showAll="0"/>
    <pivotField showAll="0"/>
    <pivotField numFmtId="1" showAll="0"/>
    <pivotField showAll="0"/>
  </pivotFields>
  <rowItems count="1">
    <i/>
  </rowItems>
  <colItems count="1">
    <i/>
  </colItems>
  <dataFields count="1">
    <dataField name="Sum of Gross Profit" fld="18" baseField="0" baseItem="0" numFmtId="167"/>
  </dataFields>
  <formats count="1">
    <format dxfId="1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60732A5-EE03-4A76-81BA-8724B63008FD}" name="Total_Customer"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I4" firstHeaderRow="1" firstDataRow="1" firstDataCol="0"/>
  <pivotFields count="24">
    <pivotField dataField="1" showAll="0"/>
    <pivotField numFmtId="164" showAll="0"/>
    <pivotField numFmtId="1" showAll="0"/>
    <pivotField showAll="0"/>
    <pivotField numFmtId="1" showAll="0"/>
    <pivotField showAll="0"/>
    <pivotField showAll="0"/>
    <pivotField showAll="0"/>
    <pivotField showAll="0"/>
    <pivotField showAll="0"/>
    <pivotField showAll="0"/>
    <pivotField showAll="0"/>
    <pivotField numFmtId="1" showAll="0"/>
    <pivotField numFmtId="165" showAll="0"/>
    <pivotField numFmtId="9" showAll="0"/>
    <pivotField numFmtId="165" showAll="0"/>
    <pivotField numFmtId="165" showAll="0"/>
    <pivotField numFmtId="165" showAll="0"/>
    <pivotField numFmtId="165" showAll="0"/>
    <pivotField numFmtId="166" showAll="0"/>
    <pivotField numFmtId="1" showAll="0"/>
    <pivotField showAll="0"/>
    <pivotField numFmtId="1" showAll="0"/>
    <pivotField showAll="0"/>
  </pivotFields>
  <rowItems count="1">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5FFFA6E-EFD4-4329-A924-51B21920CAAE}" name="Monthly_Profit_And_Revenue"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9:C22" firstHeaderRow="0" firstDataRow="1" firstDataCol="1"/>
  <pivotFields count="24">
    <pivotField showAll="0"/>
    <pivotField numFmtId="164" showAll="0"/>
    <pivotField numFmtId="1" showAll="0"/>
    <pivotField showAll="0"/>
    <pivotField numFmtId="1" showAll="0"/>
    <pivotField axis="axisRow" showAll="0">
      <items count="13">
        <item x="0"/>
        <item x="1"/>
        <item x="2"/>
        <item x="3"/>
        <item x="4"/>
        <item x="5"/>
        <item x="6"/>
        <item x="7"/>
        <item x="8"/>
        <item x="9"/>
        <item x="10"/>
        <item x="11"/>
        <item t="default"/>
      </items>
    </pivotField>
    <pivotField showAll="0"/>
    <pivotField showAll="0">
      <items count="18">
        <item x="6"/>
        <item x="4"/>
        <item x="1"/>
        <item x="5"/>
        <item x="10"/>
        <item x="13"/>
        <item x="12"/>
        <item x="3"/>
        <item x="15"/>
        <item x="7"/>
        <item x="16"/>
        <item x="14"/>
        <item x="9"/>
        <item x="0"/>
        <item x="2"/>
        <item x="11"/>
        <item x="8"/>
        <item t="default"/>
      </items>
    </pivotField>
    <pivotField showAll="0"/>
    <pivotField showAll="0"/>
    <pivotField showAll="0">
      <items count="6">
        <item x="3"/>
        <item x="0"/>
        <item x="4"/>
        <item x="1"/>
        <item x="2"/>
        <item t="default"/>
      </items>
    </pivotField>
    <pivotField showAll="0"/>
    <pivotField numFmtId="1" showAll="0"/>
    <pivotField numFmtId="165" showAll="0"/>
    <pivotField numFmtId="9" showAll="0"/>
    <pivotField numFmtId="165" showAll="0"/>
    <pivotField dataField="1" numFmtId="165" showAll="0">
      <items count="2612">
        <item x="2585"/>
        <item x="2398"/>
        <item x="1664"/>
        <item x="2318"/>
        <item x="1161"/>
        <item x="1710"/>
        <item x="2595"/>
        <item x="42"/>
        <item x="2568"/>
        <item x="477"/>
        <item x="1627"/>
        <item x="2400"/>
        <item x="2256"/>
        <item x="2339"/>
        <item x="1034"/>
        <item x="1860"/>
        <item x="1028"/>
        <item x="825"/>
        <item x="785"/>
        <item x="258"/>
        <item x="1111"/>
        <item x="1056"/>
        <item x="1135"/>
        <item x="1387"/>
        <item x="202"/>
        <item x="1604"/>
        <item x="721"/>
        <item x="549"/>
        <item x="2322"/>
        <item x="790"/>
        <item x="2180"/>
        <item x="1281"/>
        <item x="2354"/>
        <item x="605"/>
        <item x="368"/>
        <item x="363"/>
        <item x="2029"/>
        <item x="1141"/>
        <item x="2015"/>
        <item x="85"/>
        <item x="1753"/>
        <item x="1457"/>
        <item x="2449"/>
        <item x="679"/>
        <item x="303"/>
        <item x="1786"/>
        <item x="557"/>
        <item x="432"/>
        <item x="2538"/>
        <item x="147"/>
        <item x="2372"/>
        <item x="1155"/>
        <item x="67"/>
        <item x="2516"/>
        <item x="2189"/>
        <item x="655"/>
        <item x="1884"/>
        <item x="2206"/>
        <item x="1896"/>
        <item x="1957"/>
        <item x="2504"/>
        <item x="1764"/>
        <item x="18"/>
        <item x="1561"/>
        <item x="2374"/>
        <item x="1660"/>
        <item x="2080"/>
        <item x="276"/>
        <item x="1330"/>
        <item x="358"/>
        <item x="873"/>
        <item x="1726"/>
        <item x="2123"/>
        <item x="682"/>
        <item x="2604"/>
        <item x="902"/>
        <item x="1872"/>
        <item x="864"/>
        <item x="2598"/>
        <item x="1053"/>
        <item x="5"/>
        <item x="2241"/>
        <item x="288"/>
        <item x="251"/>
        <item x="498"/>
        <item x="160"/>
        <item x="699"/>
        <item x="1360"/>
        <item x="297"/>
        <item x="1322"/>
        <item x="1368"/>
        <item x="1717"/>
        <item x="1449"/>
        <item x="1019"/>
        <item x="2202"/>
        <item x="1606"/>
        <item x="185"/>
        <item x="506"/>
        <item x="1992"/>
        <item x="112"/>
        <item x="1512"/>
        <item x="1072"/>
        <item x="1356"/>
        <item x="2486"/>
        <item x="1834"/>
        <item x="1775"/>
        <item x="95"/>
        <item x="2337"/>
        <item x="2182"/>
        <item x="982"/>
        <item x="1196"/>
        <item x="1143"/>
        <item x="146"/>
        <item x="1015"/>
        <item x="83"/>
        <item x="1461"/>
        <item x="1264"/>
        <item x="2607"/>
        <item x="712"/>
        <item x="437"/>
        <item x="235"/>
        <item x="2017"/>
        <item x="1483"/>
        <item x="454"/>
        <item x="238"/>
        <item x="2558"/>
        <item x="48"/>
        <item x="174"/>
        <item x="2039"/>
        <item x="1961"/>
        <item x="2592"/>
        <item x="641"/>
        <item x="1530"/>
        <item x="1990"/>
        <item x="177"/>
        <item x="1563"/>
        <item x="663"/>
        <item x="823"/>
        <item x="277"/>
        <item x="656"/>
        <item x="1767"/>
        <item x="842"/>
        <item x="2601"/>
        <item x="1122"/>
        <item x="2115"/>
        <item x="2113"/>
        <item x="1338"/>
        <item x="1750"/>
        <item x="2077"/>
        <item x="2093"/>
        <item x="1448"/>
        <item x="616"/>
        <item x="1152"/>
        <item x="360"/>
        <item x="2586"/>
        <item x="1723"/>
        <item x="2392"/>
        <item x="2332"/>
        <item x="2157"/>
        <item x="1320"/>
        <item x="136"/>
        <item x="758"/>
        <item x="2331"/>
        <item x="2413"/>
        <item x="433"/>
        <item x="331"/>
        <item x="1787"/>
        <item x="1108"/>
        <item x="2305"/>
        <item x="1426"/>
        <item x="640"/>
        <item x="2266"/>
        <item x="1453"/>
        <item x="314"/>
        <item x="1686"/>
        <item x="1207"/>
        <item x="1536"/>
        <item x="310"/>
        <item x="2104"/>
        <item x="395"/>
        <item x="1575"/>
        <item x="1241"/>
        <item x="1678"/>
        <item x="1877"/>
        <item x="953"/>
        <item x="430"/>
        <item x="1000"/>
        <item x="1688"/>
        <item x="896"/>
        <item x="227"/>
        <item x="2289"/>
        <item x="321"/>
        <item x="1521"/>
        <item x="340"/>
        <item x="1507"/>
        <item x="954"/>
        <item x="916"/>
        <item x="2487"/>
        <item x="747"/>
        <item x="2118"/>
        <item x="383"/>
        <item x="752"/>
        <item x="133"/>
        <item x="1693"/>
        <item x="991"/>
        <item x="2153"/>
        <item x="2008"/>
        <item x="2593"/>
        <item x="1171"/>
        <item x="2009"/>
        <item x="2582"/>
        <item x="2351"/>
        <item x="1420"/>
        <item x="1285"/>
        <item x="316"/>
        <item x="14"/>
        <item x="694"/>
        <item x="1811"/>
        <item x="925"/>
        <item x="484"/>
        <item x="1460"/>
        <item x="1191"/>
        <item x="98"/>
        <item x="2455"/>
        <item x="2471"/>
        <item x="1168"/>
        <item x="308"/>
        <item x="457"/>
        <item x="968"/>
        <item x="921"/>
        <item x="2573"/>
        <item x="1203"/>
        <item x="64"/>
        <item x="2063"/>
        <item x="1752"/>
        <item x="1350"/>
        <item x="295"/>
        <item x="1204"/>
        <item x="1759"/>
        <item x="611"/>
        <item x="2464"/>
        <item x="307"/>
        <item x="492"/>
        <item x="1247"/>
        <item x="471"/>
        <item x="575"/>
        <item x="1532"/>
        <item x="1516"/>
        <item x="1311"/>
        <item x="1262"/>
        <item x="1918"/>
        <item x="2389"/>
        <item x="293"/>
        <item x="1967"/>
        <item x="1192"/>
        <item x="652"/>
        <item x="1193"/>
        <item x="1180"/>
        <item x="2035"/>
        <item x="1535"/>
        <item x="1890"/>
        <item x="1146"/>
        <item x="155"/>
        <item x="981"/>
        <item x="1271"/>
        <item x="932"/>
        <item x="1232"/>
        <item x="2299"/>
        <item x="2542"/>
        <item x="1060"/>
        <item x="2234"/>
        <item x="903"/>
        <item x="1585"/>
        <item x="2068"/>
        <item x="1641"/>
        <item x="577"/>
        <item x="2406"/>
        <item x="2268"/>
        <item x="13"/>
        <item x="2484"/>
        <item x="403"/>
        <item x="2181"/>
        <item x="339"/>
        <item x="1554"/>
        <item x="296"/>
        <item x="2300"/>
        <item x="1866"/>
        <item x="1867"/>
        <item x="1088"/>
        <item x="1845"/>
        <item x="2518"/>
        <item x="1321"/>
        <item x="834"/>
        <item x="232"/>
        <item x="1038"/>
        <item x="1178"/>
        <item x="2188"/>
        <item x="795"/>
        <item x="412"/>
        <item x="465"/>
        <item x="1052"/>
        <item x="2025"/>
        <item x="2599"/>
        <item x="973"/>
        <item x="1814"/>
        <item x="911"/>
        <item x="1827"/>
        <item x="741"/>
        <item x="817"/>
        <item x="2491"/>
        <item x="1733"/>
        <item x="1361"/>
        <item x="1346"/>
        <item x="499"/>
        <item x="1754"/>
        <item x="764"/>
        <item x="565"/>
        <item x="1960"/>
        <item x="357"/>
        <item x="610"/>
        <item x="830"/>
        <item x="571"/>
        <item x="1280"/>
        <item x="1698"/>
        <item x="570"/>
        <item x="1058"/>
        <item x="2005"/>
        <item x="1792"/>
        <item x="935"/>
        <item x="1540"/>
        <item x="2144"/>
        <item x="1066"/>
        <item x="453"/>
        <item x="1949"/>
        <item x="2046"/>
        <item x="1526"/>
        <item x="1129"/>
        <item x="427"/>
        <item x="1422"/>
        <item x="1889"/>
        <item x="2192"/>
        <item x="1305"/>
        <item x="807"/>
        <item x="180"/>
        <item x="1862"/>
        <item x="75"/>
        <item x="2233"/>
        <item x="686"/>
        <item x="1407"/>
        <item x="491"/>
        <item x="1819"/>
        <item x="1365"/>
        <item x="544"/>
        <item x="443"/>
        <item x="2544"/>
        <item x="1105"/>
        <item x="1818"/>
        <item x="1537"/>
        <item x="458"/>
        <item x="1446"/>
        <item x="2370"/>
        <item x="538"/>
        <item x="10"/>
        <item x="262"/>
        <item x="1730"/>
        <item x="82"/>
        <item x="989"/>
        <item x="495"/>
        <item x="1935"/>
        <item x="348"/>
        <item x="478"/>
        <item x="677"/>
        <item x="1179"/>
        <item x="1955"/>
        <item x="254"/>
        <item x="914"/>
        <item x="1211"/>
        <item x="1288"/>
        <item x="1340"/>
        <item x="1503"/>
        <item x="724"/>
        <item x="1029"/>
        <item x="1098"/>
        <item x="770"/>
        <item x="379"/>
        <item x="2100"/>
        <item x="2007"/>
        <item x="517"/>
        <item x="625"/>
        <item x="685"/>
        <item x="233"/>
        <item x="1803"/>
        <item x="1579"/>
        <item x="74"/>
        <item x="1424"/>
        <item x="1886"/>
        <item x="2205"/>
        <item x="2345"/>
        <item x="2451"/>
        <item x="2220"/>
        <item x="2359"/>
        <item x="1732"/>
        <item x="2072"/>
        <item x="1740"/>
        <item x="1103"/>
        <item x="2295"/>
        <item x="2524"/>
        <item x="2208"/>
        <item x="2217"/>
        <item x="1381"/>
        <item x="2283"/>
        <item x="1642"/>
        <item x="176"/>
        <item x="2049"/>
        <item x="1394"/>
        <item x="2172"/>
        <item x="216"/>
        <item x="1927"/>
        <item x="2219"/>
        <item x="2292"/>
        <item x="627"/>
        <item x="624"/>
        <item x="2441"/>
        <item x="2570"/>
        <item x="2473"/>
        <item x="2511"/>
        <item x="2468"/>
        <item x="2385"/>
        <item x="1517"/>
        <item x="2218"/>
        <item x="897"/>
        <item x="1587"/>
        <item x="141"/>
        <item x="2414"/>
        <item x="666"/>
        <item x="2092"/>
        <item x="574"/>
        <item x="1363"/>
        <item x="732"/>
        <item x="1018"/>
        <item x="2521"/>
        <item x="1953"/>
        <item x="1822"/>
        <item x="524"/>
        <item x="2236"/>
        <item x="1362"/>
        <item x="612"/>
        <item x="429"/>
        <item x="1417"/>
        <item x="1063"/>
        <item x="2394"/>
        <item x="623"/>
        <item x="123"/>
        <item x="550"/>
        <item x="2375"/>
        <item x="2155"/>
        <item x="705"/>
        <item x="638"/>
        <item x="999"/>
        <item x="1712"/>
        <item x="1615"/>
        <item x="334"/>
        <item x="1951"/>
        <item x="1085"/>
        <item x="1781"/>
        <item x="725"/>
        <item x="910"/>
        <item x="170"/>
        <item x="324"/>
        <item x="2549"/>
        <item x="1921"/>
        <item x="1499"/>
        <item x="2247"/>
        <item x="21"/>
        <item x="1169"/>
        <item x="1431"/>
        <item x="2"/>
        <item x="1542"/>
        <item x="1100"/>
        <item x="1755"/>
        <item x="182"/>
        <item x="866"/>
        <item x="840"/>
        <item x="929"/>
        <item x="899"/>
        <item x="673"/>
        <item x="1124"/>
        <item x="1988"/>
        <item x="127"/>
        <item x="1879"/>
        <item x="2459"/>
        <item x="927"/>
        <item x="1529"/>
        <item x="1201"/>
        <item x="2492"/>
        <item x="835"/>
        <item x="690"/>
        <item x="2024"/>
        <item x="355"/>
        <item x="992"/>
        <item x="1609"/>
        <item x="576"/>
        <item x="2050"/>
        <item x="2126"/>
        <item x="1783"/>
        <item x="1174"/>
        <item x="2530"/>
        <item x="2474"/>
        <item x="1082"/>
        <item x="876"/>
        <item x="100"/>
        <item x="24"/>
        <item x="1399"/>
        <item x="792"/>
        <item x="88"/>
        <item x="1789"/>
        <item x="1804"/>
        <item x="737"/>
        <item x="1929"/>
        <item x="1513"/>
        <item x="631"/>
        <item x="91"/>
        <item x="1523"/>
        <item x="1644"/>
        <item x="1617"/>
        <item x="1385"/>
        <item x="396"/>
        <item x="533"/>
        <item x="90"/>
        <item x="92"/>
        <item x="270"/>
        <item x="1229"/>
        <item x="1469"/>
        <item x="2284"/>
        <item x="309"/>
        <item x="895"/>
        <item x="32"/>
        <item x="1496"/>
        <item x="1583"/>
        <item x="1588"/>
        <item x="388"/>
        <item x="569"/>
        <item x="1543"/>
        <item x="1005"/>
        <item x="1761"/>
        <item x="775"/>
        <item x="2308"/>
        <item x="2553"/>
        <item x="1635"/>
        <item x="259"/>
        <item x="505"/>
        <item x="2405"/>
        <item x="950"/>
        <item x="1745"/>
        <item x="853"/>
        <item x="394"/>
        <item x="964"/>
        <item x="464"/>
        <item x="2477"/>
        <item x="1829"/>
        <item x="1922"/>
        <item x="2151"/>
        <item x="469"/>
        <item x="564"/>
        <item x="1147"/>
        <item x="1706"/>
        <item x="917"/>
        <item x="266"/>
        <item x="1411"/>
        <item x="1721"/>
        <item x="1292"/>
        <item x="1445"/>
        <item x="65"/>
        <item x="2065"/>
        <item x="1050"/>
        <item x="1838"/>
        <item x="653"/>
        <item x="1805"/>
        <item x="1714"/>
        <item x="1797"/>
        <item x="1260"/>
        <item x="531"/>
        <item x="1358"/>
        <item x="2228"/>
        <item x="658"/>
        <item x="1924"/>
        <item x="2054"/>
        <item x="1097"/>
        <item x="44"/>
        <item x="142"/>
        <item x="1423"/>
        <item x="1708"/>
        <item x="105"/>
        <item x="1334"/>
        <item x="1462"/>
        <item x="1044"/>
        <item x="2564"/>
        <item x="57"/>
        <item x="2537"/>
        <item x="1437"/>
        <item x="2358"/>
        <item x="1544"/>
        <item x="1442"/>
        <item x="536"/>
        <item x="408"/>
        <item x="723"/>
        <item x="2589"/>
        <item x="193"/>
        <item x="2415"/>
        <item x="634"/>
        <item x="428"/>
        <item x="201"/>
        <item x="1374"/>
        <item x="2362"/>
        <item x="1888"/>
        <item x="1741"/>
        <item x="1746"/>
        <item x="1312"/>
        <item x="1033"/>
        <item x="2319"/>
        <item x="106"/>
        <item x="1167"/>
        <item x="236"/>
        <item x="1372"/>
        <item x="2047"/>
        <item x="782"/>
        <item x="1936"/>
        <item x="377"/>
        <item x="2327"/>
        <item x="80"/>
        <item x="1830"/>
        <item x="1511"/>
        <item x="1344"/>
        <item x="1616"/>
        <item x="1343"/>
        <item x="1069"/>
        <item x="1643"/>
        <item x="1971"/>
        <item x="751"/>
        <item x="1045"/>
        <item x="313"/>
        <item x="455"/>
        <item x="2237"/>
        <item x="382"/>
        <item x="988"/>
        <item x="750"/>
        <item x="2088"/>
        <item x="364"/>
        <item x="1832"/>
        <item x="2156"/>
        <item x="246"/>
        <item x="1677"/>
        <item x="2103"/>
        <item x="2086"/>
        <item x="2556"/>
        <item x="208"/>
        <item x="753"/>
        <item x="713"/>
        <item x="754"/>
        <item x="1215"/>
        <item x="2514"/>
        <item x="2404"/>
        <item x="590"/>
        <item x="585"/>
        <item x="1724"/>
        <item x="1093"/>
        <item x="743"/>
        <item x="617"/>
        <item x="472"/>
        <item x="1570"/>
        <item x="2071"/>
        <item x="947"/>
        <item x="250"/>
        <item x="178"/>
        <item x="1941"/>
        <item x="1795"/>
        <item x="1672"/>
        <item x="1274"/>
        <item x="1837"/>
        <item x="955"/>
        <item x="660"/>
        <item x="1032"/>
        <item x="2597"/>
        <item x="508"/>
        <item x="646"/>
        <item x="1315"/>
        <item x="242"/>
        <item x="1883"/>
        <item x="833"/>
        <item x="580"/>
        <item x="959"/>
        <item x="609"/>
        <item x="192"/>
        <item x="461"/>
        <item x="1010"/>
        <item x="522"/>
        <item x="2106"/>
        <item x="2306"/>
        <item x="874"/>
        <item x="204"/>
        <item x="1558"/>
        <item x="166"/>
        <item x="275"/>
        <item x="1810"/>
        <item x="1003"/>
        <item x="887"/>
        <item x="563"/>
        <item x="1552"/>
        <item x="769"/>
        <item x="2204"/>
        <item x="2055"/>
        <item x="1349"/>
        <item x="1470"/>
        <item x="2403"/>
        <item x="2548"/>
        <item x="906"/>
        <item x="2082"/>
        <item x="678"/>
        <item x="1408"/>
        <item x="537"/>
        <item x="527"/>
        <item x="2315"/>
        <item x="400"/>
        <item x="1895"/>
        <item x="1335"/>
        <item x="1854"/>
        <item x="540"/>
        <item x="1392"/>
        <item x="58"/>
        <item x="1757"/>
        <item x="1375"/>
        <item x="1451"/>
        <item x="1669"/>
        <item x="1153"/>
        <item x="1651"/>
        <item x="2443"/>
        <item x="2200"/>
        <item x="1520"/>
        <item x="1208"/>
        <item x="2596"/>
        <item x="2369"/>
        <item x="2551"/>
        <item x="419"/>
        <item x="1506"/>
        <item x="2445"/>
        <item x="2588"/>
        <item x="740"/>
        <item x="386"/>
        <item x="2288"/>
        <item x="69"/>
        <item x="2410"/>
        <item x="661"/>
        <item x="1447"/>
        <item x="2423"/>
        <item x="951"/>
        <item x="1173"/>
        <item x="1577"/>
        <item x="1120"/>
        <item x="1319"/>
        <item x="1355"/>
        <item x="2026"/>
        <item x="1478"/>
        <item x="2563"/>
        <item x="367"/>
        <item x="2076"/>
        <item x="2448"/>
        <item x="1524"/>
        <item x="2245"/>
        <item x="446"/>
        <item x="1077"/>
        <item x="206"/>
        <item x="554"/>
        <item x="561"/>
        <item x="567"/>
        <item x="1630"/>
        <item x="1736"/>
        <item x="2399"/>
        <item x="1037"/>
        <item x="1793"/>
        <item x="1310"/>
        <item x="63"/>
        <item x="49"/>
        <item x="709"/>
        <item x="1658"/>
        <item x="832"/>
        <item x="884"/>
        <item x="2179"/>
        <item x="1371"/>
        <item x="1697"/>
        <item x="1409"/>
        <item x="116"/>
        <item x="467"/>
        <item x="1613"/>
        <item x="1602"/>
        <item x="2280"/>
        <item x="2053"/>
        <item x="2154"/>
        <item x="738"/>
        <item x="979"/>
        <item x="765"/>
        <item x="43"/>
        <item x="2014"/>
        <item x="2328"/>
        <item x="2480"/>
        <item x="643"/>
        <item x="1430"/>
        <item x="822"/>
        <item x="2002"/>
        <item x="4"/>
        <item x="2163"/>
        <item x="426"/>
        <item x="2419"/>
        <item x="1041"/>
        <item x="594"/>
        <item x="2488"/>
        <item x="278"/>
        <item x="2011"/>
        <item x="22"/>
        <item x="1527"/>
        <item x="1993"/>
        <item x="1106"/>
        <item x="1679"/>
        <item x="2109"/>
        <item x="555"/>
        <item x="159"/>
        <item x="19"/>
        <item x="1715"/>
        <item x="1214"/>
        <item x="1428"/>
        <item x="107"/>
        <item x="1256"/>
        <item x="53"/>
        <item x="318"/>
        <item x="1843"/>
        <item x="2475"/>
        <item x="1557"/>
        <item x="115"/>
        <item x="2536"/>
        <item x="857"/>
        <item x="1699"/>
        <item x="1958"/>
        <item x="1144"/>
        <item x="422"/>
        <item x="1390"/>
        <item x="1727"/>
        <item x="2476"/>
        <item x="240"/>
        <item x="2041"/>
        <item x="882"/>
        <item x="773"/>
        <item x="1389"/>
        <item x="1495"/>
        <item x="742"/>
        <item x="1026"/>
        <item x="889"/>
        <item x="2133"/>
        <item x="2036"/>
        <item x="2555"/>
        <item x="2231"/>
        <item x="613"/>
        <item x="485"/>
        <item x="1778"/>
        <item x="140"/>
        <item x="1218"/>
        <item x="1891"/>
        <item x="28"/>
        <item x="424"/>
        <item x="2497"/>
        <item x="1510"/>
        <item x="1655"/>
        <item x="253"/>
        <item x="707"/>
        <item x="1347"/>
        <item x="330"/>
        <item x="84"/>
        <item x="431"/>
        <item x="718"/>
        <item x="1711"/>
        <item x="978"/>
        <item x="434"/>
        <item x="181"/>
        <item x="1977"/>
        <item x="877"/>
        <item x="1514"/>
        <item x="2045"/>
        <item x="516"/>
        <item x="2444"/>
        <item x="2142"/>
        <item x="1533"/>
        <item x="415"/>
        <item x="1206"/>
        <item x="333"/>
        <item x="1376"/>
        <item x="1505"/>
        <item x="974"/>
        <item x="1298"/>
        <item x="996"/>
        <item x="772"/>
        <item x="1210"/>
        <item x="1223"/>
        <item x="405"/>
        <item x="938"/>
        <item x="329"/>
        <item x="794"/>
        <item x="1025"/>
        <item x="798"/>
        <item x="241"/>
        <item x="2349"/>
        <item x="588"/>
        <item x="908"/>
        <item x="389"/>
        <item x="744"/>
        <item x="626"/>
        <item x="838"/>
        <item x="526"/>
        <item x="1148"/>
        <item x="1954"/>
        <item x="836"/>
        <item x="29"/>
        <item x="2357"/>
        <item x="1481"/>
        <item x="2056"/>
        <item x="101"/>
        <item x="1938"/>
        <item x="1419"/>
        <item x="1291"/>
        <item x="2145"/>
        <item x="2137"/>
        <item x="1790"/>
        <item x="41"/>
        <item x="1239"/>
        <item x="1324"/>
        <item x="1600"/>
        <item x="120"/>
        <item x="1342"/>
        <item x="1295"/>
        <item x="1725"/>
        <item x="2561"/>
        <item x="2061"/>
        <item x="2545"/>
        <item x="880"/>
        <item x="667"/>
        <item x="71"/>
        <item x="217"/>
        <item x="79"/>
        <item x="2314"/>
        <item x="1566"/>
        <item x="855"/>
        <item x="2074"/>
        <item x="2382"/>
        <item x="596"/>
        <item x="2329"/>
        <item x="1934"/>
        <item x="2141"/>
        <item x="66"/>
        <item x="1463"/>
        <item x="152"/>
        <item x="1689"/>
        <item x="1068"/>
        <item x="2264"/>
        <item x="1391"/>
        <item x="579"/>
        <item x="2562"/>
        <item x="1366"/>
        <item x="919"/>
        <item x="2051"/>
        <item x="311"/>
        <item x="1538"/>
        <item x="2579"/>
        <item x="2478"/>
        <item x="475"/>
        <item x="589"/>
        <item x="861"/>
        <item x="2457"/>
        <item x="2229"/>
        <item x="378"/>
        <item x="1632"/>
        <item x="1474"/>
        <item x="267"/>
        <item x="1055"/>
        <item x="688"/>
        <item x="1352"/>
        <item x="494"/>
        <item x="2396"/>
        <item x="1316"/>
        <item x="1314"/>
        <item x="2194"/>
        <item x="2395"/>
        <item x="1942"/>
        <item x="239"/>
        <item x="271"/>
        <item x="2252"/>
        <item x="1855"/>
        <item x="164"/>
        <item x="1599"/>
        <item x="2132"/>
        <item x="695"/>
        <item x="2285"/>
        <item x="969"/>
        <item x="2003"/>
        <item x="1596"/>
        <item x="2042"/>
        <item x="87"/>
        <item x="345"/>
        <item x="1713"/>
        <item x="1158"/>
        <item x="700"/>
        <item x="2532"/>
        <item x="2439"/>
        <item x="2187"/>
        <item x="282"/>
        <item x="1084"/>
        <item x="294"/>
        <item x="905"/>
        <item x="784"/>
        <item x="2139"/>
        <item x="2411"/>
        <item x="128"/>
        <item x="1568"/>
        <item x="338"/>
        <item x="2525"/>
        <item x="1466"/>
        <item x="1631"/>
        <item x="1525"/>
        <item x="2201"/>
        <item x="2482"/>
        <item x="135"/>
        <item x="391"/>
        <item x="948"/>
        <item x="924"/>
        <item x="1410"/>
        <item x="803"/>
        <item x="1492"/>
        <item x="708"/>
        <item x="2034"/>
        <item x="2171"/>
        <item x="791"/>
        <item x="1186"/>
        <item x="1092"/>
        <item x="1776"/>
        <item x="493"/>
        <item x="319"/>
        <item x="1576"/>
        <item x="2060"/>
        <item x="797"/>
        <item x="2216"/>
        <item x="2554"/>
        <item x="722"/>
        <item x="2336"/>
        <item x="1432"/>
        <item x="868"/>
        <item x="983"/>
        <item x="2307"/>
        <item x="2465"/>
        <item x="2528"/>
        <item x="50"/>
        <item x="1142"/>
        <item x="2426"/>
        <item x="2131"/>
        <item x="1011"/>
        <item x="2070"/>
        <item x="2031"/>
        <item x="2101"/>
        <item x="1559"/>
        <item x="1107"/>
        <item x="2110"/>
        <item x="481"/>
        <item x="760"/>
        <item x="1064"/>
        <item x="1984"/>
        <item x="1479"/>
        <item x="913"/>
        <item x="157"/>
        <item x="936"/>
        <item x="1900"/>
        <item x="961"/>
        <item x="551"/>
        <item x="2291"/>
        <item x="305"/>
        <item x="2447"/>
        <item x="1849"/>
        <item x="1175"/>
        <item x="1905"/>
        <item x="720"/>
        <item x="196"/>
        <item x="670"/>
        <item x="438"/>
        <item x="2501"/>
        <item x="2428"/>
        <item x="2591"/>
        <item x="1700"/>
        <item x="1682"/>
        <item x="692"/>
        <item x="986"/>
        <item x="894"/>
        <item x="349"/>
        <item x="1902"/>
        <item x="1995"/>
        <item x="2125"/>
        <item x="1195"/>
        <item x="2298"/>
        <item x="1109"/>
        <item x="2442"/>
        <item x="2195"/>
        <item x="1820"/>
        <item x="915"/>
        <item x="2571"/>
        <item x="402"/>
        <item x="2429"/>
        <item x="1945"/>
        <item x="2238"/>
        <item x="859"/>
        <item x="2069"/>
        <item x="1364"/>
        <item x="2167"/>
        <item x="56"/>
        <item x="2162"/>
        <item x="1130"/>
        <item x="1228"/>
        <item x="52"/>
        <item x="456"/>
        <item x="1119"/>
        <item x="2240"/>
        <item x="2606"/>
        <item x="1747"/>
        <item x="2230"/>
        <item x="727"/>
        <item x="1833"/>
        <item x="2254"/>
        <item x="2108"/>
        <item x="1293"/>
        <item x="2360"/>
        <item x="875"/>
        <item x="420"/>
        <item x="1317"/>
        <item x="827"/>
        <item x="463"/>
        <item x="1807"/>
        <item x="878"/>
        <item x="560"/>
        <item x="2297"/>
        <item x="2522"/>
        <item x="1653"/>
        <item x="2249"/>
        <item x="607"/>
        <item x="2433"/>
        <item x="583"/>
        <item x="870"/>
        <item x="994"/>
        <item x="1328"/>
        <item x="937"/>
        <item x="249"/>
        <item x="1926"/>
        <item x="1139"/>
        <item x="2600"/>
        <item x="2390"/>
        <item x="715"/>
        <item x="1405"/>
        <item x="1266"/>
        <item x="1962"/>
        <item x="110"/>
        <item x="2427"/>
        <item x="1791"/>
        <item x="131"/>
        <item x="802"/>
        <item x="1564"/>
        <item x="2365"/>
        <item x="2364"/>
        <item x="470"/>
        <item x="683"/>
        <item x="975"/>
        <item x="650"/>
        <item x="1662"/>
        <item x="637"/>
        <item x="2207"/>
        <item x="150"/>
        <item x="552"/>
        <item x="2559"/>
        <item x="1808"/>
        <item x="621"/>
        <item x="2159"/>
        <item x="1230"/>
        <item x="191"/>
        <item x="635"/>
        <item x="1253"/>
        <item x="1282"/>
        <item x="2368"/>
        <item x="2533"/>
        <item x="598"/>
        <item x="1994"/>
        <item x="651"/>
        <item x="47"/>
        <item x="399"/>
        <item x="2033"/>
        <item x="1301"/>
        <item x="2275"/>
        <item x="2576"/>
        <item x="2381"/>
        <item x="1572"/>
        <item x="1440"/>
        <item x="2438"/>
        <item x="373"/>
        <item x="603"/>
        <item x="1928"/>
        <item x="767"/>
        <item x="397"/>
        <item x="1611"/>
        <item x="1001"/>
        <item x="1027"/>
        <item x="1255"/>
        <item x="1950"/>
        <item x="256"/>
        <item x="783"/>
        <item x="1952"/>
        <item x="1607"/>
        <item x="1170"/>
        <item x="2261"/>
        <item x="2304"/>
        <item x="2177"/>
        <item x="2048"/>
        <item x="2084"/>
        <item x="863"/>
        <item x="943"/>
        <item x="1959"/>
        <item x="362"/>
        <item x="2062"/>
        <item x="1128"/>
        <item x="1454"/>
        <item x="213"/>
        <item x="149"/>
        <item x="1290"/>
        <item x="1439"/>
        <item x="1236"/>
        <item x="645"/>
        <item x="2052"/>
        <item x="2242"/>
        <item x="45"/>
        <item x="2509"/>
        <item x="1429"/>
        <item x="322"/>
        <item x="1796"/>
        <item x="2043"/>
        <item x="2557"/>
        <item x="1265"/>
        <item x="946"/>
        <item x="1836"/>
        <item x="1287"/>
        <item x="1395"/>
        <item x="1840"/>
        <item x="1774"/>
        <item x="1912"/>
        <item x="1177"/>
        <item x="1597"/>
        <item x="341"/>
        <item x="1254"/>
        <item x="1183"/>
        <item x="956"/>
        <item x="186"/>
        <item x="2513"/>
        <item x="1748"/>
        <item x="848"/>
        <item x="622"/>
        <item x="1560"/>
        <item x="1383"/>
        <item x="1412"/>
        <item x="1126"/>
        <item x="2038"/>
        <item x="299"/>
        <item x="2463"/>
        <item x="2387"/>
        <item x="1683"/>
        <item x="51"/>
        <item x="776"/>
        <item x="801"/>
        <item x="503"/>
        <item x="1749"/>
        <item x="1571"/>
        <item x="354"/>
        <item x="2503"/>
        <item x="814"/>
        <item x="393"/>
        <item x="1709"/>
        <item x="35"/>
        <item x="119"/>
        <item x="1040"/>
        <item x="381"/>
        <item x="1398"/>
        <item x="1815"/>
        <item x="2344"/>
        <item x="962"/>
        <item x="114"/>
        <item x="352"/>
        <item x="1799"/>
        <item x="1150"/>
        <item x="710"/>
        <item x="1125"/>
        <item x="966"/>
        <item x="479"/>
        <item x="1443"/>
        <item x="839"/>
        <item x="1163"/>
        <item x="1869"/>
        <item x="1985"/>
        <item x="1769"/>
        <item x="761"/>
        <item x="2539"/>
        <item x="1899"/>
        <item x="923"/>
        <item x="290"/>
        <item x="1546"/>
        <item x="317"/>
        <item x="1046"/>
        <item x="165"/>
        <item x="1369"/>
        <item x="111"/>
        <item x="1684"/>
        <item x="2161"/>
        <item x="1801"/>
        <item x="1728"/>
        <item x="1948"/>
        <item x="292"/>
        <item x="2584"/>
        <item x="2271"/>
        <item x="1638"/>
        <item x="845"/>
        <item x="1121"/>
        <item x="1245"/>
        <item x="2330"/>
        <item x="1149"/>
        <item x="591"/>
        <item x="639"/>
        <item x="2186"/>
        <item x="1233"/>
        <item x="819"/>
        <item x="717"/>
        <item x="1067"/>
        <item x="2279"/>
        <item x="126"/>
        <item x="1198"/>
        <item x="40"/>
        <item x="633"/>
        <item x="642"/>
        <item x="442"/>
        <item x="2281"/>
        <item x="451"/>
        <item x="1434"/>
        <item x="175"/>
        <item x="662"/>
        <item x="2272"/>
        <item x="2602"/>
        <item x="2269"/>
        <item x="1450"/>
        <item x="1574"/>
        <item x="1065"/>
        <item x="1477"/>
        <item x="1083"/>
        <item x="243"/>
        <item x="234"/>
        <item x="1612"/>
        <item x="1986"/>
        <item x="883"/>
        <item x="846"/>
        <item x="2121"/>
        <item x="15"/>
        <item x="410"/>
        <item x="184"/>
        <item x="33"/>
        <item x="1370"/>
        <item x="1704"/>
        <item x="1414"/>
        <item x="879"/>
        <item x="2211"/>
        <item x="618"/>
        <item x="1043"/>
        <item x="787"/>
        <item x="2512"/>
        <item x="1197"/>
        <item x="680"/>
        <item x="2258"/>
        <item x="2040"/>
        <item x="226"/>
        <item x="54"/>
        <item x="2212"/>
        <item x="781"/>
        <item x="933"/>
        <item x="701"/>
        <item x="1487"/>
        <item x="942"/>
        <item x="829"/>
        <item x="272"/>
        <item x="2067"/>
        <item x="2316"/>
        <item x="2347"/>
        <item x="1441"/>
        <item x="1086"/>
        <item x="681"/>
        <item x="941"/>
        <item x="1659"/>
        <item x="559"/>
        <item x="572"/>
        <item x="1080"/>
        <item x="2485"/>
        <item x="1216"/>
        <item x="1637"/>
        <item x="920"/>
        <item x="703"/>
        <item x="2412"/>
        <item x="1573"/>
        <item x="2066"/>
        <item x="1903"/>
        <item x="2436"/>
        <item x="1716"/>
        <item x="2458"/>
        <item x="711"/>
        <item x="1013"/>
        <item x="2032"/>
        <item x="546"/>
        <item x="2165"/>
        <item x="244"/>
        <item x="1665"/>
        <item x="1157"/>
        <item x="1162"/>
        <item x="448"/>
        <item x="1648"/>
        <item x="2517"/>
        <item x="31"/>
        <item x="891"/>
        <item x="1773"/>
        <item x="967"/>
        <item x="2030"/>
        <item x="380"/>
        <item x="1812"/>
        <item x="1785"/>
        <item x="325"/>
        <item x="2210"/>
        <item x="1140"/>
        <item x="1614"/>
        <item x="2213"/>
        <item x="759"/>
        <item x="2498"/>
        <item x="1259"/>
        <item x="816"/>
        <item x="188"/>
        <item x="1224"/>
        <item x="1623"/>
        <item x="2147"/>
        <item x="2323"/>
        <item x="1821"/>
        <item x="1964"/>
        <item x="534"/>
        <item x="1075"/>
        <item x="23"/>
        <item x="327"/>
        <item x="1515"/>
        <item x="1522"/>
        <item x="1133"/>
        <item x="2302"/>
        <item x="1592"/>
        <item x="573"/>
        <item x="1243"/>
        <item x="1545"/>
        <item x="1378"/>
        <item x="654"/>
        <item x="977"/>
        <item x="108"/>
        <item x="1238"/>
        <item x="2028"/>
        <item x="372"/>
        <item x="1963"/>
        <item x="0"/>
        <item x="2089"/>
        <item x="1696"/>
        <item x="248"/>
        <item x="1939"/>
        <item x="1798"/>
        <item x="1276"/>
        <item x="1861"/>
        <item x="1969"/>
        <item x="86"/>
        <item x="1932"/>
        <item x="847"/>
        <item x="343"/>
        <item x="1551"/>
        <item x="1435"/>
        <item x="1484"/>
        <item x="2075"/>
        <item x="636"/>
        <item x="672"/>
        <item x="998"/>
        <item x="1225"/>
        <item x="1300"/>
        <item x="1051"/>
        <item x="799"/>
        <item x="1625"/>
        <item x="691"/>
        <item x="2148"/>
        <item x="1968"/>
        <item x="2453"/>
        <item x="1421"/>
        <item x="1200"/>
        <item x="1882"/>
        <item x="2227"/>
        <item x="850"/>
        <item x="2016"/>
        <item x="2519"/>
        <item x="375"/>
        <item x="1036"/>
        <item x="2508"/>
        <item x="1539"/>
        <item x="1234"/>
        <item x="1998"/>
        <item x="332"/>
        <item x="1354"/>
        <item x="423"/>
        <item x="971"/>
        <item x="2334"/>
        <item x="210"/>
        <item x="143"/>
        <item x="800"/>
        <item x="2287"/>
        <item x="279"/>
        <item x="1187"/>
        <item x="2333"/>
        <item x="2352"/>
        <item x="113"/>
        <item x="2262"/>
        <item x="1393"/>
        <item x="2173"/>
        <item x="1908"/>
        <item x="1160"/>
        <item x="1707"/>
        <item x="1668"/>
        <item x="407"/>
        <item x="2384"/>
        <item x="287"/>
        <item x="1268"/>
        <item x="2091"/>
        <item x="17"/>
        <item x="1578"/>
        <item x="1099"/>
        <item x="779"/>
        <item x="1966"/>
        <item x="1887"/>
        <item x="2309"/>
        <item x="2176"/>
        <item x="1636"/>
        <item x="1333"/>
        <item x="922"/>
        <item x="1504"/>
        <item x="1619"/>
        <item x="2609"/>
        <item x="763"/>
        <item x="813"/>
        <item x="1851"/>
        <item x="730"/>
        <item x="2575"/>
        <item x="1743"/>
        <item x="1004"/>
        <item x="548"/>
        <item x="1634"/>
        <item x="904"/>
        <item x="1605"/>
        <item x="187"/>
        <item x="1734"/>
        <item x="1480"/>
        <item x="1307"/>
        <item x="684"/>
        <item x="2546"/>
        <item x="274"/>
        <item x="804"/>
        <item x="1729"/>
        <item x="2203"/>
        <item x="1603"/>
        <item x="46"/>
        <item x="2581"/>
        <item x="2376"/>
        <item x="480"/>
        <item x="659"/>
        <item x="869"/>
        <item x="2168"/>
        <item x="2079"/>
        <item x="907"/>
        <item x="1875"/>
        <item x="2174"/>
        <item x="1061"/>
        <item x="892"/>
        <item x="2452"/>
        <item x="1940"/>
        <item x="347"/>
        <item x="96"/>
        <item x="2583"/>
        <item x="1270"/>
        <item x="1550"/>
        <item x="280"/>
        <item x="2122"/>
        <item x="1095"/>
        <item x="2534"/>
        <item x="2431"/>
        <item x="1348"/>
        <item x="2099"/>
        <item x="1621"/>
        <item x="353"/>
        <item x="849"/>
        <item x="671"/>
        <item x="365"/>
        <item x="1590"/>
        <item x="1824"/>
        <item x="1618"/>
        <item x="1006"/>
        <item x="934"/>
        <item x="1386"/>
        <item x="1357"/>
        <item x="1671"/>
        <item x="952"/>
        <item x="2373"/>
        <item x="2335"/>
        <item x="1048"/>
        <item x="2114"/>
        <item x="237"/>
        <item x="346"/>
        <item x="593"/>
        <item x="328"/>
        <item x="1009"/>
        <item x="483"/>
        <item x="1582"/>
        <item x="406"/>
        <item x="1402"/>
        <item x="125"/>
        <item x="918"/>
        <item x="1112"/>
        <item x="2500"/>
        <item x="2494"/>
        <item x="1528"/>
        <item x="2270"/>
        <item x="1722"/>
        <item x="1589"/>
        <item x="497"/>
        <item x="76"/>
        <item x="2020"/>
        <item x="2460"/>
        <item x="124"/>
        <item x="1930"/>
        <item x="1880"/>
        <item x="366"/>
        <item x="2001"/>
        <item x="1705"/>
        <item x="1244"/>
        <item x="812"/>
        <item x="1438"/>
        <item x="628"/>
        <item x="1850"/>
        <item x="2317"/>
        <item x="2124"/>
        <item x="500"/>
        <item x="1844"/>
        <item x="168"/>
        <item x="1137"/>
        <item x="289"/>
        <item x="674"/>
        <item x="595"/>
        <item x="211"/>
        <item x="1816"/>
        <item x="1222"/>
        <item x="1184"/>
        <item x="1132"/>
        <item x="793"/>
        <item x="487"/>
        <item x="489"/>
        <item x="1825"/>
        <item x="1115"/>
        <item x="1304"/>
        <item x="409"/>
        <item x="2119"/>
        <item x="435"/>
        <item x="808"/>
        <item x="384"/>
        <item x="1332"/>
        <item x="2523"/>
        <item x="2402"/>
        <item x="2321"/>
        <item x="1628"/>
        <item x="815"/>
        <item x="2481"/>
        <item x="1601"/>
        <item x="2265"/>
        <item x="1999"/>
        <item x="1919"/>
        <item x="2311"/>
        <item x="1076"/>
        <item x="2371"/>
        <item x="556"/>
        <item x="1549"/>
        <item x="2107"/>
        <item x="2483"/>
        <item x="1351"/>
        <item x="474"/>
        <item x="2140"/>
        <item x="1275"/>
        <item x="1272"/>
        <item x="2550"/>
        <item x="1459"/>
        <item x="729"/>
        <item x="1367"/>
        <item x="1415"/>
        <item x="77"/>
        <item x="644"/>
        <item x="1598"/>
        <item x="608"/>
        <item x="2341"/>
        <item x="1562"/>
        <item x="1772"/>
        <item x="1217"/>
        <item x="1694"/>
        <item x="2366"/>
        <item x="2610"/>
        <item x="2572"/>
        <item x="2541"/>
        <item x="281"/>
        <item x="390"/>
        <item x="2535"/>
        <item x="102"/>
        <item x="145"/>
        <item x="2022"/>
        <item x="1303"/>
        <item x="1323"/>
        <item x="2010"/>
        <item x="1345"/>
        <item x="306"/>
        <item x="2425"/>
        <item x="16"/>
        <item x="2567"/>
        <item x="521"/>
        <item x="2018"/>
        <item x="2552"/>
        <item x="1911"/>
        <item x="252"/>
        <item x="604"/>
        <item x="1159"/>
        <item x="269"/>
        <item x="2198"/>
        <item x="528"/>
        <item x="2393"/>
        <item x="1042"/>
        <item x="523"/>
        <item x="1870"/>
        <item x="2325"/>
        <item x="1996"/>
        <item x="865"/>
        <item x="118"/>
        <item x="858"/>
        <item x="2129"/>
        <item x="413"/>
        <item x="1856"/>
        <item x="1489"/>
        <item x="2540"/>
        <item x="586"/>
        <item x="530"/>
        <item x="418"/>
        <item x="2263"/>
        <item x="940"/>
        <item x="1933"/>
        <item x="1181"/>
        <item x="1455"/>
        <item x="1839"/>
        <item x="2274"/>
        <item x="2128"/>
        <item x="733"/>
        <item x="173"/>
        <item x="1473"/>
        <item x="2446"/>
        <item x="421"/>
        <item x="1991"/>
        <item x="2013"/>
        <item x="2383"/>
        <item x="501"/>
        <item x="886"/>
        <item x="1199"/>
        <item x="134"/>
        <item x="963"/>
        <item x="2294"/>
        <item x="218"/>
        <item x="513"/>
        <item x="2160"/>
        <item x="1057"/>
        <item x="2094"/>
        <item x="2353"/>
        <item x="2276"/>
        <item x="1974"/>
        <item x="1382"/>
        <item x="2531"/>
        <item x="820"/>
        <item x="37"/>
        <item x="1859"/>
        <item x="1261"/>
        <item x="1336"/>
        <item x="2435"/>
        <item x="1865"/>
        <item x="197"/>
        <item x="614"/>
        <item x="1337"/>
        <item x="117"/>
        <item x="255"/>
        <item x="247"/>
        <item x="153"/>
        <item x="25"/>
        <item x="1548"/>
        <item x="1853"/>
        <item x="130"/>
        <item x="462"/>
        <item x="539"/>
        <item x="1309"/>
        <item x="1892"/>
        <item x="745"/>
        <item x="851"/>
        <item x="2489"/>
        <item x="553"/>
        <item x="1661"/>
        <item x="748"/>
        <item x="1258"/>
        <item x="1502"/>
        <item x="1620"/>
        <item x="1164"/>
        <item x="2058"/>
        <item x="520"/>
        <item x="1846"/>
        <item x="1541"/>
        <item x="931"/>
        <item x="144"/>
        <item x="1646"/>
        <item x="2019"/>
        <item x="229"/>
        <item x="94"/>
        <item x="26"/>
        <item x="1031"/>
        <item x="965"/>
        <item x="1401"/>
        <item x="898"/>
        <item x="1240"/>
        <item x="1114"/>
        <item x="1341"/>
        <item x="602"/>
        <item x="2081"/>
        <item x="81"/>
        <item x="263"/>
        <item x="1756"/>
        <item x="1176"/>
        <item x="2293"/>
        <item x="515"/>
        <item x="2379"/>
        <item x="183"/>
        <item x="2193"/>
        <item x="2430"/>
        <item x="350"/>
        <item x="264"/>
        <item x="1828"/>
        <item x="1847"/>
        <item x="993"/>
        <item x="2143"/>
        <item x="2417"/>
        <item x="510"/>
        <item x="1231"/>
        <item x="374"/>
        <item x="2407"/>
        <item x="1871"/>
        <item x="337"/>
        <item x="582"/>
        <item x="821"/>
        <item x="649"/>
        <item x="2356"/>
        <item x="1910"/>
        <item x="404"/>
        <item x="1327"/>
        <item x="195"/>
        <item x="496"/>
        <item x="122"/>
        <item x="2190"/>
        <item x="1104"/>
        <item x="2469"/>
        <item x="2462"/>
        <item x="154"/>
        <item x="519"/>
        <item x="562"/>
        <item x="1780"/>
        <item x="2251"/>
        <item x="214"/>
        <item x="1024"/>
        <item x="2097"/>
        <item x="1289"/>
        <item x="1923"/>
        <item x="1901"/>
        <item x="1373"/>
        <item x="2378"/>
        <item x="2440"/>
        <item x="336"/>
        <item x="1490"/>
        <item x="958"/>
        <item x="597"/>
        <item x="1695"/>
        <item x="2102"/>
        <item x="60"/>
        <item x="2397"/>
        <item x="301"/>
        <item x="805"/>
        <item x="230"/>
        <item x="1226"/>
        <item x="62"/>
        <item x="1486"/>
        <item x="2224"/>
        <item x="1555"/>
        <item x="1116"/>
        <item x="1610"/>
        <item x="2273"/>
        <item x="12"/>
        <item x="401"/>
        <item x="1858"/>
        <item x="359"/>
        <item x="1283"/>
        <item x="1325"/>
        <item x="1156"/>
        <item x="1580"/>
        <item x="2461"/>
        <item x="55"/>
        <item x="1016"/>
        <item x="273"/>
        <item x="1881"/>
        <item x="1656"/>
        <item x="1943"/>
        <item x="2083"/>
        <item x="1594"/>
        <item x="1976"/>
        <item x="148"/>
        <item x="369"/>
        <item x="852"/>
        <item x="1760"/>
        <item x="449"/>
        <item x="1012"/>
        <item x="1049"/>
        <item x="1802"/>
        <item x="1279"/>
        <item x="587"/>
        <item x="1848"/>
        <item x="714"/>
        <item x="2286"/>
        <item x="1735"/>
        <item x="1779"/>
        <item x="2343"/>
        <item x="1117"/>
        <item x="860"/>
        <item x="2004"/>
        <item x="1205"/>
        <item x="856"/>
        <item x="1654"/>
        <item x="1593"/>
        <item x="1221"/>
        <item x="888"/>
        <item x="1472"/>
        <item x="728"/>
        <item x="1794"/>
        <item x="1102"/>
        <item x="1079"/>
        <item x="2388"/>
        <item x="1547"/>
        <item x="2566"/>
        <item x="1400"/>
        <item x="1242"/>
        <item x="1742"/>
        <item x="1765"/>
        <item x="2117"/>
        <item x="837"/>
        <item x="1471"/>
        <item x="1110"/>
        <item x="1893"/>
        <item x="1680"/>
        <item x="1413"/>
        <item x="444"/>
        <item x="1059"/>
        <item x="2215"/>
        <item x="630"/>
        <item x="1674"/>
        <item x="1452"/>
        <item x="1359"/>
        <item x="762"/>
        <item x="1581"/>
        <item x="2197"/>
        <item x="647"/>
        <item x="1639"/>
        <item x="1145"/>
        <item x="547"/>
        <item x="2301"/>
        <item x="2112"/>
        <item x="300"/>
        <item x="1485"/>
        <item x="939"/>
        <item x="1975"/>
        <item x="1227"/>
        <item x="219"/>
        <item x="543"/>
        <item x="1237"/>
        <item x="228"/>
        <item x="2087"/>
        <item x="2493"/>
        <item x="1809"/>
        <item x="2350"/>
        <item x="2421"/>
        <item x="163"/>
        <item x="172"/>
        <item x="2574"/>
        <item x="532"/>
        <item x="27"/>
        <item x="1189"/>
        <item x="1138"/>
        <item x="414"/>
        <item x="73"/>
        <item x="957"/>
        <item x="749"/>
        <item x="1701"/>
        <item x="286"/>
        <item x="788"/>
        <item x="121"/>
        <item x="323"/>
        <item x="1297"/>
        <item x="1531"/>
        <item x="2257"/>
        <item x="2253"/>
        <item x="2569"/>
        <item x="2255"/>
        <item x="1842"/>
        <item x="1553"/>
        <item x="1"/>
        <item x="2196"/>
        <item x="1252"/>
        <item x="768"/>
        <item x="1534"/>
        <item x="2169"/>
        <item x="89"/>
        <item x="1624"/>
        <item x="1817"/>
        <item x="945"/>
        <item x="949"/>
        <item x="2422"/>
        <item x="1720"/>
        <item x="283"/>
        <item x="344"/>
        <item x="1035"/>
        <item x="1294"/>
        <item x="731"/>
        <item x="2059"/>
        <item x="2363"/>
        <item x="439"/>
        <item x="687"/>
        <item x="1608"/>
        <item x="9"/>
        <item x="2338"/>
        <item x="1703"/>
        <item x="697"/>
        <item x="39"/>
        <item x="545"/>
        <item x="1894"/>
        <item x="987"/>
        <item x="1154"/>
        <item x="1666"/>
        <item x="2012"/>
        <item x="1021"/>
        <item x="2527"/>
        <item x="1978"/>
        <item x="1030"/>
        <item x="1823"/>
        <item x="2578"/>
        <item x="1456"/>
        <item x="2303"/>
        <item x="2185"/>
        <item x="223"/>
        <item x="2510"/>
        <item x="2096"/>
        <item x="698"/>
        <item x="2505"/>
        <item x="693"/>
        <item x="2490"/>
        <item x="2434"/>
        <item x="629"/>
        <item x="1920"/>
        <item x="1377"/>
        <item x="1917"/>
        <item x="831"/>
        <item x="809"/>
        <item x="1326"/>
        <item x="1188"/>
        <item x="171"/>
        <item x="1738"/>
        <item x="736"/>
        <item x="59"/>
        <item x="1863"/>
        <item x="1835"/>
        <item x="2222"/>
        <item x="162"/>
        <item x="473"/>
        <item x="2111"/>
        <item x="2209"/>
        <item x="1073"/>
        <item x="6"/>
        <item x="221"/>
        <item x="786"/>
        <item x="1518"/>
        <item x="1857"/>
        <item x="1220"/>
        <item x="1397"/>
        <item x="490"/>
        <item x="620"/>
        <item x="2310"/>
        <item x="862"/>
        <item x="1494"/>
        <item x="1318"/>
        <item x="189"/>
        <item x="1488"/>
        <item x="844"/>
        <item x="1273"/>
        <item x="1248"/>
        <item x="129"/>
        <item x="1250"/>
        <item x="2377"/>
        <item x="441"/>
        <item x="2243"/>
        <item x="1482"/>
        <item x="302"/>
        <item x="2085"/>
        <item x="203"/>
        <item x="392"/>
        <item x="1403"/>
        <item x="326"/>
        <item x="257"/>
        <item x="566"/>
        <item x="1907"/>
        <item x="502"/>
        <item x="854"/>
        <item x="1645"/>
        <item x="284"/>
        <item x="615"/>
        <item x="167"/>
        <item x="1626"/>
        <item x="843"/>
        <item x="387"/>
        <item x="984"/>
        <item x="2496"/>
        <item x="1685"/>
        <item x="1584"/>
        <item x="1509"/>
        <item x="535"/>
        <item x="1916"/>
        <item x="668"/>
        <item x="2136"/>
        <item x="1904"/>
        <item x="1981"/>
        <item x="1284"/>
        <item x="2467"/>
        <item x="342"/>
        <item x="1980"/>
        <item x="1263"/>
        <item x="818"/>
        <item x="11"/>
        <item x="1202"/>
        <item x="1784"/>
        <item x="706"/>
        <item x="1475"/>
        <item x="1667"/>
        <item x="1633"/>
        <item x="212"/>
        <item x="990"/>
        <item x="1313"/>
        <item x="689"/>
        <item x="541"/>
        <item x="2098"/>
        <item x="2408"/>
        <item x="1039"/>
        <item x="581"/>
        <item x="1047"/>
        <item x="1123"/>
        <item x="1007"/>
        <item x="2130"/>
        <item x="592"/>
        <item x="890"/>
        <item x="1023"/>
        <item x="1020"/>
        <item x="696"/>
        <item x="1458"/>
        <item x="664"/>
        <item x="215"/>
        <item x="504"/>
        <item x="1944"/>
        <item x="972"/>
        <item x="2057"/>
        <item x="1380"/>
        <item x="558"/>
        <item x="72"/>
        <item x="2191"/>
        <item x="2225"/>
        <item x="1719"/>
        <item x="2164"/>
        <item x="777"/>
        <item x="2520"/>
        <item x="702"/>
        <item x="2116"/>
        <item x="2235"/>
        <item x="370"/>
        <item x="2296"/>
        <item x="1379"/>
        <item x="1353"/>
        <item x="1089"/>
        <item x="1329"/>
        <item x="976"/>
        <item x="826"/>
        <item x="459"/>
        <item x="1008"/>
        <item x="2456"/>
        <item x="139"/>
        <item x="1897"/>
        <item x="1296"/>
        <item x="291"/>
        <item x="2260"/>
        <item x="789"/>
        <item x="1519"/>
        <item x="2479"/>
        <item x="2244"/>
        <item x="2424"/>
        <item x="436"/>
        <item x="2529"/>
        <item x="514"/>
        <item x="261"/>
        <item x="871"/>
        <item x="1101"/>
        <item x="1788"/>
        <item x="2312"/>
        <item x="1251"/>
        <item x="285"/>
        <item x="2515"/>
        <item x="268"/>
        <item x="1331"/>
        <item x="601"/>
        <item x="8"/>
        <item x="265"/>
        <item x="1182"/>
        <item x="1278"/>
        <item x="425"/>
        <item x="542"/>
        <item x="1127"/>
        <item x="1987"/>
        <item x="1286"/>
        <item x="1647"/>
        <item x="1416"/>
        <item x="675"/>
        <item x="1151"/>
        <item x="1878"/>
        <item x="2380"/>
        <item x="1852"/>
        <item x="1500"/>
        <item x="811"/>
        <item x="2608"/>
        <item x="68"/>
        <item x="209"/>
        <item x="1758"/>
        <item x="315"/>
        <item x="704"/>
        <item x="2565"/>
        <item x="1418"/>
        <item x="1017"/>
        <item x="2324"/>
        <item x="1396"/>
        <item x="2313"/>
        <item x="912"/>
        <item x="867"/>
        <item x="1650"/>
        <item x="746"/>
        <item x="1876"/>
        <item x="1464"/>
        <item x="1973"/>
        <item x="1800"/>
        <item x="1762"/>
        <item x="38"/>
        <item x="980"/>
        <item x="440"/>
        <item x="756"/>
        <item x="488"/>
        <item x="1501"/>
        <item x="2221"/>
        <item x="1771"/>
        <item x="312"/>
        <item x="1687"/>
        <item x="1302"/>
        <item x="1737"/>
        <item x="1691"/>
        <item x="2149"/>
        <item x="1118"/>
        <item x="778"/>
        <item x="351"/>
        <item x="1172"/>
        <item x="199"/>
        <item x="1622"/>
        <item x="2150"/>
        <item x="2450"/>
        <item x="1476"/>
        <item x="512"/>
        <item x="482"/>
        <item x="1640"/>
        <item x="260"/>
        <item x="1873"/>
        <item x="2044"/>
        <item x="2355"/>
        <item x="225"/>
        <item x="3"/>
        <item x="361"/>
        <item x="1663"/>
        <item x="1277"/>
        <item x="2326"/>
        <item x="2027"/>
        <item x="1649"/>
        <item x="1777"/>
        <item x="1074"/>
        <item x="716"/>
        <item x="1768"/>
        <item x="486"/>
        <item x="2146"/>
        <item x="1497"/>
        <item x="806"/>
        <item x="1569"/>
        <item x="2437"/>
        <item x="1308"/>
        <item x="2138"/>
        <item x="2006"/>
        <item x="985"/>
        <item x="2499"/>
        <item x="648"/>
        <item x="2603"/>
        <item x="2267"/>
        <item x="2361"/>
        <item x="2166"/>
        <item x="1947"/>
        <item x="2000"/>
        <item x="1508"/>
        <item x="466"/>
        <item x="1690"/>
        <item x="2526"/>
        <item x="2037"/>
        <item x="1731"/>
        <item x="1094"/>
        <item x="881"/>
        <item x="1131"/>
        <item x="771"/>
        <item x="1070"/>
        <item x="1681"/>
        <item x="1425"/>
        <item x="2175"/>
        <item x="385"/>
        <item x="245"/>
        <item x="137"/>
        <item x="1979"/>
        <item x="509"/>
        <item x="1090"/>
        <item x="99"/>
        <item x="1915"/>
        <item x="2418"/>
        <item x="1868"/>
        <item x="1185"/>
        <item x="619"/>
        <item x="1841"/>
        <item x="207"/>
        <item x="901"/>
        <item x="1493"/>
        <item x="930"/>
        <item x="2470"/>
        <item x="1937"/>
        <item x="2278"/>
        <item x="926"/>
        <item x="1246"/>
        <item x="828"/>
        <item x="1925"/>
        <item x="1982"/>
        <item x="2199"/>
        <item x="810"/>
        <item x="1404"/>
        <item x="909"/>
        <item x="1972"/>
        <item x="665"/>
        <item x="1465"/>
        <item x="1384"/>
        <item x="2432"/>
        <item x="20"/>
        <item x="417"/>
        <item x="2507"/>
        <item x="2367"/>
        <item x="2239"/>
        <item x="1931"/>
        <item x="1427"/>
        <item x="2184"/>
        <item x="371"/>
        <item x="872"/>
        <item x="1885"/>
        <item x="1388"/>
        <item x="2346"/>
        <item x="766"/>
        <item x="1657"/>
        <item x="158"/>
        <item x="735"/>
        <item x="138"/>
        <item x="1269"/>
        <item x="2183"/>
        <item x="1813"/>
        <item x="1586"/>
        <item x="1718"/>
        <item x="1864"/>
        <item x="755"/>
        <item x="2090"/>
        <item x="198"/>
        <item x="161"/>
        <item x="2594"/>
        <item x="1113"/>
        <item x="224"/>
        <item x="1766"/>
        <item x="2277"/>
        <item x="320"/>
        <item x="1467"/>
        <item x="1739"/>
        <item x="1556"/>
        <item x="1190"/>
        <item x="2502"/>
        <item x="632"/>
        <item x="2134"/>
        <item x="1906"/>
        <item x="1022"/>
        <item x="2348"/>
        <item x="1913"/>
        <item x="1673"/>
        <item x="2178"/>
        <item x="376"/>
        <item x="2226"/>
        <item x="944"/>
        <item x="2560"/>
        <item x="1087"/>
        <item x="1751"/>
        <item x="2250"/>
        <item x="2120"/>
        <item x="1567"/>
        <item x="1406"/>
        <item x="960"/>
        <item x="1194"/>
        <item x="525"/>
        <item x="104"/>
        <item x="1299"/>
        <item x="1629"/>
        <item x="1965"/>
        <item x="2135"/>
        <item x="222"/>
        <item x="1874"/>
        <item x="2495"/>
        <item x="298"/>
        <item x="61"/>
        <item x="1078"/>
        <item x="2590"/>
        <item x="2246"/>
        <item x="2223"/>
        <item x="1209"/>
        <item x="1898"/>
        <item x="1806"/>
        <item x="1676"/>
        <item x="7"/>
        <item x="220"/>
        <item x="1136"/>
        <item x="1257"/>
        <item x="156"/>
        <item x="1914"/>
        <item x="719"/>
        <item x="2095"/>
        <item x="824"/>
        <item x="1054"/>
        <item x="335"/>
        <item x="2127"/>
        <item x="2320"/>
        <item x="2580"/>
        <item x="774"/>
        <item x="1306"/>
        <item x="2466"/>
        <item x="2386"/>
        <item x="2506"/>
        <item x="1970"/>
        <item x="928"/>
        <item x="970"/>
        <item x="2391"/>
        <item x="1946"/>
        <item x="518"/>
        <item x="1702"/>
        <item x="1071"/>
        <item x="93"/>
        <item x="1468"/>
        <item x="109"/>
        <item x="796"/>
        <item x="452"/>
        <item x="2214"/>
        <item x="1444"/>
        <item x="1670"/>
        <item x="1213"/>
        <item x="578"/>
        <item x="304"/>
        <item x="841"/>
        <item x="1433"/>
        <item x="568"/>
        <item x="1763"/>
        <item x="1782"/>
        <item x="416"/>
        <item x="739"/>
        <item x="1091"/>
        <item x="36"/>
        <item x="460"/>
        <item x="445"/>
        <item x="511"/>
        <item x="1014"/>
        <item x="2401"/>
        <item x="1591"/>
        <item x="2340"/>
        <item x="1062"/>
        <item x="606"/>
        <item x="2282"/>
        <item x="70"/>
        <item x="2152"/>
        <item x="2232"/>
        <item x="194"/>
        <item x="885"/>
        <item x="1997"/>
        <item x="1744"/>
        <item x="529"/>
        <item x="190"/>
        <item x="169"/>
        <item x="2605"/>
        <item x="2078"/>
        <item x="205"/>
        <item x="97"/>
        <item x="398"/>
        <item x="1498"/>
        <item x="893"/>
        <item x="2023"/>
        <item x="2587"/>
        <item x="1565"/>
        <item x="1436"/>
        <item x="1166"/>
        <item x="1165"/>
        <item x="2158"/>
        <item x="900"/>
        <item x="1267"/>
        <item x="2577"/>
        <item x="1989"/>
        <item x="1249"/>
        <item x="1134"/>
        <item x="1339"/>
        <item x="2409"/>
        <item x="676"/>
        <item x="450"/>
        <item x="356"/>
        <item x="1909"/>
        <item x="584"/>
        <item x="507"/>
        <item x="2416"/>
        <item x="1081"/>
        <item x="780"/>
        <item x="411"/>
        <item x="2073"/>
        <item x="2547"/>
        <item x="600"/>
        <item x="1831"/>
        <item x="1212"/>
        <item x="179"/>
        <item x="734"/>
        <item x="476"/>
        <item x="2021"/>
        <item x="1983"/>
        <item x="1826"/>
        <item x="2472"/>
        <item x="2064"/>
        <item x="997"/>
        <item x="726"/>
        <item x="1770"/>
        <item x="1675"/>
        <item x="78"/>
        <item x="1652"/>
        <item x="151"/>
        <item x="468"/>
        <item x="1956"/>
        <item x="132"/>
        <item x="1219"/>
        <item x="30"/>
        <item x="1692"/>
        <item x="447"/>
        <item x="2454"/>
        <item x="757"/>
        <item x="1595"/>
        <item x="2420"/>
        <item x="1235"/>
        <item x="599"/>
        <item x="1491"/>
        <item x="2105"/>
        <item x="2248"/>
        <item x="231"/>
        <item x="2259"/>
        <item x="657"/>
        <item x="669"/>
        <item x="34"/>
        <item x="2342"/>
        <item x="2170"/>
        <item x="2543"/>
        <item x="2290"/>
        <item x="1096"/>
        <item x="200"/>
        <item x="103"/>
        <item x="1002"/>
        <item x="995"/>
        <item t="default"/>
      </items>
    </pivotField>
    <pivotField numFmtId="165" showAll="0"/>
    <pivotField dataField="1" numFmtId="165" showAll="0"/>
    <pivotField numFmtId="166" showAll="0"/>
    <pivotField numFmtId="1" showAll="0"/>
    <pivotField showAll="0"/>
    <pivotField numFmtId="1" showAll="0"/>
    <pivotField showAll="0"/>
  </pivotFields>
  <rowFields count="1">
    <field x="5"/>
  </rowFields>
  <rowItems count="13">
    <i>
      <x/>
    </i>
    <i>
      <x v="1"/>
    </i>
    <i>
      <x v="2"/>
    </i>
    <i>
      <x v="3"/>
    </i>
    <i>
      <x v="4"/>
    </i>
    <i>
      <x v="5"/>
    </i>
    <i>
      <x v="6"/>
    </i>
    <i>
      <x v="7"/>
    </i>
    <i>
      <x v="8"/>
    </i>
    <i>
      <x v="9"/>
    </i>
    <i>
      <x v="10"/>
    </i>
    <i>
      <x v="11"/>
    </i>
    <i t="grand">
      <x/>
    </i>
  </rowItems>
  <colFields count="1">
    <field x="-2"/>
  </colFields>
  <colItems count="2">
    <i>
      <x/>
    </i>
    <i i="1">
      <x v="1"/>
    </i>
  </colItems>
  <dataFields count="2">
    <dataField name="Total Revenue" fld="16" baseField="0" baseItem="0" numFmtId="165"/>
    <dataField name="Total Gross Profit" fld="18" baseField="0" baseItem="0" numFmtId="165"/>
  </dataFields>
  <formats count="3">
    <format dxfId="139">
      <pivotArea outline="0" collapsedLevelsAreSubtotals="1" fieldPosition="0"/>
    </format>
    <format dxfId="138">
      <pivotArea collapsedLevelsAreSubtotals="1" fieldPosition="0">
        <references count="2">
          <reference field="4294967294" count="1" selected="0">
            <x v="0"/>
          </reference>
          <reference field="5" count="0"/>
        </references>
      </pivotArea>
    </format>
    <format dxfId="137">
      <pivotArea collapsedLevelsAreSubtotals="1" fieldPosition="0">
        <references count="2">
          <reference field="4294967294" count="1" selected="0">
            <x v="1"/>
          </reference>
          <reference field="5" count="0"/>
        </references>
      </pivotArea>
    </format>
  </formats>
  <chartFormats count="2">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FDB269A-87BB-41A4-8CA8-BF36F234CF99}" sourceName="Product Category">
  <pivotTables>
    <pivotTable tabId="2" name="Top_5_Country"/>
    <pivotTable tabId="2" name="Monthly_Profit_And_Revenue"/>
    <pivotTable tabId="2" name="Country_Wise_Map"/>
    <pivotTable tabId="2" name="COGS"/>
    <pivotTable tabId="2" name="Total_Gross_Profit"/>
    <pivotTable tabId="2" name="Total_Revenue"/>
    <pivotTable tabId="2" name="Total_Units_Sold"/>
  </pivotTables>
  <data>
    <tabular pivotCacheId="202715150">
      <items count="5">
        <i x="3" s="1"/>
        <i x="0" s="1"/>
        <i x="4"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F2A27EA6-6119-4002-ADEC-1068F200A81E}" sourceName="Country">
  <pivotTables>
    <pivotTable tabId="2" name="Monthly_Profit_And_Revenue"/>
    <pivotTable tabId="2" name="COGS"/>
    <pivotTable tabId="2" name="Total_Gross_Profit"/>
    <pivotTable tabId="2" name="Total_Revenue"/>
    <pivotTable tabId="2" name="Total_Units_Sold"/>
  </pivotTables>
  <data>
    <tabular pivotCacheId="202715150">
      <items count="17">
        <i x="6" s="1"/>
        <i x="4" s="1"/>
        <i x="1" s="1"/>
        <i x="5" s="1"/>
        <i x="10" s="1"/>
        <i x="13" s="1"/>
        <i x="12" s="1"/>
        <i x="3" s="1"/>
        <i x="15" s="1"/>
        <i x="7" s="1"/>
        <i x="16" s="1"/>
        <i x="14" s="1"/>
        <i x="9" s="1"/>
        <i x="0" s="1"/>
        <i x="2" s="1"/>
        <i x="11" s="1"/>
        <i x="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81788675-8B8D-49F0-AFBA-CE05500FF084}" sourceName="Quarter">
  <pivotTables>
    <pivotTable tabId="2" name="Top_5_Country"/>
  </pivotTables>
  <data>
    <tabular pivotCacheId="202715150">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xr10:uid="{34331CDF-8564-4AB0-A0E9-C03DBE9E7648}" cache="Slicer_Product_Category" caption="Product Category" rowHeight="251883"/>
  <slicer name="Country" xr10:uid="{83C27E6C-3517-4F72-AC57-084C166B88EF}" cache="Slicer_Country" caption="Country" rowHeight="251883"/>
  <slicer name="Quarter" xr10:uid="{BCEA3C85-BFBF-4BF1-B98D-41CA6ECE5ABB}" cache="Slicer_Quarter" caption="Quarter"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C7785C-B0DC-4149-B41F-A1291B984374}" name="SalesDataTable" displayName="SalesDataTable" ref="A1:X2708" totalsRowShown="0" headerRowDxfId="131" dataDxfId="130">
  <autoFilter ref="A1:X2708" xr:uid="{00C7785C-B0DC-4149-B41F-A1291B984374}"/>
  <tableColumns count="24">
    <tableColumn id="21" xr3:uid="{6225545C-05B8-4FEB-B4C9-2C84CBF55B01}" name="ID" dataDxfId="129"/>
    <tableColumn id="2" xr3:uid="{99F5FD81-8F5C-4B7A-810D-BB7E4869701E}" name="Order Date" dataDxfId="128"/>
    <tableColumn id="1" xr3:uid="{45D5AA99-AE58-4B8F-9958-4EFDF5BBC8C3}" name="Year" dataDxfId="127">
      <calculatedColumnFormula>YEAR(SalesDataTable[[#This Row],[Order Date]])</calculatedColumnFormula>
    </tableColumn>
    <tableColumn id="24" xr3:uid="{98BE5ACA-43CB-49D4-996C-BA786CAC876B}" name="Quarter" dataDxfId="126">
      <calculatedColumnFormula>"Q"&amp;ROUNDUP(MONTH(SalesDataTable[[#This Row],[Order Date]])/3,0)</calculatedColumnFormula>
    </tableColumn>
    <tableColumn id="22" xr3:uid="{178686E3-F14E-42DE-BB27-AA7E40313220}" name="Month No" dataDxfId="125">
      <calculatedColumnFormula>MONTH(SalesDataTable[[#This Row],[Order Date]])</calculatedColumnFormula>
    </tableColumn>
    <tableColumn id="23" xr3:uid="{6179A46C-EB09-41BD-B28E-AE72652582E9}" name="Month" dataDxfId="124">
      <calculatedColumnFormula>TEXT(SalesDataTable[[#This Row],[Order Date]], "MMM")</calculatedColumnFormula>
    </tableColumn>
    <tableColumn id="3" xr3:uid="{BABD2837-4996-49F4-B8FC-F980EA4C9534}" name="Region" dataDxfId="123"/>
    <tableColumn id="4" xr3:uid="{ED840ADB-B6D0-4386-8CC3-66DEA65BED3E}" name="Country" dataDxfId="122"/>
    <tableColumn id="5" xr3:uid="{C21A7B37-6F6C-4361-82C1-4670F9FDBEC2}" name="Sales Channel" dataDxfId="121"/>
    <tableColumn id="6" xr3:uid="{84080584-6B54-4896-A4DE-A87DFF0731C6}" name="Customer Type" dataDxfId="120"/>
    <tableColumn id="7" xr3:uid="{0B005238-5F14-4C46-B503-7F3DFF36170E}" name="Product Category" dataDxfId="119"/>
    <tableColumn id="8" xr3:uid="{B930794A-6484-4BE3-BBD2-E8771691DFAD}" name="Product" dataDxfId="118"/>
    <tableColumn id="9" xr3:uid="{5CA4DF7A-9AF5-4D9D-9D5A-DDED3D0A7E80}" name="Units Sold" dataDxfId="117"/>
    <tableColumn id="10" xr3:uid="{6756035F-A4CB-4AFF-BFF3-3610B142F0EE}" name="Unit Price" dataDxfId="116"/>
    <tableColumn id="11" xr3:uid="{B694F18E-F9BD-40E2-A356-3F67136CB960}" name="Discount %" dataDxfId="115"/>
    <tableColumn id="12" xr3:uid="{15D4CF49-FA19-4C44-A023-7C629B44C0DB}" name="Unit Cost" dataDxfId="114"/>
    <tableColumn id="13" xr3:uid="{3D8A84CF-5674-491F-8F81-BB5FC7A74D30}" name="Revenue" dataDxfId="113">
      <calculatedColumnFormula>M2*N2*(1-O2)</calculatedColumnFormula>
    </tableColumn>
    <tableColumn id="14" xr3:uid="{455060E3-F1BA-493D-AC17-8D56984B9F5C}" name="COGS" dataDxfId="112">
      <calculatedColumnFormula>M2*P2</calculatedColumnFormula>
    </tableColumn>
    <tableColumn id="15" xr3:uid="{89F4A687-84DC-4069-9C8B-9548E670D916}" name="Gross Profit" dataDxfId="111">
      <calculatedColumnFormula>Q2-R2</calculatedColumnFormula>
    </tableColumn>
    <tableColumn id="16" xr3:uid="{F7B6CDDB-7E56-4D6C-91A8-8CE6DC05EA92}" name="Gross Margin %" dataDxfId="110">
      <calculatedColumnFormula>IFERROR(S2/Q2,0)</calculatedColumnFormula>
    </tableColumn>
    <tableColumn id="17" xr3:uid="{08206B5F-132F-48A2-8A7D-C8ED29DE854B}" name="Year2" dataDxfId="109">
      <calculatedColumnFormula>YEAR(SalesDataTable[[#This Row],[Order Date]])</calculatedColumnFormula>
    </tableColumn>
    <tableColumn id="18" xr3:uid="{530C4447-0E80-44A0-80E4-83BFF5397AA3}" name="Quarter2" dataDxfId="108">
      <calculatedColumnFormula>"Q"&amp;ROUNDUP(MONTH(SalesDataTable[[#This Row],[Order Date]])/3,0)</calculatedColumnFormula>
    </tableColumn>
    <tableColumn id="19" xr3:uid="{64306A9E-3E61-4C1D-8A04-5C3C05269760}" name="MonthNo" dataDxfId="107">
      <calculatedColumnFormula>MONTH(SalesDataTable[[#This Row],[Order Date]])</calculatedColumnFormula>
    </tableColumn>
    <tableColumn id="20" xr3:uid="{053C1C3B-A83C-4691-96F2-805F5CEED276}" name="Month2" dataDxfId="106">
      <calculatedColumnFormula>TEXT(SalesDataTable[[#This Row],[Order Date]],"mmm")</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347AF-436D-4C3E-913F-72BD251AA30F}">
  <dimension ref="A3:R27"/>
  <sheetViews>
    <sheetView workbookViewId="0">
      <selection activeCell="K3" sqref="K3"/>
    </sheetView>
  </sheetViews>
  <sheetFormatPr defaultRowHeight="14.5"/>
  <cols>
    <col min="1" max="1" width="14.36328125" bestFit="1" customWidth="1"/>
    <col min="2" max="2" width="12.54296875" bestFit="1" customWidth="1"/>
    <col min="3" max="3" width="16.7265625" bestFit="1" customWidth="1"/>
    <col min="4" max="4" width="6.36328125" bestFit="1" customWidth="1"/>
    <col min="5" max="5" width="13.54296875" bestFit="1" customWidth="1"/>
    <col min="6" max="6" width="12.54296875" bestFit="1" customWidth="1"/>
    <col min="7" max="7" width="15.6328125" bestFit="1" customWidth="1"/>
    <col min="8" max="8" width="12.7265625" bestFit="1" customWidth="1"/>
    <col min="9" max="9" width="12.54296875" bestFit="1" customWidth="1"/>
    <col min="10" max="10" width="6.36328125" bestFit="1" customWidth="1"/>
    <col min="11" max="11" width="11.90625" bestFit="1" customWidth="1"/>
    <col min="12" max="12" width="12.54296875" bestFit="1" customWidth="1"/>
    <col min="13" max="13" width="6.36328125" bestFit="1" customWidth="1"/>
    <col min="14" max="14" width="13.54296875" bestFit="1" customWidth="1"/>
    <col min="15" max="15" width="12.54296875" bestFit="1" customWidth="1"/>
    <col min="16" max="16" width="6.36328125" bestFit="1" customWidth="1"/>
    <col min="17" max="17" width="13.54296875" bestFit="1" customWidth="1"/>
    <col min="18" max="18" width="12.08984375" bestFit="1" customWidth="1"/>
    <col min="19" max="878" width="6.36328125" bestFit="1" customWidth="1"/>
    <col min="879" max="2546" width="7.36328125" bestFit="1" customWidth="1"/>
    <col min="2547" max="2612" width="8.90625" bestFit="1" customWidth="1"/>
    <col min="2613" max="2613" width="10.36328125" bestFit="1" customWidth="1"/>
  </cols>
  <sheetData>
    <row r="3" spans="1:18">
      <c r="A3" t="s">
        <v>77</v>
      </c>
      <c r="C3" t="s">
        <v>78</v>
      </c>
      <c r="E3" s="17" t="s">
        <v>79</v>
      </c>
      <c r="G3" t="s">
        <v>80</v>
      </c>
      <c r="I3" t="s">
        <v>81</v>
      </c>
      <c r="K3" t="s">
        <v>82</v>
      </c>
    </row>
    <row r="4" spans="1:18">
      <c r="A4" s="19">
        <v>645223.1794999995</v>
      </c>
      <c r="C4" s="19">
        <v>296384.2495000005</v>
      </c>
      <c r="E4" s="18">
        <f>C4/A4</f>
        <v>0.45935152194884954</v>
      </c>
      <c r="G4" s="12">
        <v>6698</v>
      </c>
      <c r="I4">
        <v>2707</v>
      </c>
      <c r="K4" s="19">
        <v>348838.93000000058</v>
      </c>
    </row>
    <row r="9" spans="1:18">
      <c r="A9" s="16" t="s">
        <v>83</v>
      </c>
      <c r="B9" t="s">
        <v>97</v>
      </c>
      <c r="C9" t="s">
        <v>98</v>
      </c>
      <c r="E9" s="16" t="s">
        <v>83</v>
      </c>
      <c r="F9" t="s">
        <v>97</v>
      </c>
      <c r="H9" s="16" t="s">
        <v>83</v>
      </c>
      <c r="I9" t="s">
        <v>97</v>
      </c>
      <c r="K9" s="16" t="s">
        <v>83</v>
      </c>
      <c r="L9" t="s">
        <v>97</v>
      </c>
      <c r="N9" s="16" t="s">
        <v>83</v>
      </c>
      <c r="O9" t="s">
        <v>97</v>
      </c>
      <c r="Q9" s="23" t="str">
        <f>N9</f>
        <v>Row Labels</v>
      </c>
      <c r="R9" s="23" t="str">
        <f>O9</f>
        <v>Total Revenue</v>
      </c>
    </row>
    <row r="10" spans="1:18">
      <c r="A10" s="20" t="s">
        <v>84</v>
      </c>
      <c r="B10" s="21">
        <v>39091.819499999998</v>
      </c>
      <c r="C10" s="21">
        <v>17596.939500000004</v>
      </c>
      <c r="E10" s="20" t="s">
        <v>47</v>
      </c>
      <c r="F10" s="22">
        <v>55102.048500000012</v>
      </c>
      <c r="H10" s="20" t="s">
        <v>8</v>
      </c>
      <c r="I10" s="22">
        <v>179633.50449999995</v>
      </c>
      <c r="K10" s="20" t="s">
        <v>6</v>
      </c>
      <c r="L10" s="22">
        <v>191158.65549999985</v>
      </c>
      <c r="N10" s="20" t="s">
        <v>27</v>
      </c>
      <c r="O10" s="22">
        <v>32754.26549999999</v>
      </c>
      <c r="Q10" t="str">
        <f t="shared" ref="Q10:Q26" si="0">N10</f>
        <v>Austria</v>
      </c>
      <c r="R10">
        <f t="shared" ref="R10:R26" si="1">O10</f>
        <v>32754.26549999999</v>
      </c>
    </row>
    <row r="11" spans="1:18">
      <c r="A11" s="20" t="s">
        <v>85</v>
      </c>
      <c r="B11" s="21">
        <v>35647.71699999999</v>
      </c>
      <c r="C11" s="21">
        <v>16561.507000000001</v>
      </c>
      <c r="E11" s="20" t="s">
        <v>43</v>
      </c>
      <c r="F11" s="22">
        <v>70034.105500000005</v>
      </c>
      <c r="H11" s="20" t="s">
        <v>28</v>
      </c>
      <c r="I11" s="22">
        <v>92836.006999999969</v>
      </c>
      <c r="K11" s="20" t="s">
        <v>11</v>
      </c>
      <c r="L11" s="22">
        <v>131488.62350000007</v>
      </c>
      <c r="N11" s="20" t="s">
        <v>21</v>
      </c>
      <c r="O11" s="22">
        <v>26318.221999999987</v>
      </c>
      <c r="Q11" t="str">
        <f t="shared" si="0"/>
        <v>Belgium</v>
      </c>
      <c r="R11">
        <f t="shared" si="1"/>
        <v>26318.221999999987</v>
      </c>
    </row>
    <row r="12" spans="1:18">
      <c r="A12" s="20" t="s">
        <v>86</v>
      </c>
      <c r="B12" s="21">
        <v>44696.898499999996</v>
      </c>
      <c r="C12" s="21">
        <v>21465.038499999991</v>
      </c>
      <c r="E12" s="20" t="s">
        <v>50</v>
      </c>
      <c r="F12" s="22">
        <v>50319.473499999986</v>
      </c>
      <c r="H12" s="20" t="s">
        <v>2</v>
      </c>
      <c r="I12" s="22">
        <v>260307.05699999991</v>
      </c>
      <c r="K12" s="20" t="s">
        <v>0</v>
      </c>
      <c r="L12" s="22">
        <v>124535.48550000002</v>
      </c>
      <c r="N12" s="20" t="s">
        <v>7</v>
      </c>
      <c r="O12" s="22">
        <v>23348.653999999995</v>
      </c>
      <c r="Q12" t="str">
        <f t="shared" si="0"/>
        <v>Czechia</v>
      </c>
      <c r="R12">
        <f t="shared" si="1"/>
        <v>23348.653999999995</v>
      </c>
    </row>
    <row r="13" spans="1:18">
      <c r="A13" s="20" t="s">
        <v>87</v>
      </c>
      <c r="B13" s="21">
        <v>54688.639000000017</v>
      </c>
      <c r="C13" s="21">
        <v>25283.649000000012</v>
      </c>
      <c r="E13" s="20" t="s">
        <v>1</v>
      </c>
      <c r="F13" s="22">
        <v>46624.590999999986</v>
      </c>
      <c r="H13" s="20" t="s">
        <v>19</v>
      </c>
      <c r="I13" s="22">
        <v>112446.61100000008</v>
      </c>
      <c r="K13" s="20" t="s">
        <v>20</v>
      </c>
      <c r="L13" s="22">
        <v>198040.41499999989</v>
      </c>
      <c r="N13" s="20" t="s">
        <v>25</v>
      </c>
      <c r="O13" s="22">
        <v>28462.138000000006</v>
      </c>
      <c r="Q13" t="str">
        <f t="shared" si="0"/>
        <v>Denmark</v>
      </c>
      <c r="R13">
        <f t="shared" si="1"/>
        <v>28462.138000000006</v>
      </c>
    </row>
    <row r="14" spans="1:18">
      <c r="A14" s="20" t="s">
        <v>88</v>
      </c>
      <c r="B14" s="21">
        <v>58235.185000000005</v>
      </c>
      <c r="C14" s="21">
        <v>27301.534999999993</v>
      </c>
      <c r="E14" s="20" t="s">
        <v>33</v>
      </c>
      <c r="F14" s="22">
        <v>74427.368000000002</v>
      </c>
      <c r="H14" s="20" t="s">
        <v>96</v>
      </c>
      <c r="I14" s="22">
        <v>645223.17949999985</v>
      </c>
      <c r="K14" s="20" t="s">
        <v>96</v>
      </c>
      <c r="L14" s="22">
        <v>645223.17949999985</v>
      </c>
      <c r="N14" s="20" t="s">
        <v>39</v>
      </c>
      <c r="O14" s="22">
        <v>24075.482</v>
      </c>
      <c r="Q14" t="str">
        <f t="shared" si="0"/>
        <v>Finland</v>
      </c>
      <c r="R14">
        <f t="shared" si="1"/>
        <v>24075.482</v>
      </c>
    </row>
    <row r="15" spans="1:18">
      <c r="A15" s="20" t="s">
        <v>89</v>
      </c>
      <c r="B15" s="21">
        <v>69504.337000000014</v>
      </c>
      <c r="C15" s="21">
        <v>31109.926999999985</v>
      </c>
      <c r="E15" s="20" t="s">
        <v>96</v>
      </c>
      <c r="F15" s="22">
        <v>296507.58649999998</v>
      </c>
      <c r="N15" s="20" t="s">
        <v>47</v>
      </c>
      <c r="O15" s="22">
        <v>55102.048500000012</v>
      </c>
      <c r="Q15" t="str">
        <f t="shared" si="0"/>
        <v>France</v>
      </c>
      <c r="R15">
        <f t="shared" si="1"/>
        <v>55102.048500000012</v>
      </c>
    </row>
    <row r="16" spans="1:18">
      <c r="A16" s="20" t="s">
        <v>90</v>
      </c>
      <c r="B16" s="21">
        <v>66442.23599999999</v>
      </c>
      <c r="C16" s="21">
        <v>31035.085999999967</v>
      </c>
      <c r="N16" s="20" t="s">
        <v>43</v>
      </c>
      <c r="O16" s="22">
        <v>70034.105500000005</v>
      </c>
      <c r="Q16" t="str">
        <f t="shared" si="0"/>
        <v>Germany</v>
      </c>
      <c r="R16">
        <f t="shared" si="1"/>
        <v>70034.105500000005</v>
      </c>
    </row>
    <row r="17" spans="1:18">
      <c r="A17" s="20" t="s">
        <v>91</v>
      </c>
      <c r="B17" s="21">
        <v>57609.044499999975</v>
      </c>
      <c r="C17" s="21">
        <v>27126.764499999972</v>
      </c>
      <c r="N17" s="20" t="s">
        <v>18</v>
      </c>
      <c r="O17" s="22">
        <v>16596.517499999994</v>
      </c>
      <c r="Q17" t="str">
        <f t="shared" si="0"/>
        <v>Ireland</v>
      </c>
      <c r="R17">
        <f t="shared" si="1"/>
        <v>16596.517499999994</v>
      </c>
    </row>
    <row r="18" spans="1:18">
      <c r="A18" s="20" t="s">
        <v>92</v>
      </c>
      <c r="B18" s="21">
        <v>53609.278500000037</v>
      </c>
      <c r="C18" s="21">
        <v>25001.058499999999</v>
      </c>
      <c r="N18" s="20" t="s">
        <v>50</v>
      </c>
      <c r="O18" s="22">
        <v>50319.473499999986</v>
      </c>
      <c r="Q18" t="str">
        <f t="shared" si="0"/>
        <v>Italy</v>
      </c>
      <c r="R18">
        <f t="shared" si="1"/>
        <v>50319.473499999986</v>
      </c>
    </row>
    <row r="19" spans="1:18">
      <c r="A19" s="20" t="s">
        <v>93</v>
      </c>
      <c r="B19" s="21">
        <v>49147.535000000003</v>
      </c>
      <c r="C19" s="21">
        <v>22793.035</v>
      </c>
      <c r="N19" s="20" t="s">
        <v>31</v>
      </c>
      <c r="O19" s="22">
        <v>42192.776500000007</v>
      </c>
      <c r="Q19" t="str">
        <f t="shared" si="0"/>
        <v>Netherlands</v>
      </c>
      <c r="R19">
        <f t="shared" si="1"/>
        <v>42192.776500000007</v>
      </c>
    </row>
    <row r="20" spans="1:18">
      <c r="A20" s="20" t="s">
        <v>94</v>
      </c>
      <c r="B20" s="21">
        <v>65523.639499999968</v>
      </c>
      <c r="C20" s="21">
        <v>28666.869500000012</v>
      </c>
      <c r="N20" s="20" t="s">
        <v>52</v>
      </c>
      <c r="O20" s="22">
        <v>26376.673999999999</v>
      </c>
      <c r="Q20" t="str">
        <f t="shared" si="0"/>
        <v>Norway</v>
      </c>
      <c r="R20">
        <f t="shared" si="1"/>
        <v>26376.673999999999</v>
      </c>
    </row>
    <row r="21" spans="1:18">
      <c r="A21" s="20" t="s">
        <v>95</v>
      </c>
      <c r="B21" s="21">
        <v>51026.850000000006</v>
      </c>
      <c r="C21" s="21">
        <v>22442.840000000007</v>
      </c>
      <c r="N21" s="20" t="s">
        <v>49</v>
      </c>
      <c r="O21" s="22">
        <v>40290.002</v>
      </c>
      <c r="Q21" t="str">
        <f t="shared" si="0"/>
        <v>Poland</v>
      </c>
      <c r="R21">
        <f t="shared" si="1"/>
        <v>40290.002</v>
      </c>
    </row>
    <row r="22" spans="1:18">
      <c r="A22" s="20" t="s">
        <v>96</v>
      </c>
      <c r="B22" s="19">
        <v>645223.17949999985</v>
      </c>
      <c r="C22" s="19">
        <v>296384.24949999998</v>
      </c>
      <c r="N22" s="20" t="s">
        <v>36</v>
      </c>
      <c r="O22" s="22">
        <v>27591.421000000006</v>
      </c>
      <c r="Q22" t="str">
        <f t="shared" si="0"/>
        <v>Portugal</v>
      </c>
      <c r="R22">
        <f t="shared" si="1"/>
        <v>27591.421000000006</v>
      </c>
    </row>
    <row r="23" spans="1:18">
      <c r="N23" s="20" t="s">
        <v>1</v>
      </c>
      <c r="O23" s="22">
        <v>46624.590999999986</v>
      </c>
      <c r="Q23" t="str">
        <f t="shared" si="0"/>
        <v>Spain</v>
      </c>
      <c r="R23">
        <f t="shared" si="1"/>
        <v>46624.590999999986</v>
      </c>
    </row>
    <row r="24" spans="1:18">
      <c r="N24" s="20" t="s">
        <v>12</v>
      </c>
      <c r="O24" s="22">
        <v>35977.811999999991</v>
      </c>
      <c r="Q24" t="str">
        <f t="shared" si="0"/>
        <v>Sweden</v>
      </c>
      <c r="R24">
        <f t="shared" si="1"/>
        <v>35977.811999999991</v>
      </c>
    </row>
    <row r="25" spans="1:18">
      <c r="N25" s="20" t="s">
        <v>41</v>
      </c>
      <c r="O25" s="22">
        <v>24731.628500000003</v>
      </c>
      <c r="Q25" t="str">
        <f t="shared" si="0"/>
        <v>Switzerland</v>
      </c>
      <c r="R25">
        <f t="shared" si="1"/>
        <v>24731.628500000003</v>
      </c>
    </row>
    <row r="26" spans="1:18">
      <c r="N26" s="20" t="s">
        <v>33</v>
      </c>
      <c r="O26" s="22">
        <v>74427.368000000002</v>
      </c>
      <c r="Q26" t="str">
        <f t="shared" si="0"/>
        <v>United Kingdom</v>
      </c>
      <c r="R26">
        <f t="shared" si="1"/>
        <v>74427.368000000002</v>
      </c>
    </row>
    <row r="27" spans="1:18">
      <c r="N27" s="20" t="s">
        <v>96</v>
      </c>
      <c r="O27" s="22">
        <v>645223.17949999997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667F-9563-4196-9A37-7A2A05C5889E}">
  <sheetPr>
    <pageSetUpPr autoPageBreaks="0"/>
  </sheetPr>
  <dimension ref="A1:Z3102"/>
  <sheetViews>
    <sheetView showGridLines="0" tabSelected="1" zoomScale="57" zoomScaleNormal="57" workbookViewId="0">
      <selection activeCell="Z28" sqref="Z28"/>
    </sheetView>
  </sheetViews>
  <sheetFormatPr defaultRowHeight="14.5"/>
  <cols>
    <col min="1" max="1" width="8.7265625" style="24" customWidth="1"/>
    <col min="2" max="17" width="8.7265625" style="24"/>
    <col min="18" max="18" width="9.26953125" style="24" customWidth="1"/>
    <col min="19" max="19" width="9.90625" style="24" customWidth="1"/>
    <col min="20" max="20" width="8.7265625" style="24"/>
    <col min="24" max="26" width="8.7265625" style="24"/>
  </cols>
  <sheetData>
    <row r="1" spans="1:23">
      <c r="A1" s="25"/>
      <c r="B1" s="25"/>
      <c r="C1" s="25"/>
      <c r="D1" s="25"/>
      <c r="E1" s="25"/>
      <c r="F1" s="25"/>
      <c r="G1" s="25"/>
      <c r="H1" s="25"/>
      <c r="I1" s="25"/>
      <c r="J1" s="25"/>
      <c r="K1" s="25"/>
      <c r="L1" s="25"/>
      <c r="M1" s="25"/>
      <c r="N1" s="25"/>
      <c r="O1" s="25"/>
      <c r="P1" s="25"/>
      <c r="Q1" s="25"/>
      <c r="R1" s="25"/>
      <c r="S1" s="25"/>
      <c r="T1" s="25"/>
      <c r="U1" s="25"/>
      <c r="V1" s="25"/>
      <c r="W1" s="25"/>
    </row>
    <row r="2" spans="1:23">
      <c r="A2" s="25"/>
      <c r="B2" s="25"/>
      <c r="C2" s="25"/>
      <c r="D2" s="25"/>
      <c r="E2" s="25"/>
      <c r="F2" s="25"/>
      <c r="G2" s="25"/>
      <c r="H2" s="25"/>
      <c r="I2" s="25"/>
      <c r="J2" s="25"/>
      <c r="K2" s="25"/>
      <c r="L2" s="25"/>
      <c r="M2" s="25"/>
      <c r="N2" s="25"/>
      <c r="O2" s="25"/>
      <c r="P2" s="25"/>
      <c r="Q2" s="25"/>
      <c r="R2" s="25"/>
      <c r="S2" s="25"/>
      <c r="T2" s="25"/>
      <c r="U2" s="25"/>
      <c r="V2" s="25"/>
      <c r="W2" s="25"/>
    </row>
    <row r="3" spans="1:23">
      <c r="A3" s="25"/>
      <c r="B3" s="25"/>
      <c r="C3" s="25"/>
      <c r="D3" s="25"/>
      <c r="E3" s="25"/>
      <c r="F3" s="25"/>
      <c r="G3" s="25"/>
      <c r="H3" s="25"/>
      <c r="I3" s="25"/>
      <c r="J3" s="25"/>
      <c r="K3" s="25"/>
      <c r="L3" s="25"/>
      <c r="M3" s="25"/>
      <c r="N3" s="25"/>
      <c r="O3" s="25"/>
      <c r="P3" s="25"/>
      <c r="Q3" s="25"/>
      <c r="R3" s="25"/>
      <c r="S3" s="25"/>
      <c r="T3" s="25"/>
      <c r="U3" s="25"/>
      <c r="V3" s="25"/>
      <c r="W3" s="25"/>
    </row>
    <row r="4" spans="1:23">
      <c r="A4" s="25"/>
      <c r="B4" s="25"/>
      <c r="C4" s="25"/>
      <c r="D4" s="25"/>
      <c r="E4" s="25"/>
      <c r="F4" s="25"/>
      <c r="G4" s="25"/>
      <c r="H4" s="25"/>
      <c r="I4" s="25"/>
      <c r="J4" s="25"/>
      <c r="K4" s="25"/>
      <c r="L4" s="25"/>
      <c r="M4" s="25"/>
      <c r="N4" s="25"/>
      <c r="O4" s="25"/>
      <c r="P4" s="25"/>
      <c r="Q4" s="25"/>
      <c r="R4" s="25"/>
      <c r="S4" s="25"/>
      <c r="T4" s="25"/>
      <c r="U4" s="25"/>
      <c r="V4" s="25"/>
      <c r="W4" s="25"/>
    </row>
    <row r="5" spans="1:23">
      <c r="A5" s="25"/>
      <c r="B5" s="25"/>
      <c r="C5" s="25"/>
      <c r="D5" s="25"/>
      <c r="E5" s="25"/>
      <c r="F5" s="25"/>
      <c r="G5" s="25"/>
      <c r="H5" s="25"/>
      <c r="I5" s="25"/>
      <c r="J5" s="25"/>
      <c r="K5" s="25"/>
      <c r="L5" s="25"/>
      <c r="M5" s="25"/>
      <c r="N5" s="25"/>
      <c r="O5" s="25"/>
      <c r="P5" s="25"/>
      <c r="Q5" s="25"/>
      <c r="R5" s="25"/>
      <c r="S5" s="25"/>
      <c r="T5" s="25"/>
      <c r="U5" s="25"/>
      <c r="V5" s="25"/>
      <c r="W5" s="25"/>
    </row>
    <row r="6" spans="1:23">
      <c r="A6" s="25"/>
      <c r="B6" s="25"/>
      <c r="C6" s="25"/>
      <c r="D6" s="25"/>
      <c r="E6" s="25"/>
      <c r="F6" s="25"/>
      <c r="G6" s="25"/>
      <c r="H6" s="25"/>
      <c r="I6" s="25"/>
      <c r="J6" s="25"/>
      <c r="K6" s="25"/>
      <c r="L6" s="25"/>
      <c r="M6" s="25"/>
      <c r="N6" s="25"/>
      <c r="O6" s="25"/>
      <c r="P6" s="25"/>
      <c r="Q6" s="25"/>
      <c r="R6" s="25"/>
      <c r="S6" s="25"/>
      <c r="T6" s="25"/>
      <c r="U6" s="25"/>
      <c r="V6" s="25"/>
      <c r="W6" s="25"/>
    </row>
    <row r="7" spans="1:23">
      <c r="A7" s="25"/>
      <c r="B7" s="25"/>
      <c r="C7" s="25"/>
      <c r="D7" s="25"/>
      <c r="E7" s="25"/>
      <c r="F7" s="25"/>
      <c r="G7" s="25"/>
      <c r="H7" s="25"/>
      <c r="I7" s="25"/>
      <c r="J7" s="25"/>
      <c r="K7" s="25"/>
      <c r="L7" s="25"/>
      <c r="M7" s="25"/>
      <c r="N7" s="25"/>
      <c r="O7" s="25"/>
      <c r="P7" s="25"/>
      <c r="Q7" s="25"/>
      <c r="R7" s="25"/>
      <c r="S7" s="25"/>
      <c r="T7" s="25"/>
      <c r="U7" s="25"/>
      <c r="V7" s="25"/>
      <c r="W7" s="25"/>
    </row>
    <row r="8" spans="1:23">
      <c r="A8" s="25"/>
      <c r="B8" s="25"/>
      <c r="C8" s="25"/>
      <c r="D8" s="25"/>
      <c r="E8" s="25"/>
      <c r="F8" s="25"/>
      <c r="G8" s="25"/>
      <c r="H8" s="25"/>
      <c r="I8" s="25"/>
      <c r="J8" s="25"/>
      <c r="K8" s="25"/>
      <c r="L8" s="25"/>
      <c r="M8" s="25"/>
      <c r="N8" s="25"/>
      <c r="O8" s="25"/>
      <c r="P8" s="25"/>
      <c r="Q8" s="25"/>
      <c r="R8" s="25"/>
      <c r="S8" s="25"/>
      <c r="T8" s="25"/>
      <c r="U8" s="25"/>
      <c r="V8" s="25"/>
      <c r="W8" s="25"/>
    </row>
    <row r="9" spans="1:23">
      <c r="A9" s="25"/>
      <c r="B9" s="25"/>
      <c r="C9" s="25"/>
      <c r="D9" s="25"/>
      <c r="E9" s="25"/>
      <c r="F9" s="25"/>
      <c r="G9" s="25"/>
      <c r="H9" s="25"/>
      <c r="I9" s="25"/>
      <c r="J9" s="25"/>
      <c r="K9" s="25"/>
      <c r="L9" s="25"/>
      <c r="M9" s="25"/>
      <c r="N9" s="25"/>
      <c r="O9" s="25"/>
      <c r="P9" s="25"/>
      <c r="Q9" s="25"/>
      <c r="R9" s="25"/>
      <c r="S9" s="25"/>
      <c r="T9" s="25"/>
      <c r="U9" s="25"/>
      <c r="V9" s="25"/>
      <c r="W9" s="25"/>
    </row>
    <row r="10" spans="1:23">
      <c r="A10" s="25"/>
      <c r="B10" s="25"/>
      <c r="C10" s="25"/>
      <c r="D10" s="25"/>
      <c r="E10" s="25"/>
      <c r="F10" s="25"/>
      <c r="G10" s="25"/>
      <c r="H10" s="25"/>
      <c r="I10" s="25"/>
      <c r="J10" s="25"/>
      <c r="K10" s="25"/>
      <c r="L10" s="25"/>
      <c r="M10" s="25"/>
      <c r="N10" s="25"/>
      <c r="O10" s="25"/>
      <c r="P10" s="25"/>
      <c r="Q10" s="25"/>
      <c r="R10" s="25"/>
      <c r="S10" s="25"/>
      <c r="T10" s="25"/>
      <c r="U10" s="25"/>
      <c r="V10" s="25"/>
      <c r="W10" s="25"/>
    </row>
    <row r="11" spans="1:23">
      <c r="A11" s="25"/>
      <c r="B11" s="25"/>
      <c r="C11" s="25"/>
      <c r="D11" s="25"/>
      <c r="E11" s="25"/>
      <c r="F11" s="25"/>
      <c r="G11" s="25"/>
      <c r="H11" s="25"/>
      <c r="I11" s="25"/>
      <c r="J11" s="25"/>
      <c r="K11" s="25"/>
      <c r="L11" s="25"/>
      <c r="M11" s="25"/>
      <c r="N11" s="25"/>
      <c r="O11" s="25"/>
      <c r="P11" s="25"/>
      <c r="Q11" s="25"/>
      <c r="R11" s="25"/>
      <c r="S11" s="25"/>
      <c r="T11" s="25"/>
      <c r="U11" s="25"/>
      <c r="V11" s="25"/>
      <c r="W11" s="25"/>
    </row>
    <row r="12" spans="1:23">
      <c r="A12" s="25"/>
      <c r="B12" s="25"/>
      <c r="C12" s="25"/>
      <c r="D12" s="25"/>
      <c r="E12" s="25"/>
      <c r="F12" s="25"/>
      <c r="G12" s="25"/>
      <c r="H12" s="25"/>
      <c r="I12" s="25"/>
      <c r="J12" s="25"/>
      <c r="K12" s="25"/>
      <c r="L12" s="25"/>
      <c r="M12" s="25"/>
      <c r="N12" s="25"/>
      <c r="O12" s="25"/>
      <c r="P12" s="25"/>
      <c r="Q12" s="25"/>
      <c r="R12" s="25"/>
      <c r="S12" s="25"/>
      <c r="T12" s="25"/>
      <c r="U12" s="25"/>
      <c r="V12" s="25"/>
      <c r="W12" s="25"/>
    </row>
    <row r="13" spans="1:23">
      <c r="A13" s="25"/>
      <c r="B13" s="25"/>
      <c r="C13" s="25"/>
      <c r="D13" s="25"/>
      <c r="E13" s="25"/>
      <c r="F13" s="25"/>
      <c r="G13" s="25"/>
      <c r="H13" s="25"/>
      <c r="I13" s="25"/>
      <c r="J13" s="25"/>
      <c r="K13" s="25"/>
      <c r="L13" s="25"/>
      <c r="M13" s="25"/>
      <c r="N13" s="25"/>
      <c r="O13" s="25"/>
      <c r="P13" s="25"/>
      <c r="Q13" s="25"/>
      <c r="R13" s="25"/>
      <c r="S13" s="25"/>
      <c r="T13" s="25"/>
      <c r="U13" s="25"/>
      <c r="V13" s="25"/>
      <c r="W13" s="25"/>
    </row>
    <row r="14" spans="1:23">
      <c r="A14" s="25"/>
      <c r="B14" s="25"/>
      <c r="C14" s="25"/>
      <c r="D14" s="25"/>
      <c r="E14" s="25"/>
      <c r="F14" s="25"/>
      <c r="G14" s="25"/>
      <c r="H14" s="25"/>
      <c r="I14" s="25"/>
      <c r="J14" s="25"/>
      <c r="K14" s="25"/>
      <c r="L14" s="25"/>
      <c r="M14" s="25"/>
      <c r="N14" s="25"/>
      <c r="O14" s="25"/>
      <c r="P14" s="25"/>
      <c r="Q14" s="25"/>
      <c r="R14" s="25"/>
      <c r="S14" s="25"/>
      <c r="T14" s="25"/>
      <c r="U14" s="25"/>
      <c r="V14" s="25"/>
      <c r="W14" s="25"/>
    </row>
    <row r="15" spans="1:23">
      <c r="A15" s="25"/>
      <c r="B15" s="25"/>
      <c r="C15" s="25"/>
      <c r="D15" s="25"/>
      <c r="E15" s="25"/>
      <c r="F15" s="25"/>
      <c r="G15" s="25"/>
      <c r="H15" s="25"/>
      <c r="I15" s="25"/>
      <c r="J15" s="25"/>
      <c r="K15" s="25"/>
      <c r="L15" s="25"/>
      <c r="M15" s="25"/>
      <c r="N15" s="25"/>
      <c r="O15" s="25"/>
      <c r="P15" s="25"/>
      <c r="Q15" s="25"/>
      <c r="R15" s="25"/>
      <c r="S15" s="25"/>
      <c r="T15" s="25"/>
      <c r="U15" s="25"/>
      <c r="V15" s="25"/>
      <c r="W15" s="25"/>
    </row>
    <row r="16" spans="1:23">
      <c r="A16" s="25"/>
      <c r="B16" s="25"/>
      <c r="C16" s="25"/>
      <c r="D16" s="25"/>
      <c r="E16" s="25"/>
      <c r="F16" s="25"/>
      <c r="G16" s="25"/>
      <c r="H16" s="25"/>
      <c r="I16" s="25"/>
      <c r="J16" s="25"/>
      <c r="K16" s="25"/>
      <c r="L16" s="25"/>
      <c r="M16" s="25"/>
      <c r="N16" s="25"/>
      <c r="O16" s="25"/>
      <c r="P16" s="25"/>
      <c r="Q16" s="25"/>
      <c r="R16" s="25"/>
      <c r="S16" s="25"/>
      <c r="T16" s="25"/>
      <c r="U16" s="25"/>
      <c r="V16" s="25"/>
      <c r="W16" s="25"/>
    </row>
    <row r="17" spans="1:23">
      <c r="A17" s="25"/>
      <c r="B17" s="25"/>
      <c r="C17" s="25"/>
      <c r="D17" s="25"/>
      <c r="E17" s="25"/>
      <c r="F17" s="25"/>
      <c r="G17" s="25"/>
      <c r="H17" s="25"/>
      <c r="I17" s="25"/>
      <c r="J17" s="25"/>
      <c r="K17" s="25"/>
      <c r="L17" s="25"/>
      <c r="M17" s="25"/>
      <c r="N17" s="25"/>
      <c r="O17" s="25"/>
      <c r="P17" s="25"/>
      <c r="Q17" s="25"/>
      <c r="R17" s="25"/>
      <c r="S17" s="25"/>
      <c r="T17" s="25"/>
      <c r="U17" s="25"/>
      <c r="V17" s="25"/>
      <c r="W17" s="25"/>
    </row>
    <row r="18" spans="1:23">
      <c r="A18" s="25"/>
      <c r="B18" s="25"/>
      <c r="C18" s="25"/>
      <c r="D18" s="25"/>
      <c r="E18" s="25"/>
      <c r="F18" s="25"/>
      <c r="G18" s="25"/>
      <c r="H18" s="25"/>
      <c r="I18" s="25"/>
      <c r="J18" s="25"/>
      <c r="K18" s="25"/>
      <c r="L18" s="25"/>
      <c r="M18" s="25"/>
      <c r="N18" s="25"/>
      <c r="O18" s="25"/>
      <c r="P18" s="25"/>
      <c r="Q18" s="25"/>
      <c r="R18" s="25"/>
      <c r="S18" s="25"/>
      <c r="T18" s="25"/>
      <c r="U18" s="25"/>
      <c r="V18" s="25"/>
      <c r="W18" s="25"/>
    </row>
    <row r="19" spans="1:23">
      <c r="A19" s="25"/>
      <c r="B19" s="25"/>
      <c r="C19" s="25"/>
      <c r="D19" s="25"/>
      <c r="E19" s="25"/>
      <c r="F19" s="25"/>
      <c r="G19" s="25"/>
      <c r="H19" s="25"/>
      <c r="I19" s="25"/>
      <c r="J19" s="25"/>
      <c r="K19" s="25"/>
      <c r="L19" s="25"/>
      <c r="M19" s="25"/>
      <c r="N19" s="25"/>
      <c r="O19" s="25"/>
      <c r="P19" s="25"/>
      <c r="Q19" s="25"/>
      <c r="R19" s="25"/>
      <c r="S19" s="25"/>
      <c r="T19" s="25"/>
      <c r="U19" s="25"/>
      <c r="V19" s="25"/>
      <c r="W19" s="25"/>
    </row>
    <row r="20" spans="1:23">
      <c r="A20" s="25"/>
      <c r="B20" s="25"/>
      <c r="C20" s="25"/>
      <c r="D20" s="25"/>
      <c r="E20" s="25"/>
      <c r="F20" s="25"/>
      <c r="G20" s="25"/>
      <c r="H20" s="25"/>
      <c r="I20" s="25"/>
      <c r="J20" s="25"/>
      <c r="K20" s="25"/>
      <c r="L20" s="25"/>
      <c r="M20" s="25"/>
      <c r="N20" s="25"/>
      <c r="O20" s="25"/>
      <c r="P20" s="25"/>
      <c r="Q20" s="25"/>
      <c r="R20" s="25"/>
      <c r="S20" s="25"/>
      <c r="T20" s="25"/>
      <c r="U20" s="25"/>
      <c r="V20" s="25"/>
      <c r="W20" s="25"/>
    </row>
    <row r="21" spans="1:23">
      <c r="A21" s="25"/>
      <c r="B21" s="25"/>
      <c r="C21" s="25"/>
      <c r="D21" s="25"/>
      <c r="E21" s="25"/>
      <c r="F21" s="25"/>
      <c r="G21" s="25"/>
      <c r="H21" s="25"/>
      <c r="I21" s="25"/>
      <c r="J21" s="25"/>
      <c r="K21" s="25"/>
      <c r="L21" s="25"/>
      <c r="M21" s="25"/>
      <c r="N21" s="25"/>
      <c r="O21" s="25"/>
      <c r="P21" s="25"/>
      <c r="Q21" s="25"/>
      <c r="R21" s="25"/>
      <c r="S21" s="25"/>
      <c r="T21" s="25"/>
      <c r="U21" s="25"/>
      <c r="V21" s="25"/>
      <c r="W21" s="25"/>
    </row>
    <row r="22" spans="1:23">
      <c r="A22" s="25"/>
      <c r="B22" s="25"/>
      <c r="C22" s="25"/>
      <c r="D22" s="25"/>
      <c r="E22" s="25"/>
      <c r="F22" s="25"/>
      <c r="G22" s="25"/>
      <c r="H22" s="25"/>
      <c r="I22" s="25"/>
      <c r="J22" s="25"/>
      <c r="K22" s="25"/>
      <c r="L22" s="25"/>
      <c r="M22" s="25"/>
      <c r="N22" s="25"/>
      <c r="O22" s="25"/>
      <c r="P22" s="25"/>
      <c r="Q22" s="25"/>
      <c r="R22" s="25"/>
      <c r="S22" s="25"/>
      <c r="T22" s="25"/>
      <c r="U22" s="25"/>
      <c r="V22" s="25"/>
      <c r="W22" s="25"/>
    </row>
    <row r="23" spans="1:23">
      <c r="A23" s="25"/>
      <c r="B23" s="25"/>
      <c r="C23" s="25"/>
      <c r="D23" s="25"/>
      <c r="E23" s="25"/>
      <c r="F23" s="25"/>
      <c r="G23" s="25"/>
      <c r="H23" s="25"/>
      <c r="I23" s="25"/>
      <c r="J23" s="25"/>
      <c r="K23" s="25"/>
      <c r="L23" s="25"/>
      <c r="M23" s="25"/>
      <c r="N23" s="25"/>
      <c r="O23" s="25"/>
      <c r="P23" s="25"/>
      <c r="Q23" s="25"/>
      <c r="R23" s="25"/>
      <c r="S23" s="25"/>
      <c r="T23" s="25"/>
      <c r="U23" s="25"/>
      <c r="V23" s="25"/>
      <c r="W23" s="25"/>
    </row>
    <row r="24" spans="1:23">
      <c r="A24" s="25"/>
      <c r="B24" s="25"/>
      <c r="C24" s="25"/>
      <c r="D24" s="25"/>
      <c r="E24" s="25"/>
      <c r="F24" s="25"/>
      <c r="G24" s="25"/>
      <c r="H24" s="25"/>
      <c r="I24" s="25"/>
      <c r="J24" s="25"/>
      <c r="K24" s="25"/>
      <c r="L24" s="25"/>
      <c r="M24" s="25"/>
      <c r="N24" s="25"/>
      <c r="O24" s="25"/>
      <c r="P24" s="25"/>
      <c r="Q24" s="25"/>
      <c r="R24" s="25"/>
      <c r="S24" s="25"/>
      <c r="T24" s="25"/>
      <c r="U24" s="25"/>
      <c r="V24" s="25"/>
      <c r="W24" s="25"/>
    </row>
    <row r="25" spans="1:23">
      <c r="A25" s="25"/>
      <c r="B25" s="25"/>
      <c r="C25" s="25"/>
      <c r="D25" s="25"/>
      <c r="E25" s="25"/>
      <c r="F25" s="25"/>
      <c r="G25" s="25"/>
      <c r="H25" s="25"/>
      <c r="I25" s="25"/>
      <c r="J25" s="25"/>
      <c r="K25" s="25"/>
      <c r="L25" s="25"/>
      <c r="M25" s="25"/>
      <c r="N25" s="25"/>
      <c r="O25" s="25"/>
      <c r="P25" s="25"/>
      <c r="Q25" s="25"/>
      <c r="R25" s="25"/>
      <c r="S25" s="25"/>
      <c r="T25" s="25"/>
      <c r="U25" s="25"/>
      <c r="V25" s="25"/>
      <c r="W25" s="25"/>
    </row>
    <row r="26" spans="1:23">
      <c r="A26" s="25"/>
      <c r="B26" s="25"/>
      <c r="C26" s="25"/>
      <c r="D26" s="25"/>
      <c r="E26" s="25"/>
      <c r="F26" s="25"/>
      <c r="G26" s="25"/>
      <c r="H26" s="25"/>
      <c r="I26" s="25"/>
      <c r="J26" s="25"/>
      <c r="K26" s="25"/>
      <c r="L26" s="25"/>
      <c r="M26" s="25"/>
      <c r="N26" s="25"/>
      <c r="O26" s="25"/>
      <c r="P26" s="25"/>
      <c r="Q26" s="25"/>
      <c r="R26" s="25"/>
      <c r="S26" s="25"/>
      <c r="T26" s="25"/>
      <c r="U26" s="25"/>
      <c r="V26" s="25"/>
      <c r="W26" s="25"/>
    </row>
    <row r="27" spans="1:23">
      <c r="A27" s="25"/>
      <c r="B27" s="25"/>
      <c r="C27" s="25"/>
      <c r="D27" s="25"/>
      <c r="E27" s="25"/>
      <c r="F27" s="25"/>
      <c r="G27" s="25"/>
      <c r="H27" s="25"/>
      <c r="I27" s="25"/>
      <c r="J27" s="25"/>
      <c r="K27" s="25"/>
      <c r="L27" s="25"/>
      <c r="M27" s="25"/>
      <c r="N27" s="25"/>
      <c r="O27" s="25"/>
      <c r="P27" s="25"/>
      <c r="Q27" s="25"/>
      <c r="R27" s="25"/>
      <c r="S27" s="25"/>
      <c r="T27" s="25"/>
      <c r="U27" s="25"/>
      <c r="V27" s="25"/>
      <c r="W27" s="25"/>
    </row>
    <row r="28" spans="1:23">
      <c r="A28" s="25"/>
      <c r="B28" s="25"/>
      <c r="C28" s="25"/>
      <c r="D28" s="25"/>
      <c r="E28" s="25"/>
      <c r="F28" s="25"/>
      <c r="G28" s="25"/>
      <c r="H28" s="25"/>
      <c r="I28" s="25"/>
      <c r="J28" s="25"/>
      <c r="K28" s="25"/>
      <c r="L28" s="25"/>
      <c r="M28" s="25"/>
      <c r="N28" s="25"/>
      <c r="O28" s="25"/>
      <c r="P28" s="25"/>
      <c r="Q28" s="25"/>
      <c r="R28" s="25"/>
      <c r="S28" s="25"/>
      <c r="T28" s="25"/>
      <c r="U28" s="25"/>
      <c r="V28" s="25"/>
      <c r="W28" s="25"/>
    </row>
    <row r="29" spans="1:23">
      <c r="A29" s="25"/>
      <c r="B29" s="25"/>
      <c r="C29" s="25"/>
      <c r="D29" s="25"/>
      <c r="E29" s="25"/>
      <c r="F29" s="25"/>
      <c r="G29" s="25"/>
      <c r="H29" s="25"/>
      <c r="I29" s="25"/>
      <c r="J29" s="25"/>
      <c r="K29" s="25"/>
      <c r="L29" s="25"/>
      <c r="M29" s="25"/>
      <c r="N29" s="25"/>
      <c r="O29" s="25"/>
      <c r="P29" s="25"/>
      <c r="Q29" s="25"/>
      <c r="R29" s="25"/>
      <c r="S29" s="25"/>
      <c r="T29" s="25"/>
      <c r="U29" s="25"/>
      <c r="V29" s="25"/>
      <c r="W29" s="25"/>
    </row>
    <row r="30" spans="1:23">
      <c r="A30" s="25"/>
      <c r="B30" s="25"/>
      <c r="C30" s="25"/>
      <c r="D30" s="25"/>
      <c r="E30" s="25"/>
      <c r="F30" s="25"/>
      <c r="G30" s="25"/>
      <c r="H30" s="25"/>
      <c r="I30" s="25"/>
      <c r="J30" s="25"/>
      <c r="K30" s="25"/>
      <c r="L30" s="25"/>
      <c r="M30" s="25"/>
      <c r="N30" s="25"/>
      <c r="O30" s="25"/>
      <c r="P30" s="25"/>
      <c r="Q30" s="25"/>
      <c r="R30" s="25"/>
      <c r="S30" s="25"/>
      <c r="T30" s="25"/>
      <c r="U30" s="25"/>
      <c r="V30" s="25"/>
      <c r="W30" s="25"/>
    </row>
    <row r="31" spans="1:23">
      <c r="A31" s="25"/>
      <c r="B31" s="25"/>
      <c r="C31" s="25"/>
      <c r="D31" s="25"/>
      <c r="E31" s="25"/>
      <c r="F31" s="25"/>
      <c r="G31" s="25"/>
      <c r="H31" s="25"/>
      <c r="I31" s="25"/>
      <c r="J31" s="25"/>
      <c r="K31" s="25"/>
      <c r="L31" s="25"/>
      <c r="M31" s="25"/>
      <c r="N31" s="25"/>
      <c r="O31" s="25"/>
      <c r="P31" s="25"/>
      <c r="Q31" s="25"/>
      <c r="R31" s="25"/>
      <c r="S31" s="25"/>
      <c r="T31" s="25"/>
      <c r="U31" s="25"/>
      <c r="V31" s="25"/>
      <c r="W31" s="25"/>
    </row>
    <row r="32" spans="1:23">
      <c r="A32" s="25"/>
      <c r="B32" s="25"/>
      <c r="C32" s="25"/>
      <c r="D32" s="25"/>
      <c r="E32" s="25"/>
      <c r="F32" s="25"/>
      <c r="G32" s="25"/>
      <c r="H32" s="25"/>
      <c r="I32" s="25"/>
      <c r="J32" s="25"/>
      <c r="K32" s="25"/>
      <c r="L32" s="25"/>
      <c r="M32" s="25"/>
      <c r="N32" s="25"/>
      <c r="O32" s="25"/>
      <c r="P32" s="25"/>
      <c r="Q32" s="25"/>
      <c r="R32" s="25"/>
      <c r="S32" s="25"/>
      <c r="T32" s="25"/>
      <c r="U32" s="25"/>
      <c r="V32" s="25"/>
      <c r="W32" s="25"/>
    </row>
    <row r="33" spans="1:23">
      <c r="A33" s="25"/>
      <c r="B33" s="25"/>
      <c r="C33" s="25"/>
      <c r="D33" s="25"/>
      <c r="E33" s="25"/>
      <c r="F33" s="25"/>
      <c r="G33" s="25"/>
      <c r="H33" s="25"/>
      <c r="I33" s="25"/>
      <c r="J33" s="25"/>
      <c r="K33" s="25"/>
      <c r="L33" s="25"/>
      <c r="M33" s="25"/>
      <c r="N33" s="25"/>
      <c r="O33" s="25"/>
      <c r="P33" s="25"/>
      <c r="Q33" s="25"/>
      <c r="R33" s="25"/>
      <c r="S33" s="25"/>
      <c r="T33" s="25"/>
      <c r="U33" s="25"/>
      <c r="V33" s="25"/>
      <c r="W33" s="25"/>
    </row>
    <row r="34" spans="1:23">
      <c r="A34" s="25"/>
      <c r="B34" s="25"/>
      <c r="C34" s="25"/>
      <c r="D34" s="25"/>
      <c r="E34" s="25"/>
      <c r="F34" s="25"/>
      <c r="G34" s="25"/>
      <c r="H34" s="25"/>
      <c r="I34" s="25"/>
      <c r="J34" s="25"/>
      <c r="K34" s="25"/>
      <c r="L34" s="25"/>
      <c r="M34" s="25"/>
      <c r="N34" s="25"/>
      <c r="O34" s="25"/>
      <c r="P34" s="25"/>
      <c r="Q34" s="25"/>
      <c r="R34" s="25"/>
      <c r="S34" s="25"/>
      <c r="T34" s="25"/>
      <c r="U34" s="25"/>
      <c r="V34" s="25"/>
      <c r="W34" s="25"/>
    </row>
    <row r="35" spans="1:23">
      <c r="A35" s="25"/>
      <c r="B35" s="25"/>
      <c r="C35" s="25"/>
      <c r="D35" s="25"/>
      <c r="E35" s="25"/>
      <c r="F35" s="25"/>
      <c r="G35" s="25"/>
      <c r="H35" s="25"/>
      <c r="I35" s="25"/>
      <c r="J35" s="25"/>
      <c r="K35" s="25"/>
      <c r="L35" s="25"/>
      <c r="M35" s="25"/>
      <c r="N35" s="25"/>
      <c r="O35" s="25"/>
      <c r="P35" s="25"/>
      <c r="Q35" s="25"/>
      <c r="R35" s="25"/>
      <c r="S35" s="25"/>
      <c r="T35" s="25"/>
      <c r="U35" s="25"/>
      <c r="V35" s="25"/>
      <c r="W35" s="25"/>
    </row>
    <row r="36" spans="1:23">
      <c r="A36" s="25"/>
      <c r="B36" s="25"/>
      <c r="C36" s="25"/>
      <c r="D36" s="25"/>
      <c r="E36" s="25"/>
      <c r="F36" s="25"/>
      <c r="G36" s="25"/>
      <c r="H36" s="25"/>
      <c r="I36" s="25"/>
      <c r="J36" s="25"/>
      <c r="K36" s="25"/>
      <c r="L36" s="25"/>
      <c r="M36" s="25"/>
      <c r="N36" s="25"/>
      <c r="O36" s="25"/>
      <c r="P36" s="25"/>
      <c r="Q36" s="25"/>
      <c r="R36" s="25"/>
      <c r="S36" s="25"/>
      <c r="T36" s="25"/>
      <c r="U36" s="25"/>
      <c r="V36" s="25"/>
      <c r="W36" s="25"/>
    </row>
    <row r="37" spans="1:23">
      <c r="A37" s="25"/>
      <c r="B37" s="25"/>
      <c r="C37" s="25"/>
      <c r="D37" s="25"/>
      <c r="E37" s="25"/>
      <c r="F37" s="25"/>
      <c r="G37" s="25"/>
      <c r="H37" s="25"/>
      <c r="I37" s="25"/>
      <c r="J37" s="25"/>
      <c r="K37" s="25"/>
      <c r="L37" s="25"/>
      <c r="M37" s="25"/>
      <c r="N37" s="25"/>
      <c r="O37" s="25"/>
      <c r="P37" s="25"/>
      <c r="Q37" s="25"/>
      <c r="R37" s="25"/>
      <c r="S37" s="25"/>
      <c r="T37" s="25"/>
      <c r="U37" s="25"/>
      <c r="V37" s="25"/>
      <c r="W37" s="25"/>
    </row>
    <row r="38" spans="1:23">
      <c r="A38" s="25"/>
      <c r="B38" s="25"/>
      <c r="C38" s="25"/>
      <c r="D38" s="25"/>
      <c r="E38" s="25"/>
      <c r="F38" s="25"/>
      <c r="G38" s="25"/>
      <c r="H38" s="25"/>
      <c r="I38" s="25"/>
      <c r="J38" s="25"/>
      <c r="K38" s="25"/>
      <c r="L38" s="25"/>
      <c r="M38" s="25"/>
      <c r="N38" s="25"/>
      <c r="O38" s="25"/>
      <c r="P38" s="25"/>
      <c r="Q38" s="25"/>
      <c r="R38" s="25"/>
      <c r="S38" s="25"/>
      <c r="T38" s="25"/>
      <c r="U38" s="25"/>
      <c r="V38" s="25"/>
      <c r="W38" s="25"/>
    </row>
    <row r="39" spans="1:23">
      <c r="A39" s="25"/>
      <c r="B39" s="25"/>
      <c r="C39" s="25"/>
      <c r="D39" s="25"/>
      <c r="E39" s="25"/>
      <c r="F39" s="25"/>
      <c r="G39" s="25"/>
      <c r="H39" s="25"/>
      <c r="I39" s="25"/>
      <c r="J39" s="25"/>
      <c r="K39" s="25"/>
      <c r="L39" s="25"/>
      <c r="M39" s="25"/>
      <c r="N39" s="25"/>
      <c r="O39" s="25"/>
      <c r="P39" s="25"/>
      <c r="Q39" s="25"/>
      <c r="R39" s="25"/>
      <c r="S39" s="25"/>
      <c r="T39" s="25"/>
      <c r="U39" s="25"/>
      <c r="V39" s="25"/>
      <c r="W39" s="25"/>
    </row>
    <row r="40" spans="1:23">
      <c r="A40" s="25"/>
      <c r="B40" s="25"/>
      <c r="C40" s="25"/>
      <c r="D40" s="25"/>
      <c r="E40" s="25"/>
      <c r="F40" s="25"/>
      <c r="G40" s="25"/>
      <c r="H40" s="25"/>
      <c r="I40" s="25"/>
      <c r="J40" s="25"/>
      <c r="K40" s="25"/>
      <c r="L40" s="25"/>
      <c r="M40" s="25"/>
      <c r="N40" s="25"/>
      <c r="O40" s="25"/>
      <c r="P40" s="25"/>
      <c r="Q40" s="25"/>
      <c r="R40" s="25"/>
      <c r="S40" s="25"/>
      <c r="T40" s="25"/>
      <c r="U40" s="25"/>
      <c r="V40" s="25"/>
      <c r="W40" s="25"/>
    </row>
    <row r="41" spans="1:23">
      <c r="A41" s="25"/>
      <c r="B41" s="25"/>
      <c r="C41" s="25"/>
      <c r="D41" s="25"/>
      <c r="E41" s="25"/>
      <c r="F41" s="25"/>
      <c r="G41" s="25"/>
      <c r="H41" s="25"/>
      <c r="I41" s="25"/>
      <c r="J41" s="25"/>
      <c r="K41" s="25"/>
      <c r="L41" s="25"/>
      <c r="M41" s="25"/>
      <c r="N41" s="25"/>
      <c r="O41" s="25"/>
      <c r="P41" s="25"/>
      <c r="Q41" s="25"/>
      <c r="R41" s="25"/>
      <c r="S41" s="25"/>
      <c r="T41" s="25"/>
      <c r="U41" s="25"/>
      <c r="V41" s="25"/>
      <c r="W41" s="25"/>
    </row>
    <row r="42" spans="1:23">
      <c r="A42" s="25"/>
      <c r="B42" s="25"/>
      <c r="C42" s="25"/>
      <c r="D42" s="25"/>
      <c r="E42" s="25"/>
      <c r="F42" s="25"/>
      <c r="G42" s="25"/>
      <c r="H42" s="25"/>
      <c r="I42" s="25"/>
      <c r="J42" s="25"/>
      <c r="K42" s="25"/>
      <c r="L42" s="25"/>
      <c r="M42" s="25"/>
      <c r="N42" s="25"/>
      <c r="O42" s="25"/>
      <c r="P42" s="25"/>
      <c r="Q42" s="25"/>
      <c r="R42" s="25"/>
      <c r="S42" s="25"/>
      <c r="T42" s="25"/>
      <c r="U42" s="25"/>
      <c r="V42" s="25"/>
      <c r="W42" s="25"/>
    </row>
    <row r="43" spans="1:23">
      <c r="A43" s="25"/>
      <c r="B43" s="25"/>
      <c r="C43" s="25"/>
      <c r="D43" s="25"/>
      <c r="E43" s="25"/>
      <c r="F43" s="25"/>
      <c r="G43" s="25"/>
      <c r="H43" s="25"/>
      <c r="I43" s="25"/>
      <c r="J43" s="25"/>
      <c r="K43" s="25"/>
      <c r="L43" s="25"/>
      <c r="M43" s="25"/>
      <c r="N43" s="25"/>
      <c r="O43" s="25"/>
      <c r="P43" s="25"/>
      <c r="Q43" s="25"/>
      <c r="R43" s="25"/>
      <c r="S43" s="25"/>
      <c r="T43" s="25"/>
      <c r="U43" s="25"/>
      <c r="V43" s="25"/>
      <c r="W43" s="25"/>
    </row>
    <row r="44" spans="1:23">
      <c r="A44" s="25"/>
      <c r="B44" s="25"/>
      <c r="C44" s="25"/>
      <c r="D44" s="25"/>
      <c r="E44" s="25"/>
      <c r="F44" s="25"/>
      <c r="G44" s="25"/>
      <c r="H44" s="25"/>
      <c r="I44" s="25"/>
      <c r="J44" s="25"/>
      <c r="K44" s="25"/>
      <c r="L44" s="25"/>
      <c r="M44" s="25"/>
      <c r="N44" s="25"/>
      <c r="O44" s="25"/>
      <c r="P44" s="25"/>
      <c r="Q44" s="25"/>
      <c r="R44" s="25"/>
      <c r="S44" s="25"/>
      <c r="T44" s="25"/>
      <c r="U44" s="25"/>
      <c r="V44" s="25"/>
      <c r="W44" s="25"/>
    </row>
    <row r="45" spans="1:23" s="24" customFormat="1"/>
    <row r="46" spans="1:23" s="24" customFormat="1"/>
    <row r="47" spans="1:23" s="24" customFormat="1"/>
    <row r="48" spans="1:23" s="24" customFormat="1"/>
    <row r="160" s="24" customFormat="1"/>
    <row r="161" s="24" customFormat="1"/>
    <row r="162" s="24" customFormat="1"/>
    <row r="163" s="24" customFormat="1"/>
    <row r="164" s="24" customFormat="1"/>
    <row r="165" s="24" customFormat="1"/>
    <row r="166" s="24" customFormat="1"/>
    <row r="167" s="24" customFormat="1"/>
    <row r="168" s="24" customFormat="1"/>
    <row r="169" s="24" customFormat="1"/>
    <row r="170" s="24" customFormat="1"/>
    <row r="171" s="24" customFormat="1"/>
    <row r="172" s="24" customFormat="1"/>
    <row r="173" s="24" customFormat="1"/>
    <row r="174" s="24" customFormat="1"/>
    <row r="175" s="24" customFormat="1"/>
    <row r="176" s="24" customFormat="1"/>
    <row r="177" s="24" customFormat="1"/>
    <row r="178" s="24" customFormat="1"/>
    <row r="179" s="24" customFormat="1"/>
    <row r="180" s="24" customFormat="1"/>
    <row r="181" s="24" customFormat="1"/>
    <row r="182" s="24" customFormat="1"/>
    <row r="183" s="24" customFormat="1"/>
    <row r="184" s="24" customFormat="1"/>
    <row r="185" s="24" customFormat="1"/>
    <row r="186" s="24" customFormat="1"/>
    <row r="187" s="24" customFormat="1"/>
    <row r="188" s="24" customFormat="1"/>
    <row r="189" s="24" customFormat="1"/>
    <row r="190" s="24" customFormat="1"/>
    <row r="191" s="24" customFormat="1"/>
    <row r="192" s="24" customFormat="1"/>
    <row r="193" s="24" customFormat="1"/>
    <row r="194" s="24" customFormat="1"/>
    <row r="195" s="24" customFormat="1"/>
    <row r="196" s="24" customFormat="1"/>
    <row r="197" s="24" customFormat="1"/>
    <row r="198" s="24" customFormat="1"/>
    <row r="199" s="24" customFormat="1"/>
    <row r="200" s="24" customFormat="1"/>
    <row r="201" s="24" customFormat="1"/>
    <row r="202" s="24" customFormat="1"/>
    <row r="203" s="24" customFormat="1"/>
    <row r="204" s="24" customFormat="1"/>
    <row r="205" s="24" customFormat="1"/>
    <row r="206" s="24" customFormat="1"/>
    <row r="207" s="24" customFormat="1"/>
    <row r="208" s="24" customFormat="1"/>
    <row r="209" s="24" customFormat="1"/>
    <row r="210" s="24" customFormat="1"/>
    <row r="211" s="24" customFormat="1"/>
    <row r="212" s="24" customFormat="1"/>
    <row r="213" s="24" customFormat="1"/>
    <row r="214" s="24" customFormat="1"/>
    <row r="215" s="24" customFormat="1"/>
    <row r="216" s="24" customFormat="1"/>
    <row r="217" s="24" customFormat="1"/>
    <row r="218" s="24" customFormat="1"/>
    <row r="219" s="24" customFormat="1"/>
    <row r="220" s="24" customFormat="1"/>
    <row r="221" s="24" customFormat="1"/>
    <row r="222" s="24" customFormat="1"/>
    <row r="223" s="24" customFormat="1"/>
    <row r="224" s="24" customFormat="1"/>
    <row r="225" s="24" customFormat="1"/>
    <row r="226" s="24" customFormat="1"/>
    <row r="227" s="24" customFormat="1"/>
    <row r="228" s="24" customFormat="1"/>
    <row r="229" s="24" customFormat="1"/>
    <row r="230" s="24" customFormat="1"/>
    <row r="231" s="24" customFormat="1"/>
    <row r="232" s="24" customFormat="1"/>
    <row r="233" s="24" customFormat="1"/>
    <row r="234" s="24" customFormat="1"/>
    <row r="235" s="24" customFormat="1"/>
    <row r="236" s="24" customFormat="1"/>
    <row r="237" s="24" customFormat="1"/>
    <row r="238" s="24" customFormat="1"/>
    <row r="239" s="24" customFormat="1"/>
    <row r="240" s="24" customFormat="1"/>
    <row r="241" s="24" customFormat="1"/>
    <row r="242" s="24" customFormat="1"/>
    <row r="243" s="24" customFormat="1"/>
    <row r="244" s="24" customFormat="1"/>
    <row r="245" s="24" customFormat="1"/>
    <row r="246" s="24" customFormat="1"/>
    <row r="247" s="24" customFormat="1"/>
    <row r="248" s="24" customFormat="1"/>
    <row r="249" s="24" customFormat="1"/>
    <row r="250" s="24" customFormat="1"/>
    <row r="251" s="24" customFormat="1"/>
    <row r="252" s="24" customFormat="1"/>
    <row r="253" s="24" customFormat="1"/>
    <row r="254" s="24" customFormat="1"/>
    <row r="255" s="24" customFormat="1"/>
    <row r="256" s="24" customFormat="1"/>
    <row r="257" s="24" customFormat="1"/>
    <row r="258" s="24" customFormat="1"/>
    <row r="259" s="24" customFormat="1"/>
    <row r="260" s="24" customFormat="1"/>
    <row r="261" s="24" customFormat="1"/>
    <row r="262" s="24" customFormat="1"/>
    <row r="263" s="24" customFormat="1"/>
    <row r="264" s="24" customFormat="1"/>
    <row r="265" s="24" customFormat="1"/>
    <row r="266" s="24" customFormat="1"/>
    <row r="267" s="24" customFormat="1"/>
    <row r="268" s="24" customFormat="1"/>
    <row r="269" s="24" customFormat="1"/>
    <row r="270" s="24" customFormat="1"/>
    <row r="271" s="24" customFormat="1"/>
    <row r="272" s="24" customFormat="1"/>
    <row r="273" s="24" customFormat="1"/>
    <row r="274" s="24" customFormat="1"/>
    <row r="275" s="24" customFormat="1"/>
    <row r="276" s="24" customFormat="1"/>
    <row r="277" s="24" customFormat="1"/>
    <row r="278" s="24" customFormat="1"/>
    <row r="279" s="24" customFormat="1"/>
    <row r="280" s="24" customFormat="1"/>
    <row r="281" s="24" customFormat="1"/>
    <row r="282" s="24" customFormat="1"/>
    <row r="283" s="24" customFormat="1"/>
    <row r="284" s="24" customFormat="1"/>
    <row r="285" s="24" customFormat="1"/>
    <row r="286" s="24" customFormat="1"/>
    <row r="287" s="24" customFormat="1"/>
    <row r="288" s="24" customFormat="1"/>
    <row r="289" s="24" customFormat="1"/>
    <row r="290" s="24" customFormat="1"/>
    <row r="291" s="24" customFormat="1"/>
    <row r="292" s="24" customFormat="1"/>
    <row r="293" s="24" customFormat="1"/>
    <row r="294" s="24" customFormat="1"/>
    <row r="295" s="24" customFormat="1"/>
    <row r="296" s="24" customFormat="1"/>
    <row r="297" s="24" customFormat="1"/>
    <row r="298" s="24" customFormat="1"/>
    <row r="299" s="24" customFormat="1"/>
    <row r="300" s="24" customFormat="1"/>
    <row r="301" s="24" customFormat="1"/>
    <row r="302" s="24" customFormat="1"/>
    <row r="303" s="24" customFormat="1"/>
    <row r="304" s="24" customFormat="1"/>
    <row r="305" s="24" customFormat="1"/>
    <row r="306" s="24" customFormat="1"/>
    <row r="307" s="24" customFormat="1"/>
    <row r="308" s="24" customFormat="1"/>
    <row r="309" s="24" customFormat="1"/>
    <row r="310" s="24" customFormat="1"/>
    <row r="311" s="24" customFormat="1"/>
    <row r="312" s="24" customFormat="1"/>
    <row r="313" s="24" customFormat="1"/>
    <row r="314" s="24" customFormat="1"/>
    <row r="315" s="24" customFormat="1"/>
    <row r="316" s="24" customFormat="1"/>
    <row r="317" s="24" customFormat="1"/>
    <row r="318" s="24" customFormat="1"/>
    <row r="319" s="24" customFormat="1"/>
    <row r="320" s="24" customFormat="1"/>
    <row r="321" s="24" customFormat="1"/>
    <row r="322" s="24" customFormat="1"/>
    <row r="323" s="24" customFormat="1"/>
    <row r="324" s="24" customFormat="1"/>
    <row r="325" s="24" customFormat="1"/>
    <row r="326" s="24" customFormat="1"/>
    <row r="327" s="24" customFormat="1"/>
    <row r="328" s="24" customFormat="1"/>
    <row r="329" s="24" customFormat="1"/>
    <row r="330" s="24" customFormat="1"/>
    <row r="331" s="24" customFormat="1"/>
    <row r="332" s="24" customFormat="1"/>
    <row r="333" s="24" customFormat="1"/>
    <row r="334" s="24" customFormat="1"/>
    <row r="335" s="24" customFormat="1"/>
    <row r="336" s="24" customFormat="1"/>
    <row r="337" s="24" customFormat="1"/>
    <row r="338" s="24" customFormat="1"/>
    <row r="339" s="24" customFormat="1"/>
    <row r="340" s="24" customFormat="1"/>
    <row r="341" s="24" customFormat="1"/>
    <row r="342" s="24" customFormat="1"/>
    <row r="343" s="24" customFormat="1"/>
    <row r="344" s="24" customFormat="1"/>
    <row r="345" s="24" customFormat="1"/>
    <row r="346" s="24" customFormat="1"/>
    <row r="347" s="24" customFormat="1"/>
    <row r="348" s="24" customFormat="1"/>
    <row r="349" s="24" customFormat="1"/>
    <row r="350" s="24" customFormat="1"/>
    <row r="351" s="24" customFormat="1"/>
    <row r="352" s="24" customFormat="1"/>
    <row r="353" s="24" customFormat="1"/>
    <row r="354" s="24" customFormat="1"/>
    <row r="355" s="24" customFormat="1"/>
    <row r="356" s="24" customFormat="1"/>
    <row r="357" s="24" customFormat="1"/>
    <row r="358" s="24" customFormat="1"/>
    <row r="359" s="24" customFormat="1"/>
    <row r="360" s="24" customFormat="1"/>
    <row r="361" s="24" customFormat="1"/>
    <row r="362" s="24" customFormat="1"/>
    <row r="363" s="24" customFormat="1"/>
    <row r="364" s="24" customFormat="1"/>
    <row r="365" s="24" customFormat="1"/>
    <row r="366" s="24" customFormat="1"/>
    <row r="367" s="24" customFormat="1"/>
    <row r="368" s="24" customFormat="1"/>
    <row r="369" s="24" customFormat="1"/>
    <row r="370" s="24" customFormat="1"/>
    <row r="371" s="24" customFormat="1"/>
    <row r="372" s="24" customFormat="1"/>
    <row r="373" s="24" customFormat="1"/>
    <row r="374" s="24" customFormat="1"/>
    <row r="375" s="24" customFormat="1"/>
    <row r="376" s="24" customFormat="1"/>
    <row r="377" s="24" customFormat="1"/>
    <row r="378" s="24" customFormat="1"/>
    <row r="379" s="24" customFormat="1"/>
    <row r="380" s="24" customFormat="1"/>
    <row r="381" s="24" customFormat="1"/>
    <row r="382" s="24" customFormat="1"/>
    <row r="383" s="24" customFormat="1"/>
    <row r="384" s="24" customFormat="1"/>
    <row r="385" s="24" customFormat="1"/>
    <row r="386" s="24" customFormat="1"/>
    <row r="387" s="24" customFormat="1"/>
    <row r="388" s="24" customFormat="1"/>
    <row r="389" s="24" customFormat="1"/>
    <row r="390" s="24" customFormat="1"/>
    <row r="391" s="24" customFormat="1"/>
    <row r="392" s="24" customFormat="1"/>
    <row r="393" s="24" customFormat="1"/>
    <row r="394" s="24" customFormat="1"/>
    <row r="395" s="24" customFormat="1"/>
    <row r="396" s="24" customFormat="1"/>
    <row r="397" s="24" customFormat="1"/>
    <row r="398" s="24" customFormat="1"/>
    <row r="399" s="24" customFormat="1"/>
    <row r="400" s="24" customFormat="1"/>
    <row r="401" s="24" customFormat="1"/>
    <row r="402" s="24" customFormat="1"/>
    <row r="403" s="24" customFormat="1"/>
    <row r="404" s="24" customFormat="1"/>
    <row r="405" s="24" customFormat="1"/>
    <row r="406" s="24" customFormat="1"/>
    <row r="407" s="24" customFormat="1"/>
    <row r="408" s="24" customFormat="1"/>
    <row r="409" s="24" customFormat="1"/>
    <row r="410" s="24" customFormat="1"/>
    <row r="411" s="24" customFormat="1"/>
    <row r="412" s="24" customFormat="1"/>
    <row r="413" s="24" customFormat="1"/>
    <row r="414" s="24" customFormat="1"/>
    <row r="415" s="24" customFormat="1"/>
    <row r="416" s="24" customFormat="1"/>
    <row r="417" s="24" customFormat="1"/>
    <row r="418" s="24" customFormat="1"/>
    <row r="419" s="24" customFormat="1"/>
    <row r="420" s="24" customFormat="1"/>
    <row r="421" s="24" customFormat="1"/>
    <row r="422" s="24" customFormat="1"/>
    <row r="423" s="24" customFormat="1"/>
    <row r="424" s="24" customFormat="1"/>
    <row r="425" s="24" customFormat="1"/>
    <row r="426" s="24" customFormat="1"/>
    <row r="427" s="24" customFormat="1"/>
    <row r="428" s="24" customFormat="1"/>
    <row r="429" s="24" customFormat="1"/>
    <row r="430" s="24" customFormat="1"/>
    <row r="431" s="24" customFormat="1"/>
    <row r="432" s="24" customFormat="1"/>
    <row r="433" s="24" customFormat="1"/>
    <row r="434" s="24" customFormat="1"/>
    <row r="435" s="24" customFormat="1"/>
    <row r="436" s="24" customFormat="1"/>
    <row r="437" s="24" customFormat="1"/>
    <row r="438" s="24" customFormat="1"/>
    <row r="439" s="24" customFormat="1"/>
    <row r="440" s="24" customFormat="1"/>
    <row r="441" s="24" customFormat="1"/>
    <row r="442" s="24" customFormat="1"/>
    <row r="443" s="24" customFormat="1"/>
    <row r="444" s="24" customFormat="1"/>
    <row r="445" s="24" customFormat="1"/>
    <row r="446" s="24" customFormat="1"/>
    <row r="447" s="24" customFormat="1"/>
    <row r="448" s="24" customFormat="1"/>
    <row r="449" s="24" customFormat="1"/>
    <row r="450" s="24" customFormat="1"/>
    <row r="451" s="24" customFormat="1"/>
    <row r="452" s="24" customFormat="1"/>
    <row r="453" s="24" customFormat="1"/>
    <row r="454" s="24" customFormat="1"/>
    <row r="455" s="24" customFormat="1"/>
    <row r="456" s="24" customFormat="1"/>
    <row r="457" s="24" customFormat="1"/>
    <row r="458" s="24" customFormat="1"/>
    <row r="459" s="24" customFormat="1"/>
    <row r="460" s="24" customFormat="1"/>
    <row r="461" s="24" customFormat="1"/>
    <row r="462" s="24" customFormat="1"/>
    <row r="463" s="24" customFormat="1"/>
    <row r="464" s="24" customFormat="1"/>
    <row r="465" s="24" customFormat="1"/>
    <row r="466" s="24" customFormat="1"/>
    <row r="467" s="24" customFormat="1"/>
    <row r="468" s="24" customFormat="1"/>
    <row r="469" s="24" customFormat="1"/>
    <row r="470" s="24" customFormat="1"/>
    <row r="471" s="24" customFormat="1"/>
    <row r="472" s="24" customFormat="1"/>
    <row r="473" s="24" customFormat="1"/>
    <row r="474" s="24" customFormat="1"/>
    <row r="475" s="24" customFormat="1"/>
    <row r="476" s="24" customFormat="1"/>
    <row r="477" s="24" customFormat="1"/>
    <row r="478" s="24" customFormat="1"/>
    <row r="479" s="24" customFormat="1"/>
    <row r="480" s="24" customFormat="1"/>
    <row r="481" s="24" customFormat="1"/>
    <row r="482" s="24" customFormat="1"/>
    <row r="483" s="24" customFormat="1"/>
    <row r="484" s="24" customFormat="1"/>
    <row r="485" s="24" customFormat="1"/>
    <row r="486" s="24" customFormat="1"/>
    <row r="487" s="24" customFormat="1"/>
    <row r="488" s="24" customFormat="1"/>
    <row r="489" s="24" customFormat="1"/>
    <row r="490" s="24" customFormat="1"/>
    <row r="491" s="24" customFormat="1"/>
    <row r="492" s="24" customFormat="1"/>
    <row r="493" s="24" customFormat="1"/>
    <row r="494" s="24" customFormat="1"/>
    <row r="495" s="24" customFormat="1"/>
    <row r="496" s="24" customFormat="1"/>
    <row r="497" s="24" customFormat="1"/>
    <row r="498" s="24" customFormat="1"/>
    <row r="499" s="24" customFormat="1"/>
    <row r="500" s="24" customFormat="1"/>
    <row r="501" s="24" customFormat="1"/>
    <row r="502" s="24" customFormat="1"/>
    <row r="503" s="24" customFormat="1"/>
    <row r="504" s="24" customFormat="1"/>
    <row r="505" s="24" customFormat="1"/>
    <row r="506" s="24" customFormat="1"/>
    <row r="507" s="24" customFormat="1"/>
    <row r="508" s="24" customFormat="1"/>
    <row r="509" s="24" customFormat="1"/>
    <row r="510" s="24" customFormat="1"/>
    <row r="511" s="24" customFormat="1"/>
    <row r="512" s="24" customFormat="1"/>
    <row r="513" s="24" customFormat="1"/>
    <row r="514" s="24" customFormat="1"/>
    <row r="515" s="24" customFormat="1"/>
    <row r="516" s="24" customFormat="1"/>
    <row r="517" s="24" customFormat="1"/>
    <row r="518" s="24" customFormat="1"/>
    <row r="519" s="24" customFormat="1"/>
    <row r="520" s="24" customFormat="1"/>
    <row r="521" s="24" customFormat="1"/>
    <row r="522" s="24" customFormat="1"/>
    <row r="523" s="24" customFormat="1"/>
    <row r="524" s="24" customFormat="1"/>
    <row r="525" s="24" customFormat="1"/>
    <row r="526" s="24" customFormat="1"/>
    <row r="527" s="24" customFormat="1"/>
    <row r="528" s="24" customFormat="1"/>
    <row r="529" s="24" customFormat="1"/>
    <row r="530" s="24" customFormat="1"/>
    <row r="531" s="24" customFormat="1"/>
    <row r="532" s="24" customFormat="1"/>
    <row r="533" s="24" customFormat="1"/>
    <row r="534" s="24" customFormat="1"/>
    <row r="535" s="24" customFormat="1"/>
    <row r="536" s="24" customFormat="1"/>
    <row r="537" s="24" customFormat="1"/>
    <row r="538" s="24" customFormat="1"/>
    <row r="539" s="24" customFormat="1"/>
    <row r="540" s="24" customFormat="1"/>
    <row r="541" s="24" customFormat="1"/>
    <row r="542" s="24" customFormat="1"/>
    <row r="543" s="24" customFormat="1"/>
    <row r="544" s="24" customFormat="1"/>
    <row r="545" s="24" customFormat="1"/>
    <row r="546" s="24" customFormat="1"/>
    <row r="547" s="24" customFormat="1"/>
    <row r="548" s="24" customFormat="1"/>
    <row r="549" s="24" customFormat="1"/>
    <row r="550" s="24" customFormat="1"/>
    <row r="551" s="24" customFormat="1"/>
    <row r="552" s="24" customFormat="1"/>
    <row r="553" s="24" customFormat="1"/>
    <row r="554" s="24" customFormat="1"/>
    <row r="555" s="24" customFormat="1"/>
    <row r="556" s="24" customFormat="1"/>
    <row r="557" s="24" customFormat="1"/>
    <row r="558" s="24" customFormat="1"/>
    <row r="559" s="24" customFormat="1"/>
    <row r="560" s="24" customFormat="1"/>
    <row r="561" s="24" customFormat="1"/>
    <row r="562" s="24" customFormat="1"/>
    <row r="563" s="24" customFormat="1"/>
    <row r="564" s="24" customFormat="1"/>
    <row r="565" s="24" customFormat="1"/>
    <row r="566" s="24" customFormat="1"/>
    <row r="567" s="24" customFormat="1"/>
    <row r="568" s="24" customFormat="1"/>
    <row r="569" s="24" customFormat="1"/>
    <row r="570" s="24" customFormat="1"/>
    <row r="571" s="24" customFormat="1"/>
    <row r="572" s="24" customFormat="1"/>
    <row r="573" s="24" customFormat="1"/>
    <row r="574" s="24" customFormat="1"/>
    <row r="575" s="24" customFormat="1"/>
    <row r="576" s="24" customFormat="1"/>
    <row r="577" s="24" customFormat="1"/>
    <row r="578" s="24" customFormat="1"/>
    <row r="579" s="24" customFormat="1"/>
    <row r="580" s="24" customFormat="1"/>
    <row r="581" s="24" customFormat="1"/>
    <row r="582" s="24" customFormat="1"/>
    <row r="583" s="24" customFormat="1"/>
    <row r="584" s="24" customFormat="1"/>
    <row r="585" s="24" customFormat="1"/>
    <row r="586" s="24" customFormat="1"/>
    <row r="587" s="24" customFormat="1"/>
    <row r="588" s="24" customFormat="1"/>
    <row r="589" s="24" customFormat="1"/>
    <row r="590" s="24" customFormat="1"/>
    <row r="591" s="24" customFormat="1"/>
    <row r="592" s="24" customFormat="1"/>
    <row r="593" s="24" customFormat="1"/>
    <row r="594" s="24" customFormat="1"/>
    <row r="595" s="24" customFormat="1"/>
    <row r="596" s="24" customFormat="1"/>
    <row r="597" s="24" customFormat="1"/>
    <row r="598" s="24" customFormat="1"/>
    <row r="599" s="24" customFormat="1"/>
    <row r="600" s="24" customFormat="1"/>
    <row r="601" s="24" customFormat="1"/>
    <row r="602" s="24" customFormat="1"/>
    <row r="603" s="24" customFormat="1"/>
    <row r="604" s="24" customFormat="1"/>
    <row r="605" s="24" customFormat="1"/>
    <row r="606" s="24" customFormat="1"/>
    <row r="607" s="24" customFormat="1"/>
    <row r="608" s="24" customFormat="1"/>
    <row r="609" s="24" customFormat="1"/>
    <row r="610" s="24" customFormat="1"/>
    <row r="611" s="24" customFormat="1"/>
    <row r="612" s="24" customFormat="1"/>
    <row r="613" s="24" customFormat="1"/>
    <row r="614" s="24" customFormat="1"/>
    <row r="615" s="24" customFormat="1"/>
    <row r="616" s="24" customFormat="1"/>
    <row r="617" s="24" customFormat="1"/>
    <row r="618" s="24" customFormat="1"/>
    <row r="619" s="24" customFormat="1"/>
    <row r="620" s="24" customFormat="1"/>
    <row r="621" s="24" customFormat="1"/>
    <row r="622" s="24" customFormat="1"/>
    <row r="623" s="24" customFormat="1"/>
    <row r="624" s="24" customFormat="1"/>
    <row r="625" s="24" customFormat="1"/>
    <row r="626" s="24" customFormat="1"/>
    <row r="627" s="24" customFormat="1"/>
    <row r="628" s="24" customFormat="1"/>
    <row r="629" s="24" customFormat="1"/>
    <row r="630" s="24" customFormat="1"/>
    <row r="631" s="24" customFormat="1"/>
    <row r="632" s="24" customFormat="1"/>
    <row r="633" s="24" customFormat="1"/>
    <row r="634" s="24" customFormat="1"/>
    <row r="635" s="24" customFormat="1"/>
    <row r="636" s="24" customFormat="1"/>
    <row r="637" s="24" customFormat="1"/>
    <row r="638" s="24" customFormat="1"/>
    <row r="639" s="24" customFormat="1"/>
    <row r="640" s="24" customFormat="1"/>
    <row r="641" s="24" customFormat="1"/>
    <row r="642" s="24" customFormat="1"/>
    <row r="643" s="24" customFormat="1"/>
    <row r="644" s="24" customFormat="1"/>
    <row r="645" s="24" customFormat="1"/>
    <row r="646" s="24" customFormat="1"/>
    <row r="647" s="24" customFormat="1"/>
    <row r="648" s="24" customFormat="1"/>
    <row r="649" s="24" customFormat="1"/>
    <row r="650" s="24" customFormat="1"/>
    <row r="651" s="24" customFormat="1"/>
    <row r="652" s="24" customFormat="1"/>
    <row r="653" s="24" customFormat="1"/>
    <row r="654" s="24" customFormat="1"/>
    <row r="655" s="24" customFormat="1"/>
    <row r="656" s="24" customFormat="1"/>
    <row r="657" s="24" customFormat="1"/>
    <row r="658" s="24" customFormat="1"/>
    <row r="659" s="24" customFormat="1"/>
    <row r="660" s="24" customFormat="1"/>
    <row r="661" s="24" customFormat="1"/>
    <row r="662" s="24" customFormat="1"/>
    <row r="663" s="24" customFormat="1"/>
    <row r="664" s="24" customFormat="1"/>
    <row r="665" s="24" customFormat="1"/>
    <row r="666" s="24" customFormat="1"/>
    <row r="667" s="24" customFormat="1"/>
    <row r="668" s="24" customFormat="1"/>
    <row r="669" s="24" customFormat="1"/>
    <row r="670" s="24" customFormat="1"/>
    <row r="671" s="24" customFormat="1"/>
    <row r="672" s="24" customFormat="1"/>
    <row r="673" s="24" customFormat="1"/>
    <row r="674" s="24" customFormat="1"/>
    <row r="675" s="24" customFormat="1"/>
    <row r="676" s="24" customFormat="1"/>
    <row r="677" s="24" customFormat="1"/>
    <row r="678" s="24" customFormat="1"/>
    <row r="679" s="24" customFormat="1"/>
    <row r="680" s="24" customFormat="1"/>
    <row r="681" s="24" customFormat="1"/>
    <row r="682" s="24" customFormat="1"/>
    <row r="683" s="24" customFormat="1"/>
    <row r="684" s="24" customFormat="1"/>
    <row r="685" s="24" customFormat="1"/>
    <row r="686" s="24" customFormat="1"/>
    <row r="687" s="24" customFormat="1"/>
    <row r="688" s="24" customFormat="1"/>
    <row r="689" s="24" customFormat="1"/>
    <row r="690" s="24" customFormat="1"/>
    <row r="691" s="24" customFormat="1"/>
    <row r="692" s="24" customFormat="1"/>
    <row r="693" s="24" customFormat="1"/>
    <row r="694" s="24" customFormat="1"/>
    <row r="695" s="24" customFormat="1"/>
    <row r="696" s="24" customFormat="1"/>
    <row r="697" s="24" customFormat="1"/>
    <row r="698" s="24" customFormat="1"/>
    <row r="699" s="24" customFormat="1"/>
    <row r="700" s="24" customFormat="1"/>
    <row r="701" s="24" customFormat="1"/>
    <row r="702" s="24" customFormat="1"/>
    <row r="703" s="24" customFormat="1"/>
    <row r="704" s="24" customFormat="1"/>
    <row r="705" s="24" customFormat="1"/>
    <row r="706" s="24" customFormat="1"/>
    <row r="707" s="24" customFormat="1"/>
    <row r="708" s="24" customFormat="1"/>
    <row r="709" s="24" customFormat="1"/>
    <row r="710" s="24" customFormat="1"/>
    <row r="711" s="24" customFormat="1"/>
    <row r="712" s="24" customFormat="1"/>
    <row r="713" s="24" customFormat="1"/>
    <row r="714" s="24" customFormat="1"/>
    <row r="715" s="24" customFormat="1"/>
    <row r="716" s="24" customFormat="1"/>
    <row r="717" s="24" customFormat="1"/>
    <row r="718" s="24" customFormat="1"/>
    <row r="719" s="24" customFormat="1"/>
    <row r="720" s="24" customFormat="1"/>
    <row r="721" s="24" customFormat="1"/>
    <row r="722" s="24" customFormat="1"/>
    <row r="723" s="24" customFormat="1"/>
    <row r="724" s="24" customFormat="1"/>
    <row r="725" s="24" customFormat="1"/>
    <row r="726" s="24" customFormat="1"/>
    <row r="727" s="24" customFormat="1"/>
    <row r="728" s="24" customFormat="1"/>
    <row r="729" s="24" customFormat="1"/>
    <row r="730" s="24" customFormat="1"/>
    <row r="731" s="24" customFormat="1"/>
    <row r="732" s="24" customFormat="1"/>
    <row r="733" s="24" customFormat="1"/>
    <row r="734" s="24" customFormat="1"/>
    <row r="735" s="24" customFormat="1"/>
    <row r="736" s="24" customFormat="1"/>
    <row r="737" s="24" customFormat="1"/>
    <row r="738" s="24" customFormat="1"/>
    <row r="739" s="24" customFormat="1"/>
    <row r="740" s="24" customFormat="1"/>
    <row r="741" s="24" customFormat="1"/>
    <row r="742" s="24" customFormat="1"/>
    <row r="743" s="24" customFormat="1"/>
    <row r="744" s="24" customFormat="1"/>
    <row r="745" s="24" customFormat="1"/>
    <row r="746" s="24" customFormat="1"/>
    <row r="747" s="24" customFormat="1"/>
    <row r="748" s="24" customFormat="1"/>
    <row r="749" s="24" customFormat="1"/>
    <row r="750" s="24" customFormat="1"/>
    <row r="751" s="24" customFormat="1"/>
    <row r="752" s="24" customFormat="1"/>
    <row r="753" s="24" customFormat="1"/>
    <row r="754" s="24" customFormat="1"/>
    <row r="755" s="24" customFormat="1"/>
    <row r="756" s="24" customFormat="1"/>
    <row r="757" s="24" customFormat="1"/>
    <row r="758" s="24" customFormat="1"/>
    <row r="759" s="24" customFormat="1"/>
    <row r="760" s="24" customFormat="1"/>
    <row r="761" s="24" customFormat="1"/>
    <row r="762" s="24" customFormat="1"/>
    <row r="763" s="24" customFormat="1"/>
    <row r="764" s="24" customFormat="1"/>
    <row r="765" s="24" customFormat="1"/>
    <row r="766" s="24" customFormat="1"/>
    <row r="767" s="24" customFormat="1"/>
    <row r="768" s="24" customFormat="1"/>
    <row r="769" s="24" customFormat="1"/>
    <row r="770" s="24" customFormat="1"/>
    <row r="771" s="24" customFormat="1"/>
    <row r="772" s="24" customFormat="1"/>
    <row r="773" s="24" customFormat="1"/>
    <row r="774" s="24" customFormat="1"/>
    <row r="775" s="24" customFormat="1"/>
    <row r="776" s="24" customFormat="1"/>
    <row r="777" s="24" customFormat="1"/>
    <row r="778" s="24" customFormat="1"/>
    <row r="779" s="24" customFormat="1"/>
    <row r="780" s="24" customFormat="1"/>
    <row r="781" s="24" customFormat="1"/>
    <row r="782" s="24" customFormat="1"/>
    <row r="783" s="24" customFormat="1"/>
    <row r="784" s="24" customFormat="1"/>
    <row r="785" s="24" customFormat="1"/>
    <row r="786" s="24" customFormat="1"/>
    <row r="787" s="24" customFormat="1"/>
    <row r="788" s="24" customFormat="1"/>
    <row r="789" s="24" customFormat="1"/>
    <row r="790" s="24" customFormat="1"/>
    <row r="791" s="24" customFormat="1"/>
    <row r="792" s="24" customFormat="1"/>
    <row r="793" s="24" customFormat="1"/>
    <row r="794" s="24" customFormat="1"/>
    <row r="795" s="24" customFormat="1"/>
    <row r="796" s="24" customFormat="1"/>
    <row r="797" s="24" customFormat="1"/>
    <row r="798" s="24" customFormat="1"/>
    <row r="799" s="24" customFormat="1"/>
    <row r="800" s="24" customFormat="1"/>
    <row r="801" s="24" customFormat="1"/>
    <row r="802" s="24" customFormat="1"/>
    <row r="803" s="24" customFormat="1"/>
    <row r="804" s="24" customFormat="1"/>
    <row r="805" s="24" customFormat="1"/>
    <row r="806" s="24" customFormat="1"/>
    <row r="807" s="24" customFormat="1"/>
    <row r="808" s="24" customFormat="1"/>
    <row r="809" s="24" customFormat="1"/>
    <row r="810" s="24" customFormat="1"/>
    <row r="811" s="24" customFormat="1"/>
    <row r="812" s="24" customFormat="1"/>
    <row r="813" s="24" customFormat="1"/>
    <row r="814" s="24" customFormat="1"/>
    <row r="815" s="24" customFormat="1"/>
    <row r="816" s="24" customFormat="1"/>
    <row r="817" s="24" customFormat="1"/>
    <row r="818" s="24" customFormat="1"/>
    <row r="819" s="24" customFormat="1"/>
    <row r="820" s="24" customFormat="1"/>
    <row r="821" s="24" customFormat="1"/>
    <row r="822" s="24" customFormat="1"/>
    <row r="823" s="24" customFormat="1"/>
    <row r="824" s="24" customFormat="1"/>
    <row r="825" s="24" customFormat="1"/>
    <row r="826" s="24" customFormat="1"/>
    <row r="827" s="24" customFormat="1"/>
    <row r="828" s="24" customFormat="1"/>
    <row r="829" s="24" customFormat="1"/>
    <row r="830" s="24" customFormat="1"/>
    <row r="831" s="24" customFormat="1"/>
    <row r="832" s="24" customFormat="1"/>
    <row r="833" s="24" customFormat="1"/>
    <row r="834" s="24" customFormat="1"/>
    <row r="835" s="24" customFormat="1"/>
    <row r="836" s="24" customFormat="1"/>
    <row r="837" s="24" customFormat="1"/>
    <row r="838" s="24" customFormat="1"/>
    <row r="839" s="24" customFormat="1"/>
    <row r="840" s="24" customFormat="1"/>
    <row r="841" s="24" customFormat="1"/>
    <row r="842" s="24" customFormat="1"/>
    <row r="843" s="24" customFormat="1"/>
    <row r="844" s="24" customFormat="1"/>
    <row r="845" s="24" customFormat="1"/>
    <row r="846" s="24" customFormat="1"/>
    <row r="847" s="24" customFormat="1"/>
    <row r="848" s="24" customFormat="1"/>
    <row r="849" s="24" customFormat="1"/>
    <row r="850" s="24" customFormat="1"/>
    <row r="851" s="24" customFormat="1"/>
    <row r="852" s="24" customFormat="1"/>
    <row r="853" s="24" customFormat="1"/>
    <row r="854" s="24" customFormat="1"/>
    <row r="855" s="24" customFormat="1"/>
    <row r="856" s="24" customFormat="1"/>
    <row r="857" s="24" customFormat="1"/>
    <row r="858" s="24" customFormat="1"/>
    <row r="859" s="24" customFormat="1"/>
    <row r="860" s="24" customFormat="1"/>
    <row r="861" s="24" customFormat="1"/>
    <row r="862" s="24" customFormat="1"/>
    <row r="863" s="24" customFormat="1"/>
    <row r="864" s="24" customFormat="1"/>
    <row r="865" s="24" customFormat="1"/>
    <row r="866" s="24" customFormat="1"/>
    <row r="867" s="24" customFormat="1"/>
    <row r="868" s="24" customFormat="1"/>
    <row r="869" s="24" customFormat="1"/>
    <row r="870" s="24" customFormat="1"/>
    <row r="871" s="24" customFormat="1"/>
    <row r="872" s="24" customFormat="1"/>
    <row r="873" s="24" customFormat="1"/>
    <row r="874" s="24" customFormat="1"/>
    <row r="875" s="24" customFormat="1"/>
    <row r="876" s="24" customFormat="1"/>
    <row r="877" s="24" customFormat="1"/>
    <row r="878" s="24" customFormat="1"/>
    <row r="879" s="24" customFormat="1"/>
    <row r="880" s="24" customFormat="1"/>
    <row r="881" s="24" customFormat="1"/>
    <row r="882" s="24" customFormat="1"/>
    <row r="883" s="24" customFormat="1"/>
    <row r="884" s="24" customFormat="1"/>
    <row r="885" s="24" customFormat="1"/>
    <row r="886" s="24" customFormat="1"/>
    <row r="887" s="24" customFormat="1"/>
    <row r="888" s="24" customFormat="1"/>
    <row r="889" s="24" customFormat="1"/>
    <row r="890" s="24" customFormat="1"/>
    <row r="891" s="24" customFormat="1"/>
    <row r="892" s="24" customFormat="1"/>
    <row r="893" s="24" customFormat="1"/>
    <row r="894" s="24" customFormat="1"/>
    <row r="895" s="24" customFormat="1"/>
    <row r="896" s="24" customFormat="1"/>
    <row r="897" s="24" customFormat="1"/>
    <row r="898" s="24" customFormat="1"/>
    <row r="899" s="24" customFormat="1"/>
    <row r="900" s="24" customFormat="1"/>
    <row r="901" s="24" customFormat="1"/>
    <row r="902" s="24" customFormat="1"/>
    <row r="903" s="24" customFormat="1"/>
    <row r="904" s="24" customFormat="1"/>
    <row r="905" s="24" customFormat="1"/>
    <row r="906" s="24" customFormat="1"/>
    <row r="907" s="24" customFormat="1"/>
    <row r="908" s="24" customFormat="1"/>
    <row r="909" s="24" customFormat="1"/>
    <row r="910" s="24" customFormat="1"/>
    <row r="911" s="24" customFormat="1"/>
    <row r="912" s="24" customFormat="1"/>
    <row r="913" s="24" customFormat="1"/>
    <row r="914" s="24" customFormat="1"/>
    <row r="915" s="24" customFormat="1"/>
    <row r="916" s="24" customFormat="1"/>
    <row r="917" s="24" customFormat="1"/>
    <row r="918" s="24" customFormat="1"/>
    <row r="919" s="24" customFormat="1"/>
    <row r="920" s="24" customFormat="1"/>
    <row r="921" s="24" customFormat="1"/>
    <row r="922" s="24" customFormat="1"/>
    <row r="923" s="24" customFormat="1"/>
    <row r="924" s="24" customFormat="1"/>
    <row r="925" s="24" customFormat="1"/>
    <row r="926" s="24" customFormat="1"/>
    <row r="927" s="24" customFormat="1"/>
    <row r="928" s="24" customFormat="1"/>
    <row r="929" s="24" customFormat="1"/>
    <row r="930" s="24" customFormat="1"/>
    <row r="931" s="24" customFormat="1"/>
    <row r="932" s="24" customFormat="1"/>
    <row r="933" s="24" customFormat="1"/>
    <row r="934" s="24" customFormat="1"/>
    <row r="935" s="24" customFormat="1"/>
    <row r="936" s="24" customFormat="1"/>
    <row r="937" s="24" customFormat="1"/>
    <row r="938" s="24" customFormat="1"/>
    <row r="939" s="24" customFormat="1"/>
    <row r="940" s="24" customFormat="1"/>
    <row r="941" s="24" customFormat="1"/>
    <row r="942" s="24" customFormat="1"/>
    <row r="943" s="24" customFormat="1"/>
    <row r="944" s="24" customFormat="1"/>
    <row r="945" s="24" customFormat="1"/>
    <row r="946" s="24" customFormat="1"/>
    <row r="947" s="24" customFormat="1"/>
    <row r="948" s="24" customFormat="1"/>
    <row r="949" s="24" customFormat="1"/>
    <row r="950" s="24" customFormat="1"/>
    <row r="951" s="24" customFormat="1"/>
    <row r="952" s="24" customFormat="1"/>
    <row r="953" s="24" customFormat="1"/>
    <row r="954" s="24" customFormat="1"/>
    <row r="955" s="24" customFormat="1"/>
    <row r="956" s="24" customFormat="1"/>
    <row r="957" s="24" customFormat="1"/>
    <row r="958" s="24" customFormat="1"/>
    <row r="959" s="24" customFormat="1"/>
    <row r="960" s="24" customFormat="1"/>
    <row r="961" s="24" customFormat="1"/>
    <row r="962" s="24" customFormat="1"/>
    <row r="963" s="24" customFormat="1"/>
    <row r="964" s="24" customFormat="1"/>
    <row r="965" s="24" customFormat="1"/>
    <row r="966" s="24" customFormat="1"/>
    <row r="967" s="24" customFormat="1"/>
    <row r="968" s="24" customFormat="1"/>
    <row r="969" s="24" customFormat="1"/>
    <row r="970" s="24" customFormat="1"/>
    <row r="971" s="24" customFormat="1"/>
    <row r="972" s="24" customFormat="1"/>
    <row r="973" s="24" customFormat="1"/>
    <row r="974" s="24" customFormat="1"/>
    <row r="975" s="24" customFormat="1"/>
    <row r="976" s="24" customFormat="1"/>
    <row r="977" s="24" customFormat="1"/>
    <row r="978" s="24" customFormat="1"/>
    <row r="979" s="24" customFormat="1"/>
    <row r="980" s="24" customFormat="1"/>
    <row r="981" s="24" customFormat="1"/>
    <row r="982" s="24" customFormat="1"/>
    <row r="983" s="24" customFormat="1"/>
    <row r="984" s="24" customFormat="1"/>
    <row r="985" s="24" customFormat="1"/>
    <row r="986" s="24" customFormat="1"/>
    <row r="987" s="24" customFormat="1"/>
    <row r="988" s="24" customFormat="1"/>
    <row r="989" s="24" customFormat="1"/>
    <row r="990" s="24" customFormat="1"/>
    <row r="991" s="24" customFormat="1"/>
    <row r="992" s="24" customFormat="1"/>
    <row r="993" s="24" customFormat="1"/>
    <row r="994" s="24" customFormat="1"/>
    <row r="995" s="24" customFormat="1"/>
    <row r="996" s="24" customFormat="1"/>
    <row r="997" s="24" customFormat="1"/>
    <row r="998" s="24" customFormat="1"/>
    <row r="999" s="24" customFormat="1"/>
    <row r="1000" s="24" customFormat="1"/>
    <row r="1001" s="24" customFormat="1"/>
    <row r="1002" s="24" customFormat="1"/>
    <row r="1003" s="24" customFormat="1"/>
    <row r="1004" s="24" customFormat="1"/>
    <row r="1005" s="24" customFormat="1"/>
    <row r="1006" s="24" customFormat="1"/>
    <row r="1007" s="24" customFormat="1"/>
    <row r="1008" s="24" customFormat="1"/>
    <row r="1009" s="24" customFormat="1"/>
    <row r="1010" s="24" customFormat="1"/>
    <row r="1011" s="24" customFormat="1"/>
    <row r="1012" s="24" customFormat="1"/>
    <row r="1013" s="24" customFormat="1"/>
    <row r="1014" s="24" customFormat="1"/>
    <row r="1015" s="24" customFormat="1"/>
    <row r="1016" s="24" customFormat="1"/>
    <row r="1017" s="24" customFormat="1"/>
    <row r="1018" s="24" customFormat="1"/>
    <row r="1019" s="24" customFormat="1"/>
    <row r="1020" s="24" customFormat="1"/>
    <row r="1021" s="24" customFormat="1"/>
    <row r="1022" s="24" customFormat="1"/>
    <row r="1023" s="24" customFormat="1"/>
    <row r="1024" s="24" customFormat="1"/>
    <row r="1025" s="24" customFormat="1"/>
    <row r="1026" s="24" customFormat="1"/>
    <row r="1027" s="24" customFormat="1"/>
    <row r="1028" s="24" customFormat="1"/>
    <row r="1029" s="24" customFormat="1"/>
    <row r="1030" s="24" customFormat="1"/>
    <row r="1031" s="24" customFormat="1"/>
    <row r="1032" s="24" customFormat="1"/>
    <row r="1033" s="24" customFormat="1"/>
    <row r="1034" s="24" customFormat="1"/>
    <row r="1035" s="24" customFormat="1"/>
    <row r="1036" s="24" customFormat="1"/>
    <row r="1037" s="24" customFormat="1"/>
    <row r="1038" s="24" customFormat="1"/>
    <row r="1039" s="24" customFormat="1"/>
    <row r="1040" s="24" customFormat="1"/>
    <row r="1041" s="24" customFormat="1"/>
    <row r="1042" s="24" customFormat="1"/>
    <row r="1043" s="24" customFormat="1"/>
    <row r="1044" s="24" customFormat="1"/>
    <row r="1045" s="24" customFormat="1"/>
    <row r="1046" s="24" customFormat="1"/>
    <row r="1047" s="24" customFormat="1"/>
    <row r="1048" s="24" customFormat="1"/>
    <row r="1049" s="24" customFormat="1"/>
    <row r="1050" s="24" customFormat="1"/>
    <row r="1051" s="24" customFormat="1"/>
    <row r="1052" s="24" customFormat="1"/>
    <row r="1053" s="24" customFormat="1"/>
    <row r="1054" s="24" customFormat="1"/>
    <row r="1055" s="24" customFormat="1"/>
    <row r="1056" s="24" customFormat="1"/>
    <row r="1057" s="24" customFormat="1"/>
    <row r="1058" s="24" customFormat="1"/>
    <row r="1059" s="24" customFormat="1"/>
    <row r="1060" s="24" customFormat="1"/>
    <row r="1061" s="24" customFormat="1"/>
    <row r="1062" s="24" customFormat="1"/>
    <row r="1063" s="24" customFormat="1"/>
    <row r="1064" s="24" customFormat="1"/>
    <row r="1065" s="24" customFormat="1"/>
    <row r="1066" s="24" customFormat="1"/>
    <row r="1067" s="24" customFormat="1"/>
    <row r="1068" s="24" customFormat="1"/>
    <row r="1069" s="24" customFormat="1"/>
    <row r="1070" s="24" customFormat="1"/>
    <row r="1071" s="24" customFormat="1"/>
    <row r="1072" s="24" customFormat="1"/>
    <row r="1073" s="24" customFormat="1"/>
    <row r="1074" s="24" customFormat="1"/>
    <row r="1075" s="24" customFormat="1"/>
    <row r="1076" s="24" customFormat="1"/>
    <row r="1077" s="24" customFormat="1"/>
    <row r="1078" s="24" customFormat="1"/>
    <row r="1079" s="24" customFormat="1"/>
    <row r="1080" s="24" customFormat="1"/>
    <row r="1081" s="24" customFormat="1"/>
    <row r="1082" s="24" customFormat="1"/>
    <row r="1083" s="24" customFormat="1"/>
    <row r="1084" s="24" customFormat="1"/>
    <row r="1085" s="24" customFormat="1"/>
    <row r="1086" s="24" customFormat="1"/>
    <row r="1087" s="24" customFormat="1"/>
    <row r="1088" s="24" customFormat="1"/>
    <row r="1089" s="24" customFormat="1"/>
    <row r="1090" s="24" customFormat="1"/>
    <row r="1091" s="24" customFormat="1"/>
    <row r="1092" s="24" customFormat="1"/>
    <row r="1093" s="24" customFormat="1"/>
    <row r="1094" s="24" customFormat="1"/>
    <row r="1095" s="24" customFormat="1"/>
    <row r="1096" s="24" customFormat="1"/>
    <row r="1097" s="24" customFormat="1"/>
    <row r="1098" s="24" customFormat="1"/>
    <row r="1099" s="24" customFormat="1"/>
    <row r="1100" s="24" customFormat="1"/>
    <row r="1101" s="24" customFormat="1"/>
    <row r="1102" s="24" customFormat="1"/>
    <row r="1103" s="24" customFormat="1"/>
    <row r="1104" s="24" customFormat="1"/>
    <row r="1105" s="24" customFormat="1"/>
    <row r="1106" s="24" customFormat="1"/>
    <row r="1107" s="24" customFormat="1"/>
    <row r="1108" s="24" customFormat="1"/>
    <row r="1109" s="24" customFormat="1"/>
    <row r="1110" s="24" customFormat="1"/>
    <row r="1111" s="24" customFormat="1"/>
    <row r="1112" s="24" customFormat="1"/>
    <row r="1113" s="24" customFormat="1"/>
    <row r="1114" s="24" customFormat="1"/>
    <row r="1115" s="24" customFormat="1"/>
    <row r="1116" s="24" customFormat="1"/>
    <row r="1117" s="24" customFormat="1"/>
    <row r="1118" s="24" customFormat="1"/>
    <row r="1119" s="24" customFormat="1"/>
    <row r="1120" s="24" customFormat="1"/>
    <row r="1121" s="24" customFormat="1"/>
    <row r="1122" s="24" customFormat="1"/>
    <row r="1123" s="24" customFormat="1"/>
    <row r="1124" s="24" customFormat="1"/>
    <row r="1125" s="24" customFormat="1"/>
    <row r="1126" s="24" customFormat="1"/>
    <row r="1127" s="24" customFormat="1"/>
    <row r="1128" s="24" customFormat="1"/>
    <row r="1129" s="24" customFormat="1"/>
    <row r="1130" s="24" customFormat="1"/>
    <row r="1131" s="24" customFormat="1"/>
    <row r="1132" s="24" customFormat="1"/>
    <row r="1133" s="24" customFormat="1"/>
    <row r="1134" s="24" customFormat="1"/>
    <row r="1135" s="24" customFormat="1"/>
    <row r="1136" s="24" customFormat="1"/>
    <row r="1137" s="24" customFormat="1"/>
    <row r="1138" s="24" customFormat="1"/>
    <row r="1139" s="24" customFormat="1"/>
    <row r="1140" s="24" customFormat="1"/>
    <row r="1141" s="24" customFormat="1"/>
    <row r="1142" s="24" customFormat="1"/>
    <row r="1143" s="24" customFormat="1"/>
    <row r="1144" s="24" customFormat="1"/>
    <row r="1145" s="24" customFormat="1"/>
    <row r="1146" s="24" customFormat="1"/>
    <row r="1147" s="24" customFormat="1"/>
    <row r="1148" s="24" customFormat="1"/>
    <row r="1149" s="24" customFormat="1"/>
    <row r="1150" s="24" customFormat="1"/>
    <row r="1151" s="24" customFormat="1"/>
    <row r="1152" s="24" customFormat="1"/>
    <row r="1153" s="24" customFormat="1"/>
    <row r="1154" s="24" customFormat="1"/>
    <row r="1155" s="24" customFormat="1"/>
    <row r="1156" s="24" customFormat="1"/>
    <row r="1157" s="24" customFormat="1"/>
    <row r="1158" s="24" customFormat="1"/>
    <row r="1159" s="24" customFormat="1"/>
    <row r="1160" s="24" customFormat="1"/>
    <row r="1161" s="24" customFormat="1"/>
    <row r="1162" s="24" customFormat="1"/>
    <row r="1163" s="24" customFormat="1"/>
    <row r="1164" s="24" customFormat="1"/>
    <row r="1165" s="24" customFormat="1"/>
    <row r="1166" s="24" customFormat="1"/>
    <row r="1167" s="24" customFormat="1"/>
    <row r="1168" s="24" customFormat="1"/>
    <row r="1169" s="24" customFormat="1"/>
    <row r="1170" s="24" customFormat="1"/>
    <row r="1171" s="24" customFormat="1"/>
    <row r="1172" s="24" customFormat="1"/>
    <row r="1173" s="24" customFormat="1"/>
    <row r="1174" s="24" customFormat="1"/>
    <row r="1175" s="24" customFormat="1"/>
    <row r="1176" s="24" customFormat="1"/>
    <row r="1177" s="24" customFormat="1"/>
    <row r="1178" s="24" customFormat="1"/>
    <row r="1179" s="24" customFormat="1"/>
    <row r="1180" s="24" customFormat="1"/>
    <row r="1181" s="24" customFormat="1"/>
    <row r="1182" s="24" customFormat="1"/>
    <row r="1183" s="24" customFormat="1"/>
    <row r="1184" s="24" customFormat="1"/>
    <row r="1185" s="24" customFormat="1"/>
    <row r="1186" s="24" customFormat="1"/>
    <row r="1187" s="24" customFormat="1"/>
    <row r="1188" s="24" customFormat="1"/>
    <row r="1189" s="24" customFormat="1"/>
    <row r="1190" s="24" customFormat="1"/>
    <row r="1191" s="24" customFormat="1"/>
    <row r="1192" s="24" customFormat="1"/>
    <row r="1193" s="24" customFormat="1"/>
    <row r="1194" s="24" customFormat="1"/>
    <row r="1195" s="24" customFormat="1"/>
    <row r="1196" s="24" customFormat="1"/>
    <row r="1197" s="24" customFormat="1"/>
    <row r="1198" s="24" customFormat="1"/>
    <row r="1199" s="24" customFormat="1"/>
    <row r="1200" s="24" customFormat="1"/>
    <row r="1201" s="24" customFormat="1"/>
    <row r="1202" s="24" customFormat="1"/>
    <row r="1203" s="24" customFormat="1"/>
    <row r="1204" s="24" customFormat="1"/>
    <row r="1205" s="24" customFormat="1"/>
    <row r="1206" s="24" customFormat="1"/>
    <row r="1207" s="24" customFormat="1"/>
    <row r="1208" s="24" customFormat="1"/>
    <row r="1209" s="24" customFormat="1"/>
    <row r="1210" s="24" customFormat="1"/>
    <row r="1211" s="24" customFormat="1"/>
    <row r="1212" s="24" customFormat="1"/>
    <row r="1213" s="24" customFormat="1"/>
    <row r="1214" s="24" customFormat="1"/>
    <row r="1215" s="24" customFormat="1"/>
    <row r="1216" s="24" customFormat="1"/>
    <row r="1217" s="24" customFormat="1"/>
    <row r="1218" s="24" customFormat="1"/>
    <row r="1219" s="24" customFormat="1"/>
    <row r="1220" s="24" customFormat="1"/>
    <row r="1221" s="24" customFormat="1"/>
    <row r="1222" s="24" customFormat="1"/>
    <row r="1223" s="24" customFormat="1"/>
    <row r="1224" s="24" customFormat="1"/>
    <row r="1225" s="24" customFormat="1"/>
    <row r="1226" s="24" customFormat="1"/>
    <row r="1227" s="24" customFormat="1"/>
    <row r="1228" s="24" customFormat="1"/>
    <row r="1229" s="24" customFormat="1"/>
    <row r="1230" s="24" customFormat="1"/>
    <row r="1231" s="24" customFormat="1"/>
    <row r="1232" s="24" customFormat="1"/>
    <row r="1233" s="24" customFormat="1"/>
    <row r="1234" s="24" customFormat="1"/>
    <row r="1235" s="24" customFormat="1"/>
    <row r="1236" s="24" customFormat="1"/>
    <row r="1237" s="24" customFormat="1"/>
    <row r="1238" s="24" customFormat="1"/>
    <row r="1239" s="24" customFormat="1"/>
    <row r="1240" s="24" customFormat="1"/>
    <row r="1241" s="24" customFormat="1"/>
    <row r="1242" s="24" customFormat="1"/>
    <row r="1243" s="24" customFormat="1"/>
    <row r="1244" s="24" customFormat="1"/>
    <row r="1245" s="24" customFormat="1"/>
    <row r="1246" s="24" customFormat="1"/>
    <row r="1247" s="24" customFormat="1"/>
    <row r="1248" s="24" customFormat="1"/>
    <row r="1249" s="24" customFormat="1"/>
    <row r="1250" s="24" customFormat="1"/>
    <row r="1251" s="24" customFormat="1"/>
    <row r="1252" s="24" customFormat="1"/>
    <row r="1253" s="24" customFormat="1"/>
    <row r="1254" s="24" customFormat="1"/>
    <row r="1255" s="24" customFormat="1"/>
    <row r="1256" s="24" customFormat="1"/>
    <row r="1257" s="24" customFormat="1"/>
    <row r="1258" s="24" customFormat="1"/>
    <row r="1259" s="24" customFormat="1"/>
    <row r="1260" s="24" customFormat="1"/>
    <row r="1261" s="24" customFormat="1"/>
    <row r="1262" s="24" customFormat="1"/>
    <row r="1263" s="24" customFormat="1"/>
    <row r="1264" s="24" customFormat="1"/>
    <row r="1265" s="24" customFormat="1"/>
    <row r="1266" s="24" customFormat="1"/>
    <row r="1267" s="24" customFormat="1"/>
    <row r="1268" s="24" customFormat="1"/>
    <row r="1269" s="24" customFormat="1"/>
    <row r="1270" s="24" customFormat="1"/>
    <row r="1271" s="24" customFormat="1"/>
    <row r="1272" s="24" customFormat="1"/>
    <row r="1273" s="24" customFormat="1"/>
    <row r="1274" s="24" customFormat="1"/>
    <row r="1275" s="24" customFormat="1"/>
    <row r="1276" s="24" customFormat="1"/>
    <row r="1277" s="24" customFormat="1"/>
    <row r="1278" s="24" customFormat="1"/>
    <row r="1279" s="24" customFormat="1"/>
    <row r="1280" s="24" customFormat="1"/>
    <row r="1281" s="24" customFormat="1"/>
    <row r="1282" s="24" customFormat="1"/>
    <row r="1283" s="24" customFormat="1"/>
    <row r="1284" s="24" customFormat="1"/>
    <row r="1285" s="24" customFormat="1"/>
    <row r="1286" s="24" customFormat="1"/>
    <row r="1287" s="24" customFormat="1"/>
    <row r="1288" s="24" customFormat="1"/>
    <row r="1289" s="24" customFormat="1"/>
    <row r="1290" s="24" customFormat="1"/>
    <row r="1291" s="24" customFormat="1"/>
    <row r="1292" s="24" customFormat="1"/>
    <row r="1293" s="24" customFormat="1"/>
    <row r="1294" s="24" customFormat="1"/>
    <row r="1295" s="24" customFormat="1"/>
    <row r="1296" s="24" customFormat="1"/>
    <row r="1297" s="24" customFormat="1"/>
    <row r="1298" s="24" customFormat="1"/>
    <row r="1299" s="24" customFormat="1"/>
    <row r="1300" s="24" customFormat="1"/>
    <row r="1301" s="24" customFormat="1"/>
    <row r="1302" s="24" customFormat="1"/>
    <row r="1303" s="24" customFormat="1"/>
    <row r="1304" s="24" customFormat="1"/>
    <row r="1305" s="24" customFormat="1"/>
    <row r="1306" s="24" customFormat="1"/>
    <row r="1307" s="24" customFormat="1"/>
    <row r="1308" s="24" customFormat="1"/>
    <row r="1309" s="24" customFormat="1"/>
    <row r="1310" s="24" customFormat="1"/>
    <row r="1311" s="24" customFormat="1"/>
    <row r="1312" s="24" customFormat="1"/>
    <row r="1313" s="24" customFormat="1"/>
    <row r="1314" s="24" customFormat="1"/>
    <row r="1315" s="24" customFormat="1"/>
    <row r="1316" s="24" customFormat="1"/>
    <row r="1317" s="24" customFormat="1"/>
    <row r="1318" s="24" customFormat="1"/>
    <row r="1319" s="24" customFormat="1"/>
    <row r="1320" s="24" customFormat="1"/>
    <row r="1321" s="24" customFormat="1"/>
    <row r="1322" s="24" customFormat="1"/>
    <row r="1323" s="24" customFormat="1"/>
    <row r="1324" s="24" customFormat="1"/>
    <row r="1325" s="24" customFormat="1"/>
    <row r="1326" s="24" customFormat="1"/>
    <row r="1327" s="24" customFormat="1"/>
    <row r="1328" s="24" customFormat="1"/>
    <row r="1329" s="24" customFormat="1"/>
    <row r="1330" s="24" customFormat="1"/>
    <row r="1331" s="24" customFormat="1"/>
    <row r="1332" s="24" customFormat="1"/>
    <row r="1333" s="24" customFormat="1"/>
    <row r="1334" s="24" customFormat="1"/>
    <row r="1335" s="24" customFormat="1"/>
    <row r="1336" s="24" customFormat="1"/>
    <row r="1337" s="24" customFormat="1"/>
    <row r="1338" s="24" customFormat="1"/>
    <row r="1339" s="24" customFormat="1"/>
    <row r="1340" s="24" customFormat="1"/>
    <row r="1341" s="24" customFormat="1"/>
    <row r="1342" s="24" customFormat="1"/>
    <row r="1343" s="24" customFormat="1"/>
    <row r="1344" s="24" customFormat="1"/>
    <row r="1345" s="24" customFormat="1"/>
    <row r="1346" s="24" customFormat="1"/>
    <row r="1347" s="24" customFormat="1"/>
    <row r="1348" s="24" customFormat="1"/>
    <row r="1349" s="24" customFormat="1"/>
    <row r="1350" s="24" customFormat="1"/>
    <row r="1351" s="24" customFormat="1"/>
    <row r="1352" s="24" customFormat="1"/>
    <row r="1353" s="24" customFormat="1"/>
    <row r="1354" s="24" customFormat="1"/>
    <row r="1355" s="24" customFormat="1"/>
    <row r="1356" s="24" customFormat="1"/>
    <row r="1357" s="24" customFormat="1"/>
    <row r="1358" s="24" customFormat="1"/>
    <row r="1359" s="24" customFormat="1"/>
    <row r="1360" s="24" customFormat="1"/>
    <row r="1361" s="24" customFormat="1"/>
    <row r="1362" s="24" customFormat="1"/>
    <row r="1363" s="24" customFormat="1"/>
    <row r="1364" s="24" customFormat="1"/>
    <row r="1365" s="24" customFormat="1"/>
    <row r="1366" s="24" customFormat="1"/>
    <row r="1367" s="24" customFormat="1"/>
    <row r="1368" s="24" customFormat="1"/>
    <row r="1369" s="24" customFormat="1"/>
    <row r="1370" s="24" customFormat="1"/>
    <row r="1371" s="24" customFormat="1"/>
    <row r="1372" s="24" customFormat="1"/>
    <row r="1373" s="24" customFormat="1"/>
    <row r="1374" s="24" customFormat="1"/>
    <row r="1375" s="24" customFormat="1"/>
    <row r="1376" s="24" customFormat="1"/>
    <row r="1377" s="24" customFormat="1"/>
    <row r="1378" s="24" customFormat="1"/>
    <row r="1379" s="24" customFormat="1"/>
    <row r="1380" s="24" customFormat="1"/>
    <row r="1381" s="24" customFormat="1"/>
    <row r="1382" s="24" customFormat="1"/>
    <row r="1383" s="24" customFormat="1"/>
    <row r="1384" s="24" customFormat="1"/>
    <row r="1385" s="24" customFormat="1"/>
    <row r="1386" s="24" customFormat="1"/>
    <row r="1387" s="24" customFormat="1"/>
    <row r="1388" s="24" customFormat="1"/>
    <row r="1389" s="24" customFormat="1"/>
    <row r="1390" s="24" customFormat="1"/>
    <row r="1391" s="24" customFormat="1"/>
    <row r="1392" s="24" customFormat="1"/>
    <row r="1393" s="24" customFormat="1"/>
    <row r="1394" s="24" customFormat="1"/>
    <row r="1395" s="24" customFormat="1"/>
    <row r="1396" s="24" customFormat="1"/>
    <row r="1397" s="24" customFormat="1"/>
    <row r="1398" s="24" customFormat="1"/>
    <row r="1399" s="24" customFormat="1"/>
    <row r="1400" s="24" customFormat="1"/>
    <row r="1401" s="24" customFormat="1"/>
    <row r="1402" s="24" customFormat="1"/>
    <row r="1403" s="24" customFormat="1"/>
    <row r="1404" s="24" customFormat="1"/>
    <row r="1405" s="24" customFormat="1"/>
    <row r="1406" s="24" customFormat="1"/>
    <row r="1407" s="24" customFormat="1"/>
    <row r="1408" s="24" customFormat="1"/>
    <row r="1409" s="24" customFormat="1"/>
    <row r="1410" s="24" customFormat="1"/>
    <row r="1411" s="24" customFormat="1"/>
    <row r="1412" s="24" customFormat="1"/>
    <row r="1413" s="24" customFormat="1"/>
    <row r="1414" s="24" customFormat="1"/>
    <row r="1415" s="24" customFormat="1"/>
    <row r="1416" s="24" customFormat="1"/>
    <row r="1417" s="24" customFormat="1"/>
    <row r="1418" s="24" customFormat="1"/>
    <row r="1419" s="24" customFormat="1"/>
    <row r="1420" s="24" customFormat="1"/>
    <row r="1421" s="24" customFormat="1"/>
    <row r="1422" s="24" customFormat="1"/>
    <row r="1423" s="24" customFormat="1"/>
    <row r="1424" s="24" customFormat="1"/>
    <row r="1425" s="24" customFormat="1"/>
    <row r="1426" s="24" customFormat="1"/>
    <row r="1427" s="24" customFormat="1"/>
    <row r="1428" s="24" customFormat="1"/>
    <row r="1429" s="24" customFormat="1"/>
    <row r="1430" s="24" customFormat="1"/>
    <row r="1431" s="24" customFormat="1"/>
    <row r="1432" s="24" customFormat="1"/>
    <row r="1433" s="24" customFormat="1"/>
    <row r="1434" s="24" customFormat="1"/>
    <row r="1435" s="24" customFormat="1"/>
    <row r="1436" s="24" customFormat="1"/>
    <row r="1437" s="24" customFormat="1"/>
    <row r="1438" s="24" customFormat="1"/>
    <row r="1439" s="24" customFormat="1"/>
    <row r="1440" s="24" customFormat="1"/>
    <row r="1441" s="24" customFormat="1"/>
    <row r="1442" s="24" customFormat="1"/>
    <row r="1443" s="24" customFormat="1"/>
    <row r="1444" s="24" customFormat="1"/>
    <row r="1445" s="24" customFormat="1"/>
    <row r="1446" s="24" customFormat="1"/>
    <row r="1447" s="24" customFormat="1"/>
    <row r="1448" s="24" customFormat="1"/>
    <row r="1449" s="24" customFormat="1"/>
    <row r="1450" s="24" customFormat="1"/>
    <row r="1451" s="24" customFormat="1"/>
    <row r="1452" s="24" customFormat="1"/>
    <row r="1453" s="24" customFormat="1"/>
    <row r="1454" s="24" customFormat="1"/>
    <row r="1455" s="24" customFormat="1"/>
    <row r="1456" s="24" customFormat="1"/>
    <row r="1457" s="24" customFormat="1"/>
    <row r="1458" s="24" customFormat="1"/>
    <row r="1459" s="24" customFormat="1"/>
    <row r="1460" s="24" customFormat="1"/>
    <row r="1461" s="24" customFormat="1"/>
    <row r="1462" s="24" customFormat="1"/>
    <row r="1463" s="24" customFormat="1"/>
    <row r="1464" s="24" customFormat="1"/>
    <row r="1465" s="24" customFormat="1"/>
    <row r="1466" s="24" customFormat="1"/>
    <row r="1467" s="24" customFormat="1"/>
    <row r="1468" s="24" customFormat="1"/>
    <row r="1469" s="24" customFormat="1"/>
    <row r="1470" s="24" customFormat="1"/>
    <row r="1471" s="24" customFormat="1"/>
    <row r="1472" s="24" customFormat="1"/>
    <row r="1473" s="24" customFormat="1"/>
    <row r="1474" s="24" customFormat="1"/>
    <row r="1475" s="24" customFormat="1"/>
    <row r="1476" s="24" customFormat="1"/>
    <row r="1477" s="24" customFormat="1"/>
    <row r="1478" s="24" customFormat="1"/>
    <row r="1479" s="24" customFormat="1"/>
    <row r="1480" s="24" customFormat="1"/>
    <row r="1481" s="24" customFormat="1"/>
    <row r="1482" s="24" customFormat="1"/>
    <row r="1483" s="24" customFormat="1"/>
    <row r="1484" s="24" customFormat="1"/>
    <row r="1485" s="24" customFormat="1"/>
    <row r="1486" s="24" customFormat="1"/>
    <row r="1487" s="24" customFormat="1"/>
    <row r="1488" s="24" customFormat="1"/>
    <row r="1489" s="24" customFormat="1"/>
    <row r="1490" s="24" customFormat="1"/>
    <row r="1491" s="24" customFormat="1"/>
    <row r="1492" s="24" customFormat="1"/>
    <row r="1493" s="24" customFormat="1"/>
    <row r="1494" s="24" customFormat="1"/>
    <row r="1495" s="24" customFormat="1"/>
    <row r="1496" s="24" customFormat="1"/>
    <row r="1497" s="24" customFormat="1"/>
    <row r="1498" s="24" customFormat="1"/>
    <row r="1499" s="24" customFormat="1"/>
    <row r="1500" s="24" customFormat="1"/>
    <row r="1501" s="24" customFormat="1"/>
    <row r="1502" s="24" customFormat="1"/>
    <row r="1503" s="24" customFormat="1"/>
    <row r="1504" s="24" customFormat="1"/>
    <row r="1505" s="24" customFormat="1"/>
    <row r="1506" s="24" customFormat="1"/>
    <row r="1507" s="24" customFormat="1"/>
    <row r="1508" s="24" customFormat="1"/>
    <row r="1509" s="24" customFormat="1"/>
    <row r="1510" s="24" customFormat="1"/>
    <row r="1511" s="24" customFormat="1"/>
    <row r="1512" s="24" customFormat="1"/>
    <row r="1513" s="24" customFormat="1"/>
    <row r="1514" s="24" customFormat="1"/>
    <row r="1515" s="24" customFormat="1"/>
    <row r="1516" s="24" customFormat="1"/>
    <row r="1517" s="24" customFormat="1"/>
    <row r="1518" s="24" customFormat="1"/>
    <row r="1519" s="24" customFormat="1"/>
    <row r="1520" s="24" customFormat="1"/>
    <row r="1521" s="24" customFormat="1"/>
    <row r="1522" s="24" customFormat="1"/>
    <row r="1523" s="24" customFormat="1"/>
    <row r="1524" s="24" customFormat="1"/>
    <row r="1525" s="24" customFormat="1"/>
    <row r="1526" s="24" customFormat="1"/>
    <row r="1527" s="24" customFormat="1"/>
    <row r="1528" s="24" customFormat="1"/>
    <row r="1529" s="24" customFormat="1"/>
    <row r="1530" s="24" customFormat="1"/>
    <row r="1531" s="24" customFormat="1"/>
    <row r="1532" s="24" customFormat="1"/>
    <row r="1533" s="24" customFormat="1"/>
    <row r="1534" s="24" customFormat="1"/>
    <row r="1535" s="24" customFormat="1"/>
    <row r="1536" s="24" customFormat="1"/>
    <row r="1537" s="24" customFormat="1"/>
    <row r="1538" s="24" customFormat="1"/>
    <row r="1539" s="24" customFormat="1"/>
    <row r="1540" s="24" customFormat="1"/>
    <row r="1541" s="24" customFormat="1"/>
    <row r="1542" s="24" customFormat="1"/>
    <row r="1543" s="24" customFormat="1"/>
    <row r="1544" s="24" customFormat="1"/>
    <row r="1545" s="24" customFormat="1"/>
    <row r="1546" s="24" customFormat="1"/>
    <row r="1547" s="24" customFormat="1"/>
    <row r="1548" s="24" customFormat="1"/>
    <row r="1549" s="24" customFormat="1"/>
    <row r="1550" s="24" customFormat="1"/>
    <row r="1551" s="24" customFormat="1"/>
    <row r="1552" s="24" customFormat="1"/>
    <row r="1553" s="24" customFormat="1"/>
    <row r="1554" s="24" customFormat="1"/>
    <row r="1555" s="24" customFormat="1"/>
    <row r="1556" s="24" customFormat="1"/>
    <row r="1557" s="24" customFormat="1"/>
    <row r="1558" s="24" customFormat="1"/>
    <row r="1559" s="24" customFormat="1"/>
    <row r="1560" s="24" customFormat="1"/>
    <row r="1561" s="24" customFormat="1"/>
    <row r="1562" s="24" customFormat="1"/>
    <row r="1563" s="24" customFormat="1"/>
    <row r="1564" s="24" customFormat="1"/>
    <row r="1565" s="24" customFormat="1"/>
    <row r="1566" s="24" customFormat="1"/>
    <row r="1567" s="24" customFormat="1"/>
    <row r="1568" s="24" customFormat="1"/>
    <row r="1569" s="24" customFormat="1"/>
    <row r="1570" s="24" customFormat="1"/>
    <row r="1571" s="24" customFormat="1"/>
    <row r="1572" s="24" customFormat="1"/>
    <row r="1573" s="24" customFormat="1"/>
    <row r="1574" s="24" customFormat="1"/>
    <row r="1575" s="24" customFormat="1"/>
    <row r="1576" s="24" customFormat="1"/>
    <row r="1577" s="24" customFormat="1"/>
    <row r="1578" s="24" customFormat="1"/>
    <row r="1579" s="24" customFormat="1"/>
    <row r="1580" s="24" customFormat="1"/>
    <row r="1581" s="24" customFormat="1"/>
    <row r="1582" s="24" customFormat="1"/>
    <row r="1583" s="24" customFormat="1"/>
    <row r="1584" s="24" customFormat="1"/>
    <row r="1585" s="24" customFormat="1"/>
    <row r="1586" s="24" customFormat="1"/>
    <row r="1587" s="24" customFormat="1"/>
    <row r="1588" s="24" customFormat="1"/>
    <row r="1589" s="24" customFormat="1"/>
    <row r="1590" s="24" customFormat="1"/>
    <row r="1591" s="24" customFormat="1"/>
    <row r="1592" s="24" customFormat="1"/>
    <row r="1593" s="24" customFormat="1"/>
    <row r="1594" s="24" customFormat="1"/>
    <row r="1595" s="24" customFormat="1"/>
    <row r="1596" s="24" customFormat="1"/>
    <row r="1597" s="24" customFormat="1"/>
    <row r="1598" s="24" customFormat="1"/>
    <row r="1599" s="24" customFormat="1"/>
    <row r="1600" s="24" customFormat="1"/>
    <row r="1601" s="24" customFormat="1"/>
    <row r="1602" s="24" customFormat="1"/>
    <row r="1603" s="24" customFormat="1"/>
    <row r="1604" s="24" customFormat="1"/>
    <row r="1605" s="24" customFormat="1"/>
    <row r="1606" s="24" customFormat="1"/>
    <row r="1607" s="24" customFormat="1"/>
    <row r="1608" s="24" customFormat="1"/>
    <row r="1609" s="24" customFormat="1"/>
    <row r="1610" s="24" customFormat="1"/>
    <row r="1611" s="24" customFormat="1"/>
    <row r="1612" s="24" customFormat="1"/>
    <row r="1613" s="24" customFormat="1"/>
    <row r="1614" s="24" customFormat="1"/>
    <row r="1615" s="24" customFormat="1"/>
    <row r="1616" s="24" customFormat="1"/>
    <row r="1617" s="24" customFormat="1"/>
    <row r="1618" s="24" customFormat="1"/>
    <row r="1619" s="24" customFormat="1"/>
    <row r="1620" s="24" customFormat="1"/>
    <row r="1621" s="24" customFormat="1"/>
    <row r="1622" s="24" customFormat="1"/>
    <row r="1623" s="24" customFormat="1"/>
    <row r="1624" s="24" customFormat="1"/>
    <row r="1625" s="24" customFormat="1"/>
    <row r="1626" s="24" customFormat="1"/>
    <row r="1627" s="24" customFormat="1"/>
    <row r="1628" s="24" customFormat="1"/>
    <row r="1629" s="24" customFormat="1"/>
    <row r="1630" s="24" customFormat="1"/>
    <row r="1631" s="24" customFormat="1"/>
    <row r="1632" s="24" customFormat="1"/>
    <row r="1633" s="24" customFormat="1"/>
    <row r="1634" s="24" customFormat="1"/>
    <row r="1635" s="24" customFormat="1"/>
    <row r="1636" s="24" customFormat="1"/>
    <row r="1637" s="24" customFormat="1"/>
    <row r="1638" s="24" customFormat="1"/>
    <row r="1639" s="24" customFormat="1"/>
    <row r="1640" s="24" customFormat="1"/>
    <row r="1641" s="24" customFormat="1"/>
    <row r="1642" s="24" customFormat="1"/>
    <row r="1643" s="24" customFormat="1"/>
    <row r="1644" s="24" customFormat="1"/>
    <row r="1645" s="24" customFormat="1"/>
    <row r="1646" s="24" customFormat="1"/>
    <row r="1647" s="24" customFormat="1"/>
    <row r="1648" s="24" customFormat="1"/>
    <row r="1649" s="24" customFormat="1"/>
    <row r="1650" s="24" customFormat="1"/>
    <row r="1651" s="24" customFormat="1"/>
    <row r="1652" s="24" customFormat="1"/>
    <row r="1653" s="24" customFormat="1"/>
    <row r="1654" s="24" customFormat="1"/>
    <row r="1655" s="24" customFormat="1"/>
    <row r="1656" s="24" customFormat="1"/>
    <row r="1657" s="24" customFormat="1"/>
    <row r="1658" s="24" customFormat="1"/>
    <row r="1659" s="24" customFormat="1"/>
    <row r="1660" s="24" customFormat="1"/>
    <row r="1661" s="24" customFormat="1"/>
    <row r="1662" s="24" customFormat="1"/>
    <row r="1663" s="24" customFormat="1"/>
    <row r="1664" s="24" customFormat="1"/>
    <row r="1665" s="24" customFormat="1"/>
    <row r="1666" s="24" customFormat="1"/>
    <row r="1667" s="24" customFormat="1"/>
    <row r="1668" s="24" customFormat="1"/>
    <row r="1669" s="24" customFormat="1"/>
    <row r="1670" s="24" customFormat="1"/>
    <row r="1671" s="24" customFormat="1"/>
    <row r="1672" s="24" customFormat="1"/>
    <row r="1673" s="24" customFormat="1"/>
    <row r="1674" s="24" customFormat="1"/>
    <row r="1675" s="24" customFormat="1"/>
    <row r="1676" s="24" customFormat="1"/>
    <row r="1677" s="24" customFormat="1"/>
    <row r="1678" s="24" customFormat="1"/>
    <row r="1679" s="24" customFormat="1"/>
    <row r="1680" s="24" customFormat="1"/>
    <row r="1681" s="24" customFormat="1"/>
    <row r="1682" s="24" customFormat="1"/>
    <row r="1683" s="24" customFormat="1"/>
    <row r="1684" s="24" customFormat="1"/>
    <row r="1685" s="24" customFormat="1"/>
    <row r="1686" s="24" customFormat="1"/>
    <row r="1687" s="24" customFormat="1"/>
    <row r="1688" s="24" customFormat="1"/>
    <row r="1689" s="24" customFormat="1"/>
    <row r="1690" s="24" customFormat="1"/>
    <row r="1691" s="24" customFormat="1"/>
    <row r="1692" s="24" customFormat="1"/>
    <row r="1693" s="24" customFormat="1"/>
    <row r="1694" s="24" customFormat="1"/>
    <row r="1695" s="24" customFormat="1"/>
    <row r="1696" s="24" customFormat="1"/>
    <row r="1697" s="24" customFormat="1"/>
    <row r="1698" s="24" customFormat="1"/>
    <row r="1699" s="24" customFormat="1"/>
    <row r="1700" s="24" customFormat="1"/>
    <row r="1701" s="24" customFormat="1"/>
    <row r="1702" s="24" customFormat="1"/>
    <row r="1703" s="24" customFormat="1"/>
    <row r="1704" s="24" customFormat="1"/>
    <row r="1705" s="24" customFormat="1"/>
    <row r="1706" s="24" customFormat="1"/>
    <row r="1707" s="24" customFormat="1"/>
    <row r="1708" s="24" customFormat="1"/>
    <row r="1709" s="24" customFormat="1"/>
    <row r="1710" s="24" customFormat="1"/>
    <row r="1711" s="24" customFormat="1"/>
    <row r="1712" s="24" customFormat="1"/>
    <row r="1713" s="24" customFormat="1"/>
    <row r="1714" s="24" customFormat="1"/>
    <row r="1715" s="24" customFormat="1"/>
    <row r="1716" s="24" customFormat="1"/>
    <row r="1717" s="24" customFormat="1"/>
    <row r="1718" s="24" customFormat="1"/>
    <row r="1719" s="24" customFormat="1"/>
    <row r="1720" s="24" customFormat="1"/>
    <row r="1721" s="24" customFormat="1"/>
    <row r="1722" s="24" customFormat="1"/>
    <row r="1723" s="24" customFormat="1"/>
    <row r="1724" s="24" customFormat="1"/>
    <row r="1725" s="24" customFormat="1"/>
    <row r="1726" s="24" customFormat="1"/>
    <row r="1727" s="24" customFormat="1"/>
    <row r="1728" s="24" customFormat="1"/>
    <row r="1729" s="24" customFormat="1"/>
    <row r="1730" s="24" customFormat="1"/>
    <row r="1731" s="24" customFormat="1"/>
    <row r="1732" s="24" customFormat="1"/>
    <row r="1733" s="24" customFormat="1"/>
    <row r="1734" s="24" customFormat="1"/>
    <row r="1735" s="24" customFormat="1"/>
    <row r="1736" s="24" customFormat="1"/>
    <row r="1737" s="24" customFormat="1"/>
    <row r="1738" s="24" customFormat="1"/>
    <row r="1739" s="24" customFormat="1"/>
    <row r="1740" s="24" customFormat="1"/>
    <row r="1741" s="24" customFormat="1"/>
    <row r="1742" s="24" customFormat="1"/>
    <row r="1743" s="24" customFormat="1"/>
    <row r="1744" s="24" customFormat="1"/>
    <row r="1745" s="24" customFormat="1"/>
    <row r="1746" s="24" customFormat="1"/>
    <row r="1747" s="24" customFormat="1"/>
    <row r="1748" s="24" customFormat="1"/>
    <row r="1749" s="24" customFormat="1"/>
    <row r="1750" s="24" customFormat="1"/>
    <row r="1751" s="24" customFormat="1"/>
    <row r="1752" s="24" customFormat="1"/>
    <row r="1753" s="24" customFormat="1"/>
    <row r="1754" s="24" customFormat="1"/>
    <row r="1755" s="24" customFormat="1"/>
    <row r="1756" s="24" customFormat="1"/>
    <row r="1757" s="24" customFormat="1"/>
    <row r="1758" s="24" customFormat="1"/>
    <row r="1759" s="24" customFormat="1"/>
    <row r="1760" s="24" customFormat="1"/>
    <row r="1761" s="24" customFormat="1"/>
    <row r="1762" s="24" customFormat="1"/>
    <row r="1763" s="24" customFormat="1"/>
    <row r="1764" s="24" customFormat="1"/>
    <row r="1765" s="24" customFormat="1"/>
    <row r="1766" s="24" customFormat="1"/>
    <row r="1767" s="24" customFormat="1"/>
    <row r="1768" s="24" customFormat="1"/>
    <row r="1769" s="24" customFormat="1"/>
    <row r="1770" s="24" customFormat="1"/>
    <row r="1771" s="24" customFormat="1"/>
    <row r="1772" s="24" customFormat="1"/>
    <row r="1773" s="24" customFormat="1"/>
    <row r="1774" s="24" customFormat="1"/>
    <row r="1775" s="24" customFormat="1"/>
    <row r="1776" s="24" customFormat="1"/>
    <row r="1777" s="24" customFormat="1"/>
    <row r="1778" s="24" customFormat="1"/>
    <row r="1779" s="24" customFormat="1"/>
    <row r="1780" s="24" customFormat="1"/>
    <row r="1781" s="24" customFormat="1"/>
    <row r="1782" s="24" customFormat="1"/>
    <row r="1783" s="24" customFormat="1"/>
    <row r="1784" s="24" customFormat="1"/>
    <row r="1785" s="24" customFormat="1"/>
    <row r="1786" s="24" customFormat="1"/>
    <row r="1787" s="24" customFormat="1"/>
    <row r="1788" s="24" customFormat="1"/>
    <row r="1789" s="24" customFormat="1"/>
    <row r="1790" s="24" customFormat="1"/>
    <row r="1791" s="24" customFormat="1"/>
    <row r="1792" s="24" customFormat="1"/>
    <row r="1793" s="24" customFormat="1"/>
    <row r="1794" s="24" customFormat="1"/>
    <row r="1795" s="24" customFormat="1"/>
    <row r="1796" s="24" customFormat="1"/>
    <row r="1797" s="24" customFormat="1"/>
    <row r="1798" s="24" customFormat="1"/>
    <row r="1799" s="24" customFormat="1"/>
    <row r="1800" s="24" customFormat="1"/>
    <row r="1801" s="24" customFormat="1"/>
    <row r="1802" s="24" customFormat="1"/>
    <row r="1803" s="24" customFormat="1"/>
    <row r="1804" s="24" customFormat="1"/>
    <row r="1805" s="24" customFormat="1"/>
    <row r="1806" s="24" customFormat="1"/>
    <row r="1807" s="24" customFormat="1"/>
    <row r="1808" s="24" customFormat="1"/>
    <row r="1809" s="24" customFormat="1"/>
    <row r="1810" s="24" customFormat="1"/>
    <row r="1811" s="24" customFormat="1"/>
    <row r="1812" s="24" customFormat="1"/>
    <row r="1813" s="24" customFormat="1"/>
    <row r="1814" s="24" customFormat="1"/>
    <row r="1815" s="24" customFormat="1"/>
    <row r="1816" s="24" customFormat="1"/>
    <row r="1817" s="24" customFormat="1"/>
    <row r="1818" s="24" customFormat="1"/>
    <row r="1819" s="24" customFormat="1"/>
    <row r="1820" s="24" customFormat="1"/>
    <row r="1821" s="24" customFormat="1"/>
    <row r="1822" s="24" customFormat="1"/>
    <row r="1823" s="24" customFormat="1"/>
    <row r="1824" s="24" customFormat="1"/>
    <row r="1825" s="24" customFormat="1"/>
    <row r="1826" s="24" customFormat="1"/>
    <row r="1827" s="24" customFormat="1"/>
    <row r="1828" s="24" customFormat="1"/>
    <row r="1829" s="24" customFormat="1"/>
    <row r="1830" s="24" customFormat="1"/>
    <row r="1831" s="24" customFormat="1"/>
    <row r="1832" s="24" customFormat="1"/>
    <row r="1833" s="24" customFormat="1"/>
    <row r="1834" s="24" customFormat="1"/>
    <row r="1835" s="24" customFormat="1"/>
    <row r="1836" s="24" customFormat="1"/>
    <row r="1837" s="24" customFormat="1"/>
    <row r="1838" s="24" customFormat="1"/>
    <row r="1839" s="24" customFormat="1"/>
    <row r="1840" s="24" customFormat="1"/>
    <row r="1841" s="24" customFormat="1"/>
    <row r="1842" s="24" customFormat="1"/>
    <row r="1843" s="24" customFormat="1"/>
    <row r="1844" s="24" customFormat="1"/>
    <row r="1845" s="24" customFormat="1"/>
    <row r="1846" s="24" customFormat="1"/>
    <row r="1847" s="24" customFormat="1"/>
    <row r="1848" s="24" customFormat="1"/>
    <row r="1849" s="24" customFormat="1"/>
    <row r="1850" s="24" customFormat="1"/>
    <row r="1851" s="24" customFormat="1"/>
    <row r="1852" s="24" customFormat="1"/>
    <row r="1853" s="24" customFormat="1"/>
    <row r="1854" s="24" customFormat="1"/>
    <row r="1855" s="24" customFormat="1"/>
    <row r="1856" s="24" customFormat="1"/>
    <row r="1857" s="24" customFormat="1"/>
    <row r="1858" s="24" customFormat="1"/>
    <row r="1859" s="24" customFormat="1"/>
    <row r="1860" s="24" customFormat="1"/>
    <row r="1861" s="24" customFormat="1"/>
    <row r="1862" s="24" customFormat="1"/>
    <row r="1863" s="24" customFormat="1"/>
    <row r="1864" s="24" customFormat="1"/>
    <row r="1865" s="24" customFormat="1"/>
    <row r="1866" s="24" customFormat="1"/>
    <row r="1867" s="24" customFormat="1"/>
    <row r="1868" s="24" customFormat="1"/>
    <row r="1869" s="24" customFormat="1"/>
    <row r="1870" s="24" customFormat="1"/>
    <row r="1871" s="24" customFormat="1"/>
    <row r="1872" s="24" customFormat="1"/>
    <row r="1873" s="24" customFormat="1"/>
    <row r="1874" s="24" customFormat="1"/>
    <row r="1875" s="24" customFormat="1"/>
    <row r="1876" s="24" customFormat="1"/>
    <row r="1877" s="24" customFormat="1"/>
    <row r="1878" s="24" customFormat="1"/>
    <row r="1879" s="24" customFormat="1"/>
    <row r="1880" s="24" customFormat="1"/>
    <row r="1881" s="24" customFormat="1"/>
    <row r="1882" s="24" customFormat="1"/>
    <row r="1883" s="24" customFormat="1"/>
    <row r="1884" s="24" customFormat="1"/>
    <row r="1885" s="24" customFormat="1"/>
    <row r="1886" s="24" customFormat="1"/>
    <row r="1887" s="24" customFormat="1"/>
    <row r="1888" s="24" customFormat="1"/>
    <row r="1889" s="24" customFormat="1"/>
    <row r="1890" s="24" customFormat="1"/>
    <row r="1891" s="24" customFormat="1"/>
    <row r="1892" s="24" customFormat="1"/>
    <row r="1893" s="24" customFormat="1"/>
    <row r="1894" s="24" customFormat="1"/>
    <row r="1895" s="24" customFormat="1"/>
    <row r="1896" s="24" customFormat="1"/>
    <row r="1897" s="24" customFormat="1"/>
    <row r="1898" s="24" customFormat="1"/>
    <row r="1899" s="24" customFormat="1"/>
    <row r="1900" s="24" customFormat="1"/>
    <row r="1901" s="24" customFormat="1"/>
    <row r="1902" s="24" customFormat="1"/>
    <row r="1903" s="24" customFormat="1"/>
    <row r="1904" s="24" customFormat="1"/>
    <row r="1905" s="24" customFormat="1"/>
    <row r="1906" s="24" customFormat="1"/>
    <row r="1907" s="24" customFormat="1"/>
    <row r="1908" s="24" customFormat="1"/>
    <row r="1909" s="24" customFormat="1"/>
    <row r="1910" s="24" customFormat="1"/>
    <row r="1911" s="24" customFormat="1"/>
    <row r="1912" s="24" customFormat="1"/>
    <row r="1913" s="24" customFormat="1"/>
    <row r="1914" s="24" customFormat="1"/>
    <row r="1915" s="24" customFormat="1"/>
    <row r="1916" s="24" customFormat="1"/>
    <row r="1917" s="24" customFormat="1"/>
    <row r="1918" s="24" customFormat="1"/>
    <row r="1919" s="24" customFormat="1"/>
    <row r="1920" s="24" customFormat="1"/>
    <row r="1921" s="24" customFormat="1"/>
    <row r="1922" s="24" customFormat="1"/>
    <row r="1923" s="24" customFormat="1"/>
    <row r="1924" s="24" customFormat="1"/>
    <row r="1925" s="24" customFormat="1"/>
    <row r="1926" s="24" customFormat="1"/>
    <row r="1927" s="24" customFormat="1"/>
    <row r="1928" s="24" customFormat="1"/>
    <row r="1929" s="24" customFormat="1"/>
    <row r="1930" s="24" customFormat="1"/>
    <row r="1931" s="24" customFormat="1"/>
    <row r="1932" s="24" customFormat="1"/>
    <row r="1933" s="24" customFormat="1"/>
    <row r="1934" s="24" customFormat="1"/>
    <row r="1935" s="24" customFormat="1"/>
    <row r="1936" s="24" customFormat="1"/>
    <row r="1937" s="24" customFormat="1"/>
    <row r="1938" s="24" customFormat="1"/>
    <row r="1939" s="24" customFormat="1"/>
    <row r="1940" s="24" customFormat="1"/>
    <row r="1941" s="24" customFormat="1"/>
    <row r="1942" s="24" customFormat="1"/>
    <row r="1943" s="24" customFormat="1"/>
    <row r="1944" s="24" customFormat="1"/>
    <row r="1945" s="24" customFormat="1"/>
    <row r="1946" s="24" customFormat="1"/>
    <row r="1947" s="24" customFormat="1"/>
    <row r="1948" s="24" customFormat="1"/>
    <row r="1949" s="24" customFormat="1"/>
    <row r="1950" s="24" customFormat="1"/>
    <row r="1951" s="24" customFormat="1"/>
    <row r="1952" s="24" customFormat="1"/>
    <row r="1953" s="24" customFormat="1"/>
    <row r="1954" s="24" customFormat="1"/>
    <row r="1955" s="24" customFormat="1"/>
    <row r="1956" s="24" customFormat="1"/>
    <row r="1957" s="24" customFormat="1"/>
    <row r="1958" s="24" customFormat="1"/>
    <row r="1959" s="24" customFormat="1"/>
    <row r="1960" s="24" customFormat="1"/>
    <row r="1961" s="24" customFormat="1"/>
    <row r="1962" s="24" customFormat="1"/>
    <row r="1963" s="24" customFormat="1"/>
    <row r="1964" s="24" customFormat="1"/>
    <row r="1965" s="24" customFormat="1"/>
    <row r="1966" s="24" customFormat="1"/>
    <row r="1967" s="24" customFormat="1"/>
    <row r="1968" s="24" customFormat="1"/>
    <row r="1969" s="24" customFormat="1"/>
    <row r="1970" s="24" customFormat="1"/>
    <row r="1971" s="24" customFormat="1"/>
    <row r="1972" s="24" customFormat="1"/>
    <row r="1973" s="24" customFormat="1"/>
    <row r="1974" s="24" customFormat="1"/>
    <row r="1975" s="24" customFormat="1"/>
    <row r="1976" s="24" customFormat="1"/>
    <row r="1977" s="24" customFormat="1"/>
    <row r="1978" s="24" customFormat="1"/>
    <row r="1979" s="24" customFormat="1"/>
    <row r="1980" s="24" customFormat="1"/>
    <row r="1981" s="24" customFormat="1"/>
    <row r="1982" s="24" customFormat="1"/>
    <row r="1983" s="24" customFormat="1"/>
    <row r="1984" s="24" customFormat="1"/>
    <row r="1985" s="24" customFormat="1"/>
    <row r="1986" s="24" customFormat="1"/>
    <row r="1987" s="24" customFormat="1"/>
    <row r="1988" s="24" customFormat="1"/>
    <row r="1989" s="24" customFormat="1"/>
    <row r="1990" s="24" customFormat="1"/>
    <row r="1991" s="24" customFormat="1"/>
    <row r="1992" s="24" customFormat="1"/>
    <row r="1993" s="24" customFormat="1"/>
    <row r="1994" s="24" customFormat="1"/>
    <row r="1995" s="24" customFormat="1"/>
    <row r="1996" s="24" customFormat="1"/>
    <row r="1997" s="24" customFormat="1"/>
    <row r="1998" s="24" customFormat="1"/>
    <row r="1999" s="24" customFormat="1"/>
    <row r="2000" s="24" customFormat="1"/>
    <row r="2001" s="24" customFormat="1"/>
    <row r="2002" s="24" customFormat="1"/>
    <row r="2003" s="24" customFormat="1"/>
    <row r="2004" s="24" customFormat="1"/>
    <row r="2005" s="24" customFormat="1"/>
    <row r="2006" s="24" customFormat="1"/>
    <row r="2007" s="24" customFormat="1"/>
    <row r="2008" s="24" customFormat="1"/>
    <row r="2009" s="24" customFormat="1"/>
    <row r="2010" s="24" customFormat="1"/>
    <row r="2011" s="24" customFormat="1"/>
    <row r="2012" s="24" customFormat="1"/>
    <row r="2013" s="24" customFormat="1"/>
    <row r="2014" s="24" customFormat="1"/>
    <row r="2015" s="24" customFormat="1"/>
    <row r="2016" s="24" customFormat="1"/>
    <row r="2017" s="24" customFormat="1"/>
    <row r="2018" s="24" customFormat="1"/>
    <row r="2019" s="24" customFormat="1"/>
    <row r="2020" s="24" customFormat="1"/>
    <row r="2021" s="24" customFormat="1"/>
    <row r="2022" s="24" customFormat="1"/>
    <row r="2023" s="24" customFormat="1"/>
    <row r="2024" s="24" customFormat="1"/>
    <row r="2025" s="24" customFormat="1"/>
    <row r="2026" s="24" customFormat="1"/>
    <row r="2027" s="24" customFormat="1"/>
    <row r="2028" s="24" customFormat="1"/>
    <row r="2029" s="24" customFormat="1"/>
    <row r="2030" s="24" customFormat="1"/>
    <row r="2031" s="24" customFormat="1"/>
    <row r="2032" s="24" customFormat="1"/>
    <row r="2033" s="24" customFormat="1"/>
    <row r="2034" s="24" customFormat="1"/>
    <row r="2035" s="24" customFormat="1"/>
    <row r="2036" s="24" customFormat="1"/>
    <row r="2037" s="24" customFormat="1"/>
    <row r="2038" s="24" customFormat="1"/>
    <row r="2039" s="24" customFormat="1"/>
    <row r="2040" s="24" customFormat="1"/>
    <row r="2041" s="24" customFormat="1"/>
    <row r="2042" s="24" customFormat="1"/>
    <row r="2043" s="24" customFormat="1"/>
    <row r="2044" s="24" customFormat="1"/>
    <row r="2045" s="24" customFormat="1"/>
    <row r="2046" s="24" customFormat="1"/>
    <row r="2047" s="24" customFormat="1"/>
    <row r="2048" s="24" customFormat="1"/>
    <row r="2049" s="24" customFormat="1"/>
    <row r="2050" s="24" customFormat="1"/>
    <row r="2051" s="24" customFormat="1"/>
    <row r="2052" s="24" customFormat="1"/>
    <row r="2053" s="24" customFormat="1"/>
    <row r="2054" s="24" customFormat="1"/>
    <row r="2055" s="24" customFormat="1"/>
    <row r="2056" s="24" customFormat="1"/>
    <row r="2057" s="24" customFormat="1"/>
    <row r="2058" s="24" customFormat="1"/>
    <row r="2059" s="24" customFormat="1"/>
    <row r="2060" s="24" customFormat="1"/>
    <row r="2061" s="24" customFormat="1"/>
    <row r="2062" s="24" customFormat="1"/>
    <row r="2063" s="24" customFormat="1"/>
    <row r="2064" s="24" customFormat="1"/>
    <row r="2065" s="24" customFormat="1"/>
    <row r="2066" s="24" customFormat="1"/>
    <row r="2067" s="24" customFormat="1"/>
    <row r="2068" s="24" customFormat="1"/>
    <row r="2069" s="24" customFormat="1"/>
    <row r="2070" s="24" customFormat="1"/>
    <row r="2071" s="24" customFormat="1"/>
    <row r="2072" s="24" customFormat="1"/>
    <row r="2073" s="24" customFormat="1"/>
    <row r="2074" s="24" customFormat="1"/>
    <row r="2075" s="24" customFormat="1"/>
    <row r="2076" s="24" customFormat="1"/>
    <row r="2077" s="24" customFormat="1"/>
    <row r="2078" s="24" customFormat="1"/>
    <row r="2079" s="24" customFormat="1"/>
    <row r="2080" s="24" customFormat="1"/>
    <row r="2081" s="24" customFormat="1"/>
    <row r="2082" s="24" customFormat="1"/>
    <row r="2083" s="24" customFormat="1"/>
    <row r="2084" s="24" customFormat="1"/>
    <row r="2085" s="24" customFormat="1"/>
    <row r="2086" s="24" customFormat="1"/>
    <row r="2087" s="24" customFormat="1"/>
    <row r="2088" s="24" customFormat="1"/>
    <row r="2089" s="24" customFormat="1"/>
    <row r="2090" s="24" customFormat="1"/>
    <row r="2091" s="24" customFormat="1"/>
    <row r="2092" s="24" customFormat="1"/>
    <row r="2093" s="24" customFormat="1"/>
    <row r="2094" s="24" customFormat="1"/>
    <row r="2095" s="24" customFormat="1"/>
    <row r="2096" s="24" customFormat="1"/>
    <row r="2097" s="24" customFormat="1"/>
    <row r="2098" s="24" customFormat="1"/>
    <row r="2099" s="24" customFormat="1"/>
    <row r="2100" s="24" customFormat="1"/>
    <row r="2101" s="24" customFormat="1"/>
    <row r="2102" s="24" customFormat="1"/>
    <row r="2103" s="24" customFormat="1"/>
    <row r="2104" s="24" customFormat="1"/>
    <row r="2105" s="24" customFormat="1"/>
    <row r="2106" s="24" customFormat="1"/>
    <row r="2107" s="24" customFormat="1"/>
    <row r="2108" s="24" customFormat="1"/>
    <row r="2109" s="24" customFormat="1"/>
    <row r="2110" s="24" customFormat="1"/>
    <row r="2111" s="24" customFormat="1"/>
    <row r="2112" s="24" customFormat="1"/>
    <row r="2113" s="24" customFormat="1"/>
    <row r="2114" s="24" customFormat="1"/>
    <row r="2115" s="24" customFormat="1"/>
    <row r="2116" s="24" customFormat="1"/>
    <row r="2117" s="24" customFormat="1"/>
    <row r="2118" s="24" customFormat="1"/>
    <row r="2119" s="24" customFormat="1"/>
    <row r="2120" s="24" customFormat="1"/>
    <row r="2121" s="24" customFormat="1"/>
    <row r="2122" s="24" customFormat="1"/>
    <row r="2123" s="24" customFormat="1"/>
    <row r="2124" s="24" customFormat="1"/>
    <row r="2125" s="24" customFormat="1"/>
    <row r="2126" s="24" customFormat="1"/>
    <row r="2127" s="24" customFormat="1"/>
    <row r="2128" s="24" customFormat="1"/>
    <row r="2129" s="24" customFormat="1"/>
    <row r="2130" s="24" customFormat="1"/>
    <row r="2131" s="24" customFormat="1"/>
    <row r="2132" s="24" customFormat="1"/>
    <row r="2133" s="24" customFormat="1"/>
    <row r="2134" s="24" customFormat="1"/>
    <row r="2135" s="24" customFormat="1"/>
    <row r="2136" s="24" customFormat="1"/>
    <row r="2137" s="24" customFormat="1"/>
    <row r="2138" s="24" customFormat="1"/>
    <row r="2139" s="24" customFormat="1"/>
    <row r="2140" s="24" customFormat="1"/>
    <row r="2141" s="24" customFormat="1"/>
    <row r="2142" s="24" customFormat="1"/>
    <row r="2143" s="24" customFormat="1"/>
    <row r="2144" s="24" customFormat="1"/>
    <row r="2145" s="24" customFormat="1"/>
    <row r="2146" s="24" customFormat="1"/>
    <row r="2147" s="24" customFormat="1"/>
    <row r="2148" s="24" customFormat="1"/>
    <row r="2149" s="24" customFormat="1"/>
    <row r="2150" s="24" customFormat="1"/>
    <row r="2151" s="24" customFormat="1"/>
    <row r="2152" s="24" customFormat="1"/>
    <row r="2153" s="24" customFormat="1"/>
    <row r="2154" s="24" customFormat="1"/>
    <row r="2155" s="24" customFormat="1"/>
    <row r="2156" s="24" customFormat="1"/>
    <row r="2157" s="24" customFormat="1"/>
    <row r="2158" s="24" customFormat="1"/>
    <row r="2159" s="24" customFormat="1"/>
    <row r="2160" s="24" customFormat="1"/>
    <row r="2161" s="24" customFormat="1"/>
    <row r="2162" s="24" customFormat="1"/>
    <row r="2163" s="24" customFormat="1"/>
    <row r="2164" s="24" customFormat="1"/>
    <row r="2165" s="24" customFormat="1"/>
    <row r="2166" s="24" customFormat="1"/>
    <row r="2167" s="24" customFormat="1"/>
    <row r="2168" s="24" customFormat="1"/>
    <row r="2169" s="24" customFormat="1"/>
    <row r="2170" s="24" customFormat="1"/>
    <row r="2171" s="24" customFormat="1"/>
    <row r="2172" s="24" customFormat="1"/>
    <row r="2173" s="24" customFormat="1"/>
    <row r="2174" s="24" customFormat="1"/>
    <row r="2175" s="24" customFormat="1"/>
    <row r="2176" s="24" customFormat="1"/>
    <row r="2177" s="24" customFormat="1"/>
    <row r="2178" s="24" customFormat="1"/>
    <row r="2179" s="24" customFormat="1"/>
    <row r="2180" s="24" customFormat="1"/>
    <row r="2181" s="24" customFormat="1"/>
    <row r="2182" s="24" customFormat="1"/>
    <row r="2183" s="24" customFormat="1"/>
    <row r="2184" s="24" customFormat="1"/>
    <row r="2185" s="24" customFormat="1"/>
    <row r="2186" s="24" customFormat="1"/>
    <row r="2187" s="24" customFormat="1"/>
    <row r="2188" s="24" customFormat="1"/>
    <row r="2189" s="24" customFormat="1"/>
    <row r="2190" s="24" customFormat="1"/>
    <row r="2191" s="24" customFormat="1"/>
    <row r="2192" s="24" customFormat="1"/>
    <row r="2193" s="24" customFormat="1"/>
    <row r="2194" s="24" customFormat="1"/>
    <row r="2195" s="24" customFormat="1"/>
    <row r="2196" s="24" customFormat="1"/>
    <row r="2197" s="24" customFormat="1"/>
    <row r="2198" s="24" customFormat="1"/>
    <row r="2199" s="24" customFormat="1"/>
    <row r="2200" s="24" customFormat="1"/>
    <row r="2201" s="24" customFormat="1"/>
    <row r="2202" s="24" customFormat="1"/>
    <row r="2203" s="24" customFormat="1"/>
    <row r="2204" s="24" customFormat="1"/>
    <row r="2205" s="24" customFormat="1"/>
    <row r="2206" s="24" customFormat="1"/>
    <row r="2207" s="24" customFormat="1"/>
    <row r="2208" s="24" customFormat="1"/>
    <row r="2209" s="24" customFormat="1"/>
    <row r="2210" s="24" customFormat="1"/>
    <row r="2211" s="24" customFormat="1"/>
    <row r="2212" s="24" customFormat="1"/>
    <row r="2213" s="24" customFormat="1"/>
    <row r="2214" s="24" customFormat="1"/>
    <row r="2215" s="24" customFormat="1"/>
    <row r="2216" s="24" customFormat="1"/>
    <row r="2217" s="24" customFormat="1"/>
    <row r="2218" s="24" customFormat="1"/>
    <row r="2219" s="24" customFormat="1"/>
    <row r="2220" s="24" customFormat="1"/>
    <row r="2221" s="24" customFormat="1"/>
    <row r="2222" s="24" customFormat="1"/>
    <row r="2223" s="24" customFormat="1"/>
    <row r="2224" s="24" customFormat="1"/>
    <row r="2225" s="24" customFormat="1"/>
    <row r="2226" s="24" customFormat="1"/>
    <row r="2227" s="24" customFormat="1"/>
    <row r="2228" s="24" customFormat="1"/>
    <row r="2229" s="24" customFormat="1"/>
    <row r="2230" s="24" customFormat="1"/>
    <row r="2231" s="24" customFormat="1"/>
    <row r="2232" s="24" customFormat="1"/>
    <row r="2233" s="24" customFormat="1"/>
    <row r="2234" s="24" customFormat="1"/>
    <row r="2235" s="24" customFormat="1"/>
    <row r="2236" s="24" customFormat="1"/>
    <row r="2237" s="24" customFormat="1"/>
    <row r="2238" s="24" customFormat="1"/>
    <row r="2239" s="24" customFormat="1"/>
    <row r="2240" s="24" customFormat="1"/>
    <row r="2241" s="24" customFormat="1"/>
    <row r="2242" s="24" customFormat="1"/>
    <row r="2243" s="24" customFormat="1"/>
    <row r="2244" s="24" customFormat="1"/>
    <row r="2245" s="24" customFormat="1"/>
    <row r="2246" s="24" customFormat="1"/>
    <row r="2247" s="24" customFormat="1"/>
    <row r="2248" s="24" customFormat="1"/>
    <row r="2249" s="24" customFormat="1"/>
    <row r="2250" s="24" customFormat="1"/>
    <row r="2251" s="24" customFormat="1"/>
    <row r="2252" s="24" customFormat="1"/>
    <row r="2253" s="24" customFormat="1"/>
    <row r="2254" s="24" customFormat="1"/>
    <row r="2255" s="24" customFormat="1"/>
    <row r="2256" s="24" customFormat="1"/>
    <row r="2257" s="24" customFormat="1"/>
    <row r="2258" s="24" customFormat="1"/>
    <row r="2259" s="24" customFormat="1"/>
    <row r="2260" s="24" customFormat="1"/>
    <row r="2261" s="24" customFormat="1"/>
    <row r="2262" s="24" customFormat="1"/>
    <row r="2263" s="24" customFormat="1"/>
    <row r="2264" s="24" customFormat="1"/>
    <row r="2265" s="24" customFormat="1"/>
    <row r="2266" s="24" customFormat="1"/>
    <row r="2267" s="24" customFormat="1"/>
    <row r="2268" s="24" customFormat="1"/>
    <row r="2269" s="24" customFormat="1"/>
    <row r="2270" s="24" customFormat="1"/>
    <row r="2271" s="24" customFormat="1"/>
    <row r="2272" s="24" customFormat="1"/>
    <row r="2273" s="24" customFormat="1"/>
    <row r="2274" s="24" customFormat="1"/>
    <row r="2275" s="24" customFormat="1"/>
    <row r="2276" s="24" customFormat="1"/>
    <row r="2277" s="24" customFormat="1"/>
    <row r="2278" s="24" customFormat="1"/>
    <row r="2279" s="24" customFormat="1"/>
    <row r="2280" s="24" customFormat="1"/>
    <row r="2281" s="24" customFormat="1"/>
    <row r="2282" s="24" customFormat="1"/>
    <row r="2283" s="24" customFormat="1"/>
    <row r="2284" s="24" customFormat="1"/>
    <row r="2285" s="24" customFormat="1"/>
    <row r="2286" s="24" customFormat="1"/>
    <row r="2287" s="24" customFormat="1"/>
    <row r="2288" s="24" customFormat="1"/>
    <row r="2289" s="24" customFormat="1"/>
    <row r="2290" s="24" customFormat="1"/>
    <row r="2291" s="24" customFormat="1"/>
    <row r="2292" s="24" customFormat="1"/>
    <row r="2293" s="24" customFormat="1"/>
    <row r="2294" s="24" customFormat="1"/>
    <row r="2295" s="24" customFormat="1"/>
    <row r="2296" s="24" customFormat="1"/>
    <row r="2297" s="24" customFormat="1"/>
    <row r="2298" s="24" customFormat="1"/>
    <row r="2299" s="24" customFormat="1"/>
    <row r="2300" s="24" customFormat="1"/>
    <row r="2301" s="24" customFormat="1"/>
    <row r="2302" s="24" customFormat="1"/>
    <row r="2303" s="24" customFormat="1"/>
    <row r="2304" s="24" customFormat="1"/>
    <row r="2305" s="24" customFormat="1"/>
    <row r="2306" s="24" customFormat="1"/>
    <row r="2307" s="24" customFormat="1"/>
    <row r="2308" s="24" customFormat="1"/>
    <row r="2309" s="24" customFormat="1"/>
    <row r="2310" s="24" customFormat="1"/>
    <row r="2311" s="24" customFormat="1"/>
    <row r="2312" s="24" customFormat="1"/>
    <row r="2313" s="24" customFormat="1"/>
    <row r="2314" s="24" customFormat="1"/>
    <row r="2315" s="24" customFormat="1"/>
    <row r="2316" s="24" customFormat="1"/>
    <row r="2317" s="24" customFormat="1"/>
    <row r="2318" s="24" customFormat="1"/>
    <row r="2319" s="24" customFormat="1"/>
    <row r="2320" s="24" customFormat="1"/>
    <row r="2321" s="24" customFormat="1"/>
    <row r="2322" s="24" customFormat="1"/>
    <row r="2323" s="24" customFormat="1"/>
    <row r="2324" s="24" customFormat="1"/>
    <row r="2325" s="24" customFormat="1"/>
    <row r="2326" s="24" customFormat="1"/>
    <row r="2327" s="24" customFormat="1"/>
    <row r="2328" s="24" customFormat="1"/>
    <row r="2329" s="24" customFormat="1"/>
    <row r="2330" s="24" customFormat="1"/>
    <row r="2331" s="24" customFormat="1"/>
    <row r="2332" s="24" customFormat="1"/>
    <row r="2333" s="24" customFormat="1"/>
    <row r="2334" s="24" customFormat="1"/>
    <row r="2335" s="24" customFormat="1"/>
    <row r="2336" s="24" customFormat="1"/>
    <row r="2337" s="24" customFormat="1"/>
    <row r="2338" s="24" customFormat="1"/>
    <row r="2339" s="24" customFormat="1"/>
    <row r="2340" s="24" customFormat="1"/>
    <row r="2341" s="24" customFormat="1"/>
    <row r="2342" s="24" customFormat="1"/>
    <row r="2343" s="24" customFormat="1"/>
    <row r="2344" s="24" customFormat="1"/>
    <row r="2345" s="24" customFormat="1"/>
    <row r="2346" s="24" customFormat="1"/>
    <row r="2347" s="24" customFormat="1"/>
    <row r="2348" s="24" customFormat="1"/>
    <row r="2349" s="24" customFormat="1"/>
    <row r="2350" s="24" customFormat="1"/>
    <row r="2351" s="24" customFormat="1"/>
    <row r="2352" s="24" customFormat="1"/>
    <row r="2353" s="24" customFormat="1"/>
    <row r="2354" s="24" customFormat="1"/>
    <row r="2355" s="24" customFormat="1"/>
    <row r="2356" s="24" customFormat="1"/>
    <row r="2357" s="24" customFormat="1"/>
    <row r="2358" s="24" customFormat="1"/>
    <row r="2359" s="24" customFormat="1"/>
    <row r="2360" s="24" customFormat="1"/>
    <row r="2361" s="24" customFormat="1"/>
    <row r="2362" s="24" customFormat="1"/>
    <row r="2363" s="24" customFormat="1"/>
    <row r="2364" s="24" customFormat="1"/>
    <row r="2365" s="24" customFormat="1"/>
    <row r="2366" s="24" customFormat="1"/>
    <row r="2367" s="24" customFormat="1"/>
    <row r="2368" s="24" customFormat="1"/>
    <row r="2369" s="24" customFormat="1"/>
    <row r="2370" s="24" customFormat="1"/>
    <row r="2371" s="24" customFormat="1"/>
    <row r="2372" s="24" customFormat="1"/>
    <row r="2373" s="24" customFormat="1"/>
    <row r="2374" s="24" customFormat="1"/>
    <row r="2375" s="24" customFormat="1"/>
    <row r="2376" s="24" customFormat="1"/>
    <row r="2377" s="24" customFormat="1"/>
    <row r="2378" s="24" customFormat="1"/>
    <row r="2379" s="24" customFormat="1"/>
    <row r="2380" s="24" customFormat="1"/>
    <row r="2381" s="24" customFormat="1"/>
    <row r="2382" s="24" customFormat="1"/>
    <row r="2383" s="24" customFormat="1"/>
    <row r="2384" s="24" customFormat="1"/>
    <row r="2385" s="24" customFormat="1"/>
    <row r="2386" s="24" customFormat="1"/>
    <row r="2387" s="24" customFormat="1"/>
    <row r="2388" s="24" customFormat="1"/>
    <row r="2389" s="24" customFormat="1"/>
    <row r="2390" s="24" customFormat="1"/>
    <row r="2391" s="24" customFormat="1"/>
    <row r="2392" s="24" customFormat="1"/>
    <row r="2393" s="24" customFormat="1"/>
    <row r="2394" s="24" customFormat="1"/>
    <row r="2395" s="24" customFormat="1"/>
    <row r="2396" s="24" customFormat="1"/>
    <row r="2397" s="24" customFormat="1"/>
    <row r="2398" s="24" customFormat="1"/>
    <row r="2399" s="24" customFormat="1"/>
    <row r="2400" s="24" customFormat="1"/>
    <row r="2401" s="24" customFormat="1"/>
    <row r="2402" s="24" customFormat="1"/>
    <row r="2403" s="24" customFormat="1"/>
    <row r="2404" s="24" customFormat="1"/>
    <row r="2405" s="24" customFormat="1"/>
    <row r="2406" s="24" customFormat="1"/>
    <row r="2407" s="24" customFormat="1"/>
    <row r="2408" s="24" customFormat="1"/>
    <row r="2409" s="24" customFormat="1"/>
    <row r="2410" s="24" customFormat="1"/>
    <row r="2411" s="24" customFormat="1"/>
    <row r="2412" s="24" customFormat="1"/>
    <row r="2413" s="24" customFormat="1"/>
    <row r="2414" s="24" customFormat="1"/>
    <row r="2415" s="24" customFormat="1"/>
    <row r="2416" s="24" customFormat="1"/>
    <row r="2417" s="24" customFormat="1"/>
    <row r="2418" s="24" customFormat="1"/>
    <row r="2419" s="24" customFormat="1"/>
    <row r="2420" s="24" customFormat="1"/>
    <row r="2421" s="24" customFormat="1"/>
    <row r="2422" s="24" customFormat="1"/>
    <row r="2423" s="24" customFormat="1"/>
    <row r="2424" s="24" customFormat="1"/>
    <row r="2425" s="24" customFormat="1"/>
    <row r="2426" s="24" customFormat="1"/>
    <row r="2427" s="24" customFormat="1"/>
    <row r="2428" s="24" customFormat="1"/>
    <row r="2429" s="24" customFormat="1"/>
    <row r="2430" s="24" customFormat="1"/>
    <row r="2431" s="24" customFormat="1"/>
    <row r="2432" s="24" customFormat="1"/>
    <row r="2433" s="24" customFormat="1"/>
    <row r="2434" s="24" customFormat="1"/>
    <row r="2435" s="24" customFormat="1"/>
    <row r="2436" s="24" customFormat="1"/>
    <row r="2437" s="24" customFormat="1"/>
    <row r="2438" s="24" customFormat="1"/>
    <row r="2439" s="24" customFormat="1"/>
    <row r="2440" s="24" customFormat="1"/>
    <row r="2441" s="24" customFormat="1"/>
    <row r="2442" s="24" customFormat="1"/>
    <row r="2443" s="24" customFormat="1"/>
    <row r="2444" s="24" customFormat="1"/>
    <row r="2445" s="24" customFormat="1"/>
    <row r="2446" s="24" customFormat="1"/>
    <row r="2447" s="24" customFormat="1"/>
    <row r="2448" s="24" customFormat="1"/>
    <row r="2449" s="24" customFormat="1"/>
    <row r="2450" s="24" customFormat="1"/>
    <row r="2451" s="24" customFormat="1"/>
    <row r="2452" s="24" customFormat="1"/>
    <row r="2453" s="24" customFormat="1"/>
    <row r="2454" s="24" customFormat="1"/>
    <row r="2455" s="24" customFormat="1"/>
    <row r="2456" s="24" customFormat="1"/>
    <row r="2457" s="24" customFormat="1"/>
    <row r="2458" s="24" customFormat="1"/>
    <row r="2459" s="24" customFormat="1"/>
    <row r="2460" s="24" customFormat="1"/>
    <row r="2461" s="24" customFormat="1"/>
    <row r="2462" s="24" customFormat="1"/>
    <row r="2463" s="24" customFormat="1"/>
    <row r="2464" s="24" customFormat="1"/>
    <row r="2465" s="24" customFormat="1"/>
    <row r="2466" s="24" customFormat="1"/>
    <row r="2467" s="24" customFormat="1"/>
    <row r="2468" s="24" customFormat="1"/>
    <row r="2469" s="24" customFormat="1"/>
    <row r="2470" s="24" customFormat="1"/>
    <row r="2471" s="24" customFormat="1"/>
    <row r="2472" s="24" customFormat="1"/>
    <row r="2473" s="24" customFormat="1"/>
    <row r="2474" s="24" customFormat="1"/>
    <row r="2475" s="24" customFormat="1"/>
    <row r="2476" s="24" customFormat="1"/>
    <row r="2477" s="24" customFormat="1"/>
    <row r="2478" s="24" customFormat="1"/>
    <row r="2479" s="24" customFormat="1"/>
    <row r="2480" s="24" customFormat="1"/>
    <row r="2481" s="24" customFormat="1"/>
    <row r="2482" s="24" customFormat="1"/>
    <row r="2483" s="24" customFormat="1"/>
    <row r="2484" s="24" customFormat="1"/>
    <row r="2485" s="24" customFormat="1"/>
    <row r="2486" s="24" customFormat="1"/>
    <row r="2487" s="24" customFormat="1"/>
    <row r="2488" s="24" customFormat="1"/>
    <row r="2489" s="24" customFormat="1"/>
    <row r="2490" s="24" customFormat="1"/>
    <row r="2491" s="24" customFormat="1"/>
    <row r="2492" s="24" customFormat="1"/>
    <row r="2493" s="24" customFormat="1"/>
    <row r="2494" s="24" customFormat="1"/>
    <row r="2495" s="24" customFormat="1"/>
    <row r="2496" s="24" customFormat="1"/>
    <row r="2497" s="24" customFormat="1"/>
    <row r="2498" s="24" customFormat="1"/>
    <row r="2499" s="24" customFormat="1"/>
    <row r="2500" s="24" customFormat="1"/>
    <row r="2501" s="24" customFormat="1"/>
    <row r="2502" s="24" customFormat="1"/>
    <row r="2503" s="24" customFormat="1"/>
    <row r="2504" s="24" customFormat="1"/>
    <row r="2505" s="24" customFormat="1"/>
    <row r="2506" s="24" customFormat="1"/>
    <row r="2507" s="24" customFormat="1"/>
    <row r="2508" s="24" customFormat="1"/>
    <row r="2509" s="24" customFormat="1"/>
    <row r="2510" s="24" customFormat="1"/>
    <row r="2511" s="24" customFormat="1"/>
    <row r="2512" s="24" customFormat="1"/>
    <row r="2513" s="24" customFormat="1"/>
    <row r="2514" s="24" customFormat="1"/>
    <row r="2515" s="24" customFormat="1"/>
    <row r="2516" s="24" customFormat="1"/>
    <row r="2517" s="24" customFormat="1"/>
    <row r="2518" s="24" customFormat="1"/>
    <row r="2519" s="24" customFormat="1"/>
    <row r="2520" s="24" customFormat="1"/>
    <row r="2521" s="24" customFormat="1"/>
    <row r="2522" s="24" customFormat="1"/>
    <row r="2523" s="24" customFormat="1"/>
    <row r="2524" s="24" customFormat="1"/>
    <row r="2525" s="24" customFormat="1"/>
    <row r="2526" s="24" customFormat="1"/>
    <row r="2527" s="24" customFormat="1"/>
    <row r="2528" s="24" customFormat="1"/>
    <row r="2529" s="24" customFormat="1"/>
    <row r="2530" s="24" customFormat="1"/>
    <row r="2531" s="24" customFormat="1"/>
    <row r="2532" s="24" customFormat="1"/>
    <row r="2533" s="24" customFormat="1"/>
    <row r="2534" s="24" customFormat="1"/>
    <row r="2535" s="24" customFormat="1"/>
    <row r="2536" s="24" customFormat="1"/>
    <row r="2537" s="24" customFormat="1"/>
    <row r="2538" s="24" customFormat="1"/>
    <row r="2539" s="24" customFormat="1"/>
    <row r="2540" s="24" customFormat="1"/>
    <row r="2541" s="24" customFormat="1"/>
    <row r="2542" s="24" customFormat="1"/>
    <row r="2543" s="24" customFormat="1"/>
    <row r="2544" s="24" customFormat="1"/>
    <row r="2545" s="24" customFormat="1"/>
    <row r="2546" s="24" customFormat="1"/>
    <row r="2547" s="24" customFormat="1"/>
    <row r="2548" s="24" customFormat="1"/>
    <row r="2549" s="24" customFormat="1"/>
    <row r="2550" s="24" customFormat="1"/>
    <row r="2551" s="24" customFormat="1"/>
    <row r="2552" s="24" customFormat="1"/>
    <row r="2553" s="24" customFormat="1"/>
    <row r="2554" s="24" customFormat="1"/>
    <row r="2555" s="24" customFormat="1"/>
    <row r="2556" s="24" customFormat="1"/>
    <row r="2557" s="24" customFormat="1"/>
    <row r="2558" s="24" customFormat="1"/>
    <row r="2559" s="24" customFormat="1"/>
    <row r="2560" s="24" customFormat="1"/>
    <row r="2561" s="24" customFormat="1"/>
    <row r="2562" s="24" customFormat="1"/>
    <row r="2563" s="24" customFormat="1"/>
    <row r="2564" s="24" customFormat="1"/>
    <row r="2565" s="24" customFormat="1"/>
    <row r="2566" s="24" customFormat="1"/>
    <row r="2567" s="24" customFormat="1"/>
    <row r="2568" s="24" customFormat="1"/>
    <row r="2569" s="24" customFormat="1"/>
    <row r="2570" s="24" customFormat="1"/>
    <row r="2571" s="24" customFormat="1"/>
    <row r="2572" s="24" customFormat="1"/>
    <row r="2573" s="24" customFormat="1"/>
    <row r="2574" s="24" customFormat="1"/>
    <row r="2575" s="24" customFormat="1"/>
    <row r="2576" s="24" customFormat="1"/>
    <row r="2577" s="24" customFormat="1"/>
    <row r="2578" s="24" customFormat="1"/>
    <row r="2579" s="24" customFormat="1"/>
    <row r="2580" s="24" customFormat="1"/>
    <row r="2581" s="24" customFormat="1"/>
    <row r="2582" s="24" customFormat="1"/>
    <row r="2583" s="24" customFormat="1"/>
    <row r="2584" s="24" customFormat="1"/>
    <row r="2585" s="24" customFormat="1"/>
    <row r="2586" s="24" customFormat="1"/>
    <row r="2587" s="24" customFormat="1"/>
    <row r="2588" s="24" customFormat="1"/>
    <row r="2589" s="24" customFormat="1"/>
    <row r="2590" s="24" customFormat="1"/>
    <row r="2591" s="24" customFormat="1"/>
    <row r="2592" s="24" customFormat="1"/>
    <row r="2593" s="24" customFormat="1"/>
    <row r="2594" s="24" customFormat="1"/>
    <row r="2595" s="24" customFormat="1"/>
    <row r="2596" s="24" customFormat="1"/>
    <row r="2597" s="24" customFormat="1"/>
    <row r="2598" s="24" customFormat="1"/>
    <row r="2599" s="24" customFormat="1"/>
    <row r="2600" s="24" customFormat="1"/>
    <row r="2601" s="24" customFormat="1"/>
    <row r="2602" s="24" customFormat="1"/>
    <row r="2603" s="24" customFormat="1"/>
    <row r="2604" s="24" customFormat="1"/>
    <row r="2605" s="24" customFormat="1"/>
    <row r="2606" s="24" customFormat="1"/>
    <row r="2607" s="24" customFormat="1"/>
    <row r="2608" s="24" customFormat="1"/>
    <row r="2609" s="24" customFormat="1"/>
    <row r="2610" s="24" customFormat="1"/>
    <row r="2611" s="24" customFormat="1"/>
    <row r="2612" s="24" customFormat="1"/>
    <row r="2613" s="24" customFormat="1"/>
    <row r="2614" s="24" customFormat="1"/>
    <row r="2615" s="24" customFormat="1"/>
    <row r="2616" s="24" customFormat="1"/>
    <row r="2617" s="24" customFormat="1"/>
    <row r="2618" s="24" customFormat="1"/>
    <row r="2619" s="24" customFormat="1"/>
    <row r="2620" s="24" customFormat="1"/>
    <row r="2621" s="24" customFormat="1"/>
    <row r="2622" s="24" customFormat="1"/>
    <row r="2623" s="24" customFormat="1"/>
    <row r="2624" s="24" customFormat="1"/>
    <row r="2625" s="24" customFormat="1"/>
    <row r="2626" s="24" customFormat="1"/>
    <row r="2627" s="24" customFormat="1"/>
    <row r="2628" s="24" customFormat="1"/>
    <row r="2629" s="24" customFormat="1"/>
    <row r="2630" s="24" customFormat="1"/>
    <row r="2631" s="24" customFormat="1"/>
    <row r="2632" s="24" customFormat="1"/>
    <row r="2633" s="24" customFormat="1"/>
    <row r="2634" s="24" customFormat="1"/>
    <row r="2635" s="24" customFormat="1"/>
    <row r="2636" s="24" customFormat="1"/>
    <row r="2637" s="24" customFormat="1"/>
    <row r="2638" s="24" customFormat="1"/>
    <row r="2639" s="24" customFormat="1"/>
    <row r="2640" s="24" customFormat="1"/>
    <row r="2641" s="24" customFormat="1"/>
    <row r="2642" s="24" customFormat="1"/>
    <row r="2643" s="24" customFormat="1"/>
    <row r="2644" s="24" customFormat="1"/>
    <row r="2645" s="24" customFormat="1"/>
    <row r="2646" s="24" customFormat="1"/>
    <row r="2647" s="24" customFormat="1"/>
    <row r="2648" s="24" customFormat="1"/>
    <row r="2649" s="24" customFormat="1"/>
    <row r="2650" s="24" customFormat="1"/>
    <row r="2651" s="24" customFormat="1"/>
    <row r="2652" s="24" customFormat="1"/>
    <row r="2653" s="24" customFormat="1"/>
    <row r="2654" s="24" customFormat="1"/>
    <row r="2655" s="24" customFormat="1"/>
    <row r="2656" s="24" customFormat="1"/>
    <row r="2657" s="24" customFormat="1"/>
    <row r="2658" s="24" customFormat="1"/>
    <row r="2659" s="24" customFormat="1"/>
    <row r="2660" s="24" customFormat="1"/>
    <row r="2661" s="24" customFormat="1"/>
    <row r="2662" s="24" customFormat="1"/>
    <row r="2663" s="24" customFormat="1"/>
    <row r="2664" s="24" customFormat="1"/>
    <row r="2665" s="24" customFormat="1"/>
    <row r="2666" s="24" customFormat="1"/>
    <row r="2667" s="24" customFormat="1"/>
    <row r="2668" s="24" customFormat="1"/>
    <row r="2669" s="24" customFormat="1"/>
    <row r="2670" s="24" customFormat="1"/>
    <row r="2671" s="24" customFormat="1"/>
    <row r="2672" s="24" customFormat="1"/>
    <row r="2673" s="24" customFormat="1"/>
    <row r="2674" s="24" customFormat="1"/>
    <row r="2675" s="24" customFormat="1"/>
    <row r="2676" s="24" customFormat="1"/>
    <row r="2677" s="24" customFormat="1"/>
    <row r="2678" s="24" customFormat="1"/>
    <row r="2679" s="24" customFormat="1"/>
    <row r="2680" s="24" customFormat="1"/>
    <row r="2681" s="24" customFormat="1"/>
    <row r="2682" s="24" customFormat="1"/>
    <row r="2683" s="24" customFormat="1"/>
    <row r="2684" s="24" customFormat="1"/>
    <row r="2685" s="24" customFormat="1"/>
    <row r="2686" s="24" customFormat="1"/>
    <row r="2687" s="24" customFormat="1"/>
    <row r="2688" s="24" customFormat="1"/>
    <row r="2689" s="24" customFormat="1"/>
    <row r="2690" s="24" customFormat="1"/>
    <row r="2691" s="24" customFormat="1"/>
    <row r="2692" s="24" customFormat="1"/>
    <row r="2693" s="24" customFormat="1"/>
    <row r="2694" s="24" customFormat="1"/>
    <row r="2695" s="24" customFormat="1"/>
    <row r="2696" s="24" customFormat="1"/>
    <row r="2697" s="24" customFormat="1"/>
    <row r="2698" s="24" customFormat="1"/>
    <row r="2699" s="24" customFormat="1"/>
    <row r="2700" s="24" customFormat="1"/>
    <row r="2701" s="24" customFormat="1"/>
    <row r="2702" s="24" customFormat="1"/>
    <row r="2703" s="24" customFormat="1"/>
    <row r="2704" s="24" customFormat="1"/>
    <row r="2705" s="24" customFormat="1"/>
    <row r="2706" s="24" customFormat="1"/>
    <row r="2707" s="24" customFormat="1"/>
    <row r="2708" s="24" customFormat="1"/>
    <row r="2709" s="24" customFormat="1"/>
    <row r="2710" s="24" customFormat="1"/>
    <row r="2711" s="24" customFormat="1"/>
    <row r="2712" s="24" customFormat="1"/>
    <row r="2713" s="24" customFormat="1"/>
    <row r="2714" s="24" customFormat="1"/>
    <row r="2715" s="24" customFormat="1"/>
    <row r="2716" s="24" customFormat="1"/>
    <row r="2717" s="24" customFormat="1"/>
    <row r="2718" s="24" customFormat="1"/>
    <row r="2719" s="24" customFormat="1"/>
    <row r="2720" s="24" customFormat="1"/>
    <row r="2721" s="24" customFormat="1"/>
    <row r="2722" s="24" customFormat="1"/>
    <row r="2723" s="24" customFormat="1"/>
    <row r="2724" s="24" customFormat="1"/>
    <row r="2725" s="24" customFormat="1"/>
    <row r="2726" s="24" customFormat="1"/>
    <row r="2727" s="24" customFormat="1"/>
    <row r="2728" s="24" customFormat="1"/>
    <row r="2729" s="24" customFormat="1"/>
    <row r="2730" s="24" customFormat="1"/>
    <row r="2731" s="24" customFormat="1"/>
    <row r="2732" s="24" customFormat="1"/>
    <row r="2733" s="24" customFormat="1"/>
    <row r="2734" s="24" customFormat="1"/>
    <row r="2735" s="24" customFormat="1"/>
    <row r="2736" s="24" customFormat="1"/>
    <row r="2737" s="24" customFormat="1"/>
    <row r="2738" s="24" customFormat="1"/>
    <row r="2739" s="24" customFormat="1"/>
    <row r="2740" s="24" customFormat="1"/>
    <row r="2741" s="24" customFormat="1"/>
    <row r="2742" s="24" customFormat="1"/>
    <row r="2743" s="24" customFormat="1"/>
    <row r="2744" s="24" customFormat="1"/>
    <row r="2745" s="24" customFormat="1"/>
    <row r="2746" s="24" customFormat="1"/>
    <row r="2747" s="24" customFormat="1"/>
    <row r="2748" s="24" customFormat="1"/>
    <row r="2749" s="24" customFormat="1"/>
    <row r="2750" s="24" customFormat="1"/>
    <row r="2751" s="24" customFormat="1"/>
    <row r="2752" s="24" customFormat="1"/>
    <row r="2753" s="24" customFormat="1"/>
    <row r="2754" s="24" customFormat="1"/>
    <row r="2755" s="24" customFormat="1"/>
    <row r="2756" s="24" customFormat="1"/>
    <row r="2757" s="24" customFormat="1"/>
    <row r="2758" s="24" customFormat="1"/>
    <row r="2759" s="24" customFormat="1"/>
    <row r="2760" s="24" customFormat="1"/>
    <row r="2761" s="24" customFormat="1"/>
    <row r="2762" s="24" customFormat="1"/>
    <row r="2763" s="24" customFormat="1"/>
    <row r="2764" s="24" customFormat="1"/>
    <row r="2765" s="24" customFormat="1"/>
    <row r="2766" s="24" customFormat="1"/>
    <row r="2767" s="24" customFormat="1"/>
    <row r="2768" s="24" customFormat="1"/>
    <row r="2769" s="24" customFormat="1"/>
    <row r="2770" s="24" customFormat="1"/>
    <row r="2771" s="24" customFormat="1"/>
    <row r="2772" s="24" customFormat="1"/>
    <row r="2773" s="24" customFormat="1"/>
    <row r="2774" s="24" customFormat="1"/>
    <row r="2775" s="24" customFormat="1"/>
    <row r="2776" s="24" customFormat="1"/>
    <row r="2777" s="24" customFormat="1"/>
    <row r="2778" s="24" customFormat="1"/>
    <row r="2779" s="24" customFormat="1"/>
    <row r="2780" s="24" customFormat="1"/>
    <row r="2781" s="24" customFormat="1"/>
    <row r="2782" s="24" customFormat="1"/>
    <row r="2783" s="24" customFormat="1"/>
    <row r="2784" s="24" customFormat="1"/>
    <row r="2785" s="24" customFormat="1"/>
    <row r="2786" s="24" customFormat="1"/>
    <row r="2787" s="24" customFormat="1"/>
    <row r="2788" s="24" customFormat="1"/>
    <row r="2789" s="24" customFormat="1"/>
    <row r="2790" s="24" customFormat="1"/>
    <row r="2791" s="24" customFormat="1"/>
    <row r="2792" s="24" customFormat="1"/>
    <row r="2793" s="24" customFormat="1"/>
    <row r="2794" s="24" customFormat="1"/>
    <row r="2795" s="24" customFormat="1"/>
    <row r="2796" s="24" customFormat="1"/>
    <row r="2797" s="24" customFormat="1"/>
    <row r="2798" s="24" customFormat="1"/>
    <row r="2799" s="24" customFormat="1"/>
    <row r="2800" s="24" customFormat="1"/>
    <row r="2801" s="24" customFormat="1"/>
    <row r="2802" s="24" customFormat="1"/>
    <row r="2803" s="24" customFormat="1"/>
    <row r="2804" s="24" customFormat="1"/>
    <row r="2805" s="24" customFormat="1"/>
    <row r="2806" s="24" customFormat="1"/>
    <row r="2807" s="24" customFormat="1"/>
    <row r="2808" s="24" customFormat="1"/>
    <row r="2809" s="24" customFormat="1"/>
    <row r="2810" s="24" customFormat="1"/>
    <row r="2811" s="24" customFormat="1"/>
    <row r="2812" s="24" customFormat="1"/>
    <row r="2813" s="24" customFormat="1"/>
    <row r="2814" s="24" customFormat="1"/>
    <row r="2815" s="24" customFormat="1"/>
    <row r="2816" s="24" customFormat="1"/>
    <row r="2817" s="24" customFormat="1"/>
    <row r="2818" s="24" customFormat="1"/>
    <row r="2819" s="24" customFormat="1"/>
    <row r="2820" s="24" customFormat="1"/>
    <row r="2821" s="24" customFormat="1"/>
    <row r="2822" s="24" customFormat="1"/>
    <row r="2823" s="24" customFormat="1"/>
    <row r="2824" s="24" customFormat="1"/>
    <row r="2825" s="24" customFormat="1"/>
    <row r="2826" s="24" customFormat="1"/>
    <row r="2827" s="24" customFormat="1"/>
    <row r="2828" s="24" customFormat="1"/>
    <row r="2829" s="24" customFormat="1"/>
    <row r="2830" s="24" customFormat="1"/>
    <row r="2831" s="24" customFormat="1"/>
    <row r="2832" s="24" customFormat="1"/>
    <row r="2833" s="24" customFormat="1"/>
    <row r="2834" s="24" customFormat="1"/>
    <row r="2835" s="24" customFormat="1"/>
    <row r="2836" s="24" customFormat="1"/>
    <row r="2837" s="24" customFormat="1"/>
    <row r="2838" s="24" customFormat="1"/>
    <row r="2839" s="24" customFormat="1"/>
    <row r="2840" s="24" customFormat="1"/>
    <row r="2841" s="24" customFormat="1"/>
    <row r="2842" s="24" customFormat="1"/>
    <row r="2843" s="24" customFormat="1"/>
    <row r="2844" s="24" customFormat="1"/>
    <row r="2845" s="24" customFormat="1"/>
    <row r="2846" s="24" customFormat="1"/>
    <row r="2847" s="24" customFormat="1"/>
    <row r="2848" s="24" customFormat="1"/>
    <row r="2849" s="24" customFormat="1"/>
    <row r="2850" s="24" customFormat="1"/>
    <row r="2851" s="24" customFormat="1"/>
    <row r="2852" s="24" customFormat="1"/>
    <row r="2853" s="24" customFormat="1"/>
    <row r="2854" s="24" customFormat="1"/>
    <row r="2855" s="24" customFormat="1"/>
    <row r="2856" s="24" customFormat="1"/>
    <row r="2857" s="24" customFormat="1"/>
    <row r="2858" s="24" customFormat="1"/>
    <row r="2859" s="24" customFormat="1"/>
    <row r="2860" s="24" customFormat="1"/>
    <row r="2861" s="24" customFormat="1"/>
    <row r="2862" s="24" customFormat="1"/>
    <row r="2863" s="24" customFormat="1"/>
    <row r="2864" s="24" customFormat="1"/>
    <row r="2865" s="24" customFormat="1"/>
    <row r="2866" s="24" customFormat="1"/>
    <row r="2867" s="24" customFormat="1"/>
    <row r="2868" s="24" customFormat="1"/>
    <row r="2869" s="24" customFormat="1"/>
    <row r="2870" s="24" customFormat="1"/>
    <row r="2871" s="24" customFormat="1"/>
    <row r="2872" s="24" customFormat="1"/>
    <row r="2873" s="24" customFormat="1"/>
    <row r="2874" s="24" customFormat="1"/>
    <row r="2875" s="24" customFormat="1"/>
    <row r="2876" s="24" customFormat="1"/>
    <row r="2877" s="24" customFormat="1"/>
    <row r="2878" s="24" customFormat="1"/>
    <row r="2879" s="24" customFormat="1"/>
    <row r="2880" s="24" customFormat="1"/>
    <row r="2881" s="24" customFormat="1"/>
    <row r="2882" s="24" customFormat="1"/>
    <row r="2883" s="24" customFormat="1"/>
    <row r="2884" s="24" customFormat="1"/>
    <row r="2885" s="24" customFormat="1"/>
    <row r="2886" s="24" customFormat="1"/>
    <row r="2887" s="24" customFormat="1"/>
    <row r="2888" s="24" customFormat="1"/>
    <row r="2889" s="24" customFormat="1"/>
    <row r="2890" s="24" customFormat="1"/>
    <row r="2891" s="24" customFormat="1"/>
    <row r="2892" s="24" customFormat="1"/>
    <row r="2893" s="24" customFormat="1"/>
    <row r="2894" s="24" customFormat="1"/>
    <row r="2895" s="24" customFormat="1"/>
    <row r="2896" s="24" customFormat="1"/>
    <row r="2897" s="24" customFormat="1"/>
    <row r="2898" s="24" customFormat="1"/>
    <row r="2899" s="24" customFormat="1"/>
    <row r="2900" s="24" customFormat="1"/>
    <row r="2901" s="24" customFormat="1"/>
    <row r="2902" s="24" customFormat="1"/>
    <row r="2903" s="24" customFormat="1"/>
    <row r="2904" s="24" customFormat="1"/>
    <row r="2905" s="24" customFormat="1"/>
    <row r="2906" s="24" customFormat="1"/>
    <row r="2907" s="24" customFormat="1"/>
    <row r="2908" s="24" customFormat="1"/>
    <row r="2909" s="24" customFormat="1"/>
    <row r="2910" s="24" customFormat="1"/>
    <row r="2911" s="24" customFormat="1"/>
    <row r="2912" s="24" customFormat="1"/>
    <row r="2913" s="24" customFormat="1"/>
    <row r="2914" s="24" customFormat="1"/>
    <row r="2915" s="24" customFormat="1"/>
    <row r="2916" s="24" customFormat="1"/>
    <row r="2917" s="24" customFormat="1"/>
    <row r="2918" s="24" customFormat="1"/>
    <row r="2919" s="24" customFormat="1"/>
    <row r="2920" s="24" customFormat="1"/>
    <row r="2921" s="24" customFormat="1"/>
    <row r="2922" s="24" customFormat="1"/>
    <row r="2923" s="24" customFormat="1"/>
    <row r="2924" s="24" customFormat="1"/>
    <row r="2925" s="24" customFormat="1"/>
    <row r="2926" s="24" customFormat="1"/>
    <row r="2927" s="24" customFormat="1"/>
    <row r="2928" s="24" customFormat="1"/>
    <row r="2929" s="24" customFormat="1"/>
    <row r="2930" s="24" customFormat="1"/>
    <row r="2931" s="24" customFormat="1"/>
    <row r="2932" s="24" customFormat="1"/>
    <row r="2933" s="24" customFormat="1"/>
    <row r="2934" s="24" customFormat="1"/>
    <row r="2935" s="24" customFormat="1"/>
    <row r="2936" s="24" customFormat="1"/>
    <row r="2937" s="24" customFormat="1"/>
    <row r="2938" s="24" customFormat="1"/>
    <row r="2939" s="24" customFormat="1"/>
    <row r="2940" s="24" customFormat="1"/>
    <row r="2941" s="24" customFormat="1"/>
    <row r="2942" s="24" customFormat="1"/>
    <row r="2943" s="24" customFormat="1"/>
    <row r="2944" s="24" customFormat="1"/>
    <row r="2945" s="24" customFormat="1"/>
    <row r="2946" s="24" customFormat="1"/>
    <row r="2947" s="24" customFormat="1"/>
    <row r="2948" s="24" customFormat="1"/>
    <row r="2949" s="24" customFormat="1"/>
    <row r="2950" s="24" customFormat="1"/>
    <row r="2951" s="24" customFormat="1"/>
    <row r="2952" s="24" customFormat="1"/>
    <row r="2953" s="24" customFormat="1"/>
    <row r="2954" s="24" customFormat="1"/>
    <row r="2955" s="24" customFormat="1"/>
    <row r="2956" s="24" customFormat="1"/>
    <row r="2957" s="24" customFormat="1"/>
    <row r="2958" s="24" customFormat="1"/>
    <row r="2959" s="24" customFormat="1"/>
    <row r="2960" s="24" customFormat="1"/>
    <row r="2961" s="24" customFormat="1"/>
    <row r="2962" s="24" customFormat="1"/>
    <row r="2963" s="24" customFormat="1"/>
    <row r="2964" s="24" customFormat="1"/>
    <row r="2965" s="24" customFormat="1"/>
    <row r="2966" s="24" customFormat="1"/>
    <row r="2967" s="24" customFormat="1"/>
    <row r="2968" s="24" customFormat="1"/>
    <row r="2969" s="24" customFormat="1"/>
    <row r="2970" s="24" customFormat="1"/>
    <row r="2971" s="24" customFormat="1"/>
    <row r="2972" s="24" customFormat="1"/>
    <row r="2973" s="24" customFormat="1"/>
    <row r="2974" s="24" customFormat="1"/>
    <row r="2975" s="24" customFormat="1"/>
    <row r="2976" s="24" customFormat="1"/>
    <row r="2977" s="24" customFormat="1"/>
    <row r="2978" s="24" customFormat="1"/>
    <row r="2979" s="24" customFormat="1"/>
    <row r="2980" s="24" customFormat="1"/>
    <row r="2981" s="24" customFormat="1"/>
    <row r="2982" s="24" customFormat="1"/>
    <row r="2983" s="24" customFormat="1"/>
    <row r="2984" s="24" customFormat="1"/>
    <row r="2985" s="24" customFormat="1"/>
    <row r="2986" s="24" customFormat="1"/>
    <row r="2987" s="24" customFormat="1"/>
    <row r="2988" s="24" customFormat="1"/>
    <row r="2989" s="24" customFormat="1"/>
    <row r="2990" s="24" customFormat="1"/>
    <row r="2991" s="24" customFormat="1"/>
    <row r="2992" s="24" customFormat="1"/>
    <row r="2993" s="24" customFormat="1"/>
    <row r="2994" s="24" customFormat="1"/>
    <row r="2995" s="24" customFormat="1"/>
    <row r="2996" s="24" customFormat="1"/>
    <row r="2997" s="24" customFormat="1"/>
    <row r="2998" s="24" customFormat="1"/>
    <row r="2999" s="24" customFormat="1"/>
    <row r="3000" s="24" customFormat="1"/>
    <row r="3001" s="24" customFormat="1"/>
    <row r="3002" s="24" customFormat="1"/>
    <row r="3003" s="24" customFormat="1"/>
    <row r="3004" s="24" customFormat="1"/>
    <row r="3005" s="24" customFormat="1"/>
    <row r="3006" s="24" customFormat="1"/>
    <row r="3007" s="24" customFormat="1"/>
    <row r="3008" s="24" customFormat="1"/>
    <row r="3009" s="24" customFormat="1"/>
    <row r="3010" s="24" customFormat="1"/>
    <row r="3011" s="24" customFormat="1"/>
    <row r="3012" s="24" customFormat="1"/>
    <row r="3013" s="24" customFormat="1"/>
    <row r="3014" s="24" customFormat="1"/>
    <row r="3015" s="24" customFormat="1"/>
    <row r="3016" s="24" customFormat="1"/>
    <row r="3017" s="24" customFormat="1"/>
    <row r="3018" s="24" customFormat="1"/>
    <row r="3019" s="24" customFormat="1"/>
    <row r="3020" s="24" customFormat="1"/>
    <row r="3021" s="24" customFormat="1"/>
    <row r="3022" s="24" customFormat="1"/>
    <row r="3023" s="24" customFormat="1"/>
    <row r="3024" s="24" customFormat="1"/>
    <row r="3025" s="24" customFormat="1"/>
    <row r="3026" s="24" customFormat="1"/>
    <row r="3027" s="24" customFormat="1"/>
    <row r="3028" s="24" customFormat="1"/>
    <row r="3029" s="24" customFormat="1"/>
    <row r="3030" s="24" customFormat="1"/>
    <row r="3031" s="24" customFormat="1"/>
    <row r="3032" s="24" customFormat="1"/>
    <row r="3033" s="24" customFormat="1"/>
    <row r="3034" s="24" customFormat="1"/>
    <row r="3035" s="24" customFormat="1"/>
    <row r="3036" s="24" customFormat="1"/>
    <row r="3037" s="24" customFormat="1"/>
    <row r="3038" s="24" customFormat="1"/>
    <row r="3039" s="24" customFormat="1"/>
    <row r="3040" s="24" customFormat="1"/>
    <row r="3041" s="24" customFormat="1"/>
    <row r="3042" s="24" customFormat="1"/>
    <row r="3043" s="24" customFormat="1"/>
    <row r="3044" s="24" customFormat="1"/>
    <row r="3045" s="24" customFormat="1"/>
    <row r="3046" s="24" customFormat="1"/>
    <row r="3047" s="24" customFormat="1"/>
    <row r="3048" s="24" customFormat="1"/>
    <row r="3049" s="24" customFormat="1"/>
    <row r="3050" s="24" customFormat="1"/>
    <row r="3051" s="24" customFormat="1"/>
    <row r="3052" s="24" customFormat="1"/>
    <row r="3053" s="24" customFormat="1"/>
    <row r="3054" s="24" customFormat="1"/>
    <row r="3055" s="24" customFormat="1"/>
    <row r="3056" s="24" customFormat="1"/>
    <row r="3057" s="24" customFormat="1"/>
    <row r="3058" s="24" customFormat="1"/>
    <row r="3059" s="24" customFormat="1"/>
    <row r="3060" s="24" customFormat="1"/>
    <row r="3061" s="24" customFormat="1"/>
    <row r="3062" s="24" customFormat="1"/>
    <row r="3063" s="24" customFormat="1"/>
    <row r="3064" s="24" customFormat="1"/>
    <row r="3065" s="24" customFormat="1"/>
    <row r="3066" s="24" customFormat="1"/>
    <row r="3067" s="24" customFormat="1"/>
    <row r="3068" s="24" customFormat="1"/>
    <row r="3069" s="24" customFormat="1"/>
    <row r="3070" s="24" customFormat="1"/>
    <row r="3071" s="24" customFormat="1"/>
    <row r="3072" s="24" customFormat="1"/>
    <row r="3073" s="24" customFormat="1"/>
    <row r="3074" s="24" customFormat="1"/>
    <row r="3075" s="24" customFormat="1"/>
    <row r="3076" s="24" customFormat="1"/>
    <row r="3077" s="24" customFormat="1"/>
    <row r="3078" s="24" customFormat="1"/>
    <row r="3079" s="24" customFormat="1"/>
    <row r="3080" s="24" customFormat="1"/>
    <row r="3081" s="24" customFormat="1"/>
    <row r="3082" s="24" customFormat="1"/>
    <row r="3083" s="24" customFormat="1"/>
    <row r="3084" s="24" customFormat="1"/>
    <row r="3085" s="24" customFormat="1"/>
    <row r="3086" s="24" customFormat="1"/>
    <row r="3087" s="24" customFormat="1"/>
    <row r="3088" s="24" customFormat="1"/>
    <row r="3089" s="24" customFormat="1"/>
    <row r="3090" s="24" customFormat="1"/>
    <row r="3091" s="24" customFormat="1"/>
    <row r="3092" s="24" customFormat="1"/>
    <row r="3093" s="24" customFormat="1"/>
    <row r="3094" s="24" customFormat="1"/>
    <row r="3095" s="24" customFormat="1"/>
    <row r="3096" s="24" customFormat="1"/>
    <row r="3097" s="24" customFormat="1"/>
    <row r="3098" s="24" customFormat="1"/>
    <row r="3099" s="24" customFormat="1"/>
    <row r="3100" s="24" customFormat="1"/>
    <row r="3101" s="24" customFormat="1"/>
    <row r="3102" s="24" customFormat="1"/>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D37EB-A194-4F48-983F-896C40866EE2}">
  <dimension ref="A1:X2708"/>
  <sheetViews>
    <sheetView zoomScale="115" zoomScaleNormal="115" workbookViewId="0"/>
  </sheetViews>
  <sheetFormatPr defaultColWidth="9.81640625" defaultRowHeight="14.5"/>
  <cols>
    <col min="1" max="1" width="5.453125" bestFit="1" customWidth="1"/>
    <col min="2" max="2" width="13.1796875" customWidth="1"/>
    <col min="3" max="3" width="9.36328125" style="12" customWidth="1"/>
    <col min="4" max="4" width="9.36328125" style="15" customWidth="1"/>
    <col min="5" max="5" width="11" customWidth="1"/>
    <col min="6" max="6" width="10.90625" customWidth="1"/>
    <col min="7" max="7" width="15.81640625" customWidth="1"/>
    <col min="8" max="8" width="16.6328125" customWidth="1"/>
    <col min="9" max="9" width="18.453125" customWidth="1"/>
    <col min="10" max="10" width="21.453125" bestFit="1" customWidth="1"/>
    <col min="11" max="11" width="10.453125" style="10" customWidth="1"/>
    <col min="12" max="12" width="13.36328125" customWidth="1"/>
    <col min="13" max="13" width="12.08984375" customWidth="1"/>
    <col min="14" max="14" width="11.6328125" customWidth="1"/>
    <col min="15" max="15" width="15.453125" customWidth="1"/>
    <col min="16" max="16" width="10.453125" customWidth="1"/>
    <col min="17" max="17" width="14.453125" customWidth="1"/>
    <col min="18" max="18" width="16.6328125" customWidth="1"/>
    <col min="19" max="19" width="7.08984375" customWidth="1"/>
    <col min="20" max="20" width="9.81640625" style="10"/>
    <col min="23" max="24" width="9.81640625" customWidth="1"/>
  </cols>
  <sheetData>
    <row r="1" spans="1:24" ht="21.65" customHeight="1">
      <c r="A1" s="1" t="s">
        <v>53</v>
      </c>
      <c r="B1" s="1" t="s">
        <v>54</v>
      </c>
      <c r="C1" s="11" t="s">
        <v>69</v>
      </c>
      <c r="D1" s="13" t="s">
        <v>70</v>
      </c>
      <c r="E1" s="11" t="s">
        <v>74</v>
      </c>
      <c r="F1" s="11" t="s">
        <v>72</v>
      </c>
      <c r="G1" s="1" t="s">
        <v>55</v>
      </c>
      <c r="H1" s="1" t="s">
        <v>56</v>
      </c>
      <c r="I1" s="1" t="s">
        <v>57</v>
      </c>
      <c r="J1" s="1" t="s">
        <v>58</v>
      </c>
      <c r="K1" s="1" t="s">
        <v>59</v>
      </c>
      <c r="L1" s="1" t="s">
        <v>60</v>
      </c>
      <c r="M1" s="1" t="s">
        <v>61</v>
      </c>
      <c r="N1" s="1" t="s">
        <v>62</v>
      </c>
      <c r="O1" s="1" t="s">
        <v>63</v>
      </c>
      <c r="P1" s="1" t="s">
        <v>64</v>
      </c>
      <c r="Q1" s="1" t="s">
        <v>65</v>
      </c>
      <c r="R1" s="1" t="s">
        <v>66</v>
      </c>
      <c r="S1" s="1" t="s">
        <v>67</v>
      </c>
      <c r="T1" s="1" t="s">
        <v>68</v>
      </c>
      <c r="U1" s="1" t="s">
        <v>73</v>
      </c>
      <c r="V1" s="1" t="s">
        <v>76</v>
      </c>
      <c r="W1" s="1" t="s">
        <v>71</v>
      </c>
      <c r="X1" s="1" t="s">
        <v>75</v>
      </c>
    </row>
    <row r="2" spans="1:24" ht="16">
      <c r="A2" s="2">
        <v>3392</v>
      </c>
      <c r="B2" s="3">
        <v>46023</v>
      </c>
      <c r="C2" s="5">
        <f>YEAR(SalesDataTable[[#This Row],[Order Date]])</f>
        <v>2026</v>
      </c>
      <c r="D2" s="14" t="str">
        <f>"Q"&amp;ROUNDUP(MONTH(SalesDataTable[[#This Row],[Order Date]])/3,0)</f>
        <v>Q1</v>
      </c>
      <c r="E2" s="5">
        <f>MONTH(SalesDataTable[[#This Row],[Order Date]])</f>
        <v>1</v>
      </c>
      <c r="F2" s="5" t="str">
        <f>TEXT(SalesDataTable[[#This Row],[Order Date]], "MMM")</f>
        <v>Jan</v>
      </c>
      <c r="G2" s="4" t="s">
        <v>0</v>
      </c>
      <c r="H2" s="4" t="s">
        <v>1</v>
      </c>
      <c r="I2" s="4" t="s">
        <v>2</v>
      </c>
      <c r="J2" s="4" t="s">
        <v>3</v>
      </c>
      <c r="K2" s="4" t="s">
        <v>4</v>
      </c>
      <c r="L2" s="4" t="s">
        <v>5</v>
      </c>
      <c r="M2" s="9">
        <v>2</v>
      </c>
      <c r="N2" s="6">
        <v>82.06</v>
      </c>
      <c r="O2" s="7">
        <v>0</v>
      </c>
      <c r="P2" s="6">
        <v>42.94</v>
      </c>
      <c r="Q2" s="6">
        <f t="shared" ref="Q2:Q65" si="0">M2*N2*(1-O2)</f>
        <v>164.12</v>
      </c>
      <c r="R2" s="6">
        <f t="shared" ref="R2:R65" si="1">M2*P2</f>
        <v>85.88</v>
      </c>
      <c r="S2" s="6">
        <f t="shared" ref="S2:S65" si="2">Q2-R2</f>
        <v>78.240000000000009</v>
      </c>
      <c r="T2" s="8">
        <f t="shared" ref="T2:T65" si="3">IFERROR(S2/Q2,0)</f>
        <v>0.476724348038021</v>
      </c>
      <c r="U2" s="5">
        <f>YEAR(SalesDataTable[[#This Row],[Order Date]])</f>
        <v>2026</v>
      </c>
      <c r="V2" s="8" t="str">
        <f>"Q"&amp;ROUNDUP(MONTH(SalesDataTable[[#This Row],[Order Date]])/3,0)</f>
        <v>Q1</v>
      </c>
      <c r="W2" s="9">
        <f>MONTH(SalesDataTable[[#This Row],[Order Date]])</f>
        <v>1</v>
      </c>
      <c r="X2" s="8" t="str">
        <f>TEXT(SalesDataTable[[#This Row],[Order Date]],"mmm")</f>
        <v>Jan</v>
      </c>
    </row>
    <row r="3" spans="1:24" ht="16">
      <c r="A3" s="2">
        <v>4836</v>
      </c>
      <c r="B3" s="3">
        <v>46024</v>
      </c>
      <c r="C3" s="5">
        <f>YEAR(SalesDataTable[[#This Row],[Order Date]])</f>
        <v>2026</v>
      </c>
      <c r="D3" s="14" t="str">
        <f>"Q"&amp;ROUNDUP(MONTH(SalesDataTable[[#This Row],[Order Date]])/3,0)</f>
        <v>Q1</v>
      </c>
      <c r="E3" s="5">
        <f>MONTH(SalesDataTable[[#This Row],[Order Date]])</f>
        <v>1</v>
      </c>
      <c r="F3" s="5" t="str">
        <f>TEXT(SalesDataTable[[#This Row],[Order Date]], "MMM")</f>
        <v>Jan</v>
      </c>
      <c r="G3" s="4" t="s">
        <v>6</v>
      </c>
      <c r="H3" s="4" t="s">
        <v>7</v>
      </c>
      <c r="I3" s="4" t="s">
        <v>8</v>
      </c>
      <c r="J3" s="4" t="s">
        <v>3</v>
      </c>
      <c r="K3" s="4" t="s">
        <v>9</v>
      </c>
      <c r="L3" s="4" t="s">
        <v>10</v>
      </c>
      <c r="M3" s="9">
        <v>4</v>
      </c>
      <c r="N3" s="6">
        <v>94.18</v>
      </c>
      <c r="O3" s="7">
        <v>0.15</v>
      </c>
      <c r="P3" s="6">
        <v>45.03</v>
      </c>
      <c r="Q3" s="6">
        <f t="shared" si="0"/>
        <v>320.21199999999999</v>
      </c>
      <c r="R3" s="6">
        <f t="shared" si="1"/>
        <v>180.12</v>
      </c>
      <c r="S3" s="6">
        <f t="shared" si="2"/>
        <v>140.09199999999998</v>
      </c>
      <c r="T3" s="8">
        <f t="shared" si="3"/>
        <v>0.43749765780170635</v>
      </c>
      <c r="U3" s="5">
        <f>YEAR(SalesDataTable[[#This Row],[Order Date]])</f>
        <v>2026</v>
      </c>
      <c r="V3" s="8" t="str">
        <f>"Q"&amp;ROUNDUP(MONTH(SalesDataTable[[#This Row],[Order Date]])/3,0)</f>
        <v>Q1</v>
      </c>
      <c r="W3" s="9">
        <f>MONTH(SalesDataTable[[#This Row],[Order Date]])</f>
        <v>1</v>
      </c>
      <c r="X3" s="8" t="str">
        <f>TEXT(SalesDataTable[[#This Row],[Order Date]],"mmm")</f>
        <v>Jan</v>
      </c>
    </row>
    <row r="4" spans="1:24" ht="16">
      <c r="A4" s="2">
        <v>163</v>
      </c>
      <c r="B4" s="3">
        <v>46025</v>
      </c>
      <c r="C4" s="5">
        <f>YEAR(SalesDataTable[[#This Row],[Order Date]])</f>
        <v>2026</v>
      </c>
      <c r="D4" s="14" t="str">
        <f>"Q"&amp;ROUNDUP(MONTH(SalesDataTable[[#This Row],[Order Date]])/3,0)</f>
        <v>Q1</v>
      </c>
      <c r="E4" s="5">
        <f>MONTH(SalesDataTable[[#This Row],[Order Date]])</f>
        <v>1</v>
      </c>
      <c r="F4" s="5" t="str">
        <f>TEXT(SalesDataTable[[#This Row],[Order Date]], "MMM")</f>
        <v>Jan</v>
      </c>
      <c r="G4" s="4" t="s">
        <v>11</v>
      </c>
      <c r="H4" s="4" t="s">
        <v>12</v>
      </c>
      <c r="I4" s="4" t="s">
        <v>2</v>
      </c>
      <c r="J4" s="4" t="s">
        <v>13</v>
      </c>
      <c r="K4" s="4" t="s">
        <v>14</v>
      </c>
      <c r="L4" s="4" t="s">
        <v>15</v>
      </c>
      <c r="M4" s="9">
        <v>2</v>
      </c>
      <c r="N4" s="6">
        <v>36.72</v>
      </c>
      <c r="O4" s="7">
        <v>0.05</v>
      </c>
      <c r="P4" s="6">
        <v>13.76</v>
      </c>
      <c r="Q4" s="6">
        <f t="shared" si="0"/>
        <v>69.768000000000001</v>
      </c>
      <c r="R4" s="6">
        <f t="shared" si="1"/>
        <v>27.52</v>
      </c>
      <c r="S4" s="6">
        <f t="shared" si="2"/>
        <v>42.248000000000005</v>
      </c>
      <c r="T4" s="8">
        <f t="shared" si="3"/>
        <v>0.60554982226808862</v>
      </c>
      <c r="U4" s="5">
        <f>YEAR(SalesDataTable[[#This Row],[Order Date]])</f>
        <v>2026</v>
      </c>
      <c r="V4" s="8" t="str">
        <f>"Q"&amp;ROUNDUP(MONTH(SalesDataTable[[#This Row],[Order Date]])/3,0)</f>
        <v>Q1</v>
      </c>
      <c r="W4" s="9">
        <f>MONTH(SalesDataTable[[#This Row],[Order Date]])</f>
        <v>1</v>
      </c>
      <c r="X4" s="8" t="str">
        <f>TEXT(SalesDataTable[[#This Row],[Order Date]],"mmm")</f>
        <v>Jan</v>
      </c>
    </row>
    <row r="5" spans="1:24" ht="16">
      <c r="A5" s="2">
        <v>542</v>
      </c>
      <c r="B5" s="3">
        <v>46025</v>
      </c>
      <c r="C5" s="5">
        <f>YEAR(SalesDataTable[[#This Row],[Order Date]])</f>
        <v>2026</v>
      </c>
      <c r="D5" s="14" t="str">
        <f>"Q"&amp;ROUNDUP(MONTH(SalesDataTable[[#This Row],[Order Date]])/3,0)</f>
        <v>Q1</v>
      </c>
      <c r="E5" s="5">
        <f>MONTH(SalesDataTable[[#This Row],[Order Date]])</f>
        <v>1</v>
      </c>
      <c r="F5" s="5" t="str">
        <f>TEXT(SalesDataTable[[#This Row],[Order Date]], "MMM")</f>
        <v>Jan</v>
      </c>
      <c r="G5" s="4" t="s">
        <v>0</v>
      </c>
      <c r="H5" s="4" t="s">
        <v>1</v>
      </c>
      <c r="I5" s="4" t="s">
        <v>8</v>
      </c>
      <c r="J5" s="4" t="s">
        <v>16</v>
      </c>
      <c r="K5" s="4" t="s">
        <v>9</v>
      </c>
      <c r="L5" s="4" t="s">
        <v>17</v>
      </c>
      <c r="M5" s="9">
        <v>4</v>
      </c>
      <c r="N5" s="6">
        <v>143.66999999999999</v>
      </c>
      <c r="O5" s="7">
        <v>0.1</v>
      </c>
      <c r="P5" s="6">
        <v>81.22</v>
      </c>
      <c r="Q5" s="6">
        <f t="shared" si="0"/>
        <v>517.21199999999999</v>
      </c>
      <c r="R5" s="6">
        <f t="shared" si="1"/>
        <v>324.88</v>
      </c>
      <c r="S5" s="6">
        <f t="shared" si="2"/>
        <v>192.33199999999999</v>
      </c>
      <c r="T5" s="8">
        <f t="shared" si="3"/>
        <v>0.37186298848441257</v>
      </c>
      <c r="U5" s="5">
        <f>YEAR(SalesDataTable[[#This Row],[Order Date]])</f>
        <v>2026</v>
      </c>
      <c r="V5" s="8" t="str">
        <f>"Q"&amp;ROUNDUP(MONTH(SalesDataTable[[#This Row],[Order Date]])/3,0)</f>
        <v>Q1</v>
      </c>
      <c r="W5" s="9">
        <f>MONTH(SalesDataTable[[#This Row],[Order Date]])</f>
        <v>1</v>
      </c>
      <c r="X5" s="8" t="str">
        <f>TEXT(SalesDataTable[[#This Row],[Order Date]],"mmm")</f>
        <v>Jan</v>
      </c>
    </row>
    <row r="6" spans="1:24" ht="16">
      <c r="A6" s="2">
        <v>2002</v>
      </c>
      <c r="B6" s="3">
        <v>46025</v>
      </c>
      <c r="C6" s="5">
        <f>YEAR(SalesDataTable[[#This Row],[Order Date]])</f>
        <v>2026</v>
      </c>
      <c r="D6" s="14" t="str">
        <f>"Q"&amp;ROUNDUP(MONTH(SalesDataTable[[#This Row],[Order Date]])/3,0)</f>
        <v>Q1</v>
      </c>
      <c r="E6" s="5">
        <f>MONTH(SalesDataTable[[#This Row],[Order Date]])</f>
        <v>1</v>
      </c>
      <c r="F6" s="5" t="str">
        <f>TEXT(SalesDataTable[[#This Row],[Order Date]], "MMM")</f>
        <v>Jan</v>
      </c>
      <c r="G6" s="4" t="s">
        <v>0</v>
      </c>
      <c r="H6" s="4" t="s">
        <v>1</v>
      </c>
      <c r="I6" s="4" t="s">
        <v>8</v>
      </c>
      <c r="J6" s="4" t="s">
        <v>16</v>
      </c>
      <c r="K6" s="4" t="s">
        <v>14</v>
      </c>
      <c r="L6" s="4" t="s">
        <v>15</v>
      </c>
      <c r="M6" s="9">
        <v>3</v>
      </c>
      <c r="N6" s="6">
        <v>36.53</v>
      </c>
      <c r="O6" s="7">
        <v>0.15</v>
      </c>
      <c r="P6" s="6">
        <v>13.67</v>
      </c>
      <c r="Q6" s="6">
        <f t="shared" si="0"/>
        <v>93.151499999999999</v>
      </c>
      <c r="R6" s="6">
        <f t="shared" si="1"/>
        <v>41.01</v>
      </c>
      <c r="S6" s="6">
        <f t="shared" si="2"/>
        <v>52.141500000000001</v>
      </c>
      <c r="T6" s="8">
        <f t="shared" si="3"/>
        <v>0.55974944042769037</v>
      </c>
      <c r="U6" s="5">
        <f>YEAR(SalesDataTable[[#This Row],[Order Date]])</f>
        <v>2026</v>
      </c>
      <c r="V6" s="8" t="str">
        <f>"Q"&amp;ROUNDUP(MONTH(SalesDataTable[[#This Row],[Order Date]])/3,0)</f>
        <v>Q1</v>
      </c>
      <c r="W6" s="9">
        <f>MONTH(SalesDataTable[[#This Row],[Order Date]])</f>
        <v>1</v>
      </c>
      <c r="X6" s="8" t="str">
        <f>TEXT(SalesDataTable[[#This Row],[Order Date]],"mmm")</f>
        <v>Jan</v>
      </c>
    </row>
    <row r="7" spans="1:24" ht="16">
      <c r="A7" s="2">
        <v>2005</v>
      </c>
      <c r="B7" s="3">
        <v>46025</v>
      </c>
      <c r="C7" s="5">
        <f>YEAR(SalesDataTable[[#This Row],[Order Date]])</f>
        <v>2026</v>
      </c>
      <c r="D7" s="14" t="str">
        <f>"Q"&amp;ROUNDUP(MONTH(SalesDataTable[[#This Row],[Order Date]])/3,0)</f>
        <v>Q1</v>
      </c>
      <c r="E7" s="5">
        <f>MONTH(SalesDataTable[[#This Row],[Order Date]])</f>
        <v>1</v>
      </c>
      <c r="F7" s="5" t="str">
        <f>TEXT(SalesDataTable[[#This Row],[Order Date]], "MMM")</f>
        <v>Jan</v>
      </c>
      <c r="G7" s="4" t="s">
        <v>11</v>
      </c>
      <c r="H7" s="4" t="s">
        <v>18</v>
      </c>
      <c r="I7" s="4" t="s">
        <v>19</v>
      </c>
      <c r="J7" s="4" t="s">
        <v>13</v>
      </c>
      <c r="K7" s="4" t="s">
        <v>14</v>
      </c>
      <c r="L7" s="4" t="s">
        <v>15</v>
      </c>
      <c r="M7" s="9">
        <v>1</v>
      </c>
      <c r="N7" s="6">
        <v>35.340000000000003</v>
      </c>
      <c r="O7" s="7">
        <v>0</v>
      </c>
      <c r="P7" s="6">
        <v>13.37</v>
      </c>
      <c r="Q7" s="6">
        <f t="shared" si="0"/>
        <v>35.340000000000003</v>
      </c>
      <c r="R7" s="6">
        <f t="shared" si="1"/>
        <v>13.37</v>
      </c>
      <c r="S7" s="6">
        <f t="shared" si="2"/>
        <v>21.970000000000006</v>
      </c>
      <c r="T7" s="8">
        <f t="shared" si="3"/>
        <v>0.62167515563101317</v>
      </c>
      <c r="U7" s="5">
        <f>YEAR(SalesDataTable[[#This Row],[Order Date]])</f>
        <v>2026</v>
      </c>
      <c r="V7" s="8" t="str">
        <f>"Q"&amp;ROUNDUP(MONTH(SalesDataTable[[#This Row],[Order Date]])/3,0)</f>
        <v>Q1</v>
      </c>
      <c r="W7" s="9">
        <f>MONTH(SalesDataTable[[#This Row],[Order Date]])</f>
        <v>1</v>
      </c>
      <c r="X7" s="8" t="str">
        <f>TEXT(SalesDataTable[[#This Row],[Order Date]],"mmm")</f>
        <v>Jan</v>
      </c>
    </row>
    <row r="8" spans="1:24" ht="16">
      <c r="A8" s="2">
        <v>2937</v>
      </c>
      <c r="B8" s="3">
        <v>46025</v>
      </c>
      <c r="C8" s="5">
        <f>YEAR(SalesDataTable[[#This Row],[Order Date]])</f>
        <v>2026</v>
      </c>
      <c r="D8" s="14" t="str">
        <f>"Q"&amp;ROUNDUP(MONTH(SalesDataTable[[#This Row],[Order Date]])/3,0)</f>
        <v>Q1</v>
      </c>
      <c r="E8" s="5">
        <f>MONTH(SalesDataTable[[#This Row],[Order Date]])</f>
        <v>1</v>
      </c>
      <c r="F8" s="5" t="str">
        <f>TEXT(SalesDataTable[[#This Row],[Order Date]], "MMM")</f>
        <v>Jan</v>
      </c>
      <c r="G8" s="4" t="s">
        <v>20</v>
      </c>
      <c r="H8" s="4" t="s">
        <v>21</v>
      </c>
      <c r="I8" s="4" t="s">
        <v>8</v>
      </c>
      <c r="J8" s="4" t="s">
        <v>3</v>
      </c>
      <c r="K8" s="4" t="s">
        <v>4</v>
      </c>
      <c r="L8" s="4" t="s">
        <v>22</v>
      </c>
      <c r="M8" s="9">
        <v>8</v>
      </c>
      <c r="N8" s="6">
        <v>49.6</v>
      </c>
      <c r="O8" s="7">
        <v>0.1</v>
      </c>
      <c r="P8" s="6">
        <v>23.05</v>
      </c>
      <c r="Q8" s="6">
        <f t="shared" si="0"/>
        <v>357.12</v>
      </c>
      <c r="R8" s="6">
        <f t="shared" si="1"/>
        <v>184.4</v>
      </c>
      <c r="S8" s="6">
        <f t="shared" si="2"/>
        <v>172.72</v>
      </c>
      <c r="T8" s="8">
        <f t="shared" si="3"/>
        <v>0.4836469534050179</v>
      </c>
      <c r="U8" s="5">
        <f>YEAR(SalesDataTable[[#This Row],[Order Date]])</f>
        <v>2026</v>
      </c>
      <c r="V8" s="8" t="str">
        <f>"Q"&amp;ROUNDUP(MONTH(SalesDataTable[[#This Row],[Order Date]])/3,0)</f>
        <v>Q1</v>
      </c>
      <c r="W8" s="9">
        <f>MONTH(SalesDataTable[[#This Row],[Order Date]])</f>
        <v>1</v>
      </c>
      <c r="X8" s="8" t="str">
        <f>TEXT(SalesDataTable[[#This Row],[Order Date]],"mmm")</f>
        <v>Jan</v>
      </c>
    </row>
    <row r="9" spans="1:24" ht="16">
      <c r="A9" s="2">
        <v>3326</v>
      </c>
      <c r="B9" s="3">
        <v>46025</v>
      </c>
      <c r="C9" s="5">
        <f>YEAR(SalesDataTable[[#This Row],[Order Date]])</f>
        <v>2026</v>
      </c>
      <c r="D9" s="14" t="str">
        <f>"Q"&amp;ROUNDUP(MONTH(SalesDataTable[[#This Row],[Order Date]])/3,0)</f>
        <v>Q1</v>
      </c>
      <c r="E9" s="5">
        <f>MONTH(SalesDataTable[[#This Row],[Order Date]])</f>
        <v>1</v>
      </c>
      <c r="F9" s="5" t="str">
        <f>TEXT(SalesDataTable[[#This Row],[Order Date]], "MMM")</f>
        <v>Jan</v>
      </c>
      <c r="G9" s="4" t="s">
        <v>0</v>
      </c>
      <c r="H9" s="4" t="s">
        <v>1</v>
      </c>
      <c r="I9" s="4" t="s">
        <v>19</v>
      </c>
      <c r="J9" s="4" t="s">
        <v>13</v>
      </c>
      <c r="K9" s="4" t="s">
        <v>23</v>
      </c>
      <c r="L9" s="4" t="s">
        <v>24</v>
      </c>
      <c r="M9" s="9">
        <v>2</v>
      </c>
      <c r="N9" s="6">
        <v>347.51</v>
      </c>
      <c r="O9" s="7">
        <v>0</v>
      </c>
      <c r="P9" s="6">
        <v>190.16</v>
      </c>
      <c r="Q9" s="6">
        <f t="shared" si="0"/>
        <v>695.02</v>
      </c>
      <c r="R9" s="6">
        <f t="shared" si="1"/>
        <v>380.32</v>
      </c>
      <c r="S9" s="6">
        <f t="shared" si="2"/>
        <v>314.7</v>
      </c>
      <c r="T9" s="8">
        <f t="shared" si="3"/>
        <v>0.4527927253891974</v>
      </c>
      <c r="U9" s="5">
        <f>YEAR(SalesDataTable[[#This Row],[Order Date]])</f>
        <v>2026</v>
      </c>
      <c r="V9" s="8" t="str">
        <f>"Q"&amp;ROUNDUP(MONTH(SalesDataTable[[#This Row],[Order Date]])/3,0)</f>
        <v>Q1</v>
      </c>
      <c r="W9" s="9">
        <f>MONTH(SalesDataTable[[#This Row],[Order Date]])</f>
        <v>1</v>
      </c>
      <c r="X9" s="8" t="str">
        <f>TEXT(SalesDataTable[[#This Row],[Order Date]],"mmm")</f>
        <v>Jan</v>
      </c>
    </row>
    <row r="10" spans="1:24" ht="16">
      <c r="A10" s="2">
        <v>3863</v>
      </c>
      <c r="B10" s="3">
        <v>46025</v>
      </c>
      <c r="C10" s="5">
        <f>YEAR(SalesDataTable[[#This Row],[Order Date]])</f>
        <v>2026</v>
      </c>
      <c r="D10" s="14" t="str">
        <f>"Q"&amp;ROUNDUP(MONTH(SalesDataTable[[#This Row],[Order Date]])/3,0)</f>
        <v>Q1</v>
      </c>
      <c r="E10" s="5">
        <f>MONTH(SalesDataTable[[#This Row],[Order Date]])</f>
        <v>1</v>
      </c>
      <c r="F10" s="5" t="str">
        <f>TEXT(SalesDataTable[[#This Row],[Order Date]], "MMM")</f>
        <v>Jan</v>
      </c>
      <c r="G10" s="4" t="s">
        <v>11</v>
      </c>
      <c r="H10" s="4" t="s">
        <v>25</v>
      </c>
      <c r="I10" s="4" t="s">
        <v>8</v>
      </c>
      <c r="J10" s="4" t="s">
        <v>3</v>
      </c>
      <c r="K10" s="4" t="s">
        <v>4</v>
      </c>
      <c r="L10" s="4" t="s">
        <v>26</v>
      </c>
      <c r="M10" s="9">
        <v>12</v>
      </c>
      <c r="N10" s="6">
        <v>41.22</v>
      </c>
      <c r="O10" s="7">
        <v>0.1</v>
      </c>
      <c r="P10" s="6">
        <v>16.64</v>
      </c>
      <c r="Q10" s="6">
        <f t="shared" si="0"/>
        <v>445.17599999999999</v>
      </c>
      <c r="R10" s="6">
        <f t="shared" si="1"/>
        <v>199.68</v>
      </c>
      <c r="S10" s="6">
        <f t="shared" si="2"/>
        <v>245.49599999999998</v>
      </c>
      <c r="T10" s="8">
        <f t="shared" si="3"/>
        <v>0.55145829963879456</v>
      </c>
      <c r="U10" s="5">
        <f>YEAR(SalesDataTable[[#This Row],[Order Date]])</f>
        <v>2026</v>
      </c>
      <c r="V10" s="8" t="str">
        <f>"Q"&amp;ROUNDUP(MONTH(SalesDataTable[[#This Row],[Order Date]])/3,0)</f>
        <v>Q1</v>
      </c>
      <c r="W10" s="9">
        <f>MONTH(SalesDataTable[[#This Row],[Order Date]])</f>
        <v>1</v>
      </c>
      <c r="X10" s="8" t="str">
        <f>TEXT(SalesDataTable[[#This Row],[Order Date]],"mmm")</f>
        <v>Jan</v>
      </c>
    </row>
    <row r="11" spans="1:24" ht="16">
      <c r="A11" s="2">
        <v>4910</v>
      </c>
      <c r="B11" s="3">
        <v>46025</v>
      </c>
      <c r="C11" s="5">
        <f>YEAR(SalesDataTable[[#This Row],[Order Date]])</f>
        <v>2026</v>
      </c>
      <c r="D11" s="14" t="str">
        <f>"Q"&amp;ROUNDUP(MONTH(SalesDataTable[[#This Row],[Order Date]])/3,0)</f>
        <v>Q1</v>
      </c>
      <c r="E11" s="5">
        <f>MONTH(SalesDataTable[[#This Row],[Order Date]])</f>
        <v>1</v>
      </c>
      <c r="F11" s="5" t="str">
        <f>TEXT(SalesDataTable[[#This Row],[Order Date]], "MMM")</f>
        <v>Jan</v>
      </c>
      <c r="G11" s="4" t="s">
        <v>11</v>
      </c>
      <c r="H11" s="4" t="s">
        <v>18</v>
      </c>
      <c r="I11" s="4" t="s">
        <v>19</v>
      </c>
      <c r="J11" s="4" t="s">
        <v>16</v>
      </c>
      <c r="K11" s="4" t="s">
        <v>23</v>
      </c>
      <c r="L11" s="4" t="s">
        <v>24</v>
      </c>
      <c r="M11" s="9">
        <v>1</v>
      </c>
      <c r="N11" s="6">
        <v>332.18</v>
      </c>
      <c r="O11" s="7">
        <v>0</v>
      </c>
      <c r="P11" s="6">
        <v>195.33</v>
      </c>
      <c r="Q11" s="6">
        <f t="shared" si="0"/>
        <v>332.18</v>
      </c>
      <c r="R11" s="6">
        <f t="shared" si="1"/>
        <v>195.33</v>
      </c>
      <c r="S11" s="6">
        <f t="shared" si="2"/>
        <v>136.85</v>
      </c>
      <c r="T11" s="8">
        <f t="shared" si="3"/>
        <v>0.41197543500511768</v>
      </c>
      <c r="U11" s="5">
        <f>YEAR(SalesDataTable[[#This Row],[Order Date]])</f>
        <v>2026</v>
      </c>
      <c r="V11" s="8" t="str">
        <f>"Q"&amp;ROUNDUP(MONTH(SalesDataTable[[#This Row],[Order Date]])/3,0)</f>
        <v>Q1</v>
      </c>
      <c r="W11" s="9">
        <f>MONTH(SalesDataTable[[#This Row],[Order Date]])</f>
        <v>1</v>
      </c>
      <c r="X11" s="8" t="str">
        <f>TEXT(SalesDataTable[[#This Row],[Order Date]],"mmm")</f>
        <v>Jan</v>
      </c>
    </row>
    <row r="12" spans="1:24" ht="16">
      <c r="A12" s="2">
        <v>5188</v>
      </c>
      <c r="B12" s="3">
        <v>46025</v>
      </c>
      <c r="C12" s="5">
        <f>YEAR(SalesDataTable[[#This Row],[Order Date]])</f>
        <v>2026</v>
      </c>
      <c r="D12" s="14" t="str">
        <f>"Q"&amp;ROUNDUP(MONTH(SalesDataTable[[#This Row],[Order Date]])/3,0)</f>
        <v>Q1</v>
      </c>
      <c r="E12" s="5">
        <f>MONTH(SalesDataTable[[#This Row],[Order Date]])</f>
        <v>1</v>
      </c>
      <c r="F12" s="5" t="str">
        <f>TEXT(SalesDataTable[[#This Row],[Order Date]], "MMM")</f>
        <v>Jan</v>
      </c>
      <c r="G12" s="4" t="s">
        <v>6</v>
      </c>
      <c r="H12" s="4" t="s">
        <v>27</v>
      </c>
      <c r="I12" s="4" t="s">
        <v>28</v>
      </c>
      <c r="J12" s="4" t="s">
        <v>3</v>
      </c>
      <c r="K12" s="4" t="s">
        <v>4</v>
      </c>
      <c r="L12" s="4" t="s">
        <v>22</v>
      </c>
      <c r="M12" s="9">
        <v>1</v>
      </c>
      <c r="N12" s="6">
        <v>49.71</v>
      </c>
      <c r="O12" s="7">
        <v>0</v>
      </c>
      <c r="P12" s="6">
        <v>23.15</v>
      </c>
      <c r="Q12" s="6">
        <f t="shared" si="0"/>
        <v>49.71</v>
      </c>
      <c r="R12" s="6">
        <f t="shared" si="1"/>
        <v>23.15</v>
      </c>
      <c r="S12" s="6">
        <f t="shared" si="2"/>
        <v>26.560000000000002</v>
      </c>
      <c r="T12" s="8">
        <f t="shared" si="3"/>
        <v>0.53429893381613358</v>
      </c>
      <c r="U12" s="5">
        <f>YEAR(SalesDataTable[[#This Row],[Order Date]])</f>
        <v>2026</v>
      </c>
      <c r="V12" s="8" t="str">
        <f>"Q"&amp;ROUNDUP(MONTH(SalesDataTable[[#This Row],[Order Date]])/3,0)</f>
        <v>Q1</v>
      </c>
      <c r="W12" s="9">
        <f>MONTH(SalesDataTable[[#This Row],[Order Date]])</f>
        <v>1</v>
      </c>
      <c r="X12" s="8" t="str">
        <f>TEXT(SalesDataTable[[#This Row],[Order Date]],"mmm")</f>
        <v>Jan</v>
      </c>
    </row>
    <row r="13" spans="1:24" ht="16">
      <c r="A13" s="2">
        <v>845</v>
      </c>
      <c r="B13" s="3">
        <v>46026</v>
      </c>
      <c r="C13" s="5">
        <f>YEAR(SalesDataTable[[#This Row],[Order Date]])</f>
        <v>2026</v>
      </c>
      <c r="D13" s="14" t="str">
        <f>"Q"&amp;ROUNDUP(MONTH(SalesDataTable[[#This Row],[Order Date]])/3,0)</f>
        <v>Q1</v>
      </c>
      <c r="E13" s="5">
        <f>MONTH(SalesDataTable[[#This Row],[Order Date]])</f>
        <v>1</v>
      </c>
      <c r="F13" s="5" t="str">
        <f>TEXT(SalesDataTable[[#This Row],[Order Date]], "MMM")</f>
        <v>Jan</v>
      </c>
      <c r="G13" s="4" t="s">
        <v>11</v>
      </c>
      <c r="H13" s="4" t="s">
        <v>18</v>
      </c>
      <c r="I13" s="4" t="s">
        <v>2</v>
      </c>
      <c r="J13" s="4" t="s">
        <v>13</v>
      </c>
      <c r="K13" s="4" t="s">
        <v>23</v>
      </c>
      <c r="L13" s="4" t="s">
        <v>29</v>
      </c>
      <c r="M13" s="9">
        <v>2</v>
      </c>
      <c r="N13" s="6">
        <v>194.35</v>
      </c>
      <c r="O13" s="7">
        <v>0</v>
      </c>
      <c r="P13" s="6">
        <v>104.22</v>
      </c>
      <c r="Q13" s="6">
        <f t="shared" si="0"/>
        <v>388.7</v>
      </c>
      <c r="R13" s="6">
        <f t="shared" si="1"/>
        <v>208.44</v>
      </c>
      <c r="S13" s="6">
        <f t="shared" si="2"/>
        <v>180.26</v>
      </c>
      <c r="T13" s="8">
        <f t="shared" si="3"/>
        <v>0.46375096475430921</v>
      </c>
      <c r="U13" s="5">
        <f>YEAR(SalesDataTable[[#This Row],[Order Date]])</f>
        <v>2026</v>
      </c>
      <c r="V13" s="8" t="str">
        <f>"Q"&amp;ROUNDUP(MONTH(SalesDataTable[[#This Row],[Order Date]])/3,0)</f>
        <v>Q1</v>
      </c>
      <c r="W13" s="9">
        <f>MONTH(SalesDataTable[[#This Row],[Order Date]])</f>
        <v>1</v>
      </c>
      <c r="X13" s="8" t="str">
        <f>TEXT(SalesDataTable[[#This Row],[Order Date]],"mmm")</f>
        <v>Jan</v>
      </c>
    </row>
    <row r="14" spans="1:24" ht="16">
      <c r="A14" s="2">
        <v>1077</v>
      </c>
      <c r="B14" s="3">
        <v>46026</v>
      </c>
      <c r="C14" s="5">
        <f>YEAR(SalesDataTable[[#This Row],[Order Date]])</f>
        <v>2026</v>
      </c>
      <c r="D14" s="14" t="str">
        <f>"Q"&amp;ROUNDUP(MONTH(SalesDataTable[[#This Row],[Order Date]])/3,0)</f>
        <v>Q1</v>
      </c>
      <c r="E14" s="5">
        <f>MONTH(SalesDataTable[[#This Row],[Order Date]])</f>
        <v>1</v>
      </c>
      <c r="F14" s="5" t="str">
        <f>TEXT(SalesDataTable[[#This Row],[Order Date]], "MMM")</f>
        <v>Jan</v>
      </c>
      <c r="G14" s="4" t="s">
        <v>6</v>
      </c>
      <c r="H14" s="4" t="s">
        <v>27</v>
      </c>
      <c r="I14" s="4" t="s">
        <v>2</v>
      </c>
      <c r="J14" s="4" t="s">
        <v>13</v>
      </c>
      <c r="K14" s="4" t="s">
        <v>4</v>
      </c>
      <c r="L14" s="4" t="s">
        <v>30</v>
      </c>
      <c r="M14" s="9">
        <v>3</v>
      </c>
      <c r="N14" s="6">
        <v>102.12</v>
      </c>
      <c r="O14" s="7">
        <v>0.1</v>
      </c>
      <c r="P14" s="6">
        <v>51.28</v>
      </c>
      <c r="Q14" s="6">
        <f t="shared" si="0"/>
        <v>275.72400000000005</v>
      </c>
      <c r="R14" s="6">
        <f t="shared" si="1"/>
        <v>153.84</v>
      </c>
      <c r="S14" s="6">
        <f t="shared" si="2"/>
        <v>121.88400000000004</v>
      </c>
      <c r="T14" s="8">
        <f t="shared" si="3"/>
        <v>0.44205074639857256</v>
      </c>
      <c r="U14" s="5">
        <f>YEAR(SalesDataTable[[#This Row],[Order Date]])</f>
        <v>2026</v>
      </c>
      <c r="V14" s="8" t="str">
        <f>"Q"&amp;ROUNDUP(MONTH(SalesDataTable[[#This Row],[Order Date]])/3,0)</f>
        <v>Q1</v>
      </c>
      <c r="W14" s="9">
        <f>MONTH(SalesDataTable[[#This Row],[Order Date]])</f>
        <v>1</v>
      </c>
      <c r="X14" s="8" t="str">
        <f>TEXT(SalesDataTable[[#This Row],[Order Date]],"mmm")</f>
        <v>Jan</v>
      </c>
    </row>
    <row r="15" spans="1:24" ht="16">
      <c r="A15" s="2">
        <v>1237</v>
      </c>
      <c r="B15" s="3">
        <v>46026</v>
      </c>
      <c r="C15" s="5">
        <f>YEAR(SalesDataTable[[#This Row],[Order Date]])</f>
        <v>2026</v>
      </c>
      <c r="D15" s="14" t="str">
        <f>"Q"&amp;ROUNDUP(MONTH(SalesDataTable[[#This Row],[Order Date]])/3,0)</f>
        <v>Q1</v>
      </c>
      <c r="E15" s="5">
        <f>MONTH(SalesDataTable[[#This Row],[Order Date]])</f>
        <v>1</v>
      </c>
      <c r="F15" s="5" t="str">
        <f>TEXT(SalesDataTable[[#This Row],[Order Date]], "MMM")</f>
        <v>Jan</v>
      </c>
      <c r="G15" s="4" t="s">
        <v>20</v>
      </c>
      <c r="H15" s="4" t="s">
        <v>31</v>
      </c>
      <c r="I15" s="4" t="s">
        <v>19</v>
      </c>
      <c r="J15" s="4" t="s">
        <v>16</v>
      </c>
      <c r="K15" s="4" t="s">
        <v>14</v>
      </c>
      <c r="L15" s="4" t="s">
        <v>32</v>
      </c>
      <c r="M15" s="9">
        <v>1</v>
      </c>
      <c r="N15" s="6">
        <v>46.99</v>
      </c>
      <c r="O15" s="7">
        <v>0.05</v>
      </c>
      <c r="P15" s="6">
        <v>18.11</v>
      </c>
      <c r="Q15" s="6">
        <f t="shared" si="0"/>
        <v>44.640500000000003</v>
      </c>
      <c r="R15" s="6">
        <f t="shared" si="1"/>
        <v>18.11</v>
      </c>
      <c r="S15" s="6">
        <f t="shared" si="2"/>
        <v>26.530500000000004</v>
      </c>
      <c r="T15" s="8">
        <f t="shared" si="3"/>
        <v>0.59431457980981395</v>
      </c>
      <c r="U15" s="5">
        <f>YEAR(SalesDataTable[[#This Row],[Order Date]])</f>
        <v>2026</v>
      </c>
      <c r="V15" s="8" t="str">
        <f>"Q"&amp;ROUNDUP(MONTH(SalesDataTable[[#This Row],[Order Date]])/3,0)</f>
        <v>Q1</v>
      </c>
      <c r="W15" s="9">
        <f>MONTH(SalesDataTable[[#This Row],[Order Date]])</f>
        <v>1</v>
      </c>
      <c r="X15" s="8" t="str">
        <f>TEXT(SalesDataTable[[#This Row],[Order Date]],"mmm")</f>
        <v>Jan</v>
      </c>
    </row>
    <row r="16" spans="1:24" ht="16">
      <c r="A16" s="2">
        <v>1908</v>
      </c>
      <c r="B16" s="3">
        <v>46026</v>
      </c>
      <c r="C16" s="5">
        <f>YEAR(SalesDataTable[[#This Row],[Order Date]])</f>
        <v>2026</v>
      </c>
      <c r="D16" s="14" t="str">
        <f>"Q"&amp;ROUNDUP(MONTH(SalesDataTable[[#This Row],[Order Date]])/3,0)</f>
        <v>Q1</v>
      </c>
      <c r="E16" s="5">
        <f>MONTH(SalesDataTable[[#This Row],[Order Date]])</f>
        <v>1</v>
      </c>
      <c r="F16" s="5" t="str">
        <f>TEXT(SalesDataTable[[#This Row],[Order Date]], "MMM")</f>
        <v>Jan</v>
      </c>
      <c r="G16" s="4" t="s">
        <v>20</v>
      </c>
      <c r="H16" s="4" t="s">
        <v>33</v>
      </c>
      <c r="I16" s="4" t="s">
        <v>2</v>
      </c>
      <c r="J16" s="4" t="s">
        <v>13</v>
      </c>
      <c r="K16" s="4" t="s">
        <v>34</v>
      </c>
      <c r="L16" s="4" t="s">
        <v>35</v>
      </c>
      <c r="M16" s="9">
        <v>1</v>
      </c>
      <c r="N16" s="6">
        <v>40</v>
      </c>
      <c r="O16" s="7">
        <v>0</v>
      </c>
      <c r="P16" s="6">
        <v>15.04</v>
      </c>
      <c r="Q16" s="6">
        <f t="shared" si="0"/>
        <v>40</v>
      </c>
      <c r="R16" s="6">
        <f t="shared" si="1"/>
        <v>15.04</v>
      </c>
      <c r="S16" s="6">
        <f t="shared" si="2"/>
        <v>24.96</v>
      </c>
      <c r="T16" s="8">
        <f t="shared" si="3"/>
        <v>0.624</v>
      </c>
      <c r="U16" s="5">
        <f>YEAR(SalesDataTable[[#This Row],[Order Date]])</f>
        <v>2026</v>
      </c>
      <c r="V16" s="8" t="str">
        <f>"Q"&amp;ROUNDUP(MONTH(SalesDataTable[[#This Row],[Order Date]])/3,0)</f>
        <v>Q1</v>
      </c>
      <c r="W16" s="9">
        <f>MONTH(SalesDataTable[[#This Row],[Order Date]])</f>
        <v>1</v>
      </c>
      <c r="X16" s="8" t="str">
        <f>TEXT(SalesDataTable[[#This Row],[Order Date]],"mmm")</f>
        <v>Jan</v>
      </c>
    </row>
    <row r="17" spans="1:24" ht="16">
      <c r="A17" s="2">
        <v>2245</v>
      </c>
      <c r="B17" s="3">
        <v>46026</v>
      </c>
      <c r="C17" s="5">
        <f>YEAR(SalesDataTable[[#This Row],[Order Date]])</f>
        <v>2026</v>
      </c>
      <c r="D17" s="14" t="str">
        <f>"Q"&amp;ROUNDUP(MONTH(SalesDataTable[[#This Row],[Order Date]])/3,0)</f>
        <v>Q1</v>
      </c>
      <c r="E17" s="5">
        <f>MONTH(SalesDataTable[[#This Row],[Order Date]])</f>
        <v>1</v>
      </c>
      <c r="F17" s="5" t="str">
        <f>TEXT(SalesDataTable[[#This Row],[Order Date]], "MMM")</f>
        <v>Jan</v>
      </c>
      <c r="G17" s="4" t="s">
        <v>0</v>
      </c>
      <c r="H17" s="4" t="s">
        <v>36</v>
      </c>
      <c r="I17" s="4" t="s">
        <v>2</v>
      </c>
      <c r="J17" s="4" t="s">
        <v>13</v>
      </c>
      <c r="K17" s="4" t="s">
        <v>9</v>
      </c>
      <c r="L17" s="4" t="s">
        <v>37</v>
      </c>
      <c r="M17" s="9">
        <v>1</v>
      </c>
      <c r="N17" s="6">
        <v>153.38999999999999</v>
      </c>
      <c r="O17" s="7">
        <v>0</v>
      </c>
      <c r="P17" s="6">
        <v>78.59</v>
      </c>
      <c r="Q17" s="6">
        <f t="shared" si="0"/>
        <v>153.38999999999999</v>
      </c>
      <c r="R17" s="6">
        <f t="shared" si="1"/>
        <v>78.59</v>
      </c>
      <c r="S17" s="6">
        <f t="shared" si="2"/>
        <v>74.799999999999983</v>
      </c>
      <c r="T17" s="8">
        <f t="shared" si="3"/>
        <v>0.48764587000456344</v>
      </c>
      <c r="U17" s="5">
        <f>YEAR(SalesDataTable[[#This Row],[Order Date]])</f>
        <v>2026</v>
      </c>
      <c r="V17" s="8" t="str">
        <f>"Q"&amp;ROUNDUP(MONTH(SalesDataTable[[#This Row],[Order Date]])/3,0)</f>
        <v>Q1</v>
      </c>
      <c r="W17" s="9">
        <f>MONTH(SalesDataTable[[#This Row],[Order Date]])</f>
        <v>1</v>
      </c>
      <c r="X17" s="8" t="str">
        <f>TEXT(SalesDataTable[[#This Row],[Order Date]],"mmm")</f>
        <v>Jan</v>
      </c>
    </row>
    <row r="18" spans="1:24" ht="16">
      <c r="A18" s="2">
        <v>2928</v>
      </c>
      <c r="B18" s="3">
        <v>46026</v>
      </c>
      <c r="C18" s="5">
        <f>YEAR(SalesDataTable[[#This Row],[Order Date]])</f>
        <v>2026</v>
      </c>
      <c r="D18" s="14" t="str">
        <f>"Q"&amp;ROUNDUP(MONTH(SalesDataTable[[#This Row],[Order Date]])/3,0)</f>
        <v>Q1</v>
      </c>
      <c r="E18" s="5">
        <f>MONTH(SalesDataTable[[#This Row],[Order Date]])</f>
        <v>1</v>
      </c>
      <c r="F18" s="5" t="str">
        <f>TEXT(SalesDataTable[[#This Row],[Order Date]], "MMM")</f>
        <v>Jan</v>
      </c>
      <c r="G18" s="4" t="s">
        <v>6</v>
      </c>
      <c r="H18" s="4" t="s">
        <v>27</v>
      </c>
      <c r="I18" s="4" t="s">
        <v>2</v>
      </c>
      <c r="J18" s="4" t="s">
        <v>3</v>
      </c>
      <c r="K18" s="4" t="s">
        <v>34</v>
      </c>
      <c r="L18" s="4" t="s">
        <v>38</v>
      </c>
      <c r="M18" s="9">
        <v>2</v>
      </c>
      <c r="N18" s="6">
        <v>124.97</v>
      </c>
      <c r="O18" s="7">
        <v>0.1</v>
      </c>
      <c r="P18" s="6">
        <v>67.36</v>
      </c>
      <c r="Q18" s="6">
        <f t="shared" si="0"/>
        <v>224.946</v>
      </c>
      <c r="R18" s="6">
        <f t="shared" si="1"/>
        <v>134.72</v>
      </c>
      <c r="S18" s="6">
        <f t="shared" si="2"/>
        <v>90.225999999999999</v>
      </c>
      <c r="T18" s="8">
        <f t="shared" si="3"/>
        <v>0.40110070861451191</v>
      </c>
      <c r="U18" s="5">
        <f>YEAR(SalesDataTable[[#This Row],[Order Date]])</f>
        <v>2026</v>
      </c>
      <c r="V18" s="8" t="str">
        <f>"Q"&amp;ROUNDUP(MONTH(SalesDataTable[[#This Row],[Order Date]])/3,0)</f>
        <v>Q1</v>
      </c>
      <c r="W18" s="9">
        <f>MONTH(SalesDataTable[[#This Row],[Order Date]])</f>
        <v>1</v>
      </c>
      <c r="X18" s="8" t="str">
        <f>TEXT(SalesDataTable[[#This Row],[Order Date]],"mmm")</f>
        <v>Jan</v>
      </c>
    </row>
    <row r="19" spans="1:24" ht="16">
      <c r="A19" s="2">
        <v>4249</v>
      </c>
      <c r="B19" s="3">
        <v>46026</v>
      </c>
      <c r="C19" s="5">
        <f>YEAR(SalesDataTable[[#This Row],[Order Date]])</f>
        <v>2026</v>
      </c>
      <c r="D19" s="14" t="str">
        <f>"Q"&amp;ROUNDUP(MONTH(SalesDataTable[[#This Row],[Order Date]])/3,0)</f>
        <v>Q1</v>
      </c>
      <c r="E19" s="5">
        <f>MONTH(SalesDataTable[[#This Row],[Order Date]])</f>
        <v>1</v>
      </c>
      <c r="F19" s="5" t="str">
        <f>TEXT(SalesDataTable[[#This Row],[Order Date]], "MMM")</f>
        <v>Jan</v>
      </c>
      <c r="G19" s="4" t="s">
        <v>20</v>
      </c>
      <c r="H19" s="4" t="s">
        <v>21</v>
      </c>
      <c r="I19" s="4" t="s">
        <v>28</v>
      </c>
      <c r="J19" s="4" t="s">
        <v>13</v>
      </c>
      <c r="K19" s="4" t="s">
        <v>4</v>
      </c>
      <c r="L19" s="4" t="s">
        <v>30</v>
      </c>
      <c r="M19" s="9">
        <v>2</v>
      </c>
      <c r="N19" s="6">
        <v>100.12</v>
      </c>
      <c r="O19" s="7">
        <v>0.1</v>
      </c>
      <c r="P19" s="6">
        <v>49.67</v>
      </c>
      <c r="Q19" s="6">
        <f t="shared" si="0"/>
        <v>180.21600000000001</v>
      </c>
      <c r="R19" s="6">
        <f t="shared" si="1"/>
        <v>99.34</v>
      </c>
      <c r="S19" s="6">
        <f t="shared" si="2"/>
        <v>80.876000000000005</v>
      </c>
      <c r="T19" s="8">
        <f t="shared" si="3"/>
        <v>0.44877258401029874</v>
      </c>
      <c r="U19" s="5">
        <f>YEAR(SalesDataTable[[#This Row],[Order Date]])</f>
        <v>2026</v>
      </c>
      <c r="V19" s="8" t="str">
        <f>"Q"&amp;ROUNDUP(MONTH(SalesDataTable[[#This Row],[Order Date]])/3,0)</f>
        <v>Q1</v>
      </c>
      <c r="W19" s="9">
        <f>MONTH(SalesDataTable[[#This Row],[Order Date]])</f>
        <v>1</v>
      </c>
      <c r="X19" s="8" t="str">
        <f>TEXT(SalesDataTable[[#This Row],[Order Date]],"mmm")</f>
        <v>Jan</v>
      </c>
    </row>
    <row r="20" spans="1:24" ht="16">
      <c r="A20" s="2">
        <v>1734</v>
      </c>
      <c r="B20" s="3">
        <v>46027</v>
      </c>
      <c r="C20" s="5">
        <f>YEAR(SalesDataTable[[#This Row],[Order Date]])</f>
        <v>2026</v>
      </c>
      <c r="D20" s="14" t="str">
        <f>"Q"&amp;ROUNDUP(MONTH(SalesDataTable[[#This Row],[Order Date]])/3,0)</f>
        <v>Q1</v>
      </c>
      <c r="E20" s="5">
        <f>MONTH(SalesDataTable[[#This Row],[Order Date]])</f>
        <v>1</v>
      </c>
      <c r="F20" s="5" t="str">
        <f>TEXT(SalesDataTable[[#This Row],[Order Date]], "MMM")</f>
        <v>Jan</v>
      </c>
      <c r="G20" s="4" t="s">
        <v>20</v>
      </c>
      <c r="H20" s="4" t="s">
        <v>33</v>
      </c>
      <c r="I20" s="4" t="s">
        <v>28</v>
      </c>
      <c r="J20" s="4" t="s">
        <v>3</v>
      </c>
      <c r="K20" s="4" t="s">
        <v>34</v>
      </c>
      <c r="L20" s="4" t="s">
        <v>35</v>
      </c>
      <c r="M20" s="9">
        <v>1</v>
      </c>
      <c r="N20" s="6">
        <v>40.6</v>
      </c>
      <c r="O20" s="7">
        <v>0.15</v>
      </c>
      <c r="P20" s="6">
        <v>14.61</v>
      </c>
      <c r="Q20" s="6">
        <f t="shared" si="0"/>
        <v>34.51</v>
      </c>
      <c r="R20" s="6">
        <f t="shared" si="1"/>
        <v>14.61</v>
      </c>
      <c r="S20" s="6">
        <f t="shared" si="2"/>
        <v>19.899999999999999</v>
      </c>
      <c r="T20" s="8">
        <f t="shared" si="3"/>
        <v>0.57664445088380178</v>
      </c>
      <c r="U20" s="5">
        <f>YEAR(SalesDataTable[[#This Row],[Order Date]])</f>
        <v>2026</v>
      </c>
      <c r="V20" s="8" t="str">
        <f>"Q"&amp;ROUNDUP(MONTH(SalesDataTable[[#This Row],[Order Date]])/3,0)</f>
        <v>Q1</v>
      </c>
      <c r="W20" s="9">
        <f>MONTH(SalesDataTable[[#This Row],[Order Date]])</f>
        <v>1</v>
      </c>
      <c r="X20" s="8" t="str">
        <f>TEXT(SalesDataTable[[#This Row],[Order Date]],"mmm")</f>
        <v>Jan</v>
      </c>
    </row>
    <row r="21" spans="1:24" ht="16">
      <c r="A21" s="2">
        <v>2331</v>
      </c>
      <c r="B21" s="3">
        <v>46027</v>
      </c>
      <c r="C21" s="5">
        <f>YEAR(SalesDataTable[[#This Row],[Order Date]])</f>
        <v>2026</v>
      </c>
      <c r="D21" s="14" t="str">
        <f>"Q"&amp;ROUNDUP(MONTH(SalesDataTable[[#This Row],[Order Date]])/3,0)</f>
        <v>Q1</v>
      </c>
      <c r="E21" s="5">
        <f>MONTH(SalesDataTable[[#This Row],[Order Date]])</f>
        <v>1</v>
      </c>
      <c r="F21" s="5" t="str">
        <f>TEXT(SalesDataTable[[#This Row],[Order Date]], "MMM")</f>
        <v>Jan</v>
      </c>
      <c r="G21" s="4" t="s">
        <v>20</v>
      </c>
      <c r="H21" s="4" t="s">
        <v>33</v>
      </c>
      <c r="I21" s="4" t="s">
        <v>2</v>
      </c>
      <c r="J21" s="4" t="s">
        <v>13</v>
      </c>
      <c r="K21" s="4" t="s">
        <v>4</v>
      </c>
      <c r="L21" s="4" t="s">
        <v>30</v>
      </c>
      <c r="M21" s="9">
        <v>1</v>
      </c>
      <c r="N21" s="6">
        <v>104.23</v>
      </c>
      <c r="O21" s="7">
        <v>0.1</v>
      </c>
      <c r="P21" s="6">
        <v>51.6</v>
      </c>
      <c r="Q21" s="6">
        <f t="shared" si="0"/>
        <v>93.807000000000002</v>
      </c>
      <c r="R21" s="6">
        <f t="shared" si="1"/>
        <v>51.6</v>
      </c>
      <c r="S21" s="6">
        <f t="shared" si="2"/>
        <v>42.207000000000001</v>
      </c>
      <c r="T21" s="8">
        <f t="shared" si="3"/>
        <v>0.44993443986056475</v>
      </c>
      <c r="U21" s="5">
        <f>YEAR(SalesDataTable[[#This Row],[Order Date]])</f>
        <v>2026</v>
      </c>
      <c r="V21" s="8" t="str">
        <f>"Q"&amp;ROUNDUP(MONTH(SalesDataTable[[#This Row],[Order Date]])/3,0)</f>
        <v>Q1</v>
      </c>
      <c r="W21" s="9">
        <f>MONTH(SalesDataTable[[#This Row],[Order Date]])</f>
        <v>1</v>
      </c>
      <c r="X21" s="8" t="str">
        <f>TEXT(SalesDataTable[[#This Row],[Order Date]],"mmm")</f>
        <v>Jan</v>
      </c>
    </row>
    <row r="22" spans="1:24" ht="16">
      <c r="A22" s="2">
        <v>2475</v>
      </c>
      <c r="B22" s="3">
        <v>46027</v>
      </c>
      <c r="C22" s="5">
        <f>YEAR(SalesDataTable[[#This Row],[Order Date]])</f>
        <v>2026</v>
      </c>
      <c r="D22" s="14" t="str">
        <f>"Q"&amp;ROUNDUP(MONTH(SalesDataTable[[#This Row],[Order Date]])/3,0)</f>
        <v>Q1</v>
      </c>
      <c r="E22" s="5">
        <f>MONTH(SalesDataTable[[#This Row],[Order Date]])</f>
        <v>1</v>
      </c>
      <c r="F22" s="5" t="str">
        <f>TEXT(SalesDataTable[[#This Row],[Order Date]], "MMM")</f>
        <v>Jan</v>
      </c>
      <c r="G22" s="4" t="s">
        <v>6</v>
      </c>
      <c r="H22" s="4" t="s">
        <v>7</v>
      </c>
      <c r="I22" s="4" t="s">
        <v>19</v>
      </c>
      <c r="J22" s="4" t="s">
        <v>3</v>
      </c>
      <c r="K22" s="4" t="s">
        <v>34</v>
      </c>
      <c r="L22" s="4" t="s">
        <v>38</v>
      </c>
      <c r="M22" s="9">
        <v>5</v>
      </c>
      <c r="N22" s="6">
        <v>122.87</v>
      </c>
      <c r="O22" s="7">
        <v>0.05</v>
      </c>
      <c r="P22" s="6">
        <v>69.67</v>
      </c>
      <c r="Q22" s="6">
        <f t="shared" si="0"/>
        <v>583.63250000000005</v>
      </c>
      <c r="R22" s="6">
        <f t="shared" si="1"/>
        <v>348.35</v>
      </c>
      <c r="S22" s="6">
        <f t="shared" si="2"/>
        <v>235.28250000000003</v>
      </c>
      <c r="T22" s="8">
        <f t="shared" si="3"/>
        <v>0.40313467807224584</v>
      </c>
      <c r="U22" s="5">
        <f>YEAR(SalesDataTable[[#This Row],[Order Date]])</f>
        <v>2026</v>
      </c>
      <c r="V22" s="8" t="str">
        <f>"Q"&amp;ROUNDUP(MONTH(SalesDataTable[[#This Row],[Order Date]])/3,0)</f>
        <v>Q1</v>
      </c>
      <c r="W22" s="9">
        <f>MONTH(SalesDataTable[[#This Row],[Order Date]])</f>
        <v>1</v>
      </c>
      <c r="X22" s="8" t="str">
        <f>TEXT(SalesDataTable[[#This Row],[Order Date]],"mmm")</f>
        <v>Jan</v>
      </c>
    </row>
    <row r="23" spans="1:24" ht="16">
      <c r="A23" s="2">
        <v>1433</v>
      </c>
      <c r="B23" s="3">
        <v>46028</v>
      </c>
      <c r="C23" s="5">
        <f>YEAR(SalesDataTable[[#This Row],[Order Date]])</f>
        <v>2026</v>
      </c>
      <c r="D23" s="14" t="str">
        <f>"Q"&amp;ROUNDUP(MONTH(SalesDataTable[[#This Row],[Order Date]])/3,0)</f>
        <v>Q1</v>
      </c>
      <c r="E23" s="5">
        <f>MONTH(SalesDataTable[[#This Row],[Order Date]])</f>
        <v>1</v>
      </c>
      <c r="F23" s="5" t="str">
        <f>TEXT(SalesDataTable[[#This Row],[Order Date]], "MMM")</f>
        <v>Jan</v>
      </c>
      <c r="G23" s="4" t="s">
        <v>11</v>
      </c>
      <c r="H23" s="4" t="s">
        <v>39</v>
      </c>
      <c r="I23" s="4" t="s">
        <v>2</v>
      </c>
      <c r="J23" s="4" t="s">
        <v>13</v>
      </c>
      <c r="K23" s="4" t="s">
        <v>14</v>
      </c>
      <c r="L23" s="4" t="s">
        <v>15</v>
      </c>
      <c r="M23" s="9">
        <v>2</v>
      </c>
      <c r="N23" s="6">
        <v>36.619999999999997</v>
      </c>
      <c r="O23" s="7">
        <v>0.05</v>
      </c>
      <c r="P23" s="6">
        <v>13.87</v>
      </c>
      <c r="Q23" s="6">
        <f t="shared" si="0"/>
        <v>69.577999999999989</v>
      </c>
      <c r="R23" s="6">
        <f t="shared" si="1"/>
        <v>27.74</v>
      </c>
      <c r="S23" s="6">
        <f t="shared" si="2"/>
        <v>41.837999999999994</v>
      </c>
      <c r="T23" s="8">
        <f t="shared" si="3"/>
        <v>0.60131075914800658</v>
      </c>
      <c r="U23" s="5">
        <f>YEAR(SalesDataTable[[#This Row],[Order Date]])</f>
        <v>2026</v>
      </c>
      <c r="V23" s="8" t="str">
        <f>"Q"&amp;ROUNDUP(MONTH(SalesDataTable[[#This Row],[Order Date]])/3,0)</f>
        <v>Q1</v>
      </c>
      <c r="W23" s="9">
        <f>MONTH(SalesDataTable[[#This Row],[Order Date]])</f>
        <v>1</v>
      </c>
      <c r="X23" s="8" t="str">
        <f>TEXT(SalesDataTable[[#This Row],[Order Date]],"mmm")</f>
        <v>Jan</v>
      </c>
    </row>
    <row r="24" spans="1:24" ht="16">
      <c r="A24" s="2">
        <v>3624</v>
      </c>
      <c r="B24" s="3">
        <v>46028</v>
      </c>
      <c r="C24" s="5">
        <f>YEAR(SalesDataTable[[#This Row],[Order Date]])</f>
        <v>2026</v>
      </c>
      <c r="D24" s="14" t="str">
        <f>"Q"&amp;ROUNDUP(MONTH(SalesDataTable[[#This Row],[Order Date]])/3,0)</f>
        <v>Q1</v>
      </c>
      <c r="E24" s="5">
        <f>MONTH(SalesDataTable[[#This Row],[Order Date]])</f>
        <v>1</v>
      </c>
      <c r="F24" s="5" t="str">
        <f>TEXT(SalesDataTable[[#This Row],[Order Date]], "MMM")</f>
        <v>Jan</v>
      </c>
      <c r="G24" s="4" t="s">
        <v>20</v>
      </c>
      <c r="H24" s="4" t="s">
        <v>31</v>
      </c>
      <c r="I24" s="4" t="s">
        <v>2</v>
      </c>
      <c r="J24" s="4" t="s">
        <v>13</v>
      </c>
      <c r="K24" s="4" t="s">
        <v>9</v>
      </c>
      <c r="L24" s="4" t="s">
        <v>10</v>
      </c>
      <c r="M24" s="9">
        <v>1</v>
      </c>
      <c r="N24" s="6">
        <v>93.4</v>
      </c>
      <c r="O24" s="7">
        <v>0</v>
      </c>
      <c r="P24" s="6">
        <v>46.11</v>
      </c>
      <c r="Q24" s="6">
        <f t="shared" si="0"/>
        <v>93.4</v>
      </c>
      <c r="R24" s="6">
        <f t="shared" si="1"/>
        <v>46.11</v>
      </c>
      <c r="S24" s="6">
        <f t="shared" si="2"/>
        <v>47.290000000000006</v>
      </c>
      <c r="T24" s="8">
        <f t="shared" si="3"/>
        <v>0.50631691648822275</v>
      </c>
      <c r="U24" s="5">
        <f>YEAR(SalesDataTable[[#This Row],[Order Date]])</f>
        <v>2026</v>
      </c>
      <c r="V24" s="8" t="str">
        <f>"Q"&amp;ROUNDUP(MONTH(SalesDataTable[[#This Row],[Order Date]])/3,0)</f>
        <v>Q1</v>
      </c>
      <c r="W24" s="9">
        <f>MONTH(SalesDataTable[[#This Row],[Order Date]])</f>
        <v>1</v>
      </c>
      <c r="X24" s="8" t="str">
        <f>TEXT(SalesDataTable[[#This Row],[Order Date]],"mmm")</f>
        <v>Jan</v>
      </c>
    </row>
    <row r="25" spans="1:24" ht="16">
      <c r="A25" s="2">
        <v>4680</v>
      </c>
      <c r="B25" s="3">
        <v>46028</v>
      </c>
      <c r="C25" s="5">
        <f>YEAR(SalesDataTable[[#This Row],[Order Date]])</f>
        <v>2026</v>
      </c>
      <c r="D25" s="14" t="str">
        <f>"Q"&amp;ROUNDUP(MONTH(SalesDataTable[[#This Row],[Order Date]])/3,0)</f>
        <v>Q1</v>
      </c>
      <c r="E25" s="5">
        <f>MONTH(SalesDataTable[[#This Row],[Order Date]])</f>
        <v>1</v>
      </c>
      <c r="F25" s="5" t="str">
        <f>TEXT(SalesDataTable[[#This Row],[Order Date]], "MMM")</f>
        <v>Jan</v>
      </c>
      <c r="G25" s="4" t="s">
        <v>6</v>
      </c>
      <c r="H25" s="4" t="s">
        <v>7</v>
      </c>
      <c r="I25" s="4" t="s">
        <v>28</v>
      </c>
      <c r="J25" s="4" t="s">
        <v>13</v>
      </c>
      <c r="K25" s="4" t="s">
        <v>23</v>
      </c>
      <c r="L25" s="4" t="s">
        <v>40</v>
      </c>
      <c r="M25" s="9">
        <v>2</v>
      </c>
      <c r="N25" s="6">
        <v>81.260000000000005</v>
      </c>
      <c r="O25" s="7">
        <v>0</v>
      </c>
      <c r="P25" s="6">
        <v>39.119999999999997</v>
      </c>
      <c r="Q25" s="6">
        <f t="shared" si="0"/>
        <v>162.52000000000001</v>
      </c>
      <c r="R25" s="6">
        <f t="shared" si="1"/>
        <v>78.239999999999995</v>
      </c>
      <c r="S25" s="6">
        <f t="shared" si="2"/>
        <v>84.280000000000015</v>
      </c>
      <c r="T25" s="8">
        <f t="shared" si="3"/>
        <v>0.51858232832882112</v>
      </c>
      <c r="U25" s="5">
        <f>YEAR(SalesDataTable[[#This Row],[Order Date]])</f>
        <v>2026</v>
      </c>
      <c r="V25" s="8" t="str">
        <f>"Q"&amp;ROUNDUP(MONTH(SalesDataTable[[#This Row],[Order Date]])/3,0)</f>
        <v>Q1</v>
      </c>
      <c r="W25" s="9">
        <f>MONTH(SalesDataTable[[#This Row],[Order Date]])</f>
        <v>1</v>
      </c>
      <c r="X25" s="8" t="str">
        <f>TEXT(SalesDataTable[[#This Row],[Order Date]],"mmm")</f>
        <v>Jan</v>
      </c>
    </row>
    <row r="26" spans="1:24" ht="16">
      <c r="A26" s="2">
        <v>4803</v>
      </c>
      <c r="B26" s="3">
        <v>46028</v>
      </c>
      <c r="C26" s="5">
        <f>YEAR(SalesDataTable[[#This Row],[Order Date]])</f>
        <v>2026</v>
      </c>
      <c r="D26" s="14" t="str">
        <f>"Q"&amp;ROUNDUP(MONTH(SalesDataTable[[#This Row],[Order Date]])/3,0)</f>
        <v>Q1</v>
      </c>
      <c r="E26" s="5">
        <f>MONTH(SalesDataTable[[#This Row],[Order Date]])</f>
        <v>1</v>
      </c>
      <c r="F26" s="5" t="str">
        <f>TEXT(SalesDataTable[[#This Row],[Order Date]], "MMM")</f>
        <v>Jan</v>
      </c>
      <c r="G26" s="4" t="s">
        <v>6</v>
      </c>
      <c r="H26" s="4" t="s">
        <v>41</v>
      </c>
      <c r="I26" s="4" t="s">
        <v>28</v>
      </c>
      <c r="J26" s="4" t="s">
        <v>13</v>
      </c>
      <c r="K26" s="4" t="s">
        <v>34</v>
      </c>
      <c r="L26" s="4" t="s">
        <v>42</v>
      </c>
      <c r="M26" s="9">
        <v>2</v>
      </c>
      <c r="N26" s="6">
        <v>35.78</v>
      </c>
      <c r="O26" s="7">
        <v>0</v>
      </c>
      <c r="P26" s="6">
        <v>13.84</v>
      </c>
      <c r="Q26" s="6">
        <f t="shared" si="0"/>
        <v>71.56</v>
      </c>
      <c r="R26" s="6">
        <f t="shared" si="1"/>
        <v>27.68</v>
      </c>
      <c r="S26" s="6">
        <f t="shared" si="2"/>
        <v>43.88</v>
      </c>
      <c r="T26" s="8">
        <f t="shared" si="3"/>
        <v>0.61319172722191173</v>
      </c>
      <c r="U26" s="5">
        <f>YEAR(SalesDataTable[[#This Row],[Order Date]])</f>
        <v>2026</v>
      </c>
      <c r="V26" s="8" t="str">
        <f>"Q"&amp;ROUNDUP(MONTH(SalesDataTable[[#This Row],[Order Date]])/3,0)</f>
        <v>Q1</v>
      </c>
      <c r="W26" s="9">
        <f>MONTH(SalesDataTable[[#This Row],[Order Date]])</f>
        <v>1</v>
      </c>
      <c r="X26" s="8" t="str">
        <f>TEXT(SalesDataTable[[#This Row],[Order Date]],"mmm")</f>
        <v>Jan</v>
      </c>
    </row>
    <row r="27" spans="1:24" ht="16">
      <c r="A27" s="2">
        <v>248</v>
      </c>
      <c r="B27" s="3">
        <v>46029</v>
      </c>
      <c r="C27" s="5">
        <f>YEAR(SalesDataTable[[#This Row],[Order Date]])</f>
        <v>2026</v>
      </c>
      <c r="D27" s="14" t="str">
        <f>"Q"&amp;ROUNDUP(MONTH(SalesDataTable[[#This Row],[Order Date]])/3,0)</f>
        <v>Q1</v>
      </c>
      <c r="E27" s="5">
        <f>MONTH(SalesDataTable[[#This Row],[Order Date]])</f>
        <v>1</v>
      </c>
      <c r="F27" s="5" t="str">
        <f>TEXT(SalesDataTable[[#This Row],[Order Date]], "MMM")</f>
        <v>Jan</v>
      </c>
      <c r="G27" s="4" t="s">
        <v>6</v>
      </c>
      <c r="H27" s="4" t="s">
        <v>43</v>
      </c>
      <c r="I27" s="4" t="s">
        <v>28</v>
      </c>
      <c r="J27" s="4" t="s">
        <v>13</v>
      </c>
      <c r="K27" s="4" t="s">
        <v>4</v>
      </c>
      <c r="L27" s="4" t="s">
        <v>5</v>
      </c>
      <c r="M27" s="9">
        <v>3</v>
      </c>
      <c r="N27" s="6">
        <v>81.64</v>
      </c>
      <c r="O27" s="7">
        <v>0</v>
      </c>
      <c r="P27" s="6">
        <v>43.84</v>
      </c>
      <c r="Q27" s="6">
        <f t="shared" si="0"/>
        <v>244.92000000000002</v>
      </c>
      <c r="R27" s="6">
        <f t="shared" si="1"/>
        <v>131.52000000000001</v>
      </c>
      <c r="S27" s="6">
        <f t="shared" si="2"/>
        <v>113.4</v>
      </c>
      <c r="T27" s="8">
        <f t="shared" si="3"/>
        <v>0.46300832925036745</v>
      </c>
      <c r="U27" s="5">
        <f>YEAR(SalesDataTable[[#This Row],[Order Date]])</f>
        <v>2026</v>
      </c>
      <c r="V27" s="8" t="str">
        <f>"Q"&amp;ROUNDUP(MONTH(SalesDataTable[[#This Row],[Order Date]])/3,0)</f>
        <v>Q1</v>
      </c>
      <c r="W27" s="9">
        <f>MONTH(SalesDataTable[[#This Row],[Order Date]])</f>
        <v>1</v>
      </c>
      <c r="X27" s="8" t="str">
        <f>TEXT(SalesDataTable[[#This Row],[Order Date]],"mmm")</f>
        <v>Jan</v>
      </c>
    </row>
    <row r="28" spans="1:24" ht="16">
      <c r="A28" s="2">
        <v>1118</v>
      </c>
      <c r="B28" s="3">
        <v>46029</v>
      </c>
      <c r="C28" s="5">
        <f>YEAR(SalesDataTable[[#This Row],[Order Date]])</f>
        <v>2026</v>
      </c>
      <c r="D28" s="14" t="str">
        <f>"Q"&amp;ROUNDUP(MONTH(SalesDataTable[[#This Row],[Order Date]])/3,0)</f>
        <v>Q1</v>
      </c>
      <c r="E28" s="5">
        <f>MONTH(SalesDataTable[[#This Row],[Order Date]])</f>
        <v>1</v>
      </c>
      <c r="F28" s="5" t="str">
        <f>TEXT(SalesDataTable[[#This Row],[Order Date]], "MMM")</f>
        <v>Jan</v>
      </c>
      <c r="G28" s="4" t="s">
        <v>6</v>
      </c>
      <c r="H28" s="4" t="s">
        <v>43</v>
      </c>
      <c r="I28" s="4" t="s">
        <v>2</v>
      </c>
      <c r="J28" s="4" t="s">
        <v>3</v>
      </c>
      <c r="K28" s="4" t="s">
        <v>14</v>
      </c>
      <c r="L28" s="4" t="s">
        <v>44</v>
      </c>
      <c r="M28" s="9">
        <v>2</v>
      </c>
      <c r="N28" s="6">
        <v>131.63999999999999</v>
      </c>
      <c r="O28" s="7">
        <v>0.05</v>
      </c>
      <c r="P28" s="6">
        <v>69.02</v>
      </c>
      <c r="Q28" s="6">
        <f t="shared" si="0"/>
        <v>250.11599999999996</v>
      </c>
      <c r="R28" s="6">
        <f t="shared" si="1"/>
        <v>138.04</v>
      </c>
      <c r="S28" s="6">
        <f t="shared" si="2"/>
        <v>112.07599999999996</v>
      </c>
      <c r="T28" s="8">
        <f t="shared" si="3"/>
        <v>0.44809608341729429</v>
      </c>
      <c r="U28" s="5">
        <f>YEAR(SalesDataTable[[#This Row],[Order Date]])</f>
        <v>2026</v>
      </c>
      <c r="V28" s="8" t="str">
        <f>"Q"&amp;ROUNDUP(MONTH(SalesDataTable[[#This Row],[Order Date]])/3,0)</f>
        <v>Q1</v>
      </c>
      <c r="W28" s="9">
        <f>MONTH(SalesDataTable[[#This Row],[Order Date]])</f>
        <v>1</v>
      </c>
      <c r="X28" s="8" t="str">
        <f>TEXT(SalesDataTable[[#This Row],[Order Date]],"mmm")</f>
        <v>Jan</v>
      </c>
    </row>
    <row r="29" spans="1:24" ht="16">
      <c r="A29" s="2">
        <v>3023</v>
      </c>
      <c r="B29" s="3">
        <v>46029</v>
      </c>
      <c r="C29" s="5">
        <f>YEAR(SalesDataTable[[#This Row],[Order Date]])</f>
        <v>2026</v>
      </c>
      <c r="D29" s="14" t="str">
        <f>"Q"&amp;ROUNDUP(MONTH(SalesDataTable[[#This Row],[Order Date]])/3,0)</f>
        <v>Q1</v>
      </c>
      <c r="E29" s="5">
        <f>MONTH(SalesDataTable[[#This Row],[Order Date]])</f>
        <v>1</v>
      </c>
      <c r="F29" s="5" t="str">
        <f>TEXT(SalesDataTable[[#This Row],[Order Date]], "MMM")</f>
        <v>Jan</v>
      </c>
      <c r="G29" s="4" t="s">
        <v>11</v>
      </c>
      <c r="H29" s="4" t="s">
        <v>18</v>
      </c>
      <c r="I29" s="4" t="s">
        <v>28</v>
      </c>
      <c r="J29" s="4" t="s">
        <v>13</v>
      </c>
      <c r="K29" s="4" t="s">
        <v>9</v>
      </c>
      <c r="L29" s="4" t="s">
        <v>37</v>
      </c>
      <c r="M29" s="9">
        <v>2</v>
      </c>
      <c r="N29" s="6">
        <v>155.35</v>
      </c>
      <c r="O29" s="7">
        <v>0</v>
      </c>
      <c r="P29" s="6">
        <v>80.790000000000006</v>
      </c>
      <c r="Q29" s="6">
        <f t="shared" si="0"/>
        <v>310.7</v>
      </c>
      <c r="R29" s="6">
        <f t="shared" si="1"/>
        <v>161.58000000000001</v>
      </c>
      <c r="S29" s="6">
        <f t="shared" si="2"/>
        <v>149.11999999999998</v>
      </c>
      <c r="T29" s="8">
        <f t="shared" si="3"/>
        <v>0.47994850337946565</v>
      </c>
      <c r="U29" s="5">
        <f>YEAR(SalesDataTable[[#This Row],[Order Date]])</f>
        <v>2026</v>
      </c>
      <c r="V29" s="8" t="str">
        <f>"Q"&amp;ROUNDUP(MONTH(SalesDataTable[[#This Row],[Order Date]])/3,0)</f>
        <v>Q1</v>
      </c>
      <c r="W29" s="9">
        <f>MONTH(SalesDataTable[[#This Row],[Order Date]])</f>
        <v>1</v>
      </c>
      <c r="X29" s="8" t="str">
        <f>TEXT(SalesDataTable[[#This Row],[Order Date]],"mmm")</f>
        <v>Jan</v>
      </c>
    </row>
    <row r="30" spans="1:24" ht="16">
      <c r="A30" s="2">
        <v>3903</v>
      </c>
      <c r="B30" s="3">
        <v>46029</v>
      </c>
      <c r="C30" s="5">
        <f>YEAR(SalesDataTable[[#This Row],[Order Date]])</f>
        <v>2026</v>
      </c>
      <c r="D30" s="14" t="str">
        <f>"Q"&amp;ROUNDUP(MONTH(SalesDataTable[[#This Row],[Order Date]])/3,0)</f>
        <v>Q1</v>
      </c>
      <c r="E30" s="5">
        <f>MONTH(SalesDataTable[[#This Row],[Order Date]])</f>
        <v>1</v>
      </c>
      <c r="F30" s="5" t="str">
        <f>TEXT(SalesDataTable[[#This Row],[Order Date]], "MMM")</f>
        <v>Jan</v>
      </c>
      <c r="G30" s="4" t="s">
        <v>20</v>
      </c>
      <c r="H30" s="4" t="s">
        <v>33</v>
      </c>
      <c r="I30" s="4" t="s">
        <v>2</v>
      </c>
      <c r="J30" s="4" t="s">
        <v>3</v>
      </c>
      <c r="K30" s="4" t="s">
        <v>34</v>
      </c>
      <c r="L30" s="4" t="s">
        <v>45</v>
      </c>
      <c r="M30" s="9">
        <v>2</v>
      </c>
      <c r="N30" s="6">
        <v>51.56</v>
      </c>
      <c r="O30" s="7">
        <v>0.05</v>
      </c>
      <c r="P30" s="6">
        <v>22.26</v>
      </c>
      <c r="Q30" s="6">
        <f t="shared" si="0"/>
        <v>97.963999999999999</v>
      </c>
      <c r="R30" s="6">
        <f t="shared" si="1"/>
        <v>44.52</v>
      </c>
      <c r="S30" s="6">
        <f t="shared" si="2"/>
        <v>53.443999999999996</v>
      </c>
      <c r="T30" s="8">
        <f t="shared" si="3"/>
        <v>0.54554734392225712</v>
      </c>
      <c r="U30" s="5">
        <f>YEAR(SalesDataTable[[#This Row],[Order Date]])</f>
        <v>2026</v>
      </c>
      <c r="V30" s="8" t="str">
        <f>"Q"&amp;ROUNDUP(MONTH(SalesDataTable[[#This Row],[Order Date]])/3,0)</f>
        <v>Q1</v>
      </c>
      <c r="W30" s="9">
        <f>MONTH(SalesDataTable[[#This Row],[Order Date]])</f>
        <v>1</v>
      </c>
      <c r="X30" s="8" t="str">
        <f>TEXT(SalesDataTable[[#This Row],[Order Date]],"mmm")</f>
        <v>Jan</v>
      </c>
    </row>
    <row r="31" spans="1:24" ht="16">
      <c r="A31" s="2">
        <v>62</v>
      </c>
      <c r="B31" s="3">
        <v>46030</v>
      </c>
      <c r="C31" s="5">
        <f>YEAR(SalesDataTable[[#This Row],[Order Date]])</f>
        <v>2026</v>
      </c>
      <c r="D31" s="14" t="str">
        <f>"Q"&amp;ROUNDUP(MONTH(SalesDataTable[[#This Row],[Order Date]])/3,0)</f>
        <v>Q1</v>
      </c>
      <c r="E31" s="5">
        <f>MONTH(SalesDataTable[[#This Row],[Order Date]])</f>
        <v>1</v>
      </c>
      <c r="F31" s="5" t="str">
        <f>TEXT(SalesDataTable[[#This Row],[Order Date]], "MMM")</f>
        <v>Jan</v>
      </c>
      <c r="G31" s="4" t="s">
        <v>6</v>
      </c>
      <c r="H31" s="4" t="s">
        <v>43</v>
      </c>
      <c r="I31" s="4" t="s">
        <v>2</v>
      </c>
      <c r="J31" s="4" t="s">
        <v>13</v>
      </c>
      <c r="K31" s="4" t="s">
        <v>4</v>
      </c>
      <c r="L31" s="4" t="s">
        <v>22</v>
      </c>
      <c r="M31" s="9">
        <v>2</v>
      </c>
      <c r="N31" s="6">
        <v>51.63</v>
      </c>
      <c r="O31" s="7">
        <v>0</v>
      </c>
      <c r="P31" s="6">
        <v>22.54</v>
      </c>
      <c r="Q31" s="6">
        <f t="shared" si="0"/>
        <v>103.26</v>
      </c>
      <c r="R31" s="6">
        <f t="shared" si="1"/>
        <v>45.08</v>
      </c>
      <c r="S31" s="6">
        <f t="shared" si="2"/>
        <v>58.180000000000007</v>
      </c>
      <c r="T31" s="8">
        <f t="shared" si="3"/>
        <v>0.5634321131125315</v>
      </c>
      <c r="U31" s="5">
        <f>YEAR(SalesDataTable[[#This Row],[Order Date]])</f>
        <v>2026</v>
      </c>
      <c r="V31" s="8" t="str">
        <f>"Q"&amp;ROUNDUP(MONTH(SalesDataTable[[#This Row],[Order Date]])/3,0)</f>
        <v>Q1</v>
      </c>
      <c r="W31" s="9">
        <f>MONTH(SalesDataTable[[#This Row],[Order Date]])</f>
        <v>1</v>
      </c>
      <c r="X31" s="8" t="str">
        <f>TEXT(SalesDataTable[[#This Row],[Order Date]],"mmm")</f>
        <v>Jan</v>
      </c>
    </row>
    <row r="32" spans="1:24" ht="16">
      <c r="A32" s="2">
        <v>142</v>
      </c>
      <c r="B32" s="3">
        <v>46030</v>
      </c>
      <c r="C32" s="5">
        <f>YEAR(SalesDataTable[[#This Row],[Order Date]])</f>
        <v>2026</v>
      </c>
      <c r="D32" s="14" t="str">
        <f>"Q"&amp;ROUNDUP(MONTH(SalesDataTable[[#This Row],[Order Date]])/3,0)</f>
        <v>Q1</v>
      </c>
      <c r="E32" s="5">
        <f>MONTH(SalesDataTable[[#This Row],[Order Date]])</f>
        <v>1</v>
      </c>
      <c r="F32" s="5" t="str">
        <f>TEXT(SalesDataTable[[#This Row],[Order Date]], "MMM")</f>
        <v>Jan</v>
      </c>
      <c r="G32" s="4" t="s">
        <v>0</v>
      </c>
      <c r="H32" s="4" t="s">
        <v>36</v>
      </c>
      <c r="I32" s="4" t="s">
        <v>8</v>
      </c>
      <c r="J32" s="4" t="s">
        <v>16</v>
      </c>
      <c r="K32" s="4" t="s">
        <v>23</v>
      </c>
      <c r="L32" s="4" t="s">
        <v>24</v>
      </c>
      <c r="M32" s="9">
        <v>5</v>
      </c>
      <c r="N32" s="6">
        <v>344.88</v>
      </c>
      <c r="O32" s="7">
        <v>0.15</v>
      </c>
      <c r="P32" s="6">
        <v>190.66</v>
      </c>
      <c r="Q32" s="6">
        <f t="shared" si="0"/>
        <v>1465.74</v>
      </c>
      <c r="R32" s="6">
        <f t="shared" si="1"/>
        <v>953.3</v>
      </c>
      <c r="S32" s="6">
        <f t="shared" si="2"/>
        <v>512.44000000000005</v>
      </c>
      <c r="T32" s="8">
        <f t="shared" si="3"/>
        <v>0.34961180018284282</v>
      </c>
      <c r="U32" s="5">
        <f>YEAR(SalesDataTable[[#This Row],[Order Date]])</f>
        <v>2026</v>
      </c>
      <c r="V32" s="8" t="str">
        <f>"Q"&amp;ROUNDUP(MONTH(SalesDataTable[[#This Row],[Order Date]])/3,0)</f>
        <v>Q1</v>
      </c>
      <c r="W32" s="9">
        <f>MONTH(SalesDataTable[[#This Row],[Order Date]])</f>
        <v>1</v>
      </c>
      <c r="X32" s="8" t="str">
        <f>TEXT(SalesDataTable[[#This Row],[Order Date]],"mmm")</f>
        <v>Jan</v>
      </c>
    </row>
    <row r="33" spans="1:24" ht="16">
      <c r="A33" s="2">
        <v>450</v>
      </c>
      <c r="B33" s="3">
        <v>46030</v>
      </c>
      <c r="C33" s="5">
        <f>YEAR(SalesDataTable[[#This Row],[Order Date]])</f>
        <v>2026</v>
      </c>
      <c r="D33" s="14" t="str">
        <f>"Q"&amp;ROUNDUP(MONTH(SalesDataTable[[#This Row],[Order Date]])/3,0)</f>
        <v>Q1</v>
      </c>
      <c r="E33" s="5">
        <f>MONTH(SalesDataTable[[#This Row],[Order Date]])</f>
        <v>1</v>
      </c>
      <c r="F33" s="5" t="str">
        <f>TEXT(SalesDataTable[[#This Row],[Order Date]], "MMM")</f>
        <v>Jan</v>
      </c>
      <c r="G33" s="4" t="s">
        <v>11</v>
      </c>
      <c r="H33" s="4" t="s">
        <v>18</v>
      </c>
      <c r="I33" s="4" t="s">
        <v>19</v>
      </c>
      <c r="J33" s="4" t="s">
        <v>13</v>
      </c>
      <c r="K33" s="4" t="s">
        <v>9</v>
      </c>
      <c r="L33" s="4" t="s">
        <v>10</v>
      </c>
      <c r="M33" s="9">
        <v>2</v>
      </c>
      <c r="N33" s="6">
        <v>94.06</v>
      </c>
      <c r="O33" s="7">
        <v>0.15</v>
      </c>
      <c r="P33" s="6">
        <v>46.33</v>
      </c>
      <c r="Q33" s="6">
        <f t="shared" si="0"/>
        <v>159.90199999999999</v>
      </c>
      <c r="R33" s="6">
        <f t="shared" si="1"/>
        <v>92.66</v>
      </c>
      <c r="S33" s="6">
        <f t="shared" si="2"/>
        <v>67.24199999999999</v>
      </c>
      <c r="T33" s="8">
        <f t="shared" si="3"/>
        <v>0.42052006854198193</v>
      </c>
      <c r="U33" s="5">
        <f>YEAR(SalesDataTable[[#This Row],[Order Date]])</f>
        <v>2026</v>
      </c>
      <c r="V33" s="8" t="str">
        <f>"Q"&amp;ROUNDUP(MONTH(SalesDataTable[[#This Row],[Order Date]])/3,0)</f>
        <v>Q1</v>
      </c>
      <c r="W33" s="9">
        <f>MONTH(SalesDataTable[[#This Row],[Order Date]])</f>
        <v>1</v>
      </c>
      <c r="X33" s="8" t="str">
        <f>TEXT(SalesDataTable[[#This Row],[Order Date]],"mmm")</f>
        <v>Jan</v>
      </c>
    </row>
    <row r="34" spans="1:24" ht="16">
      <c r="A34" s="2">
        <v>4397</v>
      </c>
      <c r="B34" s="3">
        <v>46030</v>
      </c>
      <c r="C34" s="5">
        <f>YEAR(SalesDataTable[[#This Row],[Order Date]])</f>
        <v>2026</v>
      </c>
      <c r="D34" s="14" t="str">
        <f>"Q"&amp;ROUNDUP(MONTH(SalesDataTable[[#This Row],[Order Date]])/3,0)</f>
        <v>Q1</v>
      </c>
      <c r="E34" s="5">
        <f>MONTH(SalesDataTable[[#This Row],[Order Date]])</f>
        <v>1</v>
      </c>
      <c r="F34" s="5" t="str">
        <f>TEXT(SalesDataTable[[#This Row],[Order Date]], "MMM")</f>
        <v>Jan</v>
      </c>
      <c r="G34" s="4" t="s">
        <v>0</v>
      </c>
      <c r="H34" s="4" t="s">
        <v>1</v>
      </c>
      <c r="I34" s="4" t="s">
        <v>2</v>
      </c>
      <c r="J34" s="4" t="s">
        <v>16</v>
      </c>
      <c r="K34" s="4" t="s">
        <v>9</v>
      </c>
      <c r="L34" s="4" t="s">
        <v>46</v>
      </c>
      <c r="M34" s="9">
        <v>1</v>
      </c>
      <c r="N34" s="6">
        <v>72.38</v>
      </c>
      <c r="O34" s="7">
        <v>0</v>
      </c>
      <c r="P34" s="6">
        <v>31.65</v>
      </c>
      <c r="Q34" s="6">
        <f t="shared" si="0"/>
        <v>72.38</v>
      </c>
      <c r="R34" s="6">
        <f t="shared" si="1"/>
        <v>31.65</v>
      </c>
      <c r="S34" s="6">
        <f t="shared" si="2"/>
        <v>40.729999999999997</v>
      </c>
      <c r="T34" s="8">
        <f t="shared" si="3"/>
        <v>0.56272450953302011</v>
      </c>
      <c r="U34" s="5">
        <f>YEAR(SalesDataTable[[#This Row],[Order Date]])</f>
        <v>2026</v>
      </c>
      <c r="V34" s="8" t="str">
        <f>"Q"&amp;ROUNDUP(MONTH(SalesDataTable[[#This Row],[Order Date]])/3,0)</f>
        <v>Q1</v>
      </c>
      <c r="W34" s="9">
        <f>MONTH(SalesDataTable[[#This Row],[Order Date]])</f>
        <v>1</v>
      </c>
      <c r="X34" s="8" t="str">
        <f>TEXT(SalesDataTable[[#This Row],[Order Date]],"mmm")</f>
        <v>Jan</v>
      </c>
    </row>
    <row r="35" spans="1:24" ht="16">
      <c r="A35" s="2">
        <v>4798</v>
      </c>
      <c r="B35" s="3">
        <v>46030</v>
      </c>
      <c r="C35" s="5">
        <f>YEAR(SalesDataTable[[#This Row],[Order Date]])</f>
        <v>2026</v>
      </c>
      <c r="D35" s="14" t="str">
        <f>"Q"&amp;ROUNDUP(MONTH(SalesDataTable[[#This Row],[Order Date]])/3,0)</f>
        <v>Q1</v>
      </c>
      <c r="E35" s="5">
        <f>MONTH(SalesDataTable[[#This Row],[Order Date]])</f>
        <v>1</v>
      </c>
      <c r="F35" s="5" t="str">
        <f>TEXT(SalesDataTable[[#This Row],[Order Date]], "MMM")</f>
        <v>Jan</v>
      </c>
      <c r="G35" s="4" t="s">
        <v>6</v>
      </c>
      <c r="H35" s="4" t="s">
        <v>27</v>
      </c>
      <c r="I35" s="4" t="s">
        <v>2</v>
      </c>
      <c r="J35" s="4" t="s">
        <v>13</v>
      </c>
      <c r="K35" s="4" t="s">
        <v>9</v>
      </c>
      <c r="L35" s="4" t="s">
        <v>37</v>
      </c>
      <c r="M35" s="9">
        <v>1</v>
      </c>
      <c r="N35" s="6">
        <v>153.69</v>
      </c>
      <c r="O35" s="7">
        <v>0</v>
      </c>
      <c r="P35" s="6">
        <v>77.47</v>
      </c>
      <c r="Q35" s="6">
        <f t="shared" si="0"/>
        <v>153.69</v>
      </c>
      <c r="R35" s="6">
        <f t="shared" si="1"/>
        <v>77.47</v>
      </c>
      <c r="S35" s="6">
        <f t="shared" si="2"/>
        <v>76.22</v>
      </c>
      <c r="T35" s="8">
        <f t="shared" si="3"/>
        <v>0.49593337237295854</v>
      </c>
      <c r="U35" s="5">
        <f>YEAR(SalesDataTable[[#This Row],[Order Date]])</f>
        <v>2026</v>
      </c>
      <c r="V35" s="8" t="str">
        <f>"Q"&amp;ROUNDUP(MONTH(SalesDataTable[[#This Row],[Order Date]])/3,0)</f>
        <v>Q1</v>
      </c>
      <c r="W35" s="9">
        <f>MONTH(SalesDataTable[[#This Row],[Order Date]])</f>
        <v>1</v>
      </c>
      <c r="X35" s="8" t="str">
        <f>TEXT(SalesDataTable[[#This Row],[Order Date]],"mmm")</f>
        <v>Jan</v>
      </c>
    </row>
    <row r="36" spans="1:24" ht="16">
      <c r="A36" s="2">
        <v>136</v>
      </c>
      <c r="B36" s="3">
        <v>46031</v>
      </c>
      <c r="C36" s="5">
        <f>YEAR(SalesDataTable[[#This Row],[Order Date]])</f>
        <v>2026</v>
      </c>
      <c r="D36" s="14" t="str">
        <f>"Q"&amp;ROUNDUP(MONTH(SalesDataTable[[#This Row],[Order Date]])/3,0)</f>
        <v>Q1</v>
      </c>
      <c r="E36" s="5">
        <f>MONTH(SalesDataTable[[#This Row],[Order Date]])</f>
        <v>1</v>
      </c>
      <c r="F36" s="5" t="str">
        <f>TEXT(SalesDataTable[[#This Row],[Order Date]], "MMM")</f>
        <v>Jan</v>
      </c>
      <c r="G36" s="4" t="s">
        <v>20</v>
      </c>
      <c r="H36" s="4" t="s">
        <v>47</v>
      </c>
      <c r="I36" s="4" t="s">
        <v>8</v>
      </c>
      <c r="J36" s="4" t="s">
        <v>16</v>
      </c>
      <c r="K36" s="4" t="s">
        <v>14</v>
      </c>
      <c r="L36" s="4" t="s">
        <v>48</v>
      </c>
      <c r="M36" s="9">
        <v>15</v>
      </c>
      <c r="N36" s="6">
        <v>168.62</v>
      </c>
      <c r="O36" s="7">
        <v>0.05</v>
      </c>
      <c r="P36" s="6">
        <v>86.09</v>
      </c>
      <c r="Q36" s="6">
        <f t="shared" si="0"/>
        <v>2402.835</v>
      </c>
      <c r="R36" s="6">
        <f t="shared" si="1"/>
        <v>1291.3500000000001</v>
      </c>
      <c r="S36" s="6">
        <f t="shared" si="2"/>
        <v>1111.4849999999999</v>
      </c>
      <c r="T36" s="8">
        <f t="shared" si="3"/>
        <v>0.46257233642759488</v>
      </c>
      <c r="U36" s="5">
        <f>YEAR(SalesDataTable[[#This Row],[Order Date]])</f>
        <v>2026</v>
      </c>
      <c r="V36" s="8" t="str">
        <f>"Q"&amp;ROUNDUP(MONTH(SalesDataTable[[#This Row],[Order Date]])/3,0)</f>
        <v>Q1</v>
      </c>
      <c r="W36" s="9">
        <f>MONTH(SalesDataTable[[#This Row],[Order Date]])</f>
        <v>1</v>
      </c>
      <c r="X36" s="8" t="str">
        <f>TEXT(SalesDataTable[[#This Row],[Order Date]],"mmm")</f>
        <v>Jan</v>
      </c>
    </row>
    <row r="37" spans="1:24" ht="16">
      <c r="A37" s="2">
        <v>2782</v>
      </c>
      <c r="B37" s="3">
        <v>46031</v>
      </c>
      <c r="C37" s="5">
        <f>YEAR(SalesDataTable[[#This Row],[Order Date]])</f>
        <v>2026</v>
      </c>
      <c r="D37" s="14" t="str">
        <f>"Q"&amp;ROUNDUP(MONTH(SalesDataTable[[#This Row],[Order Date]])/3,0)</f>
        <v>Q1</v>
      </c>
      <c r="E37" s="5">
        <f>MONTH(SalesDataTable[[#This Row],[Order Date]])</f>
        <v>1</v>
      </c>
      <c r="F37" s="5" t="str">
        <f>TEXT(SalesDataTable[[#This Row],[Order Date]], "MMM")</f>
        <v>Jan</v>
      </c>
      <c r="G37" s="4" t="s">
        <v>20</v>
      </c>
      <c r="H37" s="4" t="s">
        <v>21</v>
      </c>
      <c r="I37" s="4" t="s">
        <v>2</v>
      </c>
      <c r="J37" s="4" t="s">
        <v>13</v>
      </c>
      <c r="K37" s="4" t="s">
        <v>9</v>
      </c>
      <c r="L37" s="4" t="s">
        <v>37</v>
      </c>
      <c r="M37" s="9">
        <v>1</v>
      </c>
      <c r="N37" s="6">
        <v>152.75</v>
      </c>
      <c r="O37" s="7">
        <v>0.05</v>
      </c>
      <c r="P37" s="6">
        <v>79.88</v>
      </c>
      <c r="Q37" s="6">
        <f t="shared" si="0"/>
        <v>145.11249999999998</v>
      </c>
      <c r="R37" s="6">
        <f t="shared" si="1"/>
        <v>79.88</v>
      </c>
      <c r="S37" s="6">
        <f t="shared" si="2"/>
        <v>65.232499999999987</v>
      </c>
      <c r="T37" s="8">
        <f t="shared" si="3"/>
        <v>0.44953053665259707</v>
      </c>
      <c r="U37" s="5">
        <f>YEAR(SalesDataTable[[#This Row],[Order Date]])</f>
        <v>2026</v>
      </c>
      <c r="V37" s="8" t="str">
        <f>"Q"&amp;ROUNDUP(MONTH(SalesDataTable[[#This Row],[Order Date]])/3,0)</f>
        <v>Q1</v>
      </c>
      <c r="W37" s="9">
        <f>MONTH(SalesDataTable[[#This Row],[Order Date]])</f>
        <v>1</v>
      </c>
      <c r="X37" s="8" t="str">
        <f>TEXT(SalesDataTable[[#This Row],[Order Date]],"mmm")</f>
        <v>Jan</v>
      </c>
    </row>
    <row r="38" spans="1:24" ht="16">
      <c r="A38" s="2">
        <v>4704</v>
      </c>
      <c r="B38" s="3">
        <v>46031</v>
      </c>
      <c r="C38" s="5">
        <f>YEAR(SalesDataTable[[#This Row],[Order Date]])</f>
        <v>2026</v>
      </c>
      <c r="D38" s="14" t="str">
        <f>"Q"&amp;ROUNDUP(MONTH(SalesDataTable[[#This Row],[Order Date]])/3,0)</f>
        <v>Q1</v>
      </c>
      <c r="E38" s="5">
        <f>MONTH(SalesDataTable[[#This Row],[Order Date]])</f>
        <v>1</v>
      </c>
      <c r="F38" s="5" t="str">
        <f>TEXT(SalesDataTable[[#This Row],[Order Date]], "MMM")</f>
        <v>Jan</v>
      </c>
      <c r="G38" s="4" t="s">
        <v>6</v>
      </c>
      <c r="H38" s="4" t="s">
        <v>49</v>
      </c>
      <c r="I38" s="4" t="s">
        <v>28</v>
      </c>
      <c r="J38" s="4" t="s">
        <v>13</v>
      </c>
      <c r="K38" s="4" t="s">
        <v>34</v>
      </c>
      <c r="L38" s="4" t="s">
        <v>42</v>
      </c>
      <c r="M38" s="9">
        <v>2</v>
      </c>
      <c r="N38" s="6">
        <v>36.72</v>
      </c>
      <c r="O38" s="7">
        <v>0.05</v>
      </c>
      <c r="P38" s="6">
        <v>14.15</v>
      </c>
      <c r="Q38" s="6">
        <f t="shared" si="0"/>
        <v>69.768000000000001</v>
      </c>
      <c r="R38" s="6">
        <f t="shared" si="1"/>
        <v>28.3</v>
      </c>
      <c r="S38" s="6">
        <f t="shared" si="2"/>
        <v>41.468000000000004</v>
      </c>
      <c r="T38" s="8">
        <f t="shared" si="3"/>
        <v>0.59436991170737308</v>
      </c>
      <c r="U38" s="5">
        <f>YEAR(SalesDataTable[[#This Row],[Order Date]])</f>
        <v>2026</v>
      </c>
      <c r="V38" s="8" t="str">
        <f>"Q"&amp;ROUNDUP(MONTH(SalesDataTable[[#This Row],[Order Date]])/3,0)</f>
        <v>Q1</v>
      </c>
      <c r="W38" s="9">
        <f>MONTH(SalesDataTable[[#This Row],[Order Date]])</f>
        <v>1</v>
      </c>
      <c r="X38" s="8" t="str">
        <f>TEXT(SalesDataTable[[#This Row],[Order Date]],"mmm")</f>
        <v>Jan</v>
      </c>
    </row>
    <row r="39" spans="1:24" ht="16">
      <c r="A39" s="2">
        <v>69</v>
      </c>
      <c r="B39" s="3">
        <v>46032</v>
      </c>
      <c r="C39" s="5">
        <f>YEAR(SalesDataTable[[#This Row],[Order Date]])</f>
        <v>2026</v>
      </c>
      <c r="D39" s="14" t="str">
        <f>"Q"&amp;ROUNDUP(MONTH(SalesDataTable[[#This Row],[Order Date]])/3,0)</f>
        <v>Q1</v>
      </c>
      <c r="E39" s="5">
        <f>MONTH(SalesDataTable[[#This Row],[Order Date]])</f>
        <v>1</v>
      </c>
      <c r="F39" s="5" t="str">
        <f>TEXT(SalesDataTable[[#This Row],[Order Date]], "MMM")</f>
        <v>Jan</v>
      </c>
      <c r="G39" s="4" t="s">
        <v>0</v>
      </c>
      <c r="H39" s="4" t="s">
        <v>50</v>
      </c>
      <c r="I39" s="4" t="s">
        <v>2</v>
      </c>
      <c r="J39" s="4" t="s">
        <v>3</v>
      </c>
      <c r="K39" s="4" t="s">
        <v>9</v>
      </c>
      <c r="L39" s="4" t="s">
        <v>17</v>
      </c>
      <c r="M39" s="9">
        <v>6</v>
      </c>
      <c r="N39" s="6">
        <v>141.31</v>
      </c>
      <c r="O39" s="7">
        <v>0.05</v>
      </c>
      <c r="P39" s="6">
        <v>79.349999999999994</v>
      </c>
      <c r="Q39" s="6">
        <f t="shared" si="0"/>
        <v>805.46699999999998</v>
      </c>
      <c r="R39" s="6">
        <f t="shared" si="1"/>
        <v>476.09999999999997</v>
      </c>
      <c r="S39" s="6">
        <f t="shared" si="2"/>
        <v>329.36700000000002</v>
      </c>
      <c r="T39" s="8">
        <f t="shared" si="3"/>
        <v>0.4089143316858419</v>
      </c>
      <c r="U39" s="5">
        <f>YEAR(SalesDataTable[[#This Row],[Order Date]])</f>
        <v>2026</v>
      </c>
      <c r="V39" s="8" t="str">
        <f>"Q"&amp;ROUNDUP(MONTH(SalesDataTable[[#This Row],[Order Date]])/3,0)</f>
        <v>Q1</v>
      </c>
      <c r="W39" s="9">
        <f>MONTH(SalesDataTable[[#This Row],[Order Date]])</f>
        <v>1</v>
      </c>
      <c r="X39" s="8" t="str">
        <f>TEXT(SalesDataTable[[#This Row],[Order Date]],"mmm")</f>
        <v>Jan</v>
      </c>
    </row>
    <row r="40" spans="1:24" ht="16">
      <c r="A40" s="2">
        <v>490</v>
      </c>
      <c r="B40" s="3">
        <v>46032</v>
      </c>
      <c r="C40" s="5">
        <f>YEAR(SalesDataTable[[#This Row],[Order Date]])</f>
        <v>2026</v>
      </c>
      <c r="D40" s="14" t="str">
        <f>"Q"&amp;ROUNDUP(MONTH(SalesDataTable[[#This Row],[Order Date]])/3,0)</f>
        <v>Q1</v>
      </c>
      <c r="E40" s="5">
        <f>MONTH(SalesDataTable[[#This Row],[Order Date]])</f>
        <v>1</v>
      </c>
      <c r="F40" s="5" t="str">
        <f>TEXT(SalesDataTable[[#This Row],[Order Date]], "MMM")</f>
        <v>Jan</v>
      </c>
      <c r="G40" s="4" t="s">
        <v>11</v>
      </c>
      <c r="H40" s="4" t="s">
        <v>39</v>
      </c>
      <c r="I40" s="4" t="s">
        <v>2</v>
      </c>
      <c r="J40" s="4" t="s">
        <v>16</v>
      </c>
      <c r="K40" s="4" t="s">
        <v>23</v>
      </c>
      <c r="L40" s="4" t="s">
        <v>51</v>
      </c>
      <c r="M40" s="9">
        <v>2</v>
      </c>
      <c r="N40" s="6">
        <v>121.23</v>
      </c>
      <c r="O40" s="7">
        <v>0</v>
      </c>
      <c r="P40" s="6">
        <v>59.66</v>
      </c>
      <c r="Q40" s="6">
        <f t="shared" si="0"/>
        <v>242.46</v>
      </c>
      <c r="R40" s="6">
        <f t="shared" si="1"/>
        <v>119.32</v>
      </c>
      <c r="S40" s="6">
        <f t="shared" si="2"/>
        <v>123.14000000000001</v>
      </c>
      <c r="T40" s="8">
        <f t="shared" si="3"/>
        <v>0.50787758805576178</v>
      </c>
      <c r="U40" s="5">
        <f>YEAR(SalesDataTable[[#This Row],[Order Date]])</f>
        <v>2026</v>
      </c>
      <c r="V40" s="8" t="str">
        <f>"Q"&amp;ROUNDUP(MONTH(SalesDataTable[[#This Row],[Order Date]])/3,0)</f>
        <v>Q1</v>
      </c>
      <c r="W40" s="9">
        <f>MONTH(SalesDataTable[[#This Row],[Order Date]])</f>
        <v>1</v>
      </c>
      <c r="X40" s="8" t="str">
        <f>TEXT(SalesDataTable[[#This Row],[Order Date]],"mmm")</f>
        <v>Jan</v>
      </c>
    </row>
    <row r="41" spans="1:24" ht="16">
      <c r="A41" s="2">
        <v>3685</v>
      </c>
      <c r="B41" s="3">
        <v>46032</v>
      </c>
      <c r="C41" s="5">
        <f>YEAR(SalesDataTable[[#This Row],[Order Date]])</f>
        <v>2026</v>
      </c>
      <c r="D41" s="14" t="str">
        <f>"Q"&amp;ROUNDUP(MONTH(SalesDataTable[[#This Row],[Order Date]])/3,0)</f>
        <v>Q1</v>
      </c>
      <c r="E41" s="5">
        <f>MONTH(SalesDataTable[[#This Row],[Order Date]])</f>
        <v>1</v>
      </c>
      <c r="F41" s="5" t="str">
        <f>TEXT(SalesDataTable[[#This Row],[Order Date]], "MMM")</f>
        <v>Jan</v>
      </c>
      <c r="G41" s="4" t="s">
        <v>20</v>
      </c>
      <c r="H41" s="4" t="s">
        <v>33</v>
      </c>
      <c r="I41" s="4" t="s">
        <v>2</v>
      </c>
      <c r="J41" s="4" t="s">
        <v>13</v>
      </c>
      <c r="K41" s="4" t="s">
        <v>14</v>
      </c>
      <c r="L41" s="4" t="s">
        <v>48</v>
      </c>
      <c r="M41" s="9">
        <v>3</v>
      </c>
      <c r="N41" s="6">
        <v>161.58000000000001</v>
      </c>
      <c r="O41" s="7">
        <v>0</v>
      </c>
      <c r="P41" s="6">
        <v>85.58</v>
      </c>
      <c r="Q41" s="6">
        <f t="shared" si="0"/>
        <v>484.74</v>
      </c>
      <c r="R41" s="6">
        <f t="shared" si="1"/>
        <v>256.74</v>
      </c>
      <c r="S41" s="6">
        <f t="shared" si="2"/>
        <v>228</v>
      </c>
      <c r="T41" s="8">
        <f t="shared" si="3"/>
        <v>0.47035524198539425</v>
      </c>
      <c r="U41" s="5">
        <f>YEAR(SalesDataTable[[#This Row],[Order Date]])</f>
        <v>2026</v>
      </c>
      <c r="V41" s="8" t="str">
        <f>"Q"&amp;ROUNDUP(MONTH(SalesDataTable[[#This Row],[Order Date]])/3,0)</f>
        <v>Q1</v>
      </c>
      <c r="W41" s="9">
        <f>MONTH(SalesDataTable[[#This Row],[Order Date]])</f>
        <v>1</v>
      </c>
      <c r="X41" s="8" t="str">
        <f>TEXT(SalesDataTable[[#This Row],[Order Date]],"mmm")</f>
        <v>Jan</v>
      </c>
    </row>
    <row r="42" spans="1:24" ht="16">
      <c r="A42" s="2">
        <v>3796</v>
      </c>
      <c r="B42" s="3">
        <v>46032</v>
      </c>
      <c r="C42" s="5">
        <f>YEAR(SalesDataTable[[#This Row],[Order Date]])</f>
        <v>2026</v>
      </c>
      <c r="D42" s="14" t="str">
        <f>"Q"&amp;ROUNDUP(MONTH(SalesDataTable[[#This Row],[Order Date]])/3,0)</f>
        <v>Q1</v>
      </c>
      <c r="E42" s="5">
        <f>MONTH(SalesDataTable[[#This Row],[Order Date]])</f>
        <v>1</v>
      </c>
      <c r="F42" s="5" t="str">
        <f>TEXT(SalesDataTable[[#This Row],[Order Date]], "MMM")</f>
        <v>Jan</v>
      </c>
      <c r="G42" s="4" t="s">
        <v>20</v>
      </c>
      <c r="H42" s="4" t="s">
        <v>33</v>
      </c>
      <c r="I42" s="4" t="s">
        <v>19</v>
      </c>
      <c r="J42" s="4" t="s">
        <v>3</v>
      </c>
      <c r="K42" s="4" t="s">
        <v>14</v>
      </c>
      <c r="L42" s="4" t="s">
        <v>48</v>
      </c>
      <c r="M42" s="9">
        <v>2</v>
      </c>
      <c r="N42" s="6">
        <v>166.84</v>
      </c>
      <c r="O42" s="7">
        <v>0</v>
      </c>
      <c r="P42" s="6">
        <v>88.67</v>
      </c>
      <c r="Q42" s="6">
        <f t="shared" si="0"/>
        <v>333.68</v>
      </c>
      <c r="R42" s="6">
        <f t="shared" si="1"/>
        <v>177.34</v>
      </c>
      <c r="S42" s="6">
        <f t="shared" si="2"/>
        <v>156.34</v>
      </c>
      <c r="T42" s="8">
        <f t="shared" si="3"/>
        <v>0.4685327259649964</v>
      </c>
      <c r="U42" s="5">
        <f>YEAR(SalesDataTable[[#This Row],[Order Date]])</f>
        <v>2026</v>
      </c>
      <c r="V42" s="8" t="str">
        <f>"Q"&amp;ROUNDUP(MONTH(SalesDataTable[[#This Row],[Order Date]])/3,0)</f>
        <v>Q1</v>
      </c>
      <c r="W42" s="9">
        <f>MONTH(SalesDataTable[[#This Row],[Order Date]])</f>
        <v>1</v>
      </c>
      <c r="X42" s="8" t="str">
        <f>TEXT(SalesDataTable[[#This Row],[Order Date]],"mmm")</f>
        <v>Jan</v>
      </c>
    </row>
    <row r="43" spans="1:24" ht="16">
      <c r="A43" s="2">
        <v>387</v>
      </c>
      <c r="B43" s="3">
        <v>46033</v>
      </c>
      <c r="C43" s="5">
        <f>YEAR(SalesDataTable[[#This Row],[Order Date]])</f>
        <v>2026</v>
      </c>
      <c r="D43" s="14" t="str">
        <f>"Q"&amp;ROUNDUP(MONTH(SalesDataTable[[#This Row],[Order Date]])/3,0)</f>
        <v>Q1</v>
      </c>
      <c r="E43" s="5">
        <f>MONTH(SalesDataTable[[#This Row],[Order Date]])</f>
        <v>1</v>
      </c>
      <c r="F43" s="5" t="str">
        <f>TEXT(SalesDataTable[[#This Row],[Order Date]], "MMM")</f>
        <v>Jan</v>
      </c>
      <c r="G43" s="4" t="s">
        <v>11</v>
      </c>
      <c r="H43" s="4" t="s">
        <v>25</v>
      </c>
      <c r="I43" s="4" t="s">
        <v>2</v>
      </c>
      <c r="J43" s="4" t="s">
        <v>3</v>
      </c>
      <c r="K43" s="4" t="s">
        <v>9</v>
      </c>
      <c r="L43" s="4" t="s">
        <v>37</v>
      </c>
      <c r="M43" s="9">
        <v>1</v>
      </c>
      <c r="N43" s="6">
        <v>150.96</v>
      </c>
      <c r="O43" s="7">
        <v>0</v>
      </c>
      <c r="P43" s="6">
        <v>77.5</v>
      </c>
      <c r="Q43" s="6">
        <f t="shared" si="0"/>
        <v>150.96</v>
      </c>
      <c r="R43" s="6">
        <f t="shared" si="1"/>
        <v>77.5</v>
      </c>
      <c r="S43" s="6">
        <f t="shared" si="2"/>
        <v>73.460000000000008</v>
      </c>
      <c r="T43" s="8">
        <f t="shared" si="3"/>
        <v>0.48661897191308956</v>
      </c>
      <c r="U43" s="5">
        <f>YEAR(SalesDataTable[[#This Row],[Order Date]])</f>
        <v>2026</v>
      </c>
      <c r="V43" s="8" t="str">
        <f>"Q"&amp;ROUNDUP(MONTH(SalesDataTable[[#This Row],[Order Date]])/3,0)</f>
        <v>Q1</v>
      </c>
      <c r="W43" s="9">
        <f>MONTH(SalesDataTable[[#This Row],[Order Date]])</f>
        <v>1</v>
      </c>
      <c r="X43" s="8" t="str">
        <f>TEXT(SalesDataTable[[#This Row],[Order Date]],"mmm")</f>
        <v>Jan</v>
      </c>
    </row>
    <row r="44" spans="1:24" ht="16">
      <c r="A44" s="2">
        <v>2796</v>
      </c>
      <c r="B44" s="3">
        <v>46033</v>
      </c>
      <c r="C44" s="5">
        <f>YEAR(SalesDataTable[[#This Row],[Order Date]])</f>
        <v>2026</v>
      </c>
      <c r="D44" s="14" t="str">
        <f>"Q"&amp;ROUNDUP(MONTH(SalesDataTable[[#This Row],[Order Date]])/3,0)</f>
        <v>Q1</v>
      </c>
      <c r="E44" s="5">
        <f>MONTH(SalesDataTable[[#This Row],[Order Date]])</f>
        <v>1</v>
      </c>
      <c r="F44" s="5" t="str">
        <f>TEXT(SalesDataTable[[#This Row],[Order Date]], "MMM")</f>
        <v>Jan</v>
      </c>
      <c r="G44" s="4" t="s">
        <v>20</v>
      </c>
      <c r="H44" s="4" t="s">
        <v>31</v>
      </c>
      <c r="I44" s="4" t="s">
        <v>19</v>
      </c>
      <c r="J44" s="4" t="s">
        <v>3</v>
      </c>
      <c r="K44" s="4" t="s">
        <v>14</v>
      </c>
      <c r="L44" s="4" t="s">
        <v>15</v>
      </c>
      <c r="M44" s="9">
        <v>3</v>
      </c>
      <c r="N44" s="6">
        <v>36.33</v>
      </c>
      <c r="O44" s="7">
        <v>0.05</v>
      </c>
      <c r="P44" s="6">
        <v>13.27</v>
      </c>
      <c r="Q44" s="6">
        <f t="shared" si="0"/>
        <v>103.54049999999999</v>
      </c>
      <c r="R44" s="6">
        <f t="shared" si="1"/>
        <v>39.81</v>
      </c>
      <c r="S44" s="6">
        <f t="shared" si="2"/>
        <v>63.730499999999992</v>
      </c>
      <c r="T44" s="8">
        <f t="shared" si="3"/>
        <v>0.61551277036521934</v>
      </c>
      <c r="U44" s="5">
        <f>YEAR(SalesDataTable[[#This Row],[Order Date]])</f>
        <v>2026</v>
      </c>
      <c r="V44" s="8" t="str">
        <f>"Q"&amp;ROUNDUP(MONTH(SalesDataTable[[#This Row],[Order Date]])/3,0)</f>
        <v>Q1</v>
      </c>
      <c r="W44" s="9">
        <f>MONTH(SalesDataTable[[#This Row],[Order Date]])</f>
        <v>1</v>
      </c>
      <c r="X44" s="8" t="str">
        <f>TEXT(SalesDataTable[[#This Row],[Order Date]],"mmm")</f>
        <v>Jan</v>
      </c>
    </row>
    <row r="45" spans="1:24" ht="16">
      <c r="A45" s="2">
        <v>3703</v>
      </c>
      <c r="B45" s="3">
        <v>46033</v>
      </c>
      <c r="C45" s="5">
        <f>YEAR(SalesDataTable[[#This Row],[Order Date]])</f>
        <v>2026</v>
      </c>
      <c r="D45" s="14" t="str">
        <f>"Q"&amp;ROUNDUP(MONTH(SalesDataTable[[#This Row],[Order Date]])/3,0)</f>
        <v>Q1</v>
      </c>
      <c r="E45" s="5">
        <f>MONTH(SalesDataTable[[#This Row],[Order Date]])</f>
        <v>1</v>
      </c>
      <c r="F45" s="5" t="str">
        <f>TEXT(SalesDataTable[[#This Row],[Order Date]], "MMM")</f>
        <v>Jan</v>
      </c>
      <c r="G45" s="4" t="s">
        <v>20</v>
      </c>
      <c r="H45" s="4" t="s">
        <v>33</v>
      </c>
      <c r="I45" s="4" t="s">
        <v>2</v>
      </c>
      <c r="J45" s="4" t="s">
        <v>3</v>
      </c>
      <c r="K45" s="4" t="s">
        <v>14</v>
      </c>
      <c r="L45" s="4" t="s">
        <v>15</v>
      </c>
      <c r="M45" s="9">
        <v>1</v>
      </c>
      <c r="N45" s="6">
        <v>35.340000000000003</v>
      </c>
      <c r="O45" s="7">
        <v>0.1</v>
      </c>
      <c r="P45" s="6">
        <v>13.36</v>
      </c>
      <c r="Q45" s="6">
        <f t="shared" si="0"/>
        <v>31.806000000000004</v>
      </c>
      <c r="R45" s="6">
        <f t="shared" si="1"/>
        <v>13.36</v>
      </c>
      <c r="S45" s="6">
        <f t="shared" si="2"/>
        <v>18.446000000000005</v>
      </c>
      <c r="T45" s="8">
        <f t="shared" si="3"/>
        <v>0.5799534678991386</v>
      </c>
      <c r="U45" s="5">
        <f>YEAR(SalesDataTable[[#This Row],[Order Date]])</f>
        <v>2026</v>
      </c>
      <c r="V45" s="8" t="str">
        <f>"Q"&amp;ROUNDUP(MONTH(SalesDataTable[[#This Row],[Order Date]])/3,0)</f>
        <v>Q1</v>
      </c>
      <c r="W45" s="9">
        <f>MONTH(SalesDataTable[[#This Row],[Order Date]])</f>
        <v>1</v>
      </c>
      <c r="X45" s="8" t="str">
        <f>TEXT(SalesDataTable[[#This Row],[Order Date]],"mmm")</f>
        <v>Jan</v>
      </c>
    </row>
    <row r="46" spans="1:24" ht="16">
      <c r="A46" s="2">
        <v>4674</v>
      </c>
      <c r="B46" s="3">
        <v>46033</v>
      </c>
      <c r="C46" s="5">
        <f>YEAR(SalesDataTable[[#This Row],[Order Date]])</f>
        <v>2026</v>
      </c>
      <c r="D46" s="14" t="str">
        <f>"Q"&amp;ROUNDUP(MONTH(SalesDataTable[[#This Row],[Order Date]])/3,0)</f>
        <v>Q1</v>
      </c>
      <c r="E46" s="5">
        <f>MONTH(SalesDataTable[[#This Row],[Order Date]])</f>
        <v>1</v>
      </c>
      <c r="F46" s="5" t="str">
        <f>TEXT(SalesDataTable[[#This Row],[Order Date]], "MMM")</f>
        <v>Jan</v>
      </c>
      <c r="G46" s="4" t="s">
        <v>20</v>
      </c>
      <c r="H46" s="4" t="s">
        <v>33</v>
      </c>
      <c r="I46" s="4" t="s">
        <v>2</v>
      </c>
      <c r="J46" s="4" t="s">
        <v>3</v>
      </c>
      <c r="K46" s="4" t="s">
        <v>14</v>
      </c>
      <c r="L46" s="4" t="s">
        <v>32</v>
      </c>
      <c r="M46" s="9">
        <v>2</v>
      </c>
      <c r="N46" s="6">
        <v>46.27</v>
      </c>
      <c r="O46" s="7">
        <v>0</v>
      </c>
      <c r="P46" s="6">
        <v>18.23</v>
      </c>
      <c r="Q46" s="6">
        <f t="shared" si="0"/>
        <v>92.54</v>
      </c>
      <c r="R46" s="6">
        <f t="shared" si="1"/>
        <v>36.46</v>
      </c>
      <c r="S46" s="6">
        <f t="shared" si="2"/>
        <v>56.080000000000005</v>
      </c>
      <c r="T46" s="8">
        <f t="shared" si="3"/>
        <v>0.60600821266479366</v>
      </c>
      <c r="U46" s="5">
        <f>YEAR(SalesDataTable[[#This Row],[Order Date]])</f>
        <v>2026</v>
      </c>
      <c r="V46" s="8" t="str">
        <f>"Q"&amp;ROUNDUP(MONTH(SalesDataTable[[#This Row],[Order Date]])/3,0)</f>
        <v>Q1</v>
      </c>
      <c r="W46" s="9">
        <f>MONTH(SalesDataTable[[#This Row],[Order Date]])</f>
        <v>1</v>
      </c>
      <c r="X46" s="8" t="str">
        <f>TEXT(SalesDataTable[[#This Row],[Order Date]],"mmm")</f>
        <v>Jan</v>
      </c>
    </row>
    <row r="47" spans="1:24" ht="16">
      <c r="A47" s="2">
        <v>4789</v>
      </c>
      <c r="B47" s="3">
        <v>46033</v>
      </c>
      <c r="C47" s="5">
        <f>YEAR(SalesDataTable[[#This Row],[Order Date]])</f>
        <v>2026</v>
      </c>
      <c r="D47" s="14" t="str">
        <f>"Q"&amp;ROUNDUP(MONTH(SalesDataTable[[#This Row],[Order Date]])/3,0)</f>
        <v>Q1</v>
      </c>
      <c r="E47" s="5">
        <f>MONTH(SalesDataTable[[#This Row],[Order Date]])</f>
        <v>1</v>
      </c>
      <c r="F47" s="5" t="str">
        <f>TEXT(SalesDataTable[[#This Row],[Order Date]], "MMM")</f>
        <v>Jan</v>
      </c>
      <c r="G47" s="4" t="s">
        <v>20</v>
      </c>
      <c r="H47" s="4" t="s">
        <v>31</v>
      </c>
      <c r="I47" s="4" t="s">
        <v>2</v>
      </c>
      <c r="J47" s="4" t="s">
        <v>3</v>
      </c>
      <c r="K47" s="4" t="s">
        <v>4</v>
      </c>
      <c r="L47" s="4" t="s">
        <v>5</v>
      </c>
      <c r="M47" s="9">
        <v>1</v>
      </c>
      <c r="N47" s="6">
        <v>79.930000000000007</v>
      </c>
      <c r="O47" s="7">
        <v>0.05</v>
      </c>
      <c r="P47" s="6">
        <v>43.73</v>
      </c>
      <c r="Q47" s="6">
        <f t="shared" si="0"/>
        <v>75.933500000000009</v>
      </c>
      <c r="R47" s="6">
        <f t="shared" si="1"/>
        <v>43.73</v>
      </c>
      <c r="S47" s="6">
        <f t="shared" si="2"/>
        <v>32.203500000000012</v>
      </c>
      <c r="T47" s="8">
        <f t="shared" si="3"/>
        <v>0.42410135184075554</v>
      </c>
      <c r="U47" s="5">
        <f>YEAR(SalesDataTable[[#This Row],[Order Date]])</f>
        <v>2026</v>
      </c>
      <c r="V47" s="8" t="str">
        <f>"Q"&amp;ROUNDUP(MONTH(SalesDataTable[[#This Row],[Order Date]])/3,0)</f>
        <v>Q1</v>
      </c>
      <c r="W47" s="9">
        <f>MONTH(SalesDataTable[[#This Row],[Order Date]])</f>
        <v>1</v>
      </c>
      <c r="X47" s="8" t="str">
        <f>TEXT(SalesDataTable[[#This Row],[Order Date]],"mmm")</f>
        <v>Jan</v>
      </c>
    </row>
    <row r="48" spans="1:24" ht="16">
      <c r="A48" s="2">
        <v>804</v>
      </c>
      <c r="B48" s="3">
        <v>46034</v>
      </c>
      <c r="C48" s="5">
        <f>YEAR(SalesDataTable[[#This Row],[Order Date]])</f>
        <v>2026</v>
      </c>
      <c r="D48" s="14" t="str">
        <f>"Q"&amp;ROUNDUP(MONTH(SalesDataTable[[#This Row],[Order Date]])/3,0)</f>
        <v>Q1</v>
      </c>
      <c r="E48" s="5">
        <f>MONTH(SalesDataTable[[#This Row],[Order Date]])</f>
        <v>1</v>
      </c>
      <c r="F48" s="5" t="str">
        <f>TEXT(SalesDataTable[[#This Row],[Order Date]], "MMM")</f>
        <v>Jan</v>
      </c>
      <c r="G48" s="4" t="s">
        <v>6</v>
      </c>
      <c r="H48" s="4" t="s">
        <v>43</v>
      </c>
      <c r="I48" s="4" t="s">
        <v>19</v>
      </c>
      <c r="J48" s="4" t="s">
        <v>13</v>
      </c>
      <c r="K48" s="4" t="s">
        <v>9</v>
      </c>
      <c r="L48" s="4" t="s">
        <v>17</v>
      </c>
      <c r="M48" s="9">
        <v>1</v>
      </c>
      <c r="N48" s="6">
        <v>141.25</v>
      </c>
      <c r="O48" s="7">
        <v>0</v>
      </c>
      <c r="P48" s="6">
        <v>78.72</v>
      </c>
      <c r="Q48" s="6">
        <f t="shared" si="0"/>
        <v>141.25</v>
      </c>
      <c r="R48" s="6">
        <f t="shared" si="1"/>
        <v>78.72</v>
      </c>
      <c r="S48" s="6">
        <f t="shared" si="2"/>
        <v>62.53</v>
      </c>
      <c r="T48" s="8">
        <f t="shared" si="3"/>
        <v>0.44269026548672569</v>
      </c>
      <c r="U48" s="5">
        <f>YEAR(SalesDataTable[[#This Row],[Order Date]])</f>
        <v>2026</v>
      </c>
      <c r="V48" s="8" t="str">
        <f>"Q"&amp;ROUNDUP(MONTH(SalesDataTable[[#This Row],[Order Date]])/3,0)</f>
        <v>Q1</v>
      </c>
      <c r="W48" s="9">
        <f>MONTH(SalesDataTable[[#This Row],[Order Date]])</f>
        <v>1</v>
      </c>
      <c r="X48" s="8" t="str">
        <f>TEXT(SalesDataTable[[#This Row],[Order Date]],"mmm")</f>
        <v>Jan</v>
      </c>
    </row>
    <row r="49" spans="1:24" ht="16">
      <c r="A49" s="2">
        <v>1780</v>
      </c>
      <c r="B49" s="3">
        <v>46034</v>
      </c>
      <c r="C49" s="5">
        <f>YEAR(SalesDataTable[[#This Row],[Order Date]])</f>
        <v>2026</v>
      </c>
      <c r="D49" s="14" t="str">
        <f>"Q"&amp;ROUNDUP(MONTH(SalesDataTable[[#This Row],[Order Date]])/3,0)</f>
        <v>Q1</v>
      </c>
      <c r="E49" s="5">
        <f>MONTH(SalesDataTable[[#This Row],[Order Date]])</f>
        <v>1</v>
      </c>
      <c r="F49" s="5" t="str">
        <f>TEXT(SalesDataTable[[#This Row],[Order Date]], "MMM")</f>
        <v>Jan</v>
      </c>
      <c r="G49" s="4" t="s">
        <v>20</v>
      </c>
      <c r="H49" s="4" t="s">
        <v>33</v>
      </c>
      <c r="I49" s="4" t="s">
        <v>2</v>
      </c>
      <c r="J49" s="4" t="s">
        <v>3</v>
      </c>
      <c r="K49" s="4" t="s">
        <v>4</v>
      </c>
      <c r="L49" s="4" t="s">
        <v>30</v>
      </c>
      <c r="M49" s="9">
        <v>2</v>
      </c>
      <c r="N49" s="6">
        <v>103.64</v>
      </c>
      <c r="O49" s="7">
        <v>0.1</v>
      </c>
      <c r="P49" s="6">
        <v>50.96</v>
      </c>
      <c r="Q49" s="6">
        <f t="shared" si="0"/>
        <v>186.55199999999999</v>
      </c>
      <c r="R49" s="6">
        <f t="shared" si="1"/>
        <v>101.92</v>
      </c>
      <c r="S49" s="6">
        <f t="shared" si="2"/>
        <v>84.631999999999991</v>
      </c>
      <c r="T49" s="8">
        <f t="shared" si="3"/>
        <v>0.45366439384193147</v>
      </c>
      <c r="U49" s="5">
        <f>YEAR(SalesDataTable[[#This Row],[Order Date]])</f>
        <v>2026</v>
      </c>
      <c r="V49" s="8" t="str">
        <f>"Q"&amp;ROUNDUP(MONTH(SalesDataTable[[#This Row],[Order Date]])/3,0)</f>
        <v>Q1</v>
      </c>
      <c r="W49" s="9">
        <f>MONTH(SalesDataTable[[#This Row],[Order Date]])</f>
        <v>1</v>
      </c>
      <c r="X49" s="8" t="str">
        <f>TEXT(SalesDataTable[[#This Row],[Order Date]],"mmm")</f>
        <v>Jan</v>
      </c>
    </row>
    <row r="50" spans="1:24" ht="16">
      <c r="A50" s="2">
        <v>2844</v>
      </c>
      <c r="B50" s="3">
        <v>46034</v>
      </c>
      <c r="C50" s="5">
        <f>YEAR(SalesDataTable[[#This Row],[Order Date]])</f>
        <v>2026</v>
      </c>
      <c r="D50" s="14" t="str">
        <f>"Q"&amp;ROUNDUP(MONTH(SalesDataTable[[#This Row],[Order Date]])/3,0)</f>
        <v>Q1</v>
      </c>
      <c r="E50" s="5">
        <f>MONTH(SalesDataTable[[#This Row],[Order Date]])</f>
        <v>1</v>
      </c>
      <c r="F50" s="5" t="str">
        <f>TEXT(SalesDataTable[[#This Row],[Order Date]], "MMM")</f>
        <v>Jan</v>
      </c>
      <c r="G50" s="4" t="s">
        <v>0</v>
      </c>
      <c r="H50" s="4" t="s">
        <v>1</v>
      </c>
      <c r="I50" s="4" t="s">
        <v>2</v>
      </c>
      <c r="J50" s="4" t="s">
        <v>13</v>
      </c>
      <c r="K50" s="4" t="s">
        <v>14</v>
      </c>
      <c r="L50" s="4" t="s">
        <v>44</v>
      </c>
      <c r="M50" s="9">
        <v>1</v>
      </c>
      <c r="N50" s="6">
        <v>136.18</v>
      </c>
      <c r="O50" s="7">
        <v>0</v>
      </c>
      <c r="P50" s="6">
        <v>68.34</v>
      </c>
      <c r="Q50" s="6">
        <f t="shared" si="0"/>
        <v>136.18</v>
      </c>
      <c r="R50" s="6">
        <f t="shared" si="1"/>
        <v>68.34</v>
      </c>
      <c r="S50" s="6">
        <f t="shared" si="2"/>
        <v>67.84</v>
      </c>
      <c r="T50" s="8">
        <f t="shared" si="3"/>
        <v>0.498164194448524</v>
      </c>
      <c r="U50" s="5">
        <f>YEAR(SalesDataTable[[#This Row],[Order Date]])</f>
        <v>2026</v>
      </c>
      <c r="V50" s="8" t="str">
        <f>"Q"&amp;ROUNDUP(MONTH(SalesDataTable[[#This Row],[Order Date]])/3,0)</f>
        <v>Q1</v>
      </c>
      <c r="W50" s="9">
        <f>MONTH(SalesDataTable[[#This Row],[Order Date]])</f>
        <v>1</v>
      </c>
      <c r="X50" s="8" t="str">
        <f>TEXT(SalesDataTable[[#This Row],[Order Date]],"mmm")</f>
        <v>Jan</v>
      </c>
    </row>
    <row r="51" spans="1:24" ht="16">
      <c r="A51" s="2">
        <v>3068</v>
      </c>
      <c r="B51" s="3">
        <v>46034</v>
      </c>
      <c r="C51" s="5">
        <f>YEAR(SalesDataTable[[#This Row],[Order Date]])</f>
        <v>2026</v>
      </c>
      <c r="D51" s="14" t="str">
        <f>"Q"&amp;ROUNDUP(MONTH(SalesDataTable[[#This Row],[Order Date]])/3,0)</f>
        <v>Q1</v>
      </c>
      <c r="E51" s="5">
        <f>MONTH(SalesDataTable[[#This Row],[Order Date]])</f>
        <v>1</v>
      </c>
      <c r="F51" s="5" t="str">
        <f>TEXT(SalesDataTable[[#This Row],[Order Date]], "MMM")</f>
        <v>Jan</v>
      </c>
      <c r="G51" s="4" t="s">
        <v>11</v>
      </c>
      <c r="H51" s="4" t="s">
        <v>12</v>
      </c>
      <c r="I51" s="4" t="s">
        <v>28</v>
      </c>
      <c r="J51" s="4" t="s">
        <v>13</v>
      </c>
      <c r="K51" s="4" t="s">
        <v>34</v>
      </c>
      <c r="L51" s="4" t="s">
        <v>42</v>
      </c>
      <c r="M51" s="9">
        <v>1</v>
      </c>
      <c r="N51" s="6">
        <v>36.43</v>
      </c>
      <c r="O51" s="7">
        <v>0</v>
      </c>
      <c r="P51" s="6">
        <v>14.33</v>
      </c>
      <c r="Q51" s="6">
        <f t="shared" si="0"/>
        <v>36.43</v>
      </c>
      <c r="R51" s="6">
        <f t="shared" si="1"/>
        <v>14.33</v>
      </c>
      <c r="S51" s="6">
        <f t="shared" si="2"/>
        <v>22.1</v>
      </c>
      <c r="T51" s="8">
        <f t="shared" si="3"/>
        <v>0.60664287674993145</v>
      </c>
      <c r="U51" s="5">
        <f>YEAR(SalesDataTable[[#This Row],[Order Date]])</f>
        <v>2026</v>
      </c>
      <c r="V51" s="8" t="str">
        <f>"Q"&amp;ROUNDUP(MONTH(SalesDataTable[[#This Row],[Order Date]])/3,0)</f>
        <v>Q1</v>
      </c>
      <c r="W51" s="9">
        <f>MONTH(SalesDataTable[[#This Row],[Order Date]])</f>
        <v>1</v>
      </c>
      <c r="X51" s="8" t="str">
        <f>TEXT(SalesDataTable[[#This Row],[Order Date]],"mmm")</f>
        <v>Jan</v>
      </c>
    </row>
    <row r="52" spans="1:24" ht="16">
      <c r="A52" s="2">
        <v>3096</v>
      </c>
      <c r="B52" s="3">
        <v>46034</v>
      </c>
      <c r="C52" s="5">
        <f>YEAR(SalesDataTable[[#This Row],[Order Date]])</f>
        <v>2026</v>
      </c>
      <c r="D52" s="14" t="str">
        <f>"Q"&amp;ROUNDUP(MONTH(SalesDataTable[[#This Row],[Order Date]])/3,0)</f>
        <v>Q1</v>
      </c>
      <c r="E52" s="5">
        <f>MONTH(SalesDataTable[[#This Row],[Order Date]])</f>
        <v>1</v>
      </c>
      <c r="F52" s="5" t="str">
        <f>TEXT(SalesDataTable[[#This Row],[Order Date]], "MMM")</f>
        <v>Jan</v>
      </c>
      <c r="G52" s="4" t="s">
        <v>20</v>
      </c>
      <c r="H52" s="4" t="s">
        <v>31</v>
      </c>
      <c r="I52" s="4" t="s">
        <v>2</v>
      </c>
      <c r="J52" s="4" t="s">
        <v>13</v>
      </c>
      <c r="K52" s="4" t="s">
        <v>34</v>
      </c>
      <c r="L52" s="4" t="s">
        <v>45</v>
      </c>
      <c r="M52" s="9">
        <v>2</v>
      </c>
      <c r="N52" s="6">
        <v>50.51</v>
      </c>
      <c r="O52" s="7">
        <v>0.1</v>
      </c>
      <c r="P52" s="6">
        <v>21.84</v>
      </c>
      <c r="Q52" s="6">
        <f t="shared" si="0"/>
        <v>90.917999999999992</v>
      </c>
      <c r="R52" s="6">
        <f t="shared" si="1"/>
        <v>43.68</v>
      </c>
      <c r="S52" s="6">
        <f t="shared" si="2"/>
        <v>47.237999999999992</v>
      </c>
      <c r="T52" s="8">
        <f t="shared" si="3"/>
        <v>0.5195670824259222</v>
      </c>
      <c r="U52" s="5">
        <f>YEAR(SalesDataTable[[#This Row],[Order Date]])</f>
        <v>2026</v>
      </c>
      <c r="V52" s="8" t="str">
        <f>"Q"&amp;ROUNDUP(MONTH(SalesDataTable[[#This Row],[Order Date]])/3,0)</f>
        <v>Q1</v>
      </c>
      <c r="W52" s="9">
        <f>MONTH(SalesDataTable[[#This Row],[Order Date]])</f>
        <v>1</v>
      </c>
      <c r="X52" s="8" t="str">
        <f>TEXT(SalesDataTable[[#This Row],[Order Date]],"mmm")</f>
        <v>Jan</v>
      </c>
    </row>
    <row r="53" spans="1:24" ht="16">
      <c r="A53" s="2">
        <v>3129</v>
      </c>
      <c r="B53" s="3">
        <v>46034</v>
      </c>
      <c r="C53" s="5">
        <f>YEAR(SalesDataTable[[#This Row],[Order Date]])</f>
        <v>2026</v>
      </c>
      <c r="D53" s="14" t="str">
        <f>"Q"&amp;ROUNDUP(MONTH(SalesDataTable[[#This Row],[Order Date]])/3,0)</f>
        <v>Q1</v>
      </c>
      <c r="E53" s="5">
        <f>MONTH(SalesDataTable[[#This Row],[Order Date]])</f>
        <v>1</v>
      </c>
      <c r="F53" s="5" t="str">
        <f>TEXT(SalesDataTable[[#This Row],[Order Date]], "MMM")</f>
        <v>Jan</v>
      </c>
      <c r="G53" s="4" t="s">
        <v>20</v>
      </c>
      <c r="H53" s="4" t="s">
        <v>47</v>
      </c>
      <c r="I53" s="4" t="s">
        <v>19</v>
      </c>
      <c r="J53" s="4" t="s">
        <v>3</v>
      </c>
      <c r="K53" s="4" t="s">
        <v>34</v>
      </c>
      <c r="L53" s="4" t="s">
        <v>38</v>
      </c>
      <c r="M53" s="9">
        <v>1</v>
      </c>
      <c r="N53" s="6">
        <v>123</v>
      </c>
      <c r="O53" s="7">
        <v>0</v>
      </c>
      <c r="P53" s="6">
        <v>67.3</v>
      </c>
      <c r="Q53" s="6">
        <f t="shared" si="0"/>
        <v>123</v>
      </c>
      <c r="R53" s="6">
        <f t="shared" si="1"/>
        <v>67.3</v>
      </c>
      <c r="S53" s="6">
        <f t="shared" si="2"/>
        <v>55.7</v>
      </c>
      <c r="T53" s="8">
        <f t="shared" si="3"/>
        <v>0.45284552845528458</v>
      </c>
      <c r="U53" s="5">
        <f>YEAR(SalesDataTable[[#This Row],[Order Date]])</f>
        <v>2026</v>
      </c>
      <c r="V53" s="8" t="str">
        <f>"Q"&amp;ROUNDUP(MONTH(SalesDataTable[[#This Row],[Order Date]])/3,0)</f>
        <v>Q1</v>
      </c>
      <c r="W53" s="9">
        <f>MONTH(SalesDataTable[[#This Row],[Order Date]])</f>
        <v>1</v>
      </c>
      <c r="X53" s="8" t="str">
        <f>TEXT(SalesDataTable[[#This Row],[Order Date]],"mmm")</f>
        <v>Jan</v>
      </c>
    </row>
    <row r="54" spans="1:24" ht="16">
      <c r="A54" s="2">
        <v>3948</v>
      </c>
      <c r="B54" s="3">
        <v>46034</v>
      </c>
      <c r="C54" s="5">
        <f>YEAR(SalesDataTable[[#This Row],[Order Date]])</f>
        <v>2026</v>
      </c>
      <c r="D54" s="14" t="str">
        <f>"Q"&amp;ROUNDUP(MONTH(SalesDataTable[[#This Row],[Order Date]])/3,0)</f>
        <v>Q1</v>
      </c>
      <c r="E54" s="5">
        <f>MONTH(SalesDataTable[[#This Row],[Order Date]])</f>
        <v>1</v>
      </c>
      <c r="F54" s="5" t="str">
        <f>TEXT(SalesDataTable[[#This Row],[Order Date]], "MMM")</f>
        <v>Jan</v>
      </c>
      <c r="G54" s="4" t="s">
        <v>6</v>
      </c>
      <c r="H54" s="4" t="s">
        <v>49</v>
      </c>
      <c r="I54" s="4" t="s">
        <v>2</v>
      </c>
      <c r="J54" s="4" t="s">
        <v>13</v>
      </c>
      <c r="K54" s="4" t="s">
        <v>9</v>
      </c>
      <c r="L54" s="4" t="s">
        <v>46</v>
      </c>
      <c r="M54" s="9">
        <v>2</v>
      </c>
      <c r="N54" s="6">
        <v>72.239999999999995</v>
      </c>
      <c r="O54" s="7">
        <v>0</v>
      </c>
      <c r="P54" s="6">
        <v>32.94</v>
      </c>
      <c r="Q54" s="6">
        <f t="shared" si="0"/>
        <v>144.47999999999999</v>
      </c>
      <c r="R54" s="6">
        <f t="shared" si="1"/>
        <v>65.88</v>
      </c>
      <c r="S54" s="6">
        <f t="shared" si="2"/>
        <v>78.599999999999994</v>
      </c>
      <c r="T54" s="8">
        <f t="shared" si="3"/>
        <v>0.54401993355481726</v>
      </c>
      <c r="U54" s="5">
        <f>YEAR(SalesDataTable[[#This Row],[Order Date]])</f>
        <v>2026</v>
      </c>
      <c r="V54" s="8" t="str">
        <f>"Q"&amp;ROUNDUP(MONTH(SalesDataTable[[#This Row],[Order Date]])/3,0)</f>
        <v>Q1</v>
      </c>
      <c r="W54" s="9">
        <f>MONTH(SalesDataTable[[#This Row],[Order Date]])</f>
        <v>1</v>
      </c>
      <c r="X54" s="8" t="str">
        <f>TEXT(SalesDataTable[[#This Row],[Order Date]],"mmm")</f>
        <v>Jan</v>
      </c>
    </row>
    <row r="55" spans="1:24" ht="16">
      <c r="A55" s="2">
        <v>5036</v>
      </c>
      <c r="B55" s="3">
        <v>46034</v>
      </c>
      <c r="C55" s="5">
        <f>YEAR(SalesDataTable[[#This Row],[Order Date]])</f>
        <v>2026</v>
      </c>
      <c r="D55" s="14" t="str">
        <f>"Q"&amp;ROUNDUP(MONTH(SalesDataTable[[#This Row],[Order Date]])/3,0)</f>
        <v>Q1</v>
      </c>
      <c r="E55" s="5">
        <f>MONTH(SalesDataTable[[#This Row],[Order Date]])</f>
        <v>1</v>
      </c>
      <c r="F55" s="5" t="str">
        <f>TEXT(SalesDataTable[[#This Row],[Order Date]], "MMM")</f>
        <v>Jan</v>
      </c>
      <c r="G55" s="4" t="s">
        <v>11</v>
      </c>
      <c r="H55" s="4" t="s">
        <v>18</v>
      </c>
      <c r="I55" s="4" t="s">
        <v>19</v>
      </c>
      <c r="J55" s="4" t="s">
        <v>3</v>
      </c>
      <c r="K55" s="4" t="s">
        <v>9</v>
      </c>
      <c r="L55" s="4" t="s">
        <v>37</v>
      </c>
      <c r="M55" s="9">
        <v>1</v>
      </c>
      <c r="N55" s="6">
        <v>151.11000000000001</v>
      </c>
      <c r="O55" s="7">
        <v>0.15</v>
      </c>
      <c r="P55" s="6">
        <v>79.650000000000006</v>
      </c>
      <c r="Q55" s="6">
        <f t="shared" si="0"/>
        <v>128.4435</v>
      </c>
      <c r="R55" s="6">
        <f t="shared" si="1"/>
        <v>79.650000000000006</v>
      </c>
      <c r="S55" s="6">
        <f t="shared" si="2"/>
        <v>48.793499999999995</v>
      </c>
      <c r="T55" s="8">
        <f t="shared" si="3"/>
        <v>0.37988298356865075</v>
      </c>
      <c r="U55" s="5">
        <f>YEAR(SalesDataTable[[#This Row],[Order Date]])</f>
        <v>2026</v>
      </c>
      <c r="V55" s="8" t="str">
        <f>"Q"&amp;ROUNDUP(MONTH(SalesDataTable[[#This Row],[Order Date]])/3,0)</f>
        <v>Q1</v>
      </c>
      <c r="W55" s="9">
        <f>MONTH(SalesDataTable[[#This Row],[Order Date]])</f>
        <v>1</v>
      </c>
      <c r="X55" s="8" t="str">
        <f>TEXT(SalesDataTable[[#This Row],[Order Date]],"mmm")</f>
        <v>Jan</v>
      </c>
    </row>
    <row r="56" spans="1:24" ht="16">
      <c r="A56" s="2">
        <v>2681</v>
      </c>
      <c r="B56" s="3">
        <v>46035</v>
      </c>
      <c r="C56" s="5">
        <f>YEAR(SalesDataTable[[#This Row],[Order Date]])</f>
        <v>2026</v>
      </c>
      <c r="D56" s="14" t="str">
        <f>"Q"&amp;ROUNDUP(MONTH(SalesDataTable[[#This Row],[Order Date]])/3,0)</f>
        <v>Q1</v>
      </c>
      <c r="E56" s="5">
        <f>MONTH(SalesDataTable[[#This Row],[Order Date]])</f>
        <v>1</v>
      </c>
      <c r="F56" s="5" t="str">
        <f>TEXT(SalesDataTable[[#This Row],[Order Date]], "MMM")</f>
        <v>Jan</v>
      </c>
      <c r="G56" s="4" t="s">
        <v>20</v>
      </c>
      <c r="H56" s="4" t="s">
        <v>21</v>
      </c>
      <c r="I56" s="4" t="s">
        <v>2</v>
      </c>
      <c r="J56" s="4" t="s">
        <v>13</v>
      </c>
      <c r="K56" s="4" t="s">
        <v>9</v>
      </c>
      <c r="L56" s="4" t="s">
        <v>10</v>
      </c>
      <c r="M56" s="9">
        <v>1</v>
      </c>
      <c r="N56" s="6">
        <v>94.32</v>
      </c>
      <c r="O56" s="7">
        <v>0</v>
      </c>
      <c r="P56" s="6">
        <v>45.93</v>
      </c>
      <c r="Q56" s="6">
        <f t="shared" si="0"/>
        <v>94.32</v>
      </c>
      <c r="R56" s="6">
        <f t="shared" si="1"/>
        <v>45.93</v>
      </c>
      <c r="S56" s="6">
        <f t="shared" si="2"/>
        <v>48.389999999999993</v>
      </c>
      <c r="T56" s="8">
        <f t="shared" si="3"/>
        <v>0.51304071246819338</v>
      </c>
      <c r="U56" s="5">
        <f>YEAR(SalesDataTable[[#This Row],[Order Date]])</f>
        <v>2026</v>
      </c>
      <c r="V56" s="8" t="str">
        <f>"Q"&amp;ROUNDUP(MONTH(SalesDataTable[[#This Row],[Order Date]])/3,0)</f>
        <v>Q1</v>
      </c>
      <c r="W56" s="9">
        <f>MONTH(SalesDataTable[[#This Row],[Order Date]])</f>
        <v>1</v>
      </c>
      <c r="X56" s="8" t="str">
        <f>TEXT(SalesDataTable[[#This Row],[Order Date]],"mmm")</f>
        <v>Jan</v>
      </c>
    </row>
    <row r="57" spans="1:24" ht="16">
      <c r="A57" s="2">
        <v>5101</v>
      </c>
      <c r="B57" s="3">
        <v>46035</v>
      </c>
      <c r="C57" s="5">
        <f>YEAR(SalesDataTable[[#This Row],[Order Date]])</f>
        <v>2026</v>
      </c>
      <c r="D57" s="14" t="str">
        <f>"Q"&amp;ROUNDUP(MONTH(SalesDataTable[[#This Row],[Order Date]])/3,0)</f>
        <v>Q1</v>
      </c>
      <c r="E57" s="5">
        <f>MONTH(SalesDataTable[[#This Row],[Order Date]])</f>
        <v>1</v>
      </c>
      <c r="F57" s="5" t="str">
        <f>TEXT(SalesDataTable[[#This Row],[Order Date]], "MMM")</f>
        <v>Jan</v>
      </c>
      <c r="G57" s="4" t="s">
        <v>6</v>
      </c>
      <c r="H57" s="4" t="s">
        <v>43</v>
      </c>
      <c r="I57" s="4" t="s">
        <v>2</v>
      </c>
      <c r="J57" s="4" t="s">
        <v>3</v>
      </c>
      <c r="K57" s="4" t="s">
        <v>4</v>
      </c>
      <c r="L57" s="4" t="s">
        <v>22</v>
      </c>
      <c r="M57" s="9">
        <v>3</v>
      </c>
      <c r="N57" s="6">
        <v>51.52</v>
      </c>
      <c r="O57" s="7">
        <v>0</v>
      </c>
      <c r="P57" s="6">
        <v>21.92</v>
      </c>
      <c r="Q57" s="6">
        <f t="shared" si="0"/>
        <v>154.56</v>
      </c>
      <c r="R57" s="6">
        <f t="shared" si="1"/>
        <v>65.760000000000005</v>
      </c>
      <c r="S57" s="6">
        <f t="shared" si="2"/>
        <v>88.8</v>
      </c>
      <c r="T57" s="8">
        <f t="shared" si="3"/>
        <v>0.57453416149068315</v>
      </c>
      <c r="U57" s="5">
        <f>YEAR(SalesDataTable[[#This Row],[Order Date]])</f>
        <v>2026</v>
      </c>
      <c r="V57" s="8" t="str">
        <f>"Q"&amp;ROUNDUP(MONTH(SalesDataTable[[#This Row],[Order Date]])/3,0)</f>
        <v>Q1</v>
      </c>
      <c r="W57" s="9">
        <f>MONTH(SalesDataTable[[#This Row],[Order Date]])</f>
        <v>1</v>
      </c>
      <c r="X57" s="8" t="str">
        <f>TEXT(SalesDataTable[[#This Row],[Order Date]],"mmm")</f>
        <v>Jan</v>
      </c>
    </row>
    <row r="58" spans="1:24" ht="16">
      <c r="A58" s="2">
        <v>3871</v>
      </c>
      <c r="B58" s="3">
        <v>46036</v>
      </c>
      <c r="C58" s="5">
        <f>YEAR(SalesDataTable[[#This Row],[Order Date]])</f>
        <v>2026</v>
      </c>
      <c r="D58" s="14" t="str">
        <f>"Q"&amp;ROUNDUP(MONTH(SalesDataTable[[#This Row],[Order Date]])/3,0)</f>
        <v>Q1</v>
      </c>
      <c r="E58" s="5">
        <f>MONTH(SalesDataTable[[#This Row],[Order Date]])</f>
        <v>1</v>
      </c>
      <c r="F58" s="5" t="str">
        <f>TEXT(SalesDataTable[[#This Row],[Order Date]], "MMM")</f>
        <v>Jan</v>
      </c>
      <c r="G58" s="4" t="s">
        <v>0</v>
      </c>
      <c r="H58" s="4" t="s">
        <v>50</v>
      </c>
      <c r="I58" s="4" t="s">
        <v>2</v>
      </c>
      <c r="J58" s="4" t="s">
        <v>13</v>
      </c>
      <c r="K58" s="4" t="s">
        <v>9</v>
      </c>
      <c r="L58" s="4" t="s">
        <v>17</v>
      </c>
      <c r="M58" s="9">
        <v>2</v>
      </c>
      <c r="N58" s="6">
        <v>146.4</v>
      </c>
      <c r="O58" s="7">
        <v>0.05</v>
      </c>
      <c r="P58" s="6">
        <v>81.72</v>
      </c>
      <c r="Q58" s="6">
        <f t="shared" si="0"/>
        <v>278.16000000000003</v>
      </c>
      <c r="R58" s="6">
        <f t="shared" si="1"/>
        <v>163.44</v>
      </c>
      <c r="S58" s="6">
        <f t="shared" si="2"/>
        <v>114.72000000000003</v>
      </c>
      <c r="T58" s="8">
        <f t="shared" si="3"/>
        <v>0.4124245038826575</v>
      </c>
      <c r="U58" s="5">
        <f>YEAR(SalesDataTable[[#This Row],[Order Date]])</f>
        <v>2026</v>
      </c>
      <c r="V58" s="8" t="str">
        <f>"Q"&amp;ROUNDUP(MONTH(SalesDataTable[[#This Row],[Order Date]])/3,0)</f>
        <v>Q1</v>
      </c>
      <c r="W58" s="9">
        <f>MONTH(SalesDataTable[[#This Row],[Order Date]])</f>
        <v>1</v>
      </c>
      <c r="X58" s="8" t="str">
        <f>TEXT(SalesDataTable[[#This Row],[Order Date]],"mmm")</f>
        <v>Jan</v>
      </c>
    </row>
    <row r="59" spans="1:24" ht="16">
      <c r="A59" s="2">
        <v>4643</v>
      </c>
      <c r="B59" s="3">
        <v>46036</v>
      </c>
      <c r="C59" s="5">
        <f>YEAR(SalesDataTable[[#This Row],[Order Date]])</f>
        <v>2026</v>
      </c>
      <c r="D59" s="14" t="str">
        <f>"Q"&amp;ROUNDUP(MONTH(SalesDataTable[[#This Row],[Order Date]])/3,0)</f>
        <v>Q1</v>
      </c>
      <c r="E59" s="5">
        <f>MONTH(SalesDataTable[[#This Row],[Order Date]])</f>
        <v>1</v>
      </c>
      <c r="F59" s="5" t="str">
        <f>TEXT(SalesDataTable[[#This Row],[Order Date]], "MMM")</f>
        <v>Jan</v>
      </c>
      <c r="G59" s="4" t="s">
        <v>0</v>
      </c>
      <c r="H59" s="4" t="s">
        <v>1</v>
      </c>
      <c r="I59" s="4" t="s">
        <v>8</v>
      </c>
      <c r="J59" s="4" t="s">
        <v>16</v>
      </c>
      <c r="K59" s="4" t="s">
        <v>14</v>
      </c>
      <c r="L59" s="4" t="s">
        <v>32</v>
      </c>
      <c r="M59" s="9">
        <v>3</v>
      </c>
      <c r="N59" s="6">
        <v>47.32</v>
      </c>
      <c r="O59" s="7">
        <v>0.1</v>
      </c>
      <c r="P59" s="6">
        <v>18.420000000000002</v>
      </c>
      <c r="Q59" s="6">
        <f t="shared" si="0"/>
        <v>127.76400000000001</v>
      </c>
      <c r="R59" s="6">
        <f t="shared" si="1"/>
        <v>55.260000000000005</v>
      </c>
      <c r="S59" s="6">
        <f t="shared" si="2"/>
        <v>72.504000000000005</v>
      </c>
      <c r="T59" s="8">
        <f t="shared" si="3"/>
        <v>0.56748379825302897</v>
      </c>
      <c r="U59" s="5">
        <f>YEAR(SalesDataTable[[#This Row],[Order Date]])</f>
        <v>2026</v>
      </c>
      <c r="V59" s="8" t="str">
        <f>"Q"&amp;ROUNDUP(MONTH(SalesDataTable[[#This Row],[Order Date]])/3,0)</f>
        <v>Q1</v>
      </c>
      <c r="W59" s="9">
        <f>MONTH(SalesDataTable[[#This Row],[Order Date]])</f>
        <v>1</v>
      </c>
      <c r="X59" s="8" t="str">
        <f>TEXT(SalesDataTable[[#This Row],[Order Date]],"mmm")</f>
        <v>Jan</v>
      </c>
    </row>
    <row r="60" spans="1:24" ht="16">
      <c r="A60" s="2">
        <v>4703</v>
      </c>
      <c r="B60" s="3">
        <v>46036</v>
      </c>
      <c r="C60" s="5">
        <f>YEAR(SalesDataTable[[#This Row],[Order Date]])</f>
        <v>2026</v>
      </c>
      <c r="D60" s="14" t="str">
        <f>"Q"&amp;ROUNDUP(MONTH(SalesDataTable[[#This Row],[Order Date]])/3,0)</f>
        <v>Q1</v>
      </c>
      <c r="E60" s="5">
        <f>MONTH(SalesDataTable[[#This Row],[Order Date]])</f>
        <v>1</v>
      </c>
      <c r="F60" s="5" t="str">
        <f>TEXT(SalesDataTable[[#This Row],[Order Date]], "MMM")</f>
        <v>Jan</v>
      </c>
      <c r="G60" s="4" t="s">
        <v>20</v>
      </c>
      <c r="H60" s="4" t="s">
        <v>47</v>
      </c>
      <c r="I60" s="4" t="s">
        <v>19</v>
      </c>
      <c r="J60" s="4" t="s">
        <v>16</v>
      </c>
      <c r="K60" s="4" t="s">
        <v>34</v>
      </c>
      <c r="L60" s="4" t="s">
        <v>35</v>
      </c>
      <c r="M60" s="9">
        <v>2</v>
      </c>
      <c r="N60" s="6">
        <v>40.450000000000003</v>
      </c>
      <c r="O60" s="7">
        <v>0.05</v>
      </c>
      <c r="P60" s="6">
        <v>15.14</v>
      </c>
      <c r="Q60" s="6">
        <f t="shared" si="0"/>
        <v>76.855000000000004</v>
      </c>
      <c r="R60" s="6">
        <f t="shared" si="1"/>
        <v>30.28</v>
      </c>
      <c r="S60" s="6">
        <f t="shared" si="2"/>
        <v>46.575000000000003</v>
      </c>
      <c r="T60" s="8">
        <f t="shared" si="3"/>
        <v>0.60601132001821612</v>
      </c>
      <c r="U60" s="5">
        <f>YEAR(SalesDataTable[[#This Row],[Order Date]])</f>
        <v>2026</v>
      </c>
      <c r="V60" s="8" t="str">
        <f>"Q"&amp;ROUNDUP(MONTH(SalesDataTable[[#This Row],[Order Date]])/3,0)</f>
        <v>Q1</v>
      </c>
      <c r="W60" s="9">
        <f>MONTH(SalesDataTable[[#This Row],[Order Date]])</f>
        <v>1</v>
      </c>
      <c r="X60" s="8" t="str">
        <f>TEXT(SalesDataTable[[#This Row],[Order Date]],"mmm")</f>
        <v>Jan</v>
      </c>
    </row>
    <row r="61" spans="1:24" ht="16">
      <c r="A61" s="2">
        <v>5068</v>
      </c>
      <c r="B61" s="3">
        <v>46036</v>
      </c>
      <c r="C61" s="5">
        <f>YEAR(SalesDataTable[[#This Row],[Order Date]])</f>
        <v>2026</v>
      </c>
      <c r="D61" s="14" t="str">
        <f>"Q"&amp;ROUNDUP(MONTH(SalesDataTable[[#This Row],[Order Date]])/3,0)</f>
        <v>Q1</v>
      </c>
      <c r="E61" s="5">
        <f>MONTH(SalesDataTable[[#This Row],[Order Date]])</f>
        <v>1</v>
      </c>
      <c r="F61" s="5" t="str">
        <f>TEXT(SalesDataTable[[#This Row],[Order Date]], "MMM")</f>
        <v>Jan</v>
      </c>
      <c r="G61" s="4" t="s">
        <v>0</v>
      </c>
      <c r="H61" s="4" t="s">
        <v>1</v>
      </c>
      <c r="I61" s="4" t="s">
        <v>2</v>
      </c>
      <c r="J61" s="4" t="s">
        <v>3</v>
      </c>
      <c r="K61" s="4" t="s">
        <v>14</v>
      </c>
      <c r="L61" s="4" t="s">
        <v>32</v>
      </c>
      <c r="M61" s="9">
        <v>2</v>
      </c>
      <c r="N61" s="6">
        <v>47.05</v>
      </c>
      <c r="O61" s="7">
        <v>0.1</v>
      </c>
      <c r="P61" s="6">
        <v>18.8</v>
      </c>
      <c r="Q61" s="6">
        <f t="shared" si="0"/>
        <v>84.69</v>
      </c>
      <c r="R61" s="6">
        <f t="shared" si="1"/>
        <v>37.6</v>
      </c>
      <c r="S61" s="6">
        <f t="shared" si="2"/>
        <v>47.089999999999996</v>
      </c>
      <c r="T61" s="8">
        <f t="shared" si="3"/>
        <v>0.55602786633604906</v>
      </c>
      <c r="U61" s="5">
        <f>YEAR(SalesDataTable[[#This Row],[Order Date]])</f>
        <v>2026</v>
      </c>
      <c r="V61" s="8" t="str">
        <f>"Q"&amp;ROUNDUP(MONTH(SalesDataTable[[#This Row],[Order Date]])/3,0)</f>
        <v>Q1</v>
      </c>
      <c r="W61" s="9">
        <f>MONTH(SalesDataTable[[#This Row],[Order Date]])</f>
        <v>1</v>
      </c>
      <c r="X61" s="8" t="str">
        <f>TEXT(SalesDataTable[[#This Row],[Order Date]],"mmm")</f>
        <v>Jan</v>
      </c>
    </row>
    <row r="62" spans="1:24" ht="16">
      <c r="A62" s="2">
        <v>1539</v>
      </c>
      <c r="B62" s="3">
        <v>46037</v>
      </c>
      <c r="C62" s="5">
        <f>YEAR(SalesDataTable[[#This Row],[Order Date]])</f>
        <v>2026</v>
      </c>
      <c r="D62" s="14" t="str">
        <f>"Q"&amp;ROUNDUP(MONTH(SalesDataTable[[#This Row],[Order Date]])/3,0)</f>
        <v>Q1</v>
      </c>
      <c r="E62" s="5">
        <f>MONTH(SalesDataTable[[#This Row],[Order Date]])</f>
        <v>1</v>
      </c>
      <c r="F62" s="5" t="str">
        <f>TEXT(SalesDataTable[[#This Row],[Order Date]], "MMM")</f>
        <v>Jan</v>
      </c>
      <c r="G62" s="4" t="s">
        <v>20</v>
      </c>
      <c r="H62" s="4" t="s">
        <v>33</v>
      </c>
      <c r="I62" s="4" t="s">
        <v>19</v>
      </c>
      <c r="J62" s="4" t="s">
        <v>16</v>
      </c>
      <c r="K62" s="4" t="s">
        <v>34</v>
      </c>
      <c r="L62" s="4" t="s">
        <v>38</v>
      </c>
      <c r="M62" s="9">
        <v>3</v>
      </c>
      <c r="N62" s="6">
        <v>123.14</v>
      </c>
      <c r="O62" s="7">
        <v>0.05</v>
      </c>
      <c r="P62" s="6">
        <v>70.67</v>
      </c>
      <c r="Q62" s="6">
        <f t="shared" si="0"/>
        <v>350.94900000000001</v>
      </c>
      <c r="R62" s="6">
        <f t="shared" si="1"/>
        <v>212.01</v>
      </c>
      <c r="S62" s="6">
        <f t="shared" si="2"/>
        <v>138.93900000000002</v>
      </c>
      <c r="T62" s="8">
        <f t="shared" si="3"/>
        <v>0.39589513006163296</v>
      </c>
      <c r="U62" s="5">
        <f>YEAR(SalesDataTable[[#This Row],[Order Date]])</f>
        <v>2026</v>
      </c>
      <c r="V62" s="8" t="str">
        <f>"Q"&amp;ROUNDUP(MONTH(SalesDataTable[[#This Row],[Order Date]])/3,0)</f>
        <v>Q1</v>
      </c>
      <c r="W62" s="9">
        <f>MONTH(SalesDataTable[[#This Row],[Order Date]])</f>
        <v>1</v>
      </c>
      <c r="X62" s="8" t="str">
        <f>TEXT(SalesDataTable[[#This Row],[Order Date]],"mmm")</f>
        <v>Jan</v>
      </c>
    </row>
    <row r="63" spans="1:24" ht="16">
      <c r="A63" s="2">
        <v>1709</v>
      </c>
      <c r="B63" s="3">
        <v>46037</v>
      </c>
      <c r="C63" s="5">
        <f>YEAR(SalesDataTable[[#This Row],[Order Date]])</f>
        <v>2026</v>
      </c>
      <c r="D63" s="14" t="str">
        <f>"Q"&amp;ROUNDUP(MONTH(SalesDataTable[[#This Row],[Order Date]])/3,0)</f>
        <v>Q1</v>
      </c>
      <c r="E63" s="5">
        <f>MONTH(SalesDataTable[[#This Row],[Order Date]])</f>
        <v>1</v>
      </c>
      <c r="F63" s="5" t="str">
        <f>TEXT(SalesDataTable[[#This Row],[Order Date]], "MMM")</f>
        <v>Jan</v>
      </c>
      <c r="G63" s="4" t="s">
        <v>20</v>
      </c>
      <c r="H63" s="4" t="s">
        <v>47</v>
      </c>
      <c r="I63" s="4" t="s">
        <v>2</v>
      </c>
      <c r="J63" s="4" t="s">
        <v>3</v>
      </c>
      <c r="K63" s="4" t="s">
        <v>9</v>
      </c>
      <c r="L63" s="4" t="s">
        <v>37</v>
      </c>
      <c r="M63" s="9">
        <v>2</v>
      </c>
      <c r="N63" s="6">
        <v>151.33000000000001</v>
      </c>
      <c r="O63" s="7">
        <v>0.1</v>
      </c>
      <c r="P63" s="6">
        <v>78.44</v>
      </c>
      <c r="Q63" s="6">
        <f t="shared" si="0"/>
        <v>272.39400000000001</v>
      </c>
      <c r="R63" s="6">
        <f t="shared" si="1"/>
        <v>156.88</v>
      </c>
      <c r="S63" s="6">
        <f t="shared" si="2"/>
        <v>115.51400000000001</v>
      </c>
      <c r="T63" s="8">
        <f t="shared" si="3"/>
        <v>0.42406954631893512</v>
      </c>
      <c r="U63" s="5">
        <f>YEAR(SalesDataTable[[#This Row],[Order Date]])</f>
        <v>2026</v>
      </c>
      <c r="V63" s="8" t="str">
        <f>"Q"&amp;ROUNDUP(MONTH(SalesDataTable[[#This Row],[Order Date]])/3,0)</f>
        <v>Q1</v>
      </c>
      <c r="W63" s="9">
        <f>MONTH(SalesDataTable[[#This Row],[Order Date]])</f>
        <v>1</v>
      </c>
      <c r="X63" s="8" t="str">
        <f>TEXT(SalesDataTable[[#This Row],[Order Date]],"mmm")</f>
        <v>Jan</v>
      </c>
    </row>
    <row r="64" spans="1:24" ht="16">
      <c r="A64" s="2">
        <v>2702</v>
      </c>
      <c r="B64" s="3">
        <v>46037</v>
      </c>
      <c r="C64" s="5">
        <f>YEAR(SalesDataTable[[#This Row],[Order Date]])</f>
        <v>2026</v>
      </c>
      <c r="D64" s="14" t="str">
        <f>"Q"&amp;ROUNDUP(MONTH(SalesDataTable[[#This Row],[Order Date]])/3,0)</f>
        <v>Q1</v>
      </c>
      <c r="E64" s="5">
        <f>MONTH(SalesDataTable[[#This Row],[Order Date]])</f>
        <v>1</v>
      </c>
      <c r="F64" s="5" t="str">
        <f>TEXT(SalesDataTable[[#This Row],[Order Date]], "MMM")</f>
        <v>Jan</v>
      </c>
      <c r="G64" s="4" t="s">
        <v>6</v>
      </c>
      <c r="H64" s="4" t="s">
        <v>49</v>
      </c>
      <c r="I64" s="4" t="s">
        <v>2</v>
      </c>
      <c r="J64" s="4" t="s">
        <v>3</v>
      </c>
      <c r="K64" s="4" t="s">
        <v>9</v>
      </c>
      <c r="L64" s="4" t="s">
        <v>17</v>
      </c>
      <c r="M64" s="9">
        <v>5</v>
      </c>
      <c r="N64" s="6">
        <v>144.01</v>
      </c>
      <c r="O64" s="7">
        <v>0.05</v>
      </c>
      <c r="P64" s="6">
        <v>79.64</v>
      </c>
      <c r="Q64" s="6">
        <f t="shared" si="0"/>
        <v>684.0474999999999</v>
      </c>
      <c r="R64" s="6">
        <f t="shared" si="1"/>
        <v>398.2</v>
      </c>
      <c r="S64" s="6">
        <f t="shared" si="2"/>
        <v>285.84749999999991</v>
      </c>
      <c r="T64" s="8">
        <f t="shared" si="3"/>
        <v>0.41787668254032062</v>
      </c>
      <c r="U64" s="5">
        <f>YEAR(SalesDataTable[[#This Row],[Order Date]])</f>
        <v>2026</v>
      </c>
      <c r="V64" s="8" t="str">
        <f>"Q"&amp;ROUNDUP(MONTH(SalesDataTable[[#This Row],[Order Date]])/3,0)</f>
        <v>Q1</v>
      </c>
      <c r="W64" s="9">
        <f>MONTH(SalesDataTable[[#This Row],[Order Date]])</f>
        <v>1</v>
      </c>
      <c r="X64" s="8" t="str">
        <f>TEXT(SalesDataTable[[#This Row],[Order Date]],"mmm")</f>
        <v>Jan</v>
      </c>
    </row>
    <row r="65" spans="1:24" ht="16">
      <c r="A65" s="2">
        <v>3176</v>
      </c>
      <c r="B65" s="3">
        <v>46037</v>
      </c>
      <c r="C65" s="5">
        <f>YEAR(SalesDataTable[[#This Row],[Order Date]])</f>
        <v>2026</v>
      </c>
      <c r="D65" s="14" t="str">
        <f>"Q"&amp;ROUNDUP(MONTH(SalesDataTable[[#This Row],[Order Date]])/3,0)</f>
        <v>Q1</v>
      </c>
      <c r="E65" s="5">
        <f>MONTH(SalesDataTable[[#This Row],[Order Date]])</f>
        <v>1</v>
      </c>
      <c r="F65" s="5" t="str">
        <f>TEXT(SalesDataTable[[#This Row],[Order Date]], "MMM")</f>
        <v>Jan</v>
      </c>
      <c r="G65" s="4" t="s">
        <v>20</v>
      </c>
      <c r="H65" s="4" t="s">
        <v>33</v>
      </c>
      <c r="I65" s="4" t="s">
        <v>2</v>
      </c>
      <c r="J65" s="4" t="s">
        <v>3</v>
      </c>
      <c r="K65" s="4" t="s">
        <v>9</v>
      </c>
      <c r="L65" s="4" t="s">
        <v>10</v>
      </c>
      <c r="M65" s="9">
        <v>3</v>
      </c>
      <c r="N65" s="6">
        <v>91.19</v>
      </c>
      <c r="O65" s="7">
        <v>0</v>
      </c>
      <c r="P65" s="6">
        <v>44.47</v>
      </c>
      <c r="Q65" s="6">
        <f t="shared" si="0"/>
        <v>273.57</v>
      </c>
      <c r="R65" s="6">
        <f t="shared" si="1"/>
        <v>133.41</v>
      </c>
      <c r="S65" s="6">
        <f t="shared" si="2"/>
        <v>140.16</v>
      </c>
      <c r="T65" s="8">
        <f t="shared" si="3"/>
        <v>0.5123368790437548</v>
      </c>
      <c r="U65" s="5">
        <f>YEAR(SalesDataTable[[#This Row],[Order Date]])</f>
        <v>2026</v>
      </c>
      <c r="V65" s="8" t="str">
        <f>"Q"&amp;ROUNDUP(MONTH(SalesDataTable[[#This Row],[Order Date]])/3,0)</f>
        <v>Q1</v>
      </c>
      <c r="W65" s="9">
        <f>MONTH(SalesDataTable[[#This Row],[Order Date]])</f>
        <v>1</v>
      </c>
      <c r="X65" s="8" t="str">
        <f>TEXT(SalesDataTable[[#This Row],[Order Date]],"mmm")</f>
        <v>Jan</v>
      </c>
    </row>
    <row r="66" spans="1:24" ht="16">
      <c r="A66" s="2">
        <v>3705</v>
      </c>
      <c r="B66" s="3">
        <v>46037</v>
      </c>
      <c r="C66" s="5">
        <f>YEAR(SalesDataTable[[#This Row],[Order Date]])</f>
        <v>2026</v>
      </c>
      <c r="D66" s="14" t="str">
        <f>"Q"&amp;ROUNDUP(MONTH(SalesDataTable[[#This Row],[Order Date]])/3,0)</f>
        <v>Q1</v>
      </c>
      <c r="E66" s="5">
        <f>MONTH(SalesDataTable[[#This Row],[Order Date]])</f>
        <v>1</v>
      </c>
      <c r="F66" s="5" t="str">
        <f>TEXT(SalesDataTable[[#This Row],[Order Date]], "MMM")</f>
        <v>Jan</v>
      </c>
      <c r="G66" s="4" t="s">
        <v>20</v>
      </c>
      <c r="H66" s="4" t="s">
        <v>31</v>
      </c>
      <c r="I66" s="4" t="s">
        <v>19</v>
      </c>
      <c r="J66" s="4" t="s">
        <v>13</v>
      </c>
      <c r="K66" s="4" t="s">
        <v>14</v>
      </c>
      <c r="L66" s="4" t="s">
        <v>32</v>
      </c>
      <c r="M66" s="9">
        <v>2</v>
      </c>
      <c r="N66" s="6">
        <v>45.45</v>
      </c>
      <c r="O66" s="7">
        <v>0</v>
      </c>
      <c r="P66" s="6">
        <v>18.190000000000001</v>
      </c>
      <c r="Q66" s="6">
        <f t="shared" ref="Q66:Q129" si="4">M66*N66*(1-O66)</f>
        <v>90.9</v>
      </c>
      <c r="R66" s="6">
        <f t="shared" ref="R66:R129" si="5">M66*P66</f>
        <v>36.380000000000003</v>
      </c>
      <c r="S66" s="6">
        <f t="shared" ref="S66:S129" si="6">Q66-R66</f>
        <v>54.52</v>
      </c>
      <c r="T66" s="8">
        <f t="shared" ref="T66:T129" si="7">IFERROR(S66/Q66,0)</f>
        <v>0.59977997799779981</v>
      </c>
      <c r="U66" s="5">
        <f>YEAR(SalesDataTable[[#This Row],[Order Date]])</f>
        <v>2026</v>
      </c>
      <c r="V66" s="8" t="str">
        <f>"Q"&amp;ROUNDUP(MONTH(SalesDataTable[[#This Row],[Order Date]])/3,0)</f>
        <v>Q1</v>
      </c>
      <c r="W66" s="9">
        <f>MONTH(SalesDataTable[[#This Row],[Order Date]])</f>
        <v>1</v>
      </c>
      <c r="X66" s="8" t="str">
        <f>TEXT(SalesDataTable[[#This Row],[Order Date]],"mmm")</f>
        <v>Jan</v>
      </c>
    </row>
    <row r="67" spans="1:24" ht="16">
      <c r="A67" s="2">
        <v>3736</v>
      </c>
      <c r="B67" s="3">
        <v>46037</v>
      </c>
      <c r="C67" s="5">
        <f>YEAR(SalesDataTable[[#This Row],[Order Date]])</f>
        <v>2026</v>
      </c>
      <c r="D67" s="14" t="str">
        <f>"Q"&amp;ROUNDUP(MONTH(SalesDataTable[[#This Row],[Order Date]])/3,0)</f>
        <v>Q1</v>
      </c>
      <c r="E67" s="5">
        <f>MONTH(SalesDataTable[[#This Row],[Order Date]])</f>
        <v>1</v>
      </c>
      <c r="F67" s="5" t="str">
        <f>TEXT(SalesDataTable[[#This Row],[Order Date]], "MMM")</f>
        <v>Jan</v>
      </c>
      <c r="G67" s="4" t="s">
        <v>6</v>
      </c>
      <c r="H67" s="4" t="s">
        <v>7</v>
      </c>
      <c r="I67" s="4" t="s">
        <v>28</v>
      </c>
      <c r="J67" s="4" t="s">
        <v>13</v>
      </c>
      <c r="K67" s="4" t="s">
        <v>34</v>
      </c>
      <c r="L67" s="4" t="s">
        <v>35</v>
      </c>
      <c r="M67" s="9">
        <v>1</v>
      </c>
      <c r="N67" s="6">
        <v>40.72</v>
      </c>
      <c r="O67" s="7">
        <v>0</v>
      </c>
      <c r="P67" s="6">
        <v>14.94</v>
      </c>
      <c r="Q67" s="6">
        <f t="shared" si="4"/>
        <v>40.72</v>
      </c>
      <c r="R67" s="6">
        <f t="shared" si="5"/>
        <v>14.94</v>
      </c>
      <c r="S67" s="6">
        <f t="shared" si="6"/>
        <v>25.78</v>
      </c>
      <c r="T67" s="8">
        <f t="shared" si="7"/>
        <v>0.6331041257367388</v>
      </c>
      <c r="U67" s="5">
        <f>YEAR(SalesDataTable[[#This Row],[Order Date]])</f>
        <v>2026</v>
      </c>
      <c r="V67" s="8" t="str">
        <f>"Q"&amp;ROUNDUP(MONTH(SalesDataTable[[#This Row],[Order Date]])/3,0)</f>
        <v>Q1</v>
      </c>
      <c r="W67" s="9">
        <f>MONTH(SalesDataTable[[#This Row],[Order Date]])</f>
        <v>1</v>
      </c>
      <c r="X67" s="8" t="str">
        <f>TEXT(SalesDataTable[[#This Row],[Order Date]],"mmm")</f>
        <v>Jan</v>
      </c>
    </row>
    <row r="68" spans="1:24" ht="16">
      <c r="A68" s="2">
        <v>3967</v>
      </c>
      <c r="B68" s="3">
        <v>46037</v>
      </c>
      <c r="C68" s="5">
        <f>YEAR(SalesDataTable[[#This Row],[Order Date]])</f>
        <v>2026</v>
      </c>
      <c r="D68" s="14" t="str">
        <f>"Q"&amp;ROUNDUP(MONTH(SalesDataTable[[#This Row],[Order Date]])/3,0)</f>
        <v>Q1</v>
      </c>
      <c r="E68" s="5">
        <f>MONTH(SalesDataTable[[#This Row],[Order Date]])</f>
        <v>1</v>
      </c>
      <c r="F68" s="5" t="str">
        <f>TEXT(SalesDataTable[[#This Row],[Order Date]], "MMM")</f>
        <v>Jan</v>
      </c>
      <c r="G68" s="4" t="s">
        <v>6</v>
      </c>
      <c r="H68" s="4" t="s">
        <v>43</v>
      </c>
      <c r="I68" s="4" t="s">
        <v>2</v>
      </c>
      <c r="J68" s="4" t="s">
        <v>16</v>
      </c>
      <c r="K68" s="4" t="s">
        <v>14</v>
      </c>
      <c r="L68" s="4" t="s">
        <v>15</v>
      </c>
      <c r="M68" s="9">
        <v>2</v>
      </c>
      <c r="N68" s="6">
        <v>37.090000000000003</v>
      </c>
      <c r="O68" s="7">
        <v>0</v>
      </c>
      <c r="P68" s="6">
        <v>13.29</v>
      </c>
      <c r="Q68" s="6">
        <f t="shared" si="4"/>
        <v>74.180000000000007</v>
      </c>
      <c r="R68" s="6">
        <f t="shared" si="5"/>
        <v>26.58</v>
      </c>
      <c r="S68" s="6">
        <f t="shared" si="6"/>
        <v>47.600000000000009</v>
      </c>
      <c r="T68" s="8">
        <f t="shared" si="7"/>
        <v>0.64168239417632789</v>
      </c>
      <c r="U68" s="5">
        <f>YEAR(SalesDataTable[[#This Row],[Order Date]])</f>
        <v>2026</v>
      </c>
      <c r="V68" s="8" t="str">
        <f>"Q"&amp;ROUNDUP(MONTH(SalesDataTable[[#This Row],[Order Date]])/3,0)</f>
        <v>Q1</v>
      </c>
      <c r="W68" s="9">
        <f>MONTH(SalesDataTable[[#This Row],[Order Date]])</f>
        <v>1</v>
      </c>
      <c r="X68" s="8" t="str">
        <f>TEXT(SalesDataTable[[#This Row],[Order Date]],"mmm")</f>
        <v>Jan</v>
      </c>
    </row>
    <row r="69" spans="1:24" ht="16">
      <c r="A69" s="2">
        <v>170</v>
      </c>
      <c r="B69" s="3">
        <v>46038</v>
      </c>
      <c r="C69" s="5">
        <f>YEAR(SalesDataTable[[#This Row],[Order Date]])</f>
        <v>2026</v>
      </c>
      <c r="D69" s="14" t="str">
        <f>"Q"&amp;ROUNDUP(MONTH(SalesDataTable[[#This Row],[Order Date]])/3,0)</f>
        <v>Q1</v>
      </c>
      <c r="E69" s="5">
        <f>MONTH(SalesDataTable[[#This Row],[Order Date]])</f>
        <v>1</v>
      </c>
      <c r="F69" s="5" t="str">
        <f>TEXT(SalesDataTable[[#This Row],[Order Date]], "MMM")</f>
        <v>Jan</v>
      </c>
      <c r="G69" s="4" t="s">
        <v>11</v>
      </c>
      <c r="H69" s="4" t="s">
        <v>39</v>
      </c>
      <c r="I69" s="4" t="s">
        <v>2</v>
      </c>
      <c r="J69" s="4" t="s">
        <v>13</v>
      </c>
      <c r="K69" s="4" t="s">
        <v>23</v>
      </c>
      <c r="L69" s="4" t="s">
        <v>51</v>
      </c>
      <c r="M69" s="9">
        <v>1</v>
      </c>
      <c r="N69" s="6">
        <v>124.45</v>
      </c>
      <c r="O69" s="7">
        <v>0.15</v>
      </c>
      <c r="P69" s="6">
        <v>59.77</v>
      </c>
      <c r="Q69" s="6">
        <f t="shared" si="4"/>
        <v>105.7825</v>
      </c>
      <c r="R69" s="6">
        <f t="shared" si="5"/>
        <v>59.77</v>
      </c>
      <c r="S69" s="6">
        <f t="shared" si="6"/>
        <v>46.012499999999996</v>
      </c>
      <c r="T69" s="8">
        <f t="shared" si="7"/>
        <v>0.43497270342447941</v>
      </c>
      <c r="U69" s="5">
        <f>YEAR(SalesDataTable[[#This Row],[Order Date]])</f>
        <v>2026</v>
      </c>
      <c r="V69" s="8" t="str">
        <f>"Q"&amp;ROUNDUP(MONTH(SalesDataTable[[#This Row],[Order Date]])/3,0)</f>
        <v>Q1</v>
      </c>
      <c r="W69" s="9">
        <f>MONTH(SalesDataTable[[#This Row],[Order Date]])</f>
        <v>1</v>
      </c>
      <c r="X69" s="8" t="str">
        <f>TEXT(SalesDataTable[[#This Row],[Order Date]],"mmm")</f>
        <v>Jan</v>
      </c>
    </row>
    <row r="70" spans="1:24" ht="16">
      <c r="A70" s="2">
        <v>1040</v>
      </c>
      <c r="B70" s="3">
        <v>46038</v>
      </c>
      <c r="C70" s="5">
        <f>YEAR(SalesDataTable[[#This Row],[Order Date]])</f>
        <v>2026</v>
      </c>
      <c r="D70" s="14" t="str">
        <f>"Q"&amp;ROUNDUP(MONTH(SalesDataTable[[#This Row],[Order Date]])/3,0)</f>
        <v>Q1</v>
      </c>
      <c r="E70" s="5">
        <f>MONTH(SalesDataTable[[#This Row],[Order Date]])</f>
        <v>1</v>
      </c>
      <c r="F70" s="5" t="str">
        <f>TEXT(SalesDataTable[[#This Row],[Order Date]], "MMM")</f>
        <v>Jan</v>
      </c>
      <c r="G70" s="4" t="s">
        <v>0</v>
      </c>
      <c r="H70" s="4" t="s">
        <v>1</v>
      </c>
      <c r="I70" s="4" t="s">
        <v>19</v>
      </c>
      <c r="J70" s="4" t="s">
        <v>13</v>
      </c>
      <c r="K70" s="4" t="s">
        <v>14</v>
      </c>
      <c r="L70" s="4" t="s">
        <v>15</v>
      </c>
      <c r="M70" s="9">
        <v>1</v>
      </c>
      <c r="N70" s="6">
        <v>35.93</v>
      </c>
      <c r="O70" s="7">
        <v>0.05</v>
      </c>
      <c r="P70" s="6">
        <v>13.33</v>
      </c>
      <c r="Q70" s="6">
        <f t="shared" si="4"/>
        <v>34.133499999999998</v>
      </c>
      <c r="R70" s="6">
        <f t="shared" si="5"/>
        <v>13.33</v>
      </c>
      <c r="S70" s="6">
        <f t="shared" si="6"/>
        <v>20.8035</v>
      </c>
      <c r="T70" s="8">
        <f t="shared" si="7"/>
        <v>0.60947456311248482</v>
      </c>
      <c r="U70" s="5">
        <f>YEAR(SalesDataTable[[#This Row],[Order Date]])</f>
        <v>2026</v>
      </c>
      <c r="V70" s="8" t="str">
        <f>"Q"&amp;ROUNDUP(MONTH(SalesDataTable[[#This Row],[Order Date]])/3,0)</f>
        <v>Q1</v>
      </c>
      <c r="W70" s="9">
        <f>MONTH(SalesDataTable[[#This Row],[Order Date]])</f>
        <v>1</v>
      </c>
      <c r="X70" s="8" t="str">
        <f>TEXT(SalesDataTable[[#This Row],[Order Date]],"mmm")</f>
        <v>Jan</v>
      </c>
    </row>
    <row r="71" spans="1:24" ht="16">
      <c r="A71" s="2">
        <v>2380</v>
      </c>
      <c r="B71" s="3">
        <v>46038</v>
      </c>
      <c r="C71" s="5">
        <f>YEAR(SalesDataTable[[#This Row],[Order Date]])</f>
        <v>2026</v>
      </c>
      <c r="D71" s="14" t="str">
        <f>"Q"&amp;ROUNDUP(MONTH(SalesDataTable[[#This Row],[Order Date]])/3,0)</f>
        <v>Q1</v>
      </c>
      <c r="E71" s="5">
        <f>MONTH(SalesDataTable[[#This Row],[Order Date]])</f>
        <v>1</v>
      </c>
      <c r="F71" s="5" t="str">
        <f>TEXT(SalesDataTable[[#This Row],[Order Date]], "MMM")</f>
        <v>Jan</v>
      </c>
      <c r="G71" s="4" t="s">
        <v>20</v>
      </c>
      <c r="H71" s="4" t="s">
        <v>47</v>
      </c>
      <c r="I71" s="4" t="s">
        <v>2</v>
      </c>
      <c r="J71" s="4" t="s">
        <v>3</v>
      </c>
      <c r="K71" s="4" t="s">
        <v>23</v>
      </c>
      <c r="L71" s="4" t="s">
        <v>51</v>
      </c>
      <c r="M71" s="9">
        <v>4</v>
      </c>
      <c r="N71" s="6">
        <v>121.8</v>
      </c>
      <c r="O71" s="7">
        <v>0.05</v>
      </c>
      <c r="P71" s="6">
        <v>59.57</v>
      </c>
      <c r="Q71" s="6">
        <f t="shared" si="4"/>
        <v>462.84</v>
      </c>
      <c r="R71" s="6">
        <f t="shared" si="5"/>
        <v>238.28</v>
      </c>
      <c r="S71" s="6">
        <f t="shared" si="6"/>
        <v>224.55999999999997</v>
      </c>
      <c r="T71" s="8">
        <f t="shared" si="7"/>
        <v>0.48517846339987897</v>
      </c>
      <c r="U71" s="5">
        <f>YEAR(SalesDataTable[[#This Row],[Order Date]])</f>
        <v>2026</v>
      </c>
      <c r="V71" s="8" t="str">
        <f>"Q"&amp;ROUNDUP(MONTH(SalesDataTable[[#This Row],[Order Date]])/3,0)</f>
        <v>Q1</v>
      </c>
      <c r="W71" s="9">
        <f>MONTH(SalesDataTable[[#This Row],[Order Date]])</f>
        <v>1</v>
      </c>
      <c r="X71" s="8" t="str">
        <f>TEXT(SalesDataTable[[#This Row],[Order Date]],"mmm")</f>
        <v>Jan</v>
      </c>
    </row>
    <row r="72" spans="1:24" ht="16">
      <c r="A72" s="2">
        <v>3219</v>
      </c>
      <c r="B72" s="3">
        <v>46038</v>
      </c>
      <c r="C72" s="5">
        <f>YEAR(SalesDataTable[[#This Row],[Order Date]])</f>
        <v>2026</v>
      </c>
      <c r="D72" s="14" t="str">
        <f>"Q"&amp;ROUNDUP(MONTH(SalesDataTable[[#This Row],[Order Date]])/3,0)</f>
        <v>Q1</v>
      </c>
      <c r="E72" s="5">
        <f>MONTH(SalesDataTable[[#This Row],[Order Date]])</f>
        <v>1</v>
      </c>
      <c r="F72" s="5" t="str">
        <f>TEXT(SalesDataTable[[#This Row],[Order Date]], "MMM")</f>
        <v>Jan</v>
      </c>
      <c r="G72" s="4" t="s">
        <v>6</v>
      </c>
      <c r="H72" s="4" t="s">
        <v>41</v>
      </c>
      <c r="I72" s="4" t="s">
        <v>19</v>
      </c>
      <c r="J72" s="4" t="s">
        <v>3</v>
      </c>
      <c r="K72" s="4" t="s">
        <v>9</v>
      </c>
      <c r="L72" s="4" t="s">
        <v>10</v>
      </c>
      <c r="M72" s="9">
        <v>1</v>
      </c>
      <c r="N72" s="6">
        <v>92.6</v>
      </c>
      <c r="O72" s="7">
        <v>0.05</v>
      </c>
      <c r="P72" s="6">
        <v>44.15</v>
      </c>
      <c r="Q72" s="6">
        <f t="shared" si="4"/>
        <v>87.969999999999985</v>
      </c>
      <c r="R72" s="6">
        <f t="shared" si="5"/>
        <v>44.15</v>
      </c>
      <c r="S72" s="6">
        <f t="shared" si="6"/>
        <v>43.819999999999986</v>
      </c>
      <c r="T72" s="8">
        <f t="shared" si="7"/>
        <v>0.4981243605774695</v>
      </c>
      <c r="U72" s="5">
        <f>YEAR(SalesDataTable[[#This Row],[Order Date]])</f>
        <v>2026</v>
      </c>
      <c r="V72" s="8" t="str">
        <f>"Q"&amp;ROUNDUP(MONTH(SalesDataTable[[#This Row],[Order Date]])/3,0)</f>
        <v>Q1</v>
      </c>
      <c r="W72" s="9">
        <f>MONTH(SalesDataTable[[#This Row],[Order Date]])</f>
        <v>1</v>
      </c>
      <c r="X72" s="8" t="str">
        <f>TEXT(SalesDataTable[[#This Row],[Order Date]],"mmm")</f>
        <v>Jan</v>
      </c>
    </row>
    <row r="73" spans="1:24" ht="16">
      <c r="A73" s="2">
        <v>4425</v>
      </c>
      <c r="B73" s="3">
        <v>46038</v>
      </c>
      <c r="C73" s="5">
        <f>YEAR(SalesDataTable[[#This Row],[Order Date]])</f>
        <v>2026</v>
      </c>
      <c r="D73" s="14" t="str">
        <f>"Q"&amp;ROUNDUP(MONTH(SalesDataTable[[#This Row],[Order Date]])/3,0)</f>
        <v>Q1</v>
      </c>
      <c r="E73" s="5">
        <f>MONTH(SalesDataTable[[#This Row],[Order Date]])</f>
        <v>1</v>
      </c>
      <c r="F73" s="5" t="str">
        <f>TEXT(SalesDataTable[[#This Row],[Order Date]], "MMM")</f>
        <v>Jan</v>
      </c>
      <c r="G73" s="4" t="s">
        <v>6</v>
      </c>
      <c r="H73" s="4" t="s">
        <v>43</v>
      </c>
      <c r="I73" s="4" t="s">
        <v>8</v>
      </c>
      <c r="J73" s="4" t="s">
        <v>16</v>
      </c>
      <c r="K73" s="4" t="s">
        <v>4</v>
      </c>
      <c r="L73" s="4" t="s">
        <v>30</v>
      </c>
      <c r="M73" s="9">
        <v>10</v>
      </c>
      <c r="N73" s="6">
        <v>102.68</v>
      </c>
      <c r="O73" s="7">
        <v>0.15</v>
      </c>
      <c r="P73" s="6">
        <v>51.07</v>
      </c>
      <c r="Q73" s="6">
        <f t="shared" si="4"/>
        <v>872.78000000000009</v>
      </c>
      <c r="R73" s="6">
        <f t="shared" si="5"/>
        <v>510.7</v>
      </c>
      <c r="S73" s="6">
        <f t="shared" si="6"/>
        <v>362.0800000000001</v>
      </c>
      <c r="T73" s="8">
        <f t="shared" si="7"/>
        <v>0.41485826897958256</v>
      </c>
      <c r="U73" s="5">
        <f>YEAR(SalesDataTable[[#This Row],[Order Date]])</f>
        <v>2026</v>
      </c>
      <c r="V73" s="8" t="str">
        <f>"Q"&amp;ROUNDUP(MONTH(SalesDataTable[[#This Row],[Order Date]])/3,0)</f>
        <v>Q1</v>
      </c>
      <c r="W73" s="9">
        <f>MONTH(SalesDataTable[[#This Row],[Order Date]])</f>
        <v>1</v>
      </c>
      <c r="X73" s="8" t="str">
        <f>TEXT(SalesDataTable[[#This Row],[Order Date]],"mmm")</f>
        <v>Jan</v>
      </c>
    </row>
    <row r="74" spans="1:24" ht="16">
      <c r="A74" s="2">
        <v>4508</v>
      </c>
      <c r="B74" s="3">
        <v>46038</v>
      </c>
      <c r="C74" s="5">
        <f>YEAR(SalesDataTable[[#This Row],[Order Date]])</f>
        <v>2026</v>
      </c>
      <c r="D74" s="14" t="str">
        <f>"Q"&amp;ROUNDUP(MONTH(SalesDataTable[[#This Row],[Order Date]])/3,0)</f>
        <v>Q1</v>
      </c>
      <c r="E74" s="5">
        <f>MONTH(SalesDataTable[[#This Row],[Order Date]])</f>
        <v>1</v>
      </c>
      <c r="F74" s="5" t="str">
        <f>TEXT(SalesDataTable[[#This Row],[Order Date]], "MMM")</f>
        <v>Jan</v>
      </c>
      <c r="G74" s="4" t="s">
        <v>20</v>
      </c>
      <c r="H74" s="4" t="s">
        <v>47</v>
      </c>
      <c r="I74" s="4" t="s">
        <v>28</v>
      </c>
      <c r="J74" s="4" t="s">
        <v>13</v>
      </c>
      <c r="K74" s="4" t="s">
        <v>4</v>
      </c>
      <c r="L74" s="4" t="s">
        <v>26</v>
      </c>
      <c r="M74" s="9">
        <v>3</v>
      </c>
      <c r="N74" s="6">
        <v>40.92</v>
      </c>
      <c r="O74" s="7">
        <v>0.15</v>
      </c>
      <c r="P74" s="6">
        <v>16.71</v>
      </c>
      <c r="Q74" s="6">
        <f t="shared" si="4"/>
        <v>104.346</v>
      </c>
      <c r="R74" s="6">
        <f t="shared" si="5"/>
        <v>50.13</v>
      </c>
      <c r="S74" s="6">
        <f t="shared" si="6"/>
        <v>54.216000000000001</v>
      </c>
      <c r="T74" s="8">
        <f t="shared" si="7"/>
        <v>0.51957909263412105</v>
      </c>
      <c r="U74" s="5">
        <f>YEAR(SalesDataTable[[#This Row],[Order Date]])</f>
        <v>2026</v>
      </c>
      <c r="V74" s="8" t="str">
        <f>"Q"&amp;ROUNDUP(MONTH(SalesDataTable[[#This Row],[Order Date]])/3,0)</f>
        <v>Q1</v>
      </c>
      <c r="W74" s="9">
        <f>MONTH(SalesDataTable[[#This Row],[Order Date]])</f>
        <v>1</v>
      </c>
      <c r="X74" s="8" t="str">
        <f>TEXT(SalesDataTable[[#This Row],[Order Date]],"mmm")</f>
        <v>Jan</v>
      </c>
    </row>
    <row r="75" spans="1:24" ht="16">
      <c r="A75" s="2">
        <v>4806</v>
      </c>
      <c r="B75" s="3">
        <v>46038</v>
      </c>
      <c r="C75" s="5">
        <f>YEAR(SalesDataTable[[#This Row],[Order Date]])</f>
        <v>2026</v>
      </c>
      <c r="D75" s="14" t="str">
        <f>"Q"&amp;ROUNDUP(MONTH(SalesDataTable[[#This Row],[Order Date]])/3,0)</f>
        <v>Q1</v>
      </c>
      <c r="E75" s="5">
        <f>MONTH(SalesDataTable[[#This Row],[Order Date]])</f>
        <v>1</v>
      </c>
      <c r="F75" s="5" t="str">
        <f>TEXT(SalesDataTable[[#This Row],[Order Date]], "MMM")</f>
        <v>Jan</v>
      </c>
      <c r="G75" s="4" t="s">
        <v>11</v>
      </c>
      <c r="H75" s="4" t="s">
        <v>52</v>
      </c>
      <c r="I75" s="4" t="s">
        <v>19</v>
      </c>
      <c r="J75" s="4" t="s">
        <v>13</v>
      </c>
      <c r="K75" s="4" t="s">
        <v>4</v>
      </c>
      <c r="L75" s="4" t="s">
        <v>30</v>
      </c>
      <c r="M75" s="9">
        <v>4</v>
      </c>
      <c r="N75" s="6">
        <v>102.68</v>
      </c>
      <c r="O75" s="7">
        <v>0</v>
      </c>
      <c r="P75" s="6">
        <v>50.83</v>
      </c>
      <c r="Q75" s="6">
        <f t="shared" si="4"/>
        <v>410.72</v>
      </c>
      <c r="R75" s="6">
        <f t="shared" si="5"/>
        <v>203.32</v>
      </c>
      <c r="S75" s="6">
        <f t="shared" si="6"/>
        <v>207.40000000000003</v>
      </c>
      <c r="T75" s="8">
        <f t="shared" si="7"/>
        <v>0.50496688741721862</v>
      </c>
      <c r="U75" s="5">
        <f>YEAR(SalesDataTable[[#This Row],[Order Date]])</f>
        <v>2026</v>
      </c>
      <c r="V75" s="8" t="str">
        <f>"Q"&amp;ROUNDUP(MONTH(SalesDataTable[[#This Row],[Order Date]])/3,0)</f>
        <v>Q1</v>
      </c>
      <c r="W75" s="9">
        <f>MONTH(SalesDataTable[[#This Row],[Order Date]])</f>
        <v>1</v>
      </c>
      <c r="X75" s="8" t="str">
        <f>TEXT(SalesDataTable[[#This Row],[Order Date]],"mmm")</f>
        <v>Jan</v>
      </c>
    </row>
    <row r="76" spans="1:24" ht="16">
      <c r="A76" s="2">
        <v>755</v>
      </c>
      <c r="B76" s="3">
        <v>46039</v>
      </c>
      <c r="C76" s="5">
        <f>YEAR(SalesDataTable[[#This Row],[Order Date]])</f>
        <v>2026</v>
      </c>
      <c r="D76" s="14" t="str">
        <f>"Q"&amp;ROUNDUP(MONTH(SalesDataTable[[#This Row],[Order Date]])/3,0)</f>
        <v>Q1</v>
      </c>
      <c r="E76" s="5">
        <f>MONTH(SalesDataTable[[#This Row],[Order Date]])</f>
        <v>1</v>
      </c>
      <c r="F76" s="5" t="str">
        <f>TEXT(SalesDataTable[[#This Row],[Order Date]], "MMM")</f>
        <v>Jan</v>
      </c>
      <c r="G76" s="4" t="s">
        <v>0</v>
      </c>
      <c r="H76" s="4" t="s">
        <v>36</v>
      </c>
      <c r="I76" s="4" t="s">
        <v>28</v>
      </c>
      <c r="J76" s="4" t="s">
        <v>13</v>
      </c>
      <c r="K76" s="4" t="s">
        <v>14</v>
      </c>
      <c r="L76" s="4" t="s">
        <v>48</v>
      </c>
      <c r="M76" s="9">
        <v>2</v>
      </c>
      <c r="N76" s="6">
        <v>164.38</v>
      </c>
      <c r="O76" s="7">
        <v>0.05</v>
      </c>
      <c r="P76" s="6">
        <v>85.93</v>
      </c>
      <c r="Q76" s="6">
        <f t="shared" si="4"/>
        <v>312.322</v>
      </c>
      <c r="R76" s="6">
        <f t="shared" si="5"/>
        <v>171.86</v>
      </c>
      <c r="S76" s="6">
        <f t="shared" si="6"/>
        <v>140.46199999999999</v>
      </c>
      <c r="T76" s="8">
        <f t="shared" si="7"/>
        <v>0.44973456881039436</v>
      </c>
      <c r="U76" s="5">
        <f>YEAR(SalesDataTable[[#This Row],[Order Date]])</f>
        <v>2026</v>
      </c>
      <c r="V76" s="8" t="str">
        <f>"Q"&amp;ROUNDUP(MONTH(SalesDataTable[[#This Row],[Order Date]])/3,0)</f>
        <v>Q1</v>
      </c>
      <c r="W76" s="9">
        <f>MONTH(SalesDataTable[[#This Row],[Order Date]])</f>
        <v>1</v>
      </c>
      <c r="X76" s="8" t="str">
        <f>TEXT(SalesDataTable[[#This Row],[Order Date]],"mmm")</f>
        <v>Jan</v>
      </c>
    </row>
    <row r="77" spans="1:24" ht="16">
      <c r="A77" s="2">
        <v>3171</v>
      </c>
      <c r="B77" s="3">
        <v>46039</v>
      </c>
      <c r="C77" s="5">
        <f>YEAR(SalesDataTable[[#This Row],[Order Date]])</f>
        <v>2026</v>
      </c>
      <c r="D77" s="14" t="str">
        <f>"Q"&amp;ROUNDUP(MONTH(SalesDataTable[[#This Row],[Order Date]])/3,0)</f>
        <v>Q1</v>
      </c>
      <c r="E77" s="5">
        <f>MONTH(SalesDataTable[[#This Row],[Order Date]])</f>
        <v>1</v>
      </c>
      <c r="F77" s="5" t="str">
        <f>TEXT(SalesDataTable[[#This Row],[Order Date]], "MMM")</f>
        <v>Jan</v>
      </c>
      <c r="G77" s="4" t="s">
        <v>0</v>
      </c>
      <c r="H77" s="4" t="s">
        <v>50</v>
      </c>
      <c r="I77" s="4" t="s">
        <v>19</v>
      </c>
      <c r="J77" s="4" t="s">
        <v>3</v>
      </c>
      <c r="K77" s="4" t="s">
        <v>4</v>
      </c>
      <c r="L77" s="4" t="s">
        <v>22</v>
      </c>
      <c r="M77" s="9">
        <v>1</v>
      </c>
      <c r="N77" s="6">
        <v>51.78</v>
      </c>
      <c r="O77" s="7">
        <v>0</v>
      </c>
      <c r="P77" s="6">
        <v>22.64</v>
      </c>
      <c r="Q77" s="6">
        <f t="shared" si="4"/>
        <v>51.78</v>
      </c>
      <c r="R77" s="6">
        <f t="shared" si="5"/>
        <v>22.64</v>
      </c>
      <c r="S77" s="6">
        <f t="shared" si="6"/>
        <v>29.14</v>
      </c>
      <c r="T77" s="8">
        <f t="shared" si="7"/>
        <v>0.56276554654306687</v>
      </c>
      <c r="U77" s="5">
        <f>YEAR(SalesDataTable[[#This Row],[Order Date]])</f>
        <v>2026</v>
      </c>
      <c r="V77" s="8" t="str">
        <f>"Q"&amp;ROUNDUP(MONTH(SalesDataTable[[#This Row],[Order Date]])/3,0)</f>
        <v>Q1</v>
      </c>
      <c r="W77" s="9">
        <f>MONTH(SalesDataTable[[#This Row],[Order Date]])</f>
        <v>1</v>
      </c>
      <c r="X77" s="8" t="str">
        <f>TEXT(SalesDataTable[[#This Row],[Order Date]],"mmm")</f>
        <v>Jan</v>
      </c>
    </row>
    <row r="78" spans="1:24" ht="16">
      <c r="A78" s="2">
        <v>4277</v>
      </c>
      <c r="B78" s="3">
        <v>46039</v>
      </c>
      <c r="C78" s="5">
        <f>YEAR(SalesDataTable[[#This Row],[Order Date]])</f>
        <v>2026</v>
      </c>
      <c r="D78" s="14" t="str">
        <f>"Q"&amp;ROUNDUP(MONTH(SalesDataTable[[#This Row],[Order Date]])/3,0)</f>
        <v>Q1</v>
      </c>
      <c r="E78" s="5">
        <f>MONTH(SalesDataTable[[#This Row],[Order Date]])</f>
        <v>1</v>
      </c>
      <c r="F78" s="5" t="str">
        <f>TEXT(SalesDataTable[[#This Row],[Order Date]], "MMM")</f>
        <v>Jan</v>
      </c>
      <c r="G78" s="4" t="s">
        <v>6</v>
      </c>
      <c r="H78" s="4" t="s">
        <v>41</v>
      </c>
      <c r="I78" s="4" t="s">
        <v>19</v>
      </c>
      <c r="J78" s="4" t="s">
        <v>3</v>
      </c>
      <c r="K78" s="4" t="s">
        <v>34</v>
      </c>
      <c r="L78" s="4" t="s">
        <v>45</v>
      </c>
      <c r="M78" s="9">
        <v>1</v>
      </c>
      <c r="N78" s="6">
        <v>50.52</v>
      </c>
      <c r="O78" s="7">
        <v>0.05</v>
      </c>
      <c r="P78" s="6">
        <v>22.37</v>
      </c>
      <c r="Q78" s="6">
        <f t="shared" si="4"/>
        <v>47.994</v>
      </c>
      <c r="R78" s="6">
        <f t="shared" si="5"/>
        <v>22.37</v>
      </c>
      <c r="S78" s="6">
        <f t="shared" si="6"/>
        <v>25.623999999999999</v>
      </c>
      <c r="T78" s="8">
        <f t="shared" si="7"/>
        <v>0.5339000708421886</v>
      </c>
      <c r="U78" s="5">
        <f>YEAR(SalesDataTable[[#This Row],[Order Date]])</f>
        <v>2026</v>
      </c>
      <c r="V78" s="8" t="str">
        <f>"Q"&amp;ROUNDUP(MONTH(SalesDataTable[[#This Row],[Order Date]])/3,0)</f>
        <v>Q1</v>
      </c>
      <c r="W78" s="9">
        <f>MONTH(SalesDataTable[[#This Row],[Order Date]])</f>
        <v>1</v>
      </c>
      <c r="X78" s="8" t="str">
        <f>TEXT(SalesDataTable[[#This Row],[Order Date]],"mmm")</f>
        <v>Jan</v>
      </c>
    </row>
    <row r="79" spans="1:24" ht="16">
      <c r="A79" s="2">
        <v>4648</v>
      </c>
      <c r="B79" s="3">
        <v>46039</v>
      </c>
      <c r="C79" s="5">
        <f>YEAR(SalesDataTable[[#This Row],[Order Date]])</f>
        <v>2026</v>
      </c>
      <c r="D79" s="14" t="str">
        <f>"Q"&amp;ROUNDUP(MONTH(SalesDataTable[[#This Row],[Order Date]])/3,0)</f>
        <v>Q1</v>
      </c>
      <c r="E79" s="5">
        <f>MONTH(SalesDataTable[[#This Row],[Order Date]])</f>
        <v>1</v>
      </c>
      <c r="F79" s="5" t="str">
        <f>TEXT(SalesDataTable[[#This Row],[Order Date]], "MMM")</f>
        <v>Jan</v>
      </c>
      <c r="G79" s="4" t="s">
        <v>6</v>
      </c>
      <c r="H79" s="4" t="s">
        <v>49</v>
      </c>
      <c r="I79" s="4" t="s">
        <v>28</v>
      </c>
      <c r="J79" s="4" t="s">
        <v>13</v>
      </c>
      <c r="K79" s="4" t="s">
        <v>23</v>
      </c>
      <c r="L79" s="4" t="s">
        <v>29</v>
      </c>
      <c r="M79" s="9">
        <v>1</v>
      </c>
      <c r="N79" s="6">
        <v>199.02</v>
      </c>
      <c r="O79" s="7">
        <v>0</v>
      </c>
      <c r="P79" s="6">
        <v>106.49</v>
      </c>
      <c r="Q79" s="6">
        <f t="shared" si="4"/>
        <v>199.02</v>
      </c>
      <c r="R79" s="6">
        <f t="shared" si="5"/>
        <v>106.49</v>
      </c>
      <c r="S79" s="6">
        <f t="shared" si="6"/>
        <v>92.530000000000015</v>
      </c>
      <c r="T79" s="8">
        <f t="shared" si="7"/>
        <v>0.46492814792483173</v>
      </c>
      <c r="U79" s="5">
        <f>YEAR(SalesDataTable[[#This Row],[Order Date]])</f>
        <v>2026</v>
      </c>
      <c r="V79" s="8" t="str">
        <f>"Q"&amp;ROUNDUP(MONTH(SalesDataTable[[#This Row],[Order Date]])/3,0)</f>
        <v>Q1</v>
      </c>
      <c r="W79" s="9">
        <f>MONTH(SalesDataTable[[#This Row],[Order Date]])</f>
        <v>1</v>
      </c>
      <c r="X79" s="8" t="str">
        <f>TEXT(SalesDataTable[[#This Row],[Order Date]],"mmm")</f>
        <v>Jan</v>
      </c>
    </row>
    <row r="80" spans="1:24" ht="16">
      <c r="A80" s="2">
        <v>157</v>
      </c>
      <c r="B80" s="3">
        <v>46040</v>
      </c>
      <c r="C80" s="5">
        <f>YEAR(SalesDataTable[[#This Row],[Order Date]])</f>
        <v>2026</v>
      </c>
      <c r="D80" s="14" t="str">
        <f>"Q"&amp;ROUNDUP(MONTH(SalesDataTable[[#This Row],[Order Date]])/3,0)</f>
        <v>Q1</v>
      </c>
      <c r="E80" s="5">
        <f>MONTH(SalesDataTable[[#This Row],[Order Date]])</f>
        <v>1</v>
      </c>
      <c r="F80" s="5" t="str">
        <f>TEXT(SalesDataTable[[#This Row],[Order Date]], "MMM")</f>
        <v>Jan</v>
      </c>
      <c r="G80" s="4" t="s">
        <v>20</v>
      </c>
      <c r="H80" s="4" t="s">
        <v>33</v>
      </c>
      <c r="I80" s="4" t="s">
        <v>19</v>
      </c>
      <c r="J80" s="4" t="s">
        <v>3</v>
      </c>
      <c r="K80" s="4" t="s">
        <v>23</v>
      </c>
      <c r="L80" s="4" t="s">
        <v>40</v>
      </c>
      <c r="M80" s="9">
        <v>3</v>
      </c>
      <c r="N80" s="6">
        <v>80.27</v>
      </c>
      <c r="O80" s="7">
        <v>0.1</v>
      </c>
      <c r="P80" s="6">
        <v>39.26</v>
      </c>
      <c r="Q80" s="6">
        <f t="shared" si="4"/>
        <v>216.72900000000001</v>
      </c>
      <c r="R80" s="6">
        <f t="shared" si="5"/>
        <v>117.78</v>
      </c>
      <c r="S80" s="6">
        <f t="shared" si="6"/>
        <v>98.949000000000012</v>
      </c>
      <c r="T80" s="8">
        <f t="shared" si="7"/>
        <v>0.45655634455933447</v>
      </c>
      <c r="U80" s="5">
        <f>YEAR(SalesDataTable[[#This Row],[Order Date]])</f>
        <v>2026</v>
      </c>
      <c r="V80" s="8" t="str">
        <f>"Q"&amp;ROUNDUP(MONTH(SalesDataTable[[#This Row],[Order Date]])/3,0)</f>
        <v>Q1</v>
      </c>
      <c r="W80" s="9">
        <f>MONTH(SalesDataTable[[#This Row],[Order Date]])</f>
        <v>1</v>
      </c>
      <c r="X80" s="8" t="str">
        <f>TEXT(SalesDataTable[[#This Row],[Order Date]],"mmm")</f>
        <v>Jan</v>
      </c>
    </row>
    <row r="81" spans="1:24" ht="16">
      <c r="A81" s="2">
        <v>2271</v>
      </c>
      <c r="B81" s="3">
        <v>46040</v>
      </c>
      <c r="C81" s="5">
        <f>YEAR(SalesDataTable[[#This Row],[Order Date]])</f>
        <v>2026</v>
      </c>
      <c r="D81" s="14" t="str">
        <f>"Q"&amp;ROUNDUP(MONTH(SalesDataTable[[#This Row],[Order Date]])/3,0)</f>
        <v>Q1</v>
      </c>
      <c r="E81" s="5">
        <f>MONTH(SalesDataTable[[#This Row],[Order Date]])</f>
        <v>1</v>
      </c>
      <c r="F81" s="5" t="str">
        <f>TEXT(SalesDataTable[[#This Row],[Order Date]], "MMM")</f>
        <v>Jan</v>
      </c>
      <c r="G81" s="4" t="s">
        <v>6</v>
      </c>
      <c r="H81" s="4" t="s">
        <v>7</v>
      </c>
      <c r="I81" s="4" t="s">
        <v>19</v>
      </c>
      <c r="J81" s="4" t="s">
        <v>13</v>
      </c>
      <c r="K81" s="4" t="s">
        <v>23</v>
      </c>
      <c r="L81" s="4" t="s">
        <v>24</v>
      </c>
      <c r="M81" s="9">
        <v>4</v>
      </c>
      <c r="N81" s="6">
        <v>333.28</v>
      </c>
      <c r="O81" s="7">
        <v>0</v>
      </c>
      <c r="P81" s="6">
        <v>195.76</v>
      </c>
      <c r="Q81" s="6">
        <f t="shared" si="4"/>
        <v>1333.12</v>
      </c>
      <c r="R81" s="6">
        <f t="shared" si="5"/>
        <v>783.04</v>
      </c>
      <c r="S81" s="6">
        <f t="shared" si="6"/>
        <v>550.07999999999993</v>
      </c>
      <c r="T81" s="8">
        <f t="shared" si="7"/>
        <v>0.41262602016322608</v>
      </c>
      <c r="U81" s="5">
        <f>YEAR(SalesDataTable[[#This Row],[Order Date]])</f>
        <v>2026</v>
      </c>
      <c r="V81" s="8" t="str">
        <f>"Q"&amp;ROUNDUP(MONTH(SalesDataTable[[#This Row],[Order Date]])/3,0)</f>
        <v>Q1</v>
      </c>
      <c r="W81" s="9">
        <f>MONTH(SalesDataTable[[#This Row],[Order Date]])</f>
        <v>1</v>
      </c>
      <c r="X81" s="8" t="str">
        <f>TEXT(SalesDataTable[[#This Row],[Order Date]],"mmm")</f>
        <v>Jan</v>
      </c>
    </row>
    <row r="82" spans="1:24" ht="16">
      <c r="A82" s="2">
        <v>3330</v>
      </c>
      <c r="B82" s="3">
        <v>46040</v>
      </c>
      <c r="C82" s="5">
        <f>YEAR(SalesDataTable[[#This Row],[Order Date]])</f>
        <v>2026</v>
      </c>
      <c r="D82" s="14" t="str">
        <f>"Q"&amp;ROUNDUP(MONTH(SalesDataTable[[#This Row],[Order Date]])/3,0)</f>
        <v>Q1</v>
      </c>
      <c r="E82" s="5">
        <f>MONTH(SalesDataTable[[#This Row],[Order Date]])</f>
        <v>1</v>
      </c>
      <c r="F82" s="5" t="str">
        <f>TEXT(SalesDataTable[[#This Row],[Order Date]], "MMM")</f>
        <v>Jan</v>
      </c>
      <c r="G82" s="4" t="s">
        <v>20</v>
      </c>
      <c r="H82" s="4" t="s">
        <v>47</v>
      </c>
      <c r="I82" s="4" t="s">
        <v>28</v>
      </c>
      <c r="J82" s="4" t="s">
        <v>13</v>
      </c>
      <c r="K82" s="4" t="s">
        <v>4</v>
      </c>
      <c r="L82" s="4" t="s">
        <v>30</v>
      </c>
      <c r="M82" s="9">
        <v>1</v>
      </c>
      <c r="N82" s="6">
        <v>104.36</v>
      </c>
      <c r="O82" s="7">
        <v>0</v>
      </c>
      <c r="P82" s="6">
        <v>51.63</v>
      </c>
      <c r="Q82" s="6">
        <f t="shared" si="4"/>
        <v>104.36</v>
      </c>
      <c r="R82" s="6">
        <f t="shared" si="5"/>
        <v>51.63</v>
      </c>
      <c r="S82" s="6">
        <f t="shared" si="6"/>
        <v>52.73</v>
      </c>
      <c r="T82" s="8">
        <f t="shared" si="7"/>
        <v>0.50527021847451126</v>
      </c>
      <c r="U82" s="5">
        <f>YEAR(SalesDataTable[[#This Row],[Order Date]])</f>
        <v>2026</v>
      </c>
      <c r="V82" s="8" t="str">
        <f>"Q"&amp;ROUNDUP(MONTH(SalesDataTable[[#This Row],[Order Date]])/3,0)</f>
        <v>Q1</v>
      </c>
      <c r="W82" s="9">
        <f>MONTH(SalesDataTable[[#This Row],[Order Date]])</f>
        <v>1</v>
      </c>
      <c r="X82" s="8" t="str">
        <f>TEXT(SalesDataTable[[#This Row],[Order Date]],"mmm")</f>
        <v>Jan</v>
      </c>
    </row>
    <row r="83" spans="1:24" ht="16">
      <c r="A83" s="2">
        <v>4547</v>
      </c>
      <c r="B83" s="3">
        <v>46040</v>
      </c>
      <c r="C83" s="5">
        <f>YEAR(SalesDataTable[[#This Row],[Order Date]])</f>
        <v>2026</v>
      </c>
      <c r="D83" s="14" t="str">
        <f>"Q"&amp;ROUNDUP(MONTH(SalesDataTable[[#This Row],[Order Date]])/3,0)</f>
        <v>Q1</v>
      </c>
      <c r="E83" s="5">
        <f>MONTH(SalesDataTable[[#This Row],[Order Date]])</f>
        <v>1</v>
      </c>
      <c r="F83" s="5" t="str">
        <f>TEXT(SalesDataTable[[#This Row],[Order Date]], "MMM")</f>
        <v>Jan</v>
      </c>
      <c r="G83" s="4" t="s">
        <v>11</v>
      </c>
      <c r="H83" s="4" t="s">
        <v>25</v>
      </c>
      <c r="I83" s="4" t="s">
        <v>28</v>
      </c>
      <c r="J83" s="4" t="s">
        <v>13</v>
      </c>
      <c r="K83" s="4" t="s">
        <v>4</v>
      </c>
      <c r="L83" s="4" t="s">
        <v>5</v>
      </c>
      <c r="M83" s="9">
        <v>1</v>
      </c>
      <c r="N83" s="6">
        <v>83.52</v>
      </c>
      <c r="O83" s="7">
        <v>0.05</v>
      </c>
      <c r="P83" s="6">
        <v>42.97</v>
      </c>
      <c r="Q83" s="6">
        <f t="shared" si="4"/>
        <v>79.343999999999994</v>
      </c>
      <c r="R83" s="6">
        <f t="shared" si="5"/>
        <v>42.97</v>
      </c>
      <c r="S83" s="6">
        <f t="shared" si="6"/>
        <v>36.373999999999995</v>
      </c>
      <c r="T83" s="8">
        <f t="shared" si="7"/>
        <v>0.45843416011292598</v>
      </c>
      <c r="U83" s="5">
        <f>YEAR(SalesDataTable[[#This Row],[Order Date]])</f>
        <v>2026</v>
      </c>
      <c r="V83" s="8" t="str">
        <f>"Q"&amp;ROUNDUP(MONTH(SalesDataTable[[#This Row],[Order Date]])/3,0)</f>
        <v>Q1</v>
      </c>
      <c r="W83" s="9">
        <f>MONTH(SalesDataTable[[#This Row],[Order Date]])</f>
        <v>1</v>
      </c>
      <c r="X83" s="8" t="str">
        <f>TEXT(SalesDataTable[[#This Row],[Order Date]],"mmm")</f>
        <v>Jan</v>
      </c>
    </row>
    <row r="84" spans="1:24" ht="16">
      <c r="A84" s="2">
        <v>1840</v>
      </c>
      <c r="B84" s="3">
        <v>46041</v>
      </c>
      <c r="C84" s="5">
        <f>YEAR(SalesDataTable[[#This Row],[Order Date]])</f>
        <v>2026</v>
      </c>
      <c r="D84" s="14" t="str">
        <f>"Q"&amp;ROUNDUP(MONTH(SalesDataTable[[#This Row],[Order Date]])/3,0)</f>
        <v>Q1</v>
      </c>
      <c r="E84" s="5">
        <f>MONTH(SalesDataTable[[#This Row],[Order Date]])</f>
        <v>1</v>
      </c>
      <c r="F84" s="5" t="str">
        <f>TEXT(SalesDataTable[[#This Row],[Order Date]], "MMM")</f>
        <v>Jan</v>
      </c>
      <c r="G84" s="4" t="s">
        <v>11</v>
      </c>
      <c r="H84" s="4" t="s">
        <v>39</v>
      </c>
      <c r="I84" s="4" t="s">
        <v>2</v>
      </c>
      <c r="J84" s="4" t="s">
        <v>13</v>
      </c>
      <c r="K84" s="4" t="s">
        <v>34</v>
      </c>
      <c r="L84" s="4" t="s">
        <v>38</v>
      </c>
      <c r="M84" s="9">
        <v>2</v>
      </c>
      <c r="N84" s="6">
        <v>125.93</v>
      </c>
      <c r="O84" s="7">
        <v>0</v>
      </c>
      <c r="P84" s="6">
        <v>69.150000000000006</v>
      </c>
      <c r="Q84" s="6">
        <f t="shared" si="4"/>
        <v>251.86</v>
      </c>
      <c r="R84" s="6">
        <f t="shared" si="5"/>
        <v>138.30000000000001</v>
      </c>
      <c r="S84" s="6">
        <f t="shared" si="6"/>
        <v>113.56</v>
      </c>
      <c r="T84" s="8">
        <f t="shared" si="7"/>
        <v>0.45088541253077102</v>
      </c>
      <c r="U84" s="5">
        <f>YEAR(SalesDataTable[[#This Row],[Order Date]])</f>
        <v>2026</v>
      </c>
      <c r="V84" s="8" t="str">
        <f>"Q"&amp;ROUNDUP(MONTH(SalesDataTable[[#This Row],[Order Date]])/3,0)</f>
        <v>Q1</v>
      </c>
      <c r="W84" s="9">
        <f>MONTH(SalesDataTable[[#This Row],[Order Date]])</f>
        <v>1</v>
      </c>
      <c r="X84" s="8" t="str">
        <f>TEXT(SalesDataTable[[#This Row],[Order Date]],"mmm")</f>
        <v>Jan</v>
      </c>
    </row>
    <row r="85" spans="1:24" ht="16">
      <c r="A85" s="2">
        <v>1850</v>
      </c>
      <c r="B85" s="3">
        <v>46041</v>
      </c>
      <c r="C85" s="5">
        <f>YEAR(SalesDataTable[[#This Row],[Order Date]])</f>
        <v>2026</v>
      </c>
      <c r="D85" s="14" t="str">
        <f>"Q"&amp;ROUNDUP(MONTH(SalesDataTable[[#This Row],[Order Date]])/3,0)</f>
        <v>Q1</v>
      </c>
      <c r="E85" s="5">
        <f>MONTH(SalesDataTable[[#This Row],[Order Date]])</f>
        <v>1</v>
      </c>
      <c r="F85" s="5" t="str">
        <f>TEXT(SalesDataTable[[#This Row],[Order Date]], "MMM")</f>
        <v>Jan</v>
      </c>
      <c r="G85" s="4" t="s">
        <v>6</v>
      </c>
      <c r="H85" s="4" t="s">
        <v>27</v>
      </c>
      <c r="I85" s="4" t="s">
        <v>2</v>
      </c>
      <c r="J85" s="4" t="s">
        <v>16</v>
      </c>
      <c r="K85" s="4" t="s">
        <v>4</v>
      </c>
      <c r="L85" s="4" t="s">
        <v>22</v>
      </c>
      <c r="M85" s="9">
        <v>1</v>
      </c>
      <c r="N85" s="6">
        <v>49.85</v>
      </c>
      <c r="O85" s="7">
        <v>0</v>
      </c>
      <c r="P85" s="6">
        <v>23.07</v>
      </c>
      <c r="Q85" s="6">
        <f t="shared" si="4"/>
        <v>49.85</v>
      </c>
      <c r="R85" s="6">
        <f t="shared" si="5"/>
        <v>23.07</v>
      </c>
      <c r="S85" s="6">
        <f t="shared" si="6"/>
        <v>26.78</v>
      </c>
      <c r="T85" s="8">
        <f t="shared" si="7"/>
        <v>0.53721163490471413</v>
      </c>
      <c r="U85" s="5">
        <f>YEAR(SalesDataTable[[#This Row],[Order Date]])</f>
        <v>2026</v>
      </c>
      <c r="V85" s="8" t="str">
        <f>"Q"&amp;ROUNDUP(MONTH(SalesDataTable[[#This Row],[Order Date]])/3,0)</f>
        <v>Q1</v>
      </c>
      <c r="W85" s="9">
        <f>MONTH(SalesDataTable[[#This Row],[Order Date]])</f>
        <v>1</v>
      </c>
      <c r="X85" s="8" t="str">
        <f>TEXT(SalesDataTable[[#This Row],[Order Date]],"mmm")</f>
        <v>Jan</v>
      </c>
    </row>
    <row r="86" spans="1:24" ht="16">
      <c r="A86" s="2">
        <v>1858</v>
      </c>
      <c r="B86" s="3">
        <v>46041</v>
      </c>
      <c r="C86" s="5">
        <f>YEAR(SalesDataTable[[#This Row],[Order Date]])</f>
        <v>2026</v>
      </c>
      <c r="D86" s="14" t="str">
        <f>"Q"&amp;ROUNDUP(MONTH(SalesDataTable[[#This Row],[Order Date]])/3,0)</f>
        <v>Q1</v>
      </c>
      <c r="E86" s="5">
        <f>MONTH(SalesDataTable[[#This Row],[Order Date]])</f>
        <v>1</v>
      </c>
      <c r="F86" s="5" t="str">
        <f>TEXT(SalesDataTable[[#This Row],[Order Date]], "MMM")</f>
        <v>Jan</v>
      </c>
      <c r="G86" s="4" t="s">
        <v>6</v>
      </c>
      <c r="H86" s="4" t="s">
        <v>7</v>
      </c>
      <c r="I86" s="4" t="s">
        <v>2</v>
      </c>
      <c r="J86" s="4" t="s">
        <v>3</v>
      </c>
      <c r="K86" s="4" t="s">
        <v>14</v>
      </c>
      <c r="L86" s="4" t="s">
        <v>15</v>
      </c>
      <c r="M86" s="9">
        <v>1</v>
      </c>
      <c r="N86" s="6">
        <v>36.130000000000003</v>
      </c>
      <c r="O86" s="7">
        <v>0</v>
      </c>
      <c r="P86" s="6">
        <v>13.39</v>
      </c>
      <c r="Q86" s="6">
        <f t="shared" si="4"/>
        <v>36.130000000000003</v>
      </c>
      <c r="R86" s="6">
        <f t="shared" si="5"/>
        <v>13.39</v>
      </c>
      <c r="S86" s="6">
        <f t="shared" si="6"/>
        <v>22.740000000000002</v>
      </c>
      <c r="T86" s="8">
        <f t="shared" si="7"/>
        <v>0.62939385552172711</v>
      </c>
      <c r="U86" s="5">
        <f>YEAR(SalesDataTable[[#This Row],[Order Date]])</f>
        <v>2026</v>
      </c>
      <c r="V86" s="8" t="str">
        <f>"Q"&amp;ROUNDUP(MONTH(SalesDataTable[[#This Row],[Order Date]])/3,0)</f>
        <v>Q1</v>
      </c>
      <c r="W86" s="9">
        <f>MONTH(SalesDataTable[[#This Row],[Order Date]])</f>
        <v>1</v>
      </c>
      <c r="X86" s="8" t="str">
        <f>TEXT(SalesDataTable[[#This Row],[Order Date]],"mmm")</f>
        <v>Jan</v>
      </c>
    </row>
    <row r="87" spans="1:24" ht="16">
      <c r="A87" s="2">
        <v>2910</v>
      </c>
      <c r="B87" s="3">
        <v>46041</v>
      </c>
      <c r="C87" s="5">
        <f>YEAR(SalesDataTable[[#This Row],[Order Date]])</f>
        <v>2026</v>
      </c>
      <c r="D87" s="14" t="str">
        <f>"Q"&amp;ROUNDUP(MONTH(SalesDataTable[[#This Row],[Order Date]])/3,0)</f>
        <v>Q1</v>
      </c>
      <c r="E87" s="5">
        <f>MONTH(SalesDataTable[[#This Row],[Order Date]])</f>
        <v>1</v>
      </c>
      <c r="F87" s="5" t="str">
        <f>TEXT(SalesDataTable[[#This Row],[Order Date]], "MMM")</f>
        <v>Jan</v>
      </c>
      <c r="G87" s="4" t="s">
        <v>20</v>
      </c>
      <c r="H87" s="4" t="s">
        <v>47</v>
      </c>
      <c r="I87" s="4" t="s">
        <v>19</v>
      </c>
      <c r="J87" s="4" t="s">
        <v>3</v>
      </c>
      <c r="K87" s="4" t="s">
        <v>4</v>
      </c>
      <c r="L87" s="4" t="s">
        <v>30</v>
      </c>
      <c r="M87" s="9">
        <v>1</v>
      </c>
      <c r="N87" s="6">
        <v>104.83</v>
      </c>
      <c r="O87" s="7">
        <v>0.05</v>
      </c>
      <c r="P87" s="6">
        <v>51.06</v>
      </c>
      <c r="Q87" s="6">
        <f t="shared" si="4"/>
        <v>99.588499999999996</v>
      </c>
      <c r="R87" s="6">
        <f t="shared" si="5"/>
        <v>51.06</v>
      </c>
      <c r="S87" s="6">
        <f t="shared" si="6"/>
        <v>48.528499999999994</v>
      </c>
      <c r="T87" s="8">
        <f t="shared" si="7"/>
        <v>0.48729019916958277</v>
      </c>
      <c r="U87" s="5">
        <f>YEAR(SalesDataTable[[#This Row],[Order Date]])</f>
        <v>2026</v>
      </c>
      <c r="V87" s="8" t="str">
        <f>"Q"&amp;ROUNDUP(MONTH(SalesDataTable[[#This Row],[Order Date]])/3,0)</f>
        <v>Q1</v>
      </c>
      <c r="W87" s="9">
        <f>MONTH(SalesDataTable[[#This Row],[Order Date]])</f>
        <v>1</v>
      </c>
      <c r="X87" s="8" t="str">
        <f>TEXT(SalesDataTable[[#This Row],[Order Date]],"mmm")</f>
        <v>Jan</v>
      </c>
    </row>
    <row r="88" spans="1:24" ht="16">
      <c r="A88" s="2">
        <v>3694</v>
      </c>
      <c r="B88" s="3">
        <v>46041</v>
      </c>
      <c r="C88" s="5">
        <f>YEAR(SalesDataTable[[#This Row],[Order Date]])</f>
        <v>2026</v>
      </c>
      <c r="D88" s="14" t="str">
        <f>"Q"&amp;ROUNDUP(MONTH(SalesDataTable[[#This Row],[Order Date]])/3,0)</f>
        <v>Q1</v>
      </c>
      <c r="E88" s="5">
        <f>MONTH(SalesDataTable[[#This Row],[Order Date]])</f>
        <v>1</v>
      </c>
      <c r="F88" s="5" t="str">
        <f>TEXT(SalesDataTable[[#This Row],[Order Date]], "MMM")</f>
        <v>Jan</v>
      </c>
      <c r="G88" s="4" t="s">
        <v>0</v>
      </c>
      <c r="H88" s="4" t="s">
        <v>1</v>
      </c>
      <c r="I88" s="4" t="s">
        <v>19</v>
      </c>
      <c r="J88" s="4" t="s">
        <v>3</v>
      </c>
      <c r="K88" s="4" t="s">
        <v>14</v>
      </c>
      <c r="L88" s="4" t="s">
        <v>15</v>
      </c>
      <c r="M88" s="9">
        <v>1</v>
      </c>
      <c r="N88" s="6">
        <v>35.46</v>
      </c>
      <c r="O88" s="7">
        <v>0.05</v>
      </c>
      <c r="P88" s="6">
        <v>13.81</v>
      </c>
      <c r="Q88" s="6">
        <f t="shared" si="4"/>
        <v>33.686999999999998</v>
      </c>
      <c r="R88" s="6">
        <f t="shared" si="5"/>
        <v>13.81</v>
      </c>
      <c r="S88" s="6">
        <f t="shared" si="6"/>
        <v>19.876999999999995</v>
      </c>
      <c r="T88" s="8">
        <f t="shared" si="7"/>
        <v>0.59004957401965141</v>
      </c>
      <c r="U88" s="5">
        <f>YEAR(SalesDataTable[[#This Row],[Order Date]])</f>
        <v>2026</v>
      </c>
      <c r="V88" s="8" t="str">
        <f>"Q"&amp;ROUNDUP(MONTH(SalesDataTable[[#This Row],[Order Date]])/3,0)</f>
        <v>Q1</v>
      </c>
      <c r="W88" s="9">
        <f>MONTH(SalesDataTable[[#This Row],[Order Date]])</f>
        <v>1</v>
      </c>
      <c r="X88" s="8" t="str">
        <f>TEXT(SalesDataTable[[#This Row],[Order Date]],"mmm")</f>
        <v>Jan</v>
      </c>
    </row>
    <row r="89" spans="1:24" ht="16">
      <c r="A89" s="2">
        <v>631</v>
      </c>
      <c r="B89" s="3">
        <v>46042</v>
      </c>
      <c r="C89" s="5">
        <f>YEAR(SalesDataTable[[#This Row],[Order Date]])</f>
        <v>2026</v>
      </c>
      <c r="D89" s="14" t="str">
        <f>"Q"&amp;ROUNDUP(MONTH(SalesDataTable[[#This Row],[Order Date]])/3,0)</f>
        <v>Q1</v>
      </c>
      <c r="E89" s="5">
        <f>MONTH(SalesDataTable[[#This Row],[Order Date]])</f>
        <v>1</v>
      </c>
      <c r="F89" s="5" t="str">
        <f>TEXT(SalesDataTable[[#This Row],[Order Date]], "MMM")</f>
        <v>Jan</v>
      </c>
      <c r="G89" s="4" t="s">
        <v>20</v>
      </c>
      <c r="H89" s="4" t="s">
        <v>33</v>
      </c>
      <c r="I89" s="4" t="s">
        <v>28</v>
      </c>
      <c r="J89" s="4" t="s">
        <v>3</v>
      </c>
      <c r="K89" s="4" t="s">
        <v>14</v>
      </c>
      <c r="L89" s="4" t="s">
        <v>48</v>
      </c>
      <c r="M89" s="9">
        <v>1</v>
      </c>
      <c r="N89" s="6">
        <v>165.42</v>
      </c>
      <c r="O89" s="7">
        <v>0</v>
      </c>
      <c r="P89" s="6">
        <v>85.69</v>
      </c>
      <c r="Q89" s="6">
        <f t="shared" si="4"/>
        <v>165.42</v>
      </c>
      <c r="R89" s="6">
        <f t="shared" si="5"/>
        <v>85.69</v>
      </c>
      <c r="S89" s="6">
        <f t="shared" si="6"/>
        <v>79.72999999999999</v>
      </c>
      <c r="T89" s="8">
        <f t="shared" si="7"/>
        <v>0.48198524966751299</v>
      </c>
      <c r="U89" s="5">
        <f>YEAR(SalesDataTable[[#This Row],[Order Date]])</f>
        <v>2026</v>
      </c>
      <c r="V89" s="8" t="str">
        <f>"Q"&amp;ROUNDUP(MONTH(SalesDataTable[[#This Row],[Order Date]])/3,0)</f>
        <v>Q1</v>
      </c>
      <c r="W89" s="9">
        <f>MONTH(SalesDataTable[[#This Row],[Order Date]])</f>
        <v>1</v>
      </c>
      <c r="X89" s="8" t="str">
        <f>TEXT(SalesDataTable[[#This Row],[Order Date]],"mmm")</f>
        <v>Jan</v>
      </c>
    </row>
    <row r="90" spans="1:24" ht="16">
      <c r="A90" s="2">
        <v>1113</v>
      </c>
      <c r="B90" s="3">
        <v>46042</v>
      </c>
      <c r="C90" s="5">
        <f>YEAR(SalesDataTable[[#This Row],[Order Date]])</f>
        <v>2026</v>
      </c>
      <c r="D90" s="14" t="str">
        <f>"Q"&amp;ROUNDUP(MONTH(SalesDataTable[[#This Row],[Order Date]])/3,0)</f>
        <v>Q1</v>
      </c>
      <c r="E90" s="5">
        <f>MONTH(SalesDataTable[[#This Row],[Order Date]])</f>
        <v>1</v>
      </c>
      <c r="F90" s="5" t="str">
        <f>TEXT(SalesDataTable[[#This Row],[Order Date]], "MMM")</f>
        <v>Jan</v>
      </c>
      <c r="G90" s="4" t="s">
        <v>11</v>
      </c>
      <c r="H90" s="4" t="s">
        <v>25</v>
      </c>
      <c r="I90" s="4" t="s">
        <v>2</v>
      </c>
      <c r="J90" s="4" t="s">
        <v>3</v>
      </c>
      <c r="K90" s="4" t="s">
        <v>23</v>
      </c>
      <c r="L90" s="4" t="s">
        <v>51</v>
      </c>
      <c r="M90" s="9">
        <v>1</v>
      </c>
      <c r="N90" s="6">
        <v>122.86</v>
      </c>
      <c r="O90" s="7">
        <v>0.05</v>
      </c>
      <c r="P90" s="6">
        <v>60.36</v>
      </c>
      <c r="Q90" s="6">
        <f t="shared" si="4"/>
        <v>116.717</v>
      </c>
      <c r="R90" s="6">
        <f t="shared" si="5"/>
        <v>60.36</v>
      </c>
      <c r="S90" s="6">
        <f t="shared" si="6"/>
        <v>56.356999999999999</v>
      </c>
      <c r="T90" s="8">
        <f t="shared" si="7"/>
        <v>0.48285168398776529</v>
      </c>
      <c r="U90" s="5">
        <f>YEAR(SalesDataTable[[#This Row],[Order Date]])</f>
        <v>2026</v>
      </c>
      <c r="V90" s="8" t="str">
        <f>"Q"&amp;ROUNDUP(MONTH(SalesDataTable[[#This Row],[Order Date]])/3,0)</f>
        <v>Q1</v>
      </c>
      <c r="W90" s="9">
        <f>MONTH(SalesDataTable[[#This Row],[Order Date]])</f>
        <v>1</v>
      </c>
      <c r="X90" s="8" t="str">
        <f>TEXT(SalesDataTable[[#This Row],[Order Date]],"mmm")</f>
        <v>Jan</v>
      </c>
    </row>
    <row r="91" spans="1:24" ht="16">
      <c r="A91" s="2">
        <v>1525</v>
      </c>
      <c r="B91" s="3">
        <v>46042</v>
      </c>
      <c r="C91" s="5">
        <f>YEAR(SalesDataTable[[#This Row],[Order Date]])</f>
        <v>2026</v>
      </c>
      <c r="D91" s="14" t="str">
        <f>"Q"&amp;ROUNDUP(MONTH(SalesDataTable[[#This Row],[Order Date]])/3,0)</f>
        <v>Q1</v>
      </c>
      <c r="E91" s="5">
        <f>MONTH(SalesDataTable[[#This Row],[Order Date]])</f>
        <v>1</v>
      </c>
      <c r="F91" s="5" t="str">
        <f>TEXT(SalesDataTable[[#This Row],[Order Date]], "MMM")</f>
        <v>Jan</v>
      </c>
      <c r="G91" s="4" t="s">
        <v>0</v>
      </c>
      <c r="H91" s="4" t="s">
        <v>1</v>
      </c>
      <c r="I91" s="4" t="s">
        <v>19</v>
      </c>
      <c r="J91" s="4" t="s">
        <v>3</v>
      </c>
      <c r="K91" s="4" t="s">
        <v>34</v>
      </c>
      <c r="L91" s="4" t="s">
        <v>42</v>
      </c>
      <c r="M91" s="9">
        <v>2</v>
      </c>
      <c r="N91" s="6">
        <v>35.82</v>
      </c>
      <c r="O91" s="7">
        <v>0</v>
      </c>
      <c r="P91" s="6">
        <v>14.09</v>
      </c>
      <c r="Q91" s="6">
        <f t="shared" si="4"/>
        <v>71.64</v>
      </c>
      <c r="R91" s="6">
        <f t="shared" si="5"/>
        <v>28.18</v>
      </c>
      <c r="S91" s="6">
        <f t="shared" si="6"/>
        <v>43.46</v>
      </c>
      <c r="T91" s="8">
        <f t="shared" si="7"/>
        <v>0.60664433277498608</v>
      </c>
      <c r="U91" s="5">
        <f>YEAR(SalesDataTable[[#This Row],[Order Date]])</f>
        <v>2026</v>
      </c>
      <c r="V91" s="8" t="str">
        <f>"Q"&amp;ROUNDUP(MONTH(SalesDataTable[[#This Row],[Order Date]])/3,0)</f>
        <v>Q1</v>
      </c>
      <c r="W91" s="9">
        <f>MONTH(SalesDataTable[[#This Row],[Order Date]])</f>
        <v>1</v>
      </c>
      <c r="X91" s="8" t="str">
        <f>TEXT(SalesDataTable[[#This Row],[Order Date]],"mmm")</f>
        <v>Jan</v>
      </c>
    </row>
    <row r="92" spans="1:24" ht="16">
      <c r="A92" s="2">
        <v>3233</v>
      </c>
      <c r="B92" s="3">
        <v>46042</v>
      </c>
      <c r="C92" s="5">
        <f>YEAR(SalesDataTable[[#This Row],[Order Date]])</f>
        <v>2026</v>
      </c>
      <c r="D92" s="14" t="str">
        <f>"Q"&amp;ROUNDUP(MONTH(SalesDataTable[[#This Row],[Order Date]])/3,0)</f>
        <v>Q1</v>
      </c>
      <c r="E92" s="5">
        <f>MONTH(SalesDataTable[[#This Row],[Order Date]])</f>
        <v>1</v>
      </c>
      <c r="F92" s="5" t="str">
        <f>TEXT(SalesDataTable[[#This Row],[Order Date]], "MMM")</f>
        <v>Jan</v>
      </c>
      <c r="G92" s="4" t="s">
        <v>0</v>
      </c>
      <c r="H92" s="4" t="s">
        <v>1</v>
      </c>
      <c r="I92" s="4" t="s">
        <v>2</v>
      </c>
      <c r="J92" s="4" t="s">
        <v>13</v>
      </c>
      <c r="K92" s="4" t="s">
        <v>23</v>
      </c>
      <c r="L92" s="4" t="s">
        <v>51</v>
      </c>
      <c r="M92" s="9">
        <v>3</v>
      </c>
      <c r="N92" s="6">
        <v>120.29</v>
      </c>
      <c r="O92" s="7">
        <v>0.1</v>
      </c>
      <c r="P92" s="6">
        <v>62.41</v>
      </c>
      <c r="Q92" s="6">
        <f t="shared" si="4"/>
        <v>324.78300000000002</v>
      </c>
      <c r="R92" s="6">
        <f t="shared" si="5"/>
        <v>187.23</v>
      </c>
      <c r="S92" s="6">
        <f t="shared" si="6"/>
        <v>137.55300000000003</v>
      </c>
      <c r="T92" s="8">
        <f t="shared" si="7"/>
        <v>0.42352278290427769</v>
      </c>
      <c r="U92" s="5">
        <f>YEAR(SalesDataTable[[#This Row],[Order Date]])</f>
        <v>2026</v>
      </c>
      <c r="V92" s="8" t="str">
        <f>"Q"&amp;ROUNDUP(MONTH(SalesDataTable[[#This Row],[Order Date]])/3,0)</f>
        <v>Q1</v>
      </c>
      <c r="W92" s="9">
        <f>MONTH(SalesDataTable[[#This Row],[Order Date]])</f>
        <v>1</v>
      </c>
      <c r="X92" s="8" t="str">
        <f>TEXT(SalesDataTable[[#This Row],[Order Date]],"mmm")</f>
        <v>Jan</v>
      </c>
    </row>
    <row r="93" spans="1:24" ht="16">
      <c r="A93" s="2">
        <v>4455</v>
      </c>
      <c r="B93" s="3">
        <v>46042</v>
      </c>
      <c r="C93" s="5">
        <f>YEAR(SalesDataTable[[#This Row],[Order Date]])</f>
        <v>2026</v>
      </c>
      <c r="D93" s="14" t="str">
        <f>"Q"&amp;ROUNDUP(MONTH(SalesDataTable[[#This Row],[Order Date]])/3,0)</f>
        <v>Q1</v>
      </c>
      <c r="E93" s="5">
        <f>MONTH(SalesDataTable[[#This Row],[Order Date]])</f>
        <v>1</v>
      </c>
      <c r="F93" s="5" t="str">
        <f>TEXT(SalesDataTable[[#This Row],[Order Date]], "MMM")</f>
        <v>Jan</v>
      </c>
      <c r="G93" s="4" t="s">
        <v>6</v>
      </c>
      <c r="H93" s="4" t="s">
        <v>41</v>
      </c>
      <c r="I93" s="4" t="s">
        <v>28</v>
      </c>
      <c r="J93" s="4" t="s">
        <v>3</v>
      </c>
      <c r="K93" s="4" t="s">
        <v>23</v>
      </c>
      <c r="L93" s="4" t="s">
        <v>40</v>
      </c>
      <c r="M93" s="9">
        <v>1</v>
      </c>
      <c r="N93" s="6">
        <v>80.239999999999995</v>
      </c>
      <c r="O93" s="7">
        <v>0.1</v>
      </c>
      <c r="P93" s="6">
        <v>39.950000000000003</v>
      </c>
      <c r="Q93" s="6">
        <f t="shared" si="4"/>
        <v>72.215999999999994</v>
      </c>
      <c r="R93" s="6">
        <f t="shared" si="5"/>
        <v>39.950000000000003</v>
      </c>
      <c r="S93" s="6">
        <f t="shared" si="6"/>
        <v>32.265999999999991</v>
      </c>
      <c r="T93" s="8">
        <f t="shared" si="7"/>
        <v>0.44679849340866279</v>
      </c>
      <c r="U93" s="5">
        <f>YEAR(SalesDataTable[[#This Row],[Order Date]])</f>
        <v>2026</v>
      </c>
      <c r="V93" s="8" t="str">
        <f>"Q"&amp;ROUNDUP(MONTH(SalesDataTable[[#This Row],[Order Date]])/3,0)</f>
        <v>Q1</v>
      </c>
      <c r="W93" s="9">
        <f>MONTH(SalesDataTable[[#This Row],[Order Date]])</f>
        <v>1</v>
      </c>
      <c r="X93" s="8" t="str">
        <f>TEXT(SalesDataTable[[#This Row],[Order Date]],"mmm")</f>
        <v>Jan</v>
      </c>
    </row>
    <row r="94" spans="1:24" ht="16">
      <c r="A94" s="2">
        <v>1769</v>
      </c>
      <c r="B94" s="3">
        <v>46043</v>
      </c>
      <c r="C94" s="5">
        <f>YEAR(SalesDataTable[[#This Row],[Order Date]])</f>
        <v>2026</v>
      </c>
      <c r="D94" s="14" t="str">
        <f>"Q"&amp;ROUNDUP(MONTH(SalesDataTable[[#This Row],[Order Date]])/3,0)</f>
        <v>Q1</v>
      </c>
      <c r="E94" s="5">
        <f>MONTH(SalesDataTable[[#This Row],[Order Date]])</f>
        <v>1</v>
      </c>
      <c r="F94" s="5" t="str">
        <f>TEXT(SalesDataTable[[#This Row],[Order Date]], "MMM")</f>
        <v>Jan</v>
      </c>
      <c r="G94" s="4" t="s">
        <v>0</v>
      </c>
      <c r="H94" s="4" t="s">
        <v>50</v>
      </c>
      <c r="I94" s="4" t="s">
        <v>19</v>
      </c>
      <c r="J94" s="4" t="s">
        <v>13</v>
      </c>
      <c r="K94" s="4" t="s">
        <v>34</v>
      </c>
      <c r="L94" s="4" t="s">
        <v>42</v>
      </c>
      <c r="M94" s="9">
        <v>2</v>
      </c>
      <c r="N94" s="6">
        <v>35.97</v>
      </c>
      <c r="O94" s="7">
        <v>0</v>
      </c>
      <c r="P94" s="6">
        <v>13.55</v>
      </c>
      <c r="Q94" s="6">
        <f t="shared" si="4"/>
        <v>71.94</v>
      </c>
      <c r="R94" s="6">
        <f t="shared" si="5"/>
        <v>27.1</v>
      </c>
      <c r="S94" s="6">
        <f t="shared" si="6"/>
        <v>44.839999999999996</v>
      </c>
      <c r="T94" s="8">
        <f t="shared" si="7"/>
        <v>0.62329719210453149</v>
      </c>
      <c r="U94" s="5">
        <f>YEAR(SalesDataTable[[#This Row],[Order Date]])</f>
        <v>2026</v>
      </c>
      <c r="V94" s="8" t="str">
        <f>"Q"&amp;ROUNDUP(MONTH(SalesDataTable[[#This Row],[Order Date]])/3,0)</f>
        <v>Q1</v>
      </c>
      <c r="W94" s="9">
        <f>MONTH(SalesDataTable[[#This Row],[Order Date]])</f>
        <v>1</v>
      </c>
      <c r="X94" s="8" t="str">
        <f>TEXT(SalesDataTable[[#This Row],[Order Date]],"mmm")</f>
        <v>Jan</v>
      </c>
    </row>
    <row r="95" spans="1:24" ht="16">
      <c r="A95" s="2">
        <v>3467</v>
      </c>
      <c r="B95" s="3">
        <v>46043</v>
      </c>
      <c r="C95" s="5">
        <f>YEAR(SalesDataTable[[#This Row],[Order Date]])</f>
        <v>2026</v>
      </c>
      <c r="D95" s="14" t="str">
        <f>"Q"&amp;ROUNDUP(MONTH(SalesDataTable[[#This Row],[Order Date]])/3,0)</f>
        <v>Q1</v>
      </c>
      <c r="E95" s="5">
        <f>MONTH(SalesDataTable[[#This Row],[Order Date]])</f>
        <v>1</v>
      </c>
      <c r="F95" s="5" t="str">
        <f>TEXT(SalesDataTable[[#This Row],[Order Date]], "MMM")</f>
        <v>Jan</v>
      </c>
      <c r="G95" s="4" t="s">
        <v>6</v>
      </c>
      <c r="H95" s="4" t="s">
        <v>41</v>
      </c>
      <c r="I95" s="4" t="s">
        <v>2</v>
      </c>
      <c r="J95" s="4" t="s">
        <v>13</v>
      </c>
      <c r="K95" s="4" t="s">
        <v>9</v>
      </c>
      <c r="L95" s="4" t="s">
        <v>46</v>
      </c>
      <c r="M95" s="9">
        <v>1</v>
      </c>
      <c r="N95" s="6">
        <v>72.239999999999995</v>
      </c>
      <c r="O95" s="7">
        <v>0</v>
      </c>
      <c r="P95" s="6">
        <v>33.26</v>
      </c>
      <c r="Q95" s="6">
        <f t="shared" si="4"/>
        <v>72.239999999999995</v>
      </c>
      <c r="R95" s="6">
        <f t="shared" si="5"/>
        <v>33.26</v>
      </c>
      <c r="S95" s="6">
        <f t="shared" si="6"/>
        <v>38.979999999999997</v>
      </c>
      <c r="T95" s="8">
        <f t="shared" si="7"/>
        <v>0.53959025470653377</v>
      </c>
      <c r="U95" s="5">
        <f>YEAR(SalesDataTable[[#This Row],[Order Date]])</f>
        <v>2026</v>
      </c>
      <c r="V95" s="8" t="str">
        <f>"Q"&amp;ROUNDUP(MONTH(SalesDataTable[[#This Row],[Order Date]])/3,0)</f>
        <v>Q1</v>
      </c>
      <c r="W95" s="9">
        <f>MONTH(SalesDataTable[[#This Row],[Order Date]])</f>
        <v>1</v>
      </c>
      <c r="X95" s="8" t="str">
        <f>TEXT(SalesDataTable[[#This Row],[Order Date]],"mmm")</f>
        <v>Jan</v>
      </c>
    </row>
    <row r="96" spans="1:24" ht="16">
      <c r="A96" s="2">
        <v>3911</v>
      </c>
      <c r="B96" s="3">
        <v>46043</v>
      </c>
      <c r="C96" s="5">
        <f>YEAR(SalesDataTable[[#This Row],[Order Date]])</f>
        <v>2026</v>
      </c>
      <c r="D96" s="14" t="str">
        <f>"Q"&amp;ROUNDUP(MONTH(SalesDataTable[[#This Row],[Order Date]])/3,0)</f>
        <v>Q1</v>
      </c>
      <c r="E96" s="5">
        <f>MONTH(SalesDataTable[[#This Row],[Order Date]])</f>
        <v>1</v>
      </c>
      <c r="F96" s="5" t="str">
        <f>TEXT(SalesDataTable[[#This Row],[Order Date]], "MMM")</f>
        <v>Jan</v>
      </c>
      <c r="G96" s="4" t="s">
        <v>0</v>
      </c>
      <c r="H96" s="4" t="s">
        <v>50</v>
      </c>
      <c r="I96" s="4" t="s">
        <v>2</v>
      </c>
      <c r="J96" s="4" t="s">
        <v>3</v>
      </c>
      <c r="K96" s="4" t="s">
        <v>9</v>
      </c>
      <c r="L96" s="4" t="s">
        <v>37</v>
      </c>
      <c r="M96" s="9">
        <v>5</v>
      </c>
      <c r="N96" s="6">
        <v>152.81</v>
      </c>
      <c r="O96" s="7">
        <v>0</v>
      </c>
      <c r="P96" s="6">
        <v>78.989999999999995</v>
      </c>
      <c r="Q96" s="6">
        <f t="shared" si="4"/>
        <v>764.05</v>
      </c>
      <c r="R96" s="6">
        <f t="shared" si="5"/>
        <v>394.95</v>
      </c>
      <c r="S96" s="6">
        <f t="shared" si="6"/>
        <v>369.09999999999997</v>
      </c>
      <c r="T96" s="8">
        <f t="shared" si="7"/>
        <v>0.48308356782933054</v>
      </c>
      <c r="U96" s="5">
        <f>YEAR(SalesDataTable[[#This Row],[Order Date]])</f>
        <v>2026</v>
      </c>
      <c r="V96" s="8" t="str">
        <f>"Q"&amp;ROUNDUP(MONTH(SalesDataTable[[#This Row],[Order Date]])/3,0)</f>
        <v>Q1</v>
      </c>
      <c r="W96" s="9">
        <f>MONTH(SalesDataTable[[#This Row],[Order Date]])</f>
        <v>1</v>
      </c>
      <c r="X96" s="8" t="str">
        <f>TEXT(SalesDataTable[[#This Row],[Order Date]],"mmm")</f>
        <v>Jan</v>
      </c>
    </row>
    <row r="97" spans="1:24" ht="16">
      <c r="A97" s="2">
        <v>4401</v>
      </c>
      <c r="B97" s="3">
        <v>46043</v>
      </c>
      <c r="C97" s="5">
        <f>YEAR(SalesDataTable[[#This Row],[Order Date]])</f>
        <v>2026</v>
      </c>
      <c r="D97" s="14" t="str">
        <f>"Q"&amp;ROUNDUP(MONTH(SalesDataTable[[#This Row],[Order Date]])/3,0)</f>
        <v>Q1</v>
      </c>
      <c r="E97" s="5">
        <f>MONTH(SalesDataTable[[#This Row],[Order Date]])</f>
        <v>1</v>
      </c>
      <c r="F97" s="5" t="str">
        <f>TEXT(SalesDataTable[[#This Row],[Order Date]], "MMM")</f>
        <v>Jan</v>
      </c>
      <c r="G97" s="4" t="s">
        <v>0</v>
      </c>
      <c r="H97" s="4" t="s">
        <v>50</v>
      </c>
      <c r="I97" s="4" t="s">
        <v>2</v>
      </c>
      <c r="J97" s="4" t="s">
        <v>13</v>
      </c>
      <c r="K97" s="4" t="s">
        <v>4</v>
      </c>
      <c r="L97" s="4" t="s">
        <v>5</v>
      </c>
      <c r="M97" s="9">
        <v>3</v>
      </c>
      <c r="N97" s="6">
        <v>83.34</v>
      </c>
      <c r="O97" s="7">
        <v>0</v>
      </c>
      <c r="P97" s="6">
        <v>41.44</v>
      </c>
      <c r="Q97" s="6">
        <f t="shared" si="4"/>
        <v>250.02</v>
      </c>
      <c r="R97" s="6">
        <f t="shared" si="5"/>
        <v>124.32</v>
      </c>
      <c r="S97" s="6">
        <f t="shared" si="6"/>
        <v>125.70000000000002</v>
      </c>
      <c r="T97" s="8">
        <f t="shared" si="7"/>
        <v>0.50275977921766268</v>
      </c>
      <c r="U97" s="5">
        <f>YEAR(SalesDataTable[[#This Row],[Order Date]])</f>
        <v>2026</v>
      </c>
      <c r="V97" s="8" t="str">
        <f>"Q"&amp;ROUNDUP(MONTH(SalesDataTable[[#This Row],[Order Date]])/3,0)</f>
        <v>Q1</v>
      </c>
      <c r="W97" s="9">
        <f>MONTH(SalesDataTable[[#This Row],[Order Date]])</f>
        <v>1</v>
      </c>
      <c r="X97" s="8" t="str">
        <f>TEXT(SalesDataTable[[#This Row],[Order Date]],"mmm")</f>
        <v>Jan</v>
      </c>
    </row>
    <row r="98" spans="1:24" ht="16">
      <c r="A98" s="2">
        <v>4864</v>
      </c>
      <c r="B98" s="3">
        <v>46043</v>
      </c>
      <c r="C98" s="5">
        <f>YEAR(SalesDataTable[[#This Row],[Order Date]])</f>
        <v>2026</v>
      </c>
      <c r="D98" s="14" t="str">
        <f>"Q"&amp;ROUNDUP(MONTH(SalesDataTable[[#This Row],[Order Date]])/3,0)</f>
        <v>Q1</v>
      </c>
      <c r="E98" s="5">
        <f>MONTH(SalesDataTable[[#This Row],[Order Date]])</f>
        <v>1</v>
      </c>
      <c r="F98" s="5" t="str">
        <f>TEXT(SalesDataTable[[#This Row],[Order Date]], "MMM")</f>
        <v>Jan</v>
      </c>
      <c r="G98" s="4" t="s">
        <v>20</v>
      </c>
      <c r="H98" s="4" t="s">
        <v>47</v>
      </c>
      <c r="I98" s="4" t="s">
        <v>2</v>
      </c>
      <c r="J98" s="4" t="s">
        <v>3</v>
      </c>
      <c r="K98" s="4" t="s">
        <v>34</v>
      </c>
      <c r="L98" s="4" t="s">
        <v>42</v>
      </c>
      <c r="M98" s="9">
        <v>1</v>
      </c>
      <c r="N98" s="6">
        <v>35.869999999999997</v>
      </c>
      <c r="O98" s="7">
        <v>0</v>
      </c>
      <c r="P98" s="6">
        <v>13.64</v>
      </c>
      <c r="Q98" s="6">
        <f t="shared" si="4"/>
        <v>35.869999999999997</v>
      </c>
      <c r="R98" s="6">
        <f t="shared" si="5"/>
        <v>13.64</v>
      </c>
      <c r="S98" s="6">
        <f t="shared" si="6"/>
        <v>22.229999999999997</v>
      </c>
      <c r="T98" s="8">
        <f t="shared" si="7"/>
        <v>0.61973794257039305</v>
      </c>
      <c r="U98" s="5">
        <f>YEAR(SalesDataTable[[#This Row],[Order Date]])</f>
        <v>2026</v>
      </c>
      <c r="V98" s="8" t="str">
        <f>"Q"&amp;ROUNDUP(MONTH(SalesDataTable[[#This Row],[Order Date]])/3,0)</f>
        <v>Q1</v>
      </c>
      <c r="W98" s="9">
        <f>MONTH(SalesDataTable[[#This Row],[Order Date]])</f>
        <v>1</v>
      </c>
      <c r="X98" s="8" t="str">
        <f>TEXT(SalesDataTable[[#This Row],[Order Date]],"mmm")</f>
        <v>Jan</v>
      </c>
    </row>
    <row r="99" spans="1:24" ht="16">
      <c r="A99" s="2">
        <v>347</v>
      </c>
      <c r="B99" s="3">
        <v>46044</v>
      </c>
      <c r="C99" s="5">
        <f>YEAR(SalesDataTable[[#This Row],[Order Date]])</f>
        <v>2026</v>
      </c>
      <c r="D99" s="14" t="str">
        <f>"Q"&amp;ROUNDUP(MONTH(SalesDataTable[[#This Row],[Order Date]])/3,0)</f>
        <v>Q1</v>
      </c>
      <c r="E99" s="5">
        <f>MONTH(SalesDataTable[[#This Row],[Order Date]])</f>
        <v>1</v>
      </c>
      <c r="F99" s="5" t="str">
        <f>TEXT(SalesDataTable[[#This Row],[Order Date]], "MMM")</f>
        <v>Jan</v>
      </c>
      <c r="G99" s="4" t="s">
        <v>20</v>
      </c>
      <c r="H99" s="4" t="s">
        <v>21</v>
      </c>
      <c r="I99" s="4" t="s">
        <v>28</v>
      </c>
      <c r="J99" s="4" t="s">
        <v>13</v>
      </c>
      <c r="K99" s="4" t="s">
        <v>23</v>
      </c>
      <c r="L99" s="4" t="s">
        <v>29</v>
      </c>
      <c r="M99" s="9">
        <v>1</v>
      </c>
      <c r="N99" s="6">
        <v>199.42</v>
      </c>
      <c r="O99" s="7">
        <v>0.05</v>
      </c>
      <c r="P99" s="6">
        <v>101.82</v>
      </c>
      <c r="Q99" s="6">
        <f t="shared" si="4"/>
        <v>189.44899999999998</v>
      </c>
      <c r="R99" s="6">
        <f t="shared" si="5"/>
        <v>101.82</v>
      </c>
      <c r="S99" s="6">
        <f t="shared" si="6"/>
        <v>87.628999999999991</v>
      </c>
      <c r="T99" s="8">
        <f t="shared" si="7"/>
        <v>0.46254664843836601</v>
      </c>
      <c r="U99" s="5">
        <f>YEAR(SalesDataTable[[#This Row],[Order Date]])</f>
        <v>2026</v>
      </c>
      <c r="V99" s="8" t="str">
        <f>"Q"&amp;ROUNDUP(MONTH(SalesDataTable[[#This Row],[Order Date]])/3,0)</f>
        <v>Q1</v>
      </c>
      <c r="W99" s="9">
        <f>MONTH(SalesDataTable[[#This Row],[Order Date]])</f>
        <v>1</v>
      </c>
      <c r="X99" s="8" t="str">
        <f>TEXT(SalesDataTable[[#This Row],[Order Date]],"mmm")</f>
        <v>Jan</v>
      </c>
    </row>
    <row r="100" spans="1:24" ht="16">
      <c r="A100" s="2">
        <v>2051</v>
      </c>
      <c r="B100" s="3">
        <v>46044</v>
      </c>
      <c r="C100" s="5">
        <f>YEAR(SalesDataTable[[#This Row],[Order Date]])</f>
        <v>2026</v>
      </c>
      <c r="D100" s="14" t="str">
        <f>"Q"&amp;ROUNDUP(MONTH(SalesDataTable[[#This Row],[Order Date]])/3,0)</f>
        <v>Q1</v>
      </c>
      <c r="E100" s="5">
        <f>MONTH(SalesDataTable[[#This Row],[Order Date]])</f>
        <v>1</v>
      </c>
      <c r="F100" s="5" t="str">
        <f>TEXT(SalesDataTable[[#This Row],[Order Date]], "MMM")</f>
        <v>Jan</v>
      </c>
      <c r="G100" s="4" t="s">
        <v>11</v>
      </c>
      <c r="H100" s="4" t="s">
        <v>25</v>
      </c>
      <c r="I100" s="4" t="s">
        <v>2</v>
      </c>
      <c r="J100" s="4" t="s">
        <v>13</v>
      </c>
      <c r="K100" s="4" t="s">
        <v>23</v>
      </c>
      <c r="L100" s="4" t="s">
        <v>24</v>
      </c>
      <c r="M100" s="9">
        <v>3</v>
      </c>
      <c r="N100" s="6">
        <v>347.41</v>
      </c>
      <c r="O100" s="7">
        <v>0.1</v>
      </c>
      <c r="P100" s="6">
        <v>192.13</v>
      </c>
      <c r="Q100" s="6">
        <f t="shared" si="4"/>
        <v>938.00700000000006</v>
      </c>
      <c r="R100" s="6">
        <f t="shared" si="5"/>
        <v>576.39</v>
      </c>
      <c r="S100" s="6">
        <f t="shared" si="6"/>
        <v>361.61700000000008</v>
      </c>
      <c r="T100" s="8">
        <f t="shared" si="7"/>
        <v>0.38551631277804971</v>
      </c>
      <c r="U100" s="5">
        <f>YEAR(SalesDataTable[[#This Row],[Order Date]])</f>
        <v>2026</v>
      </c>
      <c r="V100" s="8" t="str">
        <f>"Q"&amp;ROUNDUP(MONTH(SalesDataTable[[#This Row],[Order Date]])/3,0)</f>
        <v>Q1</v>
      </c>
      <c r="W100" s="9">
        <f>MONTH(SalesDataTable[[#This Row],[Order Date]])</f>
        <v>1</v>
      </c>
      <c r="X100" s="8" t="str">
        <f>TEXT(SalesDataTable[[#This Row],[Order Date]],"mmm")</f>
        <v>Jan</v>
      </c>
    </row>
    <row r="101" spans="1:24" ht="16">
      <c r="A101" s="2">
        <v>2314</v>
      </c>
      <c r="B101" s="3">
        <v>46044</v>
      </c>
      <c r="C101" s="5">
        <f>YEAR(SalesDataTable[[#This Row],[Order Date]])</f>
        <v>2026</v>
      </c>
      <c r="D101" s="14" t="str">
        <f>"Q"&amp;ROUNDUP(MONTH(SalesDataTable[[#This Row],[Order Date]])/3,0)</f>
        <v>Q1</v>
      </c>
      <c r="E101" s="5">
        <f>MONTH(SalesDataTable[[#This Row],[Order Date]])</f>
        <v>1</v>
      </c>
      <c r="F101" s="5" t="str">
        <f>TEXT(SalesDataTable[[#This Row],[Order Date]], "MMM")</f>
        <v>Jan</v>
      </c>
      <c r="G101" s="4" t="s">
        <v>0</v>
      </c>
      <c r="H101" s="4" t="s">
        <v>36</v>
      </c>
      <c r="I101" s="4" t="s">
        <v>2</v>
      </c>
      <c r="J101" s="4" t="s">
        <v>13</v>
      </c>
      <c r="K101" s="4" t="s">
        <v>4</v>
      </c>
      <c r="L101" s="4" t="s">
        <v>26</v>
      </c>
      <c r="M101" s="9">
        <v>1</v>
      </c>
      <c r="N101" s="6">
        <v>40.28</v>
      </c>
      <c r="O101" s="7">
        <v>0</v>
      </c>
      <c r="P101" s="6">
        <v>16.79</v>
      </c>
      <c r="Q101" s="6">
        <f t="shared" si="4"/>
        <v>40.28</v>
      </c>
      <c r="R101" s="6">
        <f t="shared" si="5"/>
        <v>16.79</v>
      </c>
      <c r="S101" s="6">
        <f t="shared" si="6"/>
        <v>23.490000000000002</v>
      </c>
      <c r="T101" s="8">
        <f t="shared" si="7"/>
        <v>0.58316782522343602</v>
      </c>
      <c r="U101" s="5">
        <f>YEAR(SalesDataTable[[#This Row],[Order Date]])</f>
        <v>2026</v>
      </c>
      <c r="V101" s="8" t="str">
        <f>"Q"&amp;ROUNDUP(MONTH(SalesDataTable[[#This Row],[Order Date]])/3,0)</f>
        <v>Q1</v>
      </c>
      <c r="W101" s="9">
        <f>MONTH(SalesDataTable[[#This Row],[Order Date]])</f>
        <v>1</v>
      </c>
      <c r="X101" s="8" t="str">
        <f>TEXT(SalesDataTable[[#This Row],[Order Date]],"mmm")</f>
        <v>Jan</v>
      </c>
    </row>
    <row r="102" spans="1:24" ht="16">
      <c r="A102" s="2">
        <v>3861</v>
      </c>
      <c r="B102" s="3">
        <v>46044</v>
      </c>
      <c r="C102" s="5">
        <f>YEAR(SalesDataTable[[#This Row],[Order Date]])</f>
        <v>2026</v>
      </c>
      <c r="D102" s="14" t="str">
        <f>"Q"&amp;ROUNDUP(MONTH(SalesDataTable[[#This Row],[Order Date]])/3,0)</f>
        <v>Q1</v>
      </c>
      <c r="E102" s="5">
        <f>MONTH(SalesDataTable[[#This Row],[Order Date]])</f>
        <v>1</v>
      </c>
      <c r="F102" s="5" t="str">
        <f>TEXT(SalesDataTable[[#This Row],[Order Date]], "MMM")</f>
        <v>Jan</v>
      </c>
      <c r="G102" s="4" t="s">
        <v>20</v>
      </c>
      <c r="H102" s="4" t="s">
        <v>47</v>
      </c>
      <c r="I102" s="4" t="s">
        <v>2</v>
      </c>
      <c r="J102" s="4" t="s">
        <v>3</v>
      </c>
      <c r="K102" s="4" t="s">
        <v>23</v>
      </c>
      <c r="L102" s="4" t="s">
        <v>29</v>
      </c>
      <c r="M102" s="9">
        <v>3</v>
      </c>
      <c r="N102" s="6">
        <v>195.49</v>
      </c>
      <c r="O102" s="7">
        <v>0.05</v>
      </c>
      <c r="P102" s="6">
        <v>106.38</v>
      </c>
      <c r="Q102" s="6">
        <f t="shared" si="4"/>
        <v>557.14649999999995</v>
      </c>
      <c r="R102" s="6">
        <f t="shared" si="5"/>
        <v>319.14</v>
      </c>
      <c r="S102" s="6">
        <f t="shared" si="6"/>
        <v>238.00649999999996</v>
      </c>
      <c r="T102" s="8">
        <f t="shared" si="7"/>
        <v>0.42718836069148775</v>
      </c>
      <c r="U102" s="5">
        <f>YEAR(SalesDataTable[[#This Row],[Order Date]])</f>
        <v>2026</v>
      </c>
      <c r="V102" s="8" t="str">
        <f>"Q"&amp;ROUNDUP(MONTH(SalesDataTable[[#This Row],[Order Date]])/3,0)</f>
        <v>Q1</v>
      </c>
      <c r="W102" s="9">
        <f>MONTH(SalesDataTable[[#This Row],[Order Date]])</f>
        <v>1</v>
      </c>
      <c r="X102" s="8" t="str">
        <f>TEXT(SalesDataTable[[#This Row],[Order Date]],"mmm")</f>
        <v>Jan</v>
      </c>
    </row>
    <row r="103" spans="1:24" ht="16">
      <c r="A103" s="2">
        <v>843</v>
      </c>
      <c r="B103" s="3">
        <v>46045</v>
      </c>
      <c r="C103" s="5">
        <f>YEAR(SalesDataTable[[#This Row],[Order Date]])</f>
        <v>2026</v>
      </c>
      <c r="D103" s="14" t="str">
        <f>"Q"&amp;ROUNDUP(MONTH(SalesDataTable[[#This Row],[Order Date]])/3,0)</f>
        <v>Q1</v>
      </c>
      <c r="E103" s="5">
        <f>MONTH(SalesDataTable[[#This Row],[Order Date]])</f>
        <v>1</v>
      </c>
      <c r="F103" s="5" t="str">
        <f>TEXT(SalesDataTable[[#This Row],[Order Date]], "MMM")</f>
        <v>Jan</v>
      </c>
      <c r="G103" s="4" t="s">
        <v>6</v>
      </c>
      <c r="H103" s="4" t="s">
        <v>41</v>
      </c>
      <c r="I103" s="4" t="s">
        <v>2</v>
      </c>
      <c r="J103" s="4" t="s">
        <v>3</v>
      </c>
      <c r="K103" s="4" t="s">
        <v>34</v>
      </c>
      <c r="L103" s="4" t="s">
        <v>42</v>
      </c>
      <c r="M103" s="9">
        <v>2</v>
      </c>
      <c r="N103" s="6">
        <v>35.75</v>
      </c>
      <c r="O103" s="7">
        <v>0</v>
      </c>
      <c r="P103" s="6">
        <v>13.94</v>
      </c>
      <c r="Q103" s="6">
        <f t="shared" si="4"/>
        <v>71.5</v>
      </c>
      <c r="R103" s="6">
        <f t="shared" si="5"/>
        <v>27.88</v>
      </c>
      <c r="S103" s="6">
        <f t="shared" si="6"/>
        <v>43.620000000000005</v>
      </c>
      <c r="T103" s="8">
        <f t="shared" si="7"/>
        <v>0.61006993006993016</v>
      </c>
      <c r="U103" s="5">
        <f>YEAR(SalesDataTable[[#This Row],[Order Date]])</f>
        <v>2026</v>
      </c>
      <c r="V103" s="8" t="str">
        <f>"Q"&amp;ROUNDUP(MONTH(SalesDataTable[[#This Row],[Order Date]])/3,0)</f>
        <v>Q1</v>
      </c>
      <c r="W103" s="9">
        <f>MONTH(SalesDataTable[[#This Row],[Order Date]])</f>
        <v>1</v>
      </c>
      <c r="X103" s="8" t="str">
        <f>TEXT(SalesDataTable[[#This Row],[Order Date]],"mmm")</f>
        <v>Jan</v>
      </c>
    </row>
    <row r="104" spans="1:24" ht="16">
      <c r="A104" s="2">
        <v>868</v>
      </c>
      <c r="B104" s="3">
        <v>46045</v>
      </c>
      <c r="C104" s="5">
        <f>YEAR(SalesDataTable[[#This Row],[Order Date]])</f>
        <v>2026</v>
      </c>
      <c r="D104" s="14" t="str">
        <f>"Q"&amp;ROUNDUP(MONTH(SalesDataTable[[#This Row],[Order Date]])/3,0)</f>
        <v>Q1</v>
      </c>
      <c r="E104" s="5">
        <f>MONTH(SalesDataTable[[#This Row],[Order Date]])</f>
        <v>1</v>
      </c>
      <c r="F104" s="5" t="str">
        <f>TEXT(SalesDataTable[[#This Row],[Order Date]], "MMM")</f>
        <v>Jan</v>
      </c>
      <c r="G104" s="4" t="s">
        <v>0</v>
      </c>
      <c r="H104" s="4" t="s">
        <v>50</v>
      </c>
      <c r="I104" s="4" t="s">
        <v>2</v>
      </c>
      <c r="J104" s="4" t="s">
        <v>3</v>
      </c>
      <c r="K104" s="4" t="s">
        <v>4</v>
      </c>
      <c r="L104" s="4" t="s">
        <v>30</v>
      </c>
      <c r="M104" s="9">
        <v>1</v>
      </c>
      <c r="N104" s="6">
        <v>103.39</v>
      </c>
      <c r="O104" s="7">
        <v>0</v>
      </c>
      <c r="P104" s="6">
        <v>51.32</v>
      </c>
      <c r="Q104" s="6">
        <f t="shared" si="4"/>
        <v>103.39</v>
      </c>
      <c r="R104" s="6">
        <f t="shared" si="5"/>
        <v>51.32</v>
      </c>
      <c r="S104" s="6">
        <f t="shared" si="6"/>
        <v>52.07</v>
      </c>
      <c r="T104" s="8">
        <f t="shared" si="7"/>
        <v>0.50362704323435536</v>
      </c>
      <c r="U104" s="5">
        <f>YEAR(SalesDataTable[[#This Row],[Order Date]])</f>
        <v>2026</v>
      </c>
      <c r="V104" s="8" t="str">
        <f>"Q"&amp;ROUNDUP(MONTH(SalesDataTable[[#This Row],[Order Date]])/3,0)</f>
        <v>Q1</v>
      </c>
      <c r="W104" s="9">
        <f>MONTH(SalesDataTable[[#This Row],[Order Date]])</f>
        <v>1</v>
      </c>
      <c r="X104" s="8" t="str">
        <f>TEXT(SalesDataTable[[#This Row],[Order Date]],"mmm")</f>
        <v>Jan</v>
      </c>
    </row>
    <row r="105" spans="1:24" ht="16">
      <c r="A105" s="2">
        <v>890</v>
      </c>
      <c r="B105" s="3">
        <v>46045</v>
      </c>
      <c r="C105" s="5">
        <f>YEAR(SalesDataTable[[#This Row],[Order Date]])</f>
        <v>2026</v>
      </c>
      <c r="D105" s="14" t="str">
        <f>"Q"&amp;ROUNDUP(MONTH(SalesDataTable[[#This Row],[Order Date]])/3,0)</f>
        <v>Q1</v>
      </c>
      <c r="E105" s="5">
        <f>MONTH(SalesDataTable[[#This Row],[Order Date]])</f>
        <v>1</v>
      </c>
      <c r="F105" s="5" t="str">
        <f>TEXT(SalesDataTable[[#This Row],[Order Date]], "MMM")</f>
        <v>Jan</v>
      </c>
      <c r="G105" s="4" t="s">
        <v>0</v>
      </c>
      <c r="H105" s="4" t="s">
        <v>50</v>
      </c>
      <c r="I105" s="4" t="s">
        <v>2</v>
      </c>
      <c r="J105" s="4" t="s">
        <v>13</v>
      </c>
      <c r="K105" s="4" t="s">
        <v>23</v>
      </c>
      <c r="L105" s="4" t="s">
        <v>40</v>
      </c>
      <c r="M105" s="9">
        <v>3</v>
      </c>
      <c r="N105" s="6">
        <v>81.98</v>
      </c>
      <c r="O105" s="7">
        <v>0.1</v>
      </c>
      <c r="P105" s="6">
        <v>40.229999999999997</v>
      </c>
      <c r="Q105" s="6">
        <f t="shared" si="4"/>
        <v>221.346</v>
      </c>
      <c r="R105" s="6">
        <f t="shared" si="5"/>
        <v>120.69</v>
      </c>
      <c r="S105" s="6">
        <f t="shared" si="6"/>
        <v>100.65600000000001</v>
      </c>
      <c r="T105" s="8">
        <f t="shared" si="7"/>
        <v>0.45474505977067581</v>
      </c>
      <c r="U105" s="5">
        <f>YEAR(SalesDataTable[[#This Row],[Order Date]])</f>
        <v>2026</v>
      </c>
      <c r="V105" s="8" t="str">
        <f>"Q"&amp;ROUNDUP(MONTH(SalesDataTable[[#This Row],[Order Date]])/3,0)</f>
        <v>Q1</v>
      </c>
      <c r="W105" s="9">
        <f>MONTH(SalesDataTable[[#This Row],[Order Date]])</f>
        <v>1</v>
      </c>
      <c r="X105" s="8" t="str">
        <f>TEXT(SalesDataTable[[#This Row],[Order Date]],"mmm")</f>
        <v>Jan</v>
      </c>
    </row>
    <row r="106" spans="1:24" ht="16">
      <c r="A106" s="2">
        <v>2185</v>
      </c>
      <c r="B106" s="3">
        <v>46045</v>
      </c>
      <c r="C106" s="5">
        <f>YEAR(SalesDataTable[[#This Row],[Order Date]])</f>
        <v>2026</v>
      </c>
      <c r="D106" s="14" t="str">
        <f>"Q"&amp;ROUNDUP(MONTH(SalesDataTable[[#This Row],[Order Date]])/3,0)</f>
        <v>Q1</v>
      </c>
      <c r="E106" s="5">
        <f>MONTH(SalesDataTable[[#This Row],[Order Date]])</f>
        <v>1</v>
      </c>
      <c r="F106" s="5" t="str">
        <f>TEXT(SalesDataTable[[#This Row],[Order Date]], "MMM")</f>
        <v>Jan</v>
      </c>
      <c r="G106" s="4" t="s">
        <v>11</v>
      </c>
      <c r="H106" s="4" t="s">
        <v>12</v>
      </c>
      <c r="I106" s="4" t="s">
        <v>8</v>
      </c>
      <c r="J106" s="4" t="s">
        <v>16</v>
      </c>
      <c r="K106" s="4" t="s">
        <v>23</v>
      </c>
      <c r="L106" s="4" t="s">
        <v>24</v>
      </c>
      <c r="M106" s="9">
        <v>10</v>
      </c>
      <c r="N106" s="6">
        <v>337.69</v>
      </c>
      <c r="O106" s="7">
        <v>0.1</v>
      </c>
      <c r="P106" s="6">
        <v>200.27</v>
      </c>
      <c r="Q106" s="6">
        <f t="shared" si="4"/>
        <v>3039.21</v>
      </c>
      <c r="R106" s="6">
        <f t="shared" si="5"/>
        <v>2002.7</v>
      </c>
      <c r="S106" s="6">
        <f t="shared" si="6"/>
        <v>1036.51</v>
      </c>
      <c r="T106" s="8">
        <f t="shared" si="7"/>
        <v>0.34104586389226149</v>
      </c>
      <c r="U106" s="5">
        <f>YEAR(SalesDataTable[[#This Row],[Order Date]])</f>
        <v>2026</v>
      </c>
      <c r="V106" s="8" t="str">
        <f>"Q"&amp;ROUNDUP(MONTH(SalesDataTable[[#This Row],[Order Date]])/3,0)</f>
        <v>Q1</v>
      </c>
      <c r="W106" s="9">
        <f>MONTH(SalesDataTable[[#This Row],[Order Date]])</f>
        <v>1</v>
      </c>
      <c r="X106" s="8" t="str">
        <f>TEXT(SalesDataTable[[#This Row],[Order Date]],"mmm")</f>
        <v>Jan</v>
      </c>
    </row>
    <row r="107" spans="1:24" ht="16">
      <c r="A107" s="2">
        <v>2335</v>
      </c>
      <c r="B107" s="3">
        <v>46045</v>
      </c>
      <c r="C107" s="5">
        <f>YEAR(SalesDataTable[[#This Row],[Order Date]])</f>
        <v>2026</v>
      </c>
      <c r="D107" s="14" t="str">
        <f>"Q"&amp;ROUNDUP(MONTH(SalesDataTable[[#This Row],[Order Date]])/3,0)</f>
        <v>Q1</v>
      </c>
      <c r="E107" s="5">
        <f>MONTH(SalesDataTable[[#This Row],[Order Date]])</f>
        <v>1</v>
      </c>
      <c r="F107" s="5" t="str">
        <f>TEXT(SalesDataTable[[#This Row],[Order Date]], "MMM")</f>
        <v>Jan</v>
      </c>
      <c r="G107" s="4" t="s">
        <v>20</v>
      </c>
      <c r="H107" s="4" t="s">
        <v>33</v>
      </c>
      <c r="I107" s="4" t="s">
        <v>2</v>
      </c>
      <c r="J107" s="4" t="s">
        <v>13</v>
      </c>
      <c r="K107" s="4" t="s">
        <v>23</v>
      </c>
      <c r="L107" s="4" t="s">
        <v>24</v>
      </c>
      <c r="M107" s="9">
        <v>2</v>
      </c>
      <c r="N107" s="6">
        <v>333.29</v>
      </c>
      <c r="O107" s="7">
        <v>0</v>
      </c>
      <c r="P107" s="6">
        <v>197.18</v>
      </c>
      <c r="Q107" s="6">
        <f t="shared" si="4"/>
        <v>666.58</v>
      </c>
      <c r="R107" s="6">
        <f t="shared" si="5"/>
        <v>394.36</v>
      </c>
      <c r="S107" s="6">
        <f t="shared" si="6"/>
        <v>272.22000000000003</v>
      </c>
      <c r="T107" s="8">
        <f t="shared" si="7"/>
        <v>0.40838308980167426</v>
      </c>
      <c r="U107" s="5">
        <f>YEAR(SalesDataTable[[#This Row],[Order Date]])</f>
        <v>2026</v>
      </c>
      <c r="V107" s="8" t="str">
        <f>"Q"&amp;ROUNDUP(MONTH(SalesDataTable[[#This Row],[Order Date]])/3,0)</f>
        <v>Q1</v>
      </c>
      <c r="W107" s="9">
        <f>MONTH(SalesDataTable[[#This Row],[Order Date]])</f>
        <v>1</v>
      </c>
      <c r="X107" s="8" t="str">
        <f>TEXT(SalesDataTable[[#This Row],[Order Date]],"mmm")</f>
        <v>Jan</v>
      </c>
    </row>
    <row r="108" spans="1:24" ht="16">
      <c r="A108" s="2">
        <v>2784</v>
      </c>
      <c r="B108" s="3">
        <v>46045</v>
      </c>
      <c r="C108" s="5">
        <f>YEAR(SalesDataTable[[#This Row],[Order Date]])</f>
        <v>2026</v>
      </c>
      <c r="D108" s="14" t="str">
        <f>"Q"&amp;ROUNDUP(MONTH(SalesDataTable[[#This Row],[Order Date]])/3,0)</f>
        <v>Q1</v>
      </c>
      <c r="E108" s="5">
        <f>MONTH(SalesDataTable[[#This Row],[Order Date]])</f>
        <v>1</v>
      </c>
      <c r="F108" s="5" t="str">
        <f>TEXT(SalesDataTable[[#This Row],[Order Date]], "MMM")</f>
        <v>Jan</v>
      </c>
      <c r="G108" s="4" t="s">
        <v>0</v>
      </c>
      <c r="H108" s="4" t="s">
        <v>50</v>
      </c>
      <c r="I108" s="4" t="s">
        <v>19</v>
      </c>
      <c r="J108" s="4" t="s">
        <v>13</v>
      </c>
      <c r="K108" s="4" t="s">
        <v>4</v>
      </c>
      <c r="L108" s="4" t="s">
        <v>5</v>
      </c>
      <c r="M108" s="9">
        <v>1</v>
      </c>
      <c r="N108" s="6">
        <v>80.11</v>
      </c>
      <c r="O108" s="7">
        <v>0.05</v>
      </c>
      <c r="P108" s="6">
        <v>43.54</v>
      </c>
      <c r="Q108" s="6">
        <f t="shared" si="4"/>
        <v>76.104500000000002</v>
      </c>
      <c r="R108" s="6">
        <f t="shared" si="5"/>
        <v>43.54</v>
      </c>
      <c r="S108" s="6">
        <f t="shared" si="6"/>
        <v>32.564500000000002</v>
      </c>
      <c r="T108" s="8">
        <f t="shared" si="7"/>
        <v>0.42789191177919839</v>
      </c>
      <c r="U108" s="5">
        <f>YEAR(SalesDataTable[[#This Row],[Order Date]])</f>
        <v>2026</v>
      </c>
      <c r="V108" s="8" t="str">
        <f>"Q"&amp;ROUNDUP(MONTH(SalesDataTable[[#This Row],[Order Date]])/3,0)</f>
        <v>Q1</v>
      </c>
      <c r="W108" s="9">
        <f>MONTH(SalesDataTable[[#This Row],[Order Date]])</f>
        <v>1</v>
      </c>
      <c r="X108" s="8" t="str">
        <f>TEXT(SalesDataTable[[#This Row],[Order Date]],"mmm")</f>
        <v>Jan</v>
      </c>
    </row>
    <row r="109" spans="1:24" ht="16">
      <c r="A109" s="2">
        <v>3820</v>
      </c>
      <c r="B109" s="3">
        <v>46045</v>
      </c>
      <c r="C109" s="5">
        <f>YEAR(SalesDataTable[[#This Row],[Order Date]])</f>
        <v>2026</v>
      </c>
      <c r="D109" s="14" t="str">
        <f>"Q"&amp;ROUNDUP(MONTH(SalesDataTable[[#This Row],[Order Date]])/3,0)</f>
        <v>Q1</v>
      </c>
      <c r="E109" s="5">
        <f>MONTH(SalesDataTable[[#This Row],[Order Date]])</f>
        <v>1</v>
      </c>
      <c r="F109" s="5" t="str">
        <f>TEXT(SalesDataTable[[#This Row],[Order Date]], "MMM")</f>
        <v>Jan</v>
      </c>
      <c r="G109" s="4" t="s">
        <v>20</v>
      </c>
      <c r="H109" s="4" t="s">
        <v>47</v>
      </c>
      <c r="I109" s="4" t="s">
        <v>19</v>
      </c>
      <c r="J109" s="4" t="s">
        <v>13</v>
      </c>
      <c r="K109" s="4" t="s">
        <v>23</v>
      </c>
      <c r="L109" s="4" t="s">
        <v>40</v>
      </c>
      <c r="M109" s="9">
        <v>1</v>
      </c>
      <c r="N109" s="6">
        <v>82.6</v>
      </c>
      <c r="O109" s="7">
        <v>0.05</v>
      </c>
      <c r="P109" s="6">
        <v>38.299999999999997</v>
      </c>
      <c r="Q109" s="6">
        <f t="shared" si="4"/>
        <v>78.469999999999985</v>
      </c>
      <c r="R109" s="6">
        <f t="shared" si="5"/>
        <v>38.299999999999997</v>
      </c>
      <c r="S109" s="6">
        <f t="shared" si="6"/>
        <v>40.169999999999987</v>
      </c>
      <c r="T109" s="8">
        <f t="shared" si="7"/>
        <v>0.51191538167452522</v>
      </c>
      <c r="U109" s="5">
        <f>YEAR(SalesDataTable[[#This Row],[Order Date]])</f>
        <v>2026</v>
      </c>
      <c r="V109" s="8" t="str">
        <f>"Q"&amp;ROUNDUP(MONTH(SalesDataTable[[#This Row],[Order Date]])/3,0)</f>
        <v>Q1</v>
      </c>
      <c r="W109" s="9">
        <f>MONTH(SalesDataTable[[#This Row],[Order Date]])</f>
        <v>1</v>
      </c>
      <c r="X109" s="8" t="str">
        <f>TEXT(SalesDataTable[[#This Row],[Order Date]],"mmm")</f>
        <v>Jan</v>
      </c>
    </row>
    <row r="110" spans="1:24" ht="16">
      <c r="A110" s="2">
        <v>994</v>
      </c>
      <c r="B110" s="3">
        <v>46046</v>
      </c>
      <c r="C110" s="5">
        <f>YEAR(SalesDataTable[[#This Row],[Order Date]])</f>
        <v>2026</v>
      </c>
      <c r="D110" s="14" t="str">
        <f>"Q"&amp;ROUNDUP(MONTH(SalesDataTable[[#This Row],[Order Date]])/3,0)</f>
        <v>Q1</v>
      </c>
      <c r="E110" s="5">
        <f>MONTH(SalesDataTable[[#This Row],[Order Date]])</f>
        <v>1</v>
      </c>
      <c r="F110" s="5" t="str">
        <f>TEXT(SalesDataTable[[#This Row],[Order Date]], "MMM")</f>
        <v>Jan</v>
      </c>
      <c r="G110" s="4" t="s">
        <v>0</v>
      </c>
      <c r="H110" s="4" t="s">
        <v>50</v>
      </c>
      <c r="I110" s="4" t="s">
        <v>2</v>
      </c>
      <c r="J110" s="4" t="s">
        <v>3</v>
      </c>
      <c r="K110" s="4" t="s">
        <v>9</v>
      </c>
      <c r="L110" s="4" t="s">
        <v>10</v>
      </c>
      <c r="M110" s="9">
        <v>1</v>
      </c>
      <c r="N110" s="6">
        <v>94.07</v>
      </c>
      <c r="O110" s="7">
        <v>0</v>
      </c>
      <c r="P110" s="6">
        <v>46.28</v>
      </c>
      <c r="Q110" s="6">
        <f t="shared" si="4"/>
        <v>94.07</v>
      </c>
      <c r="R110" s="6">
        <f t="shared" si="5"/>
        <v>46.28</v>
      </c>
      <c r="S110" s="6">
        <f t="shared" si="6"/>
        <v>47.789999999999992</v>
      </c>
      <c r="T110" s="8">
        <f t="shared" si="7"/>
        <v>0.50802593813117891</v>
      </c>
      <c r="U110" s="5">
        <f>YEAR(SalesDataTable[[#This Row],[Order Date]])</f>
        <v>2026</v>
      </c>
      <c r="V110" s="8" t="str">
        <f>"Q"&amp;ROUNDUP(MONTH(SalesDataTable[[#This Row],[Order Date]])/3,0)</f>
        <v>Q1</v>
      </c>
      <c r="W110" s="9">
        <f>MONTH(SalesDataTable[[#This Row],[Order Date]])</f>
        <v>1</v>
      </c>
      <c r="X110" s="8" t="str">
        <f>TEXT(SalesDataTable[[#This Row],[Order Date]],"mmm")</f>
        <v>Jan</v>
      </c>
    </row>
    <row r="111" spans="1:24" ht="16">
      <c r="A111" s="2">
        <v>1643</v>
      </c>
      <c r="B111" s="3">
        <v>46046</v>
      </c>
      <c r="C111" s="5">
        <f>YEAR(SalesDataTable[[#This Row],[Order Date]])</f>
        <v>2026</v>
      </c>
      <c r="D111" s="14" t="str">
        <f>"Q"&amp;ROUNDUP(MONTH(SalesDataTable[[#This Row],[Order Date]])/3,0)</f>
        <v>Q1</v>
      </c>
      <c r="E111" s="5">
        <f>MONTH(SalesDataTable[[#This Row],[Order Date]])</f>
        <v>1</v>
      </c>
      <c r="F111" s="5" t="str">
        <f>TEXT(SalesDataTable[[#This Row],[Order Date]], "MMM")</f>
        <v>Jan</v>
      </c>
      <c r="G111" s="4" t="s">
        <v>0</v>
      </c>
      <c r="H111" s="4" t="s">
        <v>50</v>
      </c>
      <c r="I111" s="4" t="s">
        <v>2</v>
      </c>
      <c r="J111" s="4" t="s">
        <v>3</v>
      </c>
      <c r="K111" s="4" t="s">
        <v>14</v>
      </c>
      <c r="L111" s="4" t="s">
        <v>48</v>
      </c>
      <c r="M111" s="9">
        <v>1</v>
      </c>
      <c r="N111" s="6">
        <v>163.71</v>
      </c>
      <c r="O111" s="7">
        <v>0</v>
      </c>
      <c r="P111" s="6">
        <v>90.06</v>
      </c>
      <c r="Q111" s="6">
        <f t="shared" si="4"/>
        <v>163.71</v>
      </c>
      <c r="R111" s="6">
        <f t="shared" si="5"/>
        <v>90.06</v>
      </c>
      <c r="S111" s="6">
        <f t="shared" si="6"/>
        <v>73.650000000000006</v>
      </c>
      <c r="T111" s="8">
        <f t="shared" si="7"/>
        <v>0.44988088693421296</v>
      </c>
      <c r="U111" s="5">
        <f>YEAR(SalesDataTable[[#This Row],[Order Date]])</f>
        <v>2026</v>
      </c>
      <c r="V111" s="8" t="str">
        <f>"Q"&amp;ROUNDUP(MONTH(SalesDataTable[[#This Row],[Order Date]])/3,0)</f>
        <v>Q1</v>
      </c>
      <c r="W111" s="9">
        <f>MONTH(SalesDataTable[[#This Row],[Order Date]])</f>
        <v>1</v>
      </c>
      <c r="X111" s="8" t="str">
        <f>TEXT(SalesDataTable[[#This Row],[Order Date]],"mmm")</f>
        <v>Jan</v>
      </c>
    </row>
    <row r="112" spans="1:24" ht="16">
      <c r="A112" s="2">
        <v>1971</v>
      </c>
      <c r="B112" s="3">
        <v>46046</v>
      </c>
      <c r="C112" s="5">
        <f>YEAR(SalesDataTable[[#This Row],[Order Date]])</f>
        <v>2026</v>
      </c>
      <c r="D112" s="14" t="str">
        <f>"Q"&amp;ROUNDUP(MONTH(SalesDataTable[[#This Row],[Order Date]])/3,0)</f>
        <v>Q1</v>
      </c>
      <c r="E112" s="5">
        <f>MONTH(SalesDataTable[[#This Row],[Order Date]])</f>
        <v>1</v>
      </c>
      <c r="F112" s="5" t="str">
        <f>TEXT(SalesDataTable[[#This Row],[Order Date]], "MMM")</f>
        <v>Jan</v>
      </c>
      <c r="G112" s="4" t="s">
        <v>20</v>
      </c>
      <c r="H112" s="4" t="s">
        <v>33</v>
      </c>
      <c r="I112" s="4" t="s">
        <v>19</v>
      </c>
      <c r="J112" s="4" t="s">
        <v>3</v>
      </c>
      <c r="K112" s="4" t="s">
        <v>23</v>
      </c>
      <c r="L112" s="4" t="s">
        <v>29</v>
      </c>
      <c r="M112" s="9">
        <v>4</v>
      </c>
      <c r="N112" s="6">
        <v>191.43</v>
      </c>
      <c r="O112" s="7">
        <v>0</v>
      </c>
      <c r="P112" s="6">
        <v>106.82</v>
      </c>
      <c r="Q112" s="6">
        <f t="shared" si="4"/>
        <v>765.72</v>
      </c>
      <c r="R112" s="6">
        <f t="shared" si="5"/>
        <v>427.28</v>
      </c>
      <c r="S112" s="6">
        <f t="shared" si="6"/>
        <v>338.44000000000005</v>
      </c>
      <c r="T112" s="8">
        <f t="shared" si="7"/>
        <v>0.441989238886277</v>
      </c>
      <c r="U112" s="5">
        <f>YEAR(SalesDataTable[[#This Row],[Order Date]])</f>
        <v>2026</v>
      </c>
      <c r="V112" s="8" t="str">
        <f>"Q"&amp;ROUNDUP(MONTH(SalesDataTable[[#This Row],[Order Date]])/3,0)</f>
        <v>Q1</v>
      </c>
      <c r="W112" s="9">
        <f>MONTH(SalesDataTable[[#This Row],[Order Date]])</f>
        <v>1</v>
      </c>
      <c r="X112" s="8" t="str">
        <f>TEXT(SalesDataTable[[#This Row],[Order Date]],"mmm")</f>
        <v>Jan</v>
      </c>
    </row>
    <row r="113" spans="1:24" ht="16">
      <c r="A113" s="2">
        <v>2828</v>
      </c>
      <c r="B113" s="3">
        <v>46046</v>
      </c>
      <c r="C113" s="5">
        <f>YEAR(SalesDataTable[[#This Row],[Order Date]])</f>
        <v>2026</v>
      </c>
      <c r="D113" s="14" t="str">
        <f>"Q"&amp;ROUNDUP(MONTH(SalesDataTable[[#This Row],[Order Date]])/3,0)</f>
        <v>Q1</v>
      </c>
      <c r="E113" s="5">
        <f>MONTH(SalesDataTable[[#This Row],[Order Date]])</f>
        <v>1</v>
      </c>
      <c r="F113" s="5" t="str">
        <f>TEXT(SalesDataTable[[#This Row],[Order Date]], "MMM")</f>
        <v>Jan</v>
      </c>
      <c r="G113" s="4" t="s">
        <v>6</v>
      </c>
      <c r="H113" s="4" t="s">
        <v>41</v>
      </c>
      <c r="I113" s="4" t="s">
        <v>8</v>
      </c>
      <c r="J113" s="4" t="s">
        <v>16</v>
      </c>
      <c r="K113" s="4" t="s">
        <v>14</v>
      </c>
      <c r="L113" s="4" t="s">
        <v>32</v>
      </c>
      <c r="M113" s="9">
        <v>3</v>
      </c>
      <c r="N113" s="6">
        <v>46.94</v>
      </c>
      <c r="O113" s="7">
        <v>0.05</v>
      </c>
      <c r="P113" s="6">
        <v>18.18</v>
      </c>
      <c r="Q113" s="6">
        <f t="shared" si="4"/>
        <v>133.779</v>
      </c>
      <c r="R113" s="6">
        <f t="shared" si="5"/>
        <v>54.54</v>
      </c>
      <c r="S113" s="6">
        <f t="shared" si="6"/>
        <v>79.239000000000004</v>
      </c>
      <c r="T113" s="8">
        <f t="shared" si="7"/>
        <v>0.59231269481757232</v>
      </c>
      <c r="U113" s="5">
        <f>YEAR(SalesDataTable[[#This Row],[Order Date]])</f>
        <v>2026</v>
      </c>
      <c r="V113" s="8" t="str">
        <f>"Q"&amp;ROUNDUP(MONTH(SalesDataTable[[#This Row],[Order Date]])/3,0)</f>
        <v>Q1</v>
      </c>
      <c r="W113" s="9">
        <f>MONTH(SalesDataTable[[#This Row],[Order Date]])</f>
        <v>1</v>
      </c>
      <c r="X113" s="8" t="str">
        <f>TEXT(SalesDataTable[[#This Row],[Order Date]],"mmm")</f>
        <v>Jan</v>
      </c>
    </row>
    <row r="114" spans="1:24" ht="16">
      <c r="A114" s="2">
        <v>5175</v>
      </c>
      <c r="B114" s="3">
        <v>46046</v>
      </c>
      <c r="C114" s="5">
        <f>YEAR(SalesDataTable[[#This Row],[Order Date]])</f>
        <v>2026</v>
      </c>
      <c r="D114" s="14" t="str">
        <f>"Q"&amp;ROUNDUP(MONTH(SalesDataTable[[#This Row],[Order Date]])/3,0)</f>
        <v>Q1</v>
      </c>
      <c r="E114" s="5">
        <f>MONTH(SalesDataTable[[#This Row],[Order Date]])</f>
        <v>1</v>
      </c>
      <c r="F114" s="5" t="str">
        <f>TEXT(SalesDataTable[[#This Row],[Order Date]], "MMM")</f>
        <v>Jan</v>
      </c>
      <c r="G114" s="4" t="s">
        <v>20</v>
      </c>
      <c r="H114" s="4" t="s">
        <v>31</v>
      </c>
      <c r="I114" s="4" t="s">
        <v>2</v>
      </c>
      <c r="J114" s="4" t="s">
        <v>3</v>
      </c>
      <c r="K114" s="4" t="s">
        <v>9</v>
      </c>
      <c r="L114" s="4" t="s">
        <v>17</v>
      </c>
      <c r="M114" s="9">
        <v>1</v>
      </c>
      <c r="N114" s="6">
        <v>147.21</v>
      </c>
      <c r="O114" s="7">
        <v>0</v>
      </c>
      <c r="P114" s="6">
        <v>79.510000000000005</v>
      </c>
      <c r="Q114" s="6">
        <f t="shared" si="4"/>
        <v>147.21</v>
      </c>
      <c r="R114" s="6">
        <f t="shared" si="5"/>
        <v>79.510000000000005</v>
      </c>
      <c r="S114" s="6">
        <f t="shared" si="6"/>
        <v>67.7</v>
      </c>
      <c r="T114" s="8">
        <f t="shared" si="7"/>
        <v>0.45988723592147274</v>
      </c>
      <c r="U114" s="5">
        <f>YEAR(SalesDataTable[[#This Row],[Order Date]])</f>
        <v>2026</v>
      </c>
      <c r="V114" s="8" t="str">
        <f>"Q"&amp;ROUNDUP(MONTH(SalesDataTable[[#This Row],[Order Date]])/3,0)</f>
        <v>Q1</v>
      </c>
      <c r="W114" s="9">
        <f>MONTH(SalesDataTable[[#This Row],[Order Date]])</f>
        <v>1</v>
      </c>
      <c r="X114" s="8" t="str">
        <f>TEXT(SalesDataTable[[#This Row],[Order Date]],"mmm")</f>
        <v>Jan</v>
      </c>
    </row>
    <row r="115" spans="1:24" ht="16">
      <c r="A115" s="2">
        <v>1874</v>
      </c>
      <c r="B115" s="3">
        <v>46047</v>
      </c>
      <c r="C115" s="5">
        <f>YEAR(SalesDataTable[[#This Row],[Order Date]])</f>
        <v>2026</v>
      </c>
      <c r="D115" s="14" t="str">
        <f>"Q"&amp;ROUNDUP(MONTH(SalesDataTable[[#This Row],[Order Date]])/3,0)</f>
        <v>Q1</v>
      </c>
      <c r="E115" s="5">
        <f>MONTH(SalesDataTable[[#This Row],[Order Date]])</f>
        <v>1</v>
      </c>
      <c r="F115" s="5" t="str">
        <f>TEXT(SalesDataTable[[#This Row],[Order Date]], "MMM")</f>
        <v>Jan</v>
      </c>
      <c r="G115" s="4" t="s">
        <v>0</v>
      </c>
      <c r="H115" s="4" t="s">
        <v>1</v>
      </c>
      <c r="I115" s="4" t="s">
        <v>2</v>
      </c>
      <c r="J115" s="4" t="s">
        <v>16</v>
      </c>
      <c r="K115" s="4" t="s">
        <v>14</v>
      </c>
      <c r="L115" s="4" t="s">
        <v>15</v>
      </c>
      <c r="M115" s="9">
        <v>1</v>
      </c>
      <c r="N115" s="6">
        <v>35.729999999999997</v>
      </c>
      <c r="O115" s="7">
        <v>0</v>
      </c>
      <c r="P115" s="6">
        <v>13.57</v>
      </c>
      <c r="Q115" s="6">
        <f t="shared" si="4"/>
        <v>35.729999999999997</v>
      </c>
      <c r="R115" s="6">
        <f t="shared" si="5"/>
        <v>13.57</v>
      </c>
      <c r="S115" s="6">
        <f t="shared" si="6"/>
        <v>22.159999999999997</v>
      </c>
      <c r="T115" s="8">
        <f t="shared" si="7"/>
        <v>0.62020710887209629</v>
      </c>
      <c r="U115" s="5">
        <f>YEAR(SalesDataTable[[#This Row],[Order Date]])</f>
        <v>2026</v>
      </c>
      <c r="V115" s="8" t="str">
        <f>"Q"&amp;ROUNDUP(MONTH(SalesDataTable[[#This Row],[Order Date]])/3,0)</f>
        <v>Q1</v>
      </c>
      <c r="W115" s="9">
        <f>MONTH(SalesDataTable[[#This Row],[Order Date]])</f>
        <v>1</v>
      </c>
      <c r="X115" s="8" t="str">
        <f>TEXT(SalesDataTable[[#This Row],[Order Date]],"mmm")</f>
        <v>Jan</v>
      </c>
    </row>
    <row r="116" spans="1:24" ht="16">
      <c r="A116" s="2">
        <v>2490</v>
      </c>
      <c r="B116" s="3">
        <v>46047</v>
      </c>
      <c r="C116" s="5">
        <f>YEAR(SalesDataTable[[#This Row],[Order Date]])</f>
        <v>2026</v>
      </c>
      <c r="D116" s="14" t="str">
        <f>"Q"&amp;ROUNDUP(MONTH(SalesDataTable[[#This Row],[Order Date]])/3,0)</f>
        <v>Q1</v>
      </c>
      <c r="E116" s="5">
        <f>MONTH(SalesDataTable[[#This Row],[Order Date]])</f>
        <v>1</v>
      </c>
      <c r="F116" s="5" t="str">
        <f>TEXT(SalesDataTable[[#This Row],[Order Date]], "MMM")</f>
        <v>Jan</v>
      </c>
      <c r="G116" s="4" t="s">
        <v>6</v>
      </c>
      <c r="H116" s="4" t="s">
        <v>49</v>
      </c>
      <c r="I116" s="4" t="s">
        <v>2</v>
      </c>
      <c r="J116" s="4" t="s">
        <v>13</v>
      </c>
      <c r="K116" s="4" t="s">
        <v>4</v>
      </c>
      <c r="L116" s="4" t="s">
        <v>30</v>
      </c>
      <c r="M116" s="9">
        <v>2</v>
      </c>
      <c r="N116" s="6">
        <v>103.99</v>
      </c>
      <c r="O116" s="7">
        <v>0.15</v>
      </c>
      <c r="P116" s="6">
        <v>51.94</v>
      </c>
      <c r="Q116" s="6">
        <f t="shared" si="4"/>
        <v>176.78299999999999</v>
      </c>
      <c r="R116" s="6">
        <f t="shared" si="5"/>
        <v>103.88</v>
      </c>
      <c r="S116" s="6">
        <f t="shared" si="6"/>
        <v>72.902999999999992</v>
      </c>
      <c r="T116" s="8">
        <f t="shared" si="7"/>
        <v>0.41238693765803269</v>
      </c>
      <c r="U116" s="5">
        <f>YEAR(SalesDataTable[[#This Row],[Order Date]])</f>
        <v>2026</v>
      </c>
      <c r="V116" s="8" t="str">
        <f>"Q"&amp;ROUNDUP(MONTH(SalesDataTable[[#This Row],[Order Date]])/3,0)</f>
        <v>Q1</v>
      </c>
      <c r="W116" s="9">
        <f>MONTH(SalesDataTable[[#This Row],[Order Date]])</f>
        <v>1</v>
      </c>
      <c r="X116" s="8" t="str">
        <f>TEXT(SalesDataTable[[#This Row],[Order Date]],"mmm")</f>
        <v>Jan</v>
      </c>
    </row>
    <row r="117" spans="1:24" ht="16">
      <c r="A117" s="2">
        <v>5078</v>
      </c>
      <c r="B117" s="3">
        <v>46047</v>
      </c>
      <c r="C117" s="5">
        <f>YEAR(SalesDataTable[[#This Row],[Order Date]])</f>
        <v>2026</v>
      </c>
      <c r="D117" s="14" t="str">
        <f>"Q"&amp;ROUNDUP(MONTH(SalesDataTable[[#This Row],[Order Date]])/3,0)</f>
        <v>Q1</v>
      </c>
      <c r="E117" s="5">
        <f>MONTH(SalesDataTable[[#This Row],[Order Date]])</f>
        <v>1</v>
      </c>
      <c r="F117" s="5" t="str">
        <f>TEXT(SalesDataTable[[#This Row],[Order Date]], "MMM")</f>
        <v>Jan</v>
      </c>
      <c r="G117" s="4" t="s">
        <v>6</v>
      </c>
      <c r="H117" s="4" t="s">
        <v>43</v>
      </c>
      <c r="I117" s="4" t="s">
        <v>2</v>
      </c>
      <c r="J117" s="4" t="s">
        <v>3</v>
      </c>
      <c r="K117" s="4" t="s">
        <v>9</v>
      </c>
      <c r="L117" s="4" t="s">
        <v>46</v>
      </c>
      <c r="M117" s="9">
        <v>2</v>
      </c>
      <c r="N117" s="6">
        <v>72.739999999999995</v>
      </c>
      <c r="O117" s="7">
        <v>0</v>
      </c>
      <c r="P117" s="6">
        <v>31.96</v>
      </c>
      <c r="Q117" s="6">
        <f t="shared" si="4"/>
        <v>145.47999999999999</v>
      </c>
      <c r="R117" s="6">
        <f t="shared" si="5"/>
        <v>63.92</v>
      </c>
      <c r="S117" s="6">
        <f t="shared" si="6"/>
        <v>81.559999999999988</v>
      </c>
      <c r="T117" s="8">
        <f t="shared" si="7"/>
        <v>0.56062689029419843</v>
      </c>
      <c r="U117" s="5">
        <f>YEAR(SalesDataTable[[#This Row],[Order Date]])</f>
        <v>2026</v>
      </c>
      <c r="V117" s="8" t="str">
        <f>"Q"&amp;ROUNDUP(MONTH(SalesDataTable[[#This Row],[Order Date]])/3,0)</f>
        <v>Q1</v>
      </c>
      <c r="W117" s="9">
        <f>MONTH(SalesDataTable[[#This Row],[Order Date]])</f>
        <v>1</v>
      </c>
      <c r="X117" s="8" t="str">
        <f>TEXT(SalesDataTable[[#This Row],[Order Date]],"mmm")</f>
        <v>Jan</v>
      </c>
    </row>
    <row r="118" spans="1:24" ht="16">
      <c r="A118" s="2">
        <v>230</v>
      </c>
      <c r="B118" s="3">
        <v>46048</v>
      </c>
      <c r="C118" s="5">
        <f>YEAR(SalesDataTable[[#This Row],[Order Date]])</f>
        <v>2026</v>
      </c>
      <c r="D118" s="14" t="str">
        <f>"Q"&amp;ROUNDUP(MONTH(SalesDataTable[[#This Row],[Order Date]])/3,0)</f>
        <v>Q1</v>
      </c>
      <c r="E118" s="5">
        <f>MONTH(SalesDataTable[[#This Row],[Order Date]])</f>
        <v>1</v>
      </c>
      <c r="F118" s="5" t="str">
        <f>TEXT(SalesDataTable[[#This Row],[Order Date]], "MMM")</f>
        <v>Jan</v>
      </c>
      <c r="G118" s="4" t="s">
        <v>11</v>
      </c>
      <c r="H118" s="4" t="s">
        <v>39</v>
      </c>
      <c r="I118" s="4" t="s">
        <v>19</v>
      </c>
      <c r="J118" s="4" t="s">
        <v>3</v>
      </c>
      <c r="K118" s="4" t="s">
        <v>4</v>
      </c>
      <c r="L118" s="4" t="s">
        <v>30</v>
      </c>
      <c r="M118" s="9">
        <v>1</v>
      </c>
      <c r="N118" s="6">
        <v>100.01</v>
      </c>
      <c r="O118" s="7">
        <v>0.05</v>
      </c>
      <c r="P118" s="6">
        <v>49.41</v>
      </c>
      <c r="Q118" s="6">
        <f t="shared" si="4"/>
        <v>95.009500000000003</v>
      </c>
      <c r="R118" s="6">
        <f t="shared" si="5"/>
        <v>49.41</v>
      </c>
      <c r="S118" s="6">
        <f t="shared" si="6"/>
        <v>45.599500000000006</v>
      </c>
      <c r="T118" s="8">
        <f t="shared" si="7"/>
        <v>0.47994674216788852</v>
      </c>
      <c r="U118" s="5">
        <f>YEAR(SalesDataTable[[#This Row],[Order Date]])</f>
        <v>2026</v>
      </c>
      <c r="V118" s="8" t="str">
        <f>"Q"&amp;ROUNDUP(MONTH(SalesDataTable[[#This Row],[Order Date]])/3,0)</f>
        <v>Q1</v>
      </c>
      <c r="W118" s="9">
        <f>MONTH(SalesDataTable[[#This Row],[Order Date]])</f>
        <v>1</v>
      </c>
      <c r="X118" s="8" t="str">
        <f>TEXT(SalesDataTable[[#This Row],[Order Date]],"mmm")</f>
        <v>Jan</v>
      </c>
    </row>
    <row r="119" spans="1:24" ht="16">
      <c r="A119" s="2">
        <v>1757</v>
      </c>
      <c r="B119" s="3">
        <v>46048</v>
      </c>
      <c r="C119" s="5">
        <f>YEAR(SalesDataTable[[#This Row],[Order Date]])</f>
        <v>2026</v>
      </c>
      <c r="D119" s="14" t="str">
        <f>"Q"&amp;ROUNDUP(MONTH(SalesDataTable[[#This Row],[Order Date]])/3,0)</f>
        <v>Q1</v>
      </c>
      <c r="E119" s="5">
        <f>MONTH(SalesDataTable[[#This Row],[Order Date]])</f>
        <v>1</v>
      </c>
      <c r="F119" s="5" t="str">
        <f>TEXT(SalesDataTable[[#This Row],[Order Date]], "MMM")</f>
        <v>Jan</v>
      </c>
      <c r="G119" s="4" t="s">
        <v>20</v>
      </c>
      <c r="H119" s="4" t="s">
        <v>31</v>
      </c>
      <c r="I119" s="4" t="s">
        <v>2</v>
      </c>
      <c r="J119" s="4" t="s">
        <v>16</v>
      </c>
      <c r="K119" s="4" t="s">
        <v>14</v>
      </c>
      <c r="L119" s="4" t="s">
        <v>32</v>
      </c>
      <c r="M119" s="9">
        <v>2</v>
      </c>
      <c r="N119" s="6">
        <v>45.73</v>
      </c>
      <c r="O119" s="7">
        <v>0</v>
      </c>
      <c r="P119" s="6">
        <v>18.11</v>
      </c>
      <c r="Q119" s="6">
        <f t="shared" si="4"/>
        <v>91.46</v>
      </c>
      <c r="R119" s="6">
        <f t="shared" si="5"/>
        <v>36.22</v>
      </c>
      <c r="S119" s="6">
        <f t="shared" si="6"/>
        <v>55.239999999999995</v>
      </c>
      <c r="T119" s="8">
        <f t="shared" si="7"/>
        <v>0.60397988191559149</v>
      </c>
      <c r="U119" s="5">
        <f>YEAR(SalesDataTable[[#This Row],[Order Date]])</f>
        <v>2026</v>
      </c>
      <c r="V119" s="8" t="str">
        <f>"Q"&amp;ROUNDUP(MONTH(SalesDataTable[[#This Row],[Order Date]])/3,0)</f>
        <v>Q1</v>
      </c>
      <c r="W119" s="9">
        <f>MONTH(SalesDataTable[[#This Row],[Order Date]])</f>
        <v>1</v>
      </c>
      <c r="X119" s="8" t="str">
        <f>TEXT(SalesDataTable[[#This Row],[Order Date]],"mmm")</f>
        <v>Jan</v>
      </c>
    </row>
    <row r="120" spans="1:24" ht="16">
      <c r="A120" s="2">
        <v>1944</v>
      </c>
      <c r="B120" s="3">
        <v>46048</v>
      </c>
      <c r="C120" s="5">
        <f>YEAR(SalesDataTable[[#This Row],[Order Date]])</f>
        <v>2026</v>
      </c>
      <c r="D120" s="14" t="str">
        <f>"Q"&amp;ROUNDUP(MONTH(SalesDataTable[[#This Row],[Order Date]])/3,0)</f>
        <v>Q1</v>
      </c>
      <c r="E120" s="5">
        <f>MONTH(SalesDataTable[[#This Row],[Order Date]])</f>
        <v>1</v>
      </c>
      <c r="F120" s="5" t="str">
        <f>TEXT(SalesDataTable[[#This Row],[Order Date]], "MMM")</f>
        <v>Jan</v>
      </c>
      <c r="G120" s="4" t="s">
        <v>11</v>
      </c>
      <c r="H120" s="4" t="s">
        <v>52</v>
      </c>
      <c r="I120" s="4" t="s">
        <v>2</v>
      </c>
      <c r="J120" s="4" t="s">
        <v>3</v>
      </c>
      <c r="K120" s="4" t="s">
        <v>9</v>
      </c>
      <c r="L120" s="4" t="s">
        <v>17</v>
      </c>
      <c r="M120" s="9">
        <v>2</v>
      </c>
      <c r="N120" s="6">
        <v>143.66</v>
      </c>
      <c r="O120" s="7">
        <v>0.15</v>
      </c>
      <c r="P120" s="6">
        <v>78.14</v>
      </c>
      <c r="Q120" s="6">
        <f t="shared" si="4"/>
        <v>244.22199999999998</v>
      </c>
      <c r="R120" s="6">
        <f t="shared" si="5"/>
        <v>156.28</v>
      </c>
      <c r="S120" s="6">
        <f t="shared" si="6"/>
        <v>87.941999999999979</v>
      </c>
      <c r="T120" s="8">
        <f t="shared" si="7"/>
        <v>0.36009040954541355</v>
      </c>
      <c r="U120" s="5">
        <f>YEAR(SalesDataTable[[#This Row],[Order Date]])</f>
        <v>2026</v>
      </c>
      <c r="V120" s="8" t="str">
        <f>"Q"&amp;ROUNDUP(MONTH(SalesDataTable[[#This Row],[Order Date]])/3,0)</f>
        <v>Q1</v>
      </c>
      <c r="W120" s="9">
        <f>MONTH(SalesDataTable[[#This Row],[Order Date]])</f>
        <v>1</v>
      </c>
      <c r="X120" s="8" t="str">
        <f>TEXT(SalesDataTable[[#This Row],[Order Date]],"mmm")</f>
        <v>Jan</v>
      </c>
    </row>
    <row r="121" spans="1:24" ht="16">
      <c r="A121" s="2">
        <v>3485</v>
      </c>
      <c r="B121" s="3">
        <v>46048</v>
      </c>
      <c r="C121" s="5">
        <f>YEAR(SalesDataTable[[#This Row],[Order Date]])</f>
        <v>2026</v>
      </c>
      <c r="D121" s="14" t="str">
        <f>"Q"&amp;ROUNDUP(MONTH(SalesDataTable[[#This Row],[Order Date]])/3,0)</f>
        <v>Q1</v>
      </c>
      <c r="E121" s="5">
        <f>MONTH(SalesDataTable[[#This Row],[Order Date]])</f>
        <v>1</v>
      </c>
      <c r="F121" s="5" t="str">
        <f>TEXT(SalesDataTable[[#This Row],[Order Date]], "MMM")</f>
        <v>Jan</v>
      </c>
      <c r="G121" s="4" t="s">
        <v>11</v>
      </c>
      <c r="H121" s="4" t="s">
        <v>39</v>
      </c>
      <c r="I121" s="4" t="s">
        <v>2</v>
      </c>
      <c r="J121" s="4" t="s">
        <v>16</v>
      </c>
      <c r="K121" s="4" t="s">
        <v>23</v>
      </c>
      <c r="L121" s="4" t="s">
        <v>51</v>
      </c>
      <c r="M121" s="9">
        <v>2</v>
      </c>
      <c r="N121" s="6">
        <v>121.88</v>
      </c>
      <c r="O121" s="7">
        <v>0.05</v>
      </c>
      <c r="P121" s="6">
        <v>62.17</v>
      </c>
      <c r="Q121" s="6">
        <f t="shared" si="4"/>
        <v>231.57199999999997</v>
      </c>
      <c r="R121" s="6">
        <f t="shared" si="5"/>
        <v>124.34</v>
      </c>
      <c r="S121" s="6">
        <f t="shared" si="6"/>
        <v>107.23199999999997</v>
      </c>
      <c r="T121" s="8">
        <f t="shared" si="7"/>
        <v>0.46306116456220953</v>
      </c>
      <c r="U121" s="5">
        <f>YEAR(SalesDataTable[[#This Row],[Order Date]])</f>
        <v>2026</v>
      </c>
      <c r="V121" s="8" t="str">
        <f>"Q"&amp;ROUNDUP(MONTH(SalesDataTable[[#This Row],[Order Date]])/3,0)</f>
        <v>Q1</v>
      </c>
      <c r="W121" s="9">
        <f>MONTH(SalesDataTable[[#This Row],[Order Date]])</f>
        <v>1</v>
      </c>
      <c r="X121" s="8" t="str">
        <f>TEXT(SalesDataTable[[#This Row],[Order Date]],"mmm")</f>
        <v>Jan</v>
      </c>
    </row>
    <row r="122" spans="1:24" ht="16">
      <c r="A122" s="2">
        <v>4002</v>
      </c>
      <c r="B122" s="3">
        <v>46048</v>
      </c>
      <c r="C122" s="5">
        <f>YEAR(SalesDataTable[[#This Row],[Order Date]])</f>
        <v>2026</v>
      </c>
      <c r="D122" s="14" t="str">
        <f>"Q"&amp;ROUNDUP(MONTH(SalesDataTable[[#This Row],[Order Date]])/3,0)</f>
        <v>Q1</v>
      </c>
      <c r="E122" s="5">
        <f>MONTH(SalesDataTable[[#This Row],[Order Date]])</f>
        <v>1</v>
      </c>
      <c r="F122" s="5" t="str">
        <f>TEXT(SalesDataTable[[#This Row],[Order Date]], "MMM")</f>
        <v>Jan</v>
      </c>
      <c r="G122" s="4" t="s">
        <v>0</v>
      </c>
      <c r="H122" s="4" t="s">
        <v>50</v>
      </c>
      <c r="I122" s="4" t="s">
        <v>2</v>
      </c>
      <c r="J122" s="4" t="s">
        <v>3</v>
      </c>
      <c r="K122" s="4" t="s">
        <v>34</v>
      </c>
      <c r="L122" s="4" t="s">
        <v>45</v>
      </c>
      <c r="M122" s="9">
        <v>3</v>
      </c>
      <c r="N122" s="6">
        <v>50.92</v>
      </c>
      <c r="O122" s="7">
        <v>0.05</v>
      </c>
      <c r="P122" s="6">
        <v>21.87</v>
      </c>
      <c r="Q122" s="6">
        <f t="shared" si="4"/>
        <v>145.12199999999999</v>
      </c>
      <c r="R122" s="6">
        <f t="shared" si="5"/>
        <v>65.61</v>
      </c>
      <c r="S122" s="6">
        <f t="shared" si="6"/>
        <v>79.511999999999986</v>
      </c>
      <c r="T122" s="8">
        <f t="shared" si="7"/>
        <v>0.54789763095877941</v>
      </c>
      <c r="U122" s="5">
        <f>YEAR(SalesDataTable[[#This Row],[Order Date]])</f>
        <v>2026</v>
      </c>
      <c r="V122" s="8" t="str">
        <f>"Q"&amp;ROUNDUP(MONTH(SalesDataTable[[#This Row],[Order Date]])/3,0)</f>
        <v>Q1</v>
      </c>
      <c r="W122" s="9">
        <f>MONTH(SalesDataTable[[#This Row],[Order Date]])</f>
        <v>1</v>
      </c>
      <c r="X122" s="8" t="str">
        <f>TEXT(SalesDataTable[[#This Row],[Order Date]],"mmm")</f>
        <v>Jan</v>
      </c>
    </row>
    <row r="123" spans="1:24" ht="16">
      <c r="A123" s="2">
        <v>818</v>
      </c>
      <c r="B123" s="3">
        <v>46049</v>
      </c>
      <c r="C123" s="5">
        <f>YEAR(SalesDataTable[[#This Row],[Order Date]])</f>
        <v>2026</v>
      </c>
      <c r="D123" s="14" t="str">
        <f>"Q"&amp;ROUNDUP(MONTH(SalesDataTable[[#This Row],[Order Date]])/3,0)</f>
        <v>Q1</v>
      </c>
      <c r="E123" s="5">
        <f>MONTH(SalesDataTable[[#This Row],[Order Date]])</f>
        <v>1</v>
      </c>
      <c r="F123" s="5" t="str">
        <f>TEXT(SalesDataTable[[#This Row],[Order Date]], "MMM")</f>
        <v>Jan</v>
      </c>
      <c r="G123" s="4" t="s">
        <v>0</v>
      </c>
      <c r="H123" s="4" t="s">
        <v>1</v>
      </c>
      <c r="I123" s="4" t="s">
        <v>2</v>
      </c>
      <c r="J123" s="4" t="s">
        <v>3</v>
      </c>
      <c r="K123" s="4" t="s">
        <v>4</v>
      </c>
      <c r="L123" s="4" t="s">
        <v>30</v>
      </c>
      <c r="M123" s="9">
        <v>1</v>
      </c>
      <c r="N123" s="6">
        <v>103.78</v>
      </c>
      <c r="O123" s="7">
        <v>0</v>
      </c>
      <c r="P123" s="6">
        <v>49.36</v>
      </c>
      <c r="Q123" s="6">
        <f t="shared" si="4"/>
        <v>103.78</v>
      </c>
      <c r="R123" s="6">
        <f t="shared" si="5"/>
        <v>49.36</v>
      </c>
      <c r="S123" s="6">
        <f t="shared" si="6"/>
        <v>54.42</v>
      </c>
      <c r="T123" s="8">
        <f t="shared" si="7"/>
        <v>0.52437849296588934</v>
      </c>
      <c r="U123" s="5">
        <f>YEAR(SalesDataTable[[#This Row],[Order Date]])</f>
        <v>2026</v>
      </c>
      <c r="V123" s="8" t="str">
        <f>"Q"&amp;ROUNDUP(MONTH(SalesDataTable[[#This Row],[Order Date]])/3,0)</f>
        <v>Q1</v>
      </c>
      <c r="W123" s="9">
        <f>MONTH(SalesDataTable[[#This Row],[Order Date]])</f>
        <v>1</v>
      </c>
      <c r="X123" s="8" t="str">
        <f>TEXT(SalesDataTable[[#This Row],[Order Date]],"mmm")</f>
        <v>Jan</v>
      </c>
    </row>
    <row r="124" spans="1:24" ht="16">
      <c r="A124" s="2">
        <v>1439</v>
      </c>
      <c r="B124" s="3">
        <v>46049</v>
      </c>
      <c r="C124" s="5">
        <f>YEAR(SalesDataTable[[#This Row],[Order Date]])</f>
        <v>2026</v>
      </c>
      <c r="D124" s="14" t="str">
        <f>"Q"&amp;ROUNDUP(MONTH(SalesDataTable[[#This Row],[Order Date]])/3,0)</f>
        <v>Q1</v>
      </c>
      <c r="E124" s="5">
        <f>MONTH(SalesDataTable[[#This Row],[Order Date]])</f>
        <v>1</v>
      </c>
      <c r="F124" s="5" t="str">
        <f>TEXT(SalesDataTable[[#This Row],[Order Date]], "MMM")</f>
        <v>Jan</v>
      </c>
      <c r="G124" s="4" t="s">
        <v>6</v>
      </c>
      <c r="H124" s="4" t="s">
        <v>27</v>
      </c>
      <c r="I124" s="4" t="s">
        <v>28</v>
      </c>
      <c r="J124" s="4" t="s">
        <v>13</v>
      </c>
      <c r="K124" s="4" t="s">
        <v>9</v>
      </c>
      <c r="L124" s="4" t="s">
        <v>37</v>
      </c>
      <c r="M124" s="9">
        <v>2</v>
      </c>
      <c r="N124" s="6">
        <v>157.16999999999999</v>
      </c>
      <c r="O124" s="7">
        <v>0</v>
      </c>
      <c r="P124" s="6">
        <v>81.260000000000005</v>
      </c>
      <c r="Q124" s="6">
        <f t="shared" si="4"/>
        <v>314.33999999999997</v>
      </c>
      <c r="R124" s="6">
        <f t="shared" si="5"/>
        <v>162.52000000000001</v>
      </c>
      <c r="S124" s="6">
        <f t="shared" si="6"/>
        <v>151.81999999999996</v>
      </c>
      <c r="T124" s="8">
        <f t="shared" si="7"/>
        <v>0.4829802125087484</v>
      </c>
      <c r="U124" s="5">
        <f>YEAR(SalesDataTable[[#This Row],[Order Date]])</f>
        <v>2026</v>
      </c>
      <c r="V124" s="8" t="str">
        <f>"Q"&amp;ROUNDUP(MONTH(SalesDataTable[[#This Row],[Order Date]])/3,0)</f>
        <v>Q1</v>
      </c>
      <c r="W124" s="9">
        <f>MONTH(SalesDataTable[[#This Row],[Order Date]])</f>
        <v>1</v>
      </c>
      <c r="X124" s="8" t="str">
        <f>TEXT(SalesDataTable[[#This Row],[Order Date]],"mmm")</f>
        <v>Jan</v>
      </c>
    </row>
    <row r="125" spans="1:24" ht="16">
      <c r="A125" s="2">
        <v>1616</v>
      </c>
      <c r="B125" s="3">
        <v>46049</v>
      </c>
      <c r="C125" s="5">
        <f>YEAR(SalesDataTable[[#This Row],[Order Date]])</f>
        <v>2026</v>
      </c>
      <c r="D125" s="14" t="str">
        <f>"Q"&amp;ROUNDUP(MONTH(SalesDataTable[[#This Row],[Order Date]])/3,0)</f>
        <v>Q1</v>
      </c>
      <c r="E125" s="5">
        <f>MONTH(SalesDataTable[[#This Row],[Order Date]])</f>
        <v>1</v>
      </c>
      <c r="F125" s="5" t="str">
        <f>TEXT(SalesDataTable[[#This Row],[Order Date]], "MMM")</f>
        <v>Jan</v>
      </c>
      <c r="G125" s="4" t="s">
        <v>6</v>
      </c>
      <c r="H125" s="4" t="s">
        <v>43</v>
      </c>
      <c r="I125" s="4" t="s">
        <v>2</v>
      </c>
      <c r="J125" s="4" t="s">
        <v>16</v>
      </c>
      <c r="K125" s="4" t="s">
        <v>14</v>
      </c>
      <c r="L125" s="4" t="s">
        <v>44</v>
      </c>
      <c r="M125" s="9">
        <v>2</v>
      </c>
      <c r="N125" s="6">
        <v>132.91999999999999</v>
      </c>
      <c r="O125" s="7">
        <v>0</v>
      </c>
      <c r="P125" s="6">
        <v>69.02</v>
      </c>
      <c r="Q125" s="6">
        <f t="shared" si="4"/>
        <v>265.83999999999997</v>
      </c>
      <c r="R125" s="6">
        <f t="shared" si="5"/>
        <v>138.04</v>
      </c>
      <c r="S125" s="6">
        <f t="shared" si="6"/>
        <v>127.79999999999998</v>
      </c>
      <c r="T125" s="8">
        <f t="shared" si="7"/>
        <v>0.48074029491423409</v>
      </c>
      <c r="U125" s="5">
        <f>YEAR(SalesDataTable[[#This Row],[Order Date]])</f>
        <v>2026</v>
      </c>
      <c r="V125" s="8" t="str">
        <f>"Q"&amp;ROUNDUP(MONTH(SalesDataTable[[#This Row],[Order Date]])/3,0)</f>
        <v>Q1</v>
      </c>
      <c r="W125" s="9">
        <f>MONTH(SalesDataTable[[#This Row],[Order Date]])</f>
        <v>1</v>
      </c>
      <c r="X125" s="8" t="str">
        <f>TEXT(SalesDataTable[[#This Row],[Order Date]],"mmm")</f>
        <v>Jan</v>
      </c>
    </row>
    <row r="126" spans="1:24" ht="16">
      <c r="A126" s="2">
        <v>1798</v>
      </c>
      <c r="B126" s="3">
        <v>46049</v>
      </c>
      <c r="C126" s="5">
        <f>YEAR(SalesDataTable[[#This Row],[Order Date]])</f>
        <v>2026</v>
      </c>
      <c r="D126" s="14" t="str">
        <f>"Q"&amp;ROUNDUP(MONTH(SalesDataTable[[#This Row],[Order Date]])/3,0)</f>
        <v>Q1</v>
      </c>
      <c r="E126" s="5">
        <f>MONTH(SalesDataTable[[#This Row],[Order Date]])</f>
        <v>1</v>
      </c>
      <c r="F126" s="5" t="str">
        <f>TEXT(SalesDataTable[[#This Row],[Order Date]], "MMM")</f>
        <v>Jan</v>
      </c>
      <c r="G126" s="4" t="s">
        <v>20</v>
      </c>
      <c r="H126" s="4" t="s">
        <v>33</v>
      </c>
      <c r="I126" s="4" t="s">
        <v>19</v>
      </c>
      <c r="J126" s="4" t="s">
        <v>3</v>
      </c>
      <c r="K126" s="4" t="s">
        <v>9</v>
      </c>
      <c r="L126" s="4" t="s">
        <v>46</v>
      </c>
      <c r="M126" s="9">
        <v>1</v>
      </c>
      <c r="N126" s="6">
        <v>71.41</v>
      </c>
      <c r="O126" s="7">
        <v>0.05</v>
      </c>
      <c r="P126" s="6">
        <v>32.28</v>
      </c>
      <c r="Q126" s="6">
        <f t="shared" si="4"/>
        <v>67.839499999999987</v>
      </c>
      <c r="R126" s="6">
        <f t="shared" si="5"/>
        <v>32.28</v>
      </c>
      <c r="S126" s="6">
        <f t="shared" si="6"/>
        <v>35.559499999999986</v>
      </c>
      <c r="T126" s="8">
        <f t="shared" si="7"/>
        <v>0.52417102130764515</v>
      </c>
      <c r="U126" s="5">
        <f>YEAR(SalesDataTable[[#This Row],[Order Date]])</f>
        <v>2026</v>
      </c>
      <c r="V126" s="8" t="str">
        <f>"Q"&amp;ROUNDUP(MONTH(SalesDataTable[[#This Row],[Order Date]])/3,0)</f>
        <v>Q1</v>
      </c>
      <c r="W126" s="9">
        <f>MONTH(SalesDataTable[[#This Row],[Order Date]])</f>
        <v>1</v>
      </c>
      <c r="X126" s="8" t="str">
        <f>TEXT(SalesDataTable[[#This Row],[Order Date]],"mmm")</f>
        <v>Jan</v>
      </c>
    </row>
    <row r="127" spans="1:24" ht="16">
      <c r="A127" s="2">
        <v>4449</v>
      </c>
      <c r="B127" s="3">
        <v>46049</v>
      </c>
      <c r="C127" s="5">
        <f>YEAR(SalesDataTable[[#This Row],[Order Date]])</f>
        <v>2026</v>
      </c>
      <c r="D127" s="14" t="str">
        <f>"Q"&amp;ROUNDUP(MONTH(SalesDataTable[[#This Row],[Order Date]])/3,0)</f>
        <v>Q1</v>
      </c>
      <c r="E127" s="5">
        <f>MONTH(SalesDataTable[[#This Row],[Order Date]])</f>
        <v>1</v>
      </c>
      <c r="F127" s="5" t="str">
        <f>TEXT(SalesDataTable[[#This Row],[Order Date]], "MMM")</f>
        <v>Jan</v>
      </c>
      <c r="G127" s="4" t="s">
        <v>20</v>
      </c>
      <c r="H127" s="4" t="s">
        <v>33</v>
      </c>
      <c r="I127" s="4" t="s">
        <v>2</v>
      </c>
      <c r="J127" s="4" t="s">
        <v>13</v>
      </c>
      <c r="K127" s="4" t="s">
        <v>23</v>
      </c>
      <c r="L127" s="4" t="s">
        <v>29</v>
      </c>
      <c r="M127" s="9">
        <v>1</v>
      </c>
      <c r="N127" s="6">
        <v>199.67</v>
      </c>
      <c r="O127" s="7">
        <v>0</v>
      </c>
      <c r="P127" s="6">
        <v>103.81</v>
      </c>
      <c r="Q127" s="6">
        <f t="shared" si="4"/>
        <v>199.67</v>
      </c>
      <c r="R127" s="6">
        <f t="shared" si="5"/>
        <v>103.81</v>
      </c>
      <c r="S127" s="6">
        <f t="shared" si="6"/>
        <v>95.859999999999985</v>
      </c>
      <c r="T127" s="8">
        <f t="shared" si="7"/>
        <v>0.4800921520508839</v>
      </c>
      <c r="U127" s="5">
        <f>YEAR(SalesDataTable[[#This Row],[Order Date]])</f>
        <v>2026</v>
      </c>
      <c r="V127" s="8" t="str">
        <f>"Q"&amp;ROUNDUP(MONTH(SalesDataTable[[#This Row],[Order Date]])/3,0)</f>
        <v>Q1</v>
      </c>
      <c r="W127" s="9">
        <f>MONTH(SalesDataTable[[#This Row],[Order Date]])</f>
        <v>1</v>
      </c>
      <c r="X127" s="8" t="str">
        <f>TEXT(SalesDataTable[[#This Row],[Order Date]],"mmm")</f>
        <v>Jan</v>
      </c>
    </row>
    <row r="128" spans="1:24" ht="16">
      <c r="A128" s="2">
        <v>4473</v>
      </c>
      <c r="B128" s="3">
        <v>46049</v>
      </c>
      <c r="C128" s="5">
        <f>YEAR(SalesDataTable[[#This Row],[Order Date]])</f>
        <v>2026</v>
      </c>
      <c r="D128" s="14" t="str">
        <f>"Q"&amp;ROUNDUP(MONTH(SalesDataTable[[#This Row],[Order Date]])/3,0)</f>
        <v>Q1</v>
      </c>
      <c r="E128" s="5">
        <f>MONTH(SalesDataTable[[#This Row],[Order Date]])</f>
        <v>1</v>
      </c>
      <c r="F128" s="5" t="str">
        <f>TEXT(SalesDataTable[[#This Row],[Order Date]], "MMM")</f>
        <v>Jan</v>
      </c>
      <c r="G128" s="4" t="s">
        <v>0</v>
      </c>
      <c r="H128" s="4" t="s">
        <v>1</v>
      </c>
      <c r="I128" s="4" t="s">
        <v>19</v>
      </c>
      <c r="J128" s="4" t="s">
        <v>3</v>
      </c>
      <c r="K128" s="4" t="s">
        <v>23</v>
      </c>
      <c r="L128" s="4" t="s">
        <v>29</v>
      </c>
      <c r="M128" s="9">
        <v>1</v>
      </c>
      <c r="N128" s="6">
        <v>196.88</v>
      </c>
      <c r="O128" s="7">
        <v>0</v>
      </c>
      <c r="P128" s="6">
        <v>102.76</v>
      </c>
      <c r="Q128" s="6">
        <f t="shared" si="4"/>
        <v>196.88</v>
      </c>
      <c r="R128" s="6">
        <f t="shared" si="5"/>
        <v>102.76</v>
      </c>
      <c r="S128" s="6">
        <f t="shared" si="6"/>
        <v>94.11999999999999</v>
      </c>
      <c r="T128" s="8">
        <f t="shared" si="7"/>
        <v>0.47805770012190163</v>
      </c>
      <c r="U128" s="5">
        <f>YEAR(SalesDataTable[[#This Row],[Order Date]])</f>
        <v>2026</v>
      </c>
      <c r="V128" s="8" t="str">
        <f>"Q"&amp;ROUNDUP(MONTH(SalesDataTable[[#This Row],[Order Date]])/3,0)</f>
        <v>Q1</v>
      </c>
      <c r="W128" s="9">
        <f>MONTH(SalesDataTable[[#This Row],[Order Date]])</f>
        <v>1</v>
      </c>
      <c r="X128" s="8" t="str">
        <f>TEXT(SalesDataTable[[#This Row],[Order Date]],"mmm")</f>
        <v>Jan</v>
      </c>
    </row>
    <row r="129" spans="1:24" ht="16">
      <c r="A129" s="2">
        <v>203</v>
      </c>
      <c r="B129" s="3">
        <v>46050</v>
      </c>
      <c r="C129" s="5">
        <f>YEAR(SalesDataTable[[#This Row],[Order Date]])</f>
        <v>2026</v>
      </c>
      <c r="D129" s="14" t="str">
        <f>"Q"&amp;ROUNDUP(MONTH(SalesDataTable[[#This Row],[Order Date]])/3,0)</f>
        <v>Q1</v>
      </c>
      <c r="E129" s="5">
        <f>MONTH(SalesDataTable[[#This Row],[Order Date]])</f>
        <v>1</v>
      </c>
      <c r="F129" s="5" t="str">
        <f>TEXT(SalesDataTable[[#This Row],[Order Date]], "MMM")</f>
        <v>Jan</v>
      </c>
      <c r="G129" s="4" t="s">
        <v>20</v>
      </c>
      <c r="H129" s="4" t="s">
        <v>31</v>
      </c>
      <c r="I129" s="4" t="s">
        <v>2</v>
      </c>
      <c r="J129" s="4" t="s">
        <v>3</v>
      </c>
      <c r="K129" s="4" t="s">
        <v>4</v>
      </c>
      <c r="L129" s="4" t="s">
        <v>22</v>
      </c>
      <c r="M129" s="9">
        <v>3</v>
      </c>
      <c r="N129" s="6">
        <v>49.95</v>
      </c>
      <c r="O129" s="7">
        <v>0</v>
      </c>
      <c r="P129" s="6">
        <v>22.55</v>
      </c>
      <c r="Q129" s="6">
        <f t="shared" si="4"/>
        <v>149.85000000000002</v>
      </c>
      <c r="R129" s="6">
        <f t="shared" si="5"/>
        <v>67.650000000000006</v>
      </c>
      <c r="S129" s="6">
        <f t="shared" si="6"/>
        <v>82.200000000000017</v>
      </c>
      <c r="T129" s="8">
        <f t="shared" si="7"/>
        <v>0.54854854854854862</v>
      </c>
      <c r="U129" s="5">
        <f>YEAR(SalesDataTable[[#This Row],[Order Date]])</f>
        <v>2026</v>
      </c>
      <c r="V129" s="8" t="str">
        <f>"Q"&amp;ROUNDUP(MONTH(SalesDataTable[[#This Row],[Order Date]])/3,0)</f>
        <v>Q1</v>
      </c>
      <c r="W129" s="9">
        <f>MONTH(SalesDataTable[[#This Row],[Order Date]])</f>
        <v>1</v>
      </c>
      <c r="X129" s="8" t="str">
        <f>TEXT(SalesDataTable[[#This Row],[Order Date]],"mmm")</f>
        <v>Jan</v>
      </c>
    </row>
    <row r="130" spans="1:24" ht="16">
      <c r="A130" s="2">
        <v>1654</v>
      </c>
      <c r="B130" s="3">
        <v>46050</v>
      </c>
      <c r="C130" s="5">
        <f>YEAR(SalesDataTable[[#This Row],[Order Date]])</f>
        <v>2026</v>
      </c>
      <c r="D130" s="14" t="str">
        <f>"Q"&amp;ROUNDUP(MONTH(SalesDataTable[[#This Row],[Order Date]])/3,0)</f>
        <v>Q1</v>
      </c>
      <c r="E130" s="5">
        <f>MONTH(SalesDataTable[[#This Row],[Order Date]])</f>
        <v>1</v>
      </c>
      <c r="F130" s="5" t="str">
        <f>TEXT(SalesDataTable[[#This Row],[Order Date]], "MMM")</f>
        <v>Jan</v>
      </c>
      <c r="G130" s="4" t="s">
        <v>6</v>
      </c>
      <c r="H130" s="4" t="s">
        <v>27</v>
      </c>
      <c r="I130" s="4" t="s">
        <v>28</v>
      </c>
      <c r="J130" s="4" t="s">
        <v>16</v>
      </c>
      <c r="K130" s="4" t="s">
        <v>9</v>
      </c>
      <c r="L130" s="4" t="s">
        <v>46</v>
      </c>
      <c r="M130" s="9">
        <v>1</v>
      </c>
      <c r="N130" s="6">
        <v>70.41</v>
      </c>
      <c r="O130" s="7">
        <v>0</v>
      </c>
      <c r="P130" s="6">
        <v>32.74</v>
      </c>
      <c r="Q130" s="6">
        <f t="shared" ref="Q130:Q193" si="8">M130*N130*(1-O130)</f>
        <v>70.41</v>
      </c>
      <c r="R130" s="6">
        <f t="shared" ref="R130:R193" si="9">M130*P130</f>
        <v>32.74</v>
      </c>
      <c r="S130" s="6">
        <f t="shared" ref="S130:S193" si="10">Q130-R130</f>
        <v>37.669999999999995</v>
      </c>
      <c r="T130" s="8">
        <f t="shared" ref="T130:T193" si="11">IFERROR(S130/Q130,0)</f>
        <v>0.53500923164323244</v>
      </c>
      <c r="U130" s="5">
        <f>YEAR(SalesDataTable[[#This Row],[Order Date]])</f>
        <v>2026</v>
      </c>
      <c r="V130" s="8" t="str">
        <f>"Q"&amp;ROUNDUP(MONTH(SalesDataTable[[#This Row],[Order Date]])/3,0)</f>
        <v>Q1</v>
      </c>
      <c r="W130" s="9">
        <f>MONTH(SalesDataTable[[#This Row],[Order Date]])</f>
        <v>1</v>
      </c>
      <c r="X130" s="8" t="str">
        <f>TEXT(SalesDataTable[[#This Row],[Order Date]],"mmm")</f>
        <v>Jan</v>
      </c>
    </row>
    <row r="131" spans="1:24" ht="16">
      <c r="A131" s="2">
        <v>2203</v>
      </c>
      <c r="B131" s="3">
        <v>46050</v>
      </c>
      <c r="C131" s="5">
        <f>YEAR(SalesDataTable[[#This Row],[Order Date]])</f>
        <v>2026</v>
      </c>
      <c r="D131" s="14" t="str">
        <f>"Q"&amp;ROUNDUP(MONTH(SalesDataTable[[#This Row],[Order Date]])/3,0)</f>
        <v>Q1</v>
      </c>
      <c r="E131" s="5">
        <f>MONTH(SalesDataTable[[#This Row],[Order Date]])</f>
        <v>1</v>
      </c>
      <c r="F131" s="5" t="str">
        <f>TEXT(SalesDataTable[[#This Row],[Order Date]], "MMM")</f>
        <v>Jan</v>
      </c>
      <c r="G131" s="4" t="s">
        <v>11</v>
      </c>
      <c r="H131" s="4" t="s">
        <v>52</v>
      </c>
      <c r="I131" s="4" t="s">
        <v>28</v>
      </c>
      <c r="J131" s="4" t="s">
        <v>3</v>
      </c>
      <c r="K131" s="4" t="s">
        <v>9</v>
      </c>
      <c r="L131" s="4" t="s">
        <v>46</v>
      </c>
      <c r="M131" s="9">
        <v>2</v>
      </c>
      <c r="N131" s="6">
        <v>70.290000000000006</v>
      </c>
      <c r="O131" s="7">
        <v>0.15</v>
      </c>
      <c r="P131" s="6">
        <v>31.84</v>
      </c>
      <c r="Q131" s="6">
        <f t="shared" si="8"/>
        <v>119.49300000000001</v>
      </c>
      <c r="R131" s="6">
        <f t="shared" si="9"/>
        <v>63.68</v>
      </c>
      <c r="S131" s="6">
        <f t="shared" si="10"/>
        <v>55.813000000000009</v>
      </c>
      <c r="T131" s="8">
        <f t="shared" si="11"/>
        <v>0.46708175374289712</v>
      </c>
      <c r="U131" s="5">
        <f>YEAR(SalesDataTable[[#This Row],[Order Date]])</f>
        <v>2026</v>
      </c>
      <c r="V131" s="8" t="str">
        <f>"Q"&amp;ROUNDUP(MONTH(SalesDataTable[[#This Row],[Order Date]])/3,0)</f>
        <v>Q1</v>
      </c>
      <c r="W131" s="9">
        <f>MONTH(SalesDataTable[[#This Row],[Order Date]])</f>
        <v>1</v>
      </c>
      <c r="X131" s="8" t="str">
        <f>TEXT(SalesDataTable[[#This Row],[Order Date]],"mmm")</f>
        <v>Jan</v>
      </c>
    </row>
    <row r="132" spans="1:24" ht="16">
      <c r="A132" s="2">
        <v>3352</v>
      </c>
      <c r="B132" s="3">
        <v>46050</v>
      </c>
      <c r="C132" s="5">
        <f>YEAR(SalesDataTable[[#This Row],[Order Date]])</f>
        <v>2026</v>
      </c>
      <c r="D132" s="14" t="str">
        <f>"Q"&amp;ROUNDUP(MONTH(SalesDataTable[[#This Row],[Order Date]])/3,0)</f>
        <v>Q1</v>
      </c>
      <c r="E132" s="5">
        <f>MONTH(SalesDataTable[[#This Row],[Order Date]])</f>
        <v>1</v>
      </c>
      <c r="F132" s="5" t="str">
        <f>TEXT(SalesDataTable[[#This Row],[Order Date]], "MMM")</f>
        <v>Jan</v>
      </c>
      <c r="G132" s="4" t="s">
        <v>11</v>
      </c>
      <c r="H132" s="4" t="s">
        <v>52</v>
      </c>
      <c r="I132" s="4" t="s">
        <v>2</v>
      </c>
      <c r="J132" s="4" t="s">
        <v>16</v>
      </c>
      <c r="K132" s="4" t="s">
        <v>9</v>
      </c>
      <c r="L132" s="4" t="s">
        <v>10</v>
      </c>
      <c r="M132" s="9">
        <v>4</v>
      </c>
      <c r="N132" s="6">
        <v>91.46</v>
      </c>
      <c r="O132" s="7">
        <v>0</v>
      </c>
      <c r="P132" s="6">
        <v>44.04</v>
      </c>
      <c r="Q132" s="6">
        <f t="shared" si="8"/>
        <v>365.84</v>
      </c>
      <c r="R132" s="6">
        <f t="shared" si="9"/>
        <v>176.16</v>
      </c>
      <c r="S132" s="6">
        <f t="shared" si="10"/>
        <v>189.67999999999998</v>
      </c>
      <c r="T132" s="8">
        <f t="shared" si="11"/>
        <v>0.51847802317953207</v>
      </c>
      <c r="U132" s="5">
        <f>YEAR(SalesDataTable[[#This Row],[Order Date]])</f>
        <v>2026</v>
      </c>
      <c r="V132" s="8" t="str">
        <f>"Q"&amp;ROUNDUP(MONTH(SalesDataTable[[#This Row],[Order Date]])/3,0)</f>
        <v>Q1</v>
      </c>
      <c r="W132" s="9">
        <f>MONTH(SalesDataTable[[#This Row],[Order Date]])</f>
        <v>1</v>
      </c>
      <c r="X132" s="8" t="str">
        <f>TEXT(SalesDataTable[[#This Row],[Order Date]],"mmm")</f>
        <v>Jan</v>
      </c>
    </row>
    <row r="133" spans="1:24" ht="16">
      <c r="A133" s="2">
        <v>183</v>
      </c>
      <c r="B133" s="3">
        <v>46051</v>
      </c>
      <c r="C133" s="5">
        <f>YEAR(SalesDataTable[[#This Row],[Order Date]])</f>
        <v>2026</v>
      </c>
      <c r="D133" s="14" t="str">
        <f>"Q"&amp;ROUNDUP(MONTH(SalesDataTable[[#This Row],[Order Date]])/3,0)</f>
        <v>Q1</v>
      </c>
      <c r="E133" s="5">
        <f>MONTH(SalesDataTable[[#This Row],[Order Date]])</f>
        <v>1</v>
      </c>
      <c r="F133" s="5" t="str">
        <f>TEXT(SalesDataTable[[#This Row],[Order Date]], "MMM")</f>
        <v>Jan</v>
      </c>
      <c r="G133" s="4" t="s">
        <v>6</v>
      </c>
      <c r="H133" s="4" t="s">
        <v>43</v>
      </c>
      <c r="I133" s="4" t="s">
        <v>2</v>
      </c>
      <c r="J133" s="4" t="s">
        <v>13</v>
      </c>
      <c r="K133" s="4" t="s">
        <v>23</v>
      </c>
      <c r="L133" s="4" t="s">
        <v>51</v>
      </c>
      <c r="M133" s="9">
        <v>2</v>
      </c>
      <c r="N133" s="6">
        <v>123.27</v>
      </c>
      <c r="O133" s="7">
        <v>0</v>
      </c>
      <c r="P133" s="6">
        <v>60.26</v>
      </c>
      <c r="Q133" s="6">
        <f t="shared" si="8"/>
        <v>246.54</v>
      </c>
      <c r="R133" s="6">
        <f t="shared" si="9"/>
        <v>120.52</v>
      </c>
      <c r="S133" s="6">
        <f t="shared" si="10"/>
        <v>126.02</v>
      </c>
      <c r="T133" s="8">
        <f t="shared" si="11"/>
        <v>0.51115437657175311</v>
      </c>
      <c r="U133" s="5">
        <f>YEAR(SalesDataTable[[#This Row],[Order Date]])</f>
        <v>2026</v>
      </c>
      <c r="V133" s="8" t="str">
        <f>"Q"&amp;ROUNDUP(MONTH(SalesDataTable[[#This Row],[Order Date]])/3,0)</f>
        <v>Q1</v>
      </c>
      <c r="W133" s="9">
        <f>MONTH(SalesDataTable[[#This Row],[Order Date]])</f>
        <v>1</v>
      </c>
      <c r="X133" s="8" t="str">
        <f>TEXT(SalesDataTable[[#This Row],[Order Date]],"mmm")</f>
        <v>Jan</v>
      </c>
    </row>
    <row r="134" spans="1:24" ht="16">
      <c r="A134" s="2">
        <v>3525</v>
      </c>
      <c r="B134" s="3">
        <v>46051</v>
      </c>
      <c r="C134" s="5">
        <f>YEAR(SalesDataTable[[#This Row],[Order Date]])</f>
        <v>2026</v>
      </c>
      <c r="D134" s="14" t="str">
        <f>"Q"&amp;ROUNDUP(MONTH(SalesDataTable[[#This Row],[Order Date]])/3,0)</f>
        <v>Q1</v>
      </c>
      <c r="E134" s="5">
        <f>MONTH(SalesDataTable[[#This Row],[Order Date]])</f>
        <v>1</v>
      </c>
      <c r="F134" s="5" t="str">
        <f>TEXT(SalesDataTable[[#This Row],[Order Date]], "MMM")</f>
        <v>Jan</v>
      </c>
      <c r="G134" s="4" t="s">
        <v>11</v>
      </c>
      <c r="H134" s="4" t="s">
        <v>25</v>
      </c>
      <c r="I134" s="4" t="s">
        <v>8</v>
      </c>
      <c r="J134" s="4" t="s">
        <v>16</v>
      </c>
      <c r="K134" s="4" t="s">
        <v>34</v>
      </c>
      <c r="L134" s="4" t="s">
        <v>45</v>
      </c>
      <c r="M134" s="9">
        <v>3</v>
      </c>
      <c r="N134" s="6">
        <v>49.63</v>
      </c>
      <c r="O134" s="7">
        <v>0.1</v>
      </c>
      <c r="P134" s="6">
        <v>22.06</v>
      </c>
      <c r="Q134" s="6">
        <f t="shared" si="8"/>
        <v>134.001</v>
      </c>
      <c r="R134" s="6">
        <f t="shared" si="9"/>
        <v>66.179999999999993</v>
      </c>
      <c r="S134" s="6">
        <f t="shared" si="10"/>
        <v>67.821000000000012</v>
      </c>
      <c r="T134" s="8">
        <f t="shared" si="11"/>
        <v>0.50612308863366695</v>
      </c>
      <c r="U134" s="5">
        <f>YEAR(SalesDataTable[[#This Row],[Order Date]])</f>
        <v>2026</v>
      </c>
      <c r="V134" s="8" t="str">
        <f>"Q"&amp;ROUNDUP(MONTH(SalesDataTable[[#This Row],[Order Date]])/3,0)</f>
        <v>Q1</v>
      </c>
      <c r="W134" s="9">
        <f>MONTH(SalesDataTable[[#This Row],[Order Date]])</f>
        <v>1</v>
      </c>
      <c r="X134" s="8" t="str">
        <f>TEXT(SalesDataTable[[#This Row],[Order Date]],"mmm")</f>
        <v>Jan</v>
      </c>
    </row>
    <row r="135" spans="1:24" ht="16">
      <c r="A135" s="2">
        <v>4299</v>
      </c>
      <c r="B135" s="3">
        <v>46051</v>
      </c>
      <c r="C135" s="5">
        <f>YEAR(SalesDataTable[[#This Row],[Order Date]])</f>
        <v>2026</v>
      </c>
      <c r="D135" s="14" t="str">
        <f>"Q"&amp;ROUNDUP(MONTH(SalesDataTable[[#This Row],[Order Date]])/3,0)</f>
        <v>Q1</v>
      </c>
      <c r="E135" s="5">
        <f>MONTH(SalesDataTable[[#This Row],[Order Date]])</f>
        <v>1</v>
      </c>
      <c r="F135" s="5" t="str">
        <f>TEXT(SalesDataTable[[#This Row],[Order Date]], "MMM")</f>
        <v>Jan</v>
      </c>
      <c r="G135" s="4" t="s">
        <v>0</v>
      </c>
      <c r="H135" s="4" t="s">
        <v>36</v>
      </c>
      <c r="I135" s="4" t="s">
        <v>8</v>
      </c>
      <c r="J135" s="4" t="s">
        <v>16</v>
      </c>
      <c r="K135" s="4" t="s">
        <v>14</v>
      </c>
      <c r="L135" s="4" t="s">
        <v>44</v>
      </c>
      <c r="M135" s="9">
        <v>12</v>
      </c>
      <c r="N135" s="6">
        <v>132.21</v>
      </c>
      <c r="O135" s="7">
        <v>0.1</v>
      </c>
      <c r="P135" s="6">
        <v>68.95</v>
      </c>
      <c r="Q135" s="6">
        <f t="shared" si="8"/>
        <v>1427.8679999999999</v>
      </c>
      <c r="R135" s="6">
        <f t="shared" si="9"/>
        <v>827.40000000000009</v>
      </c>
      <c r="S135" s="6">
        <f t="shared" si="10"/>
        <v>600.46799999999985</v>
      </c>
      <c r="T135" s="8">
        <f t="shared" si="11"/>
        <v>0.42053467127213429</v>
      </c>
      <c r="U135" s="5">
        <f>YEAR(SalesDataTable[[#This Row],[Order Date]])</f>
        <v>2026</v>
      </c>
      <c r="V135" s="8" t="str">
        <f>"Q"&amp;ROUNDUP(MONTH(SalesDataTable[[#This Row],[Order Date]])/3,0)</f>
        <v>Q1</v>
      </c>
      <c r="W135" s="9">
        <f>MONTH(SalesDataTable[[#This Row],[Order Date]])</f>
        <v>1</v>
      </c>
      <c r="X135" s="8" t="str">
        <f>TEXT(SalesDataTable[[#This Row],[Order Date]],"mmm")</f>
        <v>Jan</v>
      </c>
    </row>
    <row r="136" spans="1:24" ht="16">
      <c r="A136" s="2">
        <v>748</v>
      </c>
      <c r="B136" s="3">
        <v>46052</v>
      </c>
      <c r="C136" s="5">
        <f>YEAR(SalesDataTable[[#This Row],[Order Date]])</f>
        <v>2026</v>
      </c>
      <c r="D136" s="14" t="str">
        <f>"Q"&amp;ROUNDUP(MONTH(SalesDataTable[[#This Row],[Order Date]])/3,0)</f>
        <v>Q1</v>
      </c>
      <c r="E136" s="5">
        <f>MONTH(SalesDataTable[[#This Row],[Order Date]])</f>
        <v>1</v>
      </c>
      <c r="F136" s="5" t="str">
        <f>TEXT(SalesDataTable[[#This Row],[Order Date]], "MMM")</f>
        <v>Jan</v>
      </c>
      <c r="G136" s="4" t="s">
        <v>6</v>
      </c>
      <c r="H136" s="4" t="s">
        <v>7</v>
      </c>
      <c r="I136" s="4" t="s">
        <v>19</v>
      </c>
      <c r="J136" s="4" t="s">
        <v>16</v>
      </c>
      <c r="K136" s="4" t="s">
        <v>4</v>
      </c>
      <c r="L136" s="4" t="s">
        <v>26</v>
      </c>
      <c r="M136" s="9">
        <v>1</v>
      </c>
      <c r="N136" s="6">
        <v>39.549999999999997</v>
      </c>
      <c r="O136" s="7">
        <v>0</v>
      </c>
      <c r="P136" s="6">
        <v>17.059999999999999</v>
      </c>
      <c r="Q136" s="6">
        <f t="shared" si="8"/>
        <v>39.549999999999997</v>
      </c>
      <c r="R136" s="6">
        <f t="shared" si="9"/>
        <v>17.059999999999999</v>
      </c>
      <c r="S136" s="6">
        <f t="shared" si="10"/>
        <v>22.49</v>
      </c>
      <c r="T136" s="8">
        <f t="shared" si="11"/>
        <v>0.56864728192161818</v>
      </c>
      <c r="U136" s="5">
        <f>YEAR(SalesDataTable[[#This Row],[Order Date]])</f>
        <v>2026</v>
      </c>
      <c r="V136" s="8" t="str">
        <f>"Q"&amp;ROUNDUP(MONTH(SalesDataTable[[#This Row],[Order Date]])/3,0)</f>
        <v>Q1</v>
      </c>
      <c r="W136" s="9">
        <f>MONTH(SalesDataTable[[#This Row],[Order Date]])</f>
        <v>1</v>
      </c>
      <c r="X136" s="8" t="str">
        <f>TEXT(SalesDataTable[[#This Row],[Order Date]],"mmm")</f>
        <v>Jan</v>
      </c>
    </row>
    <row r="137" spans="1:24" ht="16">
      <c r="A137" s="2">
        <v>3117</v>
      </c>
      <c r="B137" s="3">
        <v>46052</v>
      </c>
      <c r="C137" s="5">
        <f>YEAR(SalesDataTable[[#This Row],[Order Date]])</f>
        <v>2026</v>
      </c>
      <c r="D137" s="14" t="str">
        <f>"Q"&amp;ROUNDUP(MONTH(SalesDataTable[[#This Row],[Order Date]])/3,0)</f>
        <v>Q1</v>
      </c>
      <c r="E137" s="5">
        <f>MONTH(SalesDataTable[[#This Row],[Order Date]])</f>
        <v>1</v>
      </c>
      <c r="F137" s="5" t="str">
        <f>TEXT(SalesDataTable[[#This Row],[Order Date]], "MMM")</f>
        <v>Jan</v>
      </c>
      <c r="G137" s="4" t="s">
        <v>6</v>
      </c>
      <c r="H137" s="4" t="s">
        <v>43</v>
      </c>
      <c r="I137" s="4" t="s">
        <v>2</v>
      </c>
      <c r="J137" s="4" t="s">
        <v>13</v>
      </c>
      <c r="K137" s="4" t="s">
        <v>23</v>
      </c>
      <c r="L137" s="4" t="s">
        <v>40</v>
      </c>
      <c r="M137" s="9">
        <v>3</v>
      </c>
      <c r="N137" s="6">
        <v>80.08</v>
      </c>
      <c r="O137" s="7">
        <v>0</v>
      </c>
      <c r="P137" s="6">
        <v>39.450000000000003</v>
      </c>
      <c r="Q137" s="6">
        <f t="shared" si="8"/>
        <v>240.24</v>
      </c>
      <c r="R137" s="6">
        <f t="shared" si="9"/>
        <v>118.35000000000001</v>
      </c>
      <c r="S137" s="6">
        <f t="shared" si="10"/>
        <v>121.89</v>
      </c>
      <c r="T137" s="8">
        <f t="shared" si="11"/>
        <v>0.50736763236763238</v>
      </c>
      <c r="U137" s="5">
        <f>YEAR(SalesDataTable[[#This Row],[Order Date]])</f>
        <v>2026</v>
      </c>
      <c r="V137" s="8" t="str">
        <f>"Q"&amp;ROUNDUP(MONTH(SalesDataTable[[#This Row],[Order Date]])/3,0)</f>
        <v>Q1</v>
      </c>
      <c r="W137" s="9">
        <f>MONTH(SalesDataTable[[#This Row],[Order Date]])</f>
        <v>1</v>
      </c>
      <c r="X137" s="8" t="str">
        <f>TEXT(SalesDataTable[[#This Row],[Order Date]],"mmm")</f>
        <v>Jan</v>
      </c>
    </row>
    <row r="138" spans="1:24" ht="16">
      <c r="A138" s="2">
        <v>3328</v>
      </c>
      <c r="B138" s="3">
        <v>46052</v>
      </c>
      <c r="C138" s="5">
        <f>YEAR(SalesDataTable[[#This Row],[Order Date]])</f>
        <v>2026</v>
      </c>
      <c r="D138" s="14" t="str">
        <f>"Q"&amp;ROUNDUP(MONTH(SalesDataTable[[#This Row],[Order Date]])/3,0)</f>
        <v>Q1</v>
      </c>
      <c r="E138" s="5">
        <f>MONTH(SalesDataTable[[#This Row],[Order Date]])</f>
        <v>1</v>
      </c>
      <c r="F138" s="5" t="str">
        <f>TEXT(SalesDataTable[[#This Row],[Order Date]], "MMM")</f>
        <v>Jan</v>
      </c>
      <c r="G138" s="4" t="s">
        <v>11</v>
      </c>
      <c r="H138" s="4" t="s">
        <v>25</v>
      </c>
      <c r="I138" s="4" t="s">
        <v>19</v>
      </c>
      <c r="J138" s="4" t="s">
        <v>3</v>
      </c>
      <c r="K138" s="4" t="s">
        <v>34</v>
      </c>
      <c r="L138" s="4" t="s">
        <v>38</v>
      </c>
      <c r="M138" s="9">
        <v>1</v>
      </c>
      <c r="N138" s="6">
        <v>120.48</v>
      </c>
      <c r="O138" s="7">
        <v>0</v>
      </c>
      <c r="P138" s="6">
        <v>69.55</v>
      </c>
      <c r="Q138" s="6">
        <f t="shared" si="8"/>
        <v>120.48</v>
      </c>
      <c r="R138" s="6">
        <f t="shared" si="9"/>
        <v>69.55</v>
      </c>
      <c r="S138" s="6">
        <f t="shared" si="10"/>
        <v>50.930000000000007</v>
      </c>
      <c r="T138" s="8">
        <f t="shared" si="11"/>
        <v>0.42272576361221786</v>
      </c>
      <c r="U138" s="5">
        <f>YEAR(SalesDataTable[[#This Row],[Order Date]])</f>
        <v>2026</v>
      </c>
      <c r="V138" s="8" t="str">
        <f>"Q"&amp;ROUNDUP(MONTH(SalesDataTable[[#This Row],[Order Date]])/3,0)</f>
        <v>Q1</v>
      </c>
      <c r="W138" s="9">
        <f>MONTH(SalesDataTable[[#This Row],[Order Date]])</f>
        <v>1</v>
      </c>
      <c r="X138" s="8" t="str">
        <f>TEXT(SalesDataTable[[#This Row],[Order Date]],"mmm")</f>
        <v>Jan</v>
      </c>
    </row>
    <row r="139" spans="1:24" ht="16">
      <c r="A139" s="2">
        <v>3822</v>
      </c>
      <c r="B139" s="3">
        <v>46052</v>
      </c>
      <c r="C139" s="5">
        <f>YEAR(SalesDataTable[[#This Row],[Order Date]])</f>
        <v>2026</v>
      </c>
      <c r="D139" s="14" t="str">
        <f>"Q"&amp;ROUNDUP(MONTH(SalesDataTable[[#This Row],[Order Date]])/3,0)</f>
        <v>Q1</v>
      </c>
      <c r="E139" s="5">
        <f>MONTH(SalesDataTable[[#This Row],[Order Date]])</f>
        <v>1</v>
      </c>
      <c r="F139" s="5" t="str">
        <f>TEXT(SalesDataTable[[#This Row],[Order Date]], "MMM")</f>
        <v>Jan</v>
      </c>
      <c r="G139" s="4" t="s">
        <v>20</v>
      </c>
      <c r="H139" s="4" t="s">
        <v>31</v>
      </c>
      <c r="I139" s="4" t="s">
        <v>2</v>
      </c>
      <c r="J139" s="4" t="s">
        <v>3</v>
      </c>
      <c r="K139" s="4" t="s">
        <v>34</v>
      </c>
      <c r="L139" s="4" t="s">
        <v>35</v>
      </c>
      <c r="M139" s="9">
        <v>1</v>
      </c>
      <c r="N139" s="6">
        <v>39.369999999999997</v>
      </c>
      <c r="O139" s="7">
        <v>0.05</v>
      </c>
      <c r="P139" s="6">
        <v>14.66</v>
      </c>
      <c r="Q139" s="6">
        <f t="shared" si="8"/>
        <v>37.401499999999999</v>
      </c>
      <c r="R139" s="6">
        <f t="shared" si="9"/>
        <v>14.66</v>
      </c>
      <c r="S139" s="6">
        <f t="shared" si="10"/>
        <v>22.741499999999998</v>
      </c>
      <c r="T139" s="8">
        <f t="shared" si="11"/>
        <v>0.60803711081106371</v>
      </c>
      <c r="U139" s="5">
        <f>YEAR(SalesDataTable[[#This Row],[Order Date]])</f>
        <v>2026</v>
      </c>
      <c r="V139" s="8" t="str">
        <f>"Q"&amp;ROUNDUP(MONTH(SalesDataTable[[#This Row],[Order Date]])/3,0)</f>
        <v>Q1</v>
      </c>
      <c r="W139" s="9">
        <f>MONTH(SalesDataTable[[#This Row],[Order Date]])</f>
        <v>1</v>
      </c>
      <c r="X139" s="8" t="str">
        <f>TEXT(SalesDataTable[[#This Row],[Order Date]],"mmm")</f>
        <v>Jan</v>
      </c>
    </row>
    <row r="140" spans="1:24" ht="16">
      <c r="A140" s="2">
        <v>4125</v>
      </c>
      <c r="B140" s="3">
        <v>46052</v>
      </c>
      <c r="C140" s="5">
        <f>YEAR(SalesDataTable[[#This Row],[Order Date]])</f>
        <v>2026</v>
      </c>
      <c r="D140" s="14" t="str">
        <f>"Q"&amp;ROUNDUP(MONTH(SalesDataTable[[#This Row],[Order Date]])/3,0)</f>
        <v>Q1</v>
      </c>
      <c r="E140" s="5">
        <f>MONTH(SalesDataTable[[#This Row],[Order Date]])</f>
        <v>1</v>
      </c>
      <c r="F140" s="5" t="str">
        <f>TEXT(SalesDataTable[[#This Row],[Order Date]], "MMM")</f>
        <v>Jan</v>
      </c>
      <c r="G140" s="4" t="s">
        <v>6</v>
      </c>
      <c r="H140" s="4" t="s">
        <v>43</v>
      </c>
      <c r="I140" s="4" t="s">
        <v>8</v>
      </c>
      <c r="J140" s="4" t="s">
        <v>16</v>
      </c>
      <c r="K140" s="4" t="s">
        <v>23</v>
      </c>
      <c r="L140" s="4" t="s">
        <v>40</v>
      </c>
      <c r="M140" s="9">
        <v>8</v>
      </c>
      <c r="N140" s="6">
        <v>81.06</v>
      </c>
      <c r="O140" s="7">
        <v>0.15</v>
      </c>
      <c r="P140" s="6">
        <v>39.549999999999997</v>
      </c>
      <c r="Q140" s="6">
        <f t="shared" si="8"/>
        <v>551.20799999999997</v>
      </c>
      <c r="R140" s="6">
        <f t="shared" si="9"/>
        <v>316.39999999999998</v>
      </c>
      <c r="S140" s="6">
        <f t="shared" si="10"/>
        <v>234.80799999999999</v>
      </c>
      <c r="T140" s="8">
        <f t="shared" si="11"/>
        <v>0.42598801178502488</v>
      </c>
      <c r="U140" s="5">
        <f>YEAR(SalesDataTable[[#This Row],[Order Date]])</f>
        <v>2026</v>
      </c>
      <c r="V140" s="8" t="str">
        <f>"Q"&amp;ROUNDUP(MONTH(SalesDataTable[[#This Row],[Order Date]])/3,0)</f>
        <v>Q1</v>
      </c>
      <c r="W140" s="9">
        <f>MONTH(SalesDataTable[[#This Row],[Order Date]])</f>
        <v>1</v>
      </c>
      <c r="X140" s="8" t="str">
        <f>TEXT(SalesDataTable[[#This Row],[Order Date]],"mmm")</f>
        <v>Jan</v>
      </c>
    </row>
    <row r="141" spans="1:24" ht="16">
      <c r="A141" s="2">
        <v>4592</v>
      </c>
      <c r="B141" s="3">
        <v>46052</v>
      </c>
      <c r="C141" s="5">
        <f>YEAR(SalesDataTable[[#This Row],[Order Date]])</f>
        <v>2026</v>
      </c>
      <c r="D141" s="14" t="str">
        <f>"Q"&amp;ROUNDUP(MONTH(SalesDataTable[[#This Row],[Order Date]])/3,0)</f>
        <v>Q1</v>
      </c>
      <c r="E141" s="5">
        <f>MONTH(SalesDataTable[[#This Row],[Order Date]])</f>
        <v>1</v>
      </c>
      <c r="F141" s="5" t="str">
        <f>TEXT(SalesDataTable[[#This Row],[Order Date]], "MMM")</f>
        <v>Jan</v>
      </c>
      <c r="G141" s="4" t="s">
        <v>6</v>
      </c>
      <c r="H141" s="4" t="s">
        <v>43</v>
      </c>
      <c r="I141" s="4" t="s">
        <v>28</v>
      </c>
      <c r="J141" s="4" t="s">
        <v>3</v>
      </c>
      <c r="K141" s="4" t="s">
        <v>34</v>
      </c>
      <c r="L141" s="4" t="s">
        <v>38</v>
      </c>
      <c r="M141" s="9">
        <v>5</v>
      </c>
      <c r="N141" s="6">
        <v>120.4</v>
      </c>
      <c r="O141" s="7">
        <v>0</v>
      </c>
      <c r="P141" s="6">
        <v>69.510000000000005</v>
      </c>
      <c r="Q141" s="6">
        <f t="shared" si="8"/>
        <v>602</v>
      </c>
      <c r="R141" s="6">
        <f t="shared" si="9"/>
        <v>347.55</v>
      </c>
      <c r="S141" s="6">
        <f t="shared" si="10"/>
        <v>254.45</v>
      </c>
      <c r="T141" s="8">
        <f t="shared" si="11"/>
        <v>0.42267441860465116</v>
      </c>
      <c r="U141" s="5">
        <f>YEAR(SalesDataTable[[#This Row],[Order Date]])</f>
        <v>2026</v>
      </c>
      <c r="V141" s="8" t="str">
        <f>"Q"&amp;ROUNDUP(MONTH(SalesDataTable[[#This Row],[Order Date]])/3,0)</f>
        <v>Q1</v>
      </c>
      <c r="W141" s="9">
        <f>MONTH(SalesDataTable[[#This Row],[Order Date]])</f>
        <v>1</v>
      </c>
      <c r="X141" s="8" t="str">
        <f>TEXT(SalesDataTable[[#This Row],[Order Date]],"mmm")</f>
        <v>Jan</v>
      </c>
    </row>
    <row r="142" spans="1:24" ht="16">
      <c r="A142" s="2">
        <v>373</v>
      </c>
      <c r="B142" s="3">
        <v>46053</v>
      </c>
      <c r="C142" s="5">
        <f>YEAR(SalesDataTable[[#This Row],[Order Date]])</f>
        <v>2026</v>
      </c>
      <c r="D142" s="14" t="str">
        <f>"Q"&amp;ROUNDUP(MONTH(SalesDataTable[[#This Row],[Order Date]])/3,0)</f>
        <v>Q1</v>
      </c>
      <c r="E142" s="5">
        <f>MONTH(SalesDataTable[[#This Row],[Order Date]])</f>
        <v>1</v>
      </c>
      <c r="F142" s="5" t="str">
        <f>TEXT(SalesDataTable[[#This Row],[Order Date]], "MMM")</f>
        <v>Jan</v>
      </c>
      <c r="G142" s="4" t="s">
        <v>11</v>
      </c>
      <c r="H142" s="4" t="s">
        <v>39</v>
      </c>
      <c r="I142" s="4" t="s">
        <v>8</v>
      </c>
      <c r="J142" s="4" t="s">
        <v>16</v>
      </c>
      <c r="K142" s="4" t="s">
        <v>14</v>
      </c>
      <c r="L142" s="4" t="s">
        <v>32</v>
      </c>
      <c r="M142" s="9">
        <v>10</v>
      </c>
      <c r="N142" s="6">
        <v>47.71</v>
      </c>
      <c r="O142" s="7">
        <v>0.1</v>
      </c>
      <c r="P142" s="6">
        <v>18.649999999999999</v>
      </c>
      <c r="Q142" s="6">
        <f t="shared" si="8"/>
        <v>429.39000000000004</v>
      </c>
      <c r="R142" s="6">
        <f t="shared" si="9"/>
        <v>186.5</v>
      </c>
      <c r="S142" s="6">
        <f t="shared" si="10"/>
        <v>242.89000000000004</v>
      </c>
      <c r="T142" s="8">
        <f t="shared" si="11"/>
        <v>0.56566291716155481</v>
      </c>
      <c r="U142" s="5">
        <f>YEAR(SalesDataTable[[#This Row],[Order Date]])</f>
        <v>2026</v>
      </c>
      <c r="V142" s="8" t="str">
        <f>"Q"&amp;ROUNDUP(MONTH(SalesDataTable[[#This Row],[Order Date]])/3,0)</f>
        <v>Q1</v>
      </c>
      <c r="W142" s="9">
        <f>MONTH(SalesDataTable[[#This Row],[Order Date]])</f>
        <v>1</v>
      </c>
      <c r="X142" s="8" t="str">
        <f>TEXT(SalesDataTable[[#This Row],[Order Date]],"mmm")</f>
        <v>Jan</v>
      </c>
    </row>
    <row r="143" spans="1:24" ht="16">
      <c r="A143" s="2">
        <v>672</v>
      </c>
      <c r="B143" s="3">
        <v>46053</v>
      </c>
      <c r="C143" s="5">
        <f>YEAR(SalesDataTable[[#This Row],[Order Date]])</f>
        <v>2026</v>
      </c>
      <c r="D143" s="14" t="str">
        <f>"Q"&amp;ROUNDUP(MONTH(SalesDataTable[[#This Row],[Order Date]])/3,0)</f>
        <v>Q1</v>
      </c>
      <c r="E143" s="5">
        <f>MONTH(SalesDataTable[[#This Row],[Order Date]])</f>
        <v>1</v>
      </c>
      <c r="F143" s="5" t="str">
        <f>TEXT(SalesDataTable[[#This Row],[Order Date]], "MMM")</f>
        <v>Jan</v>
      </c>
      <c r="G143" s="4" t="s">
        <v>0</v>
      </c>
      <c r="H143" s="4" t="s">
        <v>36</v>
      </c>
      <c r="I143" s="4" t="s">
        <v>2</v>
      </c>
      <c r="J143" s="4" t="s">
        <v>16</v>
      </c>
      <c r="K143" s="4" t="s">
        <v>4</v>
      </c>
      <c r="L143" s="4" t="s">
        <v>30</v>
      </c>
      <c r="M143" s="9">
        <v>1</v>
      </c>
      <c r="N143" s="6">
        <v>102.92</v>
      </c>
      <c r="O143" s="7">
        <v>0.05</v>
      </c>
      <c r="P143" s="6">
        <v>50.92</v>
      </c>
      <c r="Q143" s="6">
        <f t="shared" si="8"/>
        <v>97.774000000000001</v>
      </c>
      <c r="R143" s="6">
        <f t="shared" si="9"/>
        <v>50.92</v>
      </c>
      <c r="S143" s="6">
        <f t="shared" si="10"/>
        <v>46.853999999999999</v>
      </c>
      <c r="T143" s="8">
        <f t="shared" si="11"/>
        <v>0.4792071511853867</v>
      </c>
      <c r="U143" s="5">
        <f>YEAR(SalesDataTable[[#This Row],[Order Date]])</f>
        <v>2026</v>
      </c>
      <c r="V143" s="8" t="str">
        <f>"Q"&amp;ROUNDUP(MONTH(SalesDataTable[[#This Row],[Order Date]])/3,0)</f>
        <v>Q1</v>
      </c>
      <c r="W143" s="9">
        <f>MONTH(SalesDataTable[[#This Row],[Order Date]])</f>
        <v>1</v>
      </c>
      <c r="X143" s="8" t="str">
        <f>TEXT(SalesDataTable[[#This Row],[Order Date]],"mmm")</f>
        <v>Jan</v>
      </c>
    </row>
    <row r="144" spans="1:24" ht="16">
      <c r="A144" s="2">
        <v>1125</v>
      </c>
      <c r="B144" s="3">
        <v>46053</v>
      </c>
      <c r="C144" s="5">
        <f>YEAR(SalesDataTable[[#This Row],[Order Date]])</f>
        <v>2026</v>
      </c>
      <c r="D144" s="14" t="str">
        <f>"Q"&amp;ROUNDUP(MONTH(SalesDataTable[[#This Row],[Order Date]])/3,0)</f>
        <v>Q1</v>
      </c>
      <c r="E144" s="5">
        <f>MONTH(SalesDataTable[[#This Row],[Order Date]])</f>
        <v>1</v>
      </c>
      <c r="F144" s="5" t="str">
        <f>TEXT(SalesDataTable[[#This Row],[Order Date]], "MMM")</f>
        <v>Jan</v>
      </c>
      <c r="G144" s="4" t="s">
        <v>6</v>
      </c>
      <c r="H144" s="4" t="s">
        <v>7</v>
      </c>
      <c r="I144" s="4" t="s">
        <v>2</v>
      </c>
      <c r="J144" s="4" t="s">
        <v>3</v>
      </c>
      <c r="K144" s="4" t="s">
        <v>9</v>
      </c>
      <c r="L144" s="4" t="s">
        <v>46</v>
      </c>
      <c r="M144" s="9">
        <v>1</v>
      </c>
      <c r="N144" s="6">
        <v>72.69</v>
      </c>
      <c r="O144" s="7">
        <v>0.1</v>
      </c>
      <c r="P144" s="6">
        <v>32.67</v>
      </c>
      <c r="Q144" s="6">
        <f t="shared" si="8"/>
        <v>65.421000000000006</v>
      </c>
      <c r="R144" s="6">
        <f t="shared" si="9"/>
        <v>32.67</v>
      </c>
      <c r="S144" s="6">
        <f t="shared" si="10"/>
        <v>32.751000000000005</v>
      </c>
      <c r="T144" s="8">
        <f t="shared" si="11"/>
        <v>0.50061906727197691</v>
      </c>
      <c r="U144" s="5">
        <f>YEAR(SalesDataTable[[#This Row],[Order Date]])</f>
        <v>2026</v>
      </c>
      <c r="V144" s="8" t="str">
        <f>"Q"&amp;ROUNDUP(MONTH(SalesDataTable[[#This Row],[Order Date]])/3,0)</f>
        <v>Q1</v>
      </c>
      <c r="W144" s="9">
        <f>MONTH(SalesDataTable[[#This Row],[Order Date]])</f>
        <v>1</v>
      </c>
      <c r="X144" s="8" t="str">
        <f>TEXT(SalesDataTable[[#This Row],[Order Date]],"mmm")</f>
        <v>Jan</v>
      </c>
    </row>
    <row r="145" spans="1:24" ht="16">
      <c r="A145" s="2">
        <v>1164</v>
      </c>
      <c r="B145" s="3">
        <v>46053</v>
      </c>
      <c r="C145" s="5">
        <f>YEAR(SalesDataTable[[#This Row],[Order Date]])</f>
        <v>2026</v>
      </c>
      <c r="D145" s="14" t="str">
        <f>"Q"&amp;ROUNDUP(MONTH(SalesDataTable[[#This Row],[Order Date]])/3,0)</f>
        <v>Q1</v>
      </c>
      <c r="E145" s="5">
        <f>MONTH(SalesDataTable[[#This Row],[Order Date]])</f>
        <v>1</v>
      </c>
      <c r="F145" s="5" t="str">
        <f>TEXT(SalesDataTable[[#This Row],[Order Date]], "MMM")</f>
        <v>Jan</v>
      </c>
      <c r="G145" s="4" t="s">
        <v>0</v>
      </c>
      <c r="H145" s="4" t="s">
        <v>1</v>
      </c>
      <c r="I145" s="4" t="s">
        <v>2</v>
      </c>
      <c r="J145" s="4" t="s">
        <v>13</v>
      </c>
      <c r="K145" s="4" t="s">
        <v>4</v>
      </c>
      <c r="L145" s="4" t="s">
        <v>5</v>
      </c>
      <c r="M145" s="9">
        <v>1</v>
      </c>
      <c r="N145" s="6">
        <v>79.989999999999995</v>
      </c>
      <c r="O145" s="7">
        <v>0.05</v>
      </c>
      <c r="P145" s="6">
        <v>43.02</v>
      </c>
      <c r="Q145" s="6">
        <f t="shared" si="8"/>
        <v>75.990499999999997</v>
      </c>
      <c r="R145" s="6">
        <f t="shared" si="9"/>
        <v>43.02</v>
      </c>
      <c r="S145" s="6">
        <f t="shared" si="10"/>
        <v>32.970499999999994</v>
      </c>
      <c r="T145" s="8">
        <f t="shared" si="11"/>
        <v>0.43387660299642711</v>
      </c>
      <c r="U145" s="5">
        <f>YEAR(SalesDataTable[[#This Row],[Order Date]])</f>
        <v>2026</v>
      </c>
      <c r="V145" s="8" t="str">
        <f>"Q"&amp;ROUNDUP(MONTH(SalesDataTable[[#This Row],[Order Date]])/3,0)</f>
        <v>Q1</v>
      </c>
      <c r="W145" s="9">
        <f>MONTH(SalesDataTable[[#This Row],[Order Date]])</f>
        <v>1</v>
      </c>
      <c r="X145" s="8" t="str">
        <f>TEXT(SalesDataTable[[#This Row],[Order Date]],"mmm")</f>
        <v>Jan</v>
      </c>
    </row>
    <row r="146" spans="1:24" ht="16">
      <c r="A146" s="2">
        <v>1613</v>
      </c>
      <c r="B146" s="3">
        <v>46053</v>
      </c>
      <c r="C146" s="5">
        <f>YEAR(SalesDataTable[[#This Row],[Order Date]])</f>
        <v>2026</v>
      </c>
      <c r="D146" s="14" t="str">
        <f>"Q"&amp;ROUNDUP(MONTH(SalesDataTable[[#This Row],[Order Date]])/3,0)</f>
        <v>Q1</v>
      </c>
      <c r="E146" s="5">
        <f>MONTH(SalesDataTable[[#This Row],[Order Date]])</f>
        <v>1</v>
      </c>
      <c r="F146" s="5" t="str">
        <f>TEXT(SalesDataTable[[#This Row],[Order Date]], "MMM")</f>
        <v>Jan</v>
      </c>
      <c r="G146" s="4" t="s">
        <v>6</v>
      </c>
      <c r="H146" s="4" t="s">
        <v>27</v>
      </c>
      <c r="I146" s="4" t="s">
        <v>8</v>
      </c>
      <c r="J146" s="4" t="s">
        <v>16</v>
      </c>
      <c r="K146" s="4" t="s">
        <v>34</v>
      </c>
      <c r="L146" s="4" t="s">
        <v>45</v>
      </c>
      <c r="M146" s="9">
        <v>4</v>
      </c>
      <c r="N146" s="6">
        <v>51.11</v>
      </c>
      <c r="O146" s="7">
        <v>0.15</v>
      </c>
      <c r="P146" s="6">
        <v>22.25</v>
      </c>
      <c r="Q146" s="6">
        <f t="shared" si="8"/>
        <v>173.774</v>
      </c>
      <c r="R146" s="6">
        <f t="shared" si="9"/>
        <v>89</v>
      </c>
      <c r="S146" s="6">
        <f t="shared" si="10"/>
        <v>84.774000000000001</v>
      </c>
      <c r="T146" s="8">
        <f t="shared" si="11"/>
        <v>0.48784052850253778</v>
      </c>
      <c r="U146" s="5">
        <f>YEAR(SalesDataTable[[#This Row],[Order Date]])</f>
        <v>2026</v>
      </c>
      <c r="V146" s="8" t="str">
        <f>"Q"&amp;ROUNDUP(MONTH(SalesDataTable[[#This Row],[Order Date]])/3,0)</f>
        <v>Q1</v>
      </c>
      <c r="W146" s="9">
        <f>MONTH(SalesDataTable[[#This Row],[Order Date]])</f>
        <v>1</v>
      </c>
      <c r="X146" s="8" t="str">
        <f>TEXT(SalesDataTable[[#This Row],[Order Date]],"mmm")</f>
        <v>Jan</v>
      </c>
    </row>
    <row r="147" spans="1:24" ht="16">
      <c r="A147" s="2">
        <v>2149</v>
      </c>
      <c r="B147" s="3">
        <v>46053</v>
      </c>
      <c r="C147" s="5">
        <f>YEAR(SalesDataTable[[#This Row],[Order Date]])</f>
        <v>2026</v>
      </c>
      <c r="D147" s="14" t="str">
        <f>"Q"&amp;ROUNDUP(MONTH(SalesDataTable[[#This Row],[Order Date]])/3,0)</f>
        <v>Q1</v>
      </c>
      <c r="E147" s="5">
        <f>MONTH(SalesDataTable[[#This Row],[Order Date]])</f>
        <v>1</v>
      </c>
      <c r="F147" s="5" t="str">
        <f>TEXT(SalesDataTable[[#This Row],[Order Date]], "MMM")</f>
        <v>Jan</v>
      </c>
      <c r="G147" s="4" t="s">
        <v>0</v>
      </c>
      <c r="H147" s="4" t="s">
        <v>50</v>
      </c>
      <c r="I147" s="4" t="s">
        <v>2</v>
      </c>
      <c r="J147" s="4" t="s">
        <v>3</v>
      </c>
      <c r="K147" s="4" t="s">
        <v>34</v>
      </c>
      <c r="L147" s="4" t="s">
        <v>38</v>
      </c>
      <c r="M147" s="9">
        <v>2</v>
      </c>
      <c r="N147" s="6">
        <v>124.83</v>
      </c>
      <c r="O147" s="7">
        <v>0</v>
      </c>
      <c r="P147" s="6">
        <v>70.91</v>
      </c>
      <c r="Q147" s="6">
        <f t="shared" si="8"/>
        <v>249.66</v>
      </c>
      <c r="R147" s="6">
        <f t="shared" si="9"/>
        <v>141.82</v>
      </c>
      <c r="S147" s="6">
        <f t="shared" si="10"/>
        <v>107.84</v>
      </c>
      <c r="T147" s="8">
        <f t="shared" si="11"/>
        <v>0.43194744853000083</v>
      </c>
      <c r="U147" s="5">
        <f>YEAR(SalesDataTable[[#This Row],[Order Date]])</f>
        <v>2026</v>
      </c>
      <c r="V147" s="8" t="str">
        <f>"Q"&amp;ROUNDUP(MONTH(SalesDataTable[[#This Row],[Order Date]])/3,0)</f>
        <v>Q1</v>
      </c>
      <c r="W147" s="9">
        <f>MONTH(SalesDataTable[[#This Row],[Order Date]])</f>
        <v>1</v>
      </c>
      <c r="X147" s="8" t="str">
        <f>TEXT(SalesDataTable[[#This Row],[Order Date]],"mmm")</f>
        <v>Jan</v>
      </c>
    </row>
    <row r="148" spans="1:24" ht="16">
      <c r="A148" s="2">
        <v>2593</v>
      </c>
      <c r="B148" s="3">
        <v>46053</v>
      </c>
      <c r="C148" s="5">
        <f>YEAR(SalesDataTable[[#This Row],[Order Date]])</f>
        <v>2026</v>
      </c>
      <c r="D148" s="14" t="str">
        <f>"Q"&amp;ROUNDUP(MONTH(SalesDataTable[[#This Row],[Order Date]])/3,0)</f>
        <v>Q1</v>
      </c>
      <c r="E148" s="5">
        <f>MONTH(SalesDataTable[[#This Row],[Order Date]])</f>
        <v>1</v>
      </c>
      <c r="F148" s="5" t="str">
        <f>TEXT(SalesDataTable[[#This Row],[Order Date]], "MMM")</f>
        <v>Jan</v>
      </c>
      <c r="G148" s="4" t="s">
        <v>6</v>
      </c>
      <c r="H148" s="4" t="s">
        <v>41</v>
      </c>
      <c r="I148" s="4" t="s">
        <v>19</v>
      </c>
      <c r="J148" s="4" t="s">
        <v>13</v>
      </c>
      <c r="K148" s="4" t="s">
        <v>4</v>
      </c>
      <c r="L148" s="4" t="s">
        <v>26</v>
      </c>
      <c r="M148" s="9">
        <v>6</v>
      </c>
      <c r="N148" s="6">
        <v>41.07</v>
      </c>
      <c r="O148" s="7">
        <v>0.1</v>
      </c>
      <c r="P148" s="6">
        <v>16.29</v>
      </c>
      <c r="Q148" s="6">
        <f t="shared" si="8"/>
        <v>221.77800000000002</v>
      </c>
      <c r="R148" s="6">
        <f t="shared" si="9"/>
        <v>97.74</v>
      </c>
      <c r="S148" s="6">
        <f t="shared" si="10"/>
        <v>124.03800000000003</v>
      </c>
      <c r="T148" s="8">
        <f t="shared" si="11"/>
        <v>0.55928901874847825</v>
      </c>
      <c r="U148" s="5">
        <f>YEAR(SalesDataTable[[#This Row],[Order Date]])</f>
        <v>2026</v>
      </c>
      <c r="V148" s="8" t="str">
        <f>"Q"&amp;ROUNDUP(MONTH(SalesDataTable[[#This Row],[Order Date]])/3,0)</f>
        <v>Q1</v>
      </c>
      <c r="W148" s="9">
        <f>MONTH(SalesDataTable[[#This Row],[Order Date]])</f>
        <v>1</v>
      </c>
      <c r="X148" s="8" t="str">
        <f>TEXT(SalesDataTable[[#This Row],[Order Date]],"mmm")</f>
        <v>Jan</v>
      </c>
    </row>
    <row r="149" spans="1:24" ht="16">
      <c r="A149" s="2">
        <v>2659</v>
      </c>
      <c r="B149" s="3">
        <v>46053</v>
      </c>
      <c r="C149" s="5">
        <f>YEAR(SalesDataTable[[#This Row],[Order Date]])</f>
        <v>2026</v>
      </c>
      <c r="D149" s="14" t="str">
        <f>"Q"&amp;ROUNDUP(MONTH(SalesDataTable[[#This Row],[Order Date]])/3,0)</f>
        <v>Q1</v>
      </c>
      <c r="E149" s="5">
        <f>MONTH(SalesDataTable[[#This Row],[Order Date]])</f>
        <v>1</v>
      </c>
      <c r="F149" s="5" t="str">
        <f>TEXT(SalesDataTable[[#This Row],[Order Date]], "MMM")</f>
        <v>Jan</v>
      </c>
      <c r="G149" s="4" t="s">
        <v>0</v>
      </c>
      <c r="H149" s="4" t="s">
        <v>50</v>
      </c>
      <c r="I149" s="4" t="s">
        <v>2</v>
      </c>
      <c r="J149" s="4" t="s">
        <v>13</v>
      </c>
      <c r="K149" s="4" t="s">
        <v>14</v>
      </c>
      <c r="L149" s="4" t="s">
        <v>15</v>
      </c>
      <c r="M149" s="9">
        <v>1</v>
      </c>
      <c r="N149" s="6">
        <v>36.020000000000003</v>
      </c>
      <c r="O149" s="7">
        <v>0</v>
      </c>
      <c r="P149" s="6">
        <v>13.34</v>
      </c>
      <c r="Q149" s="6">
        <f t="shared" si="8"/>
        <v>36.020000000000003</v>
      </c>
      <c r="R149" s="6">
        <f t="shared" si="9"/>
        <v>13.34</v>
      </c>
      <c r="S149" s="6">
        <f t="shared" si="10"/>
        <v>22.680000000000003</v>
      </c>
      <c r="T149" s="8">
        <f t="shared" si="11"/>
        <v>0.62965019433647973</v>
      </c>
      <c r="U149" s="5">
        <f>YEAR(SalesDataTable[[#This Row],[Order Date]])</f>
        <v>2026</v>
      </c>
      <c r="V149" s="8" t="str">
        <f>"Q"&amp;ROUNDUP(MONTH(SalesDataTable[[#This Row],[Order Date]])/3,0)</f>
        <v>Q1</v>
      </c>
      <c r="W149" s="9">
        <f>MONTH(SalesDataTable[[#This Row],[Order Date]])</f>
        <v>1</v>
      </c>
      <c r="X149" s="8" t="str">
        <f>TEXT(SalesDataTable[[#This Row],[Order Date]],"mmm")</f>
        <v>Jan</v>
      </c>
    </row>
    <row r="150" spans="1:24" ht="16">
      <c r="A150" s="2">
        <v>3496</v>
      </c>
      <c r="B150" s="3">
        <v>46053</v>
      </c>
      <c r="C150" s="5">
        <f>YEAR(SalesDataTable[[#This Row],[Order Date]])</f>
        <v>2026</v>
      </c>
      <c r="D150" s="14" t="str">
        <f>"Q"&amp;ROUNDUP(MONTH(SalesDataTable[[#This Row],[Order Date]])/3,0)</f>
        <v>Q1</v>
      </c>
      <c r="E150" s="5">
        <f>MONTH(SalesDataTable[[#This Row],[Order Date]])</f>
        <v>1</v>
      </c>
      <c r="F150" s="5" t="str">
        <f>TEXT(SalesDataTable[[#This Row],[Order Date]], "MMM")</f>
        <v>Jan</v>
      </c>
      <c r="G150" s="4" t="s">
        <v>0</v>
      </c>
      <c r="H150" s="4" t="s">
        <v>1</v>
      </c>
      <c r="I150" s="4" t="s">
        <v>19</v>
      </c>
      <c r="J150" s="4" t="s">
        <v>3</v>
      </c>
      <c r="K150" s="4" t="s">
        <v>34</v>
      </c>
      <c r="L150" s="4" t="s">
        <v>42</v>
      </c>
      <c r="M150" s="9">
        <v>1</v>
      </c>
      <c r="N150" s="6">
        <v>35.82</v>
      </c>
      <c r="O150" s="7">
        <v>0.05</v>
      </c>
      <c r="P150" s="6">
        <v>14.32</v>
      </c>
      <c r="Q150" s="6">
        <f t="shared" si="8"/>
        <v>34.028999999999996</v>
      </c>
      <c r="R150" s="6">
        <f t="shared" si="9"/>
        <v>14.32</v>
      </c>
      <c r="S150" s="6">
        <f t="shared" si="10"/>
        <v>19.708999999999996</v>
      </c>
      <c r="T150" s="8">
        <f t="shared" si="11"/>
        <v>0.57918246201769075</v>
      </c>
      <c r="U150" s="5">
        <f>YEAR(SalesDataTable[[#This Row],[Order Date]])</f>
        <v>2026</v>
      </c>
      <c r="V150" s="8" t="str">
        <f>"Q"&amp;ROUNDUP(MONTH(SalesDataTable[[#This Row],[Order Date]])/3,0)</f>
        <v>Q1</v>
      </c>
      <c r="W150" s="9">
        <f>MONTH(SalesDataTable[[#This Row],[Order Date]])</f>
        <v>1</v>
      </c>
      <c r="X150" s="8" t="str">
        <f>TEXT(SalesDataTable[[#This Row],[Order Date]],"mmm")</f>
        <v>Jan</v>
      </c>
    </row>
    <row r="151" spans="1:24" ht="16">
      <c r="A151" s="2">
        <v>3889</v>
      </c>
      <c r="B151" s="3">
        <v>46053</v>
      </c>
      <c r="C151" s="5">
        <f>YEAR(SalesDataTable[[#This Row],[Order Date]])</f>
        <v>2026</v>
      </c>
      <c r="D151" s="14" t="str">
        <f>"Q"&amp;ROUNDUP(MONTH(SalesDataTable[[#This Row],[Order Date]])/3,0)</f>
        <v>Q1</v>
      </c>
      <c r="E151" s="5">
        <f>MONTH(SalesDataTable[[#This Row],[Order Date]])</f>
        <v>1</v>
      </c>
      <c r="F151" s="5" t="str">
        <f>TEXT(SalesDataTable[[#This Row],[Order Date]], "MMM")</f>
        <v>Jan</v>
      </c>
      <c r="G151" s="4" t="s">
        <v>11</v>
      </c>
      <c r="H151" s="4" t="s">
        <v>18</v>
      </c>
      <c r="I151" s="4" t="s">
        <v>19</v>
      </c>
      <c r="J151" s="4" t="s">
        <v>3</v>
      </c>
      <c r="K151" s="4" t="s">
        <v>4</v>
      </c>
      <c r="L151" s="4" t="s">
        <v>30</v>
      </c>
      <c r="M151" s="9">
        <v>3</v>
      </c>
      <c r="N151" s="6">
        <v>103.94</v>
      </c>
      <c r="O151" s="7">
        <v>0.1</v>
      </c>
      <c r="P151" s="6">
        <v>50.67</v>
      </c>
      <c r="Q151" s="6">
        <f t="shared" si="8"/>
        <v>280.63799999999998</v>
      </c>
      <c r="R151" s="6">
        <f t="shared" si="9"/>
        <v>152.01</v>
      </c>
      <c r="S151" s="6">
        <f t="shared" si="10"/>
        <v>128.62799999999999</v>
      </c>
      <c r="T151" s="8">
        <f t="shared" si="11"/>
        <v>0.45834135077929572</v>
      </c>
      <c r="U151" s="5">
        <f>YEAR(SalesDataTable[[#This Row],[Order Date]])</f>
        <v>2026</v>
      </c>
      <c r="V151" s="8" t="str">
        <f>"Q"&amp;ROUNDUP(MONTH(SalesDataTable[[#This Row],[Order Date]])/3,0)</f>
        <v>Q1</v>
      </c>
      <c r="W151" s="9">
        <f>MONTH(SalesDataTable[[#This Row],[Order Date]])</f>
        <v>1</v>
      </c>
      <c r="X151" s="8" t="str">
        <f>TEXT(SalesDataTable[[#This Row],[Order Date]],"mmm")</f>
        <v>Jan</v>
      </c>
    </row>
    <row r="152" spans="1:24" ht="16">
      <c r="A152" s="2">
        <v>1432</v>
      </c>
      <c r="B152" s="3">
        <v>46054</v>
      </c>
      <c r="C152" s="5">
        <f>YEAR(SalesDataTable[[#This Row],[Order Date]])</f>
        <v>2026</v>
      </c>
      <c r="D152" s="14" t="str">
        <f>"Q"&amp;ROUNDUP(MONTH(SalesDataTable[[#This Row],[Order Date]])/3,0)</f>
        <v>Q1</v>
      </c>
      <c r="E152" s="5">
        <f>MONTH(SalesDataTable[[#This Row],[Order Date]])</f>
        <v>2</v>
      </c>
      <c r="F152" s="5" t="str">
        <f>TEXT(SalesDataTable[[#This Row],[Order Date]], "MMM")</f>
        <v>Feb</v>
      </c>
      <c r="G152" s="4" t="s">
        <v>0</v>
      </c>
      <c r="H152" s="4" t="s">
        <v>1</v>
      </c>
      <c r="I152" s="4" t="s">
        <v>2</v>
      </c>
      <c r="J152" s="4" t="s">
        <v>3</v>
      </c>
      <c r="K152" s="4" t="s">
        <v>9</v>
      </c>
      <c r="L152" s="4" t="s">
        <v>17</v>
      </c>
      <c r="M152" s="9">
        <v>1</v>
      </c>
      <c r="N152" s="6">
        <v>140.53</v>
      </c>
      <c r="O152" s="7">
        <v>0</v>
      </c>
      <c r="P152" s="6">
        <v>77.36</v>
      </c>
      <c r="Q152" s="6">
        <f t="shared" si="8"/>
        <v>140.53</v>
      </c>
      <c r="R152" s="6">
        <f t="shared" si="9"/>
        <v>77.36</v>
      </c>
      <c r="S152" s="6">
        <f t="shared" si="10"/>
        <v>63.17</v>
      </c>
      <c r="T152" s="8">
        <f t="shared" si="11"/>
        <v>0.44951255959581587</v>
      </c>
      <c r="U152" s="5">
        <f>YEAR(SalesDataTable[[#This Row],[Order Date]])</f>
        <v>2026</v>
      </c>
      <c r="V152" s="8" t="str">
        <f>"Q"&amp;ROUNDUP(MONTH(SalesDataTable[[#This Row],[Order Date]])/3,0)</f>
        <v>Q1</v>
      </c>
      <c r="W152" s="9">
        <f>MONTH(SalesDataTable[[#This Row],[Order Date]])</f>
        <v>2</v>
      </c>
      <c r="X152" s="8" t="str">
        <f>TEXT(SalesDataTable[[#This Row],[Order Date]],"mmm")</f>
        <v>Feb</v>
      </c>
    </row>
    <row r="153" spans="1:24" ht="16">
      <c r="A153" s="2">
        <v>1778</v>
      </c>
      <c r="B153" s="3">
        <v>46054</v>
      </c>
      <c r="C153" s="5">
        <f>YEAR(SalesDataTable[[#This Row],[Order Date]])</f>
        <v>2026</v>
      </c>
      <c r="D153" s="14" t="str">
        <f>"Q"&amp;ROUNDUP(MONTH(SalesDataTable[[#This Row],[Order Date]])/3,0)</f>
        <v>Q1</v>
      </c>
      <c r="E153" s="5">
        <f>MONTH(SalesDataTable[[#This Row],[Order Date]])</f>
        <v>2</v>
      </c>
      <c r="F153" s="5" t="str">
        <f>TEXT(SalesDataTable[[#This Row],[Order Date]], "MMM")</f>
        <v>Feb</v>
      </c>
      <c r="G153" s="4" t="s">
        <v>20</v>
      </c>
      <c r="H153" s="4" t="s">
        <v>31</v>
      </c>
      <c r="I153" s="4" t="s">
        <v>19</v>
      </c>
      <c r="J153" s="4" t="s">
        <v>3</v>
      </c>
      <c r="K153" s="4" t="s">
        <v>9</v>
      </c>
      <c r="L153" s="4" t="s">
        <v>17</v>
      </c>
      <c r="M153" s="9">
        <v>1</v>
      </c>
      <c r="N153" s="6">
        <v>142.03</v>
      </c>
      <c r="O153" s="7">
        <v>0.05</v>
      </c>
      <c r="P153" s="6">
        <v>77.069999999999993</v>
      </c>
      <c r="Q153" s="6">
        <f t="shared" si="8"/>
        <v>134.92849999999999</v>
      </c>
      <c r="R153" s="6">
        <f t="shared" si="9"/>
        <v>77.069999999999993</v>
      </c>
      <c r="S153" s="6">
        <f t="shared" si="10"/>
        <v>57.858499999999992</v>
      </c>
      <c r="T153" s="8">
        <f t="shared" si="11"/>
        <v>0.42880859121682963</v>
      </c>
      <c r="U153" s="5">
        <f>YEAR(SalesDataTable[[#This Row],[Order Date]])</f>
        <v>2026</v>
      </c>
      <c r="V153" s="8" t="str">
        <f>"Q"&amp;ROUNDUP(MONTH(SalesDataTable[[#This Row],[Order Date]])/3,0)</f>
        <v>Q1</v>
      </c>
      <c r="W153" s="9">
        <f>MONTH(SalesDataTable[[#This Row],[Order Date]])</f>
        <v>2</v>
      </c>
      <c r="X153" s="8" t="str">
        <f>TEXT(SalesDataTable[[#This Row],[Order Date]],"mmm")</f>
        <v>Feb</v>
      </c>
    </row>
    <row r="154" spans="1:24" ht="16">
      <c r="A154" s="2">
        <v>2047</v>
      </c>
      <c r="B154" s="3">
        <v>46054</v>
      </c>
      <c r="C154" s="5">
        <f>YEAR(SalesDataTable[[#This Row],[Order Date]])</f>
        <v>2026</v>
      </c>
      <c r="D154" s="14" t="str">
        <f>"Q"&amp;ROUNDUP(MONTH(SalesDataTable[[#This Row],[Order Date]])/3,0)</f>
        <v>Q1</v>
      </c>
      <c r="E154" s="5">
        <f>MONTH(SalesDataTable[[#This Row],[Order Date]])</f>
        <v>2</v>
      </c>
      <c r="F154" s="5" t="str">
        <f>TEXT(SalesDataTable[[#This Row],[Order Date]], "MMM")</f>
        <v>Feb</v>
      </c>
      <c r="G154" s="4" t="s">
        <v>11</v>
      </c>
      <c r="H154" s="4" t="s">
        <v>25</v>
      </c>
      <c r="I154" s="4" t="s">
        <v>8</v>
      </c>
      <c r="J154" s="4" t="s">
        <v>16</v>
      </c>
      <c r="K154" s="4" t="s">
        <v>23</v>
      </c>
      <c r="L154" s="4" t="s">
        <v>51</v>
      </c>
      <c r="M154" s="9">
        <v>12</v>
      </c>
      <c r="N154" s="6">
        <v>124.84</v>
      </c>
      <c r="O154" s="7">
        <v>0.1</v>
      </c>
      <c r="P154" s="6">
        <v>59.47</v>
      </c>
      <c r="Q154" s="6">
        <f t="shared" si="8"/>
        <v>1348.2719999999999</v>
      </c>
      <c r="R154" s="6">
        <f t="shared" si="9"/>
        <v>713.64</v>
      </c>
      <c r="S154" s="6">
        <f t="shared" si="10"/>
        <v>634.63199999999995</v>
      </c>
      <c r="T154" s="8">
        <f t="shared" si="11"/>
        <v>0.47070027412866244</v>
      </c>
      <c r="U154" s="5">
        <f>YEAR(SalesDataTable[[#This Row],[Order Date]])</f>
        <v>2026</v>
      </c>
      <c r="V154" s="8" t="str">
        <f>"Q"&amp;ROUNDUP(MONTH(SalesDataTable[[#This Row],[Order Date]])/3,0)</f>
        <v>Q1</v>
      </c>
      <c r="W154" s="9">
        <f>MONTH(SalesDataTable[[#This Row],[Order Date]])</f>
        <v>2</v>
      </c>
      <c r="X154" s="8" t="str">
        <f>TEXT(SalesDataTable[[#This Row],[Order Date]],"mmm")</f>
        <v>Feb</v>
      </c>
    </row>
    <row r="155" spans="1:24" ht="16">
      <c r="A155" s="2">
        <v>2668</v>
      </c>
      <c r="B155" s="3">
        <v>46054</v>
      </c>
      <c r="C155" s="5">
        <f>YEAR(SalesDataTable[[#This Row],[Order Date]])</f>
        <v>2026</v>
      </c>
      <c r="D155" s="14" t="str">
        <f>"Q"&amp;ROUNDUP(MONTH(SalesDataTable[[#This Row],[Order Date]])/3,0)</f>
        <v>Q1</v>
      </c>
      <c r="E155" s="5">
        <f>MONTH(SalesDataTable[[#This Row],[Order Date]])</f>
        <v>2</v>
      </c>
      <c r="F155" s="5" t="str">
        <f>TEXT(SalesDataTable[[#This Row],[Order Date]], "MMM")</f>
        <v>Feb</v>
      </c>
      <c r="G155" s="4" t="s">
        <v>6</v>
      </c>
      <c r="H155" s="4" t="s">
        <v>43</v>
      </c>
      <c r="I155" s="4" t="s">
        <v>2</v>
      </c>
      <c r="J155" s="4" t="s">
        <v>3</v>
      </c>
      <c r="K155" s="4" t="s">
        <v>34</v>
      </c>
      <c r="L155" s="4" t="s">
        <v>42</v>
      </c>
      <c r="M155" s="9">
        <v>3</v>
      </c>
      <c r="N155" s="6">
        <v>35.36</v>
      </c>
      <c r="O155" s="7">
        <v>0</v>
      </c>
      <c r="P155" s="6">
        <v>13.7</v>
      </c>
      <c r="Q155" s="6">
        <f t="shared" si="8"/>
        <v>106.08</v>
      </c>
      <c r="R155" s="6">
        <f t="shared" si="9"/>
        <v>41.099999999999994</v>
      </c>
      <c r="S155" s="6">
        <f t="shared" si="10"/>
        <v>64.98</v>
      </c>
      <c r="T155" s="8">
        <f t="shared" si="11"/>
        <v>0.61255656108597289</v>
      </c>
      <c r="U155" s="5">
        <f>YEAR(SalesDataTable[[#This Row],[Order Date]])</f>
        <v>2026</v>
      </c>
      <c r="V155" s="8" t="str">
        <f>"Q"&amp;ROUNDUP(MONTH(SalesDataTable[[#This Row],[Order Date]])/3,0)</f>
        <v>Q1</v>
      </c>
      <c r="W155" s="9">
        <f>MONTH(SalesDataTable[[#This Row],[Order Date]])</f>
        <v>2</v>
      </c>
      <c r="X155" s="8" t="str">
        <f>TEXT(SalesDataTable[[#This Row],[Order Date]],"mmm")</f>
        <v>Feb</v>
      </c>
    </row>
    <row r="156" spans="1:24" ht="16">
      <c r="A156" s="2">
        <v>2706</v>
      </c>
      <c r="B156" s="3">
        <v>46054</v>
      </c>
      <c r="C156" s="5">
        <f>YEAR(SalesDataTable[[#This Row],[Order Date]])</f>
        <v>2026</v>
      </c>
      <c r="D156" s="14" t="str">
        <f>"Q"&amp;ROUNDUP(MONTH(SalesDataTable[[#This Row],[Order Date]])/3,0)</f>
        <v>Q1</v>
      </c>
      <c r="E156" s="5">
        <f>MONTH(SalesDataTable[[#This Row],[Order Date]])</f>
        <v>2</v>
      </c>
      <c r="F156" s="5" t="str">
        <f>TEXT(SalesDataTable[[#This Row],[Order Date]], "MMM")</f>
        <v>Feb</v>
      </c>
      <c r="G156" s="4" t="s">
        <v>20</v>
      </c>
      <c r="H156" s="4" t="s">
        <v>47</v>
      </c>
      <c r="I156" s="4" t="s">
        <v>28</v>
      </c>
      <c r="J156" s="4" t="s">
        <v>3</v>
      </c>
      <c r="K156" s="4" t="s">
        <v>34</v>
      </c>
      <c r="L156" s="4" t="s">
        <v>38</v>
      </c>
      <c r="M156" s="9">
        <v>2</v>
      </c>
      <c r="N156" s="6">
        <v>122.43</v>
      </c>
      <c r="O156" s="7">
        <v>0</v>
      </c>
      <c r="P156" s="6">
        <v>69.08</v>
      </c>
      <c r="Q156" s="6">
        <f t="shared" si="8"/>
        <v>244.86</v>
      </c>
      <c r="R156" s="6">
        <f t="shared" si="9"/>
        <v>138.16</v>
      </c>
      <c r="S156" s="6">
        <f t="shared" si="10"/>
        <v>106.70000000000002</v>
      </c>
      <c r="T156" s="8">
        <f t="shared" si="11"/>
        <v>0.43575920934411505</v>
      </c>
      <c r="U156" s="5">
        <f>YEAR(SalesDataTable[[#This Row],[Order Date]])</f>
        <v>2026</v>
      </c>
      <c r="V156" s="8" t="str">
        <f>"Q"&amp;ROUNDUP(MONTH(SalesDataTable[[#This Row],[Order Date]])/3,0)</f>
        <v>Q1</v>
      </c>
      <c r="W156" s="9">
        <f>MONTH(SalesDataTable[[#This Row],[Order Date]])</f>
        <v>2</v>
      </c>
      <c r="X156" s="8" t="str">
        <f>TEXT(SalesDataTable[[#This Row],[Order Date]],"mmm")</f>
        <v>Feb</v>
      </c>
    </row>
    <row r="157" spans="1:24" ht="16">
      <c r="A157" s="2">
        <v>2940</v>
      </c>
      <c r="B157" s="3">
        <v>46054</v>
      </c>
      <c r="C157" s="5">
        <f>YEAR(SalesDataTable[[#This Row],[Order Date]])</f>
        <v>2026</v>
      </c>
      <c r="D157" s="14" t="str">
        <f>"Q"&amp;ROUNDUP(MONTH(SalesDataTable[[#This Row],[Order Date]])/3,0)</f>
        <v>Q1</v>
      </c>
      <c r="E157" s="5">
        <f>MONTH(SalesDataTable[[#This Row],[Order Date]])</f>
        <v>2</v>
      </c>
      <c r="F157" s="5" t="str">
        <f>TEXT(SalesDataTable[[#This Row],[Order Date]], "MMM")</f>
        <v>Feb</v>
      </c>
      <c r="G157" s="4" t="s">
        <v>0</v>
      </c>
      <c r="H157" s="4" t="s">
        <v>50</v>
      </c>
      <c r="I157" s="4" t="s">
        <v>28</v>
      </c>
      <c r="J157" s="4" t="s">
        <v>13</v>
      </c>
      <c r="K157" s="4" t="s">
        <v>9</v>
      </c>
      <c r="L157" s="4" t="s">
        <v>17</v>
      </c>
      <c r="M157" s="9">
        <v>2</v>
      </c>
      <c r="N157" s="6">
        <v>140.47</v>
      </c>
      <c r="O157" s="7">
        <v>0.05</v>
      </c>
      <c r="P157" s="6">
        <v>78.39</v>
      </c>
      <c r="Q157" s="6">
        <f t="shared" si="8"/>
        <v>266.89299999999997</v>
      </c>
      <c r="R157" s="6">
        <f t="shared" si="9"/>
        <v>156.78</v>
      </c>
      <c r="S157" s="6">
        <f t="shared" si="10"/>
        <v>110.11299999999997</v>
      </c>
      <c r="T157" s="8">
        <f t="shared" si="11"/>
        <v>0.41257357817552348</v>
      </c>
      <c r="U157" s="5">
        <f>YEAR(SalesDataTable[[#This Row],[Order Date]])</f>
        <v>2026</v>
      </c>
      <c r="V157" s="8" t="str">
        <f>"Q"&amp;ROUNDUP(MONTH(SalesDataTable[[#This Row],[Order Date]])/3,0)</f>
        <v>Q1</v>
      </c>
      <c r="W157" s="9">
        <f>MONTH(SalesDataTable[[#This Row],[Order Date]])</f>
        <v>2</v>
      </c>
      <c r="X157" s="8" t="str">
        <f>TEXT(SalesDataTable[[#This Row],[Order Date]],"mmm")</f>
        <v>Feb</v>
      </c>
    </row>
    <row r="158" spans="1:24" ht="16">
      <c r="A158" s="2">
        <v>1263</v>
      </c>
      <c r="B158" s="3">
        <v>46055</v>
      </c>
      <c r="C158" s="5">
        <f>YEAR(SalesDataTable[[#This Row],[Order Date]])</f>
        <v>2026</v>
      </c>
      <c r="D158" s="14" t="str">
        <f>"Q"&amp;ROUNDUP(MONTH(SalesDataTable[[#This Row],[Order Date]])/3,0)</f>
        <v>Q1</v>
      </c>
      <c r="E158" s="5">
        <f>MONTH(SalesDataTable[[#This Row],[Order Date]])</f>
        <v>2</v>
      </c>
      <c r="F158" s="5" t="str">
        <f>TEXT(SalesDataTable[[#This Row],[Order Date]], "MMM")</f>
        <v>Feb</v>
      </c>
      <c r="G158" s="4" t="s">
        <v>6</v>
      </c>
      <c r="H158" s="4" t="s">
        <v>49</v>
      </c>
      <c r="I158" s="4" t="s">
        <v>2</v>
      </c>
      <c r="J158" s="4" t="s">
        <v>3</v>
      </c>
      <c r="K158" s="4" t="s">
        <v>14</v>
      </c>
      <c r="L158" s="4" t="s">
        <v>32</v>
      </c>
      <c r="M158" s="9">
        <v>1</v>
      </c>
      <c r="N158" s="6">
        <v>45.43</v>
      </c>
      <c r="O158" s="7">
        <v>0.05</v>
      </c>
      <c r="P158" s="6">
        <v>18.670000000000002</v>
      </c>
      <c r="Q158" s="6">
        <f t="shared" si="8"/>
        <v>43.158499999999997</v>
      </c>
      <c r="R158" s="6">
        <f t="shared" si="9"/>
        <v>18.670000000000002</v>
      </c>
      <c r="S158" s="6">
        <f t="shared" si="10"/>
        <v>24.488499999999995</v>
      </c>
      <c r="T158" s="8">
        <f t="shared" si="11"/>
        <v>0.56740850585632019</v>
      </c>
      <c r="U158" s="5">
        <f>YEAR(SalesDataTable[[#This Row],[Order Date]])</f>
        <v>2026</v>
      </c>
      <c r="V158" s="8" t="str">
        <f>"Q"&amp;ROUNDUP(MONTH(SalesDataTable[[#This Row],[Order Date]])/3,0)</f>
        <v>Q1</v>
      </c>
      <c r="W158" s="9">
        <f>MONTH(SalesDataTable[[#This Row],[Order Date]])</f>
        <v>2</v>
      </c>
      <c r="X158" s="8" t="str">
        <f>TEXT(SalesDataTable[[#This Row],[Order Date]],"mmm")</f>
        <v>Feb</v>
      </c>
    </row>
    <row r="159" spans="1:24" ht="16">
      <c r="A159" s="2">
        <v>1641</v>
      </c>
      <c r="B159" s="3">
        <v>46055</v>
      </c>
      <c r="C159" s="5">
        <f>YEAR(SalesDataTable[[#This Row],[Order Date]])</f>
        <v>2026</v>
      </c>
      <c r="D159" s="14" t="str">
        <f>"Q"&amp;ROUNDUP(MONTH(SalesDataTable[[#This Row],[Order Date]])/3,0)</f>
        <v>Q1</v>
      </c>
      <c r="E159" s="5">
        <f>MONTH(SalesDataTable[[#This Row],[Order Date]])</f>
        <v>2</v>
      </c>
      <c r="F159" s="5" t="str">
        <f>TEXT(SalesDataTable[[#This Row],[Order Date]], "MMM")</f>
        <v>Feb</v>
      </c>
      <c r="G159" s="4" t="s">
        <v>20</v>
      </c>
      <c r="H159" s="4" t="s">
        <v>47</v>
      </c>
      <c r="I159" s="4" t="s">
        <v>8</v>
      </c>
      <c r="J159" s="4" t="s">
        <v>16</v>
      </c>
      <c r="K159" s="4" t="s">
        <v>4</v>
      </c>
      <c r="L159" s="4" t="s">
        <v>30</v>
      </c>
      <c r="M159" s="9">
        <v>8</v>
      </c>
      <c r="N159" s="6">
        <v>102.78</v>
      </c>
      <c r="O159" s="7">
        <v>0.15</v>
      </c>
      <c r="P159" s="6">
        <v>50.39</v>
      </c>
      <c r="Q159" s="6">
        <f t="shared" si="8"/>
        <v>698.904</v>
      </c>
      <c r="R159" s="6">
        <f t="shared" si="9"/>
        <v>403.12</v>
      </c>
      <c r="S159" s="6">
        <f t="shared" si="10"/>
        <v>295.78399999999999</v>
      </c>
      <c r="T159" s="8">
        <f t="shared" si="11"/>
        <v>0.42321119924911005</v>
      </c>
      <c r="U159" s="5">
        <f>YEAR(SalesDataTable[[#This Row],[Order Date]])</f>
        <v>2026</v>
      </c>
      <c r="V159" s="8" t="str">
        <f>"Q"&amp;ROUNDUP(MONTH(SalesDataTable[[#This Row],[Order Date]])/3,0)</f>
        <v>Q1</v>
      </c>
      <c r="W159" s="9">
        <f>MONTH(SalesDataTable[[#This Row],[Order Date]])</f>
        <v>2</v>
      </c>
      <c r="X159" s="8" t="str">
        <f>TEXT(SalesDataTable[[#This Row],[Order Date]],"mmm")</f>
        <v>Feb</v>
      </c>
    </row>
    <row r="160" spans="1:24" ht="16">
      <c r="A160" s="2">
        <v>2014</v>
      </c>
      <c r="B160" s="3">
        <v>46055</v>
      </c>
      <c r="C160" s="5">
        <f>YEAR(SalesDataTable[[#This Row],[Order Date]])</f>
        <v>2026</v>
      </c>
      <c r="D160" s="14" t="str">
        <f>"Q"&amp;ROUNDUP(MONTH(SalesDataTable[[#This Row],[Order Date]])/3,0)</f>
        <v>Q1</v>
      </c>
      <c r="E160" s="5">
        <f>MONTH(SalesDataTable[[#This Row],[Order Date]])</f>
        <v>2</v>
      </c>
      <c r="F160" s="5" t="str">
        <f>TEXT(SalesDataTable[[#This Row],[Order Date]], "MMM")</f>
        <v>Feb</v>
      </c>
      <c r="G160" s="4" t="s">
        <v>6</v>
      </c>
      <c r="H160" s="4" t="s">
        <v>41</v>
      </c>
      <c r="I160" s="4" t="s">
        <v>28</v>
      </c>
      <c r="J160" s="4" t="s">
        <v>13</v>
      </c>
      <c r="K160" s="4" t="s">
        <v>23</v>
      </c>
      <c r="L160" s="4" t="s">
        <v>51</v>
      </c>
      <c r="M160" s="9">
        <v>1</v>
      </c>
      <c r="N160" s="6">
        <v>123.95</v>
      </c>
      <c r="O160" s="7">
        <v>0</v>
      </c>
      <c r="P160" s="6">
        <v>61.32</v>
      </c>
      <c r="Q160" s="6">
        <f t="shared" si="8"/>
        <v>123.95</v>
      </c>
      <c r="R160" s="6">
        <f t="shared" si="9"/>
        <v>61.32</v>
      </c>
      <c r="S160" s="6">
        <f t="shared" si="10"/>
        <v>62.63</v>
      </c>
      <c r="T160" s="8">
        <f t="shared" si="11"/>
        <v>0.50528438886647842</v>
      </c>
      <c r="U160" s="5">
        <f>YEAR(SalesDataTable[[#This Row],[Order Date]])</f>
        <v>2026</v>
      </c>
      <c r="V160" s="8" t="str">
        <f>"Q"&amp;ROUNDUP(MONTH(SalesDataTable[[#This Row],[Order Date]])/3,0)</f>
        <v>Q1</v>
      </c>
      <c r="W160" s="9">
        <f>MONTH(SalesDataTable[[#This Row],[Order Date]])</f>
        <v>2</v>
      </c>
      <c r="X160" s="8" t="str">
        <f>TEXT(SalesDataTable[[#This Row],[Order Date]],"mmm")</f>
        <v>Feb</v>
      </c>
    </row>
    <row r="161" spans="1:24" ht="16">
      <c r="A161" s="2">
        <v>2642</v>
      </c>
      <c r="B161" s="3">
        <v>46055</v>
      </c>
      <c r="C161" s="5">
        <f>YEAR(SalesDataTable[[#This Row],[Order Date]])</f>
        <v>2026</v>
      </c>
      <c r="D161" s="14" t="str">
        <f>"Q"&amp;ROUNDUP(MONTH(SalesDataTable[[#This Row],[Order Date]])/3,0)</f>
        <v>Q1</v>
      </c>
      <c r="E161" s="5">
        <f>MONTH(SalesDataTable[[#This Row],[Order Date]])</f>
        <v>2</v>
      </c>
      <c r="F161" s="5" t="str">
        <f>TEXT(SalesDataTable[[#This Row],[Order Date]], "MMM")</f>
        <v>Feb</v>
      </c>
      <c r="G161" s="4" t="s">
        <v>6</v>
      </c>
      <c r="H161" s="4" t="s">
        <v>41</v>
      </c>
      <c r="I161" s="4" t="s">
        <v>28</v>
      </c>
      <c r="J161" s="4" t="s">
        <v>3</v>
      </c>
      <c r="K161" s="4" t="s">
        <v>23</v>
      </c>
      <c r="L161" s="4" t="s">
        <v>29</v>
      </c>
      <c r="M161" s="9">
        <v>3</v>
      </c>
      <c r="N161" s="6">
        <v>199.9</v>
      </c>
      <c r="O161" s="7">
        <v>0</v>
      </c>
      <c r="P161" s="6">
        <v>104.18</v>
      </c>
      <c r="Q161" s="6">
        <f t="shared" si="8"/>
        <v>599.70000000000005</v>
      </c>
      <c r="R161" s="6">
        <f t="shared" si="9"/>
        <v>312.54000000000002</v>
      </c>
      <c r="S161" s="6">
        <f t="shared" si="10"/>
        <v>287.16000000000003</v>
      </c>
      <c r="T161" s="8">
        <f t="shared" si="11"/>
        <v>0.47883941970985494</v>
      </c>
      <c r="U161" s="5">
        <f>YEAR(SalesDataTable[[#This Row],[Order Date]])</f>
        <v>2026</v>
      </c>
      <c r="V161" s="8" t="str">
        <f>"Q"&amp;ROUNDUP(MONTH(SalesDataTable[[#This Row],[Order Date]])/3,0)</f>
        <v>Q1</v>
      </c>
      <c r="W161" s="9">
        <f>MONTH(SalesDataTable[[#This Row],[Order Date]])</f>
        <v>2</v>
      </c>
      <c r="X161" s="8" t="str">
        <f>TEXT(SalesDataTable[[#This Row],[Order Date]],"mmm")</f>
        <v>Feb</v>
      </c>
    </row>
    <row r="162" spans="1:24" ht="16">
      <c r="A162" s="2">
        <v>2929</v>
      </c>
      <c r="B162" s="3">
        <v>46055</v>
      </c>
      <c r="C162" s="5">
        <f>YEAR(SalesDataTable[[#This Row],[Order Date]])</f>
        <v>2026</v>
      </c>
      <c r="D162" s="14" t="str">
        <f>"Q"&amp;ROUNDUP(MONTH(SalesDataTable[[#This Row],[Order Date]])/3,0)</f>
        <v>Q1</v>
      </c>
      <c r="E162" s="5">
        <f>MONTH(SalesDataTable[[#This Row],[Order Date]])</f>
        <v>2</v>
      </c>
      <c r="F162" s="5" t="str">
        <f>TEXT(SalesDataTable[[#This Row],[Order Date]], "MMM")</f>
        <v>Feb</v>
      </c>
      <c r="G162" s="4" t="s">
        <v>6</v>
      </c>
      <c r="H162" s="4" t="s">
        <v>43</v>
      </c>
      <c r="I162" s="4" t="s">
        <v>28</v>
      </c>
      <c r="J162" s="4" t="s">
        <v>3</v>
      </c>
      <c r="K162" s="4" t="s">
        <v>9</v>
      </c>
      <c r="L162" s="4" t="s">
        <v>10</v>
      </c>
      <c r="M162" s="9">
        <v>1</v>
      </c>
      <c r="N162" s="6">
        <v>93.78</v>
      </c>
      <c r="O162" s="7">
        <v>0</v>
      </c>
      <c r="P162" s="6">
        <v>44.21</v>
      </c>
      <c r="Q162" s="6">
        <f t="shared" si="8"/>
        <v>93.78</v>
      </c>
      <c r="R162" s="6">
        <f t="shared" si="9"/>
        <v>44.21</v>
      </c>
      <c r="S162" s="6">
        <f t="shared" si="10"/>
        <v>49.57</v>
      </c>
      <c r="T162" s="8">
        <f t="shared" si="11"/>
        <v>0.52857752185967155</v>
      </c>
      <c r="U162" s="5">
        <f>YEAR(SalesDataTable[[#This Row],[Order Date]])</f>
        <v>2026</v>
      </c>
      <c r="V162" s="8" t="str">
        <f>"Q"&amp;ROUNDUP(MONTH(SalesDataTable[[#This Row],[Order Date]])/3,0)</f>
        <v>Q1</v>
      </c>
      <c r="W162" s="9">
        <f>MONTH(SalesDataTable[[#This Row],[Order Date]])</f>
        <v>2</v>
      </c>
      <c r="X162" s="8" t="str">
        <f>TEXT(SalesDataTable[[#This Row],[Order Date]],"mmm")</f>
        <v>Feb</v>
      </c>
    </row>
    <row r="163" spans="1:24" ht="16">
      <c r="A163" s="2">
        <v>3855</v>
      </c>
      <c r="B163" s="3">
        <v>46055</v>
      </c>
      <c r="C163" s="5">
        <f>YEAR(SalesDataTable[[#This Row],[Order Date]])</f>
        <v>2026</v>
      </c>
      <c r="D163" s="14" t="str">
        <f>"Q"&amp;ROUNDUP(MONTH(SalesDataTable[[#This Row],[Order Date]])/3,0)</f>
        <v>Q1</v>
      </c>
      <c r="E163" s="5">
        <f>MONTH(SalesDataTable[[#This Row],[Order Date]])</f>
        <v>2</v>
      </c>
      <c r="F163" s="5" t="str">
        <f>TEXT(SalesDataTable[[#This Row],[Order Date]], "MMM")</f>
        <v>Feb</v>
      </c>
      <c r="G163" s="4" t="s">
        <v>0</v>
      </c>
      <c r="H163" s="4" t="s">
        <v>1</v>
      </c>
      <c r="I163" s="4" t="s">
        <v>2</v>
      </c>
      <c r="J163" s="4" t="s">
        <v>16</v>
      </c>
      <c r="K163" s="4" t="s">
        <v>34</v>
      </c>
      <c r="L163" s="4" t="s">
        <v>35</v>
      </c>
      <c r="M163" s="9">
        <v>1</v>
      </c>
      <c r="N163" s="6">
        <v>39.39</v>
      </c>
      <c r="O163" s="7">
        <v>0.1</v>
      </c>
      <c r="P163" s="6">
        <v>15.09</v>
      </c>
      <c r="Q163" s="6">
        <f t="shared" si="8"/>
        <v>35.451000000000001</v>
      </c>
      <c r="R163" s="6">
        <f t="shared" si="9"/>
        <v>15.09</v>
      </c>
      <c r="S163" s="6">
        <f t="shared" si="10"/>
        <v>20.361000000000001</v>
      </c>
      <c r="T163" s="8">
        <f t="shared" si="11"/>
        <v>0.57434204958957435</v>
      </c>
      <c r="U163" s="5">
        <f>YEAR(SalesDataTable[[#This Row],[Order Date]])</f>
        <v>2026</v>
      </c>
      <c r="V163" s="8" t="str">
        <f>"Q"&amp;ROUNDUP(MONTH(SalesDataTable[[#This Row],[Order Date]])/3,0)</f>
        <v>Q1</v>
      </c>
      <c r="W163" s="9">
        <f>MONTH(SalesDataTable[[#This Row],[Order Date]])</f>
        <v>2</v>
      </c>
      <c r="X163" s="8" t="str">
        <f>TEXT(SalesDataTable[[#This Row],[Order Date]],"mmm")</f>
        <v>Feb</v>
      </c>
    </row>
    <row r="164" spans="1:24" ht="16">
      <c r="A164" s="2">
        <v>4031</v>
      </c>
      <c r="B164" s="3">
        <v>46055</v>
      </c>
      <c r="C164" s="5">
        <f>YEAR(SalesDataTable[[#This Row],[Order Date]])</f>
        <v>2026</v>
      </c>
      <c r="D164" s="14" t="str">
        <f>"Q"&amp;ROUNDUP(MONTH(SalesDataTable[[#This Row],[Order Date]])/3,0)</f>
        <v>Q1</v>
      </c>
      <c r="E164" s="5">
        <f>MONTH(SalesDataTable[[#This Row],[Order Date]])</f>
        <v>2</v>
      </c>
      <c r="F164" s="5" t="str">
        <f>TEXT(SalesDataTable[[#This Row],[Order Date]], "MMM")</f>
        <v>Feb</v>
      </c>
      <c r="G164" s="4" t="s">
        <v>0</v>
      </c>
      <c r="H164" s="4" t="s">
        <v>1</v>
      </c>
      <c r="I164" s="4" t="s">
        <v>2</v>
      </c>
      <c r="J164" s="4" t="s">
        <v>13</v>
      </c>
      <c r="K164" s="4" t="s">
        <v>4</v>
      </c>
      <c r="L164" s="4" t="s">
        <v>30</v>
      </c>
      <c r="M164" s="9">
        <v>6</v>
      </c>
      <c r="N164" s="6">
        <v>101.64</v>
      </c>
      <c r="O164" s="7">
        <v>0</v>
      </c>
      <c r="P164" s="6">
        <v>51.06</v>
      </c>
      <c r="Q164" s="6">
        <f t="shared" si="8"/>
        <v>609.84</v>
      </c>
      <c r="R164" s="6">
        <f t="shared" si="9"/>
        <v>306.36</v>
      </c>
      <c r="S164" s="6">
        <f t="shared" si="10"/>
        <v>303.48</v>
      </c>
      <c r="T164" s="8">
        <f t="shared" si="11"/>
        <v>0.49763872491145217</v>
      </c>
      <c r="U164" s="5">
        <f>YEAR(SalesDataTable[[#This Row],[Order Date]])</f>
        <v>2026</v>
      </c>
      <c r="V164" s="8" t="str">
        <f>"Q"&amp;ROUNDUP(MONTH(SalesDataTable[[#This Row],[Order Date]])/3,0)</f>
        <v>Q1</v>
      </c>
      <c r="W164" s="9">
        <f>MONTH(SalesDataTable[[#This Row],[Order Date]])</f>
        <v>2</v>
      </c>
      <c r="X164" s="8" t="str">
        <f>TEXT(SalesDataTable[[#This Row],[Order Date]],"mmm")</f>
        <v>Feb</v>
      </c>
    </row>
    <row r="165" spans="1:24" ht="16">
      <c r="A165" s="2">
        <v>2</v>
      </c>
      <c r="B165" s="3">
        <v>46056</v>
      </c>
      <c r="C165" s="5">
        <f>YEAR(SalesDataTable[[#This Row],[Order Date]])</f>
        <v>2026</v>
      </c>
      <c r="D165" s="14" t="str">
        <f>"Q"&amp;ROUNDUP(MONTH(SalesDataTable[[#This Row],[Order Date]])/3,0)</f>
        <v>Q1</v>
      </c>
      <c r="E165" s="5">
        <f>MONTH(SalesDataTable[[#This Row],[Order Date]])</f>
        <v>2</v>
      </c>
      <c r="F165" s="5" t="str">
        <f>TEXT(SalesDataTable[[#This Row],[Order Date]], "MMM")</f>
        <v>Feb</v>
      </c>
      <c r="G165" s="4" t="s">
        <v>0</v>
      </c>
      <c r="H165" s="4" t="s">
        <v>1</v>
      </c>
      <c r="I165" s="4" t="s">
        <v>8</v>
      </c>
      <c r="J165" s="4" t="s">
        <v>16</v>
      </c>
      <c r="K165" s="4" t="s">
        <v>34</v>
      </c>
      <c r="L165" s="4" t="s">
        <v>42</v>
      </c>
      <c r="M165" s="9">
        <v>12</v>
      </c>
      <c r="N165" s="6">
        <v>36.74</v>
      </c>
      <c r="O165" s="7">
        <v>0.2</v>
      </c>
      <c r="P165" s="6">
        <v>13.53</v>
      </c>
      <c r="Q165" s="6">
        <f t="shared" si="8"/>
        <v>352.70400000000001</v>
      </c>
      <c r="R165" s="6">
        <f t="shared" si="9"/>
        <v>162.35999999999999</v>
      </c>
      <c r="S165" s="6">
        <f t="shared" si="10"/>
        <v>190.34400000000002</v>
      </c>
      <c r="T165" s="8">
        <f t="shared" si="11"/>
        <v>0.53967065868263475</v>
      </c>
      <c r="U165" s="5">
        <f>YEAR(SalesDataTable[[#This Row],[Order Date]])</f>
        <v>2026</v>
      </c>
      <c r="V165" s="8" t="str">
        <f>"Q"&amp;ROUNDUP(MONTH(SalesDataTable[[#This Row],[Order Date]])/3,0)</f>
        <v>Q1</v>
      </c>
      <c r="W165" s="9">
        <f>MONTH(SalesDataTable[[#This Row],[Order Date]])</f>
        <v>2</v>
      </c>
      <c r="X165" s="8" t="str">
        <f>TEXT(SalesDataTable[[#This Row],[Order Date]],"mmm")</f>
        <v>Feb</v>
      </c>
    </row>
    <row r="166" spans="1:24" ht="16">
      <c r="A166" s="2">
        <v>4228</v>
      </c>
      <c r="B166" s="3">
        <v>46056</v>
      </c>
      <c r="C166" s="5">
        <f>YEAR(SalesDataTable[[#This Row],[Order Date]])</f>
        <v>2026</v>
      </c>
      <c r="D166" s="14" t="str">
        <f>"Q"&amp;ROUNDUP(MONTH(SalesDataTable[[#This Row],[Order Date]])/3,0)</f>
        <v>Q1</v>
      </c>
      <c r="E166" s="5">
        <f>MONTH(SalesDataTable[[#This Row],[Order Date]])</f>
        <v>2</v>
      </c>
      <c r="F166" s="5" t="str">
        <f>TEXT(SalesDataTable[[#This Row],[Order Date]], "MMM")</f>
        <v>Feb</v>
      </c>
      <c r="G166" s="4" t="s">
        <v>20</v>
      </c>
      <c r="H166" s="4" t="s">
        <v>33</v>
      </c>
      <c r="I166" s="4" t="s">
        <v>19</v>
      </c>
      <c r="J166" s="4" t="s">
        <v>13</v>
      </c>
      <c r="K166" s="4" t="s">
        <v>9</v>
      </c>
      <c r="L166" s="4" t="s">
        <v>37</v>
      </c>
      <c r="M166" s="9">
        <v>2</v>
      </c>
      <c r="N166" s="6">
        <v>154.62</v>
      </c>
      <c r="O166" s="7">
        <v>0</v>
      </c>
      <c r="P166" s="6">
        <v>78.209999999999994</v>
      </c>
      <c r="Q166" s="6">
        <f t="shared" si="8"/>
        <v>309.24</v>
      </c>
      <c r="R166" s="6">
        <f t="shared" si="9"/>
        <v>156.41999999999999</v>
      </c>
      <c r="S166" s="6">
        <f t="shared" si="10"/>
        <v>152.82000000000002</v>
      </c>
      <c r="T166" s="8">
        <f t="shared" si="11"/>
        <v>0.49417927823050062</v>
      </c>
      <c r="U166" s="5">
        <f>YEAR(SalesDataTable[[#This Row],[Order Date]])</f>
        <v>2026</v>
      </c>
      <c r="V166" s="8" t="str">
        <f>"Q"&amp;ROUNDUP(MONTH(SalesDataTable[[#This Row],[Order Date]])/3,0)</f>
        <v>Q1</v>
      </c>
      <c r="W166" s="9">
        <f>MONTH(SalesDataTable[[#This Row],[Order Date]])</f>
        <v>2</v>
      </c>
      <c r="X166" s="8" t="str">
        <f>TEXT(SalesDataTable[[#This Row],[Order Date]],"mmm")</f>
        <v>Feb</v>
      </c>
    </row>
    <row r="167" spans="1:24" ht="16">
      <c r="A167" s="2">
        <v>928</v>
      </c>
      <c r="B167" s="3">
        <v>46057</v>
      </c>
      <c r="C167" s="5">
        <f>YEAR(SalesDataTable[[#This Row],[Order Date]])</f>
        <v>2026</v>
      </c>
      <c r="D167" s="14" t="str">
        <f>"Q"&amp;ROUNDUP(MONTH(SalesDataTable[[#This Row],[Order Date]])/3,0)</f>
        <v>Q1</v>
      </c>
      <c r="E167" s="5">
        <f>MONTH(SalesDataTable[[#This Row],[Order Date]])</f>
        <v>2</v>
      </c>
      <c r="F167" s="5" t="str">
        <f>TEXT(SalesDataTable[[#This Row],[Order Date]], "MMM")</f>
        <v>Feb</v>
      </c>
      <c r="G167" s="4" t="s">
        <v>0</v>
      </c>
      <c r="H167" s="4" t="s">
        <v>1</v>
      </c>
      <c r="I167" s="4" t="s">
        <v>28</v>
      </c>
      <c r="J167" s="4" t="s">
        <v>13</v>
      </c>
      <c r="K167" s="4" t="s">
        <v>23</v>
      </c>
      <c r="L167" s="4" t="s">
        <v>51</v>
      </c>
      <c r="M167" s="9">
        <v>1</v>
      </c>
      <c r="N167" s="6">
        <v>125.63</v>
      </c>
      <c r="O167" s="7">
        <v>0.1</v>
      </c>
      <c r="P167" s="6">
        <v>60.38</v>
      </c>
      <c r="Q167" s="6">
        <f t="shared" si="8"/>
        <v>113.06699999999999</v>
      </c>
      <c r="R167" s="6">
        <f t="shared" si="9"/>
        <v>60.38</v>
      </c>
      <c r="S167" s="6">
        <f t="shared" si="10"/>
        <v>52.686999999999991</v>
      </c>
      <c r="T167" s="8">
        <f t="shared" si="11"/>
        <v>0.46598034793529497</v>
      </c>
      <c r="U167" s="5">
        <f>YEAR(SalesDataTable[[#This Row],[Order Date]])</f>
        <v>2026</v>
      </c>
      <c r="V167" s="8" t="str">
        <f>"Q"&amp;ROUNDUP(MONTH(SalesDataTable[[#This Row],[Order Date]])/3,0)</f>
        <v>Q1</v>
      </c>
      <c r="W167" s="9">
        <f>MONTH(SalesDataTable[[#This Row],[Order Date]])</f>
        <v>2</v>
      </c>
      <c r="X167" s="8" t="str">
        <f>TEXT(SalesDataTable[[#This Row],[Order Date]],"mmm")</f>
        <v>Feb</v>
      </c>
    </row>
    <row r="168" spans="1:24" ht="16">
      <c r="A168" s="2">
        <v>933</v>
      </c>
      <c r="B168" s="3">
        <v>46057</v>
      </c>
      <c r="C168" s="5">
        <f>YEAR(SalesDataTable[[#This Row],[Order Date]])</f>
        <v>2026</v>
      </c>
      <c r="D168" s="14" t="str">
        <f>"Q"&amp;ROUNDUP(MONTH(SalesDataTable[[#This Row],[Order Date]])/3,0)</f>
        <v>Q1</v>
      </c>
      <c r="E168" s="5">
        <f>MONTH(SalesDataTable[[#This Row],[Order Date]])</f>
        <v>2</v>
      </c>
      <c r="F168" s="5" t="str">
        <f>TEXT(SalesDataTable[[#This Row],[Order Date]], "MMM")</f>
        <v>Feb</v>
      </c>
      <c r="G168" s="4" t="s">
        <v>6</v>
      </c>
      <c r="H168" s="4" t="s">
        <v>41</v>
      </c>
      <c r="I168" s="4" t="s">
        <v>2</v>
      </c>
      <c r="J168" s="4" t="s">
        <v>13</v>
      </c>
      <c r="K168" s="4" t="s">
        <v>23</v>
      </c>
      <c r="L168" s="4" t="s">
        <v>40</v>
      </c>
      <c r="M168" s="9">
        <v>2</v>
      </c>
      <c r="N168" s="6">
        <v>81.59</v>
      </c>
      <c r="O168" s="7">
        <v>0.1</v>
      </c>
      <c r="P168" s="6">
        <v>38.64</v>
      </c>
      <c r="Q168" s="6">
        <f t="shared" si="8"/>
        <v>146.86200000000002</v>
      </c>
      <c r="R168" s="6">
        <f t="shared" si="9"/>
        <v>77.28</v>
      </c>
      <c r="S168" s="6">
        <f t="shared" si="10"/>
        <v>69.582000000000022</v>
      </c>
      <c r="T168" s="8">
        <f t="shared" si="11"/>
        <v>0.47379172284185161</v>
      </c>
      <c r="U168" s="5">
        <f>YEAR(SalesDataTable[[#This Row],[Order Date]])</f>
        <v>2026</v>
      </c>
      <c r="V168" s="8" t="str">
        <f>"Q"&amp;ROUNDUP(MONTH(SalesDataTable[[#This Row],[Order Date]])/3,0)</f>
        <v>Q1</v>
      </c>
      <c r="W168" s="9">
        <f>MONTH(SalesDataTable[[#This Row],[Order Date]])</f>
        <v>2</v>
      </c>
      <c r="X168" s="8" t="str">
        <f>TEXT(SalesDataTable[[#This Row],[Order Date]],"mmm")</f>
        <v>Feb</v>
      </c>
    </row>
    <row r="169" spans="1:24" ht="16">
      <c r="A169" s="2">
        <v>1646</v>
      </c>
      <c r="B169" s="3">
        <v>46057</v>
      </c>
      <c r="C169" s="5">
        <f>YEAR(SalesDataTable[[#This Row],[Order Date]])</f>
        <v>2026</v>
      </c>
      <c r="D169" s="14" t="str">
        <f>"Q"&amp;ROUNDUP(MONTH(SalesDataTable[[#This Row],[Order Date]])/3,0)</f>
        <v>Q1</v>
      </c>
      <c r="E169" s="5">
        <f>MONTH(SalesDataTable[[#This Row],[Order Date]])</f>
        <v>2</v>
      </c>
      <c r="F169" s="5" t="str">
        <f>TEXT(SalesDataTable[[#This Row],[Order Date]], "MMM")</f>
        <v>Feb</v>
      </c>
      <c r="G169" s="4" t="s">
        <v>11</v>
      </c>
      <c r="H169" s="4" t="s">
        <v>25</v>
      </c>
      <c r="I169" s="4" t="s">
        <v>2</v>
      </c>
      <c r="J169" s="4" t="s">
        <v>13</v>
      </c>
      <c r="K169" s="4" t="s">
        <v>14</v>
      </c>
      <c r="L169" s="4" t="s">
        <v>32</v>
      </c>
      <c r="M169" s="9">
        <v>2</v>
      </c>
      <c r="N169" s="6">
        <v>45.81</v>
      </c>
      <c r="O169" s="7">
        <v>0.1</v>
      </c>
      <c r="P169" s="6">
        <v>18.420000000000002</v>
      </c>
      <c r="Q169" s="6">
        <f t="shared" si="8"/>
        <v>82.458000000000013</v>
      </c>
      <c r="R169" s="6">
        <f t="shared" si="9"/>
        <v>36.840000000000003</v>
      </c>
      <c r="S169" s="6">
        <f t="shared" si="10"/>
        <v>45.618000000000009</v>
      </c>
      <c r="T169" s="8">
        <f t="shared" si="11"/>
        <v>0.55322709743141962</v>
      </c>
      <c r="U169" s="5">
        <f>YEAR(SalesDataTable[[#This Row],[Order Date]])</f>
        <v>2026</v>
      </c>
      <c r="V169" s="8" t="str">
        <f>"Q"&amp;ROUNDUP(MONTH(SalesDataTable[[#This Row],[Order Date]])/3,0)</f>
        <v>Q1</v>
      </c>
      <c r="W169" s="9">
        <f>MONTH(SalesDataTable[[#This Row],[Order Date]])</f>
        <v>2</v>
      </c>
      <c r="X169" s="8" t="str">
        <f>TEXT(SalesDataTable[[#This Row],[Order Date]],"mmm")</f>
        <v>Feb</v>
      </c>
    </row>
    <row r="170" spans="1:24" ht="16">
      <c r="A170" s="2">
        <v>380</v>
      </c>
      <c r="B170" s="3">
        <v>46058</v>
      </c>
      <c r="C170" s="5">
        <f>YEAR(SalesDataTable[[#This Row],[Order Date]])</f>
        <v>2026</v>
      </c>
      <c r="D170" s="14" t="str">
        <f>"Q"&amp;ROUNDUP(MONTH(SalesDataTable[[#This Row],[Order Date]])/3,0)</f>
        <v>Q1</v>
      </c>
      <c r="E170" s="5">
        <f>MONTH(SalesDataTable[[#This Row],[Order Date]])</f>
        <v>2</v>
      </c>
      <c r="F170" s="5" t="str">
        <f>TEXT(SalesDataTable[[#This Row],[Order Date]], "MMM")</f>
        <v>Feb</v>
      </c>
      <c r="G170" s="4" t="s">
        <v>6</v>
      </c>
      <c r="H170" s="4" t="s">
        <v>43</v>
      </c>
      <c r="I170" s="4" t="s">
        <v>2</v>
      </c>
      <c r="J170" s="4" t="s">
        <v>3</v>
      </c>
      <c r="K170" s="4" t="s">
        <v>34</v>
      </c>
      <c r="L170" s="4" t="s">
        <v>38</v>
      </c>
      <c r="M170" s="9">
        <v>3</v>
      </c>
      <c r="N170" s="6">
        <v>125.63</v>
      </c>
      <c r="O170" s="7">
        <v>0</v>
      </c>
      <c r="P170" s="6">
        <v>71.05</v>
      </c>
      <c r="Q170" s="6">
        <f t="shared" si="8"/>
        <v>376.89</v>
      </c>
      <c r="R170" s="6">
        <f t="shared" si="9"/>
        <v>213.14999999999998</v>
      </c>
      <c r="S170" s="6">
        <f t="shared" si="10"/>
        <v>163.74</v>
      </c>
      <c r="T170" s="8">
        <f t="shared" si="11"/>
        <v>0.43445037013452203</v>
      </c>
      <c r="U170" s="5">
        <f>YEAR(SalesDataTable[[#This Row],[Order Date]])</f>
        <v>2026</v>
      </c>
      <c r="V170" s="8" t="str">
        <f>"Q"&amp;ROUNDUP(MONTH(SalesDataTable[[#This Row],[Order Date]])/3,0)</f>
        <v>Q1</v>
      </c>
      <c r="W170" s="9">
        <f>MONTH(SalesDataTable[[#This Row],[Order Date]])</f>
        <v>2</v>
      </c>
      <c r="X170" s="8" t="str">
        <f>TEXT(SalesDataTable[[#This Row],[Order Date]],"mmm")</f>
        <v>Feb</v>
      </c>
    </row>
    <row r="171" spans="1:24" ht="16">
      <c r="A171" s="2">
        <v>1723</v>
      </c>
      <c r="B171" s="3">
        <v>46058</v>
      </c>
      <c r="C171" s="5">
        <f>YEAR(SalesDataTable[[#This Row],[Order Date]])</f>
        <v>2026</v>
      </c>
      <c r="D171" s="14" t="str">
        <f>"Q"&amp;ROUNDUP(MONTH(SalesDataTable[[#This Row],[Order Date]])/3,0)</f>
        <v>Q1</v>
      </c>
      <c r="E171" s="5">
        <f>MONTH(SalesDataTable[[#This Row],[Order Date]])</f>
        <v>2</v>
      </c>
      <c r="F171" s="5" t="str">
        <f>TEXT(SalesDataTable[[#This Row],[Order Date]], "MMM")</f>
        <v>Feb</v>
      </c>
      <c r="G171" s="4" t="s">
        <v>20</v>
      </c>
      <c r="H171" s="4" t="s">
        <v>33</v>
      </c>
      <c r="I171" s="4" t="s">
        <v>2</v>
      </c>
      <c r="J171" s="4" t="s">
        <v>3</v>
      </c>
      <c r="K171" s="4" t="s">
        <v>4</v>
      </c>
      <c r="L171" s="4" t="s">
        <v>30</v>
      </c>
      <c r="M171" s="9">
        <v>2</v>
      </c>
      <c r="N171" s="6">
        <v>101.01</v>
      </c>
      <c r="O171" s="7">
        <v>0</v>
      </c>
      <c r="P171" s="6">
        <v>50.26</v>
      </c>
      <c r="Q171" s="6">
        <f t="shared" si="8"/>
        <v>202.02</v>
      </c>
      <c r="R171" s="6">
        <f t="shared" si="9"/>
        <v>100.52</v>
      </c>
      <c r="S171" s="6">
        <f t="shared" si="10"/>
        <v>101.50000000000001</v>
      </c>
      <c r="T171" s="8">
        <f t="shared" si="11"/>
        <v>0.50242550242550243</v>
      </c>
      <c r="U171" s="5">
        <f>YEAR(SalesDataTable[[#This Row],[Order Date]])</f>
        <v>2026</v>
      </c>
      <c r="V171" s="8" t="str">
        <f>"Q"&amp;ROUNDUP(MONTH(SalesDataTable[[#This Row],[Order Date]])/3,0)</f>
        <v>Q1</v>
      </c>
      <c r="W171" s="9">
        <f>MONTH(SalesDataTable[[#This Row],[Order Date]])</f>
        <v>2</v>
      </c>
      <c r="X171" s="8" t="str">
        <f>TEXT(SalesDataTable[[#This Row],[Order Date]],"mmm")</f>
        <v>Feb</v>
      </c>
    </row>
    <row r="172" spans="1:24" ht="16">
      <c r="A172" s="2">
        <v>2529</v>
      </c>
      <c r="B172" s="3">
        <v>46058</v>
      </c>
      <c r="C172" s="5">
        <f>YEAR(SalesDataTable[[#This Row],[Order Date]])</f>
        <v>2026</v>
      </c>
      <c r="D172" s="14" t="str">
        <f>"Q"&amp;ROUNDUP(MONTH(SalesDataTable[[#This Row],[Order Date]])/3,0)</f>
        <v>Q1</v>
      </c>
      <c r="E172" s="5">
        <f>MONTH(SalesDataTable[[#This Row],[Order Date]])</f>
        <v>2</v>
      </c>
      <c r="F172" s="5" t="str">
        <f>TEXT(SalesDataTable[[#This Row],[Order Date]], "MMM")</f>
        <v>Feb</v>
      </c>
      <c r="G172" s="4" t="s">
        <v>20</v>
      </c>
      <c r="H172" s="4" t="s">
        <v>47</v>
      </c>
      <c r="I172" s="4" t="s">
        <v>2</v>
      </c>
      <c r="J172" s="4" t="s">
        <v>3</v>
      </c>
      <c r="K172" s="4" t="s">
        <v>9</v>
      </c>
      <c r="L172" s="4" t="s">
        <v>37</v>
      </c>
      <c r="M172" s="9">
        <v>6</v>
      </c>
      <c r="N172" s="6">
        <v>154.22</v>
      </c>
      <c r="O172" s="7">
        <v>0</v>
      </c>
      <c r="P172" s="6">
        <v>79.599999999999994</v>
      </c>
      <c r="Q172" s="6">
        <f t="shared" si="8"/>
        <v>925.31999999999994</v>
      </c>
      <c r="R172" s="6">
        <f t="shared" si="9"/>
        <v>477.59999999999997</v>
      </c>
      <c r="S172" s="6">
        <f t="shared" si="10"/>
        <v>447.71999999999997</v>
      </c>
      <c r="T172" s="8">
        <f t="shared" si="11"/>
        <v>0.4838542342108676</v>
      </c>
      <c r="U172" s="5">
        <f>YEAR(SalesDataTable[[#This Row],[Order Date]])</f>
        <v>2026</v>
      </c>
      <c r="V172" s="8" t="str">
        <f>"Q"&amp;ROUNDUP(MONTH(SalesDataTable[[#This Row],[Order Date]])/3,0)</f>
        <v>Q1</v>
      </c>
      <c r="W172" s="9">
        <f>MONTH(SalesDataTable[[#This Row],[Order Date]])</f>
        <v>2</v>
      </c>
      <c r="X172" s="8" t="str">
        <f>TEXT(SalesDataTable[[#This Row],[Order Date]],"mmm")</f>
        <v>Feb</v>
      </c>
    </row>
    <row r="173" spans="1:24" ht="16">
      <c r="A173" s="2">
        <v>2685</v>
      </c>
      <c r="B173" s="3">
        <v>46058</v>
      </c>
      <c r="C173" s="5">
        <f>YEAR(SalesDataTable[[#This Row],[Order Date]])</f>
        <v>2026</v>
      </c>
      <c r="D173" s="14" t="str">
        <f>"Q"&amp;ROUNDUP(MONTH(SalesDataTable[[#This Row],[Order Date]])/3,0)</f>
        <v>Q1</v>
      </c>
      <c r="E173" s="5">
        <f>MONTH(SalesDataTable[[#This Row],[Order Date]])</f>
        <v>2</v>
      </c>
      <c r="F173" s="5" t="str">
        <f>TEXT(SalesDataTable[[#This Row],[Order Date]], "MMM")</f>
        <v>Feb</v>
      </c>
      <c r="G173" s="4" t="s">
        <v>6</v>
      </c>
      <c r="H173" s="4" t="s">
        <v>49</v>
      </c>
      <c r="I173" s="4" t="s">
        <v>2</v>
      </c>
      <c r="J173" s="4" t="s">
        <v>13</v>
      </c>
      <c r="K173" s="4" t="s">
        <v>9</v>
      </c>
      <c r="L173" s="4" t="s">
        <v>46</v>
      </c>
      <c r="M173" s="9">
        <v>1</v>
      </c>
      <c r="N173" s="6">
        <v>72.78</v>
      </c>
      <c r="O173" s="7">
        <v>0.05</v>
      </c>
      <c r="P173" s="6">
        <v>33.26</v>
      </c>
      <c r="Q173" s="6">
        <f t="shared" si="8"/>
        <v>69.140999999999991</v>
      </c>
      <c r="R173" s="6">
        <f t="shared" si="9"/>
        <v>33.26</v>
      </c>
      <c r="S173" s="6">
        <f t="shared" si="10"/>
        <v>35.880999999999993</v>
      </c>
      <c r="T173" s="8">
        <f t="shared" si="11"/>
        <v>0.51895402149231273</v>
      </c>
      <c r="U173" s="5">
        <f>YEAR(SalesDataTable[[#This Row],[Order Date]])</f>
        <v>2026</v>
      </c>
      <c r="V173" s="8" t="str">
        <f>"Q"&amp;ROUNDUP(MONTH(SalesDataTable[[#This Row],[Order Date]])/3,0)</f>
        <v>Q1</v>
      </c>
      <c r="W173" s="9">
        <f>MONTH(SalesDataTable[[#This Row],[Order Date]])</f>
        <v>2</v>
      </c>
      <c r="X173" s="8" t="str">
        <f>TEXT(SalesDataTable[[#This Row],[Order Date]],"mmm")</f>
        <v>Feb</v>
      </c>
    </row>
    <row r="174" spans="1:24" ht="16">
      <c r="A174" s="2">
        <v>2793</v>
      </c>
      <c r="B174" s="3">
        <v>46058</v>
      </c>
      <c r="C174" s="5">
        <f>YEAR(SalesDataTable[[#This Row],[Order Date]])</f>
        <v>2026</v>
      </c>
      <c r="D174" s="14" t="str">
        <f>"Q"&amp;ROUNDUP(MONTH(SalesDataTable[[#This Row],[Order Date]])/3,0)</f>
        <v>Q1</v>
      </c>
      <c r="E174" s="5">
        <f>MONTH(SalesDataTable[[#This Row],[Order Date]])</f>
        <v>2</v>
      </c>
      <c r="F174" s="5" t="str">
        <f>TEXT(SalesDataTable[[#This Row],[Order Date]], "MMM")</f>
        <v>Feb</v>
      </c>
      <c r="G174" s="4" t="s">
        <v>6</v>
      </c>
      <c r="H174" s="4" t="s">
        <v>49</v>
      </c>
      <c r="I174" s="4" t="s">
        <v>8</v>
      </c>
      <c r="J174" s="4" t="s">
        <v>16</v>
      </c>
      <c r="K174" s="4" t="s">
        <v>23</v>
      </c>
      <c r="L174" s="4" t="s">
        <v>51</v>
      </c>
      <c r="M174" s="9">
        <v>3</v>
      </c>
      <c r="N174" s="6">
        <v>122.69</v>
      </c>
      <c r="O174" s="7">
        <v>0.05</v>
      </c>
      <c r="P174" s="6">
        <v>62.08</v>
      </c>
      <c r="Q174" s="6">
        <f t="shared" si="8"/>
        <v>349.66649999999998</v>
      </c>
      <c r="R174" s="6">
        <f t="shared" si="9"/>
        <v>186.24</v>
      </c>
      <c r="S174" s="6">
        <f t="shared" si="10"/>
        <v>163.42649999999998</v>
      </c>
      <c r="T174" s="8">
        <f t="shared" si="11"/>
        <v>0.46737820180085876</v>
      </c>
      <c r="U174" s="5">
        <f>YEAR(SalesDataTable[[#This Row],[Order Date]])</f>
        <v>2026</v>
      </c>
      <c r="V174" s="8" t="str">
        <f>"Q"&amp;ROUNDUP(MONTH(SalesDataTable[[#This Row],[Order Date]])/3,0)</f>
        <v>Q1</v>
      </c>
      <c r="W174" s="9">
        <f>MONTH(SalesDataTable[[#This Row],[Order Date]])</f>
        <v>2</v>
      </c>
      <c r="X174" s="8" t="str">
        <f>TEXT(SalesDataTable[[#This Row],[Order Date]],"mmm")</f>
        <v>Feb</v>
      </c>
    </row>
    <row r="175" spans="1:24" ht="16">
      <c r="A175" s="2">
        <v>346</v>
      </c>
      <c r="B175" s="3">
        <v>46059</v>
      </c>
      <c r="C175" s="5">
        <f>YEAR(SalesDataTable[[#This Row],[Order Date]])</f>
        <v>2026</v>
      </c>
      <c r="D175" s="14" t="str">
        <f>"Q"&amp;ROUNDUP(MONTH(SalesDataTable[[#This Row],[Order Date]])/3,0)</f>
        <v>Q1</v>
      </c>
      <c r="E175" s="5">
        <f>MONTH(SalesDataTable[[#This Row],[Order Date]])</f>
        <v>2</v>
      </c>
      <c r="F175" s="5" t="str">
        <f>TEXT(SalesDataTable[[#This Row],[Order Date]], "MMM")</f>
        <v>Feb</v>
      </c>
      <c r="G175" s="4" t="s">
        <v>6</v>
      </c>
      <c r="H175" s="4" t="s">
        <v>7</v>
      </c>
      <c r="I175" s="4" t="s">
        <v>2</v>
      </c>
      <c r="J175" s="4" t="s">
        <v>16</v>
      </c>
      <c r="K175" s="4" t="s">
        <v>4</v>
      </c>
      <c r="L175" s="4" t="s">
        <v>30</v>
      </c>
      <c r="M175" s="9">
        <v>3</v>
      </c>
      <c r="N175" s="6">
        <v>103.22</v>
      </c>
      <c r="O175" s="7">
        <v>0</v>
      </c>
      <c r="P175" s="6">
        <v>50.74</v>
      </c>
      <c r="Q175" s="6">
        <f t="shared" si="8"/>
        <v>309.65999999999997</v>
      </c>
      <c r="R175" s="6">
        <f t="shared" si="9"/>
        <v>152.22</v>
      </c>
      <c r="S175" s="6">
        <f t="shared" si="10"/>
        <v>157.43999999999997</v>
      </c>
      <c r="T175" s="8">
        <f t="shared" si="11"/>
        <v>0.50842859910869986</v>
      </c>
      <c r="U175" s="5">
        <f>YEAR(SalesDataTable[[#This Row],[Order Date]])</f>
        <v>2026</v>
      </c>
      <c r="V175" s="8" t="str">
        <f>"Q"&amp;ROUNDUP(MONTH(SalesDataTable[[#This Row],[Order Date]])/3,0)</f>
        <v>Q1</v>
      </c>
      <c r="W175" s="9">
        <f>MONTH(SalesDataTable[[#This Row],[Order Date]])</f>
        <v>2</v>
      </c>
      <c r="X175" s="8" t="str">
        <f>TEXT(SalesDataTable[[#This Row],[Order Date]],"mmm")</f>
        <v>Feb</v>
      </c>
    </row>
    <row r="176" spans="1:24" ht="16">
      <c r="A176" s="2">
        <v>539</v>
      </c>
      <c r="B176" s="3">
        <v>46059</v>
      </c>
      <c r="C176" s="5">
        <f>YEAR(SalesDataTable[[#This Row],[Order Date]])</f>
        <v>2026</v>
      </c>
      <c r="D176" s="14" t="str">
        <f>"Q"&amp;ROUNDUP(MONTH(SalesDataTable[[#This Row],[Order Date]])/3,0)</f>
        <v>Q1</v>
      </c>
      <c r="E176" s="5">
        <f>MONTH(SalesDataTable[[#This Row],[Order Date]])</f>
        <v>2</v>
      </c>
      <c r="F176" s="5" t="str">
        <f>TEXT(SalesDataTable[[#This Row],[Order Date]], "MMM")</f>
        <v>Feb</v>
      </c>
      <c r="G176" s="4" t="s">
        <v>0</v>
      </c>
      <c r="H176" s="4" t="s">
        <v>50</v>
      </c>
      <c r="I176" s="4" t="s">
        <v>28</v>
      </c>
      <c r="J176" s="4" t="s">
        <v>13</v>
      </c>
      <c r="K176" s="4" t="s">
        <v>9</v>
      </c>
      <c r="L176" s="4" t="s">
        <v>10</v>
      </c>
      <c r="M176" s="9">
        <v>3</v>
      </c>
      <c r="N176" s="6">
        <v>92.96</v>
      </c>
      <c r="O176" s="7">
        <v>0.15</v>
      </c>
      <c r="P176" s="6">
        <v>44.56</v>
      </c>
      <c r="Q176" s="6">
        <f t="shared" si="8"/>
        <v>237.048</v>
      </c>
      <c r="R176" s="6">
        <f t="shared" si="9"/>
        <v>133.68</v>
      </c>
      <c r="S176" s="6">
        <f t="shared" si="10"/>
        <v>103.36799999999999</v>
      </c>
      <c r="T176" s="8">
        <f t="shared" si="11"/>
        <v>0.43606358205932971</v>
      </c>
      <c r="U176" s="5">
        <f>YEAR(SalesDataTable[[#This Row],[Order Date]])</f>
        <v>2026</v>
      </c>
      <c r="V176" s="8" t="str">
        <f>"Q"&amp;ROUNDUP(MONTH(SalesDataTable[[#This Row],[Order Date]])/3,0)</f>
        <v>Q1</v>
      </c>
      <c r="W176" s="9">
        <f>MONTH(SalesDataTable[[#This Row],[Order Date]])</f>
        <v>2</v>
      </c>
      <c r="X176" s="8" t="str">
        <f>TEXT(SalesDataTable[[#This Row],[Order Date]],"mmm")</f>
        <v>Feb</v>
      </c>
    </row>
    <row r="177" spans="1:24" ht="16">
      <c r="A177" s="2">
        <v>1368</v>
      </c>
      <c r="B177" s="3">
        <v>46059</v>
      </c>
      <c r="C177" s="5">
        <f>YEAR(SalesDataTable[[#This Row],[Order Date]])</f>
        <v>2026</v>
      </c>
      <c r="D177" s="14" t="str">
        <f>"Q"&amp;ROUNDUP(MONTH(SalesDataTable[[#This Row],[Order Date]])/3,0)</f>
        <v>Q1</v>
      </c>
      <c r="E177" s="5">
        <f>MONTH(SalesDataTable[[#This Row],[Order Date]])</f>
        <v>2</v>
      </c>
      <c r="F177" s="5" t="str">
        <f>TEXT(SalesDataTable[[#This Row],[Order Date]], "MMM")</f>
        <v>Feb</v>
      </c>
      <c r="G177" s="4" t="s">
        <v>6</v>
      </c>
      <c r="H177" s="4" t="s">
        <v>43</v>
      </c>
      <c r="I177" s="4" t="s">
        <v>19</v>
      </c>
      <c r="J177" s="4" t="s">
        <v>13</v>
      </c>
      <c r="K177" s="4" t="s">
        <v>14</v>
      </c>
      <c r="L177" s="4" t="s">
        <v>15</v>
      </c>
      <c r="M177" s="9">
        <v>1</v>
      </c>
      <c r="N177" s="6">
        <v>36.520000000000003</v>
      </c>
      <c r="O177" s="7">
        <v>0</v>
      </c>
      <c r="P177" s="6">
        <v>13.94</v>
      </c>
      <c r="Q177" s="6">
        <f t="shared" si="8"/>
        <v>36.520000000000003</v>
      </c>
      <c r="R177" s="6">
        <f t="shared" si="9"/>
        <v>13.94</v>
      </c>
      <c r="S177" s="6">
        <f t="shared" si="10"/>
        <v>22.580000000000005</v>
      </c>
      <c r="T177" s="8">
        <f t="shared" si="11"/>
        <v>0.61829134720700996</v>
      </c>
      <c r="U177" s="5">
        <f>YEAR(SalesDataTable[[#This Row],[Order Date]])</f>
        <v>2026</v>
      </c>
      <c r="V177" s="8" t="str">
        <f>"Q"&amp;ROUNDUP(MONTH(SalesDataTable[[#This Row],[Order Date]])/3,0)</f>
        <v>Q1</v>
      </c>
      <c r="W177" s="9">
        <f>MONTH(SalesDataTable[[#This Row],[Order Date]])</f>
        <v>2</v>
      </c>
      <c r="X177" s="8" t="str">
        <f>TEXT(SalesDataTable[[#This Row],[Order Date]],"mmm")</f>
        <v>Feb</v>
      </c>
    </row>
    <row r="178" spans="1:24" ht="16">
      <c r="A178" s="2">
        <v>3506</v>
      </c>
      <c r="B178" s="3">
        <v>46059</v>
      </c>
      <c r="C178" s="5">
        <f>YEAR(SalesDataTable[[#This Row],[Order Date]])</f>
        <v>2026</v>
      </c>
      <c r="D178" s="14" t="str">
        <f>"Q"&amp;ROUNDUP(MONTH(SalesDataTable[[#This Row],[Order Date]])/3,0)</f>
        <v>Q1</v>
      </c>
      <c r="E178" s="5">
        <f>MONTH(SalesDataTable[[#This Row],[Order Date]])</f>
        <v>2</v>
      </c>
      <c r="F178" s="5" t="str">
        <f>TEXT(SalesDataTable[[#This Row],[Order Date]], "MMM")</f>
        <v>Feb</v>
      </c>
      <c r="G178" s="4" t="s">
        <v>0</v>
      </c>
      <c r="H178" s="4" t="s">
        <v>1</v>
      </c>
      <c r="I178" s="4" t="s">
        <v>19</v>
      </c>
      <c r="J178" s="4" t="s">
        <v>3</v>
      </c>
      <c r="K178" s="4" t="s">
        <v>34</v>
      </c>
      <c r="L178" s="4" t="s">
        <v>45</v>
      </c>
      <c r="M178" s="9">
        <v>3</v>
      </c>
      <c r="N178" s="6">
        <v>50.65</v>
      </c>
      <c r="O178" s="7">
        <v>0</v>
      </c>
      <c r="P178" s="6">
        <v>21.49</v>
      </c>
      <c r="Q178" s="6">
        <f t="shared" si="8"/>
        <v>151.94999999999999</v>
      </c>
      <c r="R178" s="6">
        <f t="shared" si="9"/>
        <v>64.47</v>
      </c>
      <c r="S178" s="6">
        <f t="shared" si="10"/>
        <v>87.47999999999999</v>
      </c>
      <c r="T178" s="8">
        <f t="shared" si="11"/>
        <v>0.57571569595261596</v>
      </c>
      <c r="U178" s="5">
        <f>YEAR(SalesDataTable[[#This Row],[Order Date]])</f>
        <v>2026</v>
      </c>
      <c r="V178" s="8" t="str">
        <f>"Q"&amp;ROUNDUP(MONTH(SalesDataTable[[#This Row],[Order Date]])/3,0)</f>
        <v>Q1</v>
      </c>
      <c r="W178" s="9">
        <f>MONTH(SalesDataTable[[#This Row],[Order Date]])</f>
        <v>2</v>
      </c>
      <c r="X178" s="8" t="str">
        <f>TEXT(SalesDataTable[[#This Row],[Order Date]],"mmm")</f>
        <v>Feb</v>
      </c>
    </row>
    <row r="179" spans="1:24" ht="16">
      <c r="A179" s="2">
        <v>1314</v>
      </c>
      <c r="B179" s="3">
        <v>46060</v>
      </c>
      <c r="C179" s="5">
        <f>YEAR(SalesDataTable[[#This Row],[Order Date]])</f>
        <v>2026</v>
      </c>
      <c r="D179" s="14" t="str">
        <f>"Q"&amp;ROUNDUP(MONTH(SalesDataTable[[#This Row],[Order Date]])/3,0)</f>
        <v>Q1</v>
      </c>
      <c r="E179" s="5">
        <f>MONTH(SalesDataTable[[#This Row],[Order Date]])</f>
        <v>2</v>
      </c>
      <c r="F179" s="5" t="str">
        <f>TEXT(SalesDataTable[[#This Row],[Order Date]], "MMM")</f>
        <v>Feb</v>
      </c>
      <c r="G179" s="4" t="s">
        <v>20</v>
      </c>
      <c r="H179" s="4" t="s">
        <v>21</v>
      </c>
      <c r="I179" s="4" t="s">
        <v>2</v>
      </c>
      <c r="J179" s="4" t="s">
        <v>3</v>
      </c>
      <c r="K179" s="4" t="s">
        <v>14</v>
      </c>
      <c r="L179" s="4" t="s">
        <v>15</v>
      </c>
      <c r="M179" s="9">
        <v>2</v>
      </c>
      <c r="N179" s="6">
        <v>37.03</v>
      </c>
      <c r="O179" s="7">
        <v>0.15</v>
      </c>
      <c r="P179" s="6">
        <v>13.87</v>
      </c>
      <c r="Q179" s="6">
        <f t="shared" si="8"/>
        <v>62.951000000000001</v>
      </c>
      <c r="R179" s="6">
        <f t="shared" si="9"/>
        <v>27.74</v>
      </c>
      <c r="S179" s="6">
        <f t="shared" si="10"/>
        <v>35.210999999999999</v>
      </c>
      <c r="T179" s="8">
        <f t="shared" si="11"/>
        <v>0.55933980397451988</v>
      </c>
      <c r="U179" s="5">
        <f>YEAR(SalesDataTable[[#This Row],[Order Date]])</f>
        <v>2026</v>
      </c>
      <c r="V179" s="8" t="str">
        <f>"Q"&amp;ROUNDUP(MONTH(SalesDataTable[[#This Row],[Order Date]])/3,0)</f>
        <v>Q1</v>
      </c>
      <c r="W179" s="9">
        <f>MONTH(SalesDataTable[[#This Row],[Order Date]])</f>
        <v>2</v>
      </c>
      <c r="X179" s="8" t="str">
        <f>TEXT(SalesDataTable[[#This Row],[Order Date]],"mmm")</f>
        <v>Feb</v>
      </c>
    </row>
    <row r="180" spans="1:24" ht="16">
      <c r="A180" s="2">
        <v>2092</v>
      </c>
      <c r="B180" s="3">
        <v>46060</v>
      </c>
      <c r="C180" s="5">
        <f>YEAR(SalesDataTable[[#This Row],[Order Date]])</f>
        <v>2026</v>
      </c>
      <c r="D180" s="14" t="str">
        <f>"Q"&amp;ROUNDUP(MONTH(SalesDataTable[[#This Row],[Order Date]])/3,0)</f>
        <v>Q1</v>
      </c>
      <c r="E180" s="5">
        <f>MONTH(SalesDataTable[[#This Row],[Order Date]])</f>
        <v>2</v>
      </c>
      <c r="F180" s="5" t="str">
        <f>TEXT(SalesDataTable[[#This Row],[Order Date]], "MMM")</f>
        <v>Feb</v>
      </c>
      <c r="G180" s="4" t="s">
        <v>11</v>
      </c>
      <c r="H180" s="4" t="s">
        <v>12</v>
      </c>
      <c r="I180" s="4" t="s">
        <v>2</v>
      </c>
      <c r="J180" s="4" t="s">
        <v>13</v>
      </c>
      <c r="K180" s="4" t="s">
        <v>34</v>
      </c>
      <c r="L180" s="4" t="s">
        <v>42</v>
      </c>
      <c r="M180" s="9">
        <v>1</v>
      </c>
      <c r="N180" s="6">
        <v>36.619999999999997</v>
      </c>
      <c r="O180" s="7">
        <v>0</v>
      </c>
      <c r="P180" s="6">
        <v>13.55</v>
      </c>
      <c r="Q180" s="6">
        <f t="shared" si="8"/>
        <v>36.619999999999997</v>
      </c>
      <c r="R180" s="6">
        <f t="shared" si="9"/>
        <v>13.55</v>
      </c>
      <c r="S180" s="6">
        <f t="shared" si="10"/>
        <v>23.069999999999997</v>
      </c>
      <c r="T180" s="8">
        <f t="shared" si="11"/>
        <v>0.62998361551064985</v>
      </c>
      <c r="U180" s="5">
        <f>YEAR(SalesDataTable[[#This Row],[Order Date]])</f>
        <v>2026</v>
      </c>
      <c r="V180" s="8" t="str">
        <f>"Q"&amp;ROUNDUP(MONTH(SalesDataTable[[#This Row],[Order Date]])/3,0)</f>
        <v>Q1</v>
      </c>
      <c r="W180" s="9">
        <f>MONTH(SalesDataTable[[#This Row],[Order Date]])</f>
        <v>2</v>
      </c>
      <c r="X180" s="8" t="str">
        <f>TEXT(SalesDataTable[[#This Row],[Order Date]],"mmm")</f>
        <v>Feb</v>
      </c>
    </row>
    <row r="181" spans="1:24" ht="16">
      <c r="A181" s="2">
        <v>5083</v>
      </c>
      <c r="B181" s="3">
        <v>46060</v>
      </c>
      <c r="C181" s="5">
        <f>YEAR(SalesDataTable[[#This Row],[Order Date]])</f>
        <v>2026</v>
      </c>
      <c r="D181" s="14" t="str">
        <f>"Q"&amp;ROUNDUP(MONTH(SalesDataTable[[#This Row],[Order Date]])/3,0)</f>
        <v>Q1</v>
      </c>
      <c r="E181" s="5">
        <f>MONTH(SalesDataTable[[#This Row],[Order Date]])</f>
        <v>2</v>
      </c>
      <c r="F181" s="5" t="str">
        <f>TEXT(SalesDataTable[[#This Row],[Order Date]], "MMM")</f>
        <v>Feb</v>
      </c>
      <c r="G181" s="4" t="s">
        <v>11</v>
      </c>
      <c r="H181" s="4" t="s">
        <v>52</v>
      </c>
      <c r="I181" s="4" t="s">
        <v>19</v>
      </c>
      <c r="J181" s="4" t="s">
        <v>3</v>
      </c>
      <c r="K181" s="4" t="s">
        <v>23</v>
      </c>
      <c r="L181" s="4" t="s">
        <v>40</v>
      </c>
      <c r="M181" s="9">
        <v>1</v>
      </c>
      <c r="N181" s="6">
        <v>81.47</v>
      </c>
      <c r="O181" s="7">
        <v>0</v>
      </c>
      <c r="P181" s="6">
        <v>39.18</v>
      </c>
      <c r="Q181" s="6">
        <f t="shared" si="8"/>
        <v>81.47</v>
      </c>
      <c r="R181" s="6">
        <f t="shared" si="9"/>
        <v>39.18</v>
      </c>
      <c r="S181" s="6">
        <f t="shared" si="10"/>
        <v>42.29</v>
      </c>
      <c r="T181" s="8">
        <f t="shared" si="11"/>
        <v>0.51908678040996681</v>
      </c>
      <c r="U181" s="5">
        <f>YEAR(SalesDataTable[[#This Row],[Order Date]])</f>
        <v>2026</v>
      </c>
      <c r="V181" s="8" t="str">
        <f>"Q"&amp;ROUNDUP(MONTH(SalesDataTable[[#This Row],[Order Date]])/3,0)</f>
        <v>Q1</v>
      </c>
      <c r="W181" s="9">
        <f>MONTH(SalesDataTable[[#This Row],[Order Date]])</f>
        <v>2</v>
      </c>
      <c r="X181" s="8" t="str">
        <f>TEXT(SalesDataTable[[#This Row],[Order Date]],"mmm")</f>
        <v>Feb</v>
      </c>
    </row>
    <row r="182" spans="1:24" ht="16">
      <c r="A182" s="2">
        <v>582</v>
      </c>
      <c r="B182" s="3">
        <v>46061</v>
      </c>
      <c r="C182" s="5">
        <f>YEAR(SalesDataTable[[#This Row],[Order Date]])</f>
        <v>2026</v>
      </c>
      <c r="D182" s="14" t="str">
        <f>"Q"&amp;ROUNDUP(MONTH(SalesDataTable[[#This Row],[Order Date]])/3,0)</f>
        <v>Q1</v>
      </c>
      <c r="E182" s="5">
        <f>MONTH(SalesDataTable[[#This Row],[Order Date]])</f>
        <v>2</v>
      </c>
      <c r="F182" s="5" t="str">
        <f>TEXT(SalesDataTable[[#This Row],[Order Date]], "MMM")</f>
        <v>Feb</v>
      </c>
      <c r="G182" s="4" t="s">
        <v>6</v>
      </c>
      <c r="H182" s="4" t="s">
        <v>7</v>
      </c>
      <c r="I182" s="4" t="s">
        <v>8</v>
      </c>
      <c r="J182" s="4" t="s">
        <v>3</v>
      </c>
      <c r="K182" s="4" t="s">
        <v>23</v>
      </c>
      <c r="L182" s="4" t="s">
        <v>51</v>
      </c>
      <c r="M182" s="9">
        <v>12</v>
      </c>
      <c r="N182" s="6">
        <v>122.75</v>
      </c>
      <c r="O182" s="7">
        <v>0.15</v>
      </c>
      <c r="P182" s="6">
        <v>62.51</v>
      </c>
      <c r="Q182" s="6">
        <f t="shared" si="8"/>
        <v>1252.05</v>
      </c>
      <c r="R182" s="6">
        <f t="shared" si="9"/>
        <v>750.12</v>
      </c>
      <c r="S182" s="6">
        <f t="shared" si="10"/>
        <v>501.92999999999995</v>
      </c>
      <c r="T182" s="8">
        <f t="shared" si="11"/>
        <v>0.40088654606445429</v>
      </c>
      <c r="U182" s="5">
        <f>YEAR(SalesDataTable[[#This Row],[Order Date]])</f>
        <v>2026</v>
      </c>
      <c r="V182" s="8" t="str">
        <f>"Q"&amp;ROUNDUP(MONTH(SalesDataTable[[#This Row],[Order Date]])/3,0)</f>
        <v>Q1</v>
      </c>
      <c r="W182" s="9">
        <f>MONTH(SalesDataTable[[#This Row],[Order Date]])</f>
        <v>2</v>
      </c>
      <c r="X182" s="8" t="str">
        <f>TEXT(SalesDataTable[[#This Row],[Order Date]],"mmm")</f>
        <v>Feb</v>
      </c>
    </row>
    <row r="183" spans="1:24" ht="16">
      <c r="A183" s="2">
        <v>902</v>
      </c>
      <c r="B183" s="3">
        <v>46061</v>
      </c>
      <c r="C183" s="5">
        <f>YEAR(SalesDataTable[[#This Row],[Order Date]])</f>
        <v>2026</v>
      </c>
      <c r="D183" s="14" t="str">
        <f>"Q"&amp;ROUNDUP(MONTH(SalesDataTable[[#This Row],[Order Date]])/3,0)</f>
        <v>Q1</v>
      </c>
      <c r="E183" s="5">
        <f>MONTH(SalesDataTable[[#This Row],[Order Date]])</f>
        <v>2</v>
      </c>
      <c r="F183" s="5" t="str">
        <f>TEXT(SalesDataTable[[#This Row],[Order Date]], "MMM")</f>
        <v>Feb</v>
      </c>
      <c r="G183" s="4" t="s">
        <v>0</v>
      </c>
      <c r="H183" s="4" t="s">
        <v>36</v>
      </c>
      <c r="I183" s="4" t="s">
        <v>2</v>
      </c>
      <c r="J183" s="4" t="s">
        <v>16</v>
      </c>
      <c r="K183" s="4" t="s">
        <v>34</v>
      </c>
      <c r="L183" s="4" t="s">
        <v>45</v>
      </c>
      <c r="M183" s="9">
        <v>1</v>
      </c>
      <c r="N183" s="6">
        <v>50.38</v>
      </c>
      <c r="O183" s="7">
        <v>0.05</v>
      </c>
      <c r="P183" s="6">
        <v>21.95</v>
      </c>
      <c r="Q183" s="6">
        <f t="shared" si="8"/>
        <v>47.860999999999997</v>
      </c>
      <c r="R183" s="6">
        <f t="shared" si="9"/>
        <v>21.95</v>
      </c>
      <c r="S183" s="6">
        <f t="shared" si="10"/>
        <v>25.910999999999998</v>
      </c>
      <c r="T183" s="8">
        <f t="shared" si="11"/>
        <v>0.54138024696516995</v>
      </c>
      <c r="U183" s="5">
        <f>YEAR(SalesDataTable[[#This Row],[Order Date]])</f>
        <v>2026</v>
      </c>
      <c r="V183" s="8" t="str">
        <f>"Q"&amp;ROUNDUP(MONTH(SalesDataTable[[#This Row],[Order Date]])/3,0)</f>
        <v>Q1</v>
      </c>
      <c r="W183" s="9">
        <f>MONTH(SalesDataTable[[#This Row],[Order Date]])</f>
        <v>2</v>
      </c>
      <c r="X183" s="8" t="str">
        <f>TEXT(SalesDataTable[[#This Row],[Order Date]],"mmm")</f>
        <v>Feb</v>
      </c>
    </row>
    <row r="184" spans="1:24" ht="16">
      <c r="A184" s="2">
        <v>2396</v>
      </c>
      <c r="B184" s="3">
        <v>46061</v>
      </c>
      <c r="C184" s="5">
        <f>YEAR(SalesDataTable[[#This Row],[Order Date]])</f>
        <v>2026</v>
      </c>
      <c r="D184" s="14" t="str">
        <f>"Q"&amp;ROUNDUP(MONTH(SalesDataTable[[#This Row],[Order Date]])/3,0)</f>
        <v>Q1</v>
      </c>
      <c r="E184" s="5">
        <f>MONTH(SalesDataTable[[#This Row],[Order Date]])</f>
        <v>2</v>
      </c>
      <c r="F184" s="5" t="str">
        <f>TEXT(SalesDataTable[[#This Row],[Order Date]], "MMM")</f>
        <v>Feb</v>
      </c>
      <c r="G184" s="4" t="s">
        <v>20</v>
      </c>
      <c r="H184" s="4" t="s">
        <v>31</v>
      </c>
      <c r="I184" s="4" t="s">
        <v>2</v>
      </c>
      <c r="J184" s="4" t="s">
        <v>16</v>
      </c>
      <c r="K184" s="4" t="s">
        <v>34</v>
      </c>
      <c r="L184" s="4" t="s">
        <v>45</v>
      </c>
      <c r="M184" s="9">
        <v>2</v>
      </c>
      <c r="N184" s="6">
        <v>50.4</v>
      </c>
      <c r="O184" s="7">
        <v>0</v>
      </c>
      <c r="P184" s="6">
        <v>21.43</v>
      </c>
      <c r="Q184" s="6">
        <f t="shared" si="8"/>
        <v>100.8</v>
      </c>
      <c r="R184" s="6">
        <f t="shared" si="9"/>
        <v>42.86</v>
      </c>
      <c r="S184" s="6">
        <f t="shared" si="10"/>
        <v>57.94</v>
      </c>
      <c r="T184" s="8">
        <f t="shared" si="11"/>
        <v>0.57480158730158726</v>
      </c>
      <c r="U184" s="5">
        <f>YEAR(SalesDataTable[[#This Row],[Order Date]])</f>
        <v>2026</v>
      </c>
      <c r="V184" s="8" t="str">
        <f>"Q"&amp;ROUNDUP(MONTH(SalesDataTable[[#This Row],[Order Date]])/3,0)</f>
        <v>Q1</v>
      </c>
      <c r="W184" s="9">
        <f>MONTH(SalesDataTable[[#This Row],[Order Date]])</f>
        <v>2</v>
      </c>
      <c r="X184" s="8" t="str">
        <f>TEXT(SalesDataTable[[#This Row],[Order Date]],"mmm")</f>
        <v>Feb</v>
      </c>
    </row>
    <row r="185" spans="1:24" ht="16">
      <c r="A185" s="2">
        <v>2494</v>
      </c>
      <c r="B185" s="3">
        <v>46061</v>
      </c>
      <c r="C185" s="5">
        <f>YEAR(SalesDataTable[[#This Row],[Order Date]])</f>
        <v>2026</v>
      </c>
      <c r="D185" s="14" t="str">
        <f>"Q"&amp;ROUNDUP(MONTH(SalesDataTable[[#This Row],[Order Date]])/3,0)</f>
        <v>Q1</v>
      </c>
      <c r="E185" s="5">
        <f>MONTH(SalesDataTable[[#This Row],[Order Date]])</f>
        <v>2</v>
      </c>
      <c r="F185" s="5" t="str">
        <f>TEXT(SalesDataTable[[#This Row],[Order Date]], "MMM")</f>
        <v>Feb</v>
      </c>
      <c r="G185" s="4" t="s">
        <v>11</v>
      </c>
      <c r="H185" s="4" t="s">
        <v>25</v>
      </c>
      <c r="I185" s="4" t="s">
        <v>2</v>
      </c>
      <c r="J185" s="4" t="s">
        <v>13</v>
      </c>
      <c r="K185" s="4" t="s">
        <v>9</v>
      </c>
      <c r="L185" s="4" t="s">
        <v>46</v>
      </c>
      <c r="M185" s="9">
        <v>1</v>
      </c>
      <c r="N185" s="6">
        <v>69.98</v>
      </c>
      <c r="O185" s="7">
        <v>0</v>
      </c>
      <c r="P185" s="6">
        <v>33.21</v>
      </c>
      <c r="Q185" s="6">
        <f t="shared" si="8"/>
        <v>69.98</v>
      </c>
      <c r="R185" s="6">
        <f t="shared" si="9"/>
        <v>33.21</v>
      </c>
      <c r="S185" s="6">
        <f t="shared" si="10"/>
        <v>36.770000000000003</v>
      </c>
      <c r="T185" s="8">
        <f t="shared" si="11"/>
        <v>0.52543583881108891</v>
      </c>
      <c r="U185" s="5">
        <f>YEAR(SalesDataTable[[#This Row],[Order Date]])</f>
        <v>2026</v>
      </c>
      <c r="V185" s="8" t="str">
        <f>"Q"&amp;ROUNDUP(MONTH(SalesDataTable[[#This Row],[Order Date]])/3,0)</f>
        <v>Q1</v>
      </c>
      <c r="W185" s="9">
        <f>MONTH(SalesDataTable[[#This Row],[Order Date]])</f>
        <v>2</v>
      </c>
      <c r="X185" s="8" t="str">
        <f>TEXT(SalesDataTable[[#This Row],[Order Date]],"mmm")</f>
        <v>Feb</v>
      </c>
    </row>
    <row r="186" spans="1:24" ht="16">
      <c r="A186" s="2">
        <v>2925</v>
      </c>
      <c r="B186" s="3">
        <v>46061</v>
      </c>
      <c r="C186" s="5">
        <f>YEAR(SalesDataTable[[#This Row],[Order Date]])</f>
        <v>2026</v>
      </c>
      <c r="D186" s="14" t="str">
        <f>"Q"&amp;ROUNDUP(MONTH(SalesDataTable[[#This Row],[Order Date]])/3,0)</f>
        <v>Q1</v>
      </c>
      <c r="E186" s="5">
        <f>MONTH(SalesDataTable[[#This Row],[Order Date]])</f>
        <v>2</v>
      </c>
      <c r="F186" s="5" t="str">
        <f>TEXT(SalesDataTable[[#This Row],[Order Date]], "MMM")</f>
        <v>Feb</v>
      </c>
      <c r="G186" s="4" t="s">
        <v>0</v>
      </c>
      <c r="H186" s="4" t="s">
        <v>1</v>
      </c>
      <c r="I186" s="4" t="s">
        <v>19</v>
      </c>
      <c r="J186" s="4" t="s">
        <v>13</v>
      </c>
      <c r="K186" s="4" t="s">
        <v>9</v>
      </c>
      <c r="L186" s="4" t="s">
        <v>10</v>
      </c>
      <c r="M186" s="9">
        <v>3</v>
      </c>
      <c r="N186" s="6">
        <v>90.04</v>
      </c>
      <c r="O186" s="7">
        <v>0.05</v>
      </c>
      <c r="P186" s="6">
        <v>45.25</v>
      </c>
      <c r="Q186" s="6">
        <f t="shared" si="8"/>
        <v>256.61399999999998</v>
      </c>
      <c r="R186" s="6">
        <f t="shared" si="9"/>
        <v>135.75</v>
      </c>
      <c r="S186" s="6">
        <f t="shared" si="10"/>
        <v>120.86399999999998</v>
      </c>
      <c r="T186" s="8">
        <f t="shared" si="11"/>
        <v>0.47099534709719654</v>
      </c>
      <c r="U186" s="5">
        <f>YEAR(SalesDataTable[[#This Row],[Order Date]])</f>
        <v>2026</v>
      </c>
      <c r="V186" s="8" t="str">
        <f>"Q"&amp;ROUNDUP(MONTH(SalesDataTable[[#This Row],[Order Date]])/3,0)</f>
        <v>Q1</v>
      </c>
      <c r="W186" s="9">
        <f>MONTH(SalesDataTable[[#This Row],[Order Date]])</f>
        <v>2</v>
      </c>
      <c r="X186" s="8" t="str">
        <f>TEXT(SalesDataTable[[#This Row],[Order Date]],"mmm")</f>
        <v>Feb</v>
      </c>
    </row>
    <row r="187" spans="1:24" ht="16">
      <c r="A187" s="2">
        <v>3614</v>
      </c>
      <c r="B187" s="3">
        <v>46061</v>
      </c>
      <c r="C187" s="5">
        <f>YEAR(SalesDataTable[[#This Row],[Order Date]])</f>
        <v>2026</v>
      </c>
      <c r="D187" s="14" t="str">
        <f>"Q"&amp;ROUNDUP(MONTH(SalesDataTable[[#This Row],[Order Date]])/3,0)</f>
        <v>Q1</v>
      </c>
      <c r="E187" s="5">
        <f>MONTH(SalesDataTable[[#This Row],[Order Date]])</f>
        <v>2</v>
      </c>
      <c r="F187" s="5" t="str">
        <f>TEXT(SalesDataTable[[#This Row],[Order Date]], "MMM")</f>
        <v>Feb</v>
      </c>
      <c r="G187" s="4" t="s">
        <v>6</v>
      </c>
      <c r="H187" s="4" t="s">
        <v>49</v>
      </c>
      <c r="I187" s="4" t="s">
        <v>2</v>
      </c>
      <c r="J187" s="4" t="s">
        <v>13</v>
      </c>
      <c r="K187" s="4" t="s">
        <v>34</v>
      </c>
      <c r="L187" s="4" t="s">
        <v>45</v>
      </c>
      <c r="M187" s="9">
        <v>3</v>
      </c>
      <c r="N187" s="6">
        <v>51.18</v>
      </c>
      <c r="O187" s="7">
        <v>0</v>
      </c>
      <c r="P187" s="6">
        <v>21.95</v>
      </c>
      <c r="Q187" s="6">
        <f t="shared" si="8"/>
        <v>153.54</v>
      </c>
      <c r="R187" s="6">
        <f t="shared" si="9"/>
        <v>65.849999999999994</v>
      </c>
      <c r="S187" s="6">
        <f t="shared" si="10"/>
        <v>87.69</v>
      </c>
      <c r="T187" s="8">
        <f t="shared" si="11"/>
        <v>0.57112153184837833</v>
      </c>
      <c r="U187" s="5">
        <f>YEAR(SalesDataTable[[#This Row],[Order Date]])</f>
        <v>2026</v>
      </c>
      <c r="V187" s="8" t="str">
        <f>"Q"&amp;ROUNDUP(MONTH(SalesDataTable[[#This Row],[Order Date]])/3,0)</f>
        <v>Q1</v>
      </c>
      <c r="W187" s="9">
        <f>MONTH(SalesDataTable[[#This Row],[Order Date]])</f>
        <v>2</v>
      </c>
      <c r="X187" s="8" t="str">
        <f>TEXT(SalesDataTable[[#This Row],[Order Date]],"mmm")</f>
        <v>Feb</v>
      </c>
    </row>
    <row r="188" spans="1:24" ht="16">
      <c r="A188" s="2">
        <v>4360</v>
      </c>
      <c r="B188" s="3">
        <v>46061</v>
      </c>
      <c r="C188" s="5">
        <f>YEAR(SalesDataTable[[#This Row],[Order Date]])</f>
        <v>2026</v>
      </c>
      <c r="D188" s="14" t="str">
        <f>"Q"&amp;ROUNDUP(MONTH(SalesDataTable[[#This Row],[Order Date]])/3,0)</f>
        <v>Q1</v>
      </c>
      <c r="E188" s="5">
        <f>MONTH(SalesDataTable[[#This Row],[Order Date]])</f>
        <v>2</v>
      </c>
      <c r="F188" s="5" t="str">
        <f>TEXT(SalesDataTable[[#This Row],[Order Date]], "MMM")</f>
        <v>Feb</v>
      </c>
      <c r="G188" s="4" t="s">
        <v>0</v>
      </c>
      <c r="H188" s="4" t="s">
        <v>50</v>
      </c>
      <c r="I188" s="4" t="s">
        <v>2</v>
      </c>
      <c r="J188" s="4" t="s">
        <v>13</v>
      </c>
      <c r="K188" s="4" t="s">
        <v>14</v>
      </c>
      <c r="L188" s="4" t="s">
        <v>15</v>
      </c>
      <c r="M188" s="9">
        <v>1</v>
      </c>
      <c r="N188" s="6">
        <v>35.69</v>
      </c>
      <c r="O188" s="7">
        <v>0</v>
      </c>
      <c r="P188" s="6">
        <v>13.38</v>
      </c>
      <c r="Q188" s="6">
        <f t="shared" si="8"/>
        <v>35.69</v>
      </c>
      <c r="R188" s="6">
        <f t="shared" si="9"/>
        <v>13.38</v>
      </c>
      <c r="S188" s="6">
        <f t="shared" si="10"/>
        <v>22.309999999999995</v>
      </c>
      <c r="T188" s="8">
        <f t="shared" si="11"/>
        <v>0.62510507144858496</v>
      </c>
      <c r="U188" s="5">
        <f>YEAR(SalesDataTable[[#This Row],[Order Date]])</f>
        <v>2026</v>
      </c>
      <c r="V188" s="8" t="str">
        <f>"Q"&amp;ROUNDUP(MONTH(SalesDataTable[[#This Row],[Order Date]])/3,0)</f>
        <v>Q1</v>
      </c>
      <c r="W188" s="9">
        <f>MONTH(SalesDataTable[[#This Row],[Order Date]])</f>
        <v>2</v>
      </c>
      <c r="X188" s="8" t="str">
        <f>TEXT(SalesDataTable[[#This Row],[Order Date]],"mmm")</f>
        <v>Feb</v>
      </c>
    </row>
    <row r="189" spans="1:24" ht="16">
      <c r="A189" s="2">
        <v>4582</v>
      </c>
      <c r="B189" s="3">
        <v>46061</v>
      </c>
      <c r="C189" s="5">
        <f>YEAR(SalesDataTable[[#This Row],[Order Date]])</f>
        <v>2026</v>
      </c>
      <c r="D189" s="14" t="str">
        <f>"Q"&amp;ROUNDUP(MONTH(SalesDataTable[[#This Row],[Order Date]])/3,0)</f>
        <v>Q1</v>
      </c>
      <c r="E189" s="5">
        <f>MONTH(SalesDataTable[[#This Row],[Order Date]])</f>
        <v>2</v>
      </c>
      <c r="F189" s="5" t="str">
        <f>TEXT(SalesDataTable[[#This Row],[Order Date]], "MMM")</f>
        <v>Feb</v>
      </c>
      <c r="G189" s="4" t="s">
        <v>20</v>
      </c>
      <c r="H189" s="4" t="s">
        <v>31</v>
      </c>
      <c r="I189" s="4" t="s">
        <v>2</v>
      </c>
      <c r="J189" s="4" t="s">
        <v>13</v>
      </c>
      <c r="K189" s="4" t="s">
        <v>4</v>
      </c>
      <c r="L189" s="4" t="s">
        <v>22</v>
      </c>
      <c r="M189" s="9">
        <v>3</v>
      </c>
      <c r="N189" s="6">
        <v>50.29</v>
      </c>
      <c r="O189" s="7">
        <v>0.05</v>
      </c>
      <c r="P189" s="6">
        <v>22.87</v>
      </c>
      <c r="Q189" s="6">
        <f t="shared" si="8"/>
        <v>143.32650000000001</v>
      </c>
      <c r="R189" s="6">
        <f t="shared" si="9"/>
        <v>68.61</v>
      </c>
      <c r="S189" s="6">
        <f t="shared" si="10"/>
        <v>74.716500000000011</v>
      </c>
      <c r="T189" s="8">
        <f t="shared" si="11"/>
        <v>0.52130275978273388</v>
      </c>
      <c r="U189" s="5">
        <f>YEAR(SalesDataTable[[#This Row],[Order Date]])</f>
        <v>2026</v>
      </c>
      <c r="V189" s="8" t="str">
        <f>"Q"&amp;ROUNDUP(MONTH(SalesDataTable[[#This Row],[Order Date]])/3,0)</f>
        <v>Q1</v>
      </c>
      <c r="W189" s="9">
        <f>MONTH(SalesDataTable[[#This Row],[Order Date]])</f>
        <v>2</v>
      </c>
      <c r="X189" s="8" t="str">
        <f>TEXT(SalesDataTable[[#This Row],[Order Date]],"mmm")</f>
        <v>Feb</v>
      </c>
    </row>
    <row r="190" spans="1:24" ht="16">
      <c r="A190" s="2">
        <v>4381</v>
      </c>
      <c r="B190" s="3">
        <v>46062</v>
      </c>
      <c r="C190" s="5">
        <f>YEAR(SalesDataTable[[#This Row],[Order Date]])</f>
        <v>2026</v>
      </c>
      <c r="D190" s="14" t="str">
        <f>"Q"&amp;ROUNDUP(MONTH(SalesDataTable[[#This Row],[Order Date]])/3,0)</f>
        <v>Q1</v>
      </c>
      <c r="E190" s="5">
        <f>MONTH(SalesDataTable[[#This Row],[Order Date]])</f>
        <v>2</v>
      </c>
      <c r="F190" s="5" t="str">
        <f>TEXT(SalesDataTable[[#This Row],[Order Date]], "MMM")</f>
        <v>Feb</v>
      </c>
      <c r="G190" s="4" t="s">
        <v>6</v>
      </c>
      <c r="H190" s="4" t="s">
        <v>43</v>
      </c>
      <c r="I190" s="4" t="s">
        <v>28</v>
      </c>
      <c r="J190" s="4" t="s">
        <v>3</v>
      </c>
      <c r="K190" s="4" t="s">
        <v>23</v>
      </c>
      <c r="L190" s="4" t="s">
        <v>29</v>
      </c>
      <c r="M190" s="9">
        <v>1</v>
      </c>
      <c r="N190" s="6">
        <v>194.32</v>
      </c>
      <c r="O190" s="7">
        <v>0.05</v>
      </c>
      <c r="P190" s="6">
        <v>102.52</v>
      </c>
      <c r="Q190" s="6">
        <f t="shared" si="8"/>
        <v>184.60399999999998</v>
      </c>
      <c r="R190" s="6">
        <f t="shared" si="9"/>
        <v>102.52</v>
      </c>
      <c r="S190" s="6">
        <f t="shared" si="10"/>
        <v>82.083999999999989</v>
      </c>
      <c r="T190" s="8">
        <f t="shared" si="11"/>
        <v>0.44464908669367942</v>
      </c>
      <c r="U190" s="5">
        <f>YEAR(SalesDataTable[[#This Row],[Order Date]])</f>
        <v>2026</v>
      </c>
      <c r="V190" s="8" t="str">
        <f>"Q"&amp;ROUNDUP(MONTH(SalesDataTable[[#This Row],[Order Date]])/3,0)</f>
        <v>Q1</v>
      </c>
      <c r="W190" s="9">
        <f>MONTH(SalesDataTable[[#This Row],[Order Date]])</f>
        <v>2</v>
      </c>
      <c r="X190" s="8" t="str">
        <f>TEXT(SalesDataTable[[#This Row],[Order Date]],"mmm")</f>
        <v>Feb</v>
      </c>
    </row>
    <row r="191" spans="1:24" ht="16">
      <c r="A191" s="2">
        <v>4964</v>
      </c>
      <c r="B191" s="3">
        <v>46062</v>
      </c>
      <c r="C191" s="5">
        <f>YEAR(SalesDataTable[[#This Row],[Order Date]])</f>
        <v>2026</v>
      </c>
      <c r="D191" s="14" t="str">
        <f>"Q"&amp;ROUNDUP(MONTH(SalesDataTable[[#This Row],[Order Date]])/3,0)</f>
        <v>Q1</v>
      </c>
      <c r="E191" s="5">
        <f>MONTH(SalesDataTable[[#This Row],[Order Date]])</f>
        <v>2</v>
      </c>
      <c r="F191" s="5" t="str">
        <f>TEXT(SalesDataTable[[#This Row],[Order Date]], "MMM")</f>
        <v>Feb</v>
      </c>
      <c r="G191" s="4" t="s">
        <v>20</v>
      </c>
      <c r="H191" s="4" t="s">
        <v>47</v>
      </c>
      <c r="I191" s="4" t="s">
        <v>19</v>
      </c>
      <c r="J191" s="4" t="s">
        <v>13</v>
      </c>
      <c r="K191" s="4" t="s">
        <v>34</v>
      </c>
      <c r="L191" s="4" t="s">
        <v>35</v>
      </c>
      <c r="M191" s="9">
        <v>4</v>
      </c>
      <c r="N191" s="6">
        <v>40.44</v>
      </c>
      <c r="O191" s="7">
        <v>0</v>
      </c>
      <c r="P191" s="6">
        <v>14.75</v>
      </c>
      <c r="Q191" s="6">
        <f t="shared" si="8"/>
        <v>161.76</v>
      </c>
      <c r="R191" s="6">
        <f t="shared" si="9"/>
        <v>59</v>
      </c>
      <c r="S191" s="6">
        <f t="shared" si="10"/>
        <v>102.75999999999999</v>
      </c>
      <c r="T191" s="8">
        <f t="shared" si="11"/>
        <v>0.63526211671612265</v>
      </c>
      <c r="U191" s="5">
        <f>YEAR(SalesDataTable[[#This Row],[Order Date]])</f>
        <v>2026</v>
      </c>
      <c r="V191" s="8" t="str">
        <f>"Q"&amp;ROUNDUP(MONTH(SalesDataTable[[#This Row],[Order Date]])/3,0)</f>
        <v>Q1</v>
      </c>
      <c r="W191" s="9">
        <f>MONTH(SalesDataTable[[#This Row],[Order Date]])</f>
        <v>2</v>
      </c>
      <c r="X191" s="8" t="str">
        <f>TEXT(SalesDataTable[[#This Row],[Order Date]],"mmm")</f>
        <v>Feb</v>
      </c>
    </row>
    <row r="192" spans="1:24" ht="16">
      <c r="A192" s="2">
        <v>255</v>
      </c>
      <c r="B192" s="3">
        <v>46063</v>
      </c>
      <c r="C192" s="5">
        <f>YEAR(SalesDataTable[[#This Row],[Order Date]])</f>
        <v>2026</v>
      </c>
      <c r="D192" s="14" t="str">
        <f>"Q"&amp;ROUNDUP(MONTH(SalesDataTable[[#This Row],[Order Date]])/3,0)</f>
        <v>Q1</v>
      </c>
      <c r="E192" s="5">
        <f>MONTH(SalesDataTable[[#This Row],[Order Date]])</f>
        <v>2</v>
      </c>
      <c r="F192" s="5" t="str">
        <f>TEXT(SalesDataTable[[#This Row],[Order Date]], "MMM")</f>
        <v>Feb</v>
      </c>
      <c r="G192" s="4" t="s">
        <v>20</v>
      </c>
      <c r="H192" s="4" t="s">
        <v>31</v>
      </c>
      <c r="I192" s="4" t="s">
        <v>2</v>
      </c>
      <c r="J192" s="4" t="s">
        <v>13</v>
      </c>
      <c r="K192" s="4" t="s">
        <v>14</v>
      </c>
      <c r="L192" s="4" t="s">
        <v>44</v>
      </c>
      <c r="M192" s="9">
        <v>3</v>
      </c>
      <c r="N192" s="6">
        <v>134.53</v>
      </c>
      <c r="O192" s="7">
        <v>0.1</v>
      </c>
      <c r="P192" s="6">
        <v>69.12</v>
      </c>
      <c r="Q192" s="6">
        <f t="shared" si="8"/>
        <v>363.23100000000005</v>
      </c>
      <c r="R192" s="6">
        <f t="shared" si="9"/>
        <v>207.36</v>
      </c>
      <c r="S192" s="6">
        <f t="shared" si="10"/>
        <v>155.87100000000004</v>
      </c>
      <c r="T192" s="8">
        <f t="shared" si="11"/>
        <v>0.42912361555043488</v>
      </c>
      <c r="U192" s="5">
        <f>YEAR(SalesDataTable[[#This Row],[Order Date]])</f>
        <v>2026</v>
      </c>
      <c r="V192" s="8" t="str">
        <f>"Q"&amp;ROUNDUP(MONTH(SalesDataTable[[#This Row],[Order Date]])/3,0)</f>
        <v>Q1</v>
      </c>
      <c r="W192" s="9">
        <f>MONTH(SalesDataTable[[#This Row],[Order Date]])</f>
        <v>2</v>
      </c>
      <c r="X192" s="8" t="str">
        <f>TEXT(SalesDataTable[[#This Row],[Order Date]],"mmm")</f>
        <v>Feb</v>
      </c>
    </row>
    <row r="193" spans="1:24" ht="16">
      <c r="A193" s="2">
        <v>2178</v>
      </c>
      <c r="B193" s="3">
        <v>46063</v>
      </c>
      <c r="C193" s="5">
        <f>YEAR(SalesDataTable[[#This Row],[Order Date]])</f>
        <v>2026</v>
      </c>
      <c r="D193" s="14" t="str">
        <f>"Q"&amp;ROUNDUP(MONTH(SalesDataTable[[#This Row],[Order Date]])/3,0)</f>
        <v>Q1</v>
      </c>
      <c r="E193" s="5">
        <f>MONTH(SalesDataTable[[#This Row],[Order Date]])</f>
        <v>2</v>
      </c>
      <c r="F193" s="5" t="str">
        <f>TEXT(SalesDataTable[[#This Row],[Order Date]], "MMM")</f>
        <v>Feb</v>
      </c>
      <c r="G193" s="4" t="s">
        <v>11</v>
      </c>
      <c r="H193" s="4" t="s">
        <v>12</v>
      </c>
      <c r="I193" s="4" t="s">
        <v>28</v>
      </c>
      <c r="J193" s="4" t="s">
        <v>13</v>
      </c>
      <c r="K193" s="4" t="s">
        <v>9</v>
      </c>
      <c r="L193" s="4" t="s">
        <v>37</v>
      </c>
      <c r="M193" s="9">
        <v>6</v>
      </c>
      <c r="N193" s="6">
        <v>154.05000000000001</v>
      </c>
      <c r="O193" s="7">
        <v>0</v>
      </c>
      <c r="P193" s="6">
        <v>79.25</v>
      </c>
      <c r="Q193" s="6">
        <f t="shared" si="8"/>
        <v>924.30000000000007</v>
      </c>
      <c r="R193" s="6">
        <f t="shared" si="9"/>
        <v>475.5</v>
      </c>
      <c r="S193" s="6">
        <f t="shared" si="10"/>
        <v>448.80000000000007</v>
      </c>
      <c r="T193" s="8">
        <f t="shared" si="11"/>
        <v>0.4855566374553717</v>
      </c>
      <c r="U193" s="5">
        <f>YEAR(SalesDataTable[[#This Row],[Order Date]])</f>
        <v>2026</v>
      </c>
      <c r="V193" s="8" t="str">
        <f>"Q"&amp;ROUNDUP(MONTH(SalesDataTable[[#This Row],[Order Date]])/3,0)</f>
        <v>Q1</v>
      </c>
      <c r="W193" s="9">
        <f>MONTH(SalesDataTable[[#This Row],[Order Date]])</f>
        <v>2</v>
      </c>
      <c r="X193" s="8" t="str">
        <f>TEXT(SalesDataTable[[#This Row],[Order Date]],"mmm")</f>
        <v>Feb</v>
      </c>
    </row>
    <row r="194" spans="1:24" ht="16">
      <c r="A194" s="2">
        <v>3416</v>
      </c>
      <c r="B194" s="3">
        <v>46063</v>
      </c>
      <c r="C194" s="5">
        <f>YEAR(SalesDataTable[[#This Row],[Order Date]])</f>
        <v>2026</v>
      </c>
      <c r="D194" s="14" t="str">
        <f>"Q"&amp;ROUNDUP(MONTH(SalesDataTable[[#This Row],[Order Date]])/3,0)</f>
        <v>Q1</v>
      </c>
      <c r="E194" s="5">
        <f>MONTH(SalesDataTable[[#This Row],[Order Date]])</f>
        <v>2</v>
      </c>
      <c r="F194" s="5" t="str">
        <f>TEXT(SalesDataTable[[#This Row],[Order Date]], "MMM")</f>
        <v>Feb</v>
      </c>
      <c r="G194" s="4" t="s">
        <v>11</v>
      </c>
      <c r="H194" s="4" t="s">
        <v>12</v>
      </c>
      <c r="I194" s="4" t="s">
        <v>2</v>
      </c>
      <c r="J194" s="4" t="s">
        <v>13</v>
      </c>
      <c r="K194" s="4" t="s">
        <v>14</v>
      </c>
      <c r="L194" s="4" t="s">
        <v>44</v>
      </c>
      <c r="M194" s="9">
        <v>1</v>
      </c>
      <c r="N194" s="6">
        <v>135.4</v>
      </c>
      <c r="O194" s="7">
        <v>0</v>
      </c>
      <c r="P194" s="6">
        <v>67.56</v>
      </c>
      <c r="Q194" s="6">
        <f t="shared" ref="Q194:Q257" si="12">M194*N194*(1-O194)</f>
        <v>135.4</v>
      </c>
      <c r="R194" s="6">
        <f t="shared" ref="R194:R257" si="13">M194*P194</f>
        <v>67.56</v>
      </c>
      <c r="S194" s="6">
        <f t="shared" ref="S194:S257" si="14">Q194-R194</f>
        <v>67.84</v>
      </c>
      <c r="T194" s="8">
        <f t="shared" ref="T194:T257" si="15">IFERROR(S194/Q194,0)</f>
        <v>0.50103397341211231</v>
      </c>
      <c r="U194" s="5">
        <f>YEAR(SalesDataTable[[#This Row],[Order Date]])</f>
        <v>2026</v>
      </c>
      <c r="V194" s="8" t="str">
        <f>"Q"&amp;ROUNDUP(MONTH(SalesDataTable[[#This Row],[Order Date]])/3,0)</f>
        <v>Q1</v>
      </c>
      <c r="W194" s="9">
        <f>MONTH(SalesDataTable[[#This Row],[Order Date]])</f>
        <v>2</v>
      </c>
      <c r="X194" s="8" t="str">
        <f>TEXT(SalesDataTable[[#This Row],[Order Date]],"mmm")</f>
        <v>Feb</v>
      </c>
    </row>
    <row r="195" spans="1:24" ht="16">
      <c r="A195" s="2">
        <v>3854</v>
      </c>
      <c r="B195" s="3">
        <v>46063</v>
      </c>
      <c r="C195" s="5">
        <f>YEAR(SalesDataTable[[#This Row],[Order Date]])</f>
        <v>2026</v>
      </c>
      <c r="D195" s="14" t="str">
        <f>"Q"&amp;ROUNDUP(MONTH(SalesDataTable[[#This Row],[Order Date]])/3,0)</f>
        <v>Q1</v>
      </c>
      <c r="E195" s="5">
        <f>MONTH(SalesDataTable[[#This Row],[Order Date]])</f>
        <v>2</v>
      </c>
      <c r="F195" s="5" t="str">
        <f>TEXT(SalesDataTable[[#This Row],[Order Date]], "MMM")</f>
        <v>Feb</v>
      </c>
      <c r="G195" s="4" t="s">
        <v>0</v>
      </c>
      <c r="H195" s="4" t="s">
        <v>1</v>
      </c>
      <c r="I195" s="4" t="s">
        <v>2</v>
      </c>
      <c r="J195" s="4" t="s">
        <v>13</v>
      </c>
      <c r="K195" s="4" t="s">
        <v>4</v>
      </c>
      <c r="L195" s="4" t="s">
        <v>26</v>
      </c>
      <c r="M195" s="9">
        <v>2</v>
      </c>
      <c r="N195" s="6">
        <v>41.03</v>
      </c>
      <c r="O195" s="7">
        <v>0</v>
      </c>
      <c r="P195" s="6">
        <v>16.260000000000002</v>
      </c>
      <c r="Q195" s="6">
        <f t="shared" si="12"/>
        <v>82.06</v>
      </c>
      <c r="R195" s="6">
        <f t="shared" si="13"/>
        <v>32.520000000000003</v>
      </c>
      <c r="S195" s="6">
        <f t="shared" si="14"/>
        <v>49.54</v>
      </c>
      <c r="T195" s="8">
        <f t="shared" si="15"/>
        <v>0.60370460638557155</v>
      </c>
      <c r="U195" s="5">
        <f>YEAR(SalesDataTable[[#This Row],[Order Date]])</f>
        <v>2026</v>
      </c>
      <c r="V195" s="8" t="str">
        <f>"Q"&amp;ROUNDUP(MONTH(SalesDataTable[[#This Row],[Order Date]])/3,0)</f>
        <v>Q1</v>
      </c>
      <c r="W195" s="9">
        <f>MONTH(SalesDataTable[[#This Row],[Order Date]])</f>
        <v>2</v>
      </c>
      <c r="X195" s="8" t="str">
        <f>TEXT(SalesDataTable[[#This Row],[Order Date]],"mmm")</f>
        <v>Feb</v>
      </c>
    </row>
    <row r="196" spans="1:24" ht="16">
      <c r="A196" s="2">
        <v>3952</v>
      </c>
      <c r="B196" s="3">
        <v>46063</v>
      </c>
      <c r="C196" s="5">
        <f>YEAR(SalesDataTable[[#This Row],[Order Date]])</f>
        <v>2026</v>
      </c>
      <c r="D196" s="14" t="str">
        <f>"Q"&amp;ROUNDUP(MONTH(SalesDataTable[[#This Row],[Order Date]])/3,0)</f>
        <v>Q1</v>
      </c>
      <c r="E196" s="5">
        <f>MONTH(SalesDataTable[[#This Row],[Order Date]])</f>
        <v>2</v>
      </c>
      <c r="F196" s="5" t="str">
        <f>TEXT(SalesDataTable[[#This Row],[Order Date]], "MMM")</f>
        <v>Feb</v>
      </c>
      <c r="G196" s="4" t="s">
        <v>20</v>
      </c>
      <c r="H196" s="4" t="s">
        <v>33</v>
      </c>
      <c r="I196" s="4" t="s">
        <v>28</v>
      </c>
      <c r="J196" s="4" t="s">
        <v>13</v>
      </c>
      <c r="K196" s="4" t="s">
        <v>4</v>
      </c>
      <c r="L196" s="4" t="s">
        <v>5</v>
      </c>
      <c r="M196" s="9">
        <v>1</v>
      </c>
      <c r="N196" s="6">
        <v>81.44</v>
      </c>
      <c r="O196" s="7">
        <v>0.05</v>
      </c>
      <c r="P196" s="6">
        <v>43.9</v>
      </c>
      <c r="Q196" s="6">
        <f t="shared" si="12"/>
        <v>77.367999999999995</v>
      </c>
      <c r="R196" s="6">
        <f t="shared" si="13"/>
        <v>43.9</v>
      </c>
      <c r="S196" s="6">
        <f t="shared" si="14"/>
        <v>33.467999999999996</v>
      </c>
      <c r="T196" s="8">
        <f t="shared" si="15"/>
        <v>0.43258194602419603</v>
      </c>
      <c r="U196" s="5">
        <f>YEAR(SalesDataTable[[#This Row],[Order Date]])</f>
        <v>2026</v>
      </c>
      <c r="V196" s="8" t="str">
        <f>"Q"&amp;ROUNDUP(MONTH(SalesDataTable[[#This Row],[Order Date]])/3,0)</f>
        <v>Q1</v>
      </c>
      <c r="W196" s="9">
        <f>MONTH(SalesDataTable[[#This Row],[Order Date]])</f>
        <v>2</v>
      </c>
      <c r="X196" s="8" t="str">
        <f>TEXT(SalesDataTable[[#This Row],[Order Date]],"mmm")</f>
        <v>Feb</v>
      </c>
    </row>
    <row r="197" spans="1:24" ht="16">
      <c r="A197" s="2">
        <v>4076</v>
      </c>
      <c r="B197" s="3">
        <v>46063</v>
      </c>
      <c r="C197" s="5">
        <f>YEAR(SalesDataTable[[#This Row],[Order Date]])</f>
        <v>2026</v>
      </c>
      <c r="D197" s="14" t="str">
        <f>"Q"&amp;ROUNDUP(MONTH(SalesDataTable[[#This Row],[Order Date]])/3,0)</f>
        <v>Q1</v>
      </c>
      <c r="E197" s="5">
        <f>MONTH(SalesDataTable[[#This Row],[Order Date]])</f>
        <v>2</v>
      </c>
      <c r="F197" s="5" t="str">
        <f>TEXT(SalesDataTable[[#This Row],[Order Date]], "MMM")</f>
        <v>Feb</v>
      </c>
      <c r="G197" s="4" t="s">
        <v>0</v>
      </c>
      <c r="H197" s="4" t="s">
        <v>1</v>
      </c>
      <c r="I197" s="4" t="s">
        <v>8</v>
      </c>
      <c r="J197" s="4" t="s">
        <v>16</v>
      </c>
      <c r="K197" s="4" t="s">
        <v>23</v>
      </c>
      <c r="L197" s="4" t="s">
        <v>51</v>
      </c>
      <c r="M197" s="9">
        <v>8</v>
      </c>
      <c r="N197" s="6">
        <v>122.19</v>
      </c>
      <c r="O197" s="7">
        <v>0.1</v>
      </c>
      <c r="P197" s="6">
        <v>60</v>
      </c>
      <c r="Q197" s="6">
        <f t="shared" si="12"/>
        <v>879.76800000000003</v>
      </c>
      <c r="R197" s="6">
        <f t="shared" si="13"/>
        <v>480</v>
      </c>
      <c r="S197" s="6">
        <f t="shared" si="14"/>
        <v>399.76800000000003</v>
      </c>
      <c r="T197" s="8">
        <f t="shared" si="15"/>
        <v>0.45440161497121973</v>
      </c>
      <c r="U197" s="5">
        <f>YEAR(SalesDataTable[[#This Row],[Order Date]])</f>
        <v>2026</v>
      </c>
      <c r="V197" s="8" t="str">
        <f>"Q"&amp;ROUNDUP(MONTH(SalesDataTable[[#This Row],[Order Date]])/3,0)</f>
        <v>Q1</v>
      </c>
      <c r="W197" s="9">
        <f>MONTH(SalesDataTable[[#This Row],[Order Date]])</f>
        <v>2</v>
      </c>
      <c r="X197" s="8" t="str">
        <f>TEXT(SalesDataTable[[#This Row],[Order Date]],"mmm")</f>
        <v>Feb</v>
      </c>
    </row>
    <row r="198" spans="1:24" ht="16">
      <c r="A198" s="2">
        <v>4156</v>
      </c>
      <c r="B198" s="3">
        <v>46063</v>
      </c>
      <c r="C198" s="5">
        <f>YEAR(SalesDataTable[[#This Row],[Order Date]])</f>
        <v>2026</v>
      </c>
      <c r="D198" s="14" t="str">
        <f>"Q"&amp;ROUNDUP(MONTH(SalesDataTable[[#This Row],[Order Date]])/3,0)</f>
        <v>Q1</v>
      </c>
      <c r="E198" s="5">
        <f>MONTH(SalesDataTable[[#This Row],[Order Date]])</f>
        <v>2</v>
      </c>
      <c r="F198" s="5" t="str">
        <f>TEXT(SalesDataTable[[#This Row],[Order Date]], "MMM")</f>
        <v>Feb</v>
      </c>
      <c r="G198" s="4" t="s">
        <v>11</v>
      </c>
      <c r="H198" s="4" t="s">
        <v>52</v>
      </c>
      <c r="I198" s="4" t="s">
        <v>19</v>
      </c>
      <c r="J198" s="4" t="s">
        <v>3</v>
      </c>
      <c r="K198" s="4" t="s">
        <v>9</v>
      </c>
      <c r="L198" s="4" t="s">
        <v>17</v>
      </c>
      <c r="M198" s="9">
        <v>2</v>
      </c>
      <c r="N198" s="6">
        <v>146.33000000000001</v>
      </c>
      <c r="O198" s="7">
        <v>0.1</v>
      </c>
      <c r="P198" s="6">
        <v>81.34</v>
      </c>
      <c r="Q198" s="6">
        <f t="shared" si="12"/>
        <v>263.39400000000001</v>
      </c>
      <c r="R198" s="6">
        <f t="shared" si="13"/>
        <v>162.68</v>
      </c>
      <c r="S198" s="6">
        <f t="shared" si="14"/>
        <v>100.714</v>
      </c>
      <c r="T198" s="8">
        <f t="shared" si="15"/>
        <v>0.38237013751262366</v>
      </c>
      <c r="U198" s="5">
        <f>YEAR(SalesDataTable[[#This Row],[Order Date]])</f>
        <v>2026</v>
      </c>
      <c r="V198" s="8" t="str">
        <f>"Q"&amp;ROUNDUP(MONTH(SalesDataTable[[#This Row],[Order Date]])/3,0)</f>
        <v>Q1</v>
      </c>
      <c r="W198" s="9">
        <f>MONTH(SalesDataTable[[#This Row],[Order Date]])</f>
        <v>2</v>
      </c>
      <c r="X198" s="8" t="str">
        <f>TEXT(SalesDataTable[[#This Row],[Order Date]],"mmm")</f>
        <v>Feb</v>
      </c>
    </row>
    <row r="199" spans="1:24" ht="16">
      <c r="A199" s="2">
        <v>4260</v>
      </c>
      <c r="B199" s="3">
        <v>46063</v>
      </c>
      <c r="C199" s="5">
        <f>YEAR(SalesDataTable[[#This Row],[Order Date]])</f>
        <v>2026</v>
      </c>
      <c r="D199" s="14" t="str">
        <f>"Q"&amp;ROUNDUP(MONTH(SalesDataTable[[#This Row],[Order Date]])/3,0)</f>
        <v>Q1</v>
      </c>
      <c r="E199" s="5">
        <f>MONTH(SalesDataTable[[#This Row],[Order Date]])</f>
        <v>2</v>
      </c>
      <c r="F199" s="5" t="str">
        <f>TEXT(SalesDataTable[[#This Row],[Order Date]], "MMM")</f>
        <v>Feb</v>
      </c>
      <c r="G199" s="4" t="s">
        <v>11</v>
      </c>
      <c r="H199" s="4" t="s">
        <v>52</v>
      </c>
      <c r="I199" s="4" t="s">
        <v>28</v>
      </c>
      <c r="J199" s="4" t="s">
        <v>3</v>
      </c>
      <c r="K199" s="4" t="s">
        <v>14</v>
      </c>
      <c r="L199" s="4" t="s">
        <v>44</v>
      </c>
      <c r="M199" s="9">
        <v>1</v>
      </c>
      <c r="N199" s="6">
        <v>131.24</v>
      </c>
      <c r="O199" s="7">
        <v>0.05</v>
      </c>
      <c r="P199" s="6">
        <v>66.14</v>
      </c>
      <c r="Q199" s="6">
        <f t="shared" si="12"/>
        <v>124.678</v>
      </c>
      <c r="R199" s="6">
        <f t="shared" si="13"/>
        <v>66.14</v>
      </c>
      <c r="S199" s="6">
        <f t="shared" si="14"/>
        <v>58.537999999999997</v>
      </c>
      <c r="T199" s="8">
        <f t="shared" si="15"/>
        <v>0.46951346669019395</v>
      </c>
      <c r="U199" s="5">
        <f>YEAR(SalesDataTable[[#This Row],[Order Date]])</f>
        <v>2026</v>
      </c>
      <c r="V199" s="8" t="str">
        <f>"Q"&amp;ROUNDUP(MONTH(SalesDataTable[[#This Row],[Order Date]])/3,0)</f>
        <v>Q1</v>
      </c>
      <c r="W199" s="9">
        <f>MONTH(SalesDataTable[[#This Row],[Order Date]])</f>
        <v>2</v>
      </c>
      <c r="X199" s="8" t="str">
        <f>TEXT(SalesDataTable[[#This Row],[Order Date]],"mmm")</f>
        <v>Feb</v>
      </c>
    </row>
    <row r="200" spans="1:24" ht="16">
      <c r="A200" s="2">
        <v>4294</v>
      </c>
      <c r="B200" s="3">
        <v>46063</v>
      </c>
      <c r="C200" s="5">
        <f>YEAR(SalesDataTable[[#This Row],[Order Date]])</f>
        <v>2026</v>
      </c>
      <c r="D200" s="14" t="str">
        <f>"Q"&amp;ROUNDUP(MONTH(SalesDataTable[[#This Row],[Order Date]])/3,0)</f>
        <v>Q1</v>
      </c>
      <c r="E200" s="5">
        <f>MONTH(SalesDataTable[[#This Row],[Order Date]])</f>
        <v>2</v>
      </c>
      <c r="F200" s="5" t="str">
        <f>TEXT(SalesDataTable[[#This Row],[Order Date]], "MMM")</f>
        <v>Feb</v>
      </c>
      <c r="G200" s="4" t="s">
        <v>6</v>
      </c>
      <c r="H200" s="4" t="s">
        <v>7</v>
      </c>
      <c r="I200" s="4" t="s">
        <v>8</v>
      </c>
      <c r="J200" s="4" t="s">
        <v>13</v>
      </c>
      <c r="K200" s="4" t="s">
        <v>34</v>
      </c>
      <c r="L200" s="4" t="s">
        <v>45</v>
      </c>
      <c r="M200" s="9">
        <v>5</v>
      </c>
      <c r="N200" s="6">
        <v>51.37</v>
      </c>
      <c r="O200" s="7">
        <v>0.05</v>
      </c>
      <c r="P200" s="6">
        <v>21.81</v>
      </c>
      <c r="Q200" s="6">
        <f t="shared" si="12"/>
        <v>244.00749999999996</v>
      </c>
      <c r="R200" s="6">
        <f t="shared" si="13"/>
        <v>109.05</v>
      </c>
      <c r="S200" s="6">
        <f t="shared" si="14"/>
        <v>134.95749999999998</v>
      </c>
      <c r="T200" s="8">
        <f t="shared" si="15"/>
        <v>0.55308750755612024</v>
      </c>
      <c r="U200" s="5">
        <f>YEAR(SalesDataTable[[#This Row],[Order Date]])</f>
        <v>2026</v>
      </c>
      <c r="V200" s="8" t="str">
        <f>"Q"&amp;ROUNDUP(MONTH(SalesDataTable[[#This Row],[Order Date]])/3,0)</f>
        <v>Q1</v>
      </c>
      <c r="W200" s="9">
        <f>MONTH(SalesDataTable[[#This Row],[Order Date]])</f>
        <v>2</v>
      </c>
      <c r="X200" s="8" t="str">
        <f>TEXT(SalesDataTable[[#This Row],[Order Date]],"mmm")</f>
        <v>Feb</v>
      </c>
    </row>
    <row r="201" spans="1:24" ht="16">
      <c r="A201" s="2">
        <v>1019</v>
      </c>
      <c r="B201" s="3">
        <v>46064</v>
      </c>
      <c r="C201" s="5">
        <f>YEAR(SalesDataTable[[#This Row],[Order Date]])</f>
        <v>2026</v>
      </c>
      <c r="D201" s="14" t="str">
        <f>"Q"&amp;ROUNDUP(MONTH(SalesDataTable[[#This Row],[Order Date]])/3,0)</f>
        <v>Q1</v>
      </c>
      <c r="E201" s="5">
        <f>MONTH(SalesDataTable[[#This Row],[Order Date]])</f>
        <v>2</v>
      </c>
      <c r="F201" s="5" t="str">
        <f>TEXT(SalesDataTable[[#This Row],[Order Date]], "MMM")</f>
        <v>Feb</v>
      </c>
      <c r="G201" s="4" t="s">
        <v>6</v>
      </c>
      <c r="H201" s="4" t="s">
        <v>43</v>
      </c>
      <c r="I201" s="4" t="s">
        <v>19</v>
      </c>
      <c r="J201" s="4" t="s">
        <v>13</v>
      </c>
      <c r="K201" s="4" t="s">
        <v>23</v>
      </c>
      <c r="L201" s="4" t="s">
        <v>51</v>
      </c>
      <c r="M201" s="9">
        <v>5</v>
      </c>
      <c r="N201" s="6">
        <v>121.94</v>
      </c>
      <c r="O201" s="7">
        <v>0</v>
      </c>
      <c r="P201" s="6">
        <v>62.3</v>
      </c>
      <c r="Q201" s="6">
        <f t="shared" si="12"/>
        <v>609.70000000000005</v>
      </c>
      <c r="R201" s="6">
        <f t="shared" si="13"/>
        <v>311.5</v>
      </c>
      <c r="S201" s="6">
        <f t="shared" si="14"/>
        <v>298.20000000000005</v>
      </c>
      <c r="T201" s="8">
        <f t="shared" si="15"/>
        <v>0.48909299655568317</v>
      </c>
      <c r="U201" s="5">
        <f>YEAR(SalesDataTable[[#This Row],[Order Date]])</f>
        <v>2026</v>
      </c>
      <c r="V201" s="8" t="str">
        <f>"Q"&amp;ROUNDUP(MONTH(SalesDataTable[[#This Row],[Order Date]])/3,0)</f>
        <v>Q1</v>
      </c>
      <c r="W201" s="9">
        <f>MONTH(SalesDataTable[[#This Row],[Order Date]])</f>
        <v>2</v>
      </c>
      <c r="X201" s="8" t="str">
        <f>TEXT(SalesDataTable[[#This Row],[Order Date]],"mmm")</f>
        <v>Feb</v>
      </c>
    </row>
    <row r="202" spans="1:24" ht="16">
      <c r="A202" s="2">
        <v>1471</v>
      </c>
      <c r="B202" s="3">
        <v>46064</v>
      </c>
      <c r="C202" s="5">
        <f>YEAR(SalesDataTable[[#This Row],[Order Date]])</f>
        <v>2026</v>
      </c>
      <c r="D202" s="14" t="str">
        <f>"Q"&amp;ROUNDUP(MONTH(SalesDataTable[[#This Row],[Order Date]])/3,0)</f>
        <v>Q1</v>
      </c>
      <c r="E202" s="5">
        <f>MONTH(SalesDataTable[[#This Row],[Order Date]])</f>
        <v>2</v>
      </c>
      <c r="F202" s="5" t="str">
        <f>TEXT(SalesDataTable[[#This Row],[Order Date]], "MMM")</f>
        <v>Feb</v>
      </c>
      <c r="G202" s="4" t="s">
        <v>0</v>
      </c>
      <c r="H202" s="4" t="s">
        <v>1</v>
      </c>
      <c r="I202" s="4" t="s">
        <v>2</v>
      </c>
      <c r="J202" s="4" t="s">
        <v>3</v>
      </c>
      <c r="K202" s="4" t="s">
        <v>23</v>
      </c>
      <c r="L202" s="4" t="s">
        <v>51</v>
      </c>
      <c r="M202" s="9">
        <v>4</v>
      </c>
      <c r="N202" s="6">
        <v>124.55</v>
      </c>
      <c r="O202" s="7">
        <v>0</v>
      </c>
      <c r="P202" s="6">
        <v>60.41</v>
      </c>
      <c r="Q202" s="6">
        <f t="shared" si="12"/>
        <v>498.2</v>
      </c>
      <c r="R202" s="6">
        <f t="shared" si="13"/>
        <v>241.64</v>
      </c>
      <c r="S202" s="6">
        <f t="shared" si="14"/>
        <v>256.56</v>
      </c>
      <c r="T202" s="8">
        <f t="shared" si="15"/>
        <v>0.51497390606182258</v>
      </c>
      <c r="U202" s="5">
        <f>YEAR(SalesDataTable[[#This Row],[Order Date]])</f>
        <v>2026</v>
      </c>
      <c r="V202" s="8" t="str">
        <f>"Q"&amp;ROUNDUP(MONTH(SalesDataTable[[#This Row],[Order Date]])/3,0)</f>
        <v>Q1</v>
      </c>
      <c r="W202" s="9">
        <f>MONTH(SalesDataTable[[#This Row],[Order Date]])</f>
        <v>2</v>
      </c>
      <c r="X202" s="8" t="str">
        <f>TEXT(SalesDataTable[[#This Row],[Order Date]],"mmm")</f>
        <v>Feb</v>
      </c>
    </row>
    <row r="203" spans="1:24" ht="16">
      <c r="A203" s="2">
        <v>2520</v>
      </c>
      <c r="B203" s="3">
        <v>46064</v>
      </c>
      <c r="C203" s="5">
        <f>YEAR(SalesDataTable[[#This Row],[Order Date]])</f>
        <v>2026</v>
      </c>
      <c r="D203" s="14" t="str">
        <f>"Q"&amp;ROUNDUP(MONTH(SalesDataTable[[#This Row],[Order Date]])/3,0)</f>
        <v>Q1</v>
      </c>
      <c r="E203" s="5">
        <f>MONTH(SalesDataTable[[#This Row],[Order Date]])</f>
        <v>2</v>
      </c>
      <c r="F203" s="5" t="str">
        <f>TEXT(SalesDataTable[[#This Row],[Order Date]], "MMM")</f>
        <v>Feb</v>
      </c>
      <c r="G203" s="4" t="s">
        <v>6</v>
      </c>
      <c r="H203" s="4" t="s">
        <v>49</v>
      </c>
      <c r="I203" s="4" t="s">
        <v>8</v>
      </c>
      <c r="J203" s="4" t="s">
        <v>16</v>
      </c>
      <c r="K203" s="4" t="s">
        <v>23</v>
      </c>
      <c r="L203" s="4" t="s">
        <v>24</v>
      </c>
      <c r="M203" s="9">
        <v>10</v>
      </c>
      <c r="N203" s="6">
        <v>343.77</v>
      </c>
      <c r="O203" s="7">
        <v>0.15</v>
      </c>
      <c r="P203" s="6">
        <v>195.29</v>
      </c>
      <c r="Q203" s="6">
        <f t="shared" si="12"/>
        <v>2922.0449999999996</v>
      </c>
      <c r="R203" s="6">
        <f t="shared" si="13"/>
        <v>1952.8999999999999</v>
      </c>
      <c r="S203" s="6">
        <f t="shared" si="14"/>
        <v>969.14499999999975</v>
      </c>
      <c r="T203" s="8">
        <f t="shared" si="15"/>
        <v>0.33166669233362245</v>
      </c>
      <c r="U203" s="5">
        <f>YEAR(SalesDataTable[[#This Row],[Order Date]])</f>
        <v>2026</v>
      </c>
      <c r="V203" s="8" t="str">
        <f>"Q"&amp;ROUNDUP(MONTH(SalesDataTable[[#This Row],[Order Date]])/3,0)</f>
        <v>Q1</v>
      </c>
      <c r="W203" s="9">
        <f>MONTH(SalesDataTable[[#This Row],[Order Date]])</f>
        <v>2</v>
      </c>
      <c r="X203" s="8" t="str">
        <f>TEXT(SalesDataTable[[#This Row],[Order Date]],"mmm")</f>
        <v>Feb</v>
      </c>
    </row>
    <row r="204" spans="1:24" ht="16">
      <c r="A204" s="2">
        <v>4649</v>
      </c>
      <c r="B204" s="3">
        <v>46064</v>
      </c>
      <c r="C204" s="5">
        <f>YEAR(SalesDataTable[[#This Row],[Order Date]])</f>
        <v>2026</v>
      </c>
      <c r="D204" s="14" t="str">
        <f>"Q"&amp;ROUNDUP(MONTH(SalesDataTable[[#This Row],[Order Date]])/3,0)</f>
        <v>Q1</v>
      </c>
      <c r="E204" s="5">
        <f>MONTH(SalesDataTable[[#This Row],[Order Date]])</f>
        <v>2</v>
      </c>
      <c r="F204" s="5" t="str">
        <f>TEXT(SalesDataTable[[#This Row],[Order Date]], "MMM")</f>
        <v>Feb</v>
      </c>
      <c r="G204" s="4" t="s">
        <v>6</v>
      </c>
      <c r="H204" s="4" t="s">
        <v>7</v>
      </c>
      <c r="I204" s="4" t="s">
        <v>28</v>
      </c>
      <c r="J204" s="4" t="s">
        <v>3</v>
      </c>
      <c r="K204" s="4" t="s">
        <v>4</v>
      </c>
      <c r="L204" s="4" t="s">
        <v>5</v>
      </c>
      <c r="M204" s="9">
        <v>1</v>
      </c>
      <c r="N204" s="6">
        <v>81.819999999999993</v>
      </c>
      <c r="O204" s="7">
        <v>0.05</v>
      </c>
      <c r="P204" s="6">
        <v>43.83</v>
      </c>
      <c r="Q204" s="6">
        <f t="shared" si="12"/>
        <v>77.728999999999985</v>
      </c>
      <c r="R204" s="6">
        <f t="shared" si="13"/>
        <v>43.83</v>
      </c>
      <c r="S204" s="6">
        <f t="shared" si="14"/>
        <v>33.898999999999987</v>
      </c>
      <c r="T204" s="8">
        <f t="shared" si="15"/>
        <v>0.43611779387358635</v>
      </c>
      <c r="U204" s="5">
        <f>YEAR(SalesDataTable[[#This Row],[Order Date]])</f>
        <v>2026</v>
      </c>
      <c r="V204" s="8" t="str">
        <f>"Q"&amp;ROUNDUP(MONTH(SalesDataTable[[#This Row],[Order Date]])/3,0)</f>
        <v>Q1</v>
      </c>
      <c r="W204" s="9">
        <f>MONTH(SalesDataTable[[#This Row],[Order Date]])</f>
        <v>2</v>
      </c>
      <c r="X204" s="8" t="str">
        <f>TEXT(SalesDataTable[[#This Row],[Order Date]],"mmm")</f>
        <v>Feb</v>
      </c>
    </row>
    <row r="205" spans="1:24" ht="16">
      <c r="A205" s="2">
        <v>4545</v>
      </c>
      <c r="B205" s="3">
        <v>46065</v>
      </c>
      <c r="C205" s="5">
        <f>YEAR(SalesDataTable[[#This Row],[Order Date]])</f>
        <v>2026</v>
      </c>
      <c r="D205" s="14" t="str">
        <f>"Q"&amp;ROUNDUP(MONTH(SalesDataTable[[#This Row],[Order Date]])/3,0)</f>
        <v>Q1</v>
      </c>
      <c r="E205" s="5">
        <f>MONTH(SalesDataTable[[#This Row],[Order Date]])</f>
        <v>2</v>
      </c>
      <c r="F205" s="5" t="str">
        <f>TEXT(SalesDataTable[[#This Row],[Order Date]], "MMM")</f>
        <v>Feb</v>
      </c>
      <c r="G205" s="4" t="s">
        <v>0</v>
      </c>
      <c r="H205" s="4" t="s">
        <v>36</v>
      </c>
      <c r="I205" s="4" t="s">
        <v>19</v>
      </c>
      <c r="J205" s="4" t="s">
        <v>13</v>
      </c>
      <c r="K205" s="4" t="s">
        <v>14</v>
      </c>
      <c r="L205" s="4" t="s">
        <v>15</v>
      </c>
      <c r="M205" s="9">
        <v>1</v>
      </c>
      <c r="N205" s="6">
        <v>36.58</v>
      </c>
      <c r="O205" s="7">
        <v>0.1</v>
      </c>
      <c r="P205" s="6">
        <v>13.76</v>
      </c>
      <c r="Q205" s="6">
        <f t="shared" si="12"/>
        <v>32.921999999999997</v>
      </c>
      <c r="R205" s="6">
        <f t="shared" si="13"/>
        <v>13.76</v>
      </c>
      <c r="S205" s="6">
        <f t="shared" si="14"/>
        <v>19.161999999999999</v>
      </c>
      <c r="T205" s="8">
        <f t="shared" si="15"/>
        <v>0.58204240325618128</v>
      </c>
      <c r="U205" s="5">
        <f>YEAR(SalesDataTable[[#This Row],[Order Date]])</f>
        <v>2026</v>
      </c>
      <c r="V205" s="8" t="str">
        <f>"Q"&amp;ROUNDUP(MONTH(SalesDataTable[[#This Row],[Order Date]])/3,0)</f>
        <v>Q1</v>
      </c>
      <c r="W205" s="9">
        <f>MONTH(SalesDataTable[[#This Row],[Order Date]])</f>
        <v>2</v>
      </c>
      <c r="X205" s="8" t="str">
        <f>TEXT(SalesDataTable[[#This Row],[Order Date]],"mmm")</f>
        <v>Feb</v>
      </c>
    </row>
    <row r="206" spans="1:24" ht="16">
      <c r="A206" s="2">
        <v>285</v>
      </c>
      <c r="B206" s="3">
        <v>46066</v>
      </c>
      <c r="C206" s="5">
        <f>YEAR(SalesDataTable[[#This Row],[Order Date]])</f>
        <v>2026</v>
      </c>
      <c r="D206" s="14" t="str">
        <f>"Q"&amp;ROUNDUP(MONTH(SalesDataTable[[#This Row],[Order Date]])/3,0)</f>
        <v>Q1</v>
      </c>
      <c r="E206" s="5">
        <f>MONTH(SalesDataTable[[#This Row],[Order Date]])</f>
        <v>2</v>
      </c>
      <c r="F206" s="5" t="str">
        <f>TEXT(SalesDataTable[[#This Row],[Order Date]], "MMM")</f>
        <v>Feb</v>
      </c>
      <c r="G206" s="4" t="s">
        <v>20</v>
      </c>
      <c r="H206" s="4" t="s">
        <v>33</v>
      </c>
      <c r="I206" s="4" t="s">
        <v>19</v>
      </c>
      <c r="J206" s="4" t="s">
        <v>13</v>
      </c>
      <c r="K206" s="4" t="s">
        <v>9</v>
      </c>
      <c r="L206" s="4" t="s">
        <v>10</v>
      </c>
      <c r="M206" s="9">
        <v>4</v>
      </c>
      <c r="N206" s="6">
        <v>92.87</v>
      </c>
      <c r="O206" s="7">
        <v>0</v>
      </c>
      <c r="P206" s="6">
        <v>44.95</v>
      </c>
      <c r="Q206" s="6">
        <f t="shared" si="12"/>
        <v>371.48</v>
      </c>
      <c r="R206" s="6">
        <f t="shared" si="13"/>
        <v>179.8</v>
      </c>
      <c r="S206" s="6">
        <f t="shared" si="14"/>
        <v>191.68</v>
      </c>
      <c r="T206" s="8">
        <f t="shared" si="15"/>
        <v>0.51599009367933668</v>
      </c>
      <c r="U206" s="5">
        <f>YEAR(SalesDataTable[[#This Row],[Order Date]])</f>
        <v>2026</v>
      </c>
      <c r="V206" s="8" t="str">
        <f>"Q"&amp;ROUNDUP(MONTH(SalesDataTable[[#This Row],[Order Date]])/3,0)</f>
        <v>Q1</v>
      </c>
      <c r="W206" s="9">
        <f>MONTH(SalesDataTable[[#This Row],[Order Date]])</f>
        <v>2</v>
      </c>
      <c r="X206" s="8" t="str">
        <f>TEXT(SalesDataTable[[#This Row],[Order Date]],"mmm")</f>
        <v>Feb</v>
      </c>
    </row>
    <row r="207" spans="1:24" ht="16">
      <c r="A207" s="2">
        <v>1499</v>
      </c>
      <c r="B207" s="3">
        <v>46066</v>
      </c>
      <c r="C207" s="5">
        <f>YEAR(SalesDataTable[[#This Row],[Order Date]])</f>
        <v>2026</v>
      </c>
      <c r="D207" s="14" t="str">
        <f>"Q"&amp;ROUNDUP(MONTH(SalesDataTable[[#This Row],[Order Date]])/3,0)</f>
        <v>Q1</v>
      </c>
      <c r="E207" s="5">
        <f>MONTH(SalesDataTable[[#This Row],[Order Date]])</f>
        <v>2</v>
      </c>
      <c r="F207" s="5" t="str">
        <f>TEXT(SalesDataTable[[#This Row],[Order Date]], "MMM")</f>
        <v>Feb</v>
      </c>
      <c r="G207" s="4" t="s">
        <v>20</v>
      </c>
      <c r="H207" s="4" t="s">
        <v>33</v>
      </c>
      <c r="I207" s="4" t="s">
        <v>2</v>
      </c>
      <c r="J207" s="4" t="s">
        <v>13</v>
      </c>
      <c r="K207" s="4" t="s">
        <v>4</v>
      </c>
      <c r="L207" s="4" t="s">
        <v>26</v>
      </c>
      <c r="M207" s="9">
        <v>2</v>
      </c>
      <c r="N207" s="6">
        <v>41.21</v>
      </c>
      <c r="O207" s="7">
        <v>0</v>
      </c>
      <c r="P207" s="6">
        <v>16.64</v>
      </c>
      <c r="Q207" s="6">
        <f t="shared" si="12"/>
        <v>82.42</v>
      </c>
      <c r="R207" s="6">
        <f t="shared" si="13"/>
        <v>33.28</v>
      </c>
      <c r="S207" s="6">
        <f t="shared" si="14"/>
        <v>49.14</v>
      </c>
      <c r="T207" s="8">
        <f t="shared" si="15"/>
        <v>0.59621451104100942</v>
      </c>
      <c r="U207" s="5">
        <f>YEAR(SalesDataTable[[#This Row],[Order Date]])</f>
        <v>2026</v>
      </c>
      <c r="V207" s="8" t="str">
        <f>"Q"&amp;ROUNDUP(MONTH(SalesDataTable[[#This Row],[Order Date]])/3,0)</f>
        <v>Q1</v>
      </c>
      <c r="W207" s="9">
        <f>MONTH(SalesDataTable[[#This Row],[Order Date]])</f>
        <v>2</v>
      </c>
      <c r="X207" s="8" t="str">
        <f>TEXT(SalesDataTable[[#This Row],[Order Date]],"mmm")</f>
        <v>Feb</v>
      </c>
    </row>
    <row r="208" spans="1:24" ht="16">
      <c r="A208" s="2">
        <v>2615</v>
      </c>
      <c r="B208" s="3">
        <v>46066</v>
      </c>
      <c r="C208" s="5">
        <f>YEAR(SalesDataTable[[#This Row],[Order Date]])</f>
        <v>2026</v>
      </c>
      <c r="D208" s="14" t="str">
        <f>"Q"&amp;ROUNDUP(MONTH(SalesDataTable[[#This Row],[Order Date]])/3,0)</f>
        <v>Q1</v>
      </c>
      <c r="E208" s="5">
        <f>MONTH(SalesDataTable[[#This Row],[Order Date]])</f>
        <v>2</v>
      </c>
      <c r="F208" s="5" t="str">
        <f>TEXT(SalesDataTable[[#This Row],[Order Date]], "MMM")</f>
        <v>Feb</v>
      </c>
      <c r="G208" s="4" t="s">
        <v>0</v>
      </c>
      <c r="H208" s="4" t="s">
        <v>50</v>
      </c>
      <c r="I208" s="4" t="s">
        <v>2</v>
      </c>
      <c r="J208" s="4" t="s">
        <v>3</v>
      </c>
      <c r="K208" s="4" t="s">
        <v>9</v>
      </c>
      <c r="L208" s="4" t="s">
        <v>37</v>
      </c>
      <c r="M208" s="9">
        <v>6</v>
      </c>
      <c r="N208" s="6">
        <v>155.79</v>
      </c>
      <c r="O208" s="7">
        <v>0</v>
      </c>
      <c r="P208" s="6">
        <v>77.48</v>
      </c>
      <c r="Q208" s="6">
        <f t="shared" si="12"/>
        <v>934.74</v>
      </c>
      <c r="R208" s="6">
        <f t="shared" si="13"/>
        <v>464.88</v>
      </c>
      <c r="S208" s="6">
        <f t="shared" si="14"/>
        <v>469.86</v>
      </c>
      <c r="T208" s="8">
        <f t="shared" si="15"/>
        <v>0.50266384235188399</v>
      </c>
      <c r="U208" s="5">
        <f>YEAR(SalesDataTable[[#This Row],[Order Date]])</f>
        <v>2026</v>
      </c>
      <c r="V208" s="8" t="str">
        <f>"Q"&amp;ROUNDUP(MONTH(SalesDataTable[[#This Row],[Order Date]])/3,0)</f>
        <v>Q1</v>
      </c>
      <c r="W208" s="9">
        <f>MONTH(SalesDataTable[[#This Row],[Order Date]])</f>
        <v>2</v>
      </c>
      <c r="X208" s="8" t="str">
        <f>TEXT(SalesDataTable[[#This Row],[Order Date]],"mmm")</f>
        <v>Feb</v>
      </c>
    </row>
    <row r="209" spans="1:24" ht="16">
      <c r="A209" s="2">
        <v>479</v>
      </c>
      <c r="B209" s="3">
        <v>46067</v>
      </c>
      <c r="C209" s="5">
        <f>YEAR(SalesDataTable[[#This Row],[Order Date]])</f>
        <v>2026</v>
      </c>
      <c r="D209" s="14" t="str">
        <f>"Q"&amp;ROUNDUP(MONTH(SalesDataTable[[#This Row],[Order Date]])/3,0)</f>
        <v>Q1</v>
      </c>
      <c r="E209" s="5">
        <f>MONTH(SalesDataTable[[#This Row],[Order Date]])</f>
        <v>2</v>
      </c>
      <c r="F209" s="5" t="str">
        <f>TEXT(SalesDataTable[[#This Row],[Order Date]], "MMM")</f>
        <v>Feb</v>
      </c>
      <c r="G209" s="4" t="s">
        <v>0</v>
      </c>
      <c r="H209" s="4" t="s">
        <v>1</v>
      </c>
      <c r="I209" s="4" t="s">
        <v>2</v>
      </c>
      <c r="J209" s="4" t="s">
        <v>3</v>
      </c>
      <c r="K209" s="4" t="s">
        <v>34</v>
      </c>
      <c r="L209" s="4" t="s">
        <v>45</v>
      </c>
      <c r="M209" s="9">
        <v>2</v>
      </c>
      <c r="N209" s="6">
        <v>50.16</v>
      </c>
      <c r="O209" s="7">
        <v>0.1</v>
      </c>
      <c r="P209" s="6">
        <v>21.48</v>
      </c>
      <c r="Q209" s="6">
        <f t="shared" si="12"/>
        <v>90.287999999999997</v>
      </c>
      <c r="R209" s="6">
        <f t="shared" si="13"/>
        <v>42.96</v>
      </c>
      <c r="S209" s="6">
        <f t="shared" si="14"/>
        <v>47.327999999999996</v>
      </c>
      <c r="T209" s="8">
        <f t="shared" si="15"/>
        <v>0.52418926103136632</v>
      </c>
      <c r="U209" s="5">
        <f>YEAR(SalesDataTable[[#This Row],[Order Date]])</f>
        <v>2026</v>
      </c>
      <c r="V209" s="8" t="str">
        <f>"Q"&amp;ROUNDUP(MONTH(SalesDataTable[[#This Row],[Order Date]])/3,0)</f>
        <v>Q1</v>
      </c>
      <c r="W209" s="9">
        <f>MONTH(SalesDataTable[[#This Row],[Order Date]])</f>
        <v>2</v>
      </c>
      <c r="X209" s="8" t="str">
        <f>TEXT(SalesDataTable[[#This Row],[Order Date]],"mmm")</f>
        <v>Feb</v>
      </c>
    </row>
    <row r="210" spans="1:24" ht="16">
      <c r="A210" s="2">
        <v>4069</v>
      </c>
      <c r="B210" s="3">
        <v>46067</v>
      </c>
      <c r="C210" s="5">
        <f>YEAR(SalesDataTable[[#This Row],[Order Date]])</f>
        <v>2026</v>
      </c>
      <c r="D210" s="14" t="str">
        <f>"Q"&amp;ROUNDUP(MONTH(SalesDataTable[[#This Row],[Order Date]])/3,0)</f>
        <v>Q1</v>
      </c>
      <c r="E210" s="5">
        <f>MONTH(SalesDataTable[[#This Row],[Order Date]])</f>
        <v>2</v>
      </c>
      <c r="F210" s="5" t="str">
        <f>TEXT(SalesDataTable[[#This Row],[Order Date]], "MMM")</f>
        <v>Feb</v>
      </c>
      <c r="G210" s="4" t="s">
        <v>20</v>
      </c>
      <c r="H210" s="4" t="s">
        <v>33</v>
      </c>
      <c r="I210" s="4" t="s">
        <v>2</v>
      </c>
      <c r="J210" s="4" t="s">
        <v>13</v>
      </c>
      <c r="K210" s="4" t="s">
        <v>9</v>
      </c>
      <c r="L210" s="4" t="s">
        <v>17</v>
      </c>
      <c r="M210" s="9">
        <v>4</v>
      </c>
      <c r="N210" s="6">
        <v>140.63999999999999</v>
      </c>
      <c r="O210" s="7">
        <v>0</v>
      </c>
      <c r="P210" s="6">
        <v>77.510000000000005</v>
      </c>
      <c r="Q210" s="6">
        <f t="shared" si="12"/>
        <v>562.55999999999995</v>
      </c>
      <c r="R210" s="6">
        <f t="shared" si="13"/>
        <v>310.04000000000002</v>
      </c>
      <c r="S210" s="6">
        <f t="shared" si="14"/>
        <v>252.51999999999992</v>
      </c>
      <c r="T210" s="8">
        <f t="shared" si="15"/>
        <v>0.4488765642775881</v>
      </c>
      <c r="U210" s="5">
        <f>YEAR(SalesDataTable[[#This Row],[Order Date]])</f>
        <v>2026</v>
      </c>
      <c r="V210" s="8" t="str">
        <f>"Q"&amp;ROUNDUP(MONTH(SalesDataTable[[#This Row],[Order Date]])/3,0)</f>
        <v>Q1</v>
      </c>
      <c r="W210" s="9">
        <f>MONTH(SalesDataTable[[#This Row],[Order Date]])</f>
        <v>2</v>
      </c>
      <c r="X210" s="8" t="str">
        <f>TEXT(SalesDataTable[[#This Row],[Order Date]],"mmm")</f>
        <v>Feb</v>
      </c>
    </row>
    <row r="211" spans="1:24" ht="16">
      <c r="A211" s="2">
        <v>4588</v>
      </c>
      <c r="B211" s="3">
        <v>46067</v>
      </c>
      <c r="C211" s="5">
        <f>YEAR(SalesDataTable[[#This Row],[Order Date]])</f>
        <v>2026</v>
      </c>
      <c r="D211" s="14" t="str">
        <f>"Q"&amp;ROUNDUP(MONTH(SalesDataTable[[#This Row],[Order Date]])/3,0)</f>
        <v>Q1</v>
      </c>
      <c r="E211" s="5">
        <f>MONTH(SalesDataTable[[#This Row],[Order Date]])</f>
        <v>2</v>
      </c>
      <c r="F211" s="5" t="str">
        <f>TEXT(SalesDataTable[[#This Row],[Order Date]], "MMM")</f>
        <v>Feb</v>
      </c>
      <c r="G211" s="4" t="s">
        <v>0</v>
      </c>
      <c r="H211" s="4" t="s">
        <v>1</v>
      </c>
      <c r="I211" s="4" t="s">
        <v>28</v>
      </c>
      <c r="J211" s="4" t="s">
        <v>13</v>
      </c>
      <c r="K211" s="4" t="s">
        <v>23</v>
      </c>
      <c r="L211" s="4" t="s">
        <v>40</v>
      </c>
      <c r="M211" s="9">
        <v>1</v>
      </c>
      <c r="N211" s="6">
        <v>80.680000000000007</v>
      </c>
      <c r="O211" s="7">
        <v>0</v>
      </c>
      <c r="P211" s="6">
        <v>39.630000000000003</v>
      </c>
      <c r="Q211" s="6">
        <f t="shared" si="12"/>
        <v>80.680000000000007</v>
      </c>
      <c r="R211" s="6">
        <f t="shared" si="13"/>
        <v>39.630000000000003</v>
      </c>
      <c r="S211" s="6">
        <f t="shared" si="14"/>
        <v>41.050000000000004</v>
      </c>
      <c r="T211" s="8">
        <f t="shared" si="15"/>
        <v>0.50880019831432821</v>
      </c>
      <c r="U211" s="5">
        <f>YEAR(SalesDataTable[[#This Row],[Order Date]])</f>
        <v>2026</v>
      </c>
      <c r="V211" s="8" t="str">
        <f>"Q"&amp;ROUNDUP(MONTH(SalesDataTable[[#This Row],[Order Date]])/3,0)</f>
        <v>Q1</v>
      </c>
      <c r="W211" s="9">
        <f>MONTH(SalesDataTable[[#This Row],[Order Date]])</f>
        <v>2</v>
      </c>
      <c r="X211" s="8" t="str">
        <f>TEXT(SalesDataTable[[#This Row],[Order Date]],"mmm")</f>
        <v>Feb</v>
      </c>
    </row>
    <row r="212" spans="1:24" ht="16">
      <c r="A212" s="2">
        <v>14</v>
      </c>
      <c r="B212" s="3">
        <v>46068</v>
      </c>
      <c r="C212" s="5">
        <f>YEAR(SalesDataTable[[#This Row],[Order Date]])</f>
        <v>2026</v>
      </c>
      <c r="D212" s="14" t="str">
        <f>"Q"&amp;ROUNDUP(MONTH(SalesDataTable[[#This Row],[Order Date]])/3,0)</f>
        <v>Q1</v>
      </c>
      <c r="E212" s="5">
        <f>MONTH(SalesDataTable[[#This Row],[Order Date]])</f>
        <v>2</v>
      </c>
      <c r="F212" s="5" t="str">
        <f>TEXT(SalesDataTable[[#This Row],[Order Date]], "MMM")</f>
        <v>Feb</v>
      </c>
      <c r="G212" s="4" t="s">
        <v>0</v>
      </c>
      <c r="H212" s="4" t="s">
        <v>1</v>
      </c>
      <c r="I212" s="4" t="s">
        <v>8</v>
      </c>
      <c r="J212" s="4" t="s">
        <v>16</v>
      </c>
      <c r="K212" s="4" t="s">
        <v>14</v>
      </c>
      <c r="L212" s="4" t="s">
        <v>48</v>
      </c>
      <c r="M212" s="9">
        <v>3</v>
      </c>
      <c r="N212" s="6">
        <v>162.44999999999999</v>
      </c>
      <c r="O212" s="7">
        <v>0.05</v>
      </c>
      <c r="P212" s="6">
        <v>86.43</v>
      </c>
      <c r="Q212" s="6">
        <f t="shared" si="12"/>
        <v>462.98249999999996</v>
      </c>
      <c r="R212" s="6">
        <f t="shared" si="13"/>
        <v>259.29000000000002</v>
      </c>
      <c r="S212" s="6">
        <f t="shared" si="14"/>
        <v>203.69249999999994</v>
      </c>
      <c r="T212" s="8">
        <f t="shared" si="15"/>
        <v>0.43995723380473334</v>
      </c>
      <c r="U212" s="5">
        <f>YEAR(SalesDataTable[[#This Row],[Order Date]])</f>
        <v>2026</v>
      </c>
      <c r="V212" s="8" t="str">
        <f>"Q"&amp;ROUNDUP(MONTH(SalesDataTable[[#This Row],[Order Date]])/3,0)</f>
        <v>Q1</v>
      </c>
      <c r="W212" s="9">
        <f>MONTH(SalesDataTable[[#This Row],[Order Date]])</f>
        <v>2</v>
      </c>
      <c r="X212" s="8" t="str">
        <f>TEXT(SalesDataTable[[#This Row],[Order Date]],"mmm")</f>
        <v>Feb</v>
      </c>
    </row>
    <row r="213" spans="1:24" ht="16">
      <c r="A213" s="2">
        <v>303</v>
      </c>
      <c r="B213" s="3">
        <v>46068</v>
      </c>
      <c r="C213" s="5">
        <f>YEAR(SalesDataTable[[#This Row],[Order Date]])</f>
        <v>2026</v>
      </c>
      <c r="D213" s="14" t="str">
        <f>"Q"&amp;ROUNDUP(MONTH(SalesDataTable[[#This Row],[Order Date]])/3,0)</f>
        <v>Q1</v>
      </c>
      <c r="E213" s="5">
        <f>MONTH(SalesDataTable[[#This Row],[Order Date]])</f>
        <v>2</v>
      </c>
      <c r="F213" s="5" t="str">
        <f>TEXT(SalesDataTable[[#This Row],[Order Date]], "MMM")</f>
        <v>Feb</v>
      </c>
      <c r="G213" s="4" t="s">
        <v>6</v>
      </c>
      <c r="H213" s="4" t="s">
        <v>27</v>
      </c>
      <c r="I213" s="4" t="s">
        <v>28</v>
      </c>
      <c r="J213" s="4" t="s">
        <v>3</v>
      </c>
      <c r="K213" s="4" t="s">
        <v>4</v>
      </c>
      <c r="L213" s="4" t="s">
        <v>30</v>
      </c>
      <c r="M213" s="9">
        <v>2</v>
      </c>
      <c r="N213" s="6">
        <v>102.12</v>
      </c>
      <c r="O213" s="7">
        <v>0.15</v>
      </c>
      <c r="P213" s="6">
        <v>51.03</v>
      </c>
      <c r="Q213" s="6">
        <f t="shared" si="12"/>
        <v>173.60400000000001</v>
      </c>
      <c r="R213" s="6">
        <f t="shared" si="13"/>
        <v>102.06</v>
      </c>
      <c r="S213" s="6">
        <f t="shared" si="14"/>
        <v>71.544000000000011</v>
      </c>
      <c r="T213" s="8">
        <f t="shared" si="15"/>
        <v>0.41211032003870884</v>
      </c>
      <c r="U213" s="5">
        <f>YEAR(SalesDataTable[[#This Row],[Order Date]])</f>
        <v>2026</v>
      </c>
      <c r="V213" s="8" t="str">
        <f>"Q"&amp;ROUNDUP(MONTH(SalesDataTable[[#This Row],[Order Date]])/3,0)</f>
        <v>Q1</v>
      </c>
      <c r="W213" s="9">
        <f>MONTH(SalesDataTable[[#This Row],[Order Date]])</f>
        <v>2</v>
      </c>
      <c r="X213" s="8" t="str">
        <f>TEXT(SalesDataTable[[#This Row],[Order Date]],"mmm")</f>
        <v>Feb</v>
      </c>
    </row>
    <row r="214" spans="1:24" ht="16">
      <c r="A214" s="2">
        <v>1197</v>
      </c>
      <c r="B214" s="3">
        <v>46069</v>
      </c>
      <c r="C214" s="5">
        <f>YEAR(SalesDataTable[[#This Row],[Order Date]])</f>
        <v>2026</v>
      </c>
      <c r="D214" s="14" t="str">
        <f>"Q"&amp;ROUNDUP(MONTH(SalesDataTable[[#This Row],[Order Date]])/3,0)</f>
        <v>Q1</v>
      </c>
      <c r="E214" s="5">
        <f>MONTH(SalesDataTable[[#This Row],[Order Date]])</f>
        <v>2</v>
      </c>
      <c r="F214" s="5" t="str">
        <f>TEXT(SalesDataTable[[#This Row],[Order Date]], "MMM")</f>
        <v>Feb</v>
      </c>
      <c r="G214" s="4" t="s">
        <v>11</v>
      </c>
      <c r="H214" s="4" t="s">
        <v>18</v>
      </c>
      <c r="I214" s="4" t="s">
        <v>2</v>
      </c>
      <c r="J214" s="4" t="s">
        <v>13</v>
      </c>
      <c r="K214" s="4" t="s">
        <v>4</v>
      </c>
      <c r="L214" s="4" t="s">
        <v>30</v>
      </c>
      <c r="M214" s="9">
        <v>2</v>
      </c>
      <c r="N214" s="6">
        <v>101.77</v>
      </c>
      <c r="O214" s="7">
        <v>0</v>
      </c>
      <c r="P214" s="6">
        <v>51.34</v>
      </c>
      <c r="Q214" s="6">
        <f t="shared" si="12"/>
        <v>203.54</v>
      </c>
      <c r="R214" s="6">
        <f t="shared" si="13"/>
        <v>102.68</v>
      </c>
      <c r="S214" s="6">
        <f t="shared" si="14"/>
        <v>100.85999999999999</v>
      </c>
      <c r="T214" s="8">
        <f t="shared" si="15"/>
        <v>0.49552913432249185</v>
      </c>
      <c r="U214" s="5">
        <f>YEAR(SalesDataTable[[#This Row],[Order Date]])</f>
        <v>2026</v>
      </c>
      <c r="V214" s="8" t="str">
        <f>"Q"&amp;ROUNDUP(MONTH(SalesDataTable[[#This Row],[Order Date]])/3,0)</f>
        <v>Q1</v>
      </c>
      <c r="W214" s="9">
        <f>MONTH(SalesDataTable[[#This Row],[Order Date]])</f>
        <v>2</v>
      </c>
      <c r="X214" s="8" t="str">
        <f>TEXT(SalesDataTable[[#This Row],[Order Date]],"mmm")</f>
        <v>Feb</v>
      </c>
    </row>
    <row r="215" spans="1:24" ht="16">
      <c r="A215" s="2">
        <v>2714</v>
      </c>
      <c r="B215" s="3">
        <v>46069</v>
      </c>
      <c r="C215" s="5">
        <f>YEAR(SalesDataTable[[#This Row],[Order Date]])</f>
        <v>2026</v>
      </c>
      <c r="D215" s="14" t="str">
        <f>"Q"&amp;ROUNDUP(MONTH(SalesDataTable[[#This Row],[Order Date]])/3,0)</f>
        <v>Q1</v>
      </c>
      <c r="E215" s="5">
        <f>MONTH(SalesDataTable[[#This Row],[Order Date]])</f>
        <v>2</v>
      </c>
      <c r="F215" s="5" t="str">
        <f>TEXT(SalesDataTable[[#This Row],[Order Date]], "MMM")</f>
        <v>Feb</v>
      </c>
      <c r="G215" s="4" t="s">
        <v>0</v>
      </c>
      <c r="H215" s="4" t="s">
        <v>50</v>
      </c>
      <c r="I215" s="4" t="s">
        <v>2</v>
      </c>
      <c r="J215" s="4" t="s">
        <v>16</v>
      </c>
      <c r="K215" s="4" t="s">
        <v>9</v>
      </c>
      <c r="L215" s="4" t="s">
        <v>37</v>
      </c>
      <c r="M215" s="9">
        <v>3</v>
      </c>
      <c r="N215" s="6">
        <v>153.24</v>
      </c>
      <c r="O215" s="7">
        <v>0.15</v>
      </c>
      <c r="P215" s="6">
        <v>77.61</v>
      </c>
      <c r="Q215" s="6">
        <f t="shared" si="12"/>
        <v>390.762</v>
      </c>
      <c r="R215" s="6">
        <f t="shared" si="13"/>
        <v>232.82999999999998</v>
      </c>
      <c r="S215" s="6">
        <f t="shared" si="14"/>
        <v>157.93200000000002</v>
      </c>
      <c r="T215" s="8">
        <f t="shared" si="15"/>
        <v>0.40416417154175693</v>
      </c>
      <c r="U215" s="5">
        <f>YEAR(SalesDataTable[[#This Row],[Order Date]])</f>
        <v>2026</v>
      </c>
      <c r="V215" s="8" t="str">
        <f>"Q"&amp;ROUNDUP(MONTH(SalesDataTable[[#This Row],[Order Date]])/3,0)</f>
        <v>Q1</v>
      </c>
      <c r="W215" s="9">
        <f>MONTH(SalesDataTable[[#This Row],[Order Date]])</f>
        <v>2</v>
      </c>
      <c r="X215" s="8" t="str">
        <f>TEXT(SalesDataTable[[#This Row],[Order Date]],"mmm")</f>
        <v>Feb</v>
      </c>
    </row>
    <row r="216" spans="1:24" ht="16">
      <c r="A216" s="2">
        <v>2753</v>
      </c>
      <c r="B216" s="3">
        <v>46069</v>
      </c>
      <c r="C216" s="5">
        <f>YEAR(SalesDataTable[[#This Row],[Order Date]])</f>
        <v>2026</v>
      </c>
      <c r="D216" s="14" t="str">
        <f>"Q"&amp;ROUNDUP(MONTH(SalesDataTable[[#This Row],[Order Date]])/3,0)</f>
        <v>Q1</v>
      </c>
      <c r="E216" s="5">
        <f>MONTH(SalesDataTable[[#This Row],[Order Date]])</f>
        <v>2</v>
      </c>
      <c r="F216" s="5" t="str">
        <f>TEXT(SalesDataTable[[#This Row],[Order Date]], "MMM")</f>
        <v>Feb</v>
      </c>
      <c r="G216" s="4" t="s">
        <v>20</v>
      </c>
      <c r="H216" s="4" t="s">
        <v>21</v>
      </c>
      <c r="I216" s="4" t="s">
        <v>28</v>
      </c>
      <c r="J216" s="4" t="s">
        <v>3</v>
      </c>
      <c r="K216" s="4" t="s">
        <v>9</v>
      </c>
      <c r="L216" s="4" t="s">
        <v>17</v>
      </c>
      <c r="M216" s="9">
        <v>1</v>
      </c>
      <c r="N216" s="6">
        <v>140.47</v>
      </c>
      <c r="O216" s="7">
        <v>0</v>
      </c>
      <c r="P216" s="6">
        <v>79.66</v>
      </c>
      <c r="Q216" s="6">
        <f t="shared" si="12"/>
        <v>140.47</v>
      </c>
      <c r="R216" s="6">
        <f t="shared" si="13"/>
        <v>79.66</v>
      </c>
      <c r="S216" s="6">
        <f t="shared" si="14"/>
        <v>60.81</v>
      </c>
      <c r="T216" s="8">
        <f t="shared" si="15"/>
        <v>0.43290382288033036</v>
      </c>
      <c r="U216" s="5">
        <f>YEAR(SalesDataTable[[#This Row],[Order Date]])</f>
        <v>2026</v>
      </c>
      <c r="V216" s="8" t="str">
        <f>"Q"&amp;ROUNDUP(MONTH(SalesDataTable[[#This Row],[Order Date]])/3,0)</f>
        <v>Q1</v>
      </c>
      <c r="W216" s="9">
        <f>MONTH(SalesDataTable[[#This Row],[Order Date]])</f>
        <v>2</v>
      </c>
      <c r="X216" s="8" t="str">
        <f>TEXT(SalesDataTable[[#This Row],[Order Date]],"mmm")</f>
        <v>Feb</v>
      </c>
    </row>
    <row r="217" spans="1:24" ht="16">
      <c r="A217" s="2">
        <v>3901</v>
      </c>
      <c r="B217" s="3">
        <v>46069</v>
      </c>
      <c r="C217" s="5">
        <f>YEAR(SalesDataTable[[#This Row],[Order Date]])</f>
        <v>2026</v>
      </c>
      <c r="D217" s="14" t="str">
        <f>"Q"&amp;ROUNDUP(MONTH(SalesDataTable[[#This Row],[Order Date]])/3,0)</f>
        <v>Q1</v>
      </c>
      <c r="E217" s="5">
        <f>MONTH(SalesDataTable[[#This Row],[Order Date]])</f>
        <v>2</v>
      </c>
      <c r="F217" s="5" t="str">
        <f>TEXT(SalesDataTable[[#This Row],[Order Date]], "MMM")</f>
        <v>Feb</v>
      </c>
      <c r="G217" s="4" t="s">
        <v>20</v>
      </c>
      <c r="H217" s="4" t="s">
        <v>31</v>
      </c>
      <c r="I217" s="4" t="s">
        <v>19</v>
      </c>
      <c r="J217" s="4" t="s">
        <v>13</v>
      </c>
      <c r="K217" s="4" t="s">
        <v>9</v>
      </c>
      <c r="L217" s="4" t="s">
        <v>46</v>
      </c>
      <c r="M217" s="9">
        <v>4</v>
      </c>
      <c r="N217" s="6">
        <v>70.67</v>
      </c>
      <c r="O217" s="7">
        <v>0.05</v>
      </c>
      <c r="P217" s="6">
        <v>32.96</v>
      </c>
      <c r="Q217" s="6">
        <f t="shared" si="12"/>
        <v>268.54599999999999</v>
      </c>
      <c r="R217" s="6">
        <f t="shared" si="13"/>
        <v>131.84</v>
      </c>
      <c r="S217" s="6">
        <f t="shared" si="14"/>
        <v>136.70599999999999</v>
      </c>
      <c r="T217" s="8">
        <f t="shared" si="15"/>
        <v>0.50905990035226734</v>
      </c>
      <c r="U217" s="5">
        <f>YEAR(SalesDataTable[[#This Row],[Order Date]])</f>
        <v>2026</v>
      </c>
      <c r="V217" s="8" t="str">
        <f>"Q"&amp;ROUNDUP(MONTH(SalesDataTable[[#This Row],[Order Date]])/3,0)</f>
        <v>Q1</v>
      </c>
      <c r="W217" s="9">
        <f>MONTH(SalesDataTable[[#This Row],[Order Date]])</f>
        <v>2</v>
      </c>
      <c r="X217" s="8" t="str">
        <f>TEXT(SalesDataTable[[#This Row],[Order Date]],"mmm")</f>
        <v>Feb</v>
      </c>
    </row>
    <row r="218" spans="1:24" ht="16">
      <c r="A218" s="2">
        <v>594</v>
      </c>
      <c r="B218" s="3">
        <v>46070</v>
      </c>
      <c r="C218" s="5">
        <f>YEAR(SalesDataTable[[#This Row],[Order Date]])</f>
        <v>2026</v>
      </c>
      <c r="D218" s="14" t="str">
        <f>"Q"&amp;ROUNDUP(MONTH(SalesDataTable[[#This Row],[Order Date]])/3,0)</f>
        <v>Q1</v>
      </c>
      <c r="E218" s="5">
        <f>MONTH(SalesDataTable[[#This Row],[Order Date]])</f>
        <v>2</v>
      </c>
      <c r="F218" s="5" t="str">
        <f>TEXT(SalesDataTable[[#This Row],[Order Date]], "MMM")</f>
        <v>Feb</v>
      </c>
      <c r="G218" s="4" t="s">
        <v>0</v>
      </c>
      <c r="H218" s="4" t="s">
        <v>50</v>
      </c>
      <c r="I218" s="4" t="s">
        <v>19</v>
      </c>
      <c r="J218" s="4" t="s">
        <v>16</v>
      </c>
      <c r="K218" s="4" t="s">
        <v>14</v>
      </c>
      <c r="L218" s="4" t="s">
        <v>44</v>
      </c>
      <c r="M218" s="9">
        <v>3</v>
      </c>
      <c r="N218" s="6">
        <v>134.91</v>
      </c>
      <c r="O218" s="7">
        <v>0</v>
      </c>
      <c r="P218" s="6">
        <v>67.69</v>
      </c>
      <c r="Q218" s="6">
        <f t="shared" si="12"/>
        <v>404.73</v>
      </c>
      <c r="R218" s="6">
        <f t="shared" si="13"/>
        <v>203.07</v>
      </c>
      <c r="S218" s="6">
        <f t="shared" si="14"/>
        <v>201.66000000000003</v>
      </c>
      <c r="T218" s="8">
        <f t="shared" si="15"/>
        <v>0.49825809799125348</v>
      </c>
      <c r="U218" s="5">
        <f>YEAR(SalesDataTable[[#This Row],[Order Date]])</f>
        <v>2026</v>
      </c>
      <c r="V218" s="8" t="str">
        <f>"Q"&amp;ROUNDUP(MONTH(SalesDataTable[[#This Row],[Order Date]])/3,0)</f>
        <v>Q1</v>
      </c>
      <c r="W218" s="9">
        <f>MONTH(SalesDataTable[[#This Row],[Order Date]])</f>
        <v>2</v>
      </c>
      <c r="X218" s="8" t="str">
        <f>TEXT(SalesDataTable[[#This Row],[Order Date]],"mmm")</f>
        <v>Feb</v>
      </c>
    </row>
    <row r="219" spans="1:24" ht="16">
      <c r="A219" s="2">
        <v>624</v>
      </c>
      <c r="B219" s="3">
        <v>46070</v>
      </c>
      <c r="C219" s="5">
        <f>YEAR(SalesDataTable[[#This Row],[Order Date]])</f>
        <v>2026</v>
      </c>
      <c r="D219" s="14" t="str">
        <f>"Q"&amp;ROUNDUP(MONTH(SalesDataTable[[#This Row],[Order Date]])/3,0)</f>
        <v>Q1</v>
      </c>
      <c r="E219" s="5">
        <f>MONTH(SalesDataTable[[#This Row],[Order Date]])</f>
        <v>2</v>
      </c>
      <c r="F219" s="5" t="str">
        <f>TEXT(SalesDataTable[[#This Row],[Order Date]], "MMM")</f>
        <v>Feb</v>
      </c>
      <c r="G219" s="4" t="s">
        <v>11</v>
      </c>
      <c r="H219" s="4" t="s">
        <v>12</v>
      </c>
      <c r="I219" s="4" t="s">
        <v>2</v>
      </c>
      <c r="J219" s="4" t="s">
        <v>16</v>
      </c>
      <c r="K219" s="4" t="s">
        <v>9</v>
      </c>
      <c r="L219" s="4" t="s">
        <v>46</v>
      </c>
      <c r="M219" s="9">
        <v>1</v>
      </c>
      <c r="N219" s="6">
        <v>70.86</v>
      </c>
      <c r="O219" s="7">
        <v>0.1</v>
      </c>
      <c r="P219" s="6">
        <v>33.299999999999997</v>
      </c>
      <c r="Q219" s="6">
        <f t="shared" si="12"/>
        <v>63.774000000000001</v>
      </c>
      <c r="R219" s="6">
        <f t="shared" si="13"/>
        <v>33.299999999999997</v>
      </c>
      <c r="S219" s="6">
        <f t="shared" si="14"/>
        <v>30.474000000000004</v>
      </c>
      <c r="T219" s="8">
        <f t="shared" si="15"/>
        <v>0.47784363533728486</v>
      </c>
      <c r="U219" s="5">
        <f>YEAR(SalesDataTable[[#This Row],[Order Date]])</f>
        <v>2026</v>
      </c>
      <c r="V219" s="8" t="str">
        <f>"Q"&amp;ROUNDUP(MONTH(SalesDataTable[[#This Row],[Order Date]])/3,0)</f>
        <v>Q1</v>
      </c>
      <c r="W219" s="9">
        <f>MONTH(SalesDataTable[[#This Row],[Order Date]])</f>
        <v>2</v>
      </c>
      <c r="X219" s="8" t="str">
        <f>TEXT(SalesDataTable[[#This Row],[Order Date]],"mmm")</f>
        <v>Feb</v>
      </c>
    </row>
    <row r="220" spans="1:24" ht="16">
      <c r="A220" s="2">
        <v>1013</v>
      </c>
      <c r="B220" s="3">
        <v>46070</v>
      </c>
      <c r="C220" s="5">
        <f>YEAR(SalesDataTable[[#This Row],[Order Date]])</f>
        <v>2026</v>
      </c>
      <c r="D220" s="14" t="str">
        <f>"Q"&amp;ROUNDUP(MONTH(SalesDataTable[[#This Row],[Order Date]])/3,0)</f>
        <v>Q1</v>
      </c>
      <c r="E220" s="5">
        <f>MONTH(SalesDataTable[[#This Row],[Order Date]])</f>
        <v>2</v>
      </c>
      <c r="F220" s="5" t="str">
        <f>TEXT(SalesDataTable[[#This Row],[Order Date]], "MMM")</f>
        <v>Feb</v>
      </c>
      <c r="G220" s="4" t="s">
        <v>6</v>
      </c>
      <c r="H220" s="4" t="s">
        <v>43</v>
      </c>
      <c r="I220" s="4" t="s">
        <v>19</v>
      </c>
      <c r="J220" s="4" t="s">
        <v>13</v>
      </c>
      <c r="K220" s="4" t="s">
        <v>4</v>
      </c>
      <c r="L220" s="4" t="s">
        <v>30</v>
      </c>
      <c r="M220" s="9">
        <v>1</v>
      </c>
      <c r="N220" s="6">
        <v>104.35</v>
      </c>
      <c r="O220" s="7">
        <v>0</v>
      </c>
      <c r="P220" s="6">
        <v>51.49</v>
      </c>
      <c r="Q220" s="6">
        <f t="shared" si="12"/>
        <v>104.35</v>
      </c>
      <c r="R220" s="6">
        <f t="shared" si="13"/>
        <v>51.49</v>
      </c>
      <c r="S220" s="6">
        <f t="shared" si="14"/>
        <v>52.859999999999992</v>
      </c>
      <c r="T220" s="8">
        <f t="shared" si="15"/>
        <v>0.50656444657402966</v>
      </c>
      <c r="U220" s="5">
        <f>YEAR(SalesDataTable[[#This Row],[Order Date]])</f>
        <v>2026</v>
      </c>
      <c r="V220" s="8" t="str">
        <f>"Q"&amp;ROUNDUP(MONTH(SalesDataTable[[#This Row],[Order Date]])/3,0)</f>
        <v>Q1</v>
      </c>
      <c r="W220" s="9">
        <f>MONTH(SalesDataTable[[#This Row],[Order Date]])</f>
        <v>2</v>
      </c>
      <c r="X220" s="8" t="str">
        <f>TEXT(SalesDataTable[[#This Row],[Order Date]],"mmm")</f>
        <v>Feb</v>
      </c>
    </row>
    <row r="221" spans="1:24" ht="16">
      <c r="A221" s="2">
        <v>1100</v>
      </c>
      <c r="B221" s="3">
        <v>46070</v>
      </c>
      <c r="C221" s="5">
        <f>YEAR(SalesDataTable[[#This Row],[Order Date]])</f>
        <v>2026</v>
      </c>
      <c r="D221" s="14" t="str">
        <f>"Q"&amp;ROUNDUP(MONTH(SalesDataTable[[#This Row],[Order Date]])/3,0)</f>
        <v>Q1</v>
      </c>
      <c r="E221" s="5">
        <f>MONTH(SalesDataTable[[#This Row],[Order Date]])</f>
        <v>2</v>
      </c>
      <c r="F221" s="5" t="str">
        <f>TEXT(SalesDataTable[[#This Row],[Order Date]], "MMM")</f>
        <v>Feb</v>
      </c>
      <c r="G221" s="4" t="s">
        <v>20</v>
      </c>
      <c r="H221" s="4" t="s">
        <v>33</v>
      </c>
      <c r="I221" s="4" t="s">
        <v>2</v>
      </c>
      <c r="J221" s="4" t="s">
        <v>3</v>
      </c>
      <c r="K221" s="4" t="s">
        <v>34</v>
      </c>
      <c r="L221" s="4" t="s">
        <v>38</v>
      </c>
      <c r="M221" s="9">
        <v>2</v>
      </c>
      <c r="N221" s="6">
        <v>120.48</v>
      </c>
      <c r="O221" s="7">
        <v>0</v>
      </c>
      <c r="P221" s="6">
        <v>70.680000000000007</v>
      </c>
      <c r="Q221" s="6">
        <f t="shared" si="12"/>
        <v>240.96</v>
      </c>
      <c r="R221" s="6">
        <f t="shared" si="13"/>
        <v>141.36000000000001</v>
      </c>
      <c r="S221" s="6">
        <f t="shared" si="14"/>
        <v>99.6</v>
      </c>
      <c r="T221" s="8">
        <f t="shared" si="15"/>
        <v>0.4133466135458167</v>
      </c>
      <c r="U221" s="5">
        <f>YEAR(SalesDataTable[[#This Row],[Order Date]])</f>
        <v>2026</v>
      </c>
      <c r="V221" s="8" t="str">
        <f>"Q"&amp;ROUNDUP(MONTH(SalesDataTable[[#This Row],[Order Date]])/3,0)</f>
        <v>Q1</v>
      </c>
      <c r="W221" s="9">
        <f>MONTH(SalesDataTable[[#This Row],[Order Date]])</f>
        <v>2</v>
      </c>
      <c r="X221" s="8" t="str">
        <f>TEXT(SalesDataTable[[#This Row],[Order Date]],"mmm")</f>
        <v>Feb</v>
      </c>
    </row>
    <row r="222" spans="1:24" ht="16">
      <c r="A222" s="2">
        <v>2353</v>
      </c>
      <c r="B222" s="3">
        <v>46070</v>
      </c>
      <c r="C222" s="5">
        <f>YEAR(SalesDataTable[[#This Row],[Order Date]])</f>
        <v>2026</v>
      </c>
      <c r="D222" s="14" t="str">
        <f>"Q"&amp;ROUNDUP(MONTH(SalesDataTable[[#This Row],[Order Date]])/3,0)</f>
        <v>Q1</v>
      </c>
      <c r="E222" s="5">
        <f>MONTH(SalesDataTable[[#This Row],[Order Date]])</f>
        <v>2</v>
      </c>
      <c r="F222" s="5" t="str">
        <f>TEXT(SalesDataTable[[#This Row],[Order Date]], "MMM")</f>
        <v>Feb</v>
      </c>
      <c r="G222" s="4" t="s">
        <v>6</v>
      </c>
      <c r="H222" s="4" t="s">
        <v>43</v>
      </c>
      <c r="I222" s="4" t="s">
        <v>2</v>
      </c>
      <c r="J222" s="4" t="s">
        <v>3</v>
      </c>
      <c r="K222" s="4" t="s">
        <v>23</v>
      </c>
      <c r="L222" s="4" t="s">
        <v>24</v>
      </c>
      <c r="M222" s="9">
        <v>1</v>
      </c>
      <c r="N222" s="6">
        <v>339.52</v>
      </c>
      <c r="O222" s="7">
        <v>0.1</v>
      </c>
      <c r="P222" s="6">
        <v>191.19</v>
      </c>
      <c r="Q222" s="6">
        <f t="shared" si="12"/>
        <v>305.56799999999998</v>
      </c>
      <c r="R222" s="6">
        <f t="shared" si="13"/>
        <v>191.19</v>
      </c>
      <c r="S222" s="6">
        <f t="shared" si="14"/>
        <v>114.37799999999999</v>
      </c>
      <c r="T222" s="8">
        <f t="shared" si="15"/>
        <v>0.3743127552623311</v>
      </c>
      <c r="U222" s="5">
        <f>YEAR(SalesDataTable[[#This Row],[Order Date]])</f>
        <v>2026</v>
      </c>
      <c r="V222" s="8" t="str">
        <f>"Q"&amp;ROUNDUP(MONTH(SalesDataTable[[#This Row],[Order Date]])/3,0)</f>
        <v>Q1</v>
      </c>
      <c r="W222" s="9">
        <f>MONTH(SalesDataTable[[#This Row],[Order Date]])</f>
        <v>2</v>
      </c>
      <c r="X222" s="8" t="str">
        <f>TEXT(SalesDataTable[[#This Row],[Order Date]],"mmm")</f>
        <v>Feb</v>
      </c>
    </row>
    <row r="223" spans="1:24" ht="16">
      <c r="A223" s="2">
        <v>3020</v>
      </c>
      <c r="B223" s="3">
        <v>46070</v>
      </c>
      <c r="C223" s="5">
        <f>YEAR(SalesDataTable[[#This Row],[Order Date]])</f>
        <v>2026</v>
      </c>
      <c r="D223" s="14" t="str">
        <f>"Q"&amp;ROUNDUP(MONTH(SalesDataTable[[#This Row],[Order Date]])/3,0)</f>
        <v>Q1</v>
      </c>
      <c r="E223" s="5">
        <f>MONTH(SalesDataTable[[#This Row],[Order Date]])</f>
        <v>2</v>
      </c>
      <c r="F223" s="5" t="str">
        <f>TEXT(SalesDataTable[[#This Row],[Order Date]], "MMM")</f>
        <v>Feb</v>
      </c>
      <c r="G223" s="4" t="s">
        <v>6</v>
      </c>
      <c r="H223" s="4" t="s">
        <v>49</v>
      </c>
      <c r="I223" s="4" t="s">
        <v>8</v>
      </c>
      <c r="J223" s="4" t="s">
        <v>16</v>
      </c>
      <c r="K223" s="4" t="s">
        <v>9</v>
      </c>
      <c r="L223" s="4" t="s">
        <v>37</v>
      </c>
      <c r="M223" s="9">
        <v>5</v>
      </c>
      <c r="N223" s="6">
        <v>154.72999999999999</v>
      </c>
      <c r="O223" s="7">
        <v>0.1</v>
      </c>
      <c r="P223" s="6">
        <v>77.42</v>
      </c>
      <c r="Q223" s="6">
        <f t="shared" si="12"/>
        <v>696.28499999999997</v>
      </c>
      <c r="R223" s="6">
        <f t="shared" si="13"/>
        <v>387.1</v>
      </c>
      <c r="S223" s="6">
        <f t="shared" si="14"/>
        <v>309.18499999999995</v>
      </c>
      <c r="T223" s="8">
        <f t="shared" si="15"/>
        <v>0.44404949122844806</v>
      </c>
      <c r="U223" s="5">
        <f>YEAR(SalesDataTable[[#This Row],[Order Date]])</f>
        <v>2026</v>
      </c>
      <c r="V223" s="8" t="str">
        <f>"Q"&amp;ROUNDUP(MONTH(SalesDataTable[[#This Row],[Order Date]])/3,0)</f>
        <v>Q1</v>
      </c>
      <c r="W223" s="9">
        <f>MONTH(SalesDataTable[[#This Row],[Order Date]])</f>
        <v>2</v>
      </c>
      <c r="X223" s="8" t="str">
        <f>TEXT(SalesDataTable[[#This Row],[Order Date]],"mmm")</f>
        <v>Feb</v>
      </c>
    </row>
    <row r="224" spans="1:24" ht="16">
      <c r="A224" s="2">
        <v>3227</v>
      </c>
      <c r="B224" s="3">
        <v>46070</v>
      </c>
      <c r="C224" s="5">
        <f>YEAR(SalesDataTable[[#This Row],[Order Date]])</f>
        <v>2026</v>
      </c>
      <c r="D224" s="14" t="str">
        <f>"Q"&amp;ROUNDUP(MONTH(SalesDataTable[[#This Row],[Order Date]])/3,0)</f>
        <v>Q1</v>
      </c>
      <c r="E224" s="5">
        <f>MONTH(SalesDataTable[[#This Row],[Order Date]])</f>
        <v>2</v>
      </c>
      <c r="F224" s="5" t="str">
        <f>TEXT(SalesDataTable[[#This Row],[Order Date]], "MMM")</f>
        <v>Feb</v>
      </c>
      <c r="G224" s="4" t="s">
        <v>11</v>
      </c>
      <c r="H224" s="4" t="s">
        <v>25</v>
      </c>
      <c r="I224" s="4" t="s">
        <v>19</v>
      </c>
      <c r="J224" s="4" t="s">
        <v>16</v>
      </c>
      <c r="K224" s="4" t="s">
        <v>9</v>
      </c>
      <c r="L224" s="4" t="s">
        <v>10</v>
      </c>
      <c r="M224" s="9">
        <v>4</v>
      </c>
      <c r="N224" s="6">
        <v>93.98</v>
      </c>
      <c r="O224" s="7">
        <v>0.05</v>
      </c>
      <c r="P224" s="6">
        <v>44.6</v>
      </c>
      <c r="Q224" s="6">
        <f t="shared" si="12"/>
        <v>357.12400000000002</v>
      </c>
      <c r="R224" s="6">
        <f t="shared" si="13"/>
        <v>178.4</v>
      </c>
      <c r="S224" s="6">
        <f t="shared" si="14"/>
        <v>178.72400000000002</v>
      </c>
      <c r="T224" s="8">
        <f t="shared" si="15"/>
        <v>0.50045362395134463</v>
      </c>
      <c r="U224" s="5">
        <f>YEAR(SalesDataTable[[#This Row],[Order Date]])</f>
        <v>2026</v>
      </c>
      <c r="V224" s="8" t="str">
        <f>"Q"&amp;ROUNDUP(MONTH(SalesDataTable[[#This Row],[Order Date]])/3,0)</f>
        <v>Q1</v>
      </c>
      <c r="W224" s="9">
        <f>MONTH(SalesDataTable[[#This Row],[Order Date]])</f>
        <v>2</v>
      </c>
      <c r="X224" s="8" t="str">
        <f>TEXT(SalesDataTable[[#This Row],[Order Date]],"mmm")</f>
        <v>Feb</v>
      </c>
    </row>
    <row r="225" spans="1:24" ht="16">
      <c r="A225" s="2">
        <v>3530</v>
      </c>
      <c r="B225" s="3">
        <v>46070</v>
      </c>
      <c r="C225" s="5">
        <f>YEAR(SalesDataTable[[#This Row],[Order Date]])</f>
        <v>2026</v>
      </c>
      <c r="D225" s="14" t="str">
        <f>"Q"&amp;ROUNDUP(MONTH(SalesDataTable[[#This Row],[Order Date]])/3,0)</f>
        <v>Q1</v>
      </c>
      <c r="E225" s="5">
        <f>MONTH(SalesDataTable[[#This Row],[Order Date]])</f>
        <v>2</v>
      </c>
      <c r="F225" s="5" t="str">
        <f>TEXT(SalesDataTable[[#This Row],[Order Date]], "MMM")</f>
        <v>Feb</v>
      </c>
      <c r="G225" s="4" t="s">
        <v>0</v>
      </c>
      <c r="H225" s="4" t="s">
        <v>1</v>
      </c>
      <c r="I225" s="4" t="s">
        <v>2</v>
      </c>
      <c r="J225" s="4" t="s">
        <v>13</v>
      </c>
      <c r="K225" s="4" t="s">
        <v>23</v>
      </c>
      <c r="L225" s="4" t="s">
        <v>24</v>
      </c>
      <c r="M225" s="9">
        <v>2</v>
      </c>
      <c r="N225" s="6">
        <v>336.83</v>
      </c>
      <c r="O225" s="7">
        <v>0</v>
      </c>
      <c r="P225" s="6">
        <v>194.42</v>
      </c>
      <c r="Q225" s="6">
        <f t="shared" si="12"/>
        <v>673.66</v>
      </c>
      <c r="R225" s="6">
        <f t="shared" si="13"/>
        <v>388.84</v>
      </c>
      <c r="S225" s="6">
        <f t="shared" si="14"/>
        <v>284.82</v>
      </c>
      <c r="T225" s="8">
        <f t="shared" si="15"/>
        <v>0.42279488169106078</v>
      </c>
      <c r="U225" s="5">
        <f>YEAR(SalesDataTable[[#This Row],[Order Date]])</f>
        <v>2026</v>
      </c>
      <c r="V225" s="8" t="str">
        <f>"Q"&amp;ROUNDUP(MONTH(SalesDataTable[[#This Row],[Order Date]])/3,0)</f>
        <v>Q1</v>
      </c>
      <c r="W225" s="9">
        <f>MONTH(SalesDataTable[[#This Row],[Order Date]])</f>
        <v>2</v>
      </c>
      <c r="X225" s="8" t="str">
        <f>TEXT(SalesDataTable[[#This Row],[Order Date]],"mmm")</f>
        <v>Feb</v>
      </c>
    </row>
    <row r="226" spans="1:24" ht="16">
      <c r="A226" s="2">
        <v>6</v>
      </c>
      <c r="B226" s="3">
        <v>46071</v>
      </c>
      <c r="C226" s="5">
        <f>YEAR(SalesDataTable[[#This Row],[Order Date]])</f>
        <v>2026</v>
      </c>
      <c r="D226" s="14" t="str">
        <f>"Q"&amp;ROUNDUP(MONTH(SalesDataTable[[#This Row],[Order Date]])/3,0)</f>
        <v>Q1</v>
      </c>
      <c r="E226" s="5">
        <f>MONTH(SalesDataTable[[#This Row],[Order Date]])</f>
        <v>2</v>
      </c>
      <c r="F226" s="5" t="str">
        <f>TEXT(SalesDataTable[[#This Row],[Order Date]], "MMM")</f>
        <v>Feb</v>
      </c>
      <c r="G226" s="4" t="s">
        <v>20</v>
      </c>
      <c r="H226" s="4" t="s">
        <v>33</v>
      </c>
      <c r="I226" s="4" t="s">
        <v>19</v>
      </c>
      <c r="J226" s="4" t="s">
        <v>3</v>
      </c>
      <c r="K226" s="4" t="s">
        <v>23</v>
      </c>
      <c r="L226" s="4" t="s">
        <v>24</v>
      </c>
      <c r="M226" s="9">
        <v>1</v>
      </c>
      <c r="N226" s="6">
        <v>338.93</v>
      </c>
      <c r="O226" s="7">
        <v>0</v>
      </c>
      <c r="P226" s="6">
        <v>197.92</v>
      </c>
      <c r="Q226" s="6">
        <f t="shared" si="12"/>
        <v>338.93</v>
      </c>
      <c r="R226" s="6">
        <f t="shared" si="13"/>
        <v>197.92</v>
      </c>
      <c r="S226" s="6">
        <f t="shared" si="14"/>
        <v>141.01000000000002</v>
      </c>
      <c r="T226" s="8">
        <f t="shared" si="15"/>
        <v>0.41604461098161866</v>
      </c>
      <c r="U226" s="5">
        <f>YEAR(SalesDataTable[[#This Row],[Order Date]])</f>
        <v>2026</v>
      </c>
      <c r="V226" s="8" t="str">
        <f>"Q"&amp;ROUNDUP(MONTH(SalesDataTable[[#This Row],[Order Date]])/3,0)</f>
        <v>Q1</v>
      </c>
      <c r="W226" s="9">
        <f>MONTH(SalesDataTable[[#This Row],[Order Date]])</f>
        <v>2</v>
      </c>
      <c r="X226" s="8" t="str">
        <f>TEXT(SalesDataTable[[#This Row],[Order Date]],"mmm")</f>
        <v>Feb</v>
      </c>
    </row>
    <row r="227" spans="1:24" ht="16">
      <c r="A227" s="2">
        <v>2038</v>
      </c>
      <c r="B227" s="3">
        <v>46071</v>
      </c>
      <c r="C227" s="5">
        <f>YEAR(SalesDataTable[[#This Row],[Order Date]])</f>
        <v>2026</v>
      </c>
      <c r="D227" s="14" t="str">
        <f>"Q"&amp;ROUNDUP(MONTH(SalesDataTable[[#This Row],[Order Date]])/3,0)</f>
        <v>Q1</v>
      </c>
      <c r="E227" s="5">
        <f>MONTH(SalesDataTable[[#This Row],[Order Date]])</f>
        <v>2</v>
      </c>
      <c r="F227" s="5" t="str">
        <f>TEXT(SalesDataTable[[#This Row],[Order Date]], "MMM")</f>
        <v>Feb</v>
      </c>
      <c r="G227" s="4" t="s">
        <v>0</v>
      </c>
      <c r="H227" s="4" t="s">
        <v>36</v>
      </c>
      <c r="I227" s="4" t="s">
        <v>2</v>
      </c>
      <c r="J227" s="4" t="s">
        <v>13</v>
      </c>
      <c r="K227" s="4" t="s">
        <v>23</v>
      </c>
      <c r="L227" s="4" t="s">
        <v>51</v>
      </c>
      <c r="M227" s="9">
        <v>5</v>
      </c>
      <c r="N227" s="6">
        <v>122.72</v>
      </c>
      <c r="O227" s="7">
        <v>0</v>
      </c>
      <c r="P227" s="6">
        <v>62.41</v>
      </c>
      <c r="Q227" s="6">
        <f t="shared" si="12"/>
        <v>613.6</v>
      </c>
      <c r="R227" s="6">
        <f t="shared" si="13"/>
        <v>312.04999999999995</v>
      </c>
      <c r="S227" s="6">
        <f t="shared" si="14"/>
        <v>301.55000000000007</v>
      </c>
      <c r="T227" s="8">
        <f t="shared" si="15"/>
        <v>0.49144393741851378</v>
      </c>
      <c r="U227" s="5">
        <f>YEAR(SalesDataTable[[#This Row],[Order Date]])</f>
        <v>2026</v>
      </c>
      <c r="V227" s="8" t="str">
        <f>"Q"&amp;ROUNDUP(MONTH(SalesDataTable[[#This Row],[Order Date]])/3,0)</f>
        <v>Q1</v>
      </c>
      <c r="W227" s="9">
        <f>MONTH(SalesDataTable[[#This Row],[Order Date]])</f>
        <v>2</v>
      </c>
      <c r="X227" s="8" t="str">
        <f>TEXT(SalesDataTable[[#This Row],[Order Date]],"mmm")</f>
        <v>Feb</v>
      </c>
    </row>
    <row r="228" spans="1:24" ht="16">
      <c r="A228" s="2">
        <v>4104</v>
      </c>
      <c r="B228" s="3">
        <v>46071</v>
      </c>
      <c r="C228" s="5">
        <f>YEAR(SalesDataTable[[#This Row],[Order Date]])</f>
        <v>2026</v>
      </c>
      <c r="D228" s="14" t="str">
        <f>"Q"&amp;ROUNDUP(MONTH(SalesDataTable[[#This Row],[Order Date]])/3,0)</f>
        <v>Q1</v>
      </c>
      <c r="E228" s="5">
        <f>MONTH(SalesDataTable[[#This Row],[Order Date]])</f>
        <v>2</v>
      </c>
      <c r="F228" s="5" t="str">
        <f>TEXT(SalesDataTable[[#This Row],[Order Date]], "MMM")</f>
        <v>Feb</v>
      </c>
      <c r="G228" s="4" t="s">
        <v>20</v>
      </c>
      <c r="H228" s="4" t="s">
        <v>21</v>
      </c>
      <c r="I228" s="4" t="s">
        <v>2</v>
      </c>
      <c r="J228" s="4" t="s">
        <v>13</v>
      </c>
      <c r="K228" s="4" t="s">
        <v>14</v>
      </c>
      <c r="L228" s="4" t="s">
        <v>44</v>
      </c>
      <c r="M228" s="9">
        <v>4</v>
      </c>
      <c r="N228" s="6">
        <v>135.63</v>
      </c>
      <c r="O228" s="7">
        <v>0.05</v>
      </c>
      <c r="P228" s="6">
        <v>65.900000000000006</v>
      </c>
      <c r="Q228" s="6">
        <f t="shared" si="12"/>
        <v>515.39400000000001</v>
      </c>
      <c r="R228" s="6">
        <f t="shared" si="13"/>
        <v>263.60000000000002</v>
      </c>
      <c r="S228" s="6">
        <f t="shared" si="14"/>
        <v>251.79399999999998</v>
      </c>
      <c r="T228" s="8">
        <f t="shared" si="15"/>
        <v>0.4885466264644136</v>
      </c>
      <c r="U228" s="5">
        <f>YEAR(SalesDataTable[[#This Row],[Order Date]])</f>
        <v>2026</v>
      </c>
      <c r="V228" s="8" t="str">
        <f>"Q"&amp;ROUNDUP(MONTH(SalesDataTable[[#This Row],[Order Date]])/3,0)</f>
        <v>Q1</v>
      </c>
      <c r="W228" s="9">
        <f>MONTH(SalesDataTable[[#This Row],[Order Date]])</f>
        <v>2</v>
      </c>
      <c r="X228" s="8" t="str">
        <f>TEXT(SalesDataTable[[#This Row],[Order Date]],"mmm")</f>
        <v>Feb</v>
      </c>
    </row>
    <row r="229" spans="1:24" ht="16">
      <c r="A229" s="2">
        <v>1072</v>
      </c>
      <c r="B229" s="3">
        <v>46072</v>
      </c>
      <c r="C229" s="5">
        <f>YEAR(SalesDataTable[[#This Row],[Order Date]])</f>
        <v>2026</v>
      </c>
      <c r="D229" s="14" t="str">
        <f>"Q"&amp;ROUNDUP(MONTH(SalesDataTable[[#This Row],[Order Date]])/3,0)</f>
        <v>Q1</v>
      </c>
      <c r="E229" s="5">
        <f>MONTH(SalesDataTable[[#This Row],[Order Date]])</f>
        <v>2</v>
      </c>
      <c r="F229" s="5" t="str">
        <f>TEXT(SalesDataTable[[#This Row],[Order Date]], "MMM")</f>
        <v>Feb</v>
      </c>
      <c r="G229" s="4" t="s">
        <v>11</v>
      </c>
      <c r="H229" s="4" t="s">
        <v>52</v>
      </c>
      <c r="I229" s="4" t="s">
        <v>2</v>
      </c>
      <c r="J229" s="4" t="s">
        <v>3</v>
      </c>
      <c r="K229" s="4" t="s">
        <v>23</v>
      </c>
      <c r="L229" s="4" t="s">
        <v>40</v>
      </c>
      <c r="M229" s="9">
        <v>2</v>
      </c>
      <c r="N229" s="6">
        <v>81.34</v>
      </c>
      <c r="O229" s="7">
        <v>0.05</v>
      </c>
      <c r="P229" s="6">
        <v>40.64</v>
      </c>
      <c r="Q229" s="6">
        <f t="shared" si="12"/>
        <v>154.54599999999999</v>
      </c>
      <c r="R229" s="6">
        <f t="shared" si="13"/>
        <v>81.28</v>
      </c>
      <c r="S229" s="6">
        <f t="shared" si="14"/>
        <v>73.265999999999991</v>
      </c>
      <c r="T229" s="8">
        <f t="shared" si="15"/>
        <v>0.47407244445019603</v>
      </c>
      <c r="U229" s="5">
        <f>YEAR(SalesDataTable[[#This Row],[Order Date]])</f>
        <v>2026</v>
      </c>
      <c r="V229" s="8" t="str">
        <f>"Q"&amp;ROUNDUP(MONTH(SalesDataTable[[#This Row],[Order Date]])/3,0)</f>
        <v>Q1</v>
      </c>
      <c r="W229" s="9">
        <f>MONTH(SalesDataTable[[#This Row],[Order Date]])</f>
        <v>2</v>
      </c>
      <c r="X229" s="8" t="str">
        <f>TEXT(SalesDataTable[[#This Row],[Order Date]],"mmm")</f>
        <v>Feb</v>
      </c>
    </row>
    <row r="230" spans="1:24" ht="16">
      <c r="A230" s="2">
        <v>2435</v>
      </c>
      <c r="B230" s="3">
        <v>46072</v>
      </c>
      <c r="C230" s="5">
        <f>YEAR(SalesDataTable[[#This Row],[Order Date]])</f>
        <v>2026</v>
      </c>
      <c r="D230" s="14" t="str">
        <f>"Q"&amp;ROUNDUP(MONTH(SalesDataTable[[#This Row],[Order Date]])/3,0)</f>
        <v>Q1</v>
      </c>
      <c r="E230" s="5">
        <f>MONTH(SalesDataTable[[#This Row],[Order Date]])</f>
        <v>2</v>
      </c>
      <c r="F230" s="5" t="str">
        <f>TEXT(SalesDataTable[[#This Row],[Order Date]], "MMM")</f>
        <v>Feb</v>
      </c>
      <c r="G230" s="4" t="s">
        <v>11</v>
      </c>
      <c r="H230" s="4" t="s">
        <v>18</v>
      </c>
      <c r="I230" s="4" t="s">
        <v>2</v>
      </c>
      <c r="J230" s="4" t="s">
        <v>13</v>
      </c>
      <c r="K230" s="4" t="s">
        <v>4</v>
      </c>
      <c r="L230" s="4" t="s">
        <v>26</v>
      </c>
      <c r="M230" s="9">
        <v>1</v>
      </c>
      <c r="N230" s="6">
        <v>41.01</v>
      </c>
      <c r="O230" s="7">
        <v>0.05</v>
      </c>
      <c r="P230" s="6">
        <v>16.489999999999998</v>
      </c>
      <c r="Q230" s="6">
        <f t="shared" si="12"/>
        <v>38.959499999999998</v>
      </c>
      <c r="R230" s="6">
        <f t="shared" si="13"/>
        <v>16.489999999999998</v>
      </c>
      <c r="S230" s="6">
        <f t="shared" si="14"/>
        <v>22.4695</v>
      </c>
      <c r="T230" s="8">
        <f t="shared" si="15"/>
        <v>0.57673994789460847</v>
      </c>
      <c r="U230" s="5">
        <f>YEAR(SalesDataTable[[#This Row],[Order Date]])</f>
        <v>2026</v>
      </c>
      <c r="V230" s="8" t="str">
        <f>"Q"&amp;ROUNDUP(MONTH(SalesDataTable[[#This Row],[Order Date]])/3,0)</f>
        <v>Q1</v>
      </c>
      <c r="W230" s="9">
        <f>MONTH(SalesDataTable[[#This Row],[Order Date]])</f>
        <v>2</v>
      </c>
      <c r="X230" s="8" t="str">
        <f>TEXT(SalesDataTable[[#This Row],[Order Date]],"mmm")</f>
        <v>Feb</v>
      </c>
    </row>
    <row r="231" spans="1:24" ht="16">
      <c r="A231" s="2">
        <v>4476</v>
      </c>
      <c r="B231" s="3">
        <v>46072</v>
      </c>
      <c r="C231" s="5">
        <f>YEAR(SalesDataTable[[#This Row],[Order Date]])</f>
        <v>2026</v>
      </c>
      <c r="D231" s="14" t="str">
        <f>"Q"&amp;ROUNDUP(MONTH(SalesDataTable[[#This Row],[Order Date]])/3,0)</f>
        <v>Q1</v>
      </c>
      <c r="E231" s="5">
        <f>MONTH(SalesDataTable[[#This Row],[Order Date]])</f>
        <v>2</v>
      </c>
      <c r="F231" s="5" t="str">
        <f>TEXT(SalesDataTable[[#This Row],[Order Date]], "MMM")</f>
        <v>Feb</v>
      </c>
      <c r="G231" s="4" t="s">
        <v>6</v>
      </c>
      <c r="H231" s="4" t="s">
        <v>41</v>
      </c>
      <c r="I231" s="4" t="s">
        <v>28</v>
      </c>
      <c r="J231" s="4" t="s">
        <v>16</v>
      </c>
      <c r="K231" s="4" t="s">
        <v>9</v>
      </c>
      <c r="L231" s="4" t="s">
        <v>37</v>
      </c>
      <c r="M231" s="9">
        <v>2</v>
      </c>
      <c r="N231" s="6">
        <v>153.03</v>
      </c>
      <c r="O231" s="7">
        <v>0</v>
      </c>
      <c r="P231" s="6">
        <v>81.02</v>
      </c>
      <c r="Q231" s="6">
        <f t="shared" si="12"/>
        <v>306.06</v>
      </c>
      <c r="R231" s="6">
        <f t="shared" si="13"/>
        <v>162.04</v>
      </c>
      <c r="S231" s="6">
        <f t="shared" si="14"/>
        <v>144.02000000000001</v>
      </c>
      <c r="T231" s="8">
        <f t="shared" si="15"/>
        <v>0.47056132784421356</v>
      </c>
      <c r="U231" s="5">
        <f>YEAR(SalesDataTable[[#This Row],[Order Date]])</f>
        <v>2026</v>
      </c>
      <c r="V231" s="8" t="str">
        <f>"Q"&amp;ROUNDUP(MONTH(SalesDataTable[[#This Row],[Order Date]])/3,0)</f>
        <v>Q1</v>
      </c>
      <c r="W231" s="9">
        <f>MONTH(SalesDataTable[[#This Row],[Order Date]])</f>
        <v>2</v>
      </c>
      <c r="X231" s="8" t="str">
        <f>TEXT(SalesDataTable[[#This Row],[Order Date]],"mmm")</f>
        <v>Feb</v>
      </c>
    </row>
    <row r="232" spans="1:24" ht="16">
      <c r="A232" s="2">
        <v>174</v>
      </c>
      <c r="B232" s="3">
        <v>46073</v>
      </c>
      <c r="C232" s="5">
        <f>YEAR(SalesDataTable[[#This Row],[Order Date]])</f>
        <v>2026</v>
      </c>
      <c r="D232" s="14" t="str">
        <f>"Q"&amp;ROUNDUP(MONTH(SalesDataTable[[#This Row],[Order Date]])/3,0)</f>
        <v>Q1</v>
      </c>
      <c r="E232" s="5">
        <f>MONTH(SalesDataTable[[#This Row],[Order Date]])</f>
        <v>2</v>
      </c>
      <c r="F232" s="5" t="str">
        <f>TEXT(SalesDataTable[[#This Row],[Order Date]], "MMM")</f>
        <v>Feb</v>
      </c>
      <c r="G232" s="4" t="s">
        <v>6</v>
      </c>
      <c r="H232" s="4" t="s">
        <v>41</v>
      </c>
      <c r="I232" s="4" t="s">
        <v>2</v>
      </c>
      <c r="J232" s="4" t="s">
        <v>13</v>
      </c>
      <c r="K232" s="4" t="s">
        <v>34</v>
      </c>
      <c r="L232" s="4" t="s">
        <v>38</v>
      </c>
      <c r="M232" s="9">
        <v>2</v>
      </c>
      <c r="N232" s="6">
        <v>124.92</v>
      </c>
      <c r="O232" s="7">
        <v>0</v>
      </c>
      <c r="P232" s="6">
        <v>69.98</v>
      </c>
      <c r="Q232" s="6">
        <f t="shared" si="12"/>
        <v>249.84</v>
      </c>
      <c r="R232" s="6">
        <f t="shared" si="13"/>
        <v>139.96</v>
      </c>
      <c r="S232" s="6">
        <f t="shared" si="14"/>
        <v>109.88</v>
      </c>
      <c r="T232" s="8">
        <f t="shared" si="15"/>
        <v>0.43980147294268329</v>
      </c>
      <c r="U232" s="5">
        <f>YEAR(SalesDataTable[[#This Row],[Order Date]])</f>
        <v>2026</v>
      </c>
      <c r="V232" s="8" t="str">
        <f>"Q"&amp;ROUNDUP(MONTH(SalesDataTable[[#This Row],[Order Date]])/3,0)</f>
        <v>Q1</v>
      </c>
      <c r="W232" s="9">
        <f>MONTH(SalesDataTable[[#This Row],[Order Date]])</f>
        <v>2</v>
      </c>
      <c r="X232" s="8" t="str">
        <f>TEXT(SalesDataTable[[#This Row],[Order Date]],"mmm")</f>
        <v>Feb</v>
      </c>
    </row>
    <row r="233" spans="1:24" ht="16">
      <c r="A233" s="2">
        <v>304</v>
      </c>
      <c r="B233" s="3">
        <v>46073</v>
      </c>
      <c r="C233" s="5">
        <f>YEAR(SalesDataTable[[#This Row],[Order Date]])</f>
        <v>2026</v>
      </c>
      <c r="D233" s="14" t="str">
        <f>"Q"&amp;ROUNDUP(MONTH(SalesDataTable[[#This Row],[Order Date]])/3,0)</f>
        <v>Q1</v>
      </c>
      <c r="E233" s="5">
        <f>MONTH(SalesDataTable[[#This Row],[Order Date]])</f>
        <v>2</v>
      </c>
      <c r="F233" s="5" t="str">
        <f>TEXT(SalesDataTable[[#This Row],[Order Date]], "MMM")</f>
        <v>Feb</v>
      </c>
      <c r="G233" s="4" t="s">
        <v>6</v>
      </c>
      <c r="H233" s="4" t="s">
        <v>43</v>
      </c>
      <c r="I233" s="4" t="s">
        <v>2</v>
      </c>
      <c r="J233" s="4" t="s">
        <v>16</v>
      </c>
      <c r="K233" s="4" t="s">
        <v>14</v>
      </c>
      <c r="L233" s="4" t="s">
        <v>44</v>
      </c>
      <c r="M233" s="9">
        <v>2</v>
      </c>
      <c r="N233" s="6">
        <v>136.55000000000001</v>
      </c>
      <c r="O233" s="7">
        <v>0</v>
      </c>
      <c r="P233" s="6">
        <v>68.84</v>
      </c>
      <c r="Q233" s="6">
        <f t="shared" si="12"/>
        <v>273.10000000000002</v>
      </c>
      <c r="R233" s="6">
        <f t="shared" si="13"/>
        <v>137.68</v>
      </c>
      <c r="S233" s="6">
        <f t="shared" si="14"/>
        <v>135.42000000000002</v>
      </c>
      <c r="T233" s="8">
        <f t="shared" si="15"/>
        <v>0.49586232149395826</v>
      </c>
      <c r="U233" s="5">
        <f>YEAR(SalesDataTable[[#This Row],[Order Date]])</f>
        <v>2026</v>
      </c>
      <c r="V233" s="8" t="str">
        <f>"Q"&amp;ROUNDUP(MONTH(SalesDataTable[[#This Row],[Order Date]])/3,0)</f>
        <v>Q1</v>
      </c>
      <c r="W233" s="9">
        <f>MONTH(SalesDataTable[[#This Row],[Order Date]])</f>
        <v>2</v>
      </c>
      <c r="X233" s="8" t="str">
        <f>TEXT(SalesDataTable[[#This Row],[Order Date]],"mmm")</f>
        <v>Feb</v>
      </c>
    </row>
    <row r="234" spans="1:24" ht="16">
      <c r="A234" s="2">
        <v>404</v>
      </c>
      <c r="B234" s="3">
        <v>46073</v>
      </c>
      <c r="C234" s="5">
        <f>YEAR(SalesDataTable[[#This Row],[Order Date]])</f>
        <v>2026</v>
      </c>
      <c r="D234" s="14" t="str">
        <f>"Q"&amp;ROUNDUP(MONTH(SalesDataTable[[#This Row],[Order Date]])/3,0)</f>
        <v>Q1</v>
      </c>
      <c r="E234" s="5">
        <f>MONTH(SalesDataTable[[#This Row],[Order Date]])</f>
        <v>2</v>
      </c>
      <c r="F234" s="5" t="str">
        <f>TEXT(SalesDataTable[[#This Row],[Order Date]], "MMM")</f>
        <v>Feb</v>
      </c>
      <c r="G234" s="4" t="s">
        <v>11</v>
      </c>
      <c r="H234" s="4" t="s">
        <v>25</v>
      </c>
      <c r="I234" s="4" t="s">
        <v>8</v>
      </c>
      <c r="J234" s="4" t="s">
        <v>16</v>
      </c>
      <c r="K234" s="4" t="s">
        <v>23</v>
      </c>
      <c r="L234" s="4" t="s">
        <v>51</v>
      </c>
      <c r="M234" s="9">
        <v>15</v>
      </c>
      <c r="N234" s="6">
        <v>121.98</v>
      </c>
      <c r="O234" s="7">
        <v>0.1</v>
      </c>
      <c r="P234" s="6">
        <v>59.86</v>
      </c>
      <c r="Q234" s="6">
        <f t="shared" si="12"/>
        <v>1646.73</v>
      </c>
      <c r="R234" s="6">
        <f t="shared" si="13"/>
        <v>897.9</v>
      </c>
      <c r="S234" s="6">
        <f t="shared" si="14"/>
        <v>748.83</v>
      </c>
      <c r="T234" s="8">
        <f t="shared" si="15"/>
        <v>0.45473757082217486</v>
      </c>
      <c r="U234" s="5">
        <f>YEAR(SalesDataTable[[#This Row],[Order Date]])</f>
        <v>2026</v>
      </c>
      <c r="V234" s="8" t="str">
        <f>"Q"&amp;ROUNDUP(MONTH(SalesDataTable[[#This Row],[Order Date]])/3,0)</f>
        <v>Q1</v>
      </c>
      <c r="W234" s="9">
        <f>MONTH(SalesDataTable[[#This Row],[Order Date]])</f>
        <v>2</v>
      </c>
      <c r="X234" s="8" t="str">
        <f>TEXT(SalesDataTable[[#This Row],[Order Date]],"mmm")</f>
        <v>Feb</v>
      </c>
    </row>
    <row r="235" spans="1:24" ht="16">
      <c r="A235" s="2">
        <v>675</v>
      </c>
      <c r="B235" s="3">
        <v>46073</v>
      </c>
      <c r="C235" s="5">
        <f>YEAR(SalesDataTable[[#This Row],[Order Date]])</f>
        <v>2026</v>
      </c>
      <c r="D235" s="14" t="str">
        <f>"Q"&amp;ROUNDUP(MONTH(SalesDataTable[[#This Row],[Order Date]])/3,0)</f>
        <v>Q1</v>
      </c>
      <c r="E235" s="5">
        <f>MONTH(SalesDataTable[[#This Row],[Order Date]])</f>
        <v>2</v>
      </c>
      <c r="F235" s="5" t="str">
        <f>TEXT(SalesDataTable[[#This Row],[Order Date]], "MMM")</f>
        <v>Feb</v>
      </c>
      <c r="G235" s="4" t="s">
        <v>6</v>
      </c>
      <c r="H235" s="4" t="s">
        <v>43</v>
      </c>
      <c r="I235" s="4" t="s">
        <v>2</v>
      </c>
      <c r="J235" s="4" t="s">
        <v>13</v>
      </c>
      <c r="K235" s="4" t="s">
        <v>14</v>
      </c>
      <c r="L235" s="4" t="s">
        <v>32</v>
      </c>
      <c r="M235" s="9">
        <v>1</v>
      </c>
      <c r="N235" s="6">
        <v>45.54</v>
      </c>
      <c r="O235" s="7">
        <v>0</v>
      </c>
      <c r="P235" s="6">
        <v>18.29</v>
      </c>
      <c r="Q235" s="6">
        <f t="shared" si="12"/>
        <v>45.54</v>
      </c>
      <c r="R235" s="6">
        <f t="shared" si="13"/>
        <v>18.29</v>
      </c>
      <c r="S235" s="6">
        <f t="shared" si="14"/>
        <v>27.25</v>
      </c>
      <c r="T235" s="8">
        <f t="shared" si="15"/>
        <v>0.59837505489679399</v>
      </c>
      <c r="U235" s="5">
        <f>YEAR(SalesDataTable[[#This Row],[Order Date]])</f>
        <v>2026</v>
      </c>
      <c r="V235" s="8" t="str">
        <f>"Q"&amp;ROUNDUP(MONTH(SalesDataTable[[#This Row],[Order Date]])/3,0)</f>
        <v>Q1</v>
      </c>
      <c r="W235" s="9">
        <f>MONTH(SalesDataTable[[#This Row],[Order Date]])</f>
        <v>2</v>
      </c>
      <c r="X235" s="8" t="str">
        <f>TEXT(SalesDataTable[[#This Row],[Order Date]],"mmm")</f>
        <v>Feb</v>
      </c>
    </row>
    <row r="236" spans="1:24" ht="16">
      <c r="A236" s="2">
        <v>940</v>
      </c>
      <c r="B236" s="3">
        <v>46073</v>
      </c>
      <c r="C236" s="5">
        <f>YEAR(SalesDataTable[[#This Row],[Order Date]])</f>
        <v>2026</v>
      </c>
      <c r="D236" s="14" t="str">
        <f>"Q"&amp;ROUNDUP(MONTH(SalesDataTable[[#This Row],[Order Date]])/3,0)</f>
        <v>Q1</v>
      </c>
      <c r="E236" s="5">
        <f>MONTH(SalesDataTable[[#This Row],[Order Date]])</f>
        <v>2</v>
      </c>
      <c r="F236" s="5" t="str">
        <f>TEXT(SalesDataTable[[#This Row],[Order Date]], "MMM")</f>
        <v>Feb</v>
      </c>
      <c r="G236" s="4" t="s">
        <v>11</v>
      </c>
      <c r="H236" s="4" t="s">
        <v>18</v>
      </c>
      <c r="I236" s="4" t="s">
        <v>28</v>
      </c>
      <c r="J236" s="4" t="s">
        <v>3</v>
      </c>
      <c r="K236" s="4" t="s">
        <v>34</v>
      </c>
      <c r="L236" s="4" t="s">
        <v>45</v>
      </c>
      <c r="M236" s="9">
        <v>1</v>
      </c>
      <c r="N236" s="6">
        <v>51.73</v>
      </c>
      <c r="O236" s="7">
        <v>0</v>
      </c>
      <c r="P236" s="6">
        <v>21.83</v>
      </c>
      <c r="Q236" s="6">
        <f t="shared" si="12"/>
        <v>51.73</v>
      </c>
      <c r="R236" s="6">
        <f t="shared" si="13"/>
        <v>21.83</v>
      </c>
      <c r="S236" s="6">
        <f t="shared" si="14"/>
        <v>29.9</v>
      </c>
      <c r="T236" s="8">
        <f t="shared" si="15"/>
        <v>0.57800115986854828</v>
      </c>
      <c r="U236" s="5">
        <f>YEAR(SalesDataTable[[#This Row],[Order Date]])</f>
        <v>2026</v>
      </c>
      <c r="V236" s="8" t="str">
        <f>"Q"&amp;ROUNDUP(MONTH(SalesDataTable[[#This Row],[Order Date]])/3,0)</f>
        <v>Q1</v>
      </c>
      <c r="W236" s="9">
        <f>MONTH(SalesDataTable[[#This Row],[Order Date]])</f>
        <v>2</v>
      </c>
      <c r="X236" s="8" t="str">
        <f>TEXT(SalesDataTable[[#This Row],[Order Date]],"mmm")</f>
        <v>Feb</v>
      </c>
    </row>
    <row r="237" spans="1:24" ht="16">
      <c r="A237" s="2">
        <v>2375</v>
      </c>
      <c r="B237" s="3">
        <v>46073</v>
      </c>
      <c r="C237" s="5">
        <f>YEAR(SalesDataTable[[#This Row],[Order Date]])</f>
        <v>2026</v>
      </c>
      <c r="D237" s="14" t="str">
        <f>"Q"&amp;ROUNDUP(MONTH(SalesDataTable[[#This Row],[Order Date]])/3,0)</f>
        <v>Q1</v>
      </c>
      <c r="E237" s="5">
        <f>MONTH(SalesDataTable[[#This Row],[Order Date]])</f>
        <v>2</v>
      </c>
      <c r="F237" s="5" t="str">
        <f>TEXT(SalesDataTable[[#This Row],[Order Date]], "MMM")</f>
        <v>Feb</v>
      </c>
      <c r="G237" s="4" t="s">
        <v>6</v>
      </c>
      <c r="H237" s="4" t="s">
        <v>43</v>
      </c>
      <c r="I237" s="4" t="s">
        <v>28</v>
      </c>
      <c r="J237" s="4" t="s">
        <v>3</v>
      </c>
      <c r="K237" s="4" t="s">
        <v>23</v>
      </c>
      <c r="L237" s="4" t="s">
        <v>40</v>
      </c>
      <c r="M237" s="9">
        <v>2</v>
      </c>
      <c r="N237" s="6">
        <v>80.510000000000005</v>
      </c>
      <c r="O237" s="7">
        <v>0.05</v>
      </c>
      <c r="P237" s="6">
        <v>38.630000000000003</v>
      </c>
      <c r="Q237" s="6">
        <f t="shared" si="12"/>
        <v>152.96899999999999</v>
      </c>
      <c r="R237" s="6">
        <f t="shared" si="13"/>
        <v>77.260000000000005</v>
      </c>
      <c r="S237" s="6">
        <f t="shared" si="14"/>
        <v>75.708999999999989</v>
      </c>
      <c r="T237" s="8">
        <f t="shared" si="15"/>
        <v>0.4949303453640933</v>
      </c>
      <c r="U237" s="5">
        <f>YEAR(SalesDataTable[[#This Row],[Order Date]])</f>
        <v>2026</v>
      </c>
      <c r="V237" s="8" t="str">
        <f>"Q"&amp;ROUNDUP(MONTH(SalesDataTable[[#This Row],[Order Date]])/3,0)</f>
        <v>Q1</v>
      </c>
      <c r="W237" s="9">
        <f>MONTH(SalesDataTable[[#This Row],[Order Date]])</f>
        <v>2</v>
      </c>
      <c r="X237" s="8" t="str">
        <f>TEXT(SalesDataTable[[#This Row],[Order Date]],"mmm")</f>
        <v>Feb</v>
      </c>
    </row>
    <row r="238" spans="1:24" ht="16">
      <c r="A238" s="2">
        <v>4184</v>
      </c>
      <c r="B238" s="3">
        <v>46073</v>
      </c>
      <c r="C238" s="5">
        <f>YEAR(SalesDataTable[[#This Row],[Order Date]])</f>
        <v>2026</v>
      </c>
      <c r="D238" s="14" t="str">
        <f>"Q"&amp;ROUNDUP(MONTH(SalesDataTable[[#This Row],[Order Date]])/3,0)</f>
        <v>Q1</v>
      </c>
      <c r="E238" s="5">
        <f>MONTH(SalesDataTable[[#This Row],[Order Date]])</f>
        <v>2</v>
      </c>
      <c r="F238" s="5" t="str">
        <f>TEXT(SalesDataTable[[#This Row],[Order Date]], "MMM")</f>
        <v>Feb</v>
      </c>
      <c r="G238" s="4" t="s">
        <v>20</v>
      </c>
      <c r="H238" s="4" t="s">
        <v>31</v>
      </c>
      <c r="I238" s="4" t="s">
        <v>2</v>
      </c>
      <c r="J238" s="4" t="s">
        <v>13</v>
      </c>
      <c r="K238" s="4" t="s">
        <v>34</v>
      </c>
      <c r="L238" s="4" t="s">
        <v>42</v>
      </c>
      <c r="M238" s="9">
        <v>1</v>
      </c>
      <c r="N238" s="6">
        <v>36.31</v>
      </c>
      <c r="O238" s="7">
        <v>0</v>
      </c>
      <c r="P238" s="6">
        <v>14</v>
      </c>
      <c r="Q238" s="6">
        <f t="shared" si="12"/>
        <v>36.31</v>
      </c>
      <c r="R238" s="6">
        <f t="shared" si="13"/>
        <v>14</v>
      </c>
      <c r="S238" s="6">
        <f t="shared" si="14"/>
        <v>22.310000000000002</v>
      </c>
      <c r="T238" s="8">
        <f t="shared" si="15"/>
        <v>0.61443128614706699</v>
      </c>
      <c r="U238" s="5">
        <f>YEAR(SalesDataTable[[#This Row],[Order Date]])</f>
        <v>2026</v>
      </c>
      <c r="V238" s="8" t="str">
        <f>"Q"&amp;ROUNDUP(MONTH(SalesDataTable[[#This Row],[Order Date]])/3,0)</f>
        <v>Q1</v>
      </c>
      <c r="W238" s="9">
        <f>MONTH(SalesDataTable[[#This Row],[Order Date]])</f>
        <v>2</v>
      </c>
      <c r="X238" s="8" t="str">
        <f>TEXT(SalesDataTable[[#This Row],[Order Date]],"mmm")</f>
        <v>Feb</v>
      </c>
    </row>
    <row r="239" spans="1:24" ht="16">
      <c r="A239" s="2">
        <v>4390</v>
      </c>
      <c r="B239" s="3">
        <v>46073</v>
      </c>
      <c r="C239" s="5">
        <f>YEAR(SalesDataTable[[#This Row],[Order Date]])</f>
        <v>2026</v>
      </c>
      <c r="D239" s="14" t="str">
        <f>"Q"&amp;ROUNDUP(MONTH(SalesDataTable[[#This Row],[Order Date]])/3,0)</f>
        <v>Q1</v>
      </c>
      <c r="E239" s="5">
        <f>MONTH(SalesDataTable[[#This Row],[Order Date]])</f>
        <v>2</v>
      </c>
      <c r="F239" s="5" t="str">
        <f>TEXT(SalesDataTable[[#This Row],[Order Date]], "MMM")</f>
        <v>Feb</v>
      </c>
      <c r="G239" s="4" t="s">
        <v>11</v>
      </c>
      <c r="H239" s="4" t="s">
        <v>52</v>
      </c>
      <c r="I239" s="4" t="s">
        <v>2</v>
      </c>
      <c r="J239" s="4" t="s">
        <v>3</v>
      </c>
      <c r="K239" s="4" t="s">
        <v>4</v>
      </c>
      <c r="L239" s="4" t="s">
        <v>5</v>
      </c>
      <c r="M239" s="9">
        <v>1</v>
      </c>
      <c r="N239" s="6">
        <v>82.86</v>
      </c>
      <c r="O239" s="7">
        <v>0.05</v>
      </c>
      <c r="P239" s="6">
        <v>42.3</v>
      </c>
      <c r="Q239" s="6">
        <f t="shared" si="12"/>
        <v>78.716999999999999</v>
      </c>
      <c r="R239" s="6">
        <f t="shared" si="13"/>
        <v>42.3</v>
      </c>
      <c r="S239" s="6">
        <f t="shared" si="14"/>
        <v>36.417000000000002</v>
      </c>
      <c r="T239" s="8">
        <f t="shared" si="15"/>
        <v>0.46263196005945351</v>
      </c>
      <c r="U239" s="5">
        <f>YEAR(SalesDataTable[[#This Row],[Order Date]])</f>
        <v>2026</v>
      </c>
      <c r="V239" s="8" t="str">
        <f>"Q"&amp;ROUNDUP(MONTH(SalesDataTable[[#This Row],[Order Date]])/3,0)</f>
        <v>Q1</v>
      </c>
      <c r="W239" s="9">
        <f>MONTH(SalesDataTable[[#This Row],[Order Date]])</f>
        <v>2</v>
      </c>
      <c r="X239" s="8" t="str">
        <f>TEXT(SalesDataTable[[#This Row],[Order Date]],"mmm")</f>
        <v>Feb</v>
      </c>
    </row>
    <row r="240" spans="1:24" ht="16">
      <c r="A240" s="2">
        <v>1475</v>
      </c>
      <c r="B240" s="3">
        <v>46074</v>
      </c>
      <c r="C240" s="5">
        <f>YEAR(SalesDataTable[[#This Row],[Order Date]])</f>
        <v>2026</v>
      </c>
      <c r="D240" s="14" t="str">
        <f>"Q"&amp;ROUNDUP(MONTH(SalesDataTable[[#This Row],[Order Date]])/3,0)</f>
        <v>Q1</v>
      </c>
      <c r="E240" s="5">
        <f>MONTH(SalesDataTable[[#This Row],[Order Date]])</f>
        <v>2</v>
      </c>
      <c r="F240" s="5" t="str">
        <f>TEXT(SalesDataTable[[#This Row],[Order Date]], "MMM")</f>
        <v>Feb</v>
      </c>
      <c r="G240" s="4" t="s">
        <v>0</v>
      </c>
      <c r="H240" s="4" t="s">
        <v>1</v>
      </c>
      <c r="I240" s="4" t="s">
        <v>19</v>
      </c>
      <c r="J240" s="4" t="s">
        <v>13</v>
      </c>
      <c r="K240" s="4" t="s">
        <v>4</v>
      </c>
      <c r="L240" s="4" t="s">
        <v>30</v>
      </c>
      <c r="M240" s="9">
        <v>2</v>
      </c>
      <c r="N240" s="6">
        <v>103.03</v>
      </c>
      <c r="O240" s="7">
        <v>0.05</v>
      </c>
      <c r="P240" s="6">
        <v>50.73</v>
      </c>
      <c r="Q240" s="6">
        <f t="shared" si="12"/>
        <v>195.75700000000001</v>
      </c>
      <c r="R240" s="6">
        <f t="shared" si="13"/>
        <v>101.46</v>
      </c>
      <c r="S240" s="6">
        <f t="shared" si="14"/>
        <v>94.297000000000011</v>
      </c>
      <c r="T240" s="8">
        <f t="shared" si="15"/>
        <v>0.48170435795399402</v>
      </c>
      <c r="U240" s="5">
        <f>YEAR(SalesDataTable[[#This Row],[Order Date]])</f>
        <v>2026</v>
      </c>
      <c r="V240" s="8" t="str">
        <f>"Q"&amp;ROUNDUP(MONTH(SalesDataTable[[#This Row],[Order Date]])/3,0)</f>
        <v>Q1</v>
      </c>
      <c r="W240" s="9">
        <f>MONTH(SalesDataTable[[#This Row],[Order Date]])</f>
        <v>2</v>
      </c>
      <c r="X240" s="8" t="str">
        <f>TEXT(SalesDataTable[[#This Row],[Order Date]],"mmm")</f>
        <v>Feb</v>
      </c>
    </row>
    <row r="241" spans="1:24" ht="16">
      <c r="A241" s="2">
        <v>3504</v>
      </c>
      <c r="B241" s="3">
        <v>46074</v>
      </c>
      <c r="C241" s="5">
        <f>YEAR(SalesDataTable[[#This Row],[Order Date]])</f>
        <v>2026</v>
      </c>
      <c r="D241" s="14" t="str">
        <f>"Q"&amp;ROUNDUP(MONTH(SalesDataTable[[#This Row],[Order Date]])/3,0)</f>
        <v>Q1</v>
      </c>
      <c r="E241" s="5">
        <f>MONTH(SalesDataTable[[#This Row],[Order Date]])</f>
        <v>2</v>
      </c>
      <c r="F241" s="5" t="str">
        <f>TEXT(SalesDataTable[[#This Row],[Order Date]], "MMM")</f>
        <v>Feb</v>
      </c>
      <c r="G241" s="4" t="s">
        <v>6</v>
      </c>
      <c r="H241" s="4" t="s">
        <v>49</v>
      </c>
      <c r="I241" s="4" t="s">
        <v>2</v>
      </c>
      <c r="J241" s="4" t="s">
        <v>16</v>
      </c>
      <c r="K241" s="4" t="s">
        <v>14</v>
      </c>
      <c r="L241" s="4" t="s">
        <v>15</v>
      </c>
      <c r="M241" s="9">
        <v>1</v>
      </c>
      <c r="N241" s="6">
        <v>36.39</v>
      </c>
      <c r="O241" s="7">
        <v>0</v>
      </c>
      <c r="P241" s="6">
        <v>13.49</v>
      </c>
      <c r="Q241" s="6">
        <f t="shared" si="12"/>
        <v>36.39</v>
      </c>
      <c r="R241" s="6">
        <f t="shared" si="13"/>
        <v>13.49</v>
      </c>
      <c r="S241" s="6">
        <f t="shared" si="14"/>
        <v>22.9</v>
      </c>
      <c r="T241" s="8">
        <f t="shared" si="15"/>
        <v>0.62929376202253362</v>
      </c>
      <c r="U241" s="5">
        <f>YEAR(SalesDataTable[[#This Row],[Order Date]])</f>
        <v>2026</v>
      </c>
      <c r="V241" s="8" t="str">
        <f>"Q"&amp;ROUNDUP(MONTH(SalesDataTable[[#This Row],[Order Date]])/3,0)</f>
        <v>Q1</v>
      </c>
      <c r="W241" s="9">
        <f>MONTH(SalesDataTable[[#This Row],[Order Date]])</f>
        <v>2</v>
      </c>
      <c r="X241" s="8" t="str">
        <f>TEXT(SalesDataTable[[#This Row],[Order Date]],"mmm")</f>
        <v>Feb</v>
      </c>
    </row>
    <row r="242" spans="1:24" ht="16">
      <c r="A242" s="2">
        <v>1649</v>
      </c>
      <c r="B242" s="3">
        <v>46075</v>
      </c>
      <c r="C242" s="5">
        <f>YEAR(SalesDataTable[[#This Row],[Order Date]])</f>
        <v>2026</v>
      </c>
      <c r="D242" s="14" t="str">
        <f>"Q"&amp;ROUNDUP(MONTH(SalesDataTable[[#This Row],[Order Date]])/3,0)</f>
        <v>Q1</v>
      </c>
      <c r="E242" s="5">
        <f>MONTH(SalesDataTable[[#This Row],[Order Date]])</f>
        <v>2</v>
      </c>
      <c r="F242" s="5" t="str">
        <f>TEXT(SalesDataTable[[#This Row],[Order Date]], "MMM")</f>
        <v>Feb</v>
      </c>
      <c r="G242" s="4" t="s">
        <v>11</v>
      </c>
      <c r="H242" s="4" t="s">
        <v>25</v>
      </c>
      <c r="I242" s="4" t="s">
        <v>2</v>
      </c>
      <c r="J242" s="4" t="s">
        <v>3</v>
      </c>
      <c r="K242" s="4" t="s">
        <v>23</v>
      </c>
      <c r="L242" s="4" t="s">
        <v>51</v>
      </c>
      <c r="M242" s="9">
        <v>1</v>
      </c>
      <c r="N242" s="6">
        <v>124.93</v>
      </c>
      <c r="O242" s="7">
        <v>0.1</v>
      </c>
      <c r="P242" s="6">
        <v>59.74</v>
      </c>
      <c r="Q242" s="6">
        <f t="shared" si="12"/>
        <v>112.43700000000001</v>
      </c>
      <c r="R242" s="6">
        <f t="shared" si="13"/>
        <v>59.74</v>
      </c>
      <c r="S242" s="6">
        <f t="shared" si="14"/>
        <v>52.69700000000001</v>
      </c>
      <c r="T242" s="8">
        <f t="shared" si="15"/>
        <v>0.46868023871145625</v>
      </c>
      <c r="U242" s="5">
        <f>YEAR(SalesDataTable[[#This Row],[Order Date]])</f>
        <v>2026</v>
      </c>
      <c r="V242" s="8" t="str">
        <f>"Q"&amp;ROUNDUP(MONTH(SalesDataTable[[#This Row],[Order Date]])/3,0)</f>
        <v>Q1</v>
      </c>
      <c r="W242" s="9">
        <f>MONTH(SalesDataTable[[#This Row],[Order Date]])</f>
        <v>2</v>
      </c>
      <c r="X242" s="8" t="str">
        <f>TEXT(SalesDataTable[[#This Row],[Order Date]],"mmm")</f>
        <v>Feb</v>
      </c>
    </row>
    <row r="243" spans="1:24" ht="16">
      <c r="A243" s="2">
        <v>2170</v>
      </c>
      <c r="B243" s="3">
        <v>46075</v>
      </c>
      <c r="C243" s="5">
        <f>YEAR(SalesDataTable[[#This Row],[Order Date]])</f>
        <v>2026</v>
      </c>
      <c r="D243" s="14" t="str">
        <f>"Q"&amp;ROUNDUP(MONTH(SalesDataTable[[#This Row],[Order Date]])/3,0)</f>
        <v>Q1</v>
      </c>
      <c r="E243" s="5">
        <f>MONTH(SalesDataTable[[#This Row],[Order Date]])</f>
        <v>2</v>
      </c>
      <c r="F243" s="5" t="str">
        <f>TEXT(SalesDataTable[[#This Row],[Order Date]], "MMM")</f>
        <v>Feb</v>
      </c>
      <c r="G243" s="4" t="s">
        <v>6</v>
      </c>
      <c r="H243" s="4" t="s">
        <v>41</v>
      </c>
      <c r="I243" s="4" t="s">
        <v>28</v>
      </c>
      <c r="J243" s="4" t="s">
        <v>3</v>
      </c>
      <c r="K243" s="4" t="s">
        <v>4</v>
      </c>
      <c r="L243" s="4" t="s">
        <v>30</v>
      </c>
      <c r="M243" s="9">
        <v>1</v>
      </c>
      <c r="N243" s="6">
        <v>101.19</v>
      </c>
      <c r="O243" s="7">
        <v>0.05</v>
      </c>
      <c r="P243" s="6">
        <v>49.14</v>
      </c>
      <c r="Q243" s="6">
        <f t="shared" si="12"/>
        <v>96.130499999999998</v>
      </c>
      <c r="R243" s="6">
        <f t="shared" si="13"/>
        <v>49.14</v>
      </c>
      <c r="S243" s="6">
        <f t="shared" si="14"/>
        <v>46.990499999999997</v>
      </c>
      <c r="T243" s="8">
        <f t="shared" si="15"/>
        <v>0.48881988546819166</v>
      </c>
      <c r="U243" s="5">
        <f>YEAR(SalesDataTable[[#This Row],[Order Date]])</f>
        <v>2026</v>
      </c>
      <c r="V243" s="8" t="str">
        <f>"Q"&amp;ROUNDUP(MONTH(SalesDataTable[[#This Row],[Order Date]])/3,0)</f>
        <v>Q1</v>
      </c>
      <c r="W243" s="9">
        <f>MONTH(SalesDataTable[[#This Row],[Order Date]])</f>
        <v>2</v>
      </c>
      <c r="X243" s="8" t="str">
        <f>TEXT(SalesDataTable[[#This Row],[Order Date]],"mmm")</f>
        <v>Feb</v>
      </c>
    </row>
    <row r="244" spans="1:24" ht="16">
      <c r="A244" s="2">
        <v>3402</v>
      </c>
      <c r="B244" s="3">
        <v>46075</v>
      </c>
      <c r="C244" s="5">
        <f>YEAR(SalesDataTable[[#This Row],[Order Date]])</f>
        <v>2026</v>
      </c>
      <c r="D244" s="14" t="str">
        <f>"Q"&amp;ROUNDUP(MONTH(SalesDataTable[[#This Row],[Order Date]])/3,0)</f>
        <v>Q1</v>
      </c>
      <c r="E244" s="5">
        <f>MONTH(SalesDataTable[[#This Row],[Order Date]])</f>
        <v>2</v>
      </c>
      <c r="F244" s="5" t="str">
        <f>TEXT(SalesDataTable[[#This Row],[Order Date]], "MMM")</f>
        <v>Feb</v>
      </c>
      <c r="G244" s="4" t="s">
        <v>20</v>
      </c>
      <c r="H244" s="4" t="s">
        <v>33</v>
      </c>
      <c r="I244" s="4" t="s">
        <v>2</v>
      </c>
      <c r="J244" s="4" t="s">
        <v>3</v>
      </c>
      <c r="K244" s="4" t="s">
        <v>34</v>
      </c>
      <c r="L244" s="4" t="s">
        <v>45</v>
      </c>
      <c r="M244" s="9">
        <v>2</v>
      </c>
      <c r="N244" s="6">
        <v>51.2</v>
      </c>
      <c r="O244" s="7">
        <v>0</v>
      </c>
      <c r="P244" s="6">
        <v>21.38</v>
      </c>
      <c r="Q244" s="6">
        <f t="shared" si="12"/>
        <v>102.4</v>
      </c>
      <c r="R244" s="6">
        <f t="shared" si="13"/>
        <v>42.76</v>
      </c>
      <c r="S244" s="6">
        <f t="shared" si="14"/>
        <v>59.640000000000008</v>
      </c>
      <c r="T244" s="8">
        <f t="shared" si="15"/>
        <v>0.58242187500000009</v>
      </c>
      <c r="U244" s="5">
        <f>YEAR(SalesDataTable[[#This Row],[Order Date]])</f>
        <v>2026</v>
      </c>
      <c r="V244" s="8" t="str">
        <f>"Q"&amp;ROUNDUP(MONTH(SalesDataTable[[#This Row],[Order Date]])/3,0)</f>
        <v>Q1</v>
      </c>
      <c r="W244" s="9">
        <f>MONTH(SalesDataTable[[#This Row],[Order Date]])</f>
        <v>2</v>
      </c>
      <c r="X244" s="8" t="str">
        <f>TEXT(SalesDataTable[[#This Row],[Order Date]],"mmm")</f>
        <v>Feb</v>
      </c>
    </row>
    <row r="245" spans="1:24" ht="16">
      <c r="A245" s="2">
        <v>3773</v>
      </c>
      <c r="B245" s="3">
        <v>46075</v>
      </c>
      <c r="C245" s="5">
        <f>YEAR(SalesDataTable[[#This Row],[Order Date]])</f>
        <v>2026</v>
      </c>
      <c r="D245" s="14" t="str">
        <f>"Q"&amp;ROUNDUP(MONTH(SalesDataTable[[#This Row],[Order Date]])/3,0)</f>
        <v>Q1</v>
      </c>
      <c r="E245" s="5">
        <f>MONTH(SalesDataTable[[#This Row],[Order Date]])</f>
        <v>2</v>
      </c>
      <c r="F245" s="5" t="str">
        <f>TEXT(SalesDataTable[[#This Row],[Order Date]], "MMM")</f>
        <v>Feb</v>
      </c>
      <c r="G245" s="4" t="s">
        <v>20</v>
      </c>
      <c r="H245" s="4" t="s">
        <v>21</v>
      </c>
      <c r="I245" s="4" t="s">
        <v>2</v>
      </c>
      <c r="J245" s="4" t="s">
        <v>3</v>
      </c>
      <c r="K245" s="4" t="s">
        <v>23</v>
      </c>
      <c r="L245" s="4" t="s">
        <v>40</v>
      </c>
      <c r="M245" s="9">
        <v>1</v>
      </c>
      <c r="N245" s="6">
        <v>81.81</v>
      </c>
      <c r="O245" s="7">
        <v>0</v>
      </c>
      <c r="P245" s="6">
        <v>40.32</v>
      </c>
      <c r="Q245" s="6">
        <f t="shared" si="12"/>
        <v>81.81</v>
      </c>
      <c r="R245" s="6">
        <f t="shared" si="13"/>
        <v>40.32</v>
      </c>
      <c r="S245" s="6">
        <f t="shared" si="14"/>
        <v>41.49</v>
      </c>
      <c r="T245" s="8">
        <f t="shared" si="15"/>
        <v>0.50715071507150711</v>
      </c>
      <c r="U245" s="5">
        <f>YEAR(SalesDataTable[[#This Row],[Order Date]])</f>
        <v>2026</v>
      </c>
      <c r="V245" s="8" t="str">
        <f>"Q"&amp;ROUNDUP(MONTH(SalesDataTable[[#This Row],[Order Date]])/3,0)</f>
        <v>Q1</v>
      </c>
      <c r="W245" s="9">
        <f>MONTH(SalesDataTable[[#This Row],[Order Date]])</f>
        <v>2</v>
      </c>
      <c r="X245" s="8" t="str">
        <f>TEXT(SalesDataTable[[#This Row],[Order Date]],"mmm")</f>
        <v>Feb</v>
      </c>
    </row>
    <row r="246" spans="1:24" ht="16">
      <c r="A246" s="2">
        <v>4670</v>
      </c>
      <c r="B246" s="3">
        <v>46075</v>
      </c>
      <c r="C246" s="5">
        <f>YEAR(SalesDataTable[[#This Row],[Order Date]])</f>
        <v>2026</v>
      </c>
      <c r="D246" s="14" t="str">
        <f>"Q"&amp;ROUNDUP(MONTH(SalesDataTable[[#This Row],[Order Date]])/3,0)</f>
        <v>Q1</v>
      </c>
      <c r="E246" s="5">
        <f>MONTH(SalesDataTable[[#This Row],[Order Date]])</f>
        <v>2</v>
      </c>
      <c r="F246" s="5" t="str">
        <f>TEXT(SalesDataTable[[#This Row],[Order Date]], "MMM")</f>
        <v>Feb</v>
      </c>
      <c r="G246" s="4" t="s">
        <v>0</v>
      </c>
      <c r="H246" s="4" t="s">
        <v>50</v>
      </c>
      <c r="I246" s="4" t="s">
        <v>19</v>
      </c>
      <c r="J246" s="4" t="s">
        <v>16</v>
      </c>
      <c r="K246" s="4" t="s">
        <v>9</v>
      </c>
      <c r="L246" s="4" t="s">
        <v>37</v>
      </c>
      <c r="M246" s="9">
        <v>1</v>
      </c>
      <c r="N246" s="6">
        <v>152.96</v>
      </c>
      <c r="O246" s="7">
        <v>0</v>
      </c>
      <c r="P246" s="6">
        <v>79.510000000000005</v>
      </c>
      <c r="Q246" s="6">
        <f t="shared" si="12"/>
        <v>152.96</v>
      </c>
      <c r="R246" s="6">
        <f t="shared" si="13"/>
        <v>79.510000000000005</v>
      </c>
      <c r="S246" s="6">
        <f t="shared" si="14"/>
        <v>73.45</v>
      </c>
      <c r="T246" s="8">
        <f t="shared" si="15"/>
        <v>0.48019089958158995</v>
      </c>
      <c r="U246" s="5">
        <f>YEAR(SalesDataTable[[#This Row],[Order Date]])</f>
        <v>2026</v>
      </c>
      <c r="V246" s="8" t="str">
        <f>"Q"&amp;ROUNDUP(MONTH(SalesDataTable[[#This Row],[Order Date]])/3,0)</f>
        <v>Q1</v>
      </c>
      <c r="W246" s="9">
        <f>MONTH(SalesDataTable[[#This Row],[Order Date]])</f>
        <v>2</v>
      </c>
      <c r="X246" s="8" t="str">
        <f>TEXT(SalesDataTable[[#This Row],[Order Date]],"mmm")</f>
        <v>Feb</v>
      </c>
    </row>
    <row r="247" spans="1:24" ht="16">
      <c r="A247" s="2">
        <v>587</v>
      </c>
      <c r="B247" s="3">
        <v>46076</v>
      </c>
      <c r="C247" s="5">
        <f>YEAR(SalesDataTable[[#This Row],[Order Date]])</f>
        <v>2026</v>
      </c>
      <c r="D247" s="14" t="str">
        <f>"Q"&amp;ROUNDUP(MONTH(SalesDataTable[[#This Row],[Order Date]])/3,0)</f>
        <v>Q1</v>
      </c>
      <c r="E247" s="5">
        <f>MONTH(SalesDataTable[[#This Row],[Order Date]])</f>
        <v>2</v>
      </c>
      <c r="F247" s="5" t="str">
        <f>TEXT(SalesDataTable[[#This Row],[Order Date]], "MMM")</f>
        <v>Feb</v>
      </c>
      <c r="G247" s="4" t="s">
        <v>20</v>
      </c>
      <c r="H247" s="4" t="s">
        <v>31</v>
      </c>
      <c r="I247" s="4" t="s">
        <v>28</v>
      </c>
      <c r="J247" s="4" t="s">
        <v>16</v>
      </c>
      <c r="K247" s="4" t="s">
        <v>14</v>
      </c>
      <c r="L247" s="4" t="s">
        <v>48</v>
      </c>
      <c r="M247" s="9">
        <v>1</v>
      </c>
      <c r="N247" s="6">
        <v>166.13</v>
      </c>
      <c r="O247" s="7">
        <v>0.05</v>
      </c>
      <c r="P247" s="6">
        <v>85.7</v>
      </c>
      <c r="Q247" s="6">
        <f t="shared" si="12"/>
        <v>157.8235</v>
      </c>
      <c r="R247" s="6">
        <f t="shared" si="13"/>
        <v>85.7</v>
      </c>
      <c r="S247" s="6">
        <f t="shared" si="14"/>
        <v>72.123499999999993</v>
      </c>
      <c r="T247" s="8">
        <f t="shared" si="15"/>
        <v>0.45698834457479398</v>
      </c>
      <c r="U247" s="5">
        <f>YEAR(SalesDataTable[[#This Row],[Order Date]])</f>
        <v>2026</v>
      </c>
      <c r="V247" s="8" t="str">
        <f>"Q"&amp;ROUNDUP(MONTH(SalesDataTable[[#This Row],[Order Date]])/3,0)</f>
        <v>Q1</v>
      </c>
      <c r="W247" s="9">
        <f>MONTH(SalesDataTable[[#This Row],[Order Date]])</f>
        <v>2</v>
      </c>
      <c r="X247" s="8" t="str">
        <f>TEXT(SalesDataTable[[#This Row],[Order Date]],"mmm")</f>
        <v>Feb</v>
      </c>
    </row>
    <row r="248" spans="1:24" ht="16">
      <c r="A248" s="2">
        <v>1085</v>
      </c>
      <c r="B248" s="3">
        <v>46076</v>
      </c>
      <c r="C248" s="5">
        <f>YEAR(SalesDataTable[[#This Row],[Order Date]])</f>
        <v>2026</v>
      </c>
      <c r="D248" s="14" t="str">
        <f>"Q"&amp;ROUNDUP(MONTH(SalesDataTable[[#This Row],[Order Date]])/3,0)</f>
        <v>Q1</v>
      </c>
      <c r="E248" s="5">
        <f>MONTH(SalesDataTable[[#This Row],[Order Date]])</f>
        <v>2</v>
      </c>
      <c r="F248" s="5" t="str">
        <f>TEXT(SalesDataTable[[#This Row],[Order Date]], "MMM")</f>
        <v>Feb</v>
      </c>
      <c r="G248" s="4" t="s">
        <v>0</v>
      </c>
      <c r="H248" s="4" t="s">
        <v>50</v>
      </c>
      <c r="I248" s="4" t="s">
        <v>2</v>
      </c>
      <c r="J248" s="4" t="s">
        <v>13</v>
      </c>
      <c r="K248" s="4" t="s">
        <v>23</v>
      </c>
      <c r="L248" s="4" t="s">
        <v>29</v>
      </c>
      <c r="M248" s="9">
        <v>3</v>
      </c>
      <c r="N248" s="6">
        <v>193.18</v>
      </c>
      <c r="O248" s="7">
        <v>0.05</v>
      </c>
      <c r="P248" s="6">
        <v>106.19</v>
      </c>
      <c r="Q248" s="6">
        <f t="shared" si="12"/>
        <v>550.56299999999999</v>
      </c>
      <c r="R248" s="6">
        <f t="shared" si="13"/>
        <v>318.57</v>
      </c>
      <c r="S248" s="6">
        <f t="shared" si="14"/>
        <v>231.99299999999999</v>
      </c>
      <c r="T248" s="8">
        <f t="shared" si="15"/>
        <v>0.42137412067283853</v>
      </c>
      <c r="U248" s="5">
        <f>YEAR(SalesDataTable[[#This Row],[Order Date]])</f>
        <v>2026</v>
      </c>
      <c r="V248" s="8" t="str">
        <f>"Q"&amp;ROUNDUP(MONTH(SalesDataTable[[#This Row],[Order Date]])/3,0)</f>
        <v>Q1</v>
      </c>
      <c r="W248" s="9">
        <f>MONTH(SalesDataTable[[#This Row],[Order Date]])</f>
        <v>2</v>
      </c>
      <c r="X248" s="8" t="str">
        <f>TEXT(SalesDataTable[[#This Row],[Order Date]],"mmm")</f>
        <v>Feb</v>
      </c>
    </row>
    <row r="249" spans="1:24" ht="16">
      <c r="A249" s="2">
        <v>1635</v>
      </c>
      <c r="B249" s="3">
        <v>46076</v>
      </c>
      <c r="C249" s="5">
        <f>YEAR(SalesDataTable[[#This Row],[Order Date]])</f>
        <v>2026</v>
      </c>
      <c r="D249" s="14" t="str">
        <f>"Q"&amp;ROUNDUP(MONTH(SalesDataTable[[#This Row],[Order Date]])/3,0)</f>
        <v>Q1</v>
      </c>
      <c r="E249" s="5">
        <f>MONTH(SalesDataTable[[#This Row],[Order Date]])</f>
        <v>2</v>
      </c>
      <c r="F249" s="5" t="str">
        <f>TEXT(SalesDataTable[[#This Row],[Order Date]], "MMM")</f>
        <v>Feb</v>
      </c>
      <c r="G249" s="4" t="s">
        <v>11</v>
      </c>
      <c r="H249" s="4" t="s">
        <v>39</v>
      </c>
      <c r="I249" s="4" t="s">
        <v>2</v>
      </c>
      <c r="J249" s="4" t="s">
        <v>3</v>
      </c>
      <c r="K249" s="4" t="s">
        <v>4</v>
      </c>
      <c r="L249" s="4" t="s">
        <v>5</v>
      </c>
      <c r="M249" s="9">
        <v>1</v>
      </c>
      <c r="N249" s="6">
        <v>80.42</v>
      </c>
      <c r="O249" s="7">
        <v>0</v>
      </c>
      <c r="P249" s="6">
        <v>41.72</v>
      </c>
      <c r="Q249" s="6">
        <f t="shared" si="12"/>
        <v>80.42</v>
      </c>
      <c r="R249" s="6">
        <f t="shared" si="13"/>
        <v>41.72</v>
      </c>
      <c r="S249" s="6">
        <f t="shared" si="14"/>
        <v>38.700000000000003</v>
      </c>
      <c r="T249" s="8">
        <f t="shared" si="15"/>
        <v>0.4812235762248197</v>
      </c>
      <c r="U249" s="5">
        <f>YEAR(SalesDataTable[[#This Row],[Order Date]])</f>
        <v>2026</v>
      </c>
      <c r="V249" s="8" t="str">
        <f>"Q"&amp;ROUNDUP(MONTH(SalesDataTable[[#This Row],[Order Date]])/3,0)</f>
        <v>Q1</v>
      </c>
      <c r="W249" s="9">
        <f>MONTH(SalesDataTable[[#This Row],[Order Date]])</f>
        <v>2</v>
      </c>
      <c r="X249" s="8" t="str">
        <f>TEXT(SalesDataTable[[#This Row],[Order Date]],"mmm")</f>
        <v>Feb</v>
      </c>
    </row>
    <row r="250" spans="1:24" ht="16">
      <c r="A250" s="2">
        <v>4067</v>
      </c>
      <c r="B250" s="3">
        <v>46076</v>
      </c>
      <c r="C250" s="5">
        <f>YEAR(SalesDataTable[[#This Row],[Order Date]])</f>
        <v>2026</v>
      </c>
      <c r="D250" s="14" t="str">
        <f>"Q"&amp;ROUNDUP(MONTH(SalesDataTable[[#This Row],[Order Date]])/3,0)</f>
        <v>Q1</v>
      </c>
      <c r="E250" s="5">
        <f>MONTH(SalesDataTable[[#This Row],[Order Date]])</f>
        <v>2</v>
      </c>
      <c r="F250" s="5" t="str">
        <f>TEXT(SalesDataTable[[#This Row],[Order Date]], "MMM")</f>
        <v>Feb</v>
      </c>
      <c r="G250" s="4" t="s">
        <v>20</v>
      </c>
      <c r="H250" s="4" t="s">
        <v>47</v>
      </c>
      <c r="I250" s="4" t="s">
        <v>2</v>
      </c>
      <c r="J250" s="4" t="s">
        <v>3</v>
      </c>
      <c r="K250" s="4" t="s">
        <v>23</v>
      </c>
      <c r="L250" s="4" t="s">
        <v>51</v>
      </c>
      <c r="M250" s="9">
        <v>2</v>
      </c>
      <c r="N250" s="6">
        <v>122.17</v>
      </c>
      <c r="O250" s="7">
        <v>0</v>
      </c>
      <c r="P250" s="6">
        <v>60.62</v>
      </c>
      <c r="Q250" s="6">
        <f t="shared" si="12"/>
        <v>244.34</v>
      </c>
      <c r="R250" s="6">
        <f t="shared" si="13"/>
        <v>121.24</v>
      </c>
      <c r="S250" s="6">
        <f t="shared" si="14"/>
        <v>123.10000000000001</v>
      </c>
      <c r="T250" s="8">
        <f t="shared" si="15"/>
        <v>0.50380617172792019</v>
      </c>
      <c r="U250" s="5">
        <f>YEAR(SalesDataTable[[#This Row],[Order Date]])</f>
        <v>2026</v>
      </c>
      <c r="V250" s="8" t="str">
        <f>"Q"&amp;ROUNDUP(MONTH(SalesDataTable[[#This Row],[Order Date]])/3,0)</f>
        <v>Q1</v>
      </c>
      <c r="W250" s="9">
        <f>MONTH(SalesDataTable[[#This Row],[Order Date]])</f>
        <v>2</v>
      </c>
      <c r="X250" s="8" t="str">
        <f>TEXT(SalesDataTable[[#This Row],[Order Date]],"mmm")</f>
        <v>Feb</v>
      </c>
    </row>
    <row r="251" spans="1:24" ht="16">
      <c r="A251" s="2">
        <v>287</v>
      </c>
      <c r="B251" s="3">
        <v>46077</v>
      </c>
      <c r="C251" s="5">
        <f>YEAR(SalesDataTable[[#This Row],[Order Date]])</f>
        <v>2026</v>
      </c>
      <c r="D251" s="14" t="str">
        <f>"Q"&amp;ROUNDUP(MONTH(SalesDataTable[[#This Row],[Order Date]])/3,0)</f>
        <v>Q1</v>
      </c>
      <c r="E251" s="5">
        <f>MONTH(SalesDataTable[[#This Row],[Order Date]])</f>
        <v>2</v>
      </c>
      <c r="F251" s="5" t="str">
        <f>TEXT(SalesDataTable[[#This Row],[Order Date]], "MMM")</f>
        <v>Feb</v>
      </c>
      <c r="G251" s="4" t="s">
        <v>6</v>
      </c>
      <c r="H251" s="4" t="s">
        <v>27</v>
      </c>
      <c r="I251" s="4" t="s">
        <v>28</v>
      </c>
      <c r="J251" s="4" t="s">
        <v>13</v>
      </c>
      <c r="K251" s="4" t="s">
        <v>14</v>
      </c>
      <c r="L251" s="4" t="s">
        <v>48</v>
      </c>
      <c r="M251" s="9">
        <v>1</v>
      </c>
      <c r="N251" s="6">
        <v>164.6</v>
      </c>
      <c r="O251" s="7">
        <v>0</v>
      </c>
      <c r="P251" s="6">
        <v>85.07</v>
      </c>
      <c r="Q251" s="6">
        <f t="shared" si="12"/>
        <v>164.6</v>
      </c>
      <c r="R251" s="6">
        <f t="shared" si="13"/>
        <v>85.07</v>
      </c>
      <c r="S251" s="6">
        <f t="shared" si="14"/>
        <v>79.53</v>
      </c>
      <c r="T251" s="8">
        <f t="shared" si="15"/>
        <v>0.48317132442284327</v>
      </c>
      <c r="U251" s="5">
        <f>YEAR(SalesDataTable[[#This Row],[Order Date]])</f>
        <v>2026</v>
      </c>
      <c r="V251" s="8" t="str">
        <f>"Q"&amp;ROUNDUP(MONTH(SalesDataTable[[#This Row],[Order Date]])/3,0)</f>
        <v>Q1</v>
      </c>
      <c r="W251" s="9">
        <f>MONTH(SalesDataTable[[#This Row],[Order Date]])</f>
        <v>2</v>
      </c>
      <c r="X251" s="8" t="str">
        <f>TEXT(SalesDataTable[[#This Row],[Order Date]],"mmm")</f>
        <v>Feb</v>
      </c>
    </row>
    <row r="252" spans="1:24" ht="16">
      <c r="A252" s="2">
        <v>794</v>
      </c>
      <c r="B252" s="3">
        <v>46077</v>
      </c>
      <c r="C252" s="5">
        <f>YEAR(SalesDataTable[[#This Row],[Order Date]])</f>
        <v>2026</v>
      </c>
      <c r="D252" s="14" t="str">
        <f>"Q"&amp;ROUNDUP(MONTH(SalesDataTable[[#This Row],[Order Date]])/3,0)</f>
        <v>Q1</v>
      </c>
      <c r="E252" s="5">
        <f>MONTH(SalesDataTable[[#This Row],[Order Date]])</f>
        <v>2</v>
      </c>
      <c r="F252" s="5" t="str">
        <f>TEXT(SalesDataTable[[#This Row],[Order Date]], "MMM")</f>
        <v>Feb</v>
      </c>
      <c r="G252" s="4" t="s">
        <v>6</v>
      </c>
      <c r="H252" s="4" t="s">
        <v>49</v>
      </c>
      <c r="I252" s="4" t="s">
        <v>2</v>
      </c>
      <c r="J252" s="4" t="s">
        <v>13</v>
      </c>
      <c r="K252" s="4" t="s">
        <v>14</v>
      </c>
      <c r="L252" s="4" t="s">
        <v>44</v>
      </c>
      <c r="M252" s="9">
        <v>1</v>
      </c>
      <c r="N252" s="6">
        <v>132.19999999999999</v>
      </c>
      <c r="O252" s="7">
        <v>0</v>
      </c>
      <c r="P252" s="6">
        <v>67.180000000000007</v>
      </c>
      <c r="Q252" s="6">
        <f t="shared" si="12"/>
        <v>132.19999999999999</v>
      </c>
      <c r="R252" s="6">
        <f t="shared" si="13"/>
        <v>67.180000000000007</v>
      </c>
      <c r="S252" s="6">
        <f t="shared" si="14"/>
        <v>65.019999999999982</v>
      </c>
      <c r="T252" s="8">
        <f t="shared" si="15"/>
        <v>0.49183055975794243</v>
      </c>
      <c r="U252" s="5">
        <f>YEAR(SalesDataTable[[#This Row],[Order Date]])</f>
        <v>2026</v>
      </c>
      <c r="V252" s="8" t="str">
        <f>"Q"&amp;ROUNDUP(MONTH(SalesDataTable[[#This Row],[Order Date]])/3,0)</f>
        <v>Q1</v>
      </c>
      <c r="W252" s="9">
        <f>MONTH(SalesDataTable[[#This Row],[Order Date]])</f>
        <v>2</v>
      </c>
      <c r="X252" s="8" t="str">
        <f>TEXT(SalesDataTable[[#This Row],[Order Date]],"mmm")</f>
        <v>Feb</v>
      </c>
    </row>
    <row r="253" spans="1:24" ht="16">
      <c r="A253" s="2">
        <v>1609</v>
      </c>
      <c r="B253" s="3">
        <v>46077</v>
      </c>
      <c r="C253" s="5">
        <f>YEAR(SalesDataTable[[#This Row],[Order Date]])</f>
        <v>2026</v>
      </c>
      <c r="D253" s="14" t="str">
        <f>"Q"&amp;ROUNDUP(MONTH(SalesDataTable[[#This Row],[Order Date]])/3,0)</f>
        <v>Q1</v>
      </c>
      <c r="E253" s="5">
        <f>MONTH(SalesDataTable[[#This Row],[Order Date]])</f>
        <v>2</v>
      </c>
      <c r="F253" s="5" t="str">
        <f>TEXT(SalesDataTable[[#This Row],[Order Date]], "MMM")</f>
        <v>Feb</v>
      </c>
      <c r="G253" s="4" t="s">
        <v>20</v>
      </c>
      <c r="H253" s="4" t="s">
        <v>21</v>
      </c>
      <c r="I253" s="4" t="s">
        <v>2</v>
      </c>
      <c r="J253" s="4" t="s">
        <v>3</v>
      </c>
      <c r="K253" s="4" t="s">
        <v>4</v>
      </c>
      <c r="L253" s="4" t="s">
        <v>26</v>
      </c>
      <c r="M253" s="9">
        <v>2</v>
      </c>
      <c r="N253" s="6">
        <v>40.700000000000003</v>
      </c>
      <c r="O253" s="7">
        <v>0</v>
      </c>
      <c r="P253" s="6">
        <v>16.63</v>
      </c>
      <c r="Q253" s="6">
        <f t="shared" si="12"/>
        <v>81.400000000000006</v>
      </c>
      <c r="R253" s="6">
        <f t="shared" si="13"/>
        <v>33.26</v>
      </c>
      <c r="S253" s="6">
        <f t="shared" si="14"/>
        <v>48.140000000000008</v>
      </c>
      <c r="T253" s="8">
        <f t="shared" si="15"/>
        <v>0.59140049140049145</v>
      </c>
      <c r="U253" s="5">
        <f>YEAR(SalesDataTable[[#This Row],[Order Date]])</f>
        <v>2026</v>
      </c>
      <c r="V253" s="8" t="str">
        <f>"Q"&amp;ROUNDUP(MONTH(SalesDataTable[[#This Row],[Order Date]])/3,0)</f>
        <v>Q1</v>
      </c>
      <c r="W253" s="9">
        <f>MONTH(SalesDataTable[[#This Row],[Order Date]])</f>
        <v>2</v>
      </c>
      <c r="X253" s="8" t="str">
        <f>TEXT(SalesDataTable[[#This Row],[Order Date]],"mmm")</f>
        <v>Feb</v>
      </c>
    </row>
    <row r="254" spans="1:24" ht="16">
      <c r="A254" s="2">
        <v>4921</v>
      </c>
      <c r="B254" s="3">
        <v>46077</v>
      </c>
      <c r="C254" s="5">
        <f>YEAR(SalesDataTable[[#This Row],[Order Date]])</f>
        <v>2026</v>
      </c>
      <c r="D254" s="14" t="str">
        <f>"Q"&amp;ROUNDUP(MONTH(SalesDataTable[[#This Row],[Order Date]])/3,0)</f>
        <v>Q1</v>
      </c>
      <c r="E254" s="5">
        <f>MONTH(SalesDataTable[[#This Row],[Order Date]])</f>
        <v>2</v>
      </c>
      <c r="F254" s="5" t="str">
        <f>TEXT(SalesDataTable[[#This Row],[Order Date]], "MMM")</f>
        <v>Feb</v>
      </c>
      <c r="G254" s="4" t="s">
        <v>6</v>
      </c>
      <c r="H254" s="4" t="s">
        <v>43</v>
      </c>
      <c r="I254" s="4" t="s">
        <v>2</v>
      </c>
      <c r="J254" s="4" t="s">
        <v>3</v>
      </c>
      <c r="K254" s="4" t="s">
        <v>14</v>
      </c>
      <c r="L254" s="4" t="s">
        <v>15</v>
      </c>
      <c r="M254" s="9">
        <v>1</v>
      </c>
      <c r="N254" s="6">
        <v>35.39</v>
      </c>
      <c r="O254" s="7">
        <v>0</v>
      </c>
      <c r="P254" s="6">
        <v>13.93</v>
      </c>
      <c r="Q254" s="6">
        <f t="shared" si="12"/>
        <v>35.39</v>
      </c>
      <c r="R254" s="6">
        <f t="shared" si="13"/>
        <v>13.93</v>
      </c>
      <c r="S254" s="6">
        <f t="shared" si="14"/>
        <v>21.46</v>
      </c>
      <c r="T254" s="8">
        <f t="shared" si="15"/>
        <v>0.60638598474145244</v>
      </c>
      <c r="U254" s="5">
        <f>YEAR(SalesDataTable[[#This Row],[Order Date]])</f>
        <v>2026</v>
      </c>
      <c r="V254" s="8" t="str">
        <f>"Q"&amp;ROUNDUP(MONTH(SalesDataTable[[#This Row],[Order Date]])/3,0)</f>
        <v>Q1</v>
      </c>
      <c r="W254" s="9">
        <f>MONTH(SalesDataTable[[#This Row],[Order Date]])</f>
        <v>2</v>
      </c>
      <c r="X254" s="8" t="str">
        <f>TEXT(SalesDataTable[[#This Row],[Order Date]],"mmm")</f>
        <v>Feb</v>
      </c>
    </row>
    <row r="255" spans="1:24" ht="16">
      <c r="A255" s="2">
        <v>2209</v>
      </c>
      <c r="B255" s="3">
        <v>46078</v>
      </c>
      <c r="C255" s="5">
        <f>YEAR(SalesDataTable[[#This Row],[Order Date]])</f>
        <v>2026</v>
      </c>
      <c r="D255" s="14" t="str">
        <f>"Q"&amp;ROUNDUP(MONTH(SalesDataTable[[#This Row],[Order Date]])/3,0)</f>
        <v>Q1</v>
      </c>
      <c r="E255" s="5">
        <f>MONTH(SalesDataTable[[#This Row],[Order Date]])</f>
        <v>2</v>
      </c>
      <c r="F255" s="5" t="str">
        <f>TEXT(SalesDataTable[[#This Row],[Order Date]], "MMM")</f>
        <v>Feb</v>
      </c>
      <c r="G255" s="4" t="s">
        <v>0</v>
      </c>
      <c r="H255" s="4" t="s">
        <v>1</v>
      </c>
      <c r="I255" s="4" t="s">
        <v>2</v>
      </c>
      <c r="J255" s="4" t="s">
        <v>16</v>
      </c>
      <c r="K255" s="4" t="s">
        <v>4</v>
      </c>
      <c r="L255" s="4" t="s">
        <v>22</v>
      </c>
      <c r="M255" s="9">
        <v>5</v>
      </c>
      <c r="N255" s="6">
        <v>50.58</v>
      </c>
      <c r="O255" s="7">
        <v>0.1</v>
      </c>
      <c r="P255" s="6">
        <v>22.42</v>
      </c>
      <c r="Q255" s="6">
        <f t="shared" si="12"/>
        <v>227.60999999999999</v>
      </c>
      <c r="R255" s="6">
        <f t="shared" si="13"/>
        <v>112.10000000000001</v>
      </c>
      <c r="S255" s="6">
        <f t="shared" si="14"/>
        <v>115.50999999999998</v>
      </c>
      <c r="T255" s="8">
        <f t="shared" si="15"/>
        <v>0.50749088352884308</v>
      </c>
      <c r="U255" s="5">
        <f>YEAR(SalesDataTable[[#This Row],[Order Date]])</f>
        <v>2026</v>
      </c>
      <c r="V255" s="8" t="str">
        <f>"Q"&amp;ROUNDUP(MONTH(SalesDataTable[[#This Row],[Order Date]])/3,0)</f>
        <v>Q1</v>
      </c>
      <c r="W255" s="9">
        <f>MONTH(SalesDataTable[[#This Row],[Order Date]])</f>
        <v>2</v>
      </c>
      <c r="X255" s="8" t="str">
        <f>TEXT(SalesDataTable[[#This Row],[Order Date]],"mmm")</f>
        <v>Feb</v>
      </c>
    </row>
    <row r="256" spans="1:24" ht="16">
      <c r="A256" s="2">
        <v>4757</v>
      </c>
      <c r="B256" s="3">
        <v>46078</v>
      </c>
      <c r="C256" s="5">
        <f>YEAR(SalesDataTable[[#This Row],[Order Date]])</f>
        <v>2026</v>
      </c>
      <c r="D256" s="14" t="str">
        <f>"Q"&amp;ROUNDUP(MONTH(SalesDataTable[[#This Row],[Order Date]])/3,0)</f>
        <v>Q1</v>
      </c>
      <c r="E256" s="5">
        <f>MONTH(SalesDataTable[[#This Row],[Order Date]])</f>
        <v>2</v>
      </c>
      <c r="F256" s="5" t="str">
        <f>TEXT(SalesDataTable[[#This Row],[Order Date]], "MMM")</f>
        <v>Feb</v>
      </c>
      <c r="G256" s="4" t="s">
        <v>6</v>
      </c>
      <c r="H256" s="4" t="s">
        <v>41</v>
      </c>
      <c r="I256" s="4" t="s">
        <v>28</v>
      </c>
      <c r="J256" s="4" t="s">
        <v>16</v>
      </c>
      <c r="K256" s="4" t="s">
        <v>34</v>
      </c>
      <c r="L256" s="4" t="s">
        <v>45</v>
      </c>
      <c r="M256" s="9">
        <v>2</v>
      </c>
      <c r="N256" s="6">
        <v>49.48</v>
      </c>
      <c r="O256" s="7">
        <v>0</v>
      </c>
      <c r="P256" s="6">
        <v>21.37</v>
      </c>
      <c r="Q256" s="6">
        <f t="shared" si="12"/>
        <v>98.96</v>
      </c>
      <c r="R256" s="6">
        <f t="shared" si="13"/>
        <v>42.74</v>
      </c>
      <c r="S256" s="6">
        <f t="shared" si="14"/>
        <v>56.219999999999992</v>
      </c>
      <c r="T256" s="8">
        <f t="shared" si="15"/>
        <v>0.5681083265966046</v>
      </c>
      <c r="U256" s="5">
        <f>YEAR(SalesDataTable[[#This Row],[Order Date]])</f>
        <v>2026</v>
      </c>
      <c r="V256" s="8" t="str">
        <f>"Q"&amp;ROUNDUP(MONTH(SalesDataTable[[#This Row],[Order Date]])/3,0)</f>
        <v>Q1</v>
      </c>
      <c r="W256" s="9">
        <f>MONTH(SalesDataTable[[#This Row],[Order Date]])</f>
        <v>2</v>
      </c>
      <c r="X256" s="8" t="str">
        <f>TEXT(SalesDataTable[[#This Row],[Order Date]],"mmm")</f>
        <v>Feb</v>
      </c>
    </row>
    <row r="257" spans="1:24" ht="16">
      <c r="A257" s="2">
        <v>5155</v>
      </c>
      <c r="B257" s="3">
        <v>46078</v>
      </c>
      <c r="C257" s="5">
        <f>YEAR(SalesDataTable[[#This Row],[Order Date]])</f>
        <v>2026</v>
      </c>
      <c r="D257" s="14" t="str">
        <f>"Q"&amp;ROUNDUP(MONTH(SalesDataTable[[#This Row],[Order Date]])/3,0)</f>
        <v>Q1</v>
      </c>
      <c r="E257" s="5">
        <f>MONTH(SalesDataTable[[#This Row],[Order Date]])</f>
        <v>2</v>
      </c>
      <c r="F257" s="5" t="str">
        <f>TEXT(SalesDataTable[[#This Row],[Order Date]], "MMM")</f>
        <v>Feb</v>
      </c>
      <c r="G257" s="4" t="s">
        <v>20</v>
      </c>
      <c r="H257" s="4" t="s">
        <v>47</v>
      </c>
      <c r="I257" s="4" t="s">
        <v>19</v>
      </c>
      <c r="J257" s="4" t="s">
        <v>13</v>
      </c>
      <c r="K257" s="4" t="s">
        <v>34</v>
      </c>
      <c r="L257" s="4" t="s">
        <v>45</v>
      </c>
      <c r="M257" s="9">
        <v>1</v>
      </c>
      <c r="N257" s="6">
        <v>50.51</v>
      </c>
      <c r="O257" s="7">
        <v>0</v>
      </c>
      <c r="P257" s="6">
        <v>21.4</v>
      </c>
      <c r="Q257" s="6">
        <f t="shared" si="12"/>
        <v>50.51</v>
      </c>
      <c r="R257" s="6">
        <f t="shared" si="13"/>
        <v>21.4</v>
      </c>
      <c r="S257" s="6">
        <f t="shared" si="14"/>
        <v>29.11</v>
      </c>
      <c r="T257" s="8">
        <f t="shared" si="15"/>
        <v>0.57632152049099195</v>
      </c>
      <c r="U257" s="5">
        <f>YEAR(SalesDataTable[[#This Row],[Order Date]])</f>
        <v>2026</v>
      </c>
      <c r="V257" s="8" t="str">
        <f>"Q"&amp;ROUNDUP(MONTH(SalesDataTable[[#This Row],[Order Date]])/3,0)</f>
        <v>Q1</v>
      </c>
      <c r="W257" s="9">
        <f>MONTH(SalesDataTable[[#This Row],[Order Date]])</f>
        <v>2</v>
      </c>
      <c r="X257" s="8" t="str">
        <f>TEXT(SalesDataTable[[#This Row],[Order Date]],"mmm")</f>
        <v>Feb</v>
      </c>
    </row>
    <row r="258" spans="1:24" ht="16">
      <c r="A258" s="2">
        <v>1737</v>
      </c>
      <c r="B258" s="3">
        <v>46079</v>
      </c>
      <c r="C258" s="5">
        <f>YEAR(SalesDataTable[[#This Row],[Order Date]])</f>
        <v>2026</v>
      </c>
      <c r="D258" s="14" t="str">
        <f>"Q"&amp;ROUNDUP(MONTH(SalesDataTable[[#This Row],[Order Date]])/3,0)</f>
        <v>Q1</v>
      </c>
      <c r="E258" s="5">
        <f>MONTH(SalesDataTable[[#This Row],[Order Date]])</f>
        <v>2</v>
      </c>
      <c r="F258" s="5" t="str">
        <f>TEXT(SalesDataTable[[#This Row],[Order Date]], "MMM")</f>
        <v>Feb</v>
      </c>
      <c r="G258" s="4" t="s">
        <v>0</v>
      </c>
      <c r="H258" s="4" t="s">
        <v>50</v>
      </c>
      <c r="I258" s="4" t="s">
        <v>2</v>
      </c>
      <c r="J258" s="4" t="s">
        <v>13</v>
      </c>
      <c r="K258" s="4" t="s">
        <v>23</v>
      </c>
      <c r="L258" s="4" t="s">
        <v>51</v>
      </c>
      <c r="M258" s="9">
        <v>2</v>
      </c>
      <c r="N258" s="6">
        <v>122.16</v>
      </c>
      <c r="O258" s="7">
        <v>0</v>
      </c>
      <c r="P258" s="6">
        <v>61.31</v>
      </c>
      <c r="Q258" s="6">
        <f t="shared" ref="Q258:Q321" si="16">M258*N258*(1-O258)</f>
        <v>244.32</v>
      </c>
      <c r="R258" s="6">
        <f t="shared" ref="R258:R321" si="17">M258*P258</f>
        <v>122.62</v>
      </c>
      <c r="S258" s="6">
        <f t="shared" ref="S258:S321" si="18">Q258-R258</f>
        <v>121.69999999999999</v>
      </c>
      <c r="T258" s="8">
        <f t="shared" ref="T258:T321" si="19">IFERROR(S258/Q258,0)</f>
        <v>0.49811722331368691</v>
      </c>
      <c r="U258" s="5">
        <f>YEAR(SalesDataTable[[#This Row],[Order Date]])</f>
        <v>2026</v>
      </c>
      <c r="V258" s="8" t="str">
        <f>"Q"&amp;ROUNDUP(MONTH(SalesDataTable[[#This Row],[Order Date]])/3,0)</f>
        <v>Q1</v>
      </c>
      <c r="W258" s="9">
        <f>MONTH(SalesDataTable[[#This Row],[Order Date]])</f>
        <v>2</v>
      </c>
      <c r="X258" s="8" t="str">
        <f>TEXT(SalesDataTable[[#This Row],[Order Date]],"mmm")</f>
        <v>Feb</v>
      </c>
    </row>
    <row r="259" spans="1:24" ht="16">
      <c r="A259" s="2">
        <v>1905</v>
      </c>
      <c r="B259" s="3">
        <v>46079</v>
      </c>
      <c r="C259" s="5">
        <f>YEAR(SalesDataTable[[#This Row],[Order Date]])</f>
        <v>2026</v>
      </c>
      <c r="D259" s="14" t="str">
        <f>"Q"&amp;ROUNDUP(MONTH(SalesDataTable[[#This Row],[Order Date]])/3,0)</f>
        <v>Q1</v>
      </c>
      <c r="E259" s="5">
        <f>MONTH(SalesDataTable[[#This Row],[Order Date]])</f>
        <v>2</v>
      </c>
      <c r="F259" s="5" t="str">
        <f>TEXT(SalesDataTable[[#This Row],[Order Date]], "MMM")</f>
        <v>Feb</v>
      </c>
      <c r="G259" s="4" t="s">
        <v>20</v>
      </c>
      <c r="H259" s="4" t="s">
        <v>31</v>
      </c>
      <c r="I259" s="4" t="s">
        <v>19</v>
      </c>
      <c r="J259" s="4" t="s">
        <v>3</v>
      </c>
      <c r="K259" s="4" t="s">
        <v>4</v>
      </c>
      <c r="L259" s="4" t="s">
        <v>22</v>
      </c>
      <c r="M259" s="9">
        <v>3</v>
      </c>
      <c r="N259" s="6">
        <v>51.32</v>
      </c>
      <c r="O259" s="7">
        <v>0.1</v>
      </c>
      <c r="P259" s="6">
        <v>22.62</v>
      </c>
      <c r="Q259" s="6">
        <f t="shared" si="16"/>
        <v>138.56400000000002</v>
      </c>
      <c r="R259" s="6">
        <f t="shared" si="17"/>
        <v>67.86</v>
      </c>
      <c r="S259" s="6">
        <f t="shared" si="18"/>
        <v>70.704000000000022</v>
      </c>
      <c r="T259" s="8">
        <f t="shared" si="19"/>
        <v>0.51026240581969351</v>
      </c>
      <c r="U259" s="5">
        <f>YEAR(SalesDataTable[[#This Row],[Order Date]])</f>
        <v>2026</v>
      </c>
      <c r="V259" s="8" t="str">
        <f>"Q"&amp;ROUNDUP(MONTH(SalesDataTable[[#This Row],[Order Date]])/3,0)</f>
        <v>Q1</v>
      </c>
      <c r="W259" s="9">
        <f>MONTH(SalesDataTable[[#This Row],[Order Date]])</f>
        <v>2</v>
      </c>
      <c r="X259" s="8" t="str">
        <f>TEXT(SalesDataTable[[#This Row],[Order Date]],"mmm")</f>
        <v>Feb</v>
      </c>
    </row>
    <row r="260" spans="1:24" ht="16">
      <c r="A260" s="2">
        <v>2359</v>
      </c>
      <c r="B260" s="3">
        <v>46079</v>
      </c>
      <c r="C260" s="5">
        <f>YEAR(SalesDataTable[[#This Row],[Order Date]])</f>
        <v>2026</v>
      </c>
      <c r="D260" s="14" t="str">
        <f>"Q"&amp;ROUNDUP(MONTH(SalesDataTable[[#This Row],[Order Date]])/3,0)</f>
        <v>Q1</v>
      </c>
      <c r="E260" s="5">
        <f>MONTH(SalesDataTable[[#This Row],[Order Date]])</f>
        <v>2</v>
      </c>
      <c r="F260" s="5" t="str">
        <f>TEXT(SalesDataTable[[#This Row],[Order Date]], "MMM")</f>
        <v>Feb</v>
      </c>
      <c r="G260" s="4" t="s">
        <v>11</v>
      </c>
      <c r="H260" s="4" t="s">
        <v>39</v>
      </c>
      <c r="I260" s="4" t="s">
        <v>2</v>
      </c>
      <c r="J260" s="4" t="s">
        <v>3</v>
      </c>
      <c r="K260" s="4" t="s">
        <v>23</v>
      </c>
      <c r="L260" s="4" t="s">
        <v>29</v>
      </c>
      <c r="M260" s="9">
        <v>2</v>
      </c>
      <c r="N260" s="6">
        <v>195.92</v>
      </c>
      <c r="O260" s="7">
        <v>0.05</v>
      </c>
      <c r="P260" s="6">
        <v>104.13</v>
      </c>
      <c r="Q260" s="6">
        <f t="shared" si="16"/>
        <v>372.24799999999993</v>
      </c>
      <c r="R260" s="6">
        <f t="shared" si="17"/>
        <v>208.26</v>
      </c>
      <c r="S260" s="6">
        <f t="shared" si="18"/>
        <v>163.98799999999994</v>
      </c>
      <c r="T260" s="8">
        <f t="shared" si="19"/>
        <v>0.4405342674775955</v>
      </c>
      <c r="U260" s="5">
        <f>YEAR(SalesDataTable[[#This Row],[Order Date]])</f>
        <v>2026</v>
      </c>
      <c r="V260" s="8" t="str">
        <f>"Q"&amp;ROUNDUP(MONTH(SalesDataTable[[#This Row],[Order Date]])/3,0)</f>
        <v>Q1</v>
      </c>
      <c r="W260" s="9">
        <f>MONTH(SalesDataTable[[#This Row],[Order Date]])</f>
        <v>2</v>
      </c>
      <c r="X260" s="8" t="str">
        <f>TEXT(SalesDataTable[[#This Row],[Order Date]],"mmm")</f>
        <v>Feb</v>
      </c>
    </row>
    <row r="261" spans="1:24" ht="16">
      <c r="A261" s="2">
        <v>3666</v>
      </c>
      <c r="B261" s="3">
        <v>46079</v>
      </c>
      <c r="C261" s="5">
        <f>YEAR(SalesDataTable[[#This Row],[Order Date]])</f>
        <v>2026</v>
      </c>
      <c r="D261" s="14" t="str">
        <f>"Q"&amp;ROUNDUP(MONTH(SalesDataTable[[#This Row],[Order Date]])/3,0)</f>
        <v>Q1</v>
      </c>
      <c r="E261" s="5">
        <f>MONTH(SalesDataTable[[#This Row],[Order Date]])</f>
        <v>2</v>
      </c>
      <c r="F261" s="5" t="str">
        <f>TEXT(SalesDataTable[[#This Row],[Order Date]], "MMM")</f>
        <v>Feb</v>
      </c>
      <c r="G261" s="4" t="s">
        <v>0</v>
      </c>
      <c r="H261" s="4" t="s">
        <v>50</v>
      </c>
      <c r="I261" s="4" t="s">
        <v>2</v>
      </c>
      <c r="J261" s="4" t="s">
        <v>3</v>
      </c>
      <c r="K261" s="4" t="s">
        <v>14</v>
      </c>
      <c r="L261" s="4" t="s">
        <v>15</v>
      </c>
      <c r="M261" s="9">
        <v>1</v>
      </c>
      <c r="N261" s="6">
        <v>36.19</v>
      </c>
      <c r="O261" s="7">
        <v>0.1</v>
      </c>
      <c r="P261" s="6">
        <v>13.62</v>
      </c>
      <c r="Q261" s="6">
        <f t="shared" si="16"/>
        <v>32.570999999999998</v>
      </c>
      <c r="R261" s="6">
        <f t="shared" si="17"/>
        <v>13.62</v>
      </c>
      <c r="S261" s="6">
        <f t="shared" si="18"/>
        <v>18.951000000000001</v>
      </c>
      <c r="T261" s="8">
        <f t="shared" si="19"/>
        <v>0.58183660311319896</v>
      </c>
      <c r="U261" s="5">
        <f>YEAR(SalesDataTable[[#This Row],[Order Date]])</f>
        <v>2026</v>
      </c>
      <c r="V261" s="8" t="str">
        <f>"Q"&amp;ROUNDUP(MONTH(SalesDataTable[[#This Row],[Order Date]])/3,0)</f>
        <v>Q1</v>
      </c>
      <c r="W261" s="9">
        <f>MONTH(SalesDataTable[[#This Row],[Order Date]])</f>
        <v>2</v>
      </c>
      <c r="X261" s="8" t="str">
        <f>TEXT(SalesDataTable[[#This Row],[Order Date]],"mmm")</f>
        <v>Feb</v>
      </c>
    </row>
    <row r="262" spans="1:24" ht="16">
      <c r="A262" s="2">
        <v>518</v>
      </c>
      <c r="B262" s="3">
        <v>46080</v>
      </c>
      <c r="C262" s="5">
        <f>YEAR(SalesDataTable[[#This Row],[Order Date]])</f>
        <v>2026</v>
      </c>
      <c r="D262" s="14" t="str">
        <f>"Q"&amp;ROUNDUP(MONTH(SalesDataTable[[#This Row],[Order Date]])/3,0)</f>
        <v>Q1</v>
      </c>
      <c r="E262" s="5">
        <f>MONTH(SalesDataTable[[#This Row],[Order Date]])</f>
        <v>2</v>
      </c>
      <c r="F262" s="5" t="str">
        <f>TEXT(SalesDataTable[[#This Row],[Order Date]], "MMM")</f>
        <v>Feb</v>
      </c>
      <c r="G262" s="4" t="s">
        <v>11</v>
      </c>
      <c r="H262" s="4" t="s">
        <v>12</v>
      </c>
      <c r="I262" s="4" t="s">
        <v>2</v>
      </c>
      <c r="J262" s="4" t="s">
        <v>13</v>
      </c>
      <c r="K262" s="4" t="s">
        <v>9</v>
      </c>
      <c r="L262" s="4" t="s">
        <v>46</v>
      </c>
      <c r="M262" s="9">
        <v>1</v>
      </c>
      <c r="N262" s="6">
        <v>72.97</v>
      </c>
      <c r="O262" s="7">
        <v>0</v>
      </c>
      <c r="P262" s="6">
        <v>32.43</v>
      </c>
      <c r="Q262" s="6">
        <f t="shared" si="16"/>
        <v>72.97</v>
      </c>
      <c r="R262" s="6">
        <f t="shared" si="17"/>
        <v>32.43</v>
      </c>
      <c r="S262" s="6">
        <f t="shared" si="18"/>
        <v>40.54</v>
      </c>
      <c r="T262" s="8">
        <f t="shared" si="19"/>
        <v>0.55557078251336167</v>
      </c>
      <c r="U262" s="5">
        <f>YEAR(SalesDataTable[[#This Row],[Order Date]])</f>
        <v>2026</v>
      </c>
      <c r="V262" s="8" t="str">
        <f>"Q"&amp;ROUNDUP(MONTH(SalesDataTable[[#This Row],[Order Date]])/3,0)</f>
        <v>Q1</v>
      </c>
      <c r="W262" s="9">
        <f>MONTH(SalesDataTable[[#This Row],[Order Date]])</f>
        <v>2</v>
      </c>
      <c r="X262" s="8" t="str">
        <f>TEXT(SalesDataTable[[#This Row],[Order Date]],"mmm")</f>
        <v>Feb</v>
      </c>
    </row>
    <row r="263" spans="1:24" ht="16">
      <c r="A263" s="2">
        <v>892</v>
      </c>
      <c r="B263" s="3">
        <v>46080</v>
      </c>
      <c r="C263" s="5">
        <f>YEAR(SalesDataTable[[#This Row],[Order Date]])</f>
        <v>2026</v>
      </c>
      <c r="D263" s="14" t="str">
        <f>"Q"&amp;ROUNDUP(MONTH(SalesDataTable[[#This Row],[Order Date]])/3,0)</f>
        <v>Q1</v>
      </c>
      <c r="E263" s="5">
        <f>MONTH(SalesDataTable[[#This Row],[Order Date]])</f>
        <v>2</v>
      </c>
      <c r="F263" s="5" t="str">
        <f>TEXT(SalesDataTable[[#This Row],[Order Date]], "MMM")</f>
        <v>Feb</v>
      </c>
      <c r="G263" s="4" t="s">
        <v>20</v>
      </c>
      <c r="H263" s="4" t="s">
        <v>31</v>
      </c>
      <c r="I263" s="4" t="s">
        <v>8</v>
      </c>
      <c r="J263" s="4" t="s">
        <v>16</v>
      </c>
      <c r="K263" s="4" t="s">
        <v>14</v>
      </c>
      <c r="L263" s="4" t="s">
        <v>32</v>
      </c>
      <c r="M263" s="9">
        <v>12</v>
      </c>
      <c r="N263" s="6">
        <v>47.15</v>
      </c>
      <c r="O263" s="7">
        <v>0.1</v>
      </c>
      <c r="P263" s="6">
        <v>17.829999999999998</v>
      </c>
      <c r="Q263" s="6">
        <f t="shared" si="16"/>
        <v>509.21999999999997</v>
      </c>
      <c r="R263" s="6">
        <f t="shared" si="17"/>
        <v>213.95999999999998</v>
      </c>
      <c r="S263" s="6">
        <f t="shared" si="18"/>
        <v>295.26</v>
      </c>
      <c r="T263" s="8">
        <f t="shared" si="19"/>
        <v>0.57982797219276538</v>
      </c>
      <c r="U263" s="5">
        <f>YEAR(SalesDataTable[[#This Row],[Order Date]])</f>
        <v>2026</v>
      </c>
      <c r="V263" s="8" t="str">
        <f>"Q"&amp;ROUNDUP(MONTH(SalesDataTable[[#This Row],[Order Date]])/3,0)</f>
        <v>Q1</v>
      </c>
      <c r="W263" s="9">
        <f>MONTH(SalesDataTable[[#This Row],[Order Date]])</f>
        <v>2</v>
      </c>
      <c r="X263" s="8" t="str">
        <f>TEXT(SalesDataTable[[#This Row],[Order Date]],"mmm")</f>
        <v>Feb</v>
      </c>
    </row>
    <row r="264" spans="1:24" ht="16">
      <c r="A264" s="2">
        <v>1115</v>
      </c>
      <c r="B264" s="3">
        <v>46080</v>
      </c>
      <c r="C264" s="5">
        <f>YEAR(SalesDataTable[[#This Row],[Order Date]])</f>
        <v>2026</v>
      </c>
      <c r="D264" s="14" t="str">
        <f>"Q"&amp;ROUNDUP(MONTH(SalesDataTable[[#This Row],[Order Date]])/3,0)</f>
        <v>Q1</v>
      </c>
      <c r="E264" s="5">
        <f>MONTH(SalesDataTable[[#This Row],[Order Date]])</f>
        <v>2</v>
      </c>
      <c r="F264" s="5" t="str">
        <f>TEXT(SalesDataTable[[#This Row],[Order Date]], "MMM")</f>
        <v>Feb</v>
      </c>
      <c r="G264" s="4" t="s">
        <v>0</v>
      </c>
      <c r="H264" s="4" t="s">
        <v>1</v>
      </c>
      <c r="I264" s="4" t="s">
        <v>19</v>
      </c>
      <c r="J264" s="4" t="s">
        <v>16</v>
      </c>
      <c r="K264" s="4" t="s">
        <v>14</v>
      </c>
      <c r="L264" s="4" t="s">
        <v>48</v>
      </c>
      <c r="M264" s="9">
        <v>3</v>
      </c>
      <c r="N264" s="6">
        <v>161.19999999999999</v>
      </c>
      <c r="O264" s="7">
        <v>0.1</v>
      </c>
      <c r="P264" s="6">
        <v>87.37</v>
      </c>
      <c r="Q264" s="6">
        <f t="shared" si="16"/>
        <v>435.23999999999995</v>
      </c>
      <c r="R264" s="6">
        <f t="shared" si="17"/>
        <v>262.11</v>
      </c>
      <c r="S264" s="6">
        <f t="shared" si="18"/>
        <v>173.12999999999994</v>
      </c>
      <c r="T264" s="8">
        <f t="shared" si="19"/>
        <v>0.39778053487730897</v>
      </c>
      <c r="U264" s="5">
        <f>YEAR(SalesDataTable[[#This Row],[Order Date]])</f>
        <v>2026</v>
      </c>
      <c r="V264" s="8" t="str">
        <f>"Q"&amp;ROUNDUP(MONTH(SalesDataTable[[#This Row],[Order Date]])/3,0)</f>
        <v>Q1</v>
      </c>
      <c r="W264" s="9">
        <f>MONTH(SalesDataTable[[#This Row],[Order Date]])</f>
        <v>2</v>
      </c>
      <c r="X264" s="8" t="str">
        <f>TEXT(SalesDataTable[[#This Row],[Order Date]],"mmm")</f>
        <v>Feb</v>
      </c>
    </row>
    <row r="265" spans="1:24" ht="16">
      <c r="A265" s="2">
        <v>1186</v>
      </c>
      <c r="B265" s="3">
        <v>46080</v>
      </c>
      <c r="C265" s="5">
        <f>YEAR(SalesDataTable[[#This Row],[Order Date]])</f>
        <v>2026</v>
      </c>
      <c r="D265" s="14" t="str">
        <f>"Q"&amp;ROUNDUP(MONTH(SalesDataTable[[#This Row],[Order Date]])/3,0)</f>
        <v>Q1</v>
      </c>
      <c r="E265" s="5">
        <f>MONTH(SalesDataTable[[#This Row],[Order Date]])</f>
        <v>2</v>
      </c>
      <c r="F265" s="5" t="str">
        <f>TEXT(SalesDataTable[[#This Row],[Order Date]], "MMM")</f>
        <v>Feb</v>
      </c>
      <c r="G265" s="4" t="s">
        <v>0</v>
      </c>
      <c r="H265" s="4" t="s">
        <v>36</v>
      </c>
      <c r="I265" s="4" t="s">
        <v>19</v>
      </c>
      <c r="J265" s="4" t="s">
        <v>16</v>
      </c>
      <c r="K265" s="4" t="s">
        <v>4</v>
      </c>
      <c r="L265" s="4" t="s">
        <v>22</v>
      </c>
      <c r="M265" s="9">
        <v>1</v>
      </c>
      <c r="N265" s="6">
        <v>49.73</v>
      </c>
      <c r="O265" s="7">
        <v>0</v>
      </c>
      <c r="P265" s="6">
        <v>22</v>
      </c>
      <c r="Q265" s="6">
        <f t="shared" si="16"/>
        <v>49.73</v>
      </c>
      <c r="R265" s="6">
        <f t="shared" si="17"/>
        <v>22</v>
      </c>
      <c r="S265" s="6">
        <f t="shared" si="18"/>
        <v>27.729999999999997</v>
      </c>
      <c r="T265" s="8">
        <f t="shared" si="19"/>
        <v>0.55761109993967417</v>
      </c>
      <c r="U265" s="5">
        <f>YEAR(SalesDataTable[[#This Row],[Order Date]])</f>
        <v>2026</v>
      </c>
      <c r="V265" s="8" t="str">
        <f>"Q"&amp;ROUNDUP(MONTH(SalesDataTable[[#This Row],[Order Date]])/3,0)</f>
        <v>Q1</v>
      </c>
      <c r="W265" s="9">
        <f>MONTH(SalesDataTable[[#This Row],[Order Date]])</f>
        <v>2</v>
      </c>
      <c r="X265" s="8" t="str">
        <f>TEXT(SalesDataTable[[#This Row],[Order Date]],"mmm")</f>
        <v>Feb</v>
      </c>
    </row>
    <row r="266" spans="1:24" ht="16">
      <c r="A266" s="2">
        <v>2093</v>
      </c>
      <c r="B266" s="3">
        <v>46080</v>
      </c>
      <c r="C266" s="5">
        <f>YEAR(SalesDataTable[[#This Row],[Order Date]])</f>
        <v>2026</v>
      </c>
      <c r="D266" s="14" t="str">
        <f>"Q"&amp;ROUNDUP(MONTH(SalesDataTable[[#This Row],[Order Date]])/3,0)</f>
        <v>Q1</v>
      </c>
      <c r="E266" s="5">
        <f>MONTH(SalesDataTable[[#This Row],[Order Date]])</f>
        <v>2</v>
      </c>
      <c r="F266" s="5" t="str">
        <f>TEXT(SalesDataTable[[#This Row],[Order Date]], "MMM")</f>
        <v>Feb</v>
      </c>
      <c r="G266" s="4" t="s">
        <v>11</v>
      </c>
      <c r="H266" s="4" t="s">
        <v>52</v>
      </c>
      <c r="I266" s="4" t="s">
        <v>2</v>
      </c>
      <c r="J266" s="4" t="s">
        <v>3</v>
      </c>
      <c r="K266" s="4" t="s">
        <v>23</v>
      </c>
      <c r="L266" s="4" t="s">
        <v>51</v>
      </c>
      <c r="M266" s="9">
        <v>2</v>
      </c>
      <c r="N266" s="6">
        <v>126.19</v>
      </c>
      <c r="O266" s="7">
        <v>0</v>
      </c>
      <c r="P266" s="6">
        <v>58.99</v>
      </c>
      <c r="Q266" s="6">
        <f t="shared" si="16"/>
        <v>252.38</v>
      </c>
      <c r="R266" s="6">
        <f t="shared" si="17"/>
        <v>117.98</v>
      </c>
      <c r="S266" s="6">
        <f t="shared" si="18"/>
        <v>134.39999999999998</v>
      </c>
      <c r="T266" s="8">
        <f t="shared" si="19"/>
        <v>0.5325303114351374</v>
      </c>
      <c r="U266" s="5">
        <f>YEAR(SalesDataTable[[#This Row],[Order Date]])</f>
        <v>2026</v>
      </c>
      <c r="V266" s="8" t="str">
        <f>"Q"&amp;ROUNDUP(MONTH(SalesDataTable[[#This Row],[Order Date]])/3,0)</f>
        <v>Q1</v>
      </c>
      <c r="W266" s="9">
        <f>MONTH(SalesDataTable[[#This Row],[Order Date]])</f>
        <v>2</v>
      </c>
      <c r="X266" s="8" t="str">
        <f>TEXT(SalesDataTable[[#This Row],[Order Date]],"mmm")</f>
        <v>Feb</v>
      </c>
    </row>
    <row r="267" spans="1:24" ht="16">
      <c r="A267" s="2">
        <v>2136</v>
      </c>
      <c r="B267" s="3">
        <v>46080</v>
      </c>
      <c r="C267" s="5">
        <f>YEAR(SalesDataTable[[#This Row],[Order Date]])</f>
        <v>2026</v>
      </c>
      <c r="D267" s="14" t="str">
        <f>"Q"&amp;ROUNDUP(MONTH(SalesDataTable[[#This Row],[Order Date]])/3,0)</f>
        <v>Q1</v>
      </c>
      <c r="E267" s="5">
        <f>MONTH(SalesDataTable[[#This Row],[Order Date]])</f>
        <v>2</v>
      </c>
      <c r="F267" s="5" t="str">
        <f>TEXT(SalesDataTable[[#This Row],[Order Date]], "MMM")</f>
        <v>Feb</v>
      </c>
      <c r="G267" s="4" t="s">
        <v>6</v>
      </c>
      <c r="H267" s="4" t="s">
        <v>43</v>
      </c>
      <c r="I267" s="4" t="s">
        <v>2</v>
      </c>
      <c r="J267" s="4" t="s">
        <v>3</v>
      </c>
      <c r="K267" s="4" t="s">
        <v>14</v>
      </c>
      <c r="L267" s="4" t="s">
        <v>44</v>
      </c>
      <c r="M267" s="9">
        <v>2</v>
      </c>
      <c r="N267" s="6">
        <v>135.38999999999999</v>
      </c>
      <c r="O267" s="7">
        <v>0.05</v>
      </c>
      <c r="P267" s="6">
        <v>65.69</v>
      </c>
      <c r="Q267" s="6">
        <f t="shared" si="16"/>
        <v>257.24099999999999</v>
      </c>
      <c r="R267" s="6">
        <f t="shared" si="17"/>
        <v>131.38</v>
      </c>
      <c r="S267" s="6">
        <f t="shared" si="18"/>
        <v>125.86099999999999</v>
      </c>
      <c r="T267" s="8">
        <f t="shared" si="19"/>
        <v>0.48927270536189799</v>
      </c>
      <c r="U267" s="5">
        <f>YEAR(SalesDataTable[[#This Row],[Order Date]])</f>
        <v>2026</v>
      </c>
      <c r="V267" s="8" t="str">
        <f>"Q"&amp;ROUNDUP(MONTH(SalesDataTable[[#This Row],[Order Date]])/3,0)</f>
        <v>Q1</v>
      </c>
      <c r="W267" s="9">
        <f>MONTH(SalesDataTable[[#This Row],[Order Date]])</f>
        <v>2</v>
      </c>
      <c r="X267" s="8" t="str">
        <f>TEXT(SalesDataTable[[#This Row],[Order Date]],"mmm")</f>
        <v>Feb</v>
      </c>
    </row>
    <row r="268" spans="1:24" ht="16">
      <c r="A268" s="2">
        <v>3538</v>
      </c>
      <c r="B268" s="3">
        <v>46080</v>
      </c>
      <c r="C268" s="5">
        <f>YEAR(SalesDataTable[[#This Row],[Order Date]])</f>
        <v>2026</v>
      </c>
      <c r="D268" s="14" t="str">
        <f>"Q"&amp;ROUNDUP(MONTH(SalesDataTable[[#This Row],[Order Date]])/3,0)</f>
        <v>Q1</v>
      </c>
      <c r="E268" s="5">
        <f>MONTH(SalesDataTable[[#This Row],[Order Date]])</f>
        <v>2</v>
      </c>
      <c r="F268" s="5" t="str">
        <f>TEXT(SalesDataTable[[#This Row],[Order Date]], "MMM")</f>
        <v>Feb</v>
      </c>
      <c r="G268" s="4" t="s">
        <v>6</v>
      </c>
      <c r="H268" s="4" t="s">
        <v>49</v>
      </c>
      <c r="I268" s="4" t="s">
        <v>8</v>
      </c>
      <c r="J268" s="4" t="s">
        <v>16</v>
      </c>
      <c r="K268" s="4" t="s">
        <v>34</v>
      </c>
      <c r="L268" s="4" t="s">
        <v>35</v>
      </c>
      <c r="M268" s="9">
        <v>12</v>
      </c>
      <c r="N268" s="6">
        <v>41.27</v>
      </c>
      <c r="O268" s="7">
        <v>0.1</v>
      </c>
      <c r="P268" s="6">
        <v>14.71</v>
      </c>
      <c r="Q268" s="6">
        <f t="shared" si="16"/>
        <v>445.71600000000001</v>
      </c>
      <c r="R268" s="6">
        <f t="shared" si="17"/>
        <v>176.52</v>
      </c>
      <c r="S268" s="6">
        <f t="shared" si="18"/>
        <v>269.19600000000003</v>
      </c>
      <c r="T268" s="8">
        <f t="shared" si="19"/>
        <v>0.60396306168053204</v>
      </c>
      <c r="U268" s="5">
        <f>YEAR(SalesDataTable[[#This Row],[Order Date]])</f>
        <v>2026</v>
      </c>
      <c r="V268" s="8" t="str">
        <f>"Q"&amp;ROUNDUP(MONTH(SalesDataTable[[#This Row],[Order Date]])/3,0)</f>
        <v>Q1</v>
      </c>
      <c r="W268" s="9">
        <f>MONTH(SalesDataTable[[#This Row],[Order Date]])</f>
        <v>2</v>
      </c>
      <c r="X268" s="8" t="str">
        <f>TEXT(SalesDataTable[[#This Row],[Order Date]],"mmm")</f>
        <v>Feb</v>
      </c>
    </row>
    <row r="269" spans="1:24" ht="16">
      <c r="A269" s="2">
        <v>3891</v>
      </c>
      <c r="B269" s="3">
        <v>46080</v>
      </c>
      <c r="C269" s="5">
        <f>YEAR(SalesDataTable[[#This Row],[Order Date]])</f>
        <v>2026</v>
      </c>
      <c r="D269" s="14" t="str">
        <f>"Q"&amp;ROUNDUP(MONTH(SalesDataTable[[#This Row],[Order Date]])/3,0)</f>
        <v>Q1</v>
      </c>
      <c r="E269" s="5">
        <f>MONTH(SalesDataTable[[#This Row],[Order Date]])</f>
        <v>2</v>
      </c>
      <c r="F269" s="5" t="str">
        <f>TEXT(SalesDataTable[[#This Row],[Order Date]], "MMM")</f>
        <v>Feb</v>
      </c>
      <c r="G269" s="4" t="s">
        <v>0</v>
      </c>
      <c r="H269" s="4" t="s">
        <v>1</v>
      </c>
      <c r="I269" s="4" t="s">
        <v>19</v>
      </c>
      <c r="J269" s="4" t="s">
        <v>3</v>
      </c>
      <c r="K269" s="4" t="s">
        <v>4</v>
      </c>
      <c r="L269" s="4" t="s">
        <v>5</v>
      </c>
      <c r="M269" s="9">
        <v>1</v>
      </c>
      <c r="N269" s="6">
        <v>82.04</v>
      </c>
      <c r="O269" s="7">
        <v>0.1</v>
      </c>
      <c r="P269" s="6">
        <v>41.46</v>
      </c>
      <c r="Q269" s="6">
        <f t="shared" si="16"/>
        <v>73.836000000000013</v>
      </c>
      <c r="R269" s="6">
        <f t="shared" si="17"/>
        <v>41.46</v>
      </c>
      <c r="S269" s="6">
        <f t="shared" si="18"/>
        <v>32.376000000000012</v>
      </c>
      <c r="T269" s="8">
        <f t="shared" si="19"/>
        <v>0.43848529172761264</v>
      </c>
      <c r="U269" s="5">
        <f>YEAR(SalesDataTable[[#This Row],[Order Date]])</f>
        <v>2026</v>
      </c>
      <c r="V269" s="8" t="str">
        <f>"Q"&amp;ROUNDUP(MONTH(SalesDataTable[[#This Row],[Order Date]])/3,0)</f>
        <v>Q1</v>
      </c>
      <c r="W269" s="9">
        <f>MONTH(SalesDataTable[[#This Row],[Order Date]])</f>
        <v>2</v>
      </c>
      <c r="X269" s="8" t="str">
        <f>TEXT(SalesDataTable[[#This Row],[Order Date]],"mmm")</f>
        <v>Feb</v>
      </c>
    </row>
    <row r="270" spans="1:24" ht="16">
      <c r="A270" s="2">
        <v>3917</v>
      </c>
      <c r="B270" s="3">
        <v>46080</v>
      </c>
      <c r="C270" s="5">
        <f>YEAR(SalesDataTable[[#This Row],[Order Date]])</f>
        <v>2026</v>
      </c>
      <c r="D270" s="14" t="str">
        <f>"Q"&amp;ROUNDUP(MONTH(SalesDataTable[[#This Row],[Order Date]])/3,0)</f>
        <v>Q1</v>
      </c>
      <c r="E270" s="5">
        <f>MONTH(SalesDataTable[[#This Row],[Order Date]])</f>
        <v>2</v>
      </c>
      <c r="F270" s="5" t="str">
        <f>TEXT(SalesDataTable[[#This Row],[Order Date]], "MMM")</f>
        <v>Feb</v>
      </c>
      <c r="G270" s="4" t="s">
        <v>20</v>
      </c>
      <c r="H270" s="4" t="s">
        <v>21</v>
      </c>
      <c r="I270" s="4" t="s">
        <v>2</v>
      </c>
      <c r="J270" s="4" t="s">
        <v>3</v>
      </c>
      <c r="K270" s="4" t="s">
        <v>14</v>
      </c>
      <c r="L270" s="4" t="s">
        <v>15</v>
      </c>
      <c r="M270" s="9">
        <v>3</v>
      </c>
      <c r="N270" s="6">
        <v>36.630000000000003</v>
      </c>
      <c r="O270" s="7">
        <v>0</v>
      </c>
      <c r="P270" s="6">
        <v>13.26</v>
      </c>
      <c r="Q270" s="6">
        <f t="shared" si="16"/>
        <v>109.89000000000001</v>
      </c>
      <c r="R270" s="6">
        <f t="shared" si="17"/>
        <v>39.78</v>
      </c>
      <c r="S270" s="6">
        <f t="shared" si="18"/>
        <v>70.110000000000014</v>
      </c>
      <c r="T270" s="8">
        <f t="shared" si="19"/>
        <v>0.63800163800163801</v>
      </c>
      <c r="U270" s="5">
        <f>YEAR(SalesDataTable[[#This Row],[Order Date]])</f>
        <v>2026</v>
      </c>
      <c r="V270" s="8" t="str">
        <f>"Q"&amp;ROUNDUP(MONTH(SalesDataTable[[#This Row],[Order Date]])/3,0)</f>
        <v>Q1</v>
      </c>
      <c r="W270" s="9">
        <f>MONTH(SalesDataTable[[#This Row],[Order Date]])</f>
        <v>2</v>
      </c>
      <c r="X270" s="8" t="str">
        <f>TEXT(SalesDataTable[[#This Row],[Order Date]],"mmm")</f>
        <v>Feb</v>
      </c>
    </row>
    <row r="271" spans="1:24" ht="16">
      <c r="A271" s="2">
        <v>4594</v>
      </c>
      <c r="B271" s="3">
        <v>46080</v>
      </c>
      <c r="C271" s="5">
        <f>YEAR(SalesDataTable[[#This Row],[Order Date]])</f>
        <v>2026</v>
      </c>
      <c r="D271" s="14" t="str">
        <f>"Q"&amp;ROUNDUP(MONTH(SalesDataTable[[#This Row],[Order Date]])/3,0)</f>
        <v>Q1</v>
      </c>
      <c r="E271" s="5">
        <f>MONTH(SalesDataTable[[#This Row],[Order Date]])</f>
        <v>2</v>
      </c>
      <c r="F271" s="5" t="str">
        <f>TEXT(SalesDataTable[[#This Row],[Order Date]], "MMM")</f>
        <v>Feb</v>
      </c>
      <c r="G271" s="4" t="s">
        <v>20</v>
      </c>
      <c r="H271" s="4" t="s">
        <v>31</v>
      </c>
      <c r="I271" s="4" t="s">
        <v>19</v>
      </c>
      <c r="J271" s="4" t="s">
        <v>3</v>
      </c>
      <c r="K271" s="4" t="s">
        <v>9</v>
      </c>
      <c r="L271" s="4" t="s">
        <v>10</v>
      </c>
      <c r="M271" s="9">
        <v>5</v>
      </c>
      <c r="N271" s="6">
        <v>92.94</v>
      </c>
      <c r="O271" s="7">
        <v>0.05</v>
      </c>
      <c r="P271" s="6">
        <v>46.47</v>
      </c>
      <c r="Q271" s="6">
        <f t="shared" si="16"/>
        <v>441.46499999999997</v>
      </c>
      <c r="R271" s="6">
        <f t="shared" si="17"/>
        <v>232.35</v>
      </c>
      <c r="S271" s="6">
        <f t="shared" si="18"/>
        <v>209.11499999999998</v>
      </c>
      <c r="T271" s="8">
        <f t="shared" si="19"/>
        <v>0.47368421052631576</v>
      </c>
      <c r="U271" s="5">
        <f>YEAR(SalesDataTable[[#This Row],[Order Date]])</f>
        <v>2026</v>
      </c>
      <c r="V271" s="8" t="str">
        <f>"Q"&amp;ROUNDUP(MONTH(SalesDataTable[[#This Row],[Order Date]])/3,0)</f>
        <v>Q1</v>
      </c>
      <c r="W271" s="9">
        <f>MONTH(SalesDataTable[[#This Row],[Order Date]])</f>
        <v>2</v>
      </c>
      <c r="X271" s="8" t="str">
        <f>TEXT(SalesDataTable[[#This Row],[Order Date]],"mmm")</f>
        <v>Feb</v>
      </c>
    </row>
    <row r="272" spans="1:24" ht="16">
      <c r="A272" s="2">
        <v>4750</v>
      </c>
      <c r="B272" s="3">
        <v>46080</v>
      </c>
      <c r="C272" s="5">
        <f>YEAR(SalesDataTable[[#This Row],[Order Date]])</f>
        <v>2026</v>
      </c>
      <c r="D272" s="14" t="str">
        <f>"Q"&amp;ROUNDUP(MONTH(SalesDataTable[[#This Row],[Order Date]])/3,0)</f>
        <v>Q1</v>
      </c>
      <c r="E272" s="5">
        <f>MONTH(SalesDataTable[[#This Row],[Order Date]])</f>
        <v>2</v>
      </c>
      <c r="F272" s="5" t="str">
        <f>TEXT(SalesDataTable[[#This Row],[Order Date]], "MMM")</f>
        <v>Feb</v>
      </c>
      <c r="G272" s="4" t="s">
        <v>6</v>
      </c>
      <c r="H272" s="4" t="s">
        <v>43</v>
      </c>
      <c r="I272" s="4" t="s">
        <v>19</v>
      </c>
      <c r="J272" s="4" t="s">
        <v>3</v>
      </c>
      <c r="K272" s="4" t="s">
        <v>34</v>
      </c>
      <c r="L272" s="4" t="s">
        <v>38</v>
      </c>
      <c r="M272" s="9">
        <v>2</v>
      </c>
      <c r="N272" s="6">
        <v>120.44</v>
      </c>
      <c r="O272" s="7">
        <v>0.05</v>
      </c>
      <c r="P272" s="6">
        <v>68.98</v>
      </c>
      <c r="Q272" s="6">
        <f t="shared" si="16"/>
        <v>228.83599999999998</v>
      </c>
      <c r="R272" s="6">
        <f t="shared" si="17"/>
        <v>137.96</v>
      </c>
      <c r="S272" s="6">
        <f t="shared" si="18"/>
        <v>90.875999999999976</v>
      </c>
      <c r="T272" s="8">
        <f t="shared" si="19"/>
        <v>0.3971228303239</v>
      </c>
      <c r="U272" s="5">
        <f>YEAR(SalesDataTable[[#This Row],[Order Date]])</f>
        <v>2026</v>
      </c>
      <c r="V272" s="8" t="str">
        <f>"Q"&amp;ROUNDUP(MONTH(SalesDataTable[[#This Row],[Order Date]])/3,0)</f>
        <v>Q1</v>
      </c>
      <c r="W272" s="9">
        <f>MONTH(SalesDataTable[[#This Row],[Order Date]])</f>
        <v>2</v>
      </c>
      <c r="X272" s="8" t="str">
        <f>TEXT(SalesDataTable[[#This Row],[Order Date]],"mmm")</f>
        <v>Feb</v>
      </c>
    </row>
    <row r="273" spans="1:24" ht="16">
      <c r="A273" s="2">
        <v>4960</v>
      </c>
      <c r="B273" s="3">
        <v>46080</v>
      </c>
      <c r="C273" s="5">
        <f>YEAR(SalesDataTable[[#This Row],[Order Date]])</f>
        <v>2026</v>
      </c>
      <c r="D273" s="14" t="str">
        <f>"Q"&amp;ROUNDUP(MONTH(SalesDataTable[[#This Row],[Order Date]])/3,0)</f>
        <v>Q1</v>
      </c>
      <c r="E273" s="5">
        <f>MONTH(SalesDataTable[[#This Row],[Order Date]])</f>
        <v>2</v>
      </c>
      <c r="F273" s="5" t="str">
        <f>TEXT(SalesDataTable[[#This Row],[Order Date]], "MMM")</f>
        <v>Feb</v>
      </c>
      <c r="G273" s="4" t="s">
        <v>6</v>
      </c>
      <c r="H273" s="4" t="s">
        <v>27</v>
      </c>
      <c r="I273" s="4" t="s">
        <v>28</v>
      </c>
      <c r="J273" s="4" t="s">
        <v>13</v>
      </c>
      <c r="K273" s="4" t="s">
        <v>14</v>
      </c>
      <c r="L273" s="4" t="s">
        <v>15</v>
      </c>
      <c r="M273" s="9">
        <v>2</v>
      </c>
      <c r="N273" s="6">
        <v>36.130000000000003</v>
      </c>
      <c r="O273" s="7">
        <v>0</v>
      </c>
      <c r="P273" s="6">
        <v>13.72</v>
      </c>
      <c r="Q273" s="6">
        <f t="shared" si="16"/>
        <v>72.260000000000005</v>
      </c>
      <c r="R273" s="6">
        <f t="shared" si="17"/>
        <v>27.44</v>
      </c>
      <c r="S273" s="6">
        <f t="shared" si="18"/>
        <v>44.820000000000007</v>
      </c>
      <c r="T273" s="8">
        <f t="shared" si="19"/>
        <v>0.62026017160254643</v>
      </c>
      <c r="U273" s="5">
        <f>YEAR(SalesDataTable[[#This Row],[Order Date]])</f>
        <v>2026</v>
      </c>
      <c r="V273" s="8" t="str">
        <f>"Q"&amp;ROUNDUP(MONTH(SalesDataTable[[#This Row],[Order Date]])/3,0)</f>
        <v>Q1</v>
      </c>
      <c r="W273" s="9">
        <f>MONTH(SalesDataTable[[#This Row],[Order Date]])</f>
        <v>2</v>
      </c>
      <c r="X273" s="8" t="str">
        <f>TEXT(SalesDataTable[[#This Row],[Order Date]],"mmm")</f>
        <v>Feb</v>
      </c>
    </row>
    <row r="274" spans="1:24" ht="16">
      <c r="A274" s="2">
        <v>4245</v>
      </c>
      <c r="B274" s="3">
        <v>46081</v>
      </c>
      <c r="C274" s="5">
        <f>YEAR(SalesDataTable[[#This Row],[Order Date]])</f>
        <v>2026</v>
      </c>
      <c r="D274" s="14" t="str">
        <f>"Q"&amp;ROUNDUP(MONTH(SalesDataTable[[#This Row],[Order Date]])/3,0)</f>
        <v>Q1</v>
      </c>
      <c r="E274" s="5">
        <f>MONTH(SalesDataTable[[#This Row],[Order Date]])</f>
        <v>2</v>
      </c>
      <c r="F274" s="5" t="str">
        <f>TEXT(SalesDataTable[[#This Row],[Order Date]], "MMM")</f>
        <v>Feb</v>
      </c>
      <c r="G274" s="4" t="s">
        <v>6</v>
      </c>
      <c r="H274" s="4" t="s">
        <v>7</v>
      </c>
      <c r="I274" s="4" t="s">
        <v>19</v>
      </c>
      <c r="J274" s="4" t="s">
        <v>3</v>
      </c>
      <c r="K274" s="4" t="s">
        <v>34</v>
      </c>
      <c r="L274" s="4" t="s">
        <v>38</v>
      </c>
      <c r="M274" s="9">
        <v>1</v>
      </c>
      <c r="N274" s="6">
        <v>124.97</v>
      </c>
      <c r="O274" s="7">
        <v>0.1</v>
      </c>
      <c r="P274" s="6">
        <v>69.790000000000006</v>
      </c>
      <c r="Q274" s="6">
        <f t="shared" si="16"/>
        <v>112.473</v>
      </c>
      <c r="R274" s="6">
        <f t="shared" si="17"/>
        <v>69.790000000000006</v>
      </c>
      <c r="S274" s="6">
        <f t="shared" si="18"/>
        <v>42.682999999999993</v>
      </c>
      <c r="T274" s="8">
        <f t="shared" si="19"/>
        <v>0.37949552337005321</v>
      </c>
      <c r="U274" s="5">
        <f>YEAR(SalesDataTable[[#This Row],[Order Date]])</f>
        <v>2026</v>
      </c>
      <c r="V274" s="8" t="str">
        <f>"Q"&amp;ROUNDUP(MONTH(SalesDataTable[[#This Row],[Order Date]])/3,0)</f>
        <v>Q1</v>
      </c>
      <c r="W274" s="9">
        <f>MONTH(SalesDataTable[[#This Row],[Order Date]])</f>
        <v>2</v>
      </c>
      <c r="X274" s="8" t="str">
        <f>TEXT(SalesDataTable[[#This Row],[Order Date]],"mmm")</f>
        <v>Feb</v>
      </c>
    </row>
    <row r="275" spans="1:24" ht="16">
      <c r="A275" s="2">
        <v>4664</v>
      </c>
      <c r="B275" s="3">
        <v>46081</v>
      </c>
      <c r="C275" s="5">
        <f>YEAR(SalesDataTable[[#This Row],[Order Date]])</f>
        <v>2026</v>
      </c>
      <c r="D275" s="14" t="str">
        <f>"Q"&amp;ROUNDUP(MONTH(SalesDataTable[[#This Row],[Order Date]])/3,0)</f>
        <v>Q1</v>
      </c>
      <c r="E275" s="5">
        <f>MONTH(SalesDataTable[[#This Row],[Order Date]])</f>
        <v>2</v>
      </c>
      <c r="F275" s="5" t="str">
        <f>TEXT(SalesDataTable[[#This Row],[Order Date]], "MMM")</f>
        <v>Feb</v>
      </c>
      <c r="G275" s="4" t="s">
        <v>20</v>
      </c>
      <c r="H275" s="4" t="s">
        <v>47</v>
      </c>
      <c r="I275" s="4" t="s">
        <v>2</v>
      </c>
      <c r="J275" s="4" t="s">
        <v>3</v>
      </c>
      <c r="K275" s="4" t="s">
        <v>14</v>
      </c>
      <c r="L275" s="4" t="s">
        <v>48</v>
      </c>
      <c r="M275" s="9">
        <v>1</v>
      </c>
      <c r="N275" s="6">
        <v>163.31</v>
      </c>
      <c r="O275" s="7">
        <v>0.05</v>
      </c>
      <c r="P275" s="6">
        <v>87.22</v>
      </c>
      <c r="Q275" s="6">
        <f t="shared" si="16"/>
        <v>155.14449999999999</v>
      </c>
      <c r="R275" s="6">
        <f t="shared" si="17"/>
        <v>87.22</v>
      </c>
      <c r="S275" s="6">
        <f t="shared" si="18"/>
        <v>67.924499999999995</v>
      </c>
      <c r="T275" s="8">
        <f t="shared" si="19"/>
        <v>0.43781442461705056</v>
      </c>
      <c r="U275" s="5">
        <f>YEAR(SalesDataTable[[#This Row],[Order Date]])</f>
        <v>2026</v>
      </c>
      <c r="V275" s="8" t="str">
        <f>"Q"&amp;ROUNDUP(MONTH(SalesDataTable[[#This Row],[Order Date]])/3,0)</f>
        <v>Q1</v>
      </c>
      <c r="W275" s="9">
        <f>MONTH(SalesDataTable[[#This Row],[Order Date]])</f>
        <v>2</v>
      </c>
      <c r="X275" s="8" t="str">
        <f>TEXT(SalesDataTable[[#This Row],[Order Date]],"mmm")</f>
        <v>Feb</v>
      </c>
    </row>
    <row r="276" spans="1:24" ht="16">
      <c r="A276" s="2">
        <v>383</v>
      </c>
      <c r="B276" s="3">
        <v>46082</v>
      </c>
      <c r="C276" s="5">
        <f>YEAR(SalesDataTable[[#This Row],[Order Date]])</f>
        <v>2026</v>
      </c>
      <c r="D276" s="14" t="str">
        <f>"Q"&amp;ROUNDUP(MONTH(SalesDataTable[[#This Row],[Order Date]])/3,0)</f>
        <v>Q1</v>
      </c>
      <c r="E276" s="5">
        <f>MONTH(SalesDataTable[[#This Row],[Order Date]])</f>
        <v>3</v>
      </c>
      <c r="F276" s="5" t="str">
        <f>TEXT(SalesDataTable[[#This Row],[Order Date]], "MMM")</f>
        <v>Mar</v>
      </c>
      <c r="G276" s="4" t="s">
        <v>11</v>
      </c>
      <c r="H276" s="4" t="s">
        <v>12</v>
      </c>
      <c r="I276" s="4" t="s">
        <v>19</v>
      </c>
      <c r="J276" s="4" t="s">
        <v>3</v>
      </c>
      <c r="K276" s="4" t="s">
        <v>9</v>
      </c>
      <c r="L276" s="4" t="s">
        <v>10</v>
      </c>
      <c r="M276" s="9">
        <v>3</v>
      </c>
      <c r="N276" s="6">
        <v>92.76</v>
      </c>
      <c r="O276" s="7">
        <v>0</v>
      </c>
      <c r="P276" s="6">
        <v>45.84</v>
      </c>
      <c r="Q276" s="6">
        <f t="shared" si="16"/>
        <v>278.28000000000003</v>
      </c>
      <c r="R276" s="6">
        <f t="shared" si="17"/>
        <v>137.52000000000001</v>
      </c>
      <c r="S276" s="6">
        <f t="shared" si="18"/>
        <v>140.76000000000002</v>
      </c>
      <c r="T276" s="8">
        <f t="shared" si="19"/>
        <v>0.50582147477360928</v>
      </c>
      <c r="U276" s="5">
        <f>YEAR(SalesDataTable[[#This Row],[Order Date]])</f>
        <v>2026</v>
      </c>
      <c r="V276" s="8" t="str">
        <f>"Q"&amp;ROUNDUP(MONTH(SalesDataTable[[#This Row],[Order Date]])/3,0)</f>
        <v>Q1</v>
      </c>
      <c r="W276" s="9">
        <f>MONTH(SalesDataTable[[#This Row],[Order Date]])</f>
        <v>3</v>
      </c>
      <c r="X276" s="8" t="str">
        <f>TEXT(SalesDataTable[[#This Row],[Order Date]],"mmm")</f>
        <v>Mar</v>
      </c>
    </row>
    <row r="277" spans="1:24" ht="16">
      <c r="A277" s="2">
        <v>730</v>
      </c>
      <c r="B277" s="3">
        <v>46082</v>
      </c>
      <c r="C277" s="5">
        <f>YEAR(SalesDataTable[[#This Row],[Order Date]])</f>
        <v>2026</v>
      </c>
      <c r="D277" s="14" t="str">
        <f>"Q"&amp;ROUNDUP(MONTH(SalesDataTable[[#This Row],[Order Date]])/3,0)</f>
        <v>Q1</v>
      </c>
      <c r="E277" s="5">
        <f>MONTH(SalesDataTable[[#This Row],[Order Date]])</f>
        <v>3</v>
      </c>
      <c r="F277" s="5" t="str">
        <f>TEXT(SalesDataTable[[#This Row],[Order Date]], "MMM")</f>
        <v>Mar</v>
      </c>
      <c r="G277" s="4" t="s">
        <v>0</v>
      </c>
      <c r="H277" s="4" t="s">
        <v>50</v>
      </c>
      <c r="I277" s="4" t="s">
        <v>8</v>
      </c>
      <c r="J277" s="4" t="s">
        <v>16</v>
      </c>
      <c r="K277" s="4" t="s">
        <v>34</v>
      </c>
      <c r="L277" s="4" t="s">
        <v>35</v>
      </c>
      <c r="M277" s="9">
        <v>5</v>
      </c>
      <c r="N277" s="6">
        <v>41.31</v>
      </c>
      <c r="O277" s="7">
        <v>0.1</v>
      </c>
      <c r="P277" s="6">
        <v>15.14</v>
      </c>
      <c r="Q277" s="6">
        <f t="shared" si="16"/>
        <v>185.89500000000001</v>
      </c>
      <c r="R277" s="6">
        <f t="shared" si="17"/>
        <v>75.7</v>
      </c>
      <c r="S277" s="6">
        <f t="shared" si="18"/>
        <v>110.19500000000001</v>
      </c>
      <c r="T277" s="8">
        <f t="shared" si="19"/>
        <v>0.59278087092175691</v>
      </c>
      <c r="U277" s="5">
        <f>YEAR(SalesDataTable[[#This Row],[Order Date]])</f>
        <v>2026</v>
      </c>
      <c r="V277" s="8" t="str">
        <f>"Q"&amp;ROUNDUP(MONTH(SalesDataTable[[#This Row],[Order Date]])/3,0)</f>
        <v>Q1</v>
      </c>
      <c r="W277" s="9">
        <f>MONTH(SalesDataTable[[#This Row],[Order Date]])</f>
        <v>3</v>
      </c>
      <c r="X277" s="8" t="str">
        <f>TEXT(SalesDataTable[[#This Row],[Order Date]],"mmm")</f>
        <v>Mar</v>
      </c>
    </row>
    <row r="278" spans="1:24" ht="16">
      <c r="A278" s="2">
        <v>985</v>
      </c>
      <c r="B278" s="3">
        <v>46082</v>
      </c>
      <c r="C278" s="5">
        <f>YEAR(SalesDataTable[[#This Row],[Order Date]])</f>
        <v>2026</v>
      </c>
      <c r="D278" s="14" t="str">
        <f>"Q"&amp;ROUNDUP(MONTH(SalesDataTable[[#This Row],[Order Date]])/3,0)</f>
        <v>Q1</v>
      </c>
      <c r="E278" s="5">
        <f>MONTH(SalesDataTable[[#This Row],[Order Date]])</f>
        <v>3</v>
      </c>
      <c r="F278" s="5" t="str">
        <f>TEXT(SalesDataTable[[#This Row],[Order Date]], "MMM")</f>
        <v>Mar</v>
      </c>
      <c r="G278" s="4" t="s">
        <v>6</v>
      </c>
      <c r="H278" s="4" t="s">
        <v>49</v>
      </c>
      <c r="I278" s="4" t="s">
        <v>28</v>
      </c>
      <c r="J278" s="4" t="s">
        <v>13</v>
      </c>
      <c r="K278" s="4" t="s">
        <v>34</v>
      </c>
      <c r="L278" s="4" t="s">
        <v>35</v>
      </c>
      <c r="M278" s="9">
        <v>2</v>
      </c>
      <c r="N278" s="6">
        <v>41.23</v>
      </c>
      <c r="O278" s="7">
        <v>0</v>
      </c>
      <c r="P278" s="6">
        <v>14.28</v>
      </c>
      <c r="Q278" s="6">
        <f t="shared" si="16"/>
        <v>82.46</v>
      </c>
      <c r="R278" s="6">
        <f t="shared" si="17"/>
        <v>28.56</v>
      </c>
      <c r="S278" s="6">
        <f t="shared" si="18"/>
        <v>53.899999999999991</v>
      </c>
      <c r="T278" s="8">
        <f t="shared" si="19"/>
        <v>0.65365025466893034</v>
      </c>
      <c r="U278" s="5">
        <f>YEAR(SalesDataTable[[#This Row],[Order Date]])</f>
        <v>2026</v>
      </c>
      <c r="V278" s="8" t="str">
        <f>"Q"&amp;ROUNDUP(MONTH(SalesDataTable[[#This Row],[Order Date]])/3,0)</f>
        <v>Q1</v>
      </c>
      <c r="W278" s="9">
        <f>MONTH(SalesDataTable[[#This Row],[Order Date]])</f>
        <v>3</v>
      </c>
      <c r="X278" s="8" t="str">
        <f>TEXT(SalesDataTable[[#This Row],[Order Date]],"mmm")</f>
        <v>Mar</v>
      </c>
    </row>
    <row r="279" spans="1:24" ht="16">
      <c r="A279" s="2">
        <v>1457</v>
      </c>
      <c r="B279" s="3">
        <v>46082</v>
      </c>
      <c r="C279" s="5">
        <f>YEAR(SalesDataTable[[#This Row],[Order Date]])</f>
        <v>2026</v>
      </c>
      <c r="D279" s="14" t="str">
        <f>"Q"&amp;ROUNDUP(MONTH(SalesDataTable[[#This Row],[Order Date]])/3,0)</f>
        <v>Q1</v>
      </c>
      <c r="E279" s="5">
        <f>MONTH(SalesDataTable[[#This Row],[Order Date]])</f>
        <v>3</v>
      </c>
      <c r="F279" s="5" t="str">
        <f>TEXT(SalesDataTable[[#This Row],[Order Date]], "MMM")</f>
        <v>Mar</v>
      </c>
      <c r="G279" s="4" t="s">
        <v>6</v>
      </c>
      <c r="H279" s="4" t="s">
        <v>7</v>
      </c>
      <c r="I279" s="4" t="s">
        <v>2</v>
      </c>
      <c r="J279" s="4" t="s">
        <v>13</v>
      </c>
      <c r="K279" s="4" t="s">
        <v>14</v>
      </c>
      <c r="L279" s="4" t="s">
        <v>15</v>
      </c>
      <c r="M279" s="9">
        <v>1</v>
      </c>
      <c r="N279" s="6">
        <v>36.47</v>
      </c>
      <c r="O279" s="7">
        <v>0.05</v>
      </c>
      <c r="P279" s="6">
        <v>13.21</v>
      </c>
      <c r="Q279" s="6">
        <f t="shared" si="16"/>
        <v>34.646499999999996</v>
      </c>
      <c r="R279" s="6">
        <f t="shared" si="17"/>
        <v>13.21</v>
      </c>
      <c r="S279" s="6">
        <f t="shared" si="18"/>
        <v>21.436499999999995</v>
      </c>
      <c r="T279" s="8">
        <f t="shared" si="19"/>
        <v>0.61872050567878423</v>
      </c>
      <c r="U279" s="5">
        <f>YEAR(SalesDataTable[[#This Row],[Order Date]])</f>
        <v>2026</v>
      </c>
      <c r="V279" s="8" t="str">
        <f>"Q"&amp;ROUNDUP(MONTH(SalesDataTable[[#This Row],[Order Date]])/3,0)</f>
        <v>Q1</v>
      </c>
      <c r="W279" s="9">
        <f>MONTH(SalesDataTable[[#This Row],[Order Date]])</f>
        <v>3</v>
      </c>
      <c r="X279" s="8" t="str">
        <f>TEXT(SalesDataTable[[#This Row],[Order Date]],"mmm")</f>
        <v>Mar</v>
      </c>
    </row>
    <row r="280" spans="1:24" ht="16">
      <c r="A280" s="2">
        <v>2558</v>
      </c>
      <c r="B280" s="3">
        <v>46082</v>
      </c>
      <c r="C280" s="5">
        <f>YEAR(SalesDataTable[[#This Row],[Order Date]])</f>
        <v>2026</v>
      </c>
      <c r="D280" s="14" t="str">
        <f>"Q"&amp;ROUNDUP(MONTH(SalesDataTable[[#This Row],[Order Date]])/3,0)</f>
        <v>Q1</v>
      </c>
      <c r="E280" s="5">
        <f>MONTH(SalesDataTable[[#This Row],[Order Date]])</f>
        <v>3</v>
      </c>
      <c r="F280" s="5" t="str">
        <f>TEXT(SalesDataTable[[#This Row],[Order Date]], "MMM")</f>
        <v>Mar</v>
      </c>
      <c r="G280" s="4" t="s">
        <v>0</v>
      </c>
      <c r="H280" s="4" t="s">
        <v>50</v>
      </c>
      <c r="I280" s="4" t="s">
        <v>28</v>
      </c>
      <c r="J280" s="4" t="s">
        <v>13</v>
      </c>
      <c r="K280" s="4" t="s">
        <v>34</v>
      </c>
      <c r="L280" s="4" t="s">
        <v>42</v>
      </c>
      <c r="M280" s="9">
        <v>1</v>
      </c>
      <c r="N280" s="6">
        <v>36.67</v>
      </c>
      <c r="O280" s="7">
        <v>0</v>
      </c>
      <c r="P280" s="6">
        <v>13.97</v>
      </c>
      <c r="Q280" s="6">
        <f t="shared" si="16"/>
        <v>36.67</v>
      </c>
      <c r="R280" s="6">
        <f t="shared" si="17"/>
        <v>13.97</v>
      </c>
      <c r="S280" s="6">
        <f t="shared" si="18"/>
        <v>22.700000000000003</v>
      </c>
      <c r="T280" s="8">
        <f t="shared" si="19"/>
        <v>0.61903463321516228</v>
      </c>
      <c r="U280" s="5">
        <f>YEAR(SalesDataTable[[#This Row],[Order Date]])</f>
        <v>2026</v>
      </c>
      <c r="V280" s="8" t="str">
        <f>"Q"&amp;ROUNDUP(MONTH(SalesDataTable[[#This Row],[Order Date]])/3,0)</f>
        <v>Q1</v>
      </c>
      <c r="W280" s="9">
        <f>MONTH(SalesDataTable[[#This Row],[Order Date]])</f>
        <v>3</v>
      </c>
      <c r="X280" s="8" t="str">
        <f>TEXT(SalesDataTable[[#This Row],[Order Date]],"mmm")</f>
        <v>Mar</v>
      </c>
    </row>
    <row r="281" spans="1:24" ht="16">
      <c r="A281" s="2">
        <v>3024</v>
      </c>
      <c r="B281" s="3">
        <v>46082</v>
      </c>
      <c r="C281" s="5">
        <f>YEAR(SalesDataTable[[#This Row],[Order Date]])</f>
        <v>2026</v>
      </c>
      <c r="D281" s="14" t="str">
        <f>"Q"&amp;ROUNDUP(MONTH(SalesDataTable[[#This Row],[Order Date]])/3,0)</f>
        <v>Q1</v>
      </c>
      <c r="E281" s="5">
        <f>MONTH(SalesDataTable[[#This Row],[Order Date]])</f>
        <v>3</v>
      </c>
      <c r="F281" s="5" t="str">
        <f>TEXT(SalesDataTable[[#This Row],[Order Date]], "MMM")</f>
        <v>Mar</v>
      </c>
      <c r="G281" s="4" t="s">
        <v>6</v>
      </c>
      <c r="H281" s="4" t="s">
        <v>41</v>
      </c>
      <c r="I281" s="4" t="s">
        <v>2</v>
      </c>
      <c r="J281" s="4" t="s">
        <v>16</v>
      </c>
      <c r="K281" s="4" t="s">
        <v>4</v>
      </c>
      <c r="L281" s="4" t="s">
        <v>22</v>
      </c>
      <c r="M281" s="9">
        <v>2</v>
      </c>
      <c r="N281" s="6">
        <v>51.87</v>
      </c>
      <c r="O281" s="7">
        <v>0.1</v>
      </c>
      <c r="P281" s="6">
        <v>22.95</v>
      </c>
      <c r="Q281" s="6">
        <f t="shared" si="16"/>
        <v>93.366</v>
      </c>
      <c r="R281" s="6">
        <f t="shared" si="17"/>
        <v>45.9</v>
      </c>
      <c r="S281" s="6">
        <f t="shared" si="18"/>
        <v>47.466000000000001</v>
      </c>
      <c r="T281" s="8">
        <f t="shared" si="19"/>
        <v>0.50838635049161363</v>
      </c>
      <c r="U281" s="5">
        <f>YEAR(SalesDataTable[[#This Row],[Order Date]])</f>
        <v>2026</v>
      </c>
      <c r="V281" s="8" t="str">
        <f>"Q"&amp;ROUNDUP(MONTH(SalesDataTable[[#This Row],[Order Date]])/3,0)</f>
        <v>Q1</v>
      </c>
      <c r="W281" s="9">
        <f>MONTH(SalesDataTable[[#This Row],[Order Date]])</f>
        <v>3</v>
      </c>
      <c r="X281" s="8" t="str">
        <f>TEXT(SalesDataTable[[#This Row],[Order Date]],"mmm")</f>
        <v>Mar</v>
      </c>
    </row>
    <row r="282" spans="1:24" ht="16">
      <c r="A282" s="2">
        <v>3225</v>
      </c>
      <c r="B282" s="3">
        <v>46082</v>
      </c>
      <c r="C282" s="5">
        <f>YEAR(SalesDataTable[[#This Row],[Order Date]])</f>
        <v>2026</v>
      </c>
      <c r="D282" s="14" t="str">
        <f>"Q"&amp;ROUNDUP(MONTH(SalesDataTable[[#This Row],[Order Date]])/3,0)</f>
        <v>Q1</v>
      </c>
      <c r="E282" s="5">
        <f>MONTH(SalesDataTable[[#This Row],[Order Date]])</f>
        <v>3</v>
      </c>
      <c r="F282" s="5" t="str">
        <f>TEXT(SalesDataTable[[#This Row],[Order Date]], "MMM")</f>
        <v>Mar</v>
      </c>
      <c r="G282" s="4" t="s">
        <v>11</v>
      </c>
      <c r="H282" s="4" t="s">
        <v>12</v>
      </c>
      <c r="I282" s="4" t="s">
        <v>19</v>
      </c>
      <c r="J282" s="4" t="s">
        <v>16</v>
      </c>
      <c r="K282" s="4" t="s">
        <v>23</v>
      </c>
      <c r="L282" s="4" t="s">
        <v>29</v>
      </c>
      <c r="M282" s="9">
        <v>1</v>
      </c>
      <c r="N282" s="6">
        <v>195.06</v>
      </c>
      <c r="O282" s="7">
        <v>0.1</v>
      </c>
      <c r="P282" s="6">
        <v>106.68</v>
      </c>
      <c r="Q282" s="6">
        <f t="shared" si="16"/>
        <v>175.554</v>
      </c>
      <c r="R282" s="6">
        <f t="shared" si="17"/>
        <v>106.68</v>
      </c>
      <c r="S282" s="6">
        <f t="shared" si="18"/>
        <v>68.873999999999995</v>
      </c>
      <c r="T282" s="8">
        <f t="shared" si="19"/>
        <v>0.39232372945076727</v>
      </c>
      <c r="U282" s="5">
        <f>YEAR(SalesDataTable[[#This Row],[Order Date]])</f>
        <v>2026</v>
      </c>
      <c r="V282" s="8" t="str">
        <f>"Q"&amp;ROUNDUP(MONTH(SalesDataTable[[#This Row],[Order Date]])/3,0)</f>
        <v>Q1</v>
      </c>
      <c r="W282" s="9">
        <f>MONTH(SalesDataTable[[#This Row],[Order Date]])</f>
        <v>3</v>
      </c>
      <c r="X282" s="8" t="str">
        <f>TEXT(SalesDataTable[[#This Row],[Order Date]],"mmm")</f>
        <v>Mar</v>
      </c>
    </row>
    <row r="283" spans="1:24" ht="16">
      <c r="A283" s="2">
        <v>3551</v>
      </c>
      <c r="B283" s="3">
        <v>46082</v>
      </c>
      <c r="C283" s="5">
        <f>YEAR(SalesDataTable[[#This Row],[Order Date]])</f>
        <v>2026</v>
      </c>
      <c r="D283" s="14" t="str">
        <f>"Q"&amp;ROUNDUP(MONTH(SalesDataTable[[#This Row],[Order Date]])/3,0)</f>
        <v>Q1</v>
      </c>
      <c r="E283" s="5">
        <f>MONTH(SalesDataTable[[#This Row],[Order Date]])</f>
        <v>3</v>
      </c>
      <c r="F283" s="5" t="str">
        <f>TEXT(SalesDataTable[[#This Row],[Order Date]], "MMM")</f>
        <v>Mar</v>
      </c>
      <c r="G283" s="4" t="s">
        <v>6</v>
      </c>
      <c r="H283" s="4" t="s">
        <v>41</v>
      </c>
      <c r="I283" s="4" t="s">
        <v>28</v>
      </c>
      <c r="J283" s="4" t="s">
        <v>3</v>
      </c>
      <c r="K283" s="4" t="s">
        <v>4</v>
      </c>
      <c r="L283" s="4" t="s">
        <v>30</v>
      </c>
      <c r="M283" s="9">
        <v>2</v>
      </c>
      <c r="N283" s="6">
        <v>100.79</v>
      </c>
      <c r="O283" s="7">
        <v>0.05</v>
      </c>
      <c r="P283" s="6">
        <v>49</v>
      </c>
      <c r="Q283" s="6">
        <f t="shared" si="16"/>
        <v>191.501</v>
      </c>
      <c r="R283" s="6">
        <f t="shared" si="17"/>
        <v>98</v>
      </c>
      <c r="S283" s="6">
        <f t="shared" si="18"/>
        <v>93.501000000000005</v>
      </c>
      <c r="T283" s="8">
        <f t="shared" si="19"/>
        <v>0.48825332504791097</v>
      </c>
      <c r="U283" s="5">
        <f>YEAR(SalesDataTable[[#This Row],[Order Date]])</f>
        <v>2026</v>
      </c>
      <c r="V283" s="8" t="str">
        <f>"Q"&amp;ROUNDUP(MONTH(SalesDataTable[[#This Row],[Order Date]])/3,0)</f>
        <v>Q1</v>
      </c>
      <c r="W283" s="9">
        <f>MONTH(SalesDataTable[[#This Row],[Order Date]])</f>
        <v>3</v>
      </c>
      <c r="X283" s="8" t="str">
        <f>TEXT(SalesDataTable[[#This Row],[Order Date]],"mmm")</f>
        <v>Mar</v>
      </c>
    </row>
    <row r="284" spans="1:24" ht="16">
      <c r="A284" s="2">
        <v>4157</v>
      </c>
      <c r="B284" s="3">
        <v>46082</v>
      </c>
      <c r="C284" s="5">
        <f>YEAR(SalesDataTable[[#This Row],[Order Date]])</f>
        <v>2026</v>
      </c>
      <c r="D284" s="14" t="str">
        <f>"Q"&amp;ROUNDUP(MONTH(SalesDataTable[[#This Row],[Order Date]])/3,0)</f>
        <v>Q1</v>
      </c>
      <c r="E284" s="5">
        <f>MONTH(SalesDataTable[[#This Row],[Order Date]])</f>
        <v>3</v>
      </c>
      <c r="F284" s="5" t="str">
        <f>TEXT(SalesDataTable[[#This Row],[Order Date]], "MMM")</f>
        <v>Mar</v>
      </c>
      <c r="G284" s="4" t="s">
        <v>20</v>
      </c>
      <c r="H284" s="4" t="s">
        <v>33</v>
      </c>
      <c r="I284" s="4" t="s">
        <v>2</v>
      </c>
      <c r="J284" s="4" t="s">
        <v>13</v>
      </c>
      <c r="K284" s="4" t="s">
        <v>4</v>
      </c>
      <c r="L284" s="4" t="s">
        <v>22</v>
      </c>
      <c r="M284" s="9">
        <v>5</v>
      </c>
      <c r="N284" s="6">
        <v>51.92</v>
      </c>
      <c r="O284" s="7">
        <v>0.15</v>
      </c>
      <c r="P284" s="6">
        <v>22.24</v>
      </c>
      <c r="Q284" s="6">
        <f t="shared" si="16"/>
        <v>220.66000000000003</v>
      </c>
      <c r="R284" s="6">
        <f t="shared" si="17"/>
        <v>111.19999999999999</v>
      </c>
      <c r="S284" s="6">
        <f t="shared" si="18"/>
        <v>109.46000000000004</v>
      </c>
      <c r="T284" s="8">
        <f t="shared" si="19"/>
        <v>0.49605728269736254</v>
      </c>
      <c r="U284" s="5">
        <f>YEAR(SalesDataTable[[#This Row],[Order Date]])</f>
        <v>2026</v>
      </c>
      <c r="V284" s="8" t="str">
        <f>"Q"&amp;ROUNDUP(MONTH(SalesDataTable[[#This Row],[Order Date]])/3,0)</f>
        <v>Q1</v>
      </c>
      <c r="W284" s="9">
        <f>MONTH(SalesDataTable[[#This Row],[Order Date]])</f>
        <v>3</v>
      </c>
      <c r="X284" s="8" t="str">
        <f>TEXT(SalesDataTable[[#This Row],[Order Date]],"mmm")</f>
        <v>Mar</v>
      </c>
    </row>
    <row r="285" spans="1:24" ht="16">
      <c r="A285" s="2">
        <v>4398</v>
      </c>
      <c r="B285" s="3">
        <v>46082</v>
      </c>
      <c r="C285" s="5">
        <f>YEAR(SalesDataTable[[#This Row],[Order Date]])</f>
        <v>2026</v>
      </c>
      <c r="D285" s="14" t="str">
        <f>"Q"&amp;ROUNDUP(MONTH(SalesDataTable[[#This Row],[Order Date]])/3,0)</f>
        <v>Q1</v>
      </c>
      <c r="E285" s="5">
        <f>MONTH(SalesDataTable[[#This Row],[Order Date]])</f>
        <v>3</v>
      </c>
      <c r="F285" s="5" t="str">
        <f>TEXT(SalesDataTable[[#This Row],[Order Date]], "MMM")</f>
        <v>Mar</v>
      </c>
      <c r="G285" s="4" t="s">
        <v>20</v>
      </c>
      <c r="H285" s="4" t="s">
        <v>31</v>
      </c>
      <c r="I285" s="4" t="s">
        <v>2</v>
      </c>
      <c r="J285" s="4" t="s">
        <v>13</v>
      </c>
      <c r="K285" s="4" t="s">
        <v>23</v>
      </c>
      <c r="L285" s="4" t="s">
        <v>51</v>
      </c>
      <c r="M285" s="9">
        <v>1</v>
      </c>
      <c r="N285" s="6">
        <v>123.99</v>
      </c>
      <c r="O285" s="7">
        <v>0.05</v>
      </c>
      <c r="P285" s="6">
        <v>61.67</v>
      </c>
      <c r="Q285" s="6">
        <f t="shared" si="16"/>
        <v>117.79049999999999</v>
      </c>
      <c r="R285" s="6">
        <f t="shared" si="17"/>
        <v>61.67</v>
      </c>
      <c r="S285" s="6">
        <f t="shared" si="18"/>
        <v>56.120499999999993</v>
      </c>
      <c r="T285" s="8">
        <f t="shared" si="19"/>
        <v>0.47644334644984099</v>
      </c>
      <c r="U285" s="5">
        <f>YEAR(SalesDataTable[[#This Row],[Order Date]])</f>
        <v>2026</v>
      </c>
      <c r="V285" s="8" t="str">
        <f>"Q"&amp;ROUNDUP(MONTH(SalesDataTable[[#This Row],[Order Date]])/3,0)</f>
        <v>Q1</v>
      </c>
      <c r="W285" s="9">
        <f>MONTH(SalesDataTable[[#This Row],[Order Date]])</f>
        <v>3</v>
      </c>
      <c r="X285" s="8" t="str">
        <f>TEXT(SalesDataTable[[#This Row],[Order Date]],"mmm")</f>
        <v>Mar</v>
      </c>
    </row>
    <row r="286" spans="1:24" ht="16">
      <c r="A286" s="2">
        <v>4951</v>
      </c>
      <c r="B286" s="3">
        <v>46082</v>
      </c>
      <c r="C286" s="5">
        <f>YEAR(SalesDataTable[[#This Row],[Order Date]])</f>
        <v>2026</v>
      </c>
      <c r="D286" s="14" t="str">
        <f>"Q"&amp;ROUNDUP(MONTH(SalesDataTable[[#This Row],[Order Date]])/3,0)</f>
        <v>Q1</v>
      </c>
      <c r="E286" s="5">
        <f>MONTH(SalesDataTable[[#This Row],[Order Date]])</f>
        <v>3</v>
      </c>
      <c r="F286" s="5" t="str">
        <f>TEXT(SalesDataTable[[#This Row],[Order Date]], "MMM")</f>
        <v>Mar</v>
      </c>
      <c r="G286" s="4" t="s">
        <v>6</v>
      </c>
      <c r="H286" s="4" t="s">
        <v>49</v>
      </c>
      <c r="I286" s="4" t="s">
        <v>2</v>
      </c>
      <c r="J286" s="4" t="s">
        <v>13</v>
      </c>
      <c r="K286" s="4" t="s">
        <v>23</v>
      </c>
      <c r="L286" s="4" t="s">
        <v>24</v>
      </c>
      <c r="M286" s="9">
        <v>1</v>
      </c>
      <c r="N286" s="6">
        <v>344.8</v>
      </c>
      <c r="O286" s="7">
        <v>0.05</v>
      </c>
      <c r="P286" s="6">
        <v>196.14</v>
      </c>
      <c r="Q286" s="6">
        <f t="shared" si="16"/>
        <v>327.56</v>
      </c>
      <c r="R286" s="6">
        <f t="shared" si="17"/>
        <v>196.14</v>
      </c>
      <c r="S286" s="6">
        <f t="shared" si="18"/>
        <v>131.42000000000002</v>
      </c>
      <c r="T286" s="8">
        <f t="shared" si="19"/>
        <v>0.40120893882036884</v>
      </c>
      <c r="U286" s="5">
        <f>YEAR(SalesDataTable[[#This Row],[Order Date]])</f>
        <v>2026</v>
      </c>
      <c r="V286" s="8" t="str">
        <f>"Q"&amp;ROUNDUP(MONTH(SalesDataTable[[#This Row],[Order Date]])/3,0)</f>
        <v>Q1</v>
      </c>
      <c r="W286" s="9">
        <f>MONTH(SalesDataTable[[#This Row],[Order Date]])</f>
        <v>3</v>
      </c>
      <c r="X286" s="8" t="str">
        <f>TEXT(SalesDataTable[[#This Row],[Order Date]],"mmm")</f>
        <v>Mar</v>
      </c>
    </row>
    <row r="287" spans="1:24" ht="16">
      <c r="A287" s="2">
        <v>1354</v>
      </c>
      <c r="B287" s="3">
        <v>46083</v>
      </c>
      <c r="C287" s="5">
        <f>YEAR(SalesDataTable[[#This Row],[Order Date]])</f>
        <v>2026</v>
      </c>
      <c r="D287" s="14" t="str">
        <f>"Q"&amp;ROUNDUP(MONTH(SalesDataTable[[#This Row],[Order Date]])/3,0)</f>
        <v>Q1</v>
      </c>
      <c r="E287" s="5">
        <f>MONTH(SalesDataTable[[#This Row],[Order Date]])</f>
        <v>3</v>
      </c>
      <c r="F287" s="5" t="str">
        <f>TEXT(SalesDataTable[[#This Row],[Order Date]], "MMM")</f>
        <v>Mar</v>
      </c>
      <c r="G287" s="4" t="s">
        <v>20</v>
      </c>
      <c r="H287" s="4" t="s">
        <v>33</v>
      </c>
      <c r="I287" s="4" t="s">
        <v>28</v>
      </c>
      <c r="J287" s="4" t="s">
        <v>3</v>
      </c>
      <c r="K287" s="4" t="s">
        <v>14</v>
      </c>
      <c r="L287" s="4" t="s">
        <v>44</v>
      </c>
      <c r="M287" s="9">
        <v>3</v>
      </c>
      <c r="N287" s="6">
        <v>131.91999999999999</v>
      </c>
      <c r="O287" s="7">
        <v>0.05</v>
      </c>
      <c r="P287" s="6">
        <v>67.47</v>
      </c>
      <c r="Q287" s="6">
        <f t="shared" si="16"/>
        <v>375.97199999999998</v>
      </c>
      <c r="R287" s="6">
        <f t="shared" si="17"/>
        <v>202.41</v>
      </c>
      <c r="S287" s="6">
        <f t="shared" si="18"/>
        <v>173.56199999999998</v>
      </c>
      <c r="T287" s="8">
        <f t="shared" si="19"/>
        <v>0.46163544093709102</v>
      </c>
      <c r="U287" s="5">
        <f>YEAR(SalesDataTable[[#This Row],[Order Date]])</f>
        <v>2026</v>
      </c>
      <c r="V287" s="8" t="str">
        <f>"Q"&amp;ROUNDUP(MONTH(SalesDataTable[[#This Row],[Order Date]])/3,0)</f>
        <v>Q1</v>
      </c>
      <c r="W287" s="9">
        <f>MONTH(SalesDataTable[[#This Row],[Order Date]])</f>
        <v>3</v>
      </c>
      <c r="X287" s="8" t="str">
        <f>TEXT(SalesDataTable[[#This Row],[Order Date]],"mmm")</f>
        <v>Mar</v>
      </c>
    </row>
    <row r="288" spans="1:24" ht="16">
      <c r="A288" s="2">
        <v>2042</v>
      </c>
      <c r="B288" s="3">
        <v>46083</v>
      </c>
      <c r="C288" s="5">
        <f>YEAR(SalesDataTable[[#This Row],[Order Date]])</f>
        <v>2026</v>
      </c>
      <c r="D288" s="14" t="str">
        <f>"Q"&amp;ROUNDUP(MONTH(SalesDataTable[[#This Row],[Order Date]])/3,0)</f>
        <v>Q1</v>
      </c>
      <c r="E288" s="5">
        <f>MONTH(SalesDataTable[[#This Row],[Order Date]])</f>
        <v>3</v>
      </c>
      <c r="F288" s="5" t="str">
        <f>TEXT(SalesDataTable[[#This Row],[Order Date]], "MMM")</f>
        <v>Mar</v>
      </c>
      <c r="G288" s="4" t="s">
        <v>11</v>
      </c>
      <c r="H288" s="4" t="s">
        <v>52</v>
      </c>
      <c r="I288" s="4" t="s">
        <v>2</v>
      </c>
      <c r="J288" s="4" t="s">
        <v>16</v>
      </c>
      <c r="K288" s="4" t="s">
        <v>9</v>
      </c>
      <c r="L288" s="4" t="s">
        <v>17</v>
      </c>
      <c r="M288" s="9">
        <v>3</v>
      </c>
      <c r="N288" s="6">
        <v>146.99</v>
      </c>
      <c r="O288" s="7">
        <v>0</v>
      </c>
      <c r="P288" s="6">
        <v>80.069999999999993</v>
      </c>
      <c r="Q288" s="6">
        <f t="shared" si="16"/>
        <v>440.97</v>
      </c>
      <c r="R288" s="6">
        <f t="shared" si="17"/>
        <v>240.20999999999998</v>
      </c>
      <c r="S288" s="6">
        <f t="shared" si="18"/>
        <v>200.76000000000005</v>
      </c>
      <c r="T288" s="8">
        <f t="shared" si="19"/>
        <v>0.45526906592285199</v>
      </c>
      <c r="U288" s="5">
        <f>YEAR(SalesDataTable[[#This Row],[Order Date]])</f>
        <v>2026</v>
      </c>
      <c r="V288" s="8" t="str">
        <f>"Q"&amp;ROUNDUP(MONTH(SalesDataTable[[#This Row],[Order Date]])/3,0)</f>
        <v>Q1</v>
      </c>
      <c r="W288" s="9">
        <f>MONTH(SalesDataTable[[#This Row],[Order Date]])</f>
        <v>3</v>
      </c>
      <c r="X288" s="8" t="str">
        <f>TEXT(SalesDataTable[[#This Row],[Order Date]],"mmm")</f>
        <v>Mar</v>
      </c>
    </row>
    <row r="289" spans="1:24" ht="16">
      <c r="A289" s="2">
        <v>3895</v>
      </c>
      <c r="B289" s="3">
        <v>46083</v>
      </c>
      <c r="C289" s="5">
        <f>YEAR(SalesDataTable[[#This Row],[Order Date]])</f>
        <v>2026</v>
      </c>
      <c r="D289" s="14" t="str">
        <f>"Q"&amp;ROUNDUP(MONTH(SalesDataTable[[#This Row],[Order Date]])/3,0)</f>
        <v>Q1</v>
      </c>
      <c r="E289" s="5">
        <f>MONTH(SalesDataTable[[#This Row],[Order Date]])</f>
        <v>3</v>
      </c>
      <c r="F289" s="5" t="str">
        <f>TEXT(SalesDataTable[[#This Row],[Order Date]], "MMM")</f>
        <v>Mar</v>
      </c>
      <c r="G289" s="4" t="s">
        <v>20</v>
      </c>
      <c r="H289" s="4" t="s">
        <v>31</v>
      </c>
      <c r="I289" s="4" t="s">
        <v>2</v>
      </c>
      <c r="J289" s="4" t="s">
        <v>16</v>
      </c>
      <c r="K289" s="4" t="s">
        <v>14</v>
      </c>
      <c r="L289" s="4" t="s">
        <v>48</v>
      </c>
      <c r="M289" s="9">
        <v>2</v>
      </c>
      <c r="N289" s="6">
        <v>164.74</v>
      </c>
      <c r="O289" s="7">
        <v>0.05</v>
      </c>
      <c r="P289" s="6">
        <v>89.9</v>
      </c>
      <c r="Q289" s="6">
        <f t="shared" si="16"/>
        <v>313.00600000000003</v>
      </c>
      <c r="R289" s="6">
        <f t="shared" si="17"/>
        <v>179.8</v>
      </c>
      <c r="S289" s="6">
        <f t="shared" si="18"/>
        <v>133.20600000000002</v>
      </c>
      <c r="T289" s="8">
        <f t="shared" si="19"/>
        <v>0.42557011686676932</v>
      </c>
      <c r="U289" s="5">
        <f>YEAR(SalesDataTable[[#This Row],[Order Date]])</f>
        <v>2026</v>
      </c>
      <c r="V289" s="8" t="str">
        <f>"Q"&amp;ROUNDUP(MONTH(SalesDataTable[[#This Row],[Order Date]])/3,0)</f>
        <v>Q1</v>
      </c>
      <c r="W289" s="9">
        <f>MONTH(SalesDataTable[[#This Row],[Order Date]])</f>
        <v>3</v>
      </c>
      <c r="X289" s="8" t="str">
        <f>TEXT(SalesDataTable[[#This Row],[Order Date]],"mmm")</f>
        <v>Mar</v>
      </c>
    </row>
    <row r="290" spans="1:24" ht="16">
      <c r="A290" s="2">
        <v>5074</v>
      </c>
      <c r="B290" s="3">
        <v>46083</v>
      </c>
      <c r="C290" s="5">
        <f>YEAR(SalesDataTable[[#This Row],[Order Date]])</f>
        <v>2026</v>
      </c>
      <c r="D290" s="14" t="str">
        <f>"Q"&amp;ROUNDUP(MONTH(SalesDataTable[[#This Row],[Order Date]])/3,0)</f>
        <v>Q1</v>
      </c>
      <c r="E290" s="5">
        <f>MONTH(SalesDataTable[[#This Row],[Order Date]])</f>
        <v>3</v>
      </c>
      <c r="F290" s="5" t="str">
        <f>TEXT(SalesDataTable[[#This Row],[Order Date]], "MMM")</f>
        <v>Mar</v>
      </c>
      <c r="G290" s="4" t="s">
        <v>20</v>
      </c>
      <c r="H290" s="4" t="s">
        <v>31</v>
      </c>
      <c r="I290" s="4" t="s">
        <v>2</v>
      </c>
      <c r="J290" s="4" t="s">
        <v>3</v>
      </c>
      <c r="K290" s="4" t="s">
        <v>9</v>
      </c>
      <c r="L290" s="4" t="s">
        <v>10</v>
      </c>
      <c r="M290" s="9">
        <v>2</v>
      </c>
      <c r="N290" s="6">
        <v>89.81</v>
      </c>
      <c r="O290" s="7">
        <v>0</v>
      </c>
      <c r="P290" s="6">
        <v>46.44</v>
      </c>
      <c r="Q290" s="6">
        <f t="shared" si="16"/>
        <v>179.62</v>
      </c>
      <c r="R290" s="6">
        <f t="shared" si="17"/>
        <v>92.88</v>
      </c>
      <c r="S290" s="6">
        <f t="shared" si="18"/>
        <v>86.740000000000009</v>
      </c>
      <c r="T290" s="8">
        <f t="shared" si="19"/>
        <v>0.482908362097762</v>
      </c>
      <c r="U290" s="5">
        <f>YEAR(SalesDataTable[[#This Row],[Order Date]])</f>
        <v>2026</v>
      </c>
      <c r="V290" s="8" t="str">
        <f>"Q"&amp;ROUNDUP(MONTH(SalesDataTable[[#This Row],[Order Date]])/3,0)</f>
        <v>Q1</v>
      </c>
      <c r="W290" s="9">
        <f>MONTH(SalesDataTable[[#This Row],[Order Date]])</f>
        <v>3</v>
      </c>
      <c r="X290" s="8" t="str">
        <f>TEXT(SalesDataTable[[#This Row],[Order Date]],"mmm")</f>
        <v>Mar</v>
      </c>
    </row>
    <row r="291" spans="1:24" ht="16">
      <c r="A291" s="2">
        <v>179</v>
      </c>
      <c r="B291" s="3">
        <v>46084</v>
      </c>
      <c r="C291" s="5">
        <f>YEAR(SalesDataTable[[#This Row],[Order Date]])</f>
        <v>2026</v>
      </c>
      <c r="D291" s="14" t="str">
        <f>"Q"&amp;ROUNDUP(MONTH(SalesDataTable[[#This Row],[Order Date]])/3,0)</f>
        <v>Q1</v>
      </c>
      <c r="E291" s="5">
        <f>MONTH(SalesDataTable[[#This Row],[Order Date]])</f>
        <v>3</v>
      </c>
      <c r="F291" s="5" t="str">
        <f>TEXT(SalesDataTable[[#This Row],[Order Date]], "MMM")</f>
        <v>Mar</v>
      </c>
      <c r="G291" s="4" t="s">
        <v>11</v>
      </c>
      <c r="H291" s="4" t="s">
        <v>52</v>
      </c>
      <c r="I291" s="4" t="s">
        <v>19</v>
      </c>
      <c r="J291" s="4" t="s">
        <v>3</v>
      </c>
      <c r="K291" s="4" t="s">
        <v>34</v>
      </c>
      <c r="L291" s="4" t="s">
        <v>42</v>
      </c>
      <c r="M291" s="9">
        <v>1</v>
      </c>
      <c r="N291" s="6">
        <v>35.369999999999997</v>
      </c>
      <c r="O291" s="7">
        <v>0</v>
      </c>
      <c r="P291" s="6">
        <v>13.88</v>
      </c>
      <c r="Q291" s="6">
        <f t="shared" si="16"/>
        <v>35.369999999999997</v>
      </c>
      <c r="R291" s="6">
        <f t="shared" si="17"/>
        <v>13.88</v>
      </c>
      <c r="S291" s="6">
        <f t="shared" si="18"/>
        <v>21.489999999999995</v>
      </c>
      <c r="T291" s="8">
        <f t="shared" si="19"/>
        <v>0.60757704269154644</v>
      </c>
      <c r="U291" s="5">
        <f>YEAR(SalesDataTable[[#This Row],[Order Date]])</f>
        <v>2026</v>
      </c>
      <c r="V291" s="8" t="str">
        <f>"Q"&amp;ROUNDUP(MONTH(SalesDataTable[[#This Row],[Order Date]])/3,0)</f>
        <v>Q1</v>
      </c>
      <c r="W291" s="9">
        <f>MONTH(SalesDataTable[[#This Row],[Order Date]])</f>
        <v>3</v>
      </c>
      <c r="X291" s="8" t="str">
        <f>TEXT(SalesDataTable[[#This Row],[Order Date]],"mmm")</f>
        <v>Mar</v>
      </c>
    </row>
    <row r="292" spans="1:24" ht="16">
      <c r="A292" s="2">
        <v>459</v>
      </c>
      <c r="B292" s="3">
        <v>46084</v>
      </c>
      <c r="C292" s="5">
        <f>YEAR(SalesDataTable[[#This Row],[Order Date]])</f>
        <v>2026</v>
      </c>
      <c r="D292" s="14" t="str">
        <f>"Q"&amp;ROUNDUP(MONTH(SalesDataTable[[#This Row],[Order Date]])/3,0)</f>
        <v>Q1</v>
      </c>
      <c r="E292" s="5">
        <f>MONTH(SalesDataTable[[#This Row],[Order Date]])</f>
        <v>3</v>
      </c>
      <c r="F292" s="5" t="str">
        <f>TEXT(SalesDataTable[[#This Row],[Order Date]], "MMM")</f>
        <v>Mar</v>
      </c>
      <c r="G292" s="4" t="s">
        <v>6</v>
      </c>
      <c r="H292" s="4" t="s">
        <v>43</v>
      </c>
      <c r="I292" s="4" t="s">
        <v>28</v>
      </c>
      <c r="J292" s="4" t="s">
        <v>13</v>
      </c>
      <c r="K292" s="4" t="s">
        <v>4</v>
      </c>
      <c r="L292" s="4" t="s">
        <v>22</v>
      </c>
      <c r="M292" s="9">
        <v>4</v>
      </c>
      <c r="N292" s="6">
        <v>50.64</v>
      </c>
      <c r="O292" s="7">
        <v>0</v>
      </c>
      <c r="P292" s="6">
        <v>23.09</v>
      </c>
      <c r="Q292" s="6">
        <f t="shared" si="16"/>
        <v>202.56</v>
      </c>
      <c r="R292" s="6">
        <f t="shared" si="17"/>
        <v>92.36</v>
      </c>
      <c r="S292" s="6">
        <f t="shared" si="18"/>
        <v>110.2</v>
      </c>
      <c r="T292" s="8">
        <f t="shared" si="19"/>
        <v>0.54403633491311221</v>
      </c>
      <c r="U292" s="5">
        <f>YEAR(SalesDataTable[[#This Row],[Order Date]])</f>
        <v>2026</v>
      </c>
      <c r="V292" s="8" t="str">
        <f>"Q"&amp;ROUNDUP(MONTH(SalesDataTable[[#This Row],[Order Date]])/3,0)</f>
        <v>Q1</v>
      </c>
      <c r="W292" s="9">
        <f>MONTH(SalesDataTable[[#This Row],[Order Date]])</f>
        <v>3</v>
      </c>
      <c r="X292" s="8" t="str">
        <f>TEXT(SalesDataTable[[#This Row],[Order Date]],"mmm")</f>
        <v>Mar</v>
      </c>
    </row>
    <row r="293" spans="1:24" ht="16">
      <c r="A293" s="2">
        <v>525</v>
      </c>
      <c r="B293" s="3">
        <v>46084</v>
      </c>
      <c r="C293" s="5">
        <f>YEAR(SalesDataTable[[#This Row],[Order Date]])</f>
        <v>2026</v>
      </c>
      <c r="D293" s="14" t="str">
        <f>"Q"&amp;ROUNDUP(MONTH(SalesDataTable[[#This Row],[Order Date]])/3,0)</f>
        <v>Q1</v>
      </c>
      <c r="E293" s="5">
        <f>MONTH(SalesDataTable[[#This Row],[Order Date]])</f>
        <v>3</v>
      </c>
      <c r="F293" s="5" t="str">
        <f>TEXT(SalesDataTable[[#This Row],[Order Date]], "MMM")</f>
        <v>Mar</v>
      </c>
      <c r="G293" s="4" t="s">
        <v>20</v>
      </c>
      <c r="H293" s="4" t="s">
        <v>31</v>
      </c>
      <c r="I293" s="4" t="s">
        <v>19</v>
      </c>
      <c r="J293" s="4" t="s">
        <v>3</v>
      </c>
      <c r="K293" s="4" t="s">
        <v>9</v>
      </c>
      <c r="L293" s="4" t="s">
        <v>17</v>
      </c>
      <c r="M293" s="9">
        <v>1</v>
      </c>
      <c r="N293" s="6">
        <v>146.37</v>
      </c>
      <c r="O293" s="7">
        <v>0</v>
      </c>
      <c r="P293" s="6">
        <v>78.3</v>
      </c>
      <c r="Q293" s="6">
        <f t="shared" si="16"/>
        <v>146.37</v>
      </c>
      <c r="R293" s="6">
        <f t="shared" si="17"/>
        <v>78.3</v>
      </c>
      <c r="S293" s="6">
        <f t="shared" si="18"/>
        <v>68.070000000000007</v>
      </c>
      <c r="T293" s="8">
        <f t="shared" si="19"/>
        <v>0.46505431440869033</v>
      </c>
      <c r="U293" s="5">
        <f>YEAR(SalesDataTable[[#This Row],[Order Date]])</f>
        <v>2026</v>
      </c>
      <c r="V293" s="8" t="str">
        <f>"Q"&amp;ROUNDUP(MONTH(SalesDataTable[[#This Row],[Order Date]])/3,0)</f>
        <v>Q1</v>
      </c>
      <c r="W293" s="9">
        <f>MONTH(SalesDataTable[[#This Row],[Order Date]])</f>
        <v>3</v>
      </c>
      <c r="X293" s="8" t="str">
        <f>TEXT(SalesDataTable[[#This Row],[Order Date]],"mmm")</f>
        <v>Mar</v>
      </c>
    </row>
    <row r="294" spans="1:24" ht="16">
      <c r="A294" s="2">
        <v>3374</v>
      </c>
      <c r="B294" s="3">
        <v>46084</v>
      </c>
      <c r="C294" s="5">
        <f>YEAR(SalesDataTable[[#This Row],[Order Date]])</f>
        <v>2026</v>
      </c>
      <c r="D294" s="14" t="str">
        <f>"Q"&amp;ROUNDUP(MONTH(SalesDataTable[[#This Row],[Order Date]])/3,0)</f>
        <v>Q1</v>
      </c>
      <c r="E294" s="5">
        <f>MONTH(SalesDataTable[[#This Row],[Order Date]])</f>
        <v>3</v>
      </c>
      <c r="F294" s="5" t="str">
        <f>TEXT(SalesDataTable[[#This Row],[Order Date]], "MMM")</f>
        <v>Mar</v>
      </c>
      <c r="G294" s="4" t="s">
        <v>11</v>
      </c>
      <c r="H294" s="4" t="s">
        <v>12</v>
      </c>
      <c r="I294" s="4" t="s">
        <v>2</v>
      </c>
      <c r="J294" s="4" t="s">
        <v>3</v>
      </c>
      <c r="K294" s="4" t="s">
        <v>9</v>
      </c>
      <c r="L294" s="4" t="s">
        <v>17</v>
      </c>
      <c r="M294" s="9">
        <v>3</v>
      </c>
      <c r="N294" s="6">
        <v>143.74</v>
      </c>
      <c r="O294" s="7">
        <v>0</v>
      </c>
      <c r="P294" s="6">
        <v>81.58</v>
      </c>
      <c r="Q294" s="6">
        <f t="shared" si="16"/>
        <v>431.22</v>
      </c>
      <c r="R294" s="6">
        <f t="shared" si="17"/>
        <v>244.74</v>
      </c>
      <c r="S294" s="6">
        <f t="shared" si="18"/>
        <v>186.48000000000002</v>
      </c>
      <c r="T294" s="8">
        <f t="shared" si="19"/>
        <v>0.43244747460692917</v>
      </c>
      <c r="U294" s="5">
        <f>YEAR(SalesDataTable[[#This Row],[Order Date]])</f>
        <v>2026</v>
      </c>
      <c r="V294" s="8" t="str">
        <f>"Q"&amp;ROUNDUP(MONTH(SalesDataTable[[#This Row],[Order Date]])/3,0)</f>
        <v>Q1</v>
      </c>
      <c r="W294" s="9">
        <f>MONTH(SalesDataTable[[#This Row],[Order Date]])</f>
        <v>3</v>
      </c>
      <c r="X294" s="8" t="str">
        <f>TEXT(SalesDataTable[[#This Row],[Order Date]],"mmm")</f>
        <v>Mar</v>
      </c>
    </row>
    <row r="295" spans="1:24" ht="16">
      <c r="A295" s="2">
        <v>3850</v>
      </c>
      <c r="B295" s="3">
        <v>46084</v>
      </c>
      <c r="C295" s="5">
        <f>YEAR(SalesDataTable[[#This Row],[Order Date]])</f>
        <v>2026</v>
      </c>
      <c r="D295" s="14" t="str">
        <f>"Q"&amp;ROUNDUP(MONTH(SalesDataTable[[#This Row],[Order Date]])/3,0)</f>
        <v>Q1</v>
      </c>
      <c r="E295" s="5">
        <f>MONTH(SalesDataTable[[#This Row],[Order Date]])</f>
        <v>3</v>
      </c>
      <c r="F295" s="5" t="str">
        <f>TEXT(SalesDataTable[[#This Row],[Order Date]], "MMM")</f>
        <v>Mar</v>
      </c>
      <c r="G295" s="4" t="s">
        <v>20</v>
      </c>
      <c r="H295" s="4" t="s">
        <v>31</v>
      </c>
      <c r="I295" s="4" t="s">
        <v>28</v>
      </c>
      <c r="J295" s="4" t="s">
        <v>13</v>
      </c>
      <c r="K295" s="4" t="s">
        <v>23</v>
      </c>
      <c r="L295" s="4" t="s">
        <v>40</v>
      </c>
      <c r="M295" s="9">
        <v>2</v>
      </c>
      <c r="N295" s="6">
        <v>81.94</v>
      </c>
      <c r="O295" s="7">
        <v>0.1</v>
      </c>
      <c r="P295" s="6">
        <v>39.9</v>
      </c>
      <c r="Q295" s="6">
        <f t="shared" si="16"/>
        <v>147.49199999999999</v>
      </c>
      <c r="R295" s="6">
        <f t="shared" si="17"/>
        <v>79.8</v>
      </c>
      <c r="S295" s="6">
        <f t="shared" si="18"/>
        <v>67.691999999999993</v>
      </c>
      <c r="T295" s="8">
        <f t="shared" si="19"/>
        <v>0.45895370596371327</v>
      </c>
      <c r="U295" s="5">
        <f>YEAR(SalesDataTable[[#This Row],[Order Date]])</f>
        <v>2026</v>
      </c>
      <c r="V295" s="8" t="str">
        <f>"Q"&amp;ROUNDUP(MONTH(SalesDataTable[[#This Row],[Order Date]])/3,0)</f>
        <v>Q1</v>
      </c>
      <c r="W295" s="9">
        <f>MONTH(SalesDataTable[[#This Row],[Order Date]])</f>
        <v>3</v>
      </c>
      <c r="X295" s="8" t="str">
        <f>TEXT(SalesDataTable[[#This Row],[Order Date]],"mmm")</f>
        <v>Mar</v>
      </c>
    </row>
    <row r="296" spans="1:24" ht="16">
      <c r="A296" s="2">
        <v>4004</v>
      </c>
      <c r="B296" s="3">
        <v>46084</v>
      </c>
      <c r="C296" s="5">
        <f>YEAR(SalesDataTable[[#This Row],[Order Date]])</f>
        <v>2026</v>
      </c>
      <c r="D296" s="14" t="str">
        <f>"Q"&amp;ROUNDUP(MONTH(SalesDataTable[[#This Row],[Order Date]])/3,0)</f>
        <v>Q1</v>
      </c>
      <c r="E296" s="5">
        <f>MONTH(SalesDataTable[[#This Row],[Order Date]])</f>
        <v>3</v>
      </c>
      <c r="F296" s="5" t="str">
        <f>TEXT(SalesDataTable[[#This Row],[Order Date]], "MMM")</f>
        <v>Mar</v>
      </c>
      <c r="G296" s="4" t="s">
        <v>11</v>
      </c>
      <c r="H296" s="4" t="s">
        <v>25</v>
      </c>
      <c r="I296" s="4" t="s">
        <v>2</v>
      </c>
      <c r="J296" s="4" t="s">
        <v>13</v>
      </c>
      <c r="K296" s="4" t="s">
        <v>14</v>
      </c>
      <c r="L296" s="4" t="s">
        <v>32</v>
      </c>
      <c r="M296" s="9">
        <v>1</v>
      </c>
      <c r="N296" s="6">
        <v>46.46</v>
      </c>
      <c r="O296" s="7">
        <v>0.1</v>
      </c>
      <c r="P296" s="6">
        <v>17.989999999999998</v>
      </c>
      <c r="Q296" s="6">
        <f t="shared" si="16"/>
        <v>41.814</v>
      </c>
      <c r="R296" s="6">
        <f t="shared" si="17"/>
        <v>17.989999999999998</v>
      </c>
      <c r="S296" s="6">
        <f t="shared" si="18"/>
        <v>23.824000000000002</v>
      </c>
      <c r="T296" s="8">
        <f t="shared" si="19"/>
        <v>0.56976132395848289</v>
      </c>
      <c r="U296" s="5">
        <f>YEAR(SalesDataTable[[#This Row],[Order Date]])</f>
        <v>2026</v>
      </c>
      <c r="V296" s="8" t="str">
        <f>"Q"&amp;ROUNDUP(MONTH(SalesDataTable[[#This Row],[Order Date]])/3,0)</f>
        <v>Q1</v>
      </c>
      <c r="W296" s="9">
        <f>MONTH(SalesDataTable[[#This Row],[Order Date]])</f>
        <v>3</v>
      </c>
      <c r="X296" s="8" t="str">
        <f>TEXT(SalesDataTable[[#This Row],[Order Date]],"mmm")</f>
        <v>Mar</v>
      </c>
    </row>
    <row r="297" spans="1:24" ht="16">
      <c r="A297" s="2">
        <v>788</v>
      </c>
      <c r="B297" s="3">
        <v>46085</v>
      </c>
      <c r="C297" s="5">
        <f>YEAR(SalesDataTable[[#This Row],[Order Date]])</f>
        <v>2026</v>
      </c>
      <c r="D297" s="14" t="str">
        <f>"Q"&amp;ROUNDUP(MONTH(SalesDataTable[[#This Row],[Order Date]])/3,0)</f>
        <v>Q1</v>
      </c>
      <c r="E297" s="5">
        <f>MONTH(SalesDataTable[[#This Row],[Order Date]])</f>
        <v>3</v>
      </c>
      <c r="F297" s="5" t="str">
        <f>TEXT(SalesDataTable[[#This Row],[Order Date]], "MMM")</f>
        <v>Mar</v>
      </c>
      <c r="G297" s="4" t="s">
        <v>6</v>
      </c>
      <c r="H297" s="4" t="s">
        <v>41</v>
      </c>
      <c r="I297" s="4" t="s">
        <v>2</v>
      </c>
      <c r="J297" s="4" t="s">
        <v>13</v>
      </c>
      <c r="K297" s="4" t="s">
        <v>4</v>
      </c>
      <c r="L297" s="4" t="s">
        <v>26</v>
      </c>
      <c r="M297" s="9">
        <v>3</v>
      </c>
      <c r="N297" s="6">
        <v>39.49</v>
      </c>
      <c r="O297" s="7">
        <v>0</v>
      </c>
      <c r="P297" s="6">
        <v>16.420000000000002</v>
      </c>
      <c r="Q297" s="6">
        <f t="shared" si="16"/>
        <v>118.47</v>
      </c>
      <c r="R297" s="6">
        <f t="shared" si="17"/>
        <v>49.260000000000005</v>
      </c>
      <c r="S297" s="6">
        <f t="shared" si="18"/>
        <v>69.209999999999994</v>
      </c>
      <c r="T297" s="8">
        <f t="shared" si="19"/>
        <v>0.58419853127374011</v>
      </c>
      <c r="U297" s="5">
        <f>YEAR(SalesDataTable[[#This Row],[Order Date]])</f>
        <v>2026</v>
      </c>
      <c r="V297" s="8" t="str">
        <f>"Q"&amp;ROUNDUP(MONTH(SalesDataTable[[#This Row],[Order Date]])/3,0)</f>
        <v>Q1</v>
      </c>
      <c r="W297" s="9">
        <f>MONTH(SalesDataTable[[#This Row],[Order Date]])</f>
        <v>3</v>
      </c>
      <c r="X297" s="8" t="str">
        <f>TEXT(SalesDataTable[[#This Row],[Order Date]],"mmm")</f>
        <v>Mar</v>
      </c>
    </row>
    <row r="298" spans="1:24" ht="16">
      <c r="A298" s="2">
        <v>1717</v>
      </c>
      <c r="B298" s="3">
        <v>46085</v>
      </c>
      <c r="C298" s="5">
        <f>YEAR(SalesDataTable[[#This Row],[Order Date]])</f>
        <v>2026</v>
      </c>
      <c r="D298" s="14" t="str">
        <f>"Q"&amp;ROUNDUP(MONTH(SalesDataTable[[#This Row],[Order Date]])/3,0)</f>
        <v>Q1</v>
      </c>
      <c r="E298" s="5">
        <f>MONTH(SalesDataTable[[#This Row],[Order Date]])</f>
        <v>3</v>
      </c>
      <c r="F298" s="5" t="str">
        <f>TEXT(SalesDataTable[[#This Row],[Order Date]], "MMM")</f>
        <v>Mar</v>
      </c>
      <c r="G298" s="4" t="s">
        <v>20</v>
      </c>
      <c r="H298" s="4" t="s">
        <v>47</v>
      </c>
      <c r="I298" s="4" t="s">
        <v>2</v>
      </c>
      <c r="J298" s="4" t="s">
        <v>3</v>
      </c>
      <c r="K298" s="4" t="s">
        <v>34</v>
      </c>
      <c r="L298" s="4" t="s">
        <v>35</v>
      </c>
      <c r="M298" s="9">
        <v>1</v>
      </c>
      <c r="N298" s="6">
        <v>40.909999999999997</v>
      </c>
      <c r="O298" s="7">
        <v>0</v>
      </c>
      <c r="P298" s="6">
        <v>14.89</v>
      </c>
      <c r="Q298" s="6">
        <f t="shared" si="16"/>
        <v>40.909999999999997</v>
      </c>
      <c r="R298" s="6">
        <f t="shared" si="17"/>
        <v>14.89</v>
      </c>
      <c r="S298" s="6">
        <f t="shared" si="18"/>
        <v>26.019999999999996</v>
      </c>
      <c r="T298" s="8">
        <f t="shared" si="19"/>
        <v>0.63603031043754577</v>
      </c>
      <c r="U298" s="5">
        <f>YEAR(SalesDataTable[[#This Row],[Order Date]])</f>
        <v>2026</v>
      </c>
      <c r="V298" s="8" t="str">
        <f>"Q"&amp;ROUNDUP(MONTH(SalesDataTable[[#This Row],[Order Date]])/3,0)</f>
        <v>Q1</v>
      </c>
      <c r="W298" s="9">
        <f>MONTH(SalesDataTable[[#This Row],[Order Date]])</f>
        <v>3</v>
      </c>
      <c r="X298" s="8" t="str">
        <f>TEXT(SalesDataTable[[#This Row],[Order Date]],"mmm")</f>
        <v>Mar</v>
      </c>
    </row>
    <row r="299" spans="1:24" ht="16">
      <c r="A299" s="2">
        <v>1819</v>
      </c>
      <c r="B299" s="3">
        <v>46085</v>
      </c>
      <c r="C299" s="5">
        <f>YEAR(SalesDataTable[[#This Row],[Order Date]])</f>
        <v>2026</v>
      </c>
      <c r="D299" s="14" t="str">
        <f>"Q"&amp;ROUNDUP(MONTH(SalesDataTable[[#This Row],[Order Date]])/3,0)</f>
        <v>Q1</v>
      </c>
      <c r="E299" s="5">
        <f>MONTH(SalesDataTable[[#This Row],[Order Date]])</f>
        <v>3</v>
      </c>
      <c r="F299" s="5" t="str">
        <f>TEXT(SalesDataTable[[#This Row],[Order Date]], "MMM")</f>
        <v>Mar</v>
      </c>
      <c r="G299" s="4" t="s">
        <v>20</v>
      </c>
      <c r="H299" s="4" t="s">
        <v>33</v>
      </c>
      <c r="I299" s="4" t="s">
        <v>28</v>
      </c>
      <c r="J299" s="4" t="s">
        <v>13</v>
      </c>
      <c r="K299" s="4" t="s">
        <v>4</v>
      </c>
      <c r="L299" s="4" t="s">
        <v>22</v>
      </c>
      <c r="M299" s="9">
        <v>1</v>
      </c>
      <c r="N299" s="6">
        <v>49.94</v>
      </c>
      <c r="O299" s="7">
        <v>0.1</v>
      </c>
      <c r="P299" s="6">
        <v>21.84</v>
      </c>
      <c r="Q299" s="6">
        <f t="shared" si="16"/>
        <v>44.945999999999998</v>
      </c>
      <c r="R299" s="6">
        <f t="shared" si="17"/>
        <v>21.84</v>
      </c>
      <c r="S299" s="6">
        <f t="shared" si="18"/>
        <v>23.105999999999998</v>
      </c>
      <c r="T299" s="8">
        <f t="shared" si="19"/>
        <v>0.51408356694700308</v>
      </c>
      <c r="U299" s="5">
        <f>YEAR(SalesDataTable[[#This Row],[Order Date]])</f>
        <v>2026</v>
      </c>
      <c r="V299" s="8" t="str">
        <f>"Q"&amp;ROUNDUP(MONTH(SalesDataTable[[#This Row],[Order Date]])/3,0)</f>
        <v>Q1</v>
      </c>
      <c r="W299" s="9">
        <f>MONTH(SalesDataTable[[#This Row],[Order Date]])</f>
        <v>3</v>
      </c>
      <c r="X299" s="8" t="str">
        <f>TEXT(SalesDataTable[[#This Row],[Order Date]],"mmm")</f>
        <v>Mar</v>
      </c>
    </row>
    <row r="300" spans="1:24" ht="16">
      <c r="A300" s="2">
        <v>1992</v>
      </c>
      <c r="B300" s="3">
        <v>46085</v>
      </c>
      <c r="C300" s="5">
        <f>YEAR(SalesDataTable[[#This Row],[Order Date]])</f>
        <v>2026</v>
      </c>
      <c r="D300" s="14" t="str">
        <f>"Q"&amp;ROUNDUP(MONTH(SalesDataTable[[#This Row],[Order Date]])/3,0)</f>
        <v>Q1</v>
      </c>
      <c r="E300" s="5">
        <f>MONTH(SalesDataTable[[#This Row],[Order Date]])</f>
        <v>3</v>
      </c>
      <c r="F300" s="5" t="str">
        <f>TEXT(SalesDataTable[[#This Row],[Order Date]], "MMM")</f>
        <v>Mar</v>
      </c>
      <c r="G300" s="4" t="s">
        <v>11</v>
      </c>
      <c r="H300" s="4" t="s">
        <v>25</v>
      </c>
      <c r="I300" s="4" t="s">
        <v>2</v>
      </c>
      <c r="J300" s="4" t="s">
        <v>16</v>
      </c>
      <c r="K300" s="4" t="s">
        <v>14</v>
      </c>
      <c r="L300" s="4" t="s">
        <v>15</v>
      </c>
      <c r="M300" s="9">
        <v>1</v>
      </c>
      <c r="N300" s="6">
        <v>35.520000000000003</v>
      </c>
      <c r="O300" s="7">
        <v>0</v>
      </c>
      <c r="P300" s="6">
        <v>13.21</v>
      </c>
      <c r="Q300" s="6">
        <f t="shared" si="16"/>
        <v>35.520000000000003</v>
      </c>
      <c r="R300" s="6">
        <f t="shared" si="17"/>
        <v>13.21</v>
      </c>
      <c r="S300" s="6">
        <f t="shared" si="18"/>
        <v>22.310000000000002</v>
      </c>
      <c r="T300" s="8">
        <f t="shared" si="19"/>
        <v>0.62809684684684686</v>
      </c>
      <c r="U300" s="5">
        <f>YEAR(SalesDataTable[[#This Row],[Order Date]])</f>
        <v>2026</v>
      </c>
      <c r="V300" s="8" t="str">
        <f>"Q"&amp;ROUNDUP(MONTH(SalesDataTable[[#This Row],[Order Date]])/3,0)</f>
        <v>Q1</v>
      </c>
      <c r="W300" s="9">
        <f>MONTH(SalesDataTable[[#This Row],[Order Date]])</f>
        <v>3</v>
      </c>
      <c r="X300" s="8" t="str">
        <f>TEXT(SalesDataTable[[#This Row],[Order Date]],"mmm")</f>
        <v>Mar</v>
      </c>
    </row>
    <row r="301" spans="1:24" ht="16">
      <c r="A301" s="2">
        <v>2499</v>
      </c>
      <c r="B301" s="3">
        <v>46085</v>
      </c>
      <c r="C301" s="5">
        <f>YEAR(SalesDataTable[[#This Row],[Order Date]])</f>
        <v>2026</v>
      </c>
      <c r="D301" s="14" t="str">
        <f>"Q"&amp;ROUNDUP(MONTH(SalesDataTable[[#This Row],[Order Date]])/3,0)</f>
        <v>Q1</v>
      </c>
      <c r="E301" s="5">
        <f>MONTH(SalesDataTable[[#This Row],[Order Date]])</f>
        <v>3</v>
      </c>
      <c r="F301" s="5" t="str">
        <f>TEXT(SalesDataTable[[#This Row],[Order Date]], "MMM")</f>
        <v>Mar</v>
      </c>
      <c r="G301" s="4" t="s">
        <v>20</v>
      </c>
      <c r="H301" s="4" t="s">
        <v>31</v>
      </c>
      <c r="I301" s="4" t="s">
        <v>19</v>
      </c>
      <c r="J301" s="4" t="s">
        <v>13</v>
      </c>
      <c r="K301" s="4" t="s">
        <v>23</v>
      </c>
      <c r="L301" s="4" t="s">
        <v>24</v>
      </c>
      <c r="M301" s="9">
        <v>2</v>
      </c>
      <c r="N301" s="6">
        <v>341.1</v>
      </c>
      <c r="O301" s="7">
        <v>0</v>
      </c>
      <c r="P301" s="6">
        <v>200.19</v>
      </c>
      <c r="Q301" s="6">
        <f t="shared" si="16"/>
        <v>682.2</v>
      </c>
      <c r="R301" s="6">
        <f t="shared" si="17"/>
        <v>400.38</v>
      </c>
      <c r="S301" s="6">
        <f t="shared" si="18"/>
        <v>281.82000000000005</v>
      </c>
      <c r="T301" s="8">
        <f t="shared" si="19"/>
        <v>0.41310466138962187</v>
      </c>
      <c r="U301" s="5">
        <f>YEAR(SalesDataTable[[#This Row],[Order Date]])</f>
        <v>2026</v>
      </c>
      <c r="V301" s="8" t="str">
        <f>"Q"&amp;ROUNDUP(MONTH(SalesDataTable[[#This Row],[Order Date]])/3,0)</f>
        <v>Q1</v>
      </c>
      <c r="W301" s="9">
        <f>MONTH(SalesDataTable[[#This Row],[Order Date]])</f>
        <v>3</v>
      </c>
      <c r="X301" s="8" t="str">
        <f>TEXT(SalesDataTable[[#This Row],[Order Date]],"mmm")</f>
        <v>Mar</v>
      </c>
    </row>
    <row r="302" spans="1:24" ht="16">
      <c r="A302" s="2">
        <v>2698</v>
      </c>
      <c r="B302" s="3">
        <v>46085</v>
      </c>
      <c r="C302" s="5">
        <f>YEAR(SalesDataTable[[#This Row],[Order Date]])</f>
        <v>2026</v>
      </c>
      <c r="D302" s="14" t="str">
        <f>"Q"&amp;ROUNDUP(MONTH(SalesDataTable[[#This Row],[Order Date]])/3,0)</f>
        <v>Q1</v>
      </c>
      <c r="E302" s="5">
        <f>MONTH(SalesDataTable[[#This Row],[Order Date]])</f>
        <v>3</v>
      </c>
      <c r="F302" s="5" t="str">
        <f>TEXT(SalesDataTable[[#This Row],[Order Date]], "MMM")</f>
        <v>Mar</v>
      </c>
      <c r="G302" s="4" t="s">
        <v>11</v>
      </c>
      <c r="H302" s="4" t="s">
        <v>52</v>
      </c>
      <c r="I302" s="4" t="s">
        <v>28</v>
      </c>
      <c r="J302" s="4" t="s">
        <v>13</v>
      </c>
      <c r="K302" s="4" t="s">
        <v>34</v>
      </c>
      <c r="L302" s="4" t="s">
        <v>42</v>
      </c>
      <c r="M302" s="9">
        <v>4</v>
      </c>
      <c r="N302" s="6">
        <v>36.08</v>
      </c>
      <c r="O302" s="7">
        <v>0</v>
      </c>
      <c r="P302" s="6">
        <v>13.89</v>
      </c>
      <c r="Q302" s="6">
        <f t="shared" si="16"/>
        <v>144.32</v>
      </c>
      <c r="R302" s="6">
        <f t="shared" si="17"/>
        <v>55.56</v>
      </c>
      <c r="S302" s="6">
        <f t="shared" si="18"/>
        <v>88.759999999999991</v>
      </c>
      <c r="T302" s="8">
        <f t="shared" si="19"/>
        <v>0.61502217294900219</v>
      </c>
      <c r="U302" s="5">
        <f>YEAR(SalesDataTable[[#This Row],[Order Date]])</f>
        <v>2026</v>
      </c>
      <c r="V302" s="8" t="str">
        <f>"Q"&amp;ROUNDUP(MONTH(SalesDataTable[[#This Row],[Order Date]])/3,0)</f>
        <v>Q1</v>
      </c>
      <c r="W302" s="9">
        <f>MONTH(SalesDataTable[[#This Row],[Order Date]])</f>
        <v>3</v>
      </c>
      <c r="X302" s="8" t="str">
        <f>TEXT(SalesDataTable[[#This Row],[Order Date]],"mmm")</f>
        <v>Mar</v>
      </c>
    </row>
    <row r="303" spans="1:24" ht="16">
      <c r="A303" s="2">
        <v>4416</v>
      </c>
      <c r="B303" s="3">
        <v>46085</v>
      </c>
      <c r="C303" s="5">
        <f>YEAR(SalesDataTable[[#This Row],[Order Date]])</f>
        <v>2026</v>
      </c>
      <c r="D303" s="14" t="str">
        <f>"Q"&amp;ROUNDUP(MONTH(SalesDataTable[[#This Row],[Order Date]])/3,0)</f>
        <v>Q1</v>
      </c>
      <c r="E303" s="5">
        <f>MONTH(SalesDataTable[[#This Row],[Order Date]])</f>
        <v>3</v>
      </c>
      <c r="F303" s="5" t="str">
        <f>TEXT(SalesDataTable[[#This Row],[Order Date]], "MMM")</f>
        <v>Mar</v>
      </c>
      <c r="G303" s="4" t="s">
        <v>20</v>
      </c>
      <c r="H303" s="4" t="s">
        <v>21</v>
      </c>
      <c r="I303" s="4" t="s">
        <v>2</v>
      </c>
      <c r="J303" s="4" t="s">
        <v>16</v>
      </c>
      <c r="K303" s="4" t="s">
        <v>9</v>
      </c>
      <c r="L303" s="4" t="s">
        <v>37</v>
      </c>
      <c r="M303" s="9">
        <v>2</v>
      </c>
      <c r="N303" s="6">
        <v>151.69999999999999</v>
      </c>
      <c r="O303" s="7">
        <v>0</v>
      </c>
      <c r="P303" s="6">
        <v>80.44</v>
      </c>
      <c r="Q303" s="6">
        <f t="shared" si="16"/>
        <v>303.39999999999998</v>
      </c>
      <c r="R303" s="6">
        <f t="shared" si="17"/>
        <v>160.88</v>
      </c>
      <c r="S303" s="6">
        <f t="shared" si="18"/>
        <v>142.51999999999998</v>
      </c>
      <c r="T303" s="8">
        <f t="shared" si="19"/>
        <v>0.46974291364535264</v>
      </c>
      <c r="U303" s="5">
        <f>YEAR(SalesDataTable[[#This Row],[Order Date]])</f>
        <v>2026</v>
      </c>
      <c r="V303" s="8" t="str">
        <f>"Q"&amp;ROUNDUP(MONTH(SalesDataTable[[#This Row],[Order Date]])/3,0)</f>
        <v>Q1</v>
      </c>
      <c r="W303" s="9">
        <f>MONTH(SalesDataTable[[#This Row],[Order Date]])</f>
        <v>3</v>
      </c>
      <c r="X303" s="8" t="str">
        <f>TEXT(SalesDataTable[[#This Row],[Order Date]],"mmm")</f>
        <v>Mar</v>
      </c>
    </row>
    <row r="304" spans="1:24" ht="16">
      <c r="A304" s="2">
        <v>4434</v>
      </c>
      <c r="B304" s="3">
        <v>46085</v>
      </c>
      <c r="C304" s="5">
        <f>YEAR(SalesDataTable[[#This Row],[Order Date]])</f>
        <v>2026</v>
      </c>
      <c r="D304" s="14" t="str">
        <f>"Q"&amp;ROUNDUP(MONTH(SalesDataTable[[#This Row],[Order Date]])/3,0)</f>
        <v>Q1</v>
      </c>
      <c r="E304" s="5">
        <f>MONTH(SalesDataTable[[#This Row],[Order Date]])</f>
        <v>3</v>
      </c>
      <c r="F304" s="5" t="str">
        <f>TEXT(SalesDataTable[[#This Row],[Order Date]], "MMM")</f>
        <v>Mar</v>
      </c>
      <c r="G304" s="4" t="s">
        <v>6</v>
      </c>
      <c r="H304" s="4" t="s">
        <v>27</v>
      </c>
      <c r="I304" s="4" t="s">
        <v>28</v>
      </c>
      <c r="J304" s="4" t="s">
        <v>13</v>
      </c>
      <c r="K304" s="4" t="s">
        <v>9</v>
      </c>
      <c r="L304" s="4" t="s">
        <v>37</v>
      </c>
      <c r="M304" s="9">
        <v>2</v>
      </c>
      <c r="N304" s="6">
        <v>151.55000000000001</v>
      </c>
      <c r="O304" s="7">
        <v>0.1</v>
      </c>
      <c r="P304" s="6">
        <v>80.680000000000007</v>
      </c>
      <c r="Q304" s="6">
        <f t="shared" si="16"/>
        <v>272.79000000000002</v>
      </c>
      <c r="R304" s="6">
        <f t="shared" si="17"/>
        <v>161.36000000000001</v>
      </c>
      <c r="S304" s="6">
        <f t="shared" si="18"/>
        <v>111.43</v>
      </c>
      <c r="T304" s="8">
        <f t="shared" si="19"/>
        <v>0.40848271564206901</v>
      </c>
      <c r="U304" s="5">
        <f>YEAR(SalesDataTable[[#This Row],[Order Date]])</f>
        <v>2026</v>
      </c>
      <c r="V304" s="8" t="str">
        <f>"Q"&amp;ROUNDUP(MONTH(SalesDataTable[[#This Row],[Order Date]])/3,0)</f>
        <v>Q1</v>
      </c>
      <c r="W304" s="9">
        <f>MONTH(SalesDataTable[[#This Row],[Order Date]])</f>
        <v>3</v>
      </c>
      <c r="X304" s="8" t="str">
        <f>TEXT(SalesDataTable[[#This Row],[Order Date]],"mmm")</f>
        <v>Mar</v>
      </c>
    </row>
    <row r="305" spans="1:24" ht="16">
      <c r="A305" s="2">
        <v>4992</v>
      </c>
      <c r="B305" s="3">
        <v>46085</v>
      </c>
      <c r="C305" s="5">
        <f>YEAR(SalesDataTable[[#This Row],[Order Date]])</f>
        <v>2026</v>
      </c>
      <c r="D305" s="14" t="str">
        <f>"Q"&amp;ROUNDUP(MONTH(SalesDataTable[[#This Row],[Order Date]])/3,0)</f>
        <v>Q1</v>
      </c>
      <c r="E305" s="5">
        <f>MONTH(SalesDataTable[[#This Row],[Order Date]])</f>
        <v>3</v>
      </c>
      <c r="F305" s="5" t="str">
        <f>TEXT(SalesDataTable[[#This Row],[Order Date]], "MMM")</f>
        <v>Mar</v>
      </c>
      <c r="G305" s="4" t="s">
        <v>11</v>
      </c>
      <c r="H305" s="4" t="s">
        <v>12</v>
      </c>
      <c r="I305" s="4" t="s">
        <v>8</v>
      </c>
      <c r="J305" s="4" t="s">
        <v>16</v>
      </c>
      <c r="K305" s="4" t="s">
        <v>4</v>
      </c>
      <c r="L305" s="4" t="s">
        <v>5</v>
      </c>
      <c r="M305" s="9">
        <v>5</v>
      </c>
      <c r="N305" s="6">
        <v>82.44</v>
      </c>
      <c r="O305" s="7">
        <v>0.1</v>
      </c>
      <c r="P305" s="6">
        <v>41.57</v>
      </c>
      <c r="Q305" s="6">
        <f t="shared" si="16"/>
        <v>370.98</v>
      </c>
      <c r="R305" s="6">
        <f t="shared" si="17"/>
        <v>207.85</v>
      </c>
      <c r="S305" s="6">
        <f t="shared" si="18"/>
        <v>163.13000000000002</v>
      </c>
      <c r="T305" s="8">
        <f t="shared" si="19"/>
        <v>0.43972720901396306</v>
      </c>
      <c r="U305" s="5">
        <f>YEAR(SalesDataTable[[#This Row],[Order Date]])</f>
        <v>2026</v>
      </c>
      <c r="V305" s="8" t="str">
        <f>"Q"&amp;ROUNDUP(MONTH(SalesDataTable[[#This Row],[Order Date]])/3,0)</f>
        <v>Q1</v>
      </c>
      <c r="W305" s="9">
        <f>MONTH(SalesDataTable[[#This Row],[Order Date]])</f>
        <v>3</v>
      </c>
      <c r="X305" s="8" t="str">
        <f>TEXT(SalesDataTable[[#This Row],[Order Date]],"mmm")</f>
        <v>Mar</v>
      </c>
    </row>
    <row r="306" spans="1:24" ht="16">
      <c r="A306" s="2">
        <v>388</v>
      </c>
      <c r="B306" s="3">
        <v>46086</v>
      </c>
      <c r="C306" s="5">
        <f>YEAR(SalesDataTable[[#This Row],[Order Date]])</f>
        <v>2026</v>
      </c>
      <c r="D306" s="14" t="str">
        <f>"Q"&amp;ROUNDUP(MONTH(SalesDataTable[[#This Row],[Order Date]])/3,0)</f>
        <v>Q1</v>
      </c>
      <c r="E306" s="5">
        <f>MONTH(SalesDataTable[[#This Row],[Order Date]])</f>
        <v>3</v>
      </c>
      <c r="F306" s="5" t="str">
        <f>TEXT(SalesDataTable[[#This Row],[Order Date]], "MMM")</f>
        <v>Mar</v>
      </c>
      <c r="G306" s="4" t="s">
        <v>20</v>
      </c>
      <c r="H306" s="4" t="s">
        <v>33</v>
      </c>
      <c r="I306" s="4" t="s">
        <v>2</v>
      </c>
      <c r="J306" s="4" t="s">
        <v>3</v>
      </c>
      <c r="K306" s="4" t="s">
        <v>34</v>
      </c>
      <c r="L306" s="4" t="s">
        <v>42</v>
      </c>
      <c r="M306" s="9">
        <v>1</v>
      </c>
      <c r="N306" s="6">
        <v>35.61</v>
      </c>
      <c r="O306" s="7">
        <v>0.05</v>
      </c>
      <c r="P306" s="6">
        <v>13.8</v>
      </c>
      <c r="Q306" s="6">
        <f t="shared" si="16"/>
        <v>33.829499999999996</v>
      </c>
      <c r="R306" s="6">
        <f t="shared" si="17"/>
        <v>13.8</v>
      </c>
      <c r="S306" s="6">
        <f t="shared" si="18"/>
        <v>20.029499999999995</v>
      </c>
      <c r="T306" s="8">
        <f t="shared" si="19"/>
        <v>0.59207200815855976</v>
      </c>
      <c r="U306" s="5">
        <f>YEAR(SalesDataTable[[#This Row],[Order Date]])</f>
        <v>2026</v>
      </c>
      <c r="V306" s="8" t="str">
        <f>"Q"&amp;ROUNDUP(MONTH(SalesDataTable[[#This Row],[Order Date]])/3,0)</f>
        <v>Q1</v>
      </c>
      <c r="W306" s="9">
        <f>MONTH(SalesDataTable[[#This Row],[Order Date]])</f>
        <v>3</v>
      </c>
      <c r="X306" s="8" t="str">
        <f>TEXT(SalesDataTable[[#This Row],[Order Date]],"mmm")</f>
        <v>Mar</v>
      </c>
    </row>
    <row r="307" spans="1:24" ht="16">
      <c r="A307" s="2">
        <v>977</v>
      </c>
      <c r="B307" s="3">
        <v>46086</v>
      </c>
      <c r="C307" s="5">
        <f>YEAR(SalesDataTable[[#This Row],[Order Date]])</f>
        <v>2026</v>
      </c>
      <c r="D307" s="14" t="str">
        <f>"Q"&amp;ROUNDUP(MONTH(SalesDataTable[[#This Row],[Order Date]])/3,0)</f>
        <v>Q1</v>
      </c>
      <c r="E307" s="5">
        <f>MONTH(SalesDataTable[[#This Row],[Order Date]])</f>
        <v>3</v>
      </c>
      <c r="F307" s="5" t="str">
        <f>TEXT(SalesDataTable[[#This Row],[Order Date]], "MMM")</f>
        <v>Mar</v>
      </c>
      <c r="G307" s="4" t="s">
        <v>0</v>
      </c>
      <c r="H307" s="4" t="s">
        <v>1</v>
      </c>
      <c r="I307" s="4" t="s">
        <v>28</v>
      </c>
      <c r="J307" s="4" t="s">
        <v>13</v>
      </c>
      <c r="K307" s="4" t="s">
        <v>9</v>
      </c>
      <c r="L307" s="4" t="s">
        <v>37</v>
      </c>
      <c r="M307" s="9">
        <v>5</v>
      </c>
      <c r="N307" s="6">
        <v>156.13</v>
      </c>
      <c r="O307" s="7">
        <v>0</v>
      </c>
      <c r="P307" s="6">
        <v>77.03</v>
      </c>
      <c r="Q307" s="6">
        <f t="shared" si="16"/>
        <v>780.65</v>
      </c>
      <c r="R307" s="6">
        <f t="shared" si="17"/>
        <v>385.15</v>
      </c>
      <c r="S307" s="6">
        <f t="shared" si="18"/>
        <v>395.5</v>
      </c>
      <c r="T307" s="8">
        <f t="shared" si="19"/>
        <v>0.50662909114199706</v>
      </c>
      <c r="U307" s="5">
        <f>YEAR(SalesDataTable[[#This Row],[Order Date]])</f>
        <v>2026</v>
      </c>
      <c r="V307" s="8" t="str">
        <f>"Q"&amp;ROUNDUP(MONTH(SalesDataTable[[#This Row],[Order Date]])/3,0)</f>
        <v>Q1</v>
      </c>
      <c r="W307" s="9">
        <f>MONTH(SalesDataTable[[#This Row],[Order Date]])</f>
        <v>3</v>
      </c>
      <c r="X307" s="8" t="str">
        <f>TEXT(SalesDataTable[[#This Row],[Order Date]],"mmm")</f>
        <v>Mar</v>
      </c>
    </row>
    <row r="308" spans="1:24" ht="16">
      <c r="A308" s="2">
        <v>996</v>
      </c>
      <c r="B308" s="3">
        <v>46086</v>
      </c>
      <c r="C308" s="5">
        <f>YEAR(SalesDataTable[[#This Row],[Order Date]])</f>
        <v>2026</v>
      </c>
      <c r="D308" s="14" t="str">
        <f>"Q"&amp;ROUNDUP(MONTH(SalesDataTable[[#This Row],[Order Date]])/3,0)</f>
        <v>Q1</v>
      </c>
      <c r="E308" s="5">
        <f>MONTH(SalesDataTable[[#This Row],[Order Date]])</f>
        <v>3</v>
      </c>
      <c r="F308" s="5" t="str">
        <f>TEXT(SalesDataTable[[#This Row],[Order Date]], "MMM")</f>
        <v>Mar</v>
      </c>
      <c r="G308" s="4" t="s">
        <v>0</v>
      </c>
      <c r="H308" s="4" t="s">
        <v>50</v>
      </c>
      <c r="I308" s="4" t="s">
        <v>2</v>
      </c>
      <c r="J308" s="4" t="s">
        <v>3</v>
      </c>
      <c r="K308" s="4" t="s">
        <v>23</v>
      </c>
      <c r="L308" s="4" t="s">
        <v>51</v>
      </c>
      <c r="M308" s="9">
        <v>1</v>
      </c>
      <c r="N308" s="6">
        <v>124.31</v>
      </c>
      <c r="O308" s="7">
        <v>0</v>
      </c>
      <c r="P308" s="6">
        <v>61.16</v>
      </c>
      <c r="Q308" s="6">
        <f t="shared" si="16"/>
        <v>124.31</v>
      </c>
      <c r="R308" s="6">
        <f t="shared" si="17"/>
        <v>61.16</v>
      </c>
      <c r="S308" s="6">
        <f t="shared" si="18"/>
        <v>63.150000000000006</v>
      </c>
      <c r="T308" s="8">
        <f t="shared" si="19"/>
        <v>0.50800418309066053</v>
      </c>
      <c r="U308" s="5">
        <f>YEAR(SalesDataTable[[#This Row],[Order Date]])</f>
        <v>2026</v>
      </c>
      <c r="V308" s="8" t="str">
        <f>"Q"&amp;ROUNDUP(MONTH(SalesDataTable[[#This Row],[Order Date]])/3,0)</f>
        <v>Q1</v>
      </c>
      <c r="W308" s="9">
        <f>MONTH(SalesDataTable[[#This Row],[Order Date]])</f>
        <v>3</v>
      </c>
      <c r="X308" s="8" t="str">
        <f>TEXT(SalesDataTable[[#This Row],[Order Date]],"mmm")</f>
        <v>Mar</v>
      </c>
    </row>
    <row r="309" spans="1:24" ht="16">
      <c r="A309" s="2">
        <v>1923</v>
      </c>
      <c r="B309" s="3">
        <v>46086</v>
      </c>
      <c r="C309" s="5">
        <f>YEAR(SalesDataTable[[#This Row],[Order Date]])</f>
        <v>2026</v>
      </c>
      <c r="D309" s="14" t="str">
        <f>"Q"&amp;ROUNDUP(MONTH(SalesDataTable[[#This Row],[Order Date]])/3,0)</f>
        <v>Q1</v>
      </c>
      <c r="E309" s="5">
        <f>MONTH(SalesDataTable[[#This Row],[Order Date]])</f>
        <v>3</v>
      </c>
      <c r="F309" s="5" t="str">
        <f>TEXT(SalesDataTable[[#This Row],[Order Date]], "MMM")</f>
        <v>Mar</v>
      </c>
      <c r="G309" s="4" t="s">
        <v>6</v>
      </c>
      <c r="H309" s="4" t="s">
        <v>49</v>
      </c>
      <c r="I309" s="4" t="s">
        <v>19</v>
      </c>
      <c r="J309" s="4" t="s">
        <v>16</v>
      </c>
      <c r="K309" s="4" t="s">
        <v>23</v>
      </c>
      <c r="L309" s="4" t="s">
        <v>40</v>
      </c>
      <c r="M309" s="9">
        <v>3</v>
      </c>
      <c r="N309" s="6">
        <v>82.9</v>
      </c>
      <c r="O309" s="7">
        <v>0.1</v>
      </c>
      <c r="P309" s="6">
        <v>38.31</v>
      </c>
      <c r="Q309" s="6">
        <f t="shared" si="16"/>
        <v>223.83</v>
      </c>
      <c r="R309" s="6">
        <f t="shared" si="17"/>
        <v>114.93</v>
      </c>
      <c r="S309" s="6">
        <f t="shared" si="18"/>
        <v>108.9</v>
      </c>
      <c r="T309" s="8">
        <f t="shared" si="19"/>
        <v>0.48652995577000402</v>
      </c>
      <c r="U309" s="5">
        <f>YEAR(SalesDataTable[[#This Row],[Order Date]])</f>
        <v>2026</v>
      </c>
      <c r="V309" s="8" t="str">
        <f>"Q"&amp;ROUNDUP(MONTH(SalesDataTable[[#This Row],[Order Date]])/3,0)</f>
        <v>Q1</v>
      </c>
      <c r="W309" s="9">
        <f>MONTH(SalesDataTable[[#This Row],[Order Date]])</f>
        <v>3</v>
      </c>
      <c r="X309" s="8" t="str">
        <f>TEXT(SalesDataTable[[#This Row],[Order Date]],"mmm")</f>
        <v>Mar</v>
      </c>
    </row>
    <row r="310" spans="1:24" ht="16">
      <c r="A310" s="2">
        <v>4904</v>
      </c>
      <c r="B310" s="3">
        <v>46086</v>
      </c>
      <c r="C310" s="5">
        <f>YEAR(SalesDataTable[[#This Row],[Order Date]])</f>
        <v>2026</v>
      </c>
      <c r="D310" s="14" t="str">
        <f>"Q"&amp;ROUNDUP(MONTH(SalesDataTable[[#This Row],[Order Date]])/3,0)</f>
        <v>Q1</v>
      </c>
      <c r="E310" s="5">
        <f>MONTH(SalesDataTable[[#This Row],[Order Date]])</f>
        <v>3</v>
      </c>
      <c r="F310" s="5" t="str">
        <f>TEXT(SalesDataTable[[#This Row],[Order Date]], "MMM")</f>
        <v>Mar</v>
      </c>
      <c r="G310" s="4" t="s">
        <v>6</v>
      </c>
      <c r="H310" s="4" t="s">
        <v>41</v>
      </c>
      <c r="I310" s="4" t="s">
        <v>19</v>
      </c>
      <c r="J310" s="4" t="s">
        <v>16</v>
      </c>
      <c r="K310" s="4" t="s">
        <v>4</v>
      </c>
      <c r="L310" s="4" t="s">
        <v>26</v>
      </c>
      <c r="M310" s="9">
        <v>1</v>
      </c>
      <c r="N310" s="6">
        <v>41.1</v>
      </c>
      <c r="O310" s="7">
        <v>0</v>
      </c>
      <c r="P310" s="6">
        <v>16.34</v>
      </c>
      <c r="Q310" s="6">
        <f t="shared" si="16"/>
        <v>41.1</v>
      </c>
      <c r="R310" s="6">
        <f t="shared" si="17"/>
        <v>16.34</v>
      </c>
      <c r="S310" s="6">
        <f t="shared" si="18"/>
        <v>24.76</v>
      </c>
      <c r="T310" s="8">
        <f t="shared" si="19"/>
        <v>0.60243309002433088</v>
      </c>
      <c r="U310" s="5">
        <f>YEAR(SalesDataTable[[#This Row],[Order Date]])</f>
        <v>2026</v>
      </c>
      <c r="V310" s="8" t="str">
        <f>"Q"&amp;ROUNDUP(MONTH(SalesDataTable[[#This Row],[Order Date]])/3,0)</f>
        <v>Q1</v>
      </c>
      <c r="W310" s="9">
        <f>MONTH(SalesDataTable[[#This Row],[Order Date]])</f>
        <v>3</v>
      </c>
      <c r="X310" s="8" t="str">
        <f>TEXT(SalesDataTable[[#This Row],[Order Date]],"mmm")</f>
        <v>Mar</v>
      </c>
    </row>
    <row r="311" spans="1:24" ht="16">
      <c r="A311" s="2">
        <v>1036</v>
      </c>
      <c r="B311" s="3">
        <v>46087</v>
      </c>
      <c r="C311" s="5">
        <f>YEAR(SalesDataTable[[#This Row],[Order Date]])</f>
        <v>2026</v>
      </c>
      <c r="D311" s="14" t="str">
        <f>"Q"&amp;ROUNDUP(MONTH(SalesDataTable[[#This Row],[Order Date]])/3,0)</f>
        <v>Q1</v>
      </c>
      <c r="E311" s="5">
        <f>MONTH(SalesDataTable[[#This Row],[Order Date]])</f>
        <v>3</v>
      </c>
      <c r="F311" s="5" t="str">
        <f>TEXT(SalesDataTable[[#This Row],[Order Date]], "MMM")</f>
        <v>Mar</v>
      </c>
      <c r="G311" s="4" t="s">
        <v>0</v>
      </c>
      <c r="H311" s="4" t="s">
        <v>1</v>
      </c>
      <c r="I311" s="4" t="s">
        <v>2</v>
      </c>
      <c r="J311" s="4" t="s">
        <v>16</v>
      </c>
      <c r="K311" s="4" t="s">
        <v>4</v>
      </c>
      <c r="L311" s="4" t="s">
        <v>26</v>
      </c>
      <c r="M311" s="9">
        <v>1</v>
      </c>
      <c r="N311" s="6">
        <v>40.380000000000003</v>
      </c>
      <c r="O311" s="7">
        <v>0</v>
      </c>
      <c r="P311" s="6">
        <v>16.41</v>
      </c>
      <c r="Q311" s="6">
        <f t="shared" si="16"/>
        <v>40.380000000000003</v>
      </c>
      <c r="R311" s="6">
        <f t="shared" si="17"/>
        <v>16.41</v>
      </c>
      <c r="S311" s="6">
        <f t="shared" si="18"/>
        <v>23.970000000000002</v>
      </c>
      <c r="T311" s="8">
        <f t="shared" si="19"/>
        <v>0.59361069836552749</v>
      </c>
      <c r="U311" s="5">
        <f>YEAR(SalesDataTable[[#This Row],[Order Date]])</f>
        <v>2026</v>
      </c>
      <c r="V311" s="8" t="str">
        <f>"Q"&amp;ROUNDUP(MONTH(SalesDataTable[[#This Row],[Order Date]])/3,0)</f>
        <v>Q1</v>
      </c>
      <c r="W311" s="9">
        <f>MONTH(SalesDataTable[[#This Row],[Order Date]])</f>
        <v>3</v>
      </c>
      <c r="X311" s="8" t="str">
        <f>TEXT(SalesDataTable[[#This Row],[Order Date]],"mmm")</f>
        <v>Mar</v>
      </c>
    </row>
    <row r="312" spans="1:24" ht="16">
      <c r="A312" s="2">
        <v>1470</v>
      </c>
      <c r="B312" s="3">
        <v>46087</v>
      </c>
      <c r="C312" s="5">
        <f>YEAR(SalesDataTable[[#This Row],[Order Date]])</f>
        <v>2026</v>
      </c>
      <c r="D312" s="14" t="str">
        <f>"Q"&amp;ROUNDUP(MONTH(SalesDataTable[[#This Row],[Order Date]])/3,0)</f>
        <v>Q1</v>
      </c>
      <c r="E312" s="5">
        <f>MONTH(SalesDataTable[[#This Row],[Order Date]])</f>
        <v>3</v>
      </c>
      <c r="F312" s="5" t="str">
        <f>TEXT(SalesDataTable[[#This Row],[Order Date]], "MMM")</f>
        <v>Mar</v>
      </c>
      <c r="G312" s="4" t="s">
        <v>11</v>
      </c>
      <c r="H312" s="4" t="s">
        <v>12</v>
      </c>
      <c r="I312" s="4" t="s">
        <v>2</v>
      </c>
      <c r="J312" s="4" t="s">
        <v>3</v>
      </c>
      <c r="K312" s="4" t="s">
        <v>4</v>
      </c>
      <c r="L312" s="4" t="s">
        <v>5</v>
      </c>
      <c r="M312" s="9">
        <v>1</v>
      </c>
      <c r="N312" s="6">
        <v>80.349999999999994</v>
      </c>
      <c r="O312" s="7">
        <v>0.1</v>
      </c>
      <c r="P312" s="6">
        <v>42.43</v>
      </c>
      <c r="Q312" s="6">
        <f t="shared" si="16"/>
        <v>72.314999999999998</v>
      </c>
      <c r="R312" s="6">
        <f t="shared" si="17"/>
        <v>42.43</v>
      </c>
      <c r="S312" s="6">
        <f t="shared" si="18"/>
        <v>29.884999999999998</v>
      </c>
      <c r="T312" s="8">
        <f t="shared" si="19"/>
        <v>0.41326142570697638</v>
      </c>
      <c r="U312" s="5">
        <f>YEAR(SalesDataTable[[#This Row],[Order Date]])</f>
        <v>2026</v>
      </c>
      <c r="V312" s="8" t="str">
        <f>"Q"&amp;ROUNDUP(MONTH(SalesDataTable[[#This Row],[Order Date]])/3,0)</f>
        <v>Q1</v>
      </c>
      <c r="W312" s="9">
        <f>MONTH(SalesDataTable[[#This Row],[Order Date]])</f>
        <v>3</v>
      </c>
      <c r="X312" s="8" t="str">
        <f>TEXT(SalesDataTable[[#This Row],[Order Date]],"mmm")</f>
        <v>Mar</v>
      </c>
    </row>
    <row r="313" spans="1:24" ht="16">
      <c r="A313" s="2">
        <v>2907</v>
      </c>
      <c r="B313" s="3">
        <v>46087</v>
      </c>
      <c r="C313" s="5">
        <f>YEAR(SalesDataTable[[#This Row],[Order Date]])</f>
        <v>2026</v>
      </c>
      <c r="D313" s="14" t="str">
        <f>"Q"&amp;ROUNDUP(MONTH(SalesDataTable[[#This Row],[Order Date]])/3,0)</f>
        <v>Q1</v>
      </c>
      <c r="E313" s="5">
        <f>MONTH(SalesDataTable[[#This Row],[Order Date]])</f>
        <v>3</v>
      </c>
      <c r="F313" s="5" t="str">
        <f>TEXT(SalesDataTable[[#This Row],[Order Date]], "MMM")</f>
        <v>Mar</v>
      </c>
      <c r="G313" s="4" t="s">
        <v>20</v>
      </c>
      <c r="H313" s="4" t="s">
        <v>47</v>
      </c>
      <c r="I313" s="4" t="s">
        <v>2</v>
      </c>
      <c r="J313" s="4" t="s">
        <v>3</v>
      </c>
      <c r="K313" s="4" t="s">
        <v>4</v>
      </c>
      <c r="L313" s="4" t="s">
        <v>26</v>
      </c>
      <c r="M313" s="9">
        <v>1</v>
      </c>
      <c r="N313" s="6">
        <v>40.44</v>
      </c>
      <c r="O313" s="7">
        <v>0.05</v>
      </c>
      <c r="P313" s="6">
        <v>16.829999999999998</v>
      </c>
      <c r="Q313" s="6">
        <f t="shared" si="16"/>
        <v>38.417999999999999</v>
      </c>
      <c r="R313" s="6">
        <f t="shared" si="17"/>
        <v>16.829999999999998</v>
      </c>
      <c r="S313" s="6">
        <f t="shared" si="18"/>
        <v>21.588000000000001</v>
      </c>
      <c r="T313" s="8">
        <f t="shared" si="19"/>
        <v>0.56192409807902555</v>
      </c>
      <c r="U313" s="5">
        <f>YEAR(SalesDataTable[[#This Row],[Order Date]])</f>
        <v>2026</v>
      </c>
      <c r="V313" s="8" t="str">
        <f>"Q"&amp;ROUNDUP(MONTH(SalesDataTable[[#This Row],[Order Date]])/3,0)</f>
        <v>Q1</v>
      </c>
      <c r="W313" s="9">
        <f>MONTH(SalesDataTable[[#This Row],[Order Date]])</f>
        <v>3</v>
      </c>
      <c r="X313" s="8" t="str">
        <f>TEXT(SalesDataTable[[#This Row],[Order Date]],"mmm")</f>
        <v>Mar</v>
      </c>
    </row>
    <row r="314" spans="1:24" ht="16">
      <c r="A314" s="2">
        <v>2997</v>
      </c>
      <c r="B314" s="3">
        <v>46087</v>
      </c>
      <c r="C314" s="5">
        <f>YEAR(SalesDataTable[[#This Row],[Order Date]])</f>
        <v>2026</v>
      </c>
      <c r="D314" s="14" t="str">
        <f>"Q"&amp;ROUNDUP(MONTH(SalesDataTable[[#This Row],[Order Date]])/3,0)</f>
        <v>Q1</v>
      </c>
      <c r="E314" s="5">
        <f>MONTH(SalesDataTable[[#This Row],[Order Date]])</f>
        <v>3</v>
      </c>
      <c r="F314" s="5" t="str">
        <f>TEXT(SalesDataTable[[#This Row],[Order Date]], "MMM")</f>
        <v>Mar</v>
      </c>
      <c r="G314" s="4" t="s">
        <v>11</v>
      </c>
      <c r="H314" s="4" t="s">
        <v>52</v>
      </c>
      <c r="I314" s="4" t="s">
        <v>2</v>
      </c>
      <c r="J314" s="4" t="s">
        <v>3</v>
      </c>
      <c r="K314" s="4" t="s">
        <v>14</v>
      </c>
      <c r="L314" s="4" t="s">
        <v>15</v>
      </c>
      <c r="M314" s="9">
        <v>3</v>
      </c>
      <c r="N314" s="6">
        <v>35.89</v>
      </c>
      <c r="O314" s="7">
        <v>0</v>
      </c>
      <c r="P314" s="6">
        <v>13.25</v>
      </c>
      <c r="Q314" s="6">
        <f t="shared" si="16"/>
        <v>107.67</v>
      </c>
      <c r="R314" s="6">
        <f t="shared" si="17"/>
        <v>39.75</v>
      </c>
      <c r="S314" s="6">
        <f t="shared" si="18"/>
        <v>67.92</v>
      </c>
      <c r="T314" s="8">
        <f t="shared" si="19"/>
        <v>0.63081638339370294</v>
      </c>
      <c r="U314" s="5">
        <f>YEAR(SalesDataTable[[#This Row],[Order Date]])</f>
        <v>2026</v>
      </c>
      <c r="V314" s="8" t="str">
        <f>"Q"&amp;ROUNDUP(MONTH(SalesDataTable[[#This Row],[Order Date]])/3,0)</f>
        <v>Q1</v>
      </c>
      <c r="W314" s="9">
        <f>MONTH(SalesDataTable[[#This Row],[Order Date]])</f>
        <v>3</v>
      </c>
      <c r="X314" s="8" t="str">
        <f>TEXT(SalesDataTable[[#This Row],[Order Date]],"mmm")</f>
        <v>Mar</v>
      </c>
    </row>
    <row r="315" spans="1:24" ht="16">
      <c r="A315" s="2">
        <v>3056</v>
      </c>
      <c r="B315" s="3">
        <v>46087</v>
      </c>
      <c r="C315" s="5">
        <f>YEAR(SalesDataTable[[#This Row],[Order Date]])</f>
        <v>2026</v>
      </c>
      <c r="D315" s="14" t="str">
        <f>"Q"&amp;ROUNDUP(MONTH(SalesDataTable[[#This Row],[Order Date]])/3,0)</f>
        <v>Q1</v>
      </c>
      <c r="E315" s="5">
        <f>MONTH(SalesDataTable[[#This Row],[Order Date]])</f>
        <v>3</v>
      </c>
      <c r="F315" s="5" t="str">
        <f>TEXT(SalesDataTable[[#This Row],[Order Date]], "MMM")</f>
        <v>Mar</v>
      </c>
      <c r="G315" s="4" t="s">
        <v>6</v>
      </c>
      <c r="H315" s="4" t="s">
        <v>43</v>
      </c>
      <c r="I315" s="4" t="s">
        <v>28</v>
      </c>
      <c r="J315" s="4" t="s">
        <v>3</v>
      </c>
      <c r="K315" s="4" t="s">
        <v>14</v>
      </c>
      <c r="L315" s="4" t="s">
        <v>48</v>
      </c>
      <c r="M315" s="9">
        <v>3</v>
      </c>
      <c r="N315" s="6">
        <v>163.44999999999999</v>
      </c>
      <c r="O315" s="7">
        <v>0</v>
      </c>
      <c r="P315" s="6">
        <v>86.88</v>
      </c>
      <c r="Q315" s="6">
        <f t="shared" si="16"/>
        <v>490.34999999999997</v>
      </c>
      <c r="R315" s="6">
        <f t="shared" si="17"/>
        <v>260.64</v>
      </c>
      <c r="S315" s="6">
        <f t="shared" si="18"/>
        <v>229.70999999999998</v>
      </c>
      <c r="T315" s="8">
        <f t="shared" si="19"/>
        <v>0.46846130315081064</v>
      </c>
      <c r="U315" s="5">
        <f>YEAR(SalesDataTable[[#This Row],[Order Date]])</f>
        <v>2026</v>
      </c>
      <c r="V315" s="8" t="str">
        <f>"Q"&amp;ROUNDUP(MONTH(SalesDataTable[[#This Row],[Order Date]])/3,0)</f>
        <v>Q1</v>
      </c>
      <c r="W315" s="9">
        <f>MONTH(SalesDataTable[[#This Row],[Order Date]])</f>
        <v>3</v>
      </c>
      <c r="X315" s="8" t="str">
        <f>TEXT(SalesDataTable[[#This Row],[Order Date]],"mmm")</f>
        <v>Mar</v>
      </c>
    </row>
    <row r="316" spans="1:24" ht="16">
      <c r="A316" s="2">
        <v>471</v>
      </c>
      <c r="B316" s="3">
        <v>46088</v>
      </c>
      <c r="C316" s="5">
        <f>YEAR(SalesDataTable[[#This Row],[Order Date]])</f>
        <v>2026</v>
      </c>
      <c r="D316" s="14" t="str">
        <f>"Q"&amp;ROUNDUP(MONTH(SalesDataTable[[#This Row],[Order Date]])/3,0)</f>
        <v>Q1</v>
      </c>
      <c r="E316" s="5">
        <f>MONTH(SalesDataTable[[#This Row],[Order Date]])</f>
        <v>3</v>
      </c>
      <c r="F316" s="5" t="str">
        <f>TEXT(SalesDataTable[[#This Row],[Order Date]], "MMM")</f>
        <v>Mar</v>
      </c>
      <c r="G316" s="4" t="s">
        <v>6</v>
      </c>
      <c r="H316" s="4" t="s">
        <v>7</v>
      </c>
      <c r="I316" s="4" t="s">
        <v>19</v>
      </c>
      <c r="J316" s="4" t="s">
        <v>3</v>
      </c>
      <c r="K316" s="4" t="s">
        <v>34</v>
      </c>
      <c r="L316" s="4" t="s">
        <v>35</v>
      </c>
      <c r="M316" s="9">
        <v>2</v>
      </c>
      <c r="N316" s="6">
        <v>40.020000000000003</v>
      </c>
      <c r="O316" s="7">
        <v>0</v>
      </c>
      <c r="P316" s="6">
        <v>14.38</v>
      </c>
      <c r="Q316" s="6">
        <f t="shared" si="16"/>
        <v>80.040000000000006</v>
      </c>
      <c r="R316" s="6">
        <f t="shared" si="17"/>
        <v>28.76</v>
      </c>
      <c r="S316" s="6">
        <f t="shared" si="18"/>
        <v>51.28</v>
      </c>
      <c r="T316" s="8">
        <f t="shared" si="19"/>
        <v>0.64067966016991496</v>
      </c>
      <c r="U316" s="5">
        <f>YEAR(SalesDataTable[[#This Row],[Order Date]])</f>
        <v>2026</v>
      </c>
      <c r="V316" s="8" t="str">
        <f>"Q"&amp;ROUNDUP(MONTH(SalesDataTable[[#This Row],[Order Date]])/3,0)</f>
        <v>Q1</v>
      </c>
      <c r="W316" s="9">
        <f>MONTH(SalesDataTable[[#This Row],[Order Date]])</f>
        <v>3</v>
      </c>
      <c r="X316" s="8" t="str">
        <f>TEXT(SalesDataTable[[#This Row],[Order Date]],"mmm")</f>
        <v>Mar</v>
      </c>
    </row>
    <row r="317" spans="1:24" ht="16">
      <c r="A317" s="2">
        <v>842</v>
      </c>
      <c r="B317" s="3">
        <v>46088</v>
      </c>
      <c r="C317" s="5">
        <f>YEAR(SalesDataTable[[#This Row],[Order Date]])</f>
        <v>2026</v>
      </c>
      <c r="D317" s="14" t="str">
        <f>"Q"&amp;ROUNDUP(MONTH(SalesDataTable[[#This Row],[Order Date]])/3,0)</f>
        <v>Q1</v>
      </c>
      <c r="E317" s="5">
        <f>MONTH(SalesDataTable[[#This Row],[Order Date]])</f>
        <v>3</v>
      </c>
      <c r="F317" s="5" t="str">
        <f>TEXT(SalesDataTable[[#This Row],[Order Date]], "MMM")</f>
        <v>Mar</v>
      </c>
      <c r="G317" s="4" t="s">
        <v>0</v>
      </c>
      <c r="H317" s="4" t="s">
        <v>50</v>
      </c>
      <c r="I317" s="4" t="s">
        <v>2</v>
      </c>
      <c r="J317" s="4" t="s">
        <v>13</v>
      </c>
      <c r="K317" s="4" t="s">
        <v>34</v>
      </c>
      <c r="L317" s="4" t="s">
        <v>35</v>
      </c>
      <c r="M317" s="9">
        <v>1</v>
      </c>
      <c r="N317" s="6">
        <v>40.01</v>
      </c>
      <c r="O317" s="7">
        <v>0.05</v>
      </c>
      <c r="P317" s="6">
        <v>14.35</v>
      </c>
      <c r="Q317" s="6">
        <f t="shared" si="16"/>
        <v>38.009499999999996</v>
      </c>
      <c r="R317" s="6">
        <f t="shared" si="17"/>
        <v>14.35</v>
      </c>
      <c r="S317" s="6">
        <f t="shared" si="18"/>
        <v>23.659499999999994</v>
      </c>
      <c r="T317" s="8">
        <f t="shared" si="19"/>
        <v>0.62246280535129372</v>
      </c>
      <c r="U317" s="5">
        <f>YEAR(SalesDataTable[[#This Row],[Order Date]])</f>
        <v>2026</v>
      </c>
      <c r="V317" s="8" t="str">
        <f>"Q"&amp;ROUNDUP(MONTH(SalesDataTable[[#This Row],[Order Date]])/3,0)</f>
        <v>Q1</v>
      </c>
      <c r="W317" s="9">
        <f>MONTH(SalesDataTable[[#This Row],[Order Date]])</f>
        <v>3</v>
      </c>
      <c r="X317" s="8" t="str">
        <f>TEXT(SalesDataTable[[#This Row],[Order Date]],"mmm")</f>
        <v>Mar</v>
      </c>
    </row>
    <row r="318" spans="1:24" ht="16">
      <c r="A318" s="2">
        <v>3386</v>
      </c>
      <c r="B318" s="3">
        <v>46088</v>
      </c>
      <c r="C318" s="5">
        <f>YEAR(SalesDataTable[[#This Row],[Order Date]])</f>
        <v>2026</v>
      </c>
      <c r="D318" s="14" t="str">
        <f>"Q"&amp;ROUNDUP(MONTH(SalesDataTable[[#This Row],[Order Date]])/3,0)</f>
        <v>Q1</v>
      </c>
      <c r="E318" s="5">
        <f>MONTH(SalesDataTable[[#This Row],[Order Date]])</f>
        <v>3</v>
      </c>
      <c r="F318" s="5" t="str">
        <f>TEXT(SalesDataTable[[#This Row],[Order Date]], "MMM")</f>
        <v>Mar</v>
      </c>
      <c r="G318" s="4" t="s">
        <v>6</v>
      </c>
      <c r="H318" s="4" t="s">
        <v>43</v>
      </c>
      <c r="I318" s="4" t="s">
        <v>2</v>
      </c>
      <c r="J318" s="4" t="s">
        <v>3</v>
      </c>
      <c r="K318" s="4" t="s">
        <v>9</v>
      </c>
      <c r="L318" s="4" t="s">
        <v>37</v>
      </c>
      <c r="M318" s="9">
        <v>3</v>
      </c>
      <c r="N318" s="6">
        <v>155.16</v>
      </c>
      <c r="O318" s="7">
        <v>0</v>
      </c>
      <c r="P318" s="6">
        <v>76.849999999999994</v>
      </c>
      <c r="Q318" s="6">
        <f t="shared" si="16"/>
        <v>465.48</v>
      </c>
      <c r="R318" s="6">
        <f t="shared" si="17"/>
        <v>230.54999999999998</v>
      </c>
      <c r="S318" s="6">
        <f t="shared" si="18"/>
        <v>234.93000000000004</v>
      </c>
      <c r="T318" s="8">
        <f t="shared" si="19"/>
        <v>0.50470482083011092</v>
      </c>
      <c r="U318" s="5">
        <f>YEAR(SalesDataTable[[#This Row],[Order Date]])</f>
        <v>2026</v>
      </c>
      <c r="V318" s="8" t="str">
        <f>"Q"&amp;ROUNDUP(MONTH(SalesDataTable[[#This Row],[Order Date]])/3,0)</f>
        <v>Q1</v>
      </c>
      <c r="W318" s="9">
        <f>MONTH(SalesDataTable[[#This Row],[Order Date]])</f>
        <v>3</v>
      </c>
      <c r="X318" s="8" t="str">
        <f>TEXT(SalesDataTable[[#This Row],[Order Date]],"mmm")</f>
        <v>Mar</v>
      </c>
    </row>
    <row r="319" spans="1:24" ht="16">
      <c r="A319" s="2">
        <v>4505</v>
      </c>
      <c r="B319" s="3">
        <v>46088</v>
      </c>
      <c r="C319" s="5">
        <f>YEAR(SalesDataTable[[#This Row],[Order Date]])</f>
        <v>2026</v>
      </c>
      <c r="D319" s="14" t="str">
        <f>"Q"&amp;ROUNDUP(MONTH(SalesDataTable[[#This Row],[Order Date]])/3,0)</f>
        <v>Q1</v>
      </c>
      <c r="E319" s="5">
        <f>MONTH(SalesDataTable[[#This Row],[Order Date]])</f>
        <v>3</v>
      </c>
      <c r="F319" s="5" t="str">
        <f>TEXT(SalesDataTable[[#This Row],[Order Date]], "MMM")</f>
        <v>Mar</v>
      </c>
      <c r="G319" s="4" t="s">
        <v>6</v>
      </c>
      <c r="H319" s="4" t="s">
        <v>49</v>
      </c>
      <c r="I319" s="4" t="s">
        <v>28</v>
      </c>
      <c r="J319" s="4" t="s">
        <v>13</v>
      </c>
      <c r="K319" s="4" t="s">
        <v>34</v>
      </c>
      <c r="L319" s="4" t="s">
        <v>35</v>
      </c>
      <c r="M319" s="9">
        <v>1</v>
      </c>
      <c r="N319" s="6">
        <v>39.96</v>
      </c>
      <c r="O319" s="7">
        <v>0</v>
      </c>
      <c r="P319" s="6">
        <v>14.5</v>
      </c>
      <c r="Q319" s="6">
        <f t="shared" si="16"/>
        <v>39.96</v>
      </c>
      <c r="R319" s="6">
        <f t="shared" si="17"/>
        <v>14.5</v>
      </c>
      <c r="S319" s="6">
        <f t="shared" si="18"/>
        <v>25.46</v>
      </c>
      <c r="T319" s="8">
        <f t="shared" si="19"/>
        <v>0.63713713713713716</v>
      </c>
      <c r="U319" s="5">
        <f>YEAR(SalesDataTable[[#This Row],[Order Date]])</f>
        <v>2026</v>
      </c>
      <c r="V319" s="8" t="str">
        <f>"Q"&amp;ROUNDUP(MONTH(SalesDataTable[[#This Row],[Order Date]])/3,0)</f>
        <v>Q1</v>
      </c>
      <c r="W319" s="9">
        <f>MONTH(SalesDataTable[[#This Row],[Order Date]])</f>
        <v>3</v>
      </c>
      <c r="X319" s="8" t="str">
        <f>TEXT(SalesDataTable[[#This Row],[Order Date]],"mmm")</f>
        <v>Mar</v>
      </c>
    </row>
    <row r="320" spans="1:24" ht="16">
      <c r="A320" s="2">
        <v>1286</v>
      </c>
      <c r="B320" s="3">
        <v>46089</v>
      </c>
      <c r="C320" s="5">
        <f>YEAR(SalesDataTable[[#This Row],[Order Date]])</f>
        <v>2026</v>
      </c>
      <c r="D320" s="14" t="str">
        <f>"Q"&amp;ROUNDUP(MONTH(SalesDataTable[[#This Row],[Order Date]])/3,0)</f>
        <v>Q1</v>
      </c>
      <c r="E320" s="5">
        <f>MONTH(SalesDataTable[[#This Row],[Order Date]])</f>
        <v>3</v>
      </c>
      <c r="F320" s="5" t="str">
        <f>TEXT(SalesDataTable[[#This Row],[Order Date]], "MMM")</f>
        <v>Mar</v>
      </c>
      <c r="G320" s="4" t="s">
        <v>6</v>
      </c>
      <c r="H320" s="4" t="s">
        <v>7</v>
      </c>
      <c r="I320" s="4" t="s">
        <v>2</v>
      </c>
      <c r="J320" s="4" t="s">
        <v>13</v>
      </c>
      <c r="K320" s="4" t="s">
        <v>9</v>
      </c>
      <c r="L320" s="4" t="s">
        <v>17</v>
      </c>
      <c r="M320" s="9">
        <v>1</v>
      </c>
      <c r="N320" s="6">
        <v>146.6</v>
      </c>
      <c r="O320" s="7">
        <v>0</v>
      </c>
      <c r="P320" s="6">
        <v>78.92</v>
      </c>
      <c r="Q320" s="6">
        <f t="shared" si="16"/>
        <v>146.6</v>
      </c>
      <c r="R320" s="6">
        <f t="shared" si="17"/>
        <v>78.92</v>
      </c>
      <c r="S320" s="6">
        <f t="shared" si="18"/>
        <v>67.679999999999993</v>
      </c>
      <c r="T320" s="8">
        <f t="shared" si="19"/>
        <v>0.46166439290586625</v>
      </c>
      <c r="U320" s="5">
        <f>YEAR(SalesDataTable[[#This Row],[Order Date]])</f>
        <v>2026</v>
      </c>
      <c r="V320" s="8" t="str">
        <f>"Q"&amp;ROUNDUP(MONTH(SalesDataTable[[#This Row],[Order Date]])/3,0)</f>
        <v>Q1</v>
      </c>
      <c r="W320" s="9">
        <f>MONTH(SalesDataTable[[#This Row],[Order Date]])</f>
        <v>3</v>
      </c>
      <c r="X320" s="8" t="str">
        <f>TEXT(SalesDataTable[[#This Row],[Order Date]],"mmm")</f>
        <v>Mar</v>
      </c>
    </row>
    <row r="321" spans="1:24" ht="16">
      <c r="A321" s="2">
        <v>2653</v>
      </c>
      <c r="B321" s="3">
        <v>46089</v>
      </c>
      <c r="C321" s="5">
        <f>YEAR(SalesDataTable[[#This Row],[Order Date]])</f>
        <v>2026</v>
      </c>
      <c r="D321" s="14" t="str">
        <f>"Q"&amp;ROUNDUP(MONTH(SalesDataTable[[#This Row],[Order Date]])/3,0)</f>
        <v>Q1</v>
      </c>
      <c r="E321" s="5">
        <f>MONTH(SalesDataTable[[#This Row],[Order Date]])</f>
        <v>3</v>
      </c>
      <c r="F321" s="5" t="str">
        <f>TEXT(SalesDataTable[[#This Row],[Order Date]], "MMM")</f>
        <v>Mar</v>
      </c>
      <c r="G321" s="4" t="s">
        <v>6</v>
      </c>
      <c r="H321" s="4" t="s">
        <v>49</v>
      </c>
      <c r="I321" s="4" t="s">
        <v>19</v>
      </c>
      <c r="J321" s="4" t="s">
        <v>3</v>
      </c>
      <c r="K321" s="4" t="s">
        <v>9</v>
      </c>
      <c r="L321" s="4" t="s">
        <v>10</v>
      </c>
      <c r="M321" s="9">
        <v>1</v>
      </c>
      <c r="N321" s="6">
        <v>94.38</v>
      </c>
      <c r="O321" s="7">
        <v>0</v>
      </c>
      <c r="P321" s="6">
        <v>44.78</v>
      </c>
      <c r="Q321" s="6">
        <f t="shared" si="16"/>
        <v>94.38</v>
      </c>
      <c r="R321" s="6">
        <f t="shared" si="17"/>
        <v>44.78</v>
      </c>
      <c r="S321" s="6">
        <f t="shared" si="18"/>
        <v>49.599999999999994</v>
      </c>
      <c r="T321" s="8">
        <f t="shared" si="19"/>
        <v>0.52553507098961638</v>
      </c>
      <c r="U321" s="5">
        <f>YEAR(SalesDataTable[[#This Row],[Order Date]])</f>
        <v>2026</v>
      </c>
      <c r="V321" s="8" t="str">
        <f>"Q"&amp;ROUNDUP(MONTH(SalesDataTable[[#This Row],[Order Date]])/3,0)</f>
        <v>Q1</v>
      </c>
      <c r="W321" s="9">
        <f>MONTH(SalesDataTable[[#This Row],[Order Date]])</f>
        <v>3</v>
      </c>
      <c r="X321" s="8" t="str">
        <f>TEXT(SalesDataTable[[#This Row],[Order Date]],"mmm")</f>
        <v>Mar</v>
      </c>
    </row>
    <row r="322" spans="1:24" ht="16">
      <c r="A322" s="2">
        <v>4465</v>
      </c>
      <c r="B322" s="3">
        <v>46089</v>
      </c>
      <c r="C322" s="5">
        <f>YEAR(SalesDataTable[[#This Row],[Order Date]])</f>
        <v>2026</v>
      </c>
      <c r="D322" s="14" t="str">
        <f>"Q"&amp;ROUNDUP(MONTH(SalesDataTable[[#This Row],[Order Date]])/3,0)</f>
        <v>Q1</v>
      </c>
      <c r="E322" s="5">
        <f>MONTH(SalesDataTable[[#This Row],[Order Date]])</f>
        <v>3</v>
      </c>
      <c r="F322" s="5" t="str">
        <f>TEXT(SalesDataTable[[#This Row],[Order Date]], "MMM")</f>
        <v>Mar</v>
      </c>
      <c r="G322" s="4" t="s">
        <v>6</v>
      </c>
      <c r="H322" s="4" t="s">
        <v>43</v>
      </c>
      <c r="I322" s="4" t="s">
        <v>19</v>
      </c>
      <c r="J322" s="4" t="s">
        <v>3</v>
      </c>
      <c r="K322" s="4" t="s">
        <v>34</v>
      </c>
      <c r="L322" s="4" t="s">
        <v>38</v>
      </c>
      <c r="M322" s="9">
        <v>1</v>
      </c>
      <c r="N322" s="6">
        <v>121.77</v>
      </c>
      <c r="O322" s="7">
        <v>0</v>
      </c>
      <c r="P322" s="6">
        <v>67.52</v>
      </c>
      <c r="Q322" s="6">
        <f t="shared" ref="Q322:Q385" si="20">M322*N322*(1-O322)</f>
        <v>121.77</v>
      </c>
      <c r="R322" s="6">
        <f t="shared" ref="R322:R385" si="21">M322*P322</f>
        <v>67.52</v>
      </c>
      <c r="S322" s="6">
        <f t="shared" ref="S322:S385" si="22">Q322-R322</f>
        <v>54.25</v>
      </c>
      <c r="T322" s="8">
        <f t="shared" ref="T322:T385" si="23">IFERROR(S322/Q322,0)</f>
        <v>0.44551203087788455</v>
      </c>
      <c r="U322" s="5">
        <f>YEAR(SalesDataTable[[#This Row],[Order Date]])</f>
        <v>2026</v>
      </c>
      <c r="V322" s="8" t="str">
        <f>"Q"&amp;ROUNDUP(MONTH(SalesDataTable[[#This Row],[Order Date]])/3,0)</f>
        <v>Q1</v>
      </c>
      <c r="W322" s="9">
        <f>MONTH(SalesDataTable[[#This Row],[Order Date]])</f>
        <v>3</v>
      </c>
      <c r="X322" s="8" t="str">
        <f>TEXT(SalesDataTable[[#This Row],[Order Date]],"mmm")</f>
        <v>Mar</v>
      </c>
    </row>
    <row r="323" spans="1:24" ht="16">
      <c r="A323" s="2">
        <v>4576</v>
      </c>
      <c r="B323" s="3">
        <v>46089</v>
      </c>
      <c r="C323" s="5">
        <f>YEAR(SalesDataTable[[#This Row],[Order Date]])</f>
        <v>2026</v>
      </c>
      <c r="D323" s="14" t="str">
        <f>"Q"&amp;ROUNDUP(MONTH(SalesDataTable[[#This Row],[Order Date]])/3,0)</f>
        <v>Q1</v>
      </c>
      <c r="E323" s="5">
        <f>MONTH(SalesDataTable[[#This Row],[Order Date]])</f>
        <v>3</v>
      </c>
      <c r="F323" s="5" t="str">
        <f>TEXT(SalesDataTable[[#This Row],[Order Date]], "MMM")</f>
        <v>Mar</v>
      </c>
      <c r="G323" s="4" t="s">
        <v>20</v>
      </c>
      <c r="H323" s="4" t="s">
        <v>33</v>
      </c>
      <c r="I323" s="4" t="s">
        <v>28</v>
      </c>
      <c r="J323" s="4" t="s">
        <v>3</v>
      </c>
      <c r="K323" s="4" t="s">
        <v>23</v>
      </c>
      <c r="L323" s="4" t="s">
        <v>51</v>
      </c>
      <c r="M323" s="9">
        <v>5</v>
      </c>
      <c r="N323" s="6">
        <v>123.29</v>
      </c>
      <c r="O323" s="7">
        <v>0</v>
      </c>
      <c r="P323" s="6">
        <v>61.34</v>
      </c>
      <c r="Q323" s="6">
        <f t="shared" si="20"/>
        <v>616.45000000000005</v>
      </c>
      <c r="R323" s="6">
        <f t="shared" si="21"/>
        <v>306.70000000000005</v>
      </c>
      <c r="S323" s="6">
        <f t="shared" si="22"/>
        <v>309.75</v>
      </c>
      <c r="T323" s="8">
        <f t="shared" si="23"/>
        <v>0.50247384216075919</v>
      </c>
      <c r="U323" s="5">
        <f>YEAR(SalesDataTable[[#This Row],[Order Date]])</f>
        <v>2026</v>
      </c>
      <c r="V323" s="8" t="str">
        <f>"Q"&amp;ROUNDUP(MONTH(SalesDataTable[[#This Row],[Order Date]])/3,0)</f>
        <v>Q1</v>
      </c>
      <c r="W323" s="9">
        <f>MONTH(SalesDataTable[[#This Row],[Order Date]])</f>
        <v>3</v>
      </c>
      <c r="X323" s="8" t="str">
        <f>TEXT(SalesDataTable[[#This Row],[Order Date]],"mmm")</f>
        <v>Mar</v>
      </c>
    </row>
    <row r="324" spans="1:24" ht="16">
      <c r="A324" s="2">
        <v>718</v>
      </c>
      <c r="B324" s="3">
        <v>46090</v>
      </c>
      <c r="C324" s="5">
        <f>YEAR(SalesDataTable[[#This Row],[Order Date]])</f>
        <v>2026</v>
      </c>
      <c r="D324" s="14" t="str">
        <f>"Q"&amp;ROUNDUP(MONTH(SalesDataTable[[#This Row],[Order Date]])/3,0)</f>
        <v>Q1</v>
      </c>
      <c r="E324" s="5">
        <f>MONTH(SalesDataTable[[#This Row],[Order Date]])</f>
        <v>3</v>
      </c>
      <c r="F324" s="5" t="str">
        <f>TEXT(SalesDataTable[[#This Row],[Order Date]], "MMM")</f>
        <v>Mar</v>
      </c>
      <c r="G324" s="4" t="s">
        <v>6</v>
      </c>
      <c r="H324" s="4" t="s">
        <v>43</v>
      </c>
      <c r="I324" s="4" t="s">
        <v>2</v>
      </c>
      <c r="J324" s="4" t="s">
        <v>13</v>
      </c>
      <c r="K324" s="4" t="s">
        <v>34</v>
      </c>
      <c r="L324" s="4" t="s">
        <v>35</v>
      </c>
      <c r="M324" s="9">
        <v>1</v>
      </c>
      <c r="N324" s="6">
        <v>41.15</v>
      </c>
      <c r="O324" s="7">
        <v>0.05</v>
      </c>
      <c r="P324" s="6">
        <v>14.4</v>
      </c>
      <c r="Q324" s="6">
        <f t="shared" si="20"/>
        <v>39.092499999999994</v>
      </c>
      <c r="R324" s="6">
        <f t="shared" si="21"/>
        <v>14.4</v>
      </c>
      <c r="S324" s="6">
        <f t="shared" si="22"/>
        <v>24.692499999999995</v>
      </c>
      <c r="T324" s="8">
        <f t="shared" si="23"/>
        <v>0.63164289825414077</v>
      </c>
      <c r="U324" s="5">
        <f>YEAR(SalesDataTable[[#This Row],[Order Date]])</f>
        <v>2026</v>
      </c>
      <c r="V324" s="8" t="str">
        <f>"Q"&amp;ROUNDUP(MONTH(SalesDataTable[[#This Row],[Order Date]])/3,0)</f>
        <v>Q1</v>
      </c>
      <c r="W324" s="9">
        <f>MONTH(SalesDataTable[[#This Row],[Order Date]])</f>
        <v>3</v>
      </c>
      <c r="X324" s="8" t="str">
        <f>TEXT(SalesDataTable[[#This Row],[Order Date]],"mmm")</f>
        <v>Mar</v>
      </c>
    </row>
    <row r="325" spans="1:24" ht="16">
      <c r="A325" s="2">
        <v>1527</v>
      </c>
      <c r="B325" s="3">
        <v>46090</v>
      </c>
      <c r="C325" s="5">
        <f>YEAR(SalesDataTable[[#This Row],[Order Date]])</f>
        <v>2026</v>
      </c>
      <c r="D325" s="14" t="str">
        <f>"Q"&amp;ROUNDUP(MONTH(SalesDataTable[[#This Row],[Order Date]])/3,0)</f>
        <v>Q1</v>
      </c>
      <c r="E325" s="5">
        <f>MONTH(SalesDataTable[[#This Row],[Order Date]])</f>
        <v>3</v>
      </c>
      <c r="F325" s="5" t="str">
        <f>TEXT(SalesDataTable[[#This Row],[Order Date]], "MMM")</f>
        <v>Mar</v>
      </c>
      <c r="G325" s="4" t="s">
        <v>20</v>
      </c>
      <c r="H325" s="4" t="s">
        <v>21</v>
      </c>
      <c r="I325" s="4" t="s">
        <v>28</v>
      </c>
      <c r="J325" s="4" t="s">
        <v>13</v>
      </c>
      <c r="K325" s="4" t="s">
        <v>14</v>
      </c>
      <c r="L325" s="4" t="s">
        <v>15</v>
      </c>
      <c r="M325" s="9">
        <v>4</v>
      </c>
      <c r="N325" s="6">
        <v>35.42</v>
      </c>
      <c r="O325" s="7">
        <v>0</v>
      </c>
      <c r="P325" s="6">
        <v>13.31</v>
      </c>
      <c r="Q325" s="6">
        <f t="shared" si="20"/>
        <v>141.68</v>
      </c>
      <c r="R325" s="6">
        <f t="shared" si="21"/>
        <v>53.24</v>
      </c>
      <c r="S325" s="6">
        <f t="shared" si="22"/>
        <v>88.44</v>
      </c>
      <c r="T325" s="8">
        <f t="shared" si="23"/>
        <v>0.62422360248447195</v>
      </c>
      <c r="U325" s="5">
        <f>YEAR(SalesDataTable[[#This Row],[Order Date]])</f>
        <v>2026</v>
      </c>
      <c r="V325" s="8" t="str">
        <f>"Q"&amp;ROUNDUP(MONTH(SalesDataTable[[#This Row],[Order Date]])/3,0)</f>
        <v>Q1</v>
      </c>
      <c r="W325" s="9">
        <f>MONTH(SalesDataTable[[#This Row],[Order Date]])</f>
        <v>3</v>
      </c>
      <c r="X325" s="8" t="str">
        <f>TEXT(SalesDataTable[[#This Row],[Order Date]],"mmm")</f>
        <v>Mar</v>
      </c>
    </row>
    <row r="326" spans="1:24" ht="16">
      <c r="A326" s="2">
        <v>1797</v>
      </c>
      <c r="B326" s="3">
        <v>46090</v>
      </c>
      <c r="C326" s="5">
        <f>YEAR(SalesDataTable[[#This Row],[Order Date]])</f>
        <v>2026</v>
      </c>
      <c r="D326" s="14" t="str">
        <f>"Q"&amp;ROUNDUP(MONTH(SalesDataTable[[#This Row],[Order Date]])/3,0)</f>
        <v>Q1</v>
      </c>
      <c r="E326" s="5">
        <f>MONTH(SalesDataTable[[#This Row],[Order Date]])</f>
        <v>3</v>
      </c>
      <c r="F326" s="5" t="str">
        <f>TEXT(SalesDataTable[[#This Row],[Order Date]], "MMM")</f>
        <v>Mar</v>
      </c>
      <c r="G326" s="4" t="s">
        <v>6</v>
      </c>
      <c r="H326" s="4" t="s">
        <v>43</v>
      </c>
      <c r="I326" s="4" t="s">
        <v>2</v>
      </c>
      <c r="J326" s="4" t="s">
        <v>16</v>
      </c>
      <c r="K326" s="4" t="s">
        <v>4</v>
      </c>
      <c r="L326" s="4" t="s">
        <v>30</v>
      </c>
      <c r="M326" s="9">
        <v>1</v>
      </c>
      <c r="N326" s="6">
        <v>103.74</v>
      </c>
      <c r="O326" s="7">
        <v>0.1</v>
      </c>
      <c r="P326" s="6">
        <v>51.32</v>
      </c>
      <c r="Q326" s="6">
        <f t="shared" si="20"/>
        <v>93.366</v>
      </c>
      <c r="R326" s="6">
        <f t="shared" si="21"/>
        <v>51.32</v>
      </c>
      <c r="S326" s="6">
        <f t="shared" si="22"/>
        <v>42.045999999999999</v>
      </c>
      <c r="T326" s="8">
        <f t="shared" si="23"/>
        <v>0.45033523980892404</v>
      </c>
      <c r="U326" s="5">
        <f>YEAR(SalesDataTable[[#This Row],[Order Date]])</f>
        <v>2026</v>
      </c>
      <c r="V326" s="8" t="str">
        <f>"Q"&amp;ROUNDUP(MONTH(SalesDataTable[[#This Row],[Order Date]])/3,0)</f>
        <v>Q1</v>
      </c>
      <c r="W326" s="9">
        <f>MONTH(SalesDataTable[[#This Row],[Order Date]])</f>
        <v>3</v>
      </c>
      <c r="X326" s="8" t="str">
        <f>TEXT(SalesDataTable[[#This Row],[Order Date]],"mmm")</f>
        <v>Mar</v>
      </c>
    </row>
    <row r="327" spans="1:24" ht="16">
      <c r="A327" s="2">
        <v>2917</v>
      </c>
      <c r="B327" s="3">
        <v>46090</v>
      </c>
      <c r="C327" s="5">
        <f>YEAR(SalesDataTable[[#This Row],[Order Date]])</f>
        <v>2026</v>
      </c>
      <c r="D327" s="14" t="str">
        <f>"Q"&amp;ROUNDUP(MONTH(SalesDataTable[[#This Row],[Order Date]])/3,0)</f>
        <v>Q1</v>
      </c>
      <c r="E327" s="5">
        <f>MONTH(SalesDataTable[[#This Row],[Order Date]])</f>
        <v>3</v>
      </c>
      <c r="F327" s="5" t="str">
        <f>TEXT(SalesDataTable[[#This Row],[Order Date]], "MMM")</f>
        <v>Mar</v>
      </c>
      <c r="G327" s="4" t="s">
        <v>11</v>
      </c>
      <c r="H327" s="4" t="s">
        <v>52</v>
      </c>
      <c r="I327" s="4" t="s">
        <v>28</v>
      </c>
      <c r="J327" s="4" t="s">
        <v>16</v>
      </c>
      <c r="K327" s="4" t="s">
        <v>14</v>
      </c>
      <c r="L327" s="4" t="s">
        <v>48</v>
      </c>
      <c r="M327" s="9">
        <v>2</v>
      </c>
      <c r="N327" s="6">
        <v>165.49</v>
      </c>
      <c r="O327" s="7">
        <v>0.05</v>
      </c>
      <c r="P327" s="6">
        <v>89.82</v>
      </c>
      <c r="Q327" s="6">
        <f t="shared" si="20"/>
        <v>314.43099999999998</v>
      </c>
      <c r="R327" s="6">
        <f t="shared" si="21"/>
        <v>179.64</v>
      </c>
      <c r="S327" s="6">
        <f t="shared" si="22"/>
        <v>134.791</v>
      </c>
      <c r="T327" s="8">
        <f t="shared" si="23"/>
        <v>0.4286822864157796</v>
      </c>
      <c r="U327" s="5">
        <f>YEAR(SalesDataTable[[#This Row],[Order Date]])</f>
        <v>2026</v>
      </c>
      <c r="V327" s="8" t="str">
        <f>"Q"&amp;ROUNDUP(MONTH(SalesDataTable[[#This Row],[Order Date]])/3,0)</f>
        <v>Q1</v>
      </c>
      <c r="W327" s="9">
        <f>MONTH(SalesDataTable[[#This Row],[Order Date]])</f>
        <v>3</v>
      </c>
      <c r="X327" s="8" t="str">
        <f>TEXT(SalesDataTable[[#This Row],[Order Date]],"mmm")</f>
        <v>Mar</v>
      </c>
    </row>
    <row r="328" spans="1:24" ht="16">
      <c r="A328" s="2">
        <v>4095</v>
      </c>
      <c r="B328" s="3">
        <v>46090</v>
      </c>
      <c r="C328" s="5">
        <f>YEAR(SalesDataTable[[#This Row],[Order Date]])</f>
        <v>2026</v>
      </c>
      <c r="D328" s="14" t="str">
        <f>"Q"&amp;ROUNDUP(MONTH(SalesDataTable[[#This Row],[Order Date]])/3,0)</f>
        <v>Q1</v>
      </c>
      <c r="E328" s="5">
        <f>MONTH(SalesDataTable[[#This Row],[Order Date]])</f>
        <v>3</v>
      </c>
      <c r="F328" s="5" t="str">
        <f>TEXT(SalesDataTable[[#This Row],[Order Date]], "MMM")</f>
        <v>Mar</v>
      </c>
      <c r="G328" s="4" t="s">
        <v>6</v>
      </c>
      <c r="H328" s="4" t="s">
        <v>27</v>
      </c>
      <c r="I328" s="4" t="s">
        <v>28</v>
      </c>
      <c r="J328" s="4" t="s">
        <v>13</v>
      </c>
      <c r="K328" s="4" t="s">
        <v>9</v>
      </c>
      <c r="L328" s="4" t="s">
        <v>46</v>
      </c>
      <c r="M328" s="9">
        <v>1</v>
      </c>
      <c r="N328" s="6">
        <v>72.87</v>
      </c>
      <c r="O328" s="7">
        <v>0.05</v>
      </c>
      <c r="P328" s="6">
        <v>32</v>
      </c>
      <c r="Q328" s="6">
        <f t="shared" si="20"/>
        <v>69.226500000000001</v>
      </c>
      <c r="R328" s="6">
        <f t="shared" si="21"/>
        <v>32</v>
      </c>
      <c r="S328" s="6">
        <f t="shared" si="22"/>
        <v>37.226500000000001</v>
      </c>
      <c r="T328" s="8">
        <f t="shared" si="23"/>
        <v>0.53774927231623726</v>
      </c>
      <c r="U328" s="5">
        <f>YEAR(SalesDataTable[[#This Row],[Order Date]])</f>
        <v>2026</v>
      </c>
      <c r="V328" s="8" t="str">
        <f>"Q"&amp;ROUNDUP(MONTH(SalesDataTable[[#This Row],[Order Date]])/3,0)</f>
        <v>Q1</v>
      </c>
      <c r="W328" s="9">
        <f>MONTH(SalesDataTable[[#This Row],[Order Date]])</f>
        <v>3</v>
      </c>
      <c r="X328" s="8" t="str">
        <f>TEXT(SalesDataTable[[#This Row],[Order Date]],"mmm")</f>
        <v>Mar</v>
      </c>
    </row>
    <row r="329" spans="1:24" ht="16">
      <c r="A329" s="2">
        <v>5050</v>
      </c>
      <c r="B329" s="3">
        <v>46090</v>
      </c>
      <c r="C329" s="5">
        <f>YEAR(SalesDataTable[[#This Row],[Order Date]])</f>
        <v>2026</v>
      </c>
      <c r="D329" s="14" t="str">
        <f>"Q"&amp;ROUNDUP(MONTH(SalesDataTable[[#This Row],[Order Date]])/3,0)</f>
        <v>Q1</v>
      </c>
      <c r="E329" s="5">
        <f>MONTH(SalesDataTable[[#This Row],[Order Date]])</f>
        <v>3</v>
      </c>
      <c r="F329" s="5" t="str">
        <f>TEXT(SalesDataTable[[#This Row],[Order Date]], "MMM")</f>
        <v>Mar</v>
      </c>
      <c r="G329" s="4" t="s">
        <v>20</v>
      </c>
      <c r="H329" s="4" t="s">
        <v>47</v>
      </c>
      <c r="I329" s="4" t="s">
        <v>19</v>
      </c>
      <c r="J329" s="4" t="s">
        <v>3</v>
      </c>
      <c r="K329" s="4" t="s">
        <v>14</v>
      </c>
      <c r="L329" s="4" t="s">
        <v>48</v>
      </c>
      <c r="M329" s="9">
        <v>1</v>
      </c>
      <c r="N329" s="6">
        <v>161.04</v>
      </c>
      <c r="O329" s="7">
        <v>0</v>
      </c>
      <c r="P329" s="6">
        <v>85.83</v>
      </c>
      <c r="Q329" s="6">
        <f t="shared" si="20"/>
        <v>161.04</v>
      </c>
      <c r="R329" s="6">
        <f t="shared" si="21"/>
        <v>85.83</v>
      </c>
      <c r="S329" s="6">
        <f t="shared" si="22"/>
        <v>75.209999999999994</v>
      </c>
      <c r="T329" s="8">
        <f t="shared" si="23"/>
        <v>0.46702682563338299</v>
      </c>
      <c r="U329" s="5">
        <f>YEAR(SalesDataTable[[#This Row],[Order Date]])</f>
        <v>2026</v>
      </c>
      <c r="V329" s="8" t="str">
        <f>"Q"&amp;ROUNDUP(MONTH(SalesDataTable[[#This Row],[Order Date]])/3,0)</f>
        <v>Q1</v>
      </c>
      <c r="W329" s="9">
        <f>MONTH(SalesDataTable[[#This Row],[Order Date]])</f>
        <v>3</v>
      </c>
      <c r="X329" s="8" t="str">
        <f>TEXT(SalesDataTable[[#This Row],[Order Date]],"mmm")</f>
        <v>Mar</v>
      </c>
    </row>
    <row r="330" spans="1:24" ht="16">
      <c r="A330" s="2">
        <v>709</v>
      </c>
      <c r="B330" s="3">
        <v>46091</v>
      </c>
      <c r="C330" s="5">
        <f>YEAR(SalesDataTable[[#This Row],[Order Date]])</f>
        <v>2026</v>
      </c>
      <c r="D330" s="14" t="str">
        <f>"Q"&amp;ROUNDUP(MONTH(SalesDataTable[[#This Row],[Order Date]])/3,0)</f>
        <v>Q1</v>
      </c>
      <c r="E330" s="5">
        <f>MONTH(SalesDataTable[[#This Row],[Order Date]])</f>
        <v>3</v>
      </c>
      <c r="F330" s="5" t="str">
        <f>TEXT(SalesDataTable[[#This Row],[Order Date]], "MMM")</f>
        <v>Mar</v>
      </c>
      <c r="G330" s="4" t="s">
        <v>0</v>
      </c>
      <c r="H330" s="4" t="s">
        <v>1</v>
      </c>
      <c r="I330" s="4" t="s">
        <v>2</v>
      </c>
      <c r="J330" s="4" t="s">
        <v>13</v>
      </c>
      <c r="K330" s="4" t="s">
        <v>14</v>
      </c>
      <c r="L330" s="4" t="s">
        <v>44</v>
      </c>
      <c r="M330" s="9">
        <v>3</v>
      </c>
      <c r="N330" s="6">
        <v>130.6</v>
      </c>
      <c r="O330" s="7">
        <v>0.05</v>
      </c>
      <c r="P330" s="6">
        <v>65.62</v>
      </c>
      <c r="Q330" s="6">
        <f t="shared" si="20"/>
        <v>372.20999999999992</v>
      </c>
      <c r="R330" s="6">
        <f t="shared" si="21"/>
        <v>196.86</v>
      </c>
      <c r="S330" s="6">
        <f t="shared" si="22"/>
        <v>175.34999999999991</v>
      </c>
      <c r="T330" s="8">
        <f t="shared" si="23"/>
        <v>0.47110502135891014</v>
      </c>
      <c r="U330" s="5">
        <f>YEAR(SalesDataTable[[#This Row],[Order Date]])</f>
        <v>2026</v>
      </c>
      <c r="V330" s="8" t="str">
        <f>"Q"&amp;ROUNDUP(MONTH(SalesDataTable[[#This Row],[Order Date]])/3,0)</f>
        <v>Q1</v>
      </c>
      <c r="W330" s="9">
        <f>MONTH(SalesDataTable[[#This Row],[Order Date]])</f>
        <v>3</v>
      </c>
      <c r="X330" s="8" t="str">
        <f>TEXT(SalesDataTable[[#This Row],[Order Date]],"mmm")</f>
        <v>Mar</v>
      </c>
    </row>
    <row r="331" spans="1:24" ht="16">
      <c r="A331" s="2">
        <v>1073</v>
      </c>
      <c r="B331" s="3">
        <v>46091</v>
      </c>
      <c r="C331" s="5">
        <f>YEAR(SalesDataTable[[#This Row],[Order Date]])</f>
        <v>2026</v>
      </c>
      <c r="D331" s="14" t="str">
        <f>"Q"&amp;ROUNDUP(MONTH(SalesDataTable[[#This Row],[Order Date]])/3,0)</f>
        <v>Q1</v>
      </c>
      <c r="E331" s="5">
        <f>MONTH(SalesDataTable[[#This Row],[Order Date]])</f>
        <v>3</v>
      </c>
      <c r="F331" s="5" t="str">
        <f>TEXT(SalesDataTable[[#This Row],[Order Date]], "MMM")</f>
        <v>Mar</v>
      </c>
      <c r="G331" s="4" t="s">
        <v>11</v>
      </c>
      <c r="H331" s="4" t="s">
        <v>39</v>
      </c>
      <c r="I331" s="4" t="s">
        <v>28</v>
      </c>
      <c r="J331" s="4" t="s">
        <v>3</v>
      </c>
      <c r="K331" s="4" t="s">
        <v>4</v>
      </c>
      <c r="L331" s="4" t="s">
        <v>5</v>
      </c>
      <c r="M331" s="9">
        <v>2</v>
      </c>
      <c r="N331" s="6">
        <v>81.290000000000006</v>
      </c>
      <c r="O331" s="7">
        <v>0</v>
      </c>
      <c r="P331" s="6">
        <v>43.9</v>
      </c>
      <c r="Q331" s="6">
        <f t="shared" si="20"/>
        <v>162.58000000000001</v>
      </c>
      <c r="R331" s="6">
        <f t="shared" si="21"/>
        <v>87.8</v>
      </c>
      <c r="S331" s="6">
        <f t="shared" si="22"/>
        <v>74.780000000000015</v>
      </c>
      <c r="T331" s="8">
        <f t="shared" si="23"/>
        <v>0.45995817443720022</v>
      </c>
      <c r="U331" s="5">
        <f>YEAR(SalesDataTable[[#This Row],[Order Date]])</f>
        <v>2026</v>
      </c>
      <c r="V331" s="8" t="str">
        <f>"Q"&amp;ROUNDUP(MONTH(SalesDataTable[[#This Row],[Order Date]])/3,0)</f>
        <v>Q1</v>
      </c>
      <c r="W331" s="9">
        <f>MONTH(SalesDataTable[[#This Row],[Order Date]])</f>
        <v>3</v>
      </c>
      <c r="X331" s="8" t="str">
        <f>TEXT(SalesDataTable[[#This Row],[Order Date]],"mmm")</f>
        <v>Mar</v>
      </c>
    </row>
    <row r="332" spans="1:24" ht="16">
      <c r="A332" s="2">
        <v>2623</v>
      </c>
      <c r="B332" s="3">
        <v>46091</v>
      </c>
      <c r="C332" s="5">
        <f>YEAR(SalesDataTable[[#This Row],[Order Date]])</f>
        <v>2026</v>
      </c>
      <c r="D332" s="14" t="str">
        <f>"Q"&amp;ROUNDUP(MONTH(SalesDataTable[[#This Row],[Order Date]])/3,0)</f>
        <v>Q1</v>
      </c>
      <c r="E332" s="5">
        <f>MONTH(SalesDataTable[[#This Row],[Order Date]])</f>
        <v>3</v>
      </c>
      <c r="F332" s="5" t="str">
        <f>TEXT(SalesDataTable[[#This Row],[Order Date]], "MMM")</f>
        <v>Mar</v>
      </c>
      <c r="G332" s="4" t="s">
        <v>6</v>
      </c>
      <c r="H332" s="4" t="s">
        <v>43</v>
      </c>
      <c r="I332" s="4" t="s">
        <v>28</v>
      </c>
      <c r="J332" s="4" t="s">
        <v>13</v>
      </c>
      <c r="K332" s="4" t="s">
        <v>4</v>
      </c>
      <c r="L332" s="4" t="s">
        <v>30</v>
      </c>
      <c r="M332" s="9">
        <v>2</v>
      </c>
      <c r="N332" s="6">
        <v>103.33</v>
      </c>
      <c r="O332" s="7">
        <v>0.05</v>
      </c>
      <c r="P332" s="6">
        <v>51.58</v>
      </c>
      <c r="Q332" s="6">
        <f t="shared" si="20"/>
        <v>196.327</v>
      </c>
      <c r="R332" s="6">
        <f t="shared" si="21"/>
        <v>103.16</v>
      </c>
      <c r="S332" s="6">
        <f t="shared" si="22"/>
        <v>93.167000000000002</v>
      </c>
      <c r="T332" s="8">
        <f t="shared" si="23"/>
        <v>0.47455011282197557</v>
      </c>
      <c r="U332" s="5">
        <f>YEAR(SalesDataTable[[#This Row],[Order Date]])</f>
        <v>2026</v>
      </c>
      <c r="V332" s="8" t="str">
        <f>"Q"&amp;ROUNDUP(MONTH(SalesDataTable[[#This Row],[Order Date]])/3,0)</f>
        <v>Q1</v>
      </c>
      <c r="W332" s="9">
        <f>MONTH(SalesDataTable[[#This Row],[Order Date]])</f>
        <v>3</v>
      </c>
      <c r="X332" s="8" t="str">
        <f>TEXT(SalesDataTable[[#This Row],[Order Date]],"mmm")</f>
        <v>Mar</v>
      </c>
    </row>
    <row r="333" spans="1:24" ht="16">
      <c r="A333" s="2">
        <v>2625</v>
      </c>
      <c r="B333" s="3">
        <v>46091</v>
      </c>
      <c r="C333" s="5">
        <f>YEAR(SalesDataTable[[#This Row],[Order Date]])</f>
        <v>2026</v>
      </c>
      <c r="D333" s="14" t="str">
        <f>"Q"&amp;ROUNDUP(MONTH(SalesDataTable[[#This Row],[Order Date]])/3,0)</f>
        <v>Q1</v>
      </c>
      <c r="E333" s="5">
        <f>MONTH(SalesDataTable[[#This Row],[Order Date]])</f>
        <v>3</v>
      </c>
      <c r="F333" s="5" t="str">
        <f>TEXT(SalesDataTable[[#This Row],[Order Date]], "MMM")</f>
        <v>Mar</v>
      </c>
      <c r="G333" s="4" t="s">
        <v>20</v>
      </c>
      <c r="H333" s="4" t="s">
        <v>31</v>
      </c>
      <c r="I333" s="4" t="s">
        <v>19</v>
      </c>
      <c r="J333" s="4" t="s">
        <v>16</v>
      </c>
      <c r="K333" s="4" t="s">
        <v>34</v>
      </c>
      <c r="L333" s="4" t="s">
        <v>45</v>
      </c>
      <c r="M333" s="9">
        <v>2</v>
      </c>
      <c r="N333" s="6">
        <v>51.14</v>
      </c>
      <c r="O333" s="7">
        <v>0</v>
      </c>
      <c r="P333" s="6">
        <v>21.58</v>
      </c>
      <c r="Q333" s="6">
        <f t="shared" si="20"/>
        <v>102.28</v>
      </c>
      <c r="R333" s="6">
        <f t="shared" si="21"/>
        <v>43.16</v>
      </c>
      <c r="S333" s="6">
        <f t="shared" si="22"/>
        <v>59.120000000000005</v>
      </c>
      <c r="T333" s="8">
        <f t="shared" si="23"/>
        <v>0.57802111849824012</v>
      </c>
      <c r="U333" s="5">
        <f>YEAR(SalesDataTable[[#This Row],[Order Date]])</f>
        <v>2026</v>
      </c>
      <c r="V333" s="8" t="str">
        <f>"Q"&amp;ROUNDUP(MONTH(SalesDataTable[[#This Row],[Order Date]])/3,0)</f>
        <v>Q1</v>
      </c>
      <c r="W333" s="9">
        <f>MONTH(SalesDataTable[[#This Row],[Order Date]])</f>
        <v>3</v>
      </c>
      <c r="X333" s="8" t="str">
        <f>TEXT(SalesDataTable[[#This Row],[Order Date]],"mmm")</f>
        <v>Mar</v>
      </c>
    </row>
    <row r="334" spans="1:24" ht="16">
      <c r="A334" s="2">
        <v>3304</v>
      </c>
      <c r="B334" s="3">
        <v>46091</v>
      </c>
      <c r="C334" s="5">
        <f>YEAR(SalesDataTable[[#This Row],[Order Date]])</f>
        <v>2026</v>
      </c>
      <c r="D334" s="14" t="str">
        <f>"Q"&amp;ROUNDUP(MONTH(SalesDataTable[[#This Row],[Order Date]])/3,0)</f>
        <v>Q1</v>
      </c>
      <c r="E334" s="5">
        <f>MONTH(SalesDataTable[[#This Row],[Order Date]])</f>
        <v>3</v>
      </c>
      <c r="F334" s="5" t="str">
        <f>TEXT(SalesDataTable[[#This Row],[Order Date]], "MMM")</f>
        <v>Mar</v>
      </c>
      <c r="G334" s="4" t="s">
        <v>6</v>
      </c>
      <c r="H334" s="4" t="s">
        <v>43</v>
      </c>
      <c r="I334" s="4" t="s">
        <v>28</v>
      </c>
      <c r="J334" s="4" t="s">
        <v>3</v>
      </c>
      <c r="K334" s="4" t="s">
        <v>4</v>
      </c>
      <c r="L334" s="4" t="s">
        <v>22</v>
      </c>
      <c r="M334" s="9">
        <v>2</v>
      </c>
      <c r="N334" s="6">
        <v>49.7</v>
      </c>
      <c r="O334" s="7">
        <v>0</v>
      </c>
      <c r="P334" s="6">
        <v>23.14</v>
      </c>
      <c r="Q334" s="6">
        <f t="shared" si="20"/>
        <v>99.4</v>
      </c>
      <c r="R334" s="6">
        <f t="shared" si="21"/>
        <v>46.28</v>
      </c>
      <c r="S334" s="6">
        <f t="shared" si="22"/>
        <v>53.120000000000005</v>
      </c>
      <c r="T334" s="8">
        <f t="shared" si="23"/>
        <v>0.53440643863179071</v>
      </c>
      <c r="U334" s="5">
        <f>YEAR(SalesDataTable[[#This Row],[Order Date]])</f>
        <v>2026</v>
      </c>
      <c r="V334" s="8" t="str">
        <f>"Q"&amp;ROUNDUP(MONTH(SalesDataTable[[#This Row],[Order Date]])/3,0)</f>
        <v>Q1</v>
      </c>
      <c r="W334" s="9">
        <f>MONTH(SalesDataTable[[#This Row],[Order Date]])</f>
        <v>3</v>
      </c>
      <c r="X334" s="8" t="str">
        <f>TEXT(SalesDataTable[[#This Row],[Order Date]],"mmm")</f>
        <v>Mar</v>
      </c>
    </row>
    <row r="335" spans="1:24" ht="16">
      <c r="A335" s="2">
        <v>4876</v>
      </c>
      <c r="B335" s="3">
        <v>46091</v>
      </c>
      <c r="C335" s="5">
        <f>YEAR(SalesDataTable[[#This Row],[Order Date]])</f>
        <v>2026</v>
      </c>
      <c r="D335" s="14" t="str">
        <f>"Q"&amp;ROUNDUP(MONTH(SalesDataTable[[#This Row],[Order Date]])/3,0)</f>
        <v>Q1</v>
      </c>
      <c r="E335" s="5">
        <f>MONTH(SalesDataTable[[#This Row],[Order Date]])</f>
        <v>3</v>
      </c>
      <c r="F335" s="5" t="str">
        <f>TEXT(SalesDataTable[[#This Row],[Order Date]], "MMM")</f>
        <v>Mar</v>
      </c>
      <c r="G335" s="4" t="s">
        <v>20</v>
      </c>
      <c r="H335" s="4" t="s">
        <v>21</v>
      </c>
      <c r="I335" s="4" t="s">
        <v>2</v>
      </c>
      <c r="J335" s="4" t="s">
        <v>3</v>
      </c>
      <c r="K335" s="4" t="s">
        <v>4</v>
      </c>
      <c r="L335" s="4" t="s">
        <v>26</v>
      </c>
      <c r="M335" s="9">
        <v>1</v>
      </c>
      <c r="N335" s="6">
        <v>39.659999999999997</v>
      </c>
      <c r="O335" s="7">
        <v>0.05</v>
      </c>
      <c r="P335" s="6">
        <v>16.93</v>
      </c>
      <c r="Q335" s="6">
        <f t="shared" si="20"/>
        <v>37.676999999999992</v>
      </c>
      <c r="R335" s="6">
        <f t="shared" si="21"/>
        <v>16.93</v>
      </c>
      <c r="S335" s="6">
        <f t="shared" si="22"/>
        <v>20.746999999999993</v>
      </c>
      <c r="T335" s="8">
        <f t="shared" si="23"/>
        <v>0.5506542452955383</v>
      </c>
      <c r="U335" s="5">
        <f>YEAR(SalesDataTable[[#This Row],[Order Date]])</f>
        <v>2026</v>
      </c>
      <c r="V335" s="8" t="str">
        <f>"Q"&amp;ROUNDUP(MONTH(SalesDataTable[[#This Row],[Order Date]])/3,0)</f>
        <v>Q1</v>
      </c>
      <c r="W335" s="9">
        <f>MONTH(SalesDataTable[[#This Row],[Order Date]])</f>
        <v>3</v>
      </c>
      <c r="X335" s="8" t="str">
        <f>TEXT(SalesDataTable[[#This Row],[Order Date]],"mmm")</f>
        <v>Mar</v>
      </c>
    </row>
    <row r="336" spans="1:24" ht="16">
      <c r="A336" s="2">
        <v>83</v>
      </c>
      <c r="B336" s="3">
        <v>46092</v>
      </c>
      <c r="C336" s="5">
        <f>YEAR(SalesDataTable[[#This Row],[Order Date]])</f>
        <v>2026</v>
      </c>
      <c r="D336" s="14" t="str">
        <f>"Q"&amp;ROUNDUP(MONTH(SalesDataTable[[#This Row],[Order Date]])/3,0)</f>
        <v>Q1</v>
      </c>
      <c r="E336" s="5">
        <f>MONTH(SalesDataTable[[#This Row],[Order Date]])</f>
        <v>3</v>
      </c>
      <c r="F336" s="5" t="str">
        <f>TEXT(SalesDataTable[[#This Row],[Order Date]], "MMM")</f>
        <v>Mar</v>
      </c>
      <c r="G336" s="4" t="s">
        <v>6</v>
      </c>
      <c r="H336" s="4" t="s">
        <v>43</v>
      </c>
      <c r="I336" s="4" t="s">
        <v>8</v>
      </c>
      <c r="J336" s="4" t="s">
        <v>16</v>
      </c>
      <c r="K336" s="4" t="s">
        <v>34</v>
      </c>
      <c r="L336" s="4" t="s">
        <v>45</v>
      </c>
      <c r="M336" s="9">
        <v>4</v>
      </c>
      <c r="N336" s="6">
        <v>50.65</v>
      </c>
      <c r="O336" s="7">
        <v>0.15</v>
      </c>
      <c r="P336" s="6">
        <v>22</v>
      </c>
      <c r="Q336" s="6">
        <f t="shared" si="20"/>
        <v>172.20999999999998</v>
      </c>
      <c r="R336" s="6">
        <f t="shared" si="21"/>
        <v>88</v>
      </c>
      <c r="S336" s="6">
        <f t="shared" si="22"/>
        <v>84.20999999999998</v>
      </c>
      <c r="T336" s="8">
        <f t="shared" si="23"/>
        <v>0.48899599326403803</v>
      </c>
      <c r="U336" s="5">
        <f>YEAR(SalesDataTable[[#This Row],[Order Date]])</f>
        <v>2026</v>
      </c>
      <c r="V336" s="8" t="str">
        <f>"Q"&amp;ROUNDUP(MONTH(SalesDataTable[[#This Row],[Order Date]])/3,0)</f>
        <v>Q1</v>
      </c>
      <c r="W336" s="9">
        <f>MONTH(SalesDataTable[[#This Row],[Order Date]])</f>
        <v>3</v>
      </c>
      <c r="X336" s="8" t="str">
        <f>TEXT(SalesDataTable[[#This Row],[Order Date]],"mmm")</f>
        <v>Mar</v>
      </c>
    </row>
    <row r="337" spans="1:24" ht="16">
      <c r="A337" s="2">
        <v>863</v>
      </c>
      <c r="B337" s="3">
        <v>46092</v>
      </c>
      <c r="C337" s="5">
        <f>YEAR(SalesDataTable[[#This Row],[Order Date]])</f>
        <v>2026</v>
      </c>
      <c r="D337" s="14" t="str">
        <f>"Q"&amp;ROUNDUP(MONTH(SalesDataTable[[#This Row],[Order Date]])/3,0)</f>
        <v>Q1</v>
      </c>
      <c r="E337" s="5">
        <f>MONTH(SalesDataTable[[#This Row],[Order Date]])</f>
        <v>3</v>
      </c>
      <c r="F337" s="5" t="str">
        <f>TEXT(SalesDataTable[[#This Row],[Order Date]], "MMM")</f>
        <v>Mar</v>
      </c>
      <c r="G337" s="4" t="s">
        <v>11</v>
      </c>
      <c r="H337" s="4" t="s">
        <v>12</v>
      </c>
      <c r="I337" s="4" t="s">
        <v>28</v>
      </c>
      <c r="J337" s="4" t="s">
        <v>3</v>
      </c>
      <c r="K337" s="4" t="s">
        <v>34</v>
      </c>
      <c r="L337" s="4" t="s">
        <v>45</v>
      </c>
      <c r="M337" s="9">
        <v>2</v>
      </c>
      <c r="N337" s="6">
        <v>50.72</v>
      </c>
      <c r="O337" s="7">
        <v>0</v>
      </c>
      <c r="P337" s="6">
        <v>21.88</v>
      </c>
      <c r="Q337" s="6">
        <f t="shared" si="20"/>
        <v>101.44</v>
      </c>
      <c r="R337" s="6">
        <f t="shared" si="21"/>
        <v>43.76</v>
      </c>
      <c r="S337" s="6">
        <f t="shared" si="22"/>
        <v>57.68</v>
      </c>
      <c r="T337" s="8">
        <f t="shared" si="23"/>
        <v>0.56861198738170349</v>
      </c>
      <c r="U337" s="5">
        <f>YEAR(SalesDataTable[[#This Row],[Order Date]])</f>
        <v>2026</v>
      </c>
      <c r="V337" s="8" t="str">
        <f>"Q"&amp;ROUNDUP(MONTH(SalesDataTable[[#This Row],[Order Date]])/3,0)</f>
        <v>Q1</v>
      </c>
      <c r="W337" s="9">
        <f>MONTH(SalesDataTable[[#This Row],[Order Date]])</f>
        <v>3</v>
      </c>
      <c r="X337" s="8" t="str">
        <f>TEXT(SalesDataTable[[#This Row],[Order Date]],"mmm")</f>
        <v>Mar</v>
      </c>
    </row>
    <row r="338" spans="1:24" ht="16">
      <c r="A338" s="2">
        <v>2323</v>
      </c>
      <c r="B338" s="3">
        <v>46092</v>
      </c>
      <c r="C338" s="5">
        <f>YEAR(SalesDataTable[[#This Row],[Order Date]])</f>
        <v>2026</v>
      </c>
      <c r="D338" s="14" t="str">
        <f>"Q"&amp;ROUNDUP(MONTH(SalesDataTable[[#This Row],[Order Date]])/3,0)</f>
        <v>Q1</v>
      </c>
      <c r="E338" s="5">
        <f>MONTH(SalesDataTable[[#This Row],[Order Date]])</f>
        <v>3</v>
      </c>
      <c r="F338" s="5" t="str">
        <f>TEXT(SalesDataTable[[#This Row],[Order Date]], "MMM")</f>
        <v>Mar</v>
      </c>
      <c r="G338" s="4" t="s">
        <v>6</v>
      </c>
      <c r="H338" s="4" t="s">
        <v>43</v>
      </c>
      <c r="I338" s="4" t="s">
        <v>19</v>
      </c>
      <c r="J338" s="4" t="s">
        <v>13</v>
      </c>
      <c r="K338" s="4" t="s">
        <v>14</v>
      </c>
      <c r="L338" s="4" t="s">
        <v>15</v>
      </c>
      <c r="M338" s="9">
        <v>2</v>
      </c>
      <c r="N338" s="6">
        <v>36.08</v>
      </c>
      <c r="O338" s="7">
        <v>0.05</v>
      </c>
      <c r="P338" s="6">
        <v>13.19</v>
      </c>
      <c r="Q338" s="6">
        <f t="shared" si="20"/>
        <v>68.551999999999992</v>
      </c>
      <c r="R338" s="6">
        <f t="shared" si="21"/>
        <v>26.38</v>
      </c>
      <c r="S338" s="6">
        <f t="shared" si="22"/>
        <v>42.171999999999997</v>
      </c>
      <c r="T338" s="8">
        <f t="shared" si="23"/>
        <v>0.61518263507993931</v>
      </c>
      <c r="U338" s="5">
        <f>YEAR(SalesDataTable[[#This Row],[Order Date]])</f>
        <v>2026</v>
      </c>
      <c r="V338" s="8" t="str">
        <f>"Q"&amp;ROUNDUP(MONTH(SalesDataTable[[#This Row],[Order Date]])/3,0)</f>
        <v>Q1</v>
      </c>
      <c r="W338" s="9">
        <f>MONTH(SalesDataTable[[#This Row],[Order Date]])</f>
        <v>3</v>
      </c>
      <c r="X338" s="8" t="str">
        <f>TEXT(SalesDataTable[[#This Row],[Order Date]],"mmm")</f>
        <v>Mar</v>
      </c>
    </row>
    <row r="339" spans="1:24" ht="16">
      <c r="A339" s="2">
        <v>3064</v>
      </c>
      <c r="B339" s="3">
        <v>46092</v>
      </c>
      <c r="C339" s="5">
        <f>YEAR(SalesDataTable[[#This Row],[Order Date]])</f>
        <v>2026</v>
      </c>
      <c r="D339" s="14" t="str">
        <f>"Q"&amp;ROUNDUP(MONTH(SalesDataTable[[#This Row],[Order Date]])/3,0)</f>
        <v>Q1</v>
      </c>
      <c r="E339" s="5">
        <f>MONTH(SalesDataTable[[#This Row],[Order Date]])</f>
        <v>3</v>
      </c>
      <c r="F339" s="5" t="str">
        <f>TEXT(SalesDataTable[[#This Row],[Order Date]], "MMM")</f>
        <v>Mar</v>
      </c>
      <c r="G339" s="4" t="s">
        <v>20</v>
      </c>
      <c r="H339" s="4" t="s">
        <v>33</v>
      </c>
      <c r="I339" s="4" t="s">
        <v>2</v>
      </c>
      <c r="J339" s="4" t="s">
        <v>3</v>
      </c>
      <c r="K339" s="4" t="s">
        <v>23</v>
      </c>
      <c r="L339" s="4" t="s">
        <v>51</v>
      </c>
      <c r="M339" s="9">
        <v>6</v>
      </c>
      <c r="N339" s="6">
        <v>124.04</v>
      </c>
      <c r="O339" s="7">
        <v>0.05</v>
      </c>
      <c r="P339" s="6">
        <v>61.17</v>
      </c>
      <c r="Q339" s="6">
        <f t="shared" si="20"/>
        <v>707.02800000000002</v>
      </c>
      <c r="R339" s="6">
        <f t="shared" si="21"/>
        <v>367.02</v>
      </c>
      <c r="S339" s="6">
        <f t="shared" si="22"/>
        <v>340.00800000000004</v>
      </c>
      <c r="T339" s="8">
        <f t="shared" si="23"/>
        <v>0.48089750335205966</v>
      </c>
      <c r="U339" s="5">
        <f>YEAR(SalesDataTable[[#This Row],[Order Date]])</f>
        <v>2026</v>
      </c>
      <c r="V339" s="8" t="str">
        <f>"Q"&amp;ROUNDUP(MONTH(SalesDataTable[[#This Row],[Order Date]])/3,0)</f>
        <v>Q1</v>
      </c>
      <c r="W339" s="9">
        <f>MONTH(SalesDataTable[[#This Row],[Order Date]])</f>
        <v>3</v>
      </c>
      <c r="X339" s="8" t="str">
        <f>TEXT(SalesDataTable[[#This Row],[Order Date]],"mmm")</f>
        <v>Mar</v>
      </c>
    </row>
    <row r="340" spans="1:24" ht="16">
      <c r="A340" s="2">
        <v>4995</v>
      </c>
      <c r="B340" s="3">
        <v>46092</v>
      </c>
      <c r="C340" s="5">
        <f>YEAR(SalesDataTable[[#This Row],[Order Date]])</f>
        <v>2026</v>
      </c>
      <c r="D340" s="14" t="str">
        <f>"Q"&amp;ROUNDUP(MONTH(SalesDataTable[[#This Row],[Order Date]])/3,0)</f>
        <v>Q1</v>
      </c>
      <c r="E340" s="5">
        <f>MONTH(SalesDataTable[[#This Row],[Order Date]])</f>
        <v>3</v>
      </c>
      <c r="F340" s="5" t="str">
        <f>TEXT(SalesDataTable[[#This Row],[Order Date]], "MMM")</f>
        <v>Mar</v>
      </c>
      <c r="G340" s="4" t="s">
        <v>6</v>
      </c>
      <c r="H340" s="4" t="s">
        <v>43</v>
      </c>
      <c r="I340" s="4" t="s">
        <v>28</v>
      </c>
      <c r="J340" s="4" t="s">
        <v>13</v>
      </c>
      <c r="K340" s="4" t="s">
        <v>9</v>
      </c>
      <c r="L340" s="4" t="s">
        <v>10</v>
      </c>
      <c r="M340" s="9">
        <v>3</v>
      </c>
      <c r="N340" s="6">
        <v>90.31</v>
      </c>
      <c r="O340" s="7">
        <v>0</v>
      </c>
      <c r="P340" s="6">
        <v>44.58</v>
      </c>
      <c r="Q340" s="6">
        <f t="shared" si="20"/>
        <v>270.93</v>
      </c>
      <c r="R340" s="6">
        <f t="shared" si="21"/>
        <v>133.74</v>
      </c>
      <c r="S340" s="6">
        <f t="shared" si="22"/>
        <v>137.19</v>
      </c>
      <c r="T340" s="8">
        <f t="shared" si="23"/>
        <v>0.50636695825489975</v>
      </c>
      <c r="U340" s="5">
        <f>YEAR(SalesDataTable[[#This Row],[Order Date]])</f>
        <v>2026</v>
      </c>
      <c r="V340" s="8" t="str">
        <f>"Q"&amp;ROUNDUP(MONTH(SalesDataTable[[#This Row],[Order Date]])/3,0)</f>
        <v>Q1</v>
      </c>
      <c r="W340" s="9">
        <f>MONTH(SalesDataTable[[#This Row],[Order Date]])</f>
        <v>3</v>
      </c>
      <c r="X340" s="8" t="str">
        <f>TEXT(SalesDataTable[[#This Row],[Order Date]],"mmm")</f>
        <v>Mar</v>
      </c>
    </row>
    <row r="341" spans="1:24" ht="16">
      <c r="A341" s="2">
        <v>46</v>
      </c>
      <c r="B341" s="3">
        <v>46093</v>
      </c>
      <c r="C341" s="5">
        <f>YEAR(SalesDataTable[[#This Row],[Order Date]])</f>
        <v>2026</v>
      </c>
      <c r="D341" s="14" t="str">
        <f>"Q"&amp;ROUNDUP(MONTH(SalesDataTable[[#This Row],[Order Date]])/3,0)</f>
        <v>Q1</v>
      </c>
      <c r="E341" s="5">
        <f>MONTH(SalesDataTable[[#This Row],[Order Date]])</f>
        <v>3</v>
      </c>
      <c r="F341" s="5" t="str">
        <f>TEXT(SalesDataTable[[#This Row],[Order Date]], "MMM")</f>
        <v>Mar</v>
      </c>
      <c r="G341" s="4" t="s">
        <v>20</v>
      </c>
      <c r="H341" s="4" t="s">
        <v>31</v>
      </c>
      <c r="I341" s="4" t="s">
        <v>2</v>
      </c>
      <c r="J341" s="4" t="s">
        <v>3</v>
      </c>
      <c r="K341" s="4" t="s">
        <v>9</v>
      </c>
      <c r="L341" s="4" t="s">
        <v>46</v>
      </c>
      <c r="M341" s="9">
        <v>4</v>
      </c>
      <c r="N341" s="6">
        <v>72.63</v>
      </c>
      <c r="O341" s="7">
        <v>0.1</v>
      </c>
      <c r="P341" s="6">
        <v>31.45</v>
      </c>
      <c r="Q341" s="6">
        <f t="shared" si="20"/>
        <v>261.46800000000002</v>
      </c>
      <c r="R341" s="6">
        <f t="shared" si="21"/>
        <v>125.8</v>
      </c>
      <c r="S341" s="6">
        <f t="shared" si="22"/>
        <v>135.66800000000001</v>
      </c>
      <c r="T341" s="8">
        <f t="shared" si="23"/>
        <v>0.51887037801948999</v>
      </c>
      <c r="U341" s="5">
        <f>YEAR(SalesDataTable[[#This Row],[Order Date]])</f>
        <v>2026</v>
      </c>
      <c r="V341" s="8" t="str">
        <f>"Q"&amp;ROUNDUP(MONTH(SalesDataTable[[#This Row],[Order Date]])/3,0)</f>
        <v>Q1</v>
      </c>
      <c r="W341" s="9">
        <f>MONTH(SalesDataTable[[#This Row],[Order Date]])</f>
        <v>3</v>
      </c>
      <c r="X341" s="8" t="str">
        <f>TEXT(SalesDataTable[[#This Row],[Order Date]],"mmm")</f>
        <v>Mar</v>
      </c>
    </row>
    <row r="342" spans="1:24" ht="16">
      <c r="A342" s="2">
        <v>443</v>
      </c>
      <c r="B342" s="3">
        <v>46093</v>
      </c>
      <c r="C342" s="5">
        <f>YEAR(SalesDataTable[[#This Row],[Order Date]])</f>
        <v>2026</v>
      </c>
      <c r="D342" s="14" t="str">
        <f>"Q"&amp;ROUNDUP(MONTH(SalesDataTable[[#This Row],[Order Date]])/3,0)</f>
        <v>Q1</v>
      </c>
      <c r="E342" s="5">
        <f>MONTH(SalesDataTable[[#This Row],[Order Date]])</f>
        <v>3</v>
      </c>
      <c r="F342" s="5" t="str">
        <f>TEXT(SalesDataTable[[#This Row],[Order Date]], "MMM")</f>
        <v>Mar</v>
      </c>
      <c r="G342" s="4" t="s">
        <v>6</v>
      </c>
      <c r="H342" s="4" t="s">
        <v>49</v>
      </c>
      <c r="I342" s="4" t="s">
        <v>2</v>
      </c>
      <c r="J342" s="4" t="s">
        <v>3</v>
      </c>
      <c r="K342" s="4" t="s">
        <v>34</v>
      </c>
      <c r="L342" s="4" t="s">
        <v>35</v>
      </c>
      <c r="M342" s="9">
        <v>3</v>
      </c>
      <c r="N342" s="6">
        <v>39.9</v>
      </c>
      <c r="O342" s="7">
        <v>0</v>
      </c>
      <c r="P342" s="6">
        <v>14.49</v>
      </c>
      <c r="Q342" s="6">
        <f t="shared" si="20"/>
        <v>119.69999999999999</v>
      </c>
      <c r="R342" s="6">
        <f t="shared" si="21"/>
        <v>43.47</v>
      </c>
      <c r="S342" s="6">
        <f t="shared" si="22"/>
        <v>76.22999999999999</v>
      </c>
      <c r="T342" s="8">
        <f t="shared" si="23"/>
        <v>0.63684210526315788</v>
      </c>
      <c r="U342" s="5">
        <f>YEAR(SalesDataTable[[#This Row],[Order Date]])</f>
        <v>2026</v>
      </c>
      <c r="V342" s="8" t="str">
        <f>"Q"&amp;ROUNDUP(MONTH(SalesDataTable[[#This Row],[Order Date]])/3,0)</f>
        <v>Q1</v>
      </c>
      <c r="W342" s="9">
        <f>MONTH(SalesDataTable[[#This Row],[Order Date]])</f>
        <v>3</v>
      </c>
      <c r="X342" s="8" t="str">
        <f>TEXT(SalesDataTable[[#This Row],[Order Date]],"mmm")</f>
        <v>Mar</v>
      </c>
    </row>
    <row r="343" spans="1:24" ht="16">
      <c r="A343" s="2">
        <v>759</v>
      </c>
      <c r="B343" s="3">
        <v>46093</v>
      </c>
      <c r="C343" s="5">
        <f>YEAR(SalesDataTable[[#This Row],[Order Date]])</f>
        <v>2026</v>
      </c>
      <c r="D343" s="14" t="str">
        <f>"Q"&amp;ROUNDUP(MONTH(SalesDataTable[[#This Row],[Order Date]])/3,0)</f>
        <v>Q1</v>
      </c>
      <c r="E343" s="5">
        <f>MONTH(SalesDataTable[[#This Row],[Order Date]])</f>
        <v>3</v>
      </c>
      <c r="F343" s="5" t="str">
        <f>TEXT(SalesDataTable[[#This Row],[Order Date]], "MMM")</f>
        <v>Mar</v>
      </c>
      <c r="G343" s="4" t="s">
        <v>6</v>
      </c>
      <c r="H343" s="4" t="s">
        <v>43</v>
      </c>
      <c r="I343" s="4" t="s">
        <v>2</v>
      </c>
      <c r="J343" s="4" t="s">
        <v>13</v>
      </c>
      <c r="K343" s="4" t="s">
        <v>34</v>
      </c>
      <c r="L343" s="4" t="s">
        <v>45</v>
      </c>
      <c r="M343" s="9">
        <v>1</v>
      </c>
      <c r="N343" s="6">
        <v>49.79</v>
      </c>
      <c r="O343" s="7">
        <v>0.1</v>
      </c>
      <c r="P343" s="6">
        <v>22.29</v>
      </c>
      <c r="Q343" s="6">
        <f t="shared" si="20"/>
        <v>44.811</v>
      </c>
      <c r="R343" s="6">
        <f t="shared" si="21"/>
        <v>22.29</v>
      </c>
      <c r="S343" s="6">
        <f t="shared" si="22"/>
        <v>22.521000000000001</v>
      </c>
      <c r="T343" s="8">
        <f t="shared" si="23"/>
        <v>0.5025774921336279</v>
      </c>
      <c r="U343" s="5">
        <f>YEAR(SalesDataTable[[#This Row],[Order Date]])</f>
        <v>2026</v>
      </c>
      <c r="V343" s="8" t="str">
        <f>"Q"&amp;ROUNDUP(MONTH(SalesDataTable[[#This Row],[Order Date]])/3,0)</f>
        <v>Q1</v>
      </c>
      <c r="W343" s="9">
        <f>MONTH(SalesDataTable[[#This Row],[Order Date]])</f>
        <v>3</v>
      </c>
      <c r="X343" s="8" t="str">
        <f>TEXT(SalesDataTable[[#This Row],[Order Date]],"mmm")</f>
        <v>Mar</v>
      </c>
    </row>
    <row r="344" spans="1:24" ht="16">
      <c r="A344" s="2">
        <v>1097</v>
      </c>
      <c r="B344" s="3">
        <v>46093</v>
      </c>
      <c r="C344" s="5">
        <f>YEAR(SalesDataTable[[#This Row],[Order Date]])</f>
        <v>2026</v>
      </c>
      <c r="D344" s="14" t="str">
        <f>"Q"&amp;ROUNDUP(MONTH(SalesDataTable[[#This Row],[Order Date]])/3,0)</f>
        <v>Q1</v>
      </c>
      <c r="E344" s="5">
        <f>MONTH(SalesDataTable[[#This Row],[Order Date]])</f>
        <v>3</v>
      </c>
      <c r="F344" s="5" t="str">
        <f>TEXT(SalesDataTable[[#This Row],[Order Date]], "MMM")</f>
        <v>Mar</v>
      </c>
      <c r="G344" s="4" t="s">
        <v>11</v>
      </c>
      <c r="H344" s="4" t="s">
        <v>12</v>
      </c>
      <c r="I344" s="4" t="s">
        <v>28</v>
      </c>
      <c r="J344" s="4" t="s">
        <v>13</v>
      </c>
      <c r="K344" s="4" t="s">
        <v>4</v>
      </c>
      <c r="L344" s="4" t="s">
        <v>26</v>
      </c>
      <c r="M344" s="9">
        <v>1</v>
      </c>
      <c r="N344" s="6">
        <v>41.24</v>
      </c>
      <c r="O344" s="7">
        <v>0.05</v>
      </c>
      <c r="P344" s="6">
        <v>16.64</v>
      </c>
      <c r="Q344" s="6">
        <f t="shared" si="20"/>
        <v>39.177999999999997</v>
      </c>
      <c r="R344" s="6">
        <f t="shared" si="21"/>
        <v>16.64</v>
      </c>
      <c r="S344" s="6">
        <f t="shared" si="22"/>
        <v>22.537999999999997</v>
      </c>
      <c r="T344" s="8">
        <f t="shared" si="23"/>
        <v>0.57527183623462141</v>
      </c>
      <c r="U344" s="5">
        <f>YEAR(SalesDataTable[[#This Row],[Order Date]])</f>
        <v>2026</v>
      </c>
      <c r="V344" s="8" t="str">
        <f>"Q"&amp;ROUNDUP(MONTH(SalesDataTable[[#This Row],[Order Date]])/3,0)</f>
        <v>Q1</v>
      </c>
      <c r="W344" s="9">
        <f>MONTH(SalesDataTable[[#This Row],[Order Date]])</f>
        <v>3</v>
      </c>
      <c r="X344" s="8" t="str">
        <f>TEXT(SalesDataTable[[#This Row],[Order Date]],"mmm")</f>
        <v>Mar</v>
      </c>
    </row>
    <row r="345" spans="1:24" ht="16">
      <c r="A345" s="2">
        <v>2152</v>
      </c>
      <c r="B345" s="3">
        <v>46093</v>
      </c>
      <c r="C345" s="5">
        <f>YEAR(SalesDataTable[[#This Row],[Order Date]])</f>
        <v>2026</v>
      </c>
      <c r="D345" s="14" t="str">
        <f>"Q"&amp;ROUNDUP(MONTH(SalesDataTable[[#This Row],[Order Date]])/3,0)</f>
        <v>Q1</v>
      </c>
      <c r="E345" s="5">
        <f>MONTH(SalesDataTable[[#This Row],[Order Date]])</f>
        <v>3</v>
      </c>
      <c r="F345" s="5" t="str">
        <f>TEXT(SalesDataTable[[#This Row],[Order Date]], "MMM")</f>
        <v>Mar</v>
      </c>
      <c r="G345" s="4" t="s">
        <v>0</v>
      </c>
      <c r="H345" s="4" t="s">
        <v>36</v>
      </c>
      <c r="I345" s="4" t="s">
        <v>2</v>
      </c>
      <c r="J345" s="4" t="s">
        <v>13</v>
      </c>
      <c r="K345" s="4" t="s">
        <v>9</v>
      </c>
      <c r="L345" s="4" t="s">
        <v>17</v>
      </c>
      <c r="M345" s="9">
        <v>1</v>
      </c>
      <c r="N345" s="6">
        <v>142.88999999999999</v>
      </c>
      <c r="O345" s="7">
        <v>0</v>
      </c>
      <c r="P345" s="6">
        <v>81.099999999999994</v>
      </c>
      <c r="Q345" s="6">
        <f t="shared" si="20"/>
        <v>142.88999999999999</v>
      </c>
      <c r="R345" s="6">
        <f t="shared" si="21"/>
        <v>81.099999999999994</v>
      </c>
      <c r="S345" s="6">
        <f t="shared" si="22"/>
        <v>61.789999999999992</v>
      </c>
      <c r="T345" s="8">
        <f t="shared" si="23"/>
        <v>0.43243054097557559</v>
      </c>
      <c r="U345" s="5">
        <f>YEAR(SalesDataTable[[#This Row],[Order Date]])</f>
        <v>2026</v>
      </c>
      <c r="V345" s="8" t="str">
        <f>"Q"&amp;ROUNDUP(MONTH(SalesDataTable[[#This Row],[Order Date]])/3,0)</f>
        <v>Q1</v>
      </c>
      <c r="W345" s="9">
        <f>MONTH(SalesDataTable[[#This Row],[Order Date]])</f>
        <v>3</v>
      </c>
      <c r="X345" s="8" t="str">
        <f>TEXT(SalesDataTable[[#This Row],[Order Date]],"mmm")</f>
        <v>Mar</v>
      </c>
    </row>
    <row r="346" spans="1:24" ht="16">
      <c r="A346" s="2">
        <v>2512</v>
      </c>
      <c r="B346" s="3">
        <v>46093</v>
      </c>
      <c r="C346" s="5">
        <f>YEAR(SalesDataTable[[#This Row],[Order Date]])</f>
        <v>2026</v>
      </c>
      <c r="D346" s="14" t="str">
        <f>"Q"&amp;ROUNDUP(MONTH(SalesDataTable[[#This Row],[Order Date]])/3,0)</f>
        <v>Q1</v>
      </c>
      <c r="E346" s="5">
        <f>MONTH(SalesDataTable[[#This Row],[Order Date]])</f>
        <v>3</v>
      </c>
      <c r="F346" s="5" t="str">
        <f>TEXT(SalesDataTable[[#This Row],[Order Date]], "MMM")</f>
        <v>Mar</v>
      </c>
      <c r="G346" s="4" t="s">
        <v>6</v>
      </c>
      <c r="H346" s="4" t="s">
        <v>7</v>
      </c>
      <c r="I346" s="4" t="s">
        <v>2</v>
      </c>
      <c r="J346" s="4" t="s">
        <v>13</v>
      </c>
      <c r="K346" s="4" t="s">
        <v>23</v>
      </c>
      <c r="L346" s="4" t="s">
        <v>29</v>
      </c>
      <c r="M346" s="9">
        <v>2</v>
      </c>
      <c r="N346" s="6">
        <v>192.76</v>
      </c>
      <c r="O346" s="7">
        <v>0</v>
      </c>
      <c r="P346" s="6">
        <v>103.08</v>
      </c>
      <c r="Q346" s="6">
        <f t="shared" si="20"/>
        <v>385.52</v>
      </c>
      <c r="R346" s="6">
        <f t="shared" si="21"/>
        <v>206.16</v>
      </c>
      <c r="S346" s="6">
        <f t="shared" si="22"/>
        <v>179.35999999999999</v>
      </c>
      <c r="T346" s="8">
        <f t="shared" si="23"/>
        <v>0.46524175140070551</v>
      </c>
      <c r="U346" s="5">
        <f>YEAR(SalesDataTable[[#This Row],[Order Date]])</f>
        <v>2026</v>
      </c>
      <c r="V346" s="8" t="str">
        <f>"Q"&amp;ROUNDUP(MONTH(SalesDataTable[[#This Row],[Order Date]])/3,0)</f>
        <v>Q1</v>
      </c>
      <c r="W346" s="9">
        <f>MONTH(SalesDataTable[[#This Row],[Order Date]])</f>
        <v>3</v>
      </c>
      <c r="X346" s="8" t="str">
        <f>TEXT(SalesDataTable[[#This Row],[Order Date]],"mmm")</f>
        <v>Mar</v>
      </c>
    </row>
    <row r="347" spans="1:24" ht="16">
      <c r="A347" s="2">
        <v>2578</v>
      </c>
      <c r="B347" s="3">
        <v>46093</v>
      </c>
      <c r="C347" s="5">
        <f>YEAR(SalesDataTable[[#This Row],[Order Date]])</f>
        <v>2026</v>
      </c>
      <c r="D347" s="14" t="str">
        <f>"Q"&amp;ROUNDUP(MONTH(SalesDataTable[[#This Row],[Order Date]])/3,0)</f>
        <v>Q1</v>
      </c>
      <c r="E347" s="5">
        <f>MONTH(SalesDataTable[[#This Row],[Order Date]])</f>
        <v>3</v>
      </c>
      <c r="F347" s="5" t="str">
        <f>TEXT(SalesDataTable[[#This Row],[Order Date]], "MMM")</f>
        <v>Mar</v>
      </c>
      <c r="G347" s="4" t="s">
        <v>11</v>
      </c>
      <c r="H347" s="4" t="s">
        <v>25</v>
      </c>
      <c r="I347" s="4" t="s">
        <v>2</v>
      </c>
      <c r="J347" s="4" t="s">
        <v>13</v>
      </c>
      <c r="K347" s="4" t="s">
        <v>14</v>
      </c>
      <c r="L347" s="4" t="s">
        <v>48</v>
      </c>
      <c r="M347" s="9">
        <v>1</v>
      </c>
      <c r="N347" s="6">
        <v>165.72</v>
      </c>
      <c r="O347" s="7">
        <v>0</v>
      </c>
      <c r="P347" s="6">
        <v>89.31</v>
      </c>
      <c r="Q347" s="6">
        <f t="shared" si="20"/>
        <v>165.72</v>
      </c>
      <c r="R347" s="6">
        <f t="shared" si="21"/>
        <v>89.31</v>
      </c>
      <c r="S347" s="6">
        <f t="shared" si="22"/>
        <v>76.41</v>
      </c>
      <c r="T347" s="8">
        <f t="shared" si="23"/>
        <v>0.46107892831281677</v>
      </c>
      <c r="U347" s="5">
        <f>YEAR(SalesDataTable[[#This Row],[Order Date]])</f>
        <v>2026</v>
      </c>
      <c r="V347" s="8" t="str">
        <f>"Q"&amp;ROUNDUP(MONTH(SalesDataTable[[#This Row],[Order Date]])/3,0)</f>
        <v>Q1</v>
      </c>
      <c r="W347" s="9">
        <f>MONTH(SalesDataTable[[#This Row],[Order Date]])</f>
        <v>3</v>
      </c>
      <c r="X347" s="8" t="str">
        <f>TEXT(SalesDataTable[[#This Row],[Order Date]],"mmm")</f>
        <v>Mar</v>
      </c>
    </row>
    <row r="348" spans="1:24" ht="16">
      <c r="A348" s="2">
        <v>3302</v>
      </c>
      <c r="B348" s="3">
        <v>46093</v>
      </c>
      <c r="C348" s="5">
        <f>YEAR(SalesDataTable[[#This Row],[Order Date]])</f>
        <v>2026</v>
      </c>
      <c r="D348" s="14" t="str">
        <f>"Q"&amp;ROUNDUP(MONTH(SalesDataTable[[#This Row],[Order Date]])/3,0)</f>
        <v>Q1</v>
      </c>
      <c r="E348" s="5">
        <f>MONTH(SalesDataTable[[#This Row],[Order Date]])</f>
        <v>3</v>
      </c>
      <c r="F348" s="5" t="str">
        <f>TEXT(SalesDataTable[[#This Row],[Order Date]], "MMM")</f>
        <v>Mar</v>
      </c>
      <c r="G348" s="4" t="s">
        <v>20</v>
      </c>
      <c r="H348" s="4" t="s">
        <v>31</v>
      </c>
      <c r="I348" s="4" t="s">
        <v>19</v>
      </c>
      <c r="J348" s="4" t="s">
        <v>16</v>
      </c>
      <c r="K348" s="4" t="s">
        <v>14</v>
      </c>
      <c r="L348" s="4" t="s">
        <v>48</v>
      </c>
      <c r="M348" s="9">
        <v>2</v>
      </c>
      <c r="N348" s="6">
        <v>164.33</v>
      </c>
      <c r="O348" s="7">
        <v>0</v>
      </c>
      <c r="P348" s="6">
        <v>86.07</v>
      </c>
      <c r="Q348" s="6">
        <f t="shared" si="20"/>
        <v>328.66</v>
      </c>
      <c r="R348" s="6">
        <f t="shared" si="21"/>
        <v>172.14</v>
      </c>
      <c r="S348" s="6">
        <f t="shared" si="22"/>
        <v>156.52000000000004</v>
      </c>
      <c r="T348" s="8">
        <f t="shared" si="23"/>
        <v>0.47623684050386428</v>
      </c>
      <c r="U348" s="5">
        <f>YEAR(SalesDataTable[[#This Row],[Order Date]])</f>
        <v>2026</v>
      </c>
      <c r="V348" s="8" t="str">
        <f>"Q"&amp;ROUNDUP(MONTH(SalesDataTable[[#This Row],[Order Date]])/3,0)</f>
        <v>Q1</v>
      </c>
      <c r="W348" s="9">
        <f>MONTH(SalesDataTable[[#This Row],[Order Date]])</f>
        <v>3</v>
      </c>
      <c r="X348" s="8" t="str">
        <f>TEXT(SalesDataTable[[#This Row],[Order Date]],"mmm")</f>
        <v>Mar</v>
      </c>
    </row>
    <row r="349" spans="1:24" ht="16">
      <c r="A349" s="2">
        <v>3752</v>
      </c>
      <c r="B349" s="3">
        <v>46093</v>
      </c>
      <c r="C349" s="5">
        <f>YEAR(SalesDataTable[[#This Row],[Order Date]])</f>
        <v>2026</v>
      </c>
      <c r="D349" s="14" t="str">
        <f>"Q"&amp;ROUNDUP(MONTH(SalesDataTable[[#This Row],[Order Date]])/3,0)</f>
        <v>Q1</v>
      </c>
      <c r="E349" s="5">
        <f>MONTH(SalesDataTable[[#This Row],[Order Date]])</f>
        <v>3</v>
      </c>
      <c r="F349" s="5" t="str">
        <f>TEXT(SalesDataTable[[#This Row],[Order Date]], "MMM")</f>
        <v>Mar</v>
      </c>
      <c r="G349" s="4" t="s">
        <v>20</v>
      </c>
      <c r="H349" s="4" t="s">
        <v>33</v>
      </c>
      <c r="I349" s="4" t="s">
        <v>8</v>
      </c>
      <c r="J349" s="4" t="s">
        <v>16</v>
      </c>
      <c r="K349" s="4" t="s">
        <v>14</v>
      </c>
      <c r="L349" s="4" t="s">
        <v>32</v>
      </c>
      <c r="M349" s="9">
        <v>3</v>
      </c>
      <c r="N349" s="6">
        <v>45.8</v>
      </c>
      <c r="O349" s="7">
        <v>0.15</v>
      </c>
      <c r="P349" s="6">
        <v>18.47</v>
      </c>
      <c r="Q349" s="6">
        <f t="shared" si="20"/>
        <v>116.78999999999998</v>
      </c>
      <c r="R349" s="6">
        <f t="shared" si="21"/>
        <v>55.41</v>
      </c>
      <c r="S349" s="6">
        <f t="shared" si="22"/>
        <v>61.379999999999981</v>
      </c>
      <c r="T349" s="8">
        <f t="shared" si="23"/>
        <v>0.52555869509375797</v>
      </c>
      <c r="U349" s="5">
        <f>YEAR(SalesDataTable[[#This Row],[Order Date]])</f>
        <v>2026</v>
      </c>
      <c r="V349" s="8" t="str">
        <f>"Q"&amp;ROUNDUP(MONTH(SalesDataTable[[#This Row],[Order Date]])/3,0)</f>
        <v>Q1</v>
      </c>
      <c r="W349" s="9">
        <f>MONTH(SalesDataTable[[#This Row],[Order Date]])</f>
        <v>3</v>
      </c>
      <c r="X349" s="8" t="str">
        <f>TEXT(SalesDataTable[[#This Row],[Order Date]],"mmm")</f>
        <v>Mar</v>
      </c>
    </row>
    <row r="350" spans="1:24" ht="16">
      <c r="A350" s="2">
        <v>4839</v>
      </c>
      <c r="B350" s="3">
        <v>46093</v>
      </c>
      <c r="C350" s="5">
        <f>YEAR(SalesDataTable[[#This Row],[Order Date]])</f>
        <v>2026</v>
      </c>
      <c r="D350" s="14" t="str">
        <f>"Q"&amp;ROUNDUP(MONTH(SalesDataTable[[#This Row],[Order Date]])/3,0)</f>
        <v>Q1</v>
      </c>
      <c r="E350" s="5">
        <f>MONTH(SalesDataTable[[#This Row],[Order Date]])</f>
        <v>3</v>
      </c>
      <c r="F350" s="5" t="str">
        <f>TEXT(SalesDataTable[[#This Row],[Order Date]], "MMM")</f>
        <v>Mar</v>
      </c>
      <c r="G350" s="4" t="s">
        <v>6</v>
      </c>
      <c r="H350" s="4" t="s">
        <v>7</v>
      </c>
      <c r="I350" s="4" t="s">
        <v>2</v>
      </c>
      <c r="J350" s="4" t="s">
        <v>13</v>
      </c>
      <c r="K350" s="4" t="s">
        <v>4</v>
      </c>
      <c r="L350" s="4" t="s">
        <v>30</v>
      </c>
      <c r="M350" s="9">
        <v>2</v>
      </c>
      <c r="N350" s="6">
        <v>103.08</v>
      </c>
      <c r="O350" s="7">
        <v>0.05</v>
      </c>
      <c r="P350" s="6">
        <v>49.27</v>
      </c>
      <c r="Q350" s="6">
        <f t="shared" si="20"/>
        <v>195.85199999999998</v>
      </c>
      <c r="R350" s="6">
        <f t="shared" si="21"/>
        <v>98.54</v>
      </c>
      <c r="S350" s="6">
        <f t="shared" si="22"/>
        <v>97.311999999999969</v>
      </c>
      <c r="T350" s="8">
        <f t="shared" si="23"/>
        <v>0.49686497967853266</v>
      </c>
      <c r="U350" s="5">
        <f>YEAR(SalesDataTable[[#This Row],[Order Date]])</f>
        <v>2026</v>
      </c>
      <c r="V350" s="8" t="str">
        <f>"Q"&amp;ROUNDUP(MONTH(SalesDataTable[[#This Row],[Order Date]])/3,0)</f>
        <v>Q1</v>
      </c>
      <c r="W350" s="9">
        <f>MONTH(SalesDataTable[[#This Row],[Order Date]])</f>
        <v>3</v>
      </c>
      <c r="X350" s="8" t="str">
        <f>TEXT(SalesDataTable[[#This Row],[Order Date]],"mmm")</f>
        <v>Mar</v>
      </c>
    </row>
    <row r="351" spans="1:24" ht="16">
      <c r="A351" s="2">
        <v>264</v>
      </c>
      <c r="B351" s="3">
        <v>46094</v>
      </c>
      <c r="C351" s="5">
        <f>YEAR(SalesDataTable[[#This Row],[Order Date]])</f>
        <v>2026</v>
      </c>
      <c r="D351" s="14" t="str">
        <f>"Q"&amp;ROUNDUP(MONTH(SalesDataTable[[#This Row],[Order Date]])/3,0)</f>
        <v>Q1</v>
      </c>
      <c r="E351" s="5">
        <f>MONTH(SalesDataTable[[#This Row],[Order Date]])</f>
        <v>3</v>
      </c>
      <c r="F351" s="5" t="str">
        <f>TEXT(SalesDataTable[[#This Row],[Order Date]], "MMM")</f>
        <v>Mar</v>
      </c>
      <c r="G351" s="4" t="s">
        <v>0</v>
      </c>
      <c r="H351" s="4" t="s">
        <v>1</v>
      </c>
      <c r="I351" s="4" t="s">
        <v>2</v>
      </c>
      <c r="J351" s="4" t="s">
        <v>16</v>
      </c>
      <c r="K351" s="4" t="s">
        <v>14</v>
      </c>
      <c r="L351" s="4" t="s">
        <v>32</v>
      </c>
      <c r="M351" s="9">
        <v>4</v>
      </c>
      <c r="N351" s="6">
        <v>47.33</v>
      </c>
      <c r="O351" s="7">
        <v>0</v>
      </c>
      <c r="P351" s="6">
        <v>18.739999999999998</v>
      </c>
      <c r="Q351" s="6">
        <f t="shared" si="20"/>
        <v>189.32</v>
      </c>
      <c r="R351" s="6">
        <f t="shared" si="21"/>
        <v>74.959999999999994</v>
      </c>
      <c r="S351" s="6">
        <f t="shared" si="22"/>
        <v>114.36</v>
      </c>
      <c r="T351" s="8">
        <f t="shared" si="23"/>
        <v>0.60405662370589475</v>
      </c>
      <c r="U351" s="5">
        <f>YEAR(SalesDataTable[[#This Row],[Order Date]])</f>
        <v>2026</v>
      </c>
      <c r="V351" s="8" t="str">
        <f>"Q"&amp;ROUNDUP(MONTH(SalesDataTable[[#This Row],[Order Date]])/3,0)</f>
        <v>Q1</v>
      </c>
      <c r="W351" s="9">
        <f>MONTH(SalesDataTable[[#This Row],[Order Date]])</f>
        <v>3</v>
      </c>
      <c r="X351" s="8" t="str">
        <f>TEXT(SalesDataTable[[#This Row],[Order Date]],"mmm")</f>
        <v>Mar</v>
      </c>
    </row>
    <row r="352" spans="1:24" ht="16">
      <c r="A352" s="2">
        <v>2498</v>
      </c>
      <c r="B352" s="3">
        <v>46094</v>
      </c>
      <c r="C352" s="5">
        <f>YEAR(SalesDataTable[[#This Row],[Order Date]])</f>
        <v>2026</v>
      </c>
      <c r="D352" s="14" t="str">
        <f>"Q"&amp;ROUNDUP(MONTH(SalesDataTable[[#This Row],[Order Date]])/3,0)</f>
        <v>Q1</v>
      </c>
      <c r="E352" s="5">
        <f>MONTH(SalesDataTable[[#This Row],[Order Date]])</f>
        <v>3</v>
      </c>
      <c r="F352" s="5" t="str">
        <f>TEXT(SalesDataTable[[#This Row],[Order Date]], "MMM")</f>
        <v>Mar</v>
      </c>
      <c r="G352" s="4" t="s">
        <v>11</v>
      </c>
      <c r="H352" s="4" t="s">
        <v>18</v>
      </c>
      <c r="I352" s="4" t="s">
        <v>19</v>
      </c>
      <c r="J352" s="4" t="s">
        <v>13</v>
      </c>
      <c r="K352" s="4" t="s">
        <v>4</v>
      </c>
      <c r="L352" s="4" t="s">
        <v>22</v>
      </c>
      <c r="M352" s="9">
        <v>1</v>
      </c>
      <c r="N352" s="6">
        <v>50.04</v>
      </c>
      <c r="O352" s="7">
        <v>0</v>
      </c>
      <c r="P352" s="6">
        <v>22.64</v>
      </c>
      <c r="Q352" s="6">
        <f t="shared" si="20"/>
        <v>50.04</v>
      </c>
      <c r="R352" s="6">
        <f t="shared" si="21"/>
        <v>22.64</v>
      </c>
      <c r="S352" s="6">
        <f t="shared" si="22"/>
        <v>27.4</v>
      </c>
      <c r="T352" s="8">
        <f t="shared" si="23"/>
        <v>0.54756195043964828</v>
      </c>
      <c r="U352" s="5">
        <f>YEAR(SalesDataTable[[#This Row],[Order Date]])</f>
        <v>2026</v>
      </c>
      <c r="V352" s="8" t="str">
        <f>"Q"&amp;ROUNDUP(MONTH(SalesDataTable[[#This Row],[Order Date]])/3,0)</f>
        <v>Q1</v>
      </c>
      <c r="W352" s="9">
        <f>MONTH(SalesDataTable[[#This Row],[Order Date]])</f>
        <v>3</v>
      </c>
      <c r="X352" s="8" t="str">
        <f>TEXT(SalesDataTable[[#This Row],[Order Date]],"mmm")</f>
        <v>Mar</v>
      </c>
    </row>
    <row r="353" spans="1:24" ht="16">
      <c r="A353" s="2">
        <v>3929</v>
      </c>
      <c r="B353" s="3">
        <v>46094</v>
      </c>
      <c r="C353" s="5">
        <f>YEAR(SalesDataTable[[#This Row],[Order Date]])</f>
        <v>2026</v>
      </c>
      <c r="D353" s="14" t="str">
        <f>"Q"&amp;ROUNDUP(MONTH(SalesDataTable[[#This Row],[Order Date]])/3,0)</f>
        <v>Q1</v>
      </c>
      <c r="E353" s="5">
        <f>MONTH(SalesDataTable[[#This Row],[Order Date]])</f>
        <v>3</v>
      </c>
      <c r="F353" s="5" t="str">
        <f>TEXT(SalesDataTable[[#This Row],[Order Date]], "MMM")</f>
        <v>Mar</v>
      </c>
      <c r="G353" s="4" t="s">
        <v>20</v>
      </c>
      <c r="H353" s="4" t="s">
        <v>47</v>
      </c>
      <c r="I353" s="4" t="s">
        <v>2</v>
      </c>
      <c r="J353" s="4" t="s">
        <v>13</v>
      </c>
      <c r="K353" s="4" t="s">
        <v>34</v>
      </c>
      <c r="L353" s="4" t="s">
        <v>38</v>
      </c>
      <c r="M353" s="9">
        <v>1</v>
      </c>
      <c r="N353" s="6">
        <v>125.69</v>
      </c>
      <c r="O353" s="7">
        <v>0</v>
      </c>
      <c r="P353" s="6">
        <v>67.150000000000006</v>
      </c>
      <c r="Q353" s="6">
        <f t="shared" si="20"/>
        <v>125.69</v>
      </c>
      <c r="R353" s="6">
        <f t="shared" si="21"/>
        <v>67.150000000000006</v>
      </c>
      <c r="S353" s="6">
        <f t="shared" si="22"/>
        <v>58.539999999999992</v>
      </c>
      <c r="T353" s="8">
        <f t="shared" si="23"/>
        <v>0.465749065160315</v>
      </c>
      <c r="U353" s="5">
        <f>YEAR(SalesDataTable[[#This Row],[Order Date]])</f>
        <v>2026</v>
      </c>
      <c r="V353" s="8" t="str">
        <f>"Q"&amp;ROUNDUP(MONTH(SalesDataTable[[#This Row],[Order Date]])/3,0)</f>
        <v>Q1</v>
      </c>
      <c r="W353" s="9">
        <f>MONTH(SalesDataTable[[#This Row],[Order Date]])</f>
        <v>3</v>
      </c>
      <c r="X353" s="8" t="str">
        <f>TEXT(SalesDataTable[[#This Row],[Order Date]],"mmm")</f>
        <v>Mar</v>
      </c>
    </row>
    <row r="354" spans="1:24" ht="16">
      <c r="A354" s="2">
        <v>4195</v>
      </c>
      <c r="B354" s="3">
        <v>46094</v>
      </c>
      <c r="C354" s="5">
        <f>YEAR(SalesDataTable[[#This Row],[Order Date]])</f>
        <v>2026</v>
      </c>
      <c r="D354" s="14" t="str">
        <f>"Q"&amp;ROUNDUP(MONTH(SalesDataTable[[#This Row],[Order Date]])/3,0)</f>
        <v>Q1</v>
      </c>
      <c r="E354" s="5">
        <f>MONTH(SalesDataTable[[#This Row],[Order Date]])</f>
        <v>3</v>
      </c>
      <c r="F354" s="5" t="str">
        <f>TEXT(SalesDataTable[[#This Row],[Order Date]], "MMM")</f>
        <v>Mar</v>
      </c>
      <c r="G354" s="4" t="s">
        <v>20</v>
      </c>
      <c r="H354" s="4" t="s">
        <v>47</v>
      </c>
      <c r="I354" s="4" t="s">
        <v>28</v>
      </c>
      <c r="J354" s="4" t="s">
        <v>13</v>
      </c>
      <c r="K354" s="4" t="s">
        <v>9</v>
      </c>
      <c r="L354" s="4" t="s">
        <v>17</v>
      </c>
      <c r="M354" s="9">
        <v>2</v>
      </c>
      <c r="N354" s="6">
        <v>142.72999999999999</v>
      </c>
      <c r="O354" s="7">
        <v>0.1</v>
      </c>
      <c r="P354" s="6">
        <v>77.28</v>
      </c>
      <c r="Q354" s="6">
        <f t="shared" si="20"/>
        <v>256.91399999999999</v>
      </c>
      <c r="R354" s="6">
        <f t="shared" si="21"/>
        <v>154.56</v>
      </c>
      <c r="S354" s="6">
        <f t="shared" si="22"/>
        <v>102.35399999999998</v>
      </c>
      <c r="T354" s="8">
        <f t="shared" si="23"/>
        <v>0.39839790747098247</v>
      </c>
      <c r="U354" s="5">
        <f>YEAR(SalesDataTable[[#This Row],[Order Date]])</f>
        <v>2026</v>
      </c>
      <c r="V354" s="8" t="str">
        <f>"Q"&amp;ROUNDUP(MONTH(SalesDataTable[[#This Row],[Order Date]])/3,0)</f>
        <v>Q1</v>
      </c>
      <c r="W354" s="9">
        <f>MONTH(SalesDataTable[[#This Row],[Order Date]])</f>
        <v>3</v>
      </c>
      <c r="X354" s="8" t="str">
        <f>TEXT(SalesDataTable[[#This Row],[Order Date]],"mmm")</f>
        <v>Mar</v>
      </c>
    </row>
    <row r="355" spans="1:24" ht="16">
      <c r="A355" s="2">
        <v>4684</v>
      </c>
      <c r="B355" s="3">
        <v>46094</v>
      </c>
      <c r="C355" s="5">
        <f>YEAR(SalesDataTable[[#This Row],[Order Date]])</f>
        <v>2026</v>
      </c>
      <c r="D355" s="14" t="str">
        <f>"Q"&amp;ROUNDUP(MONTH(SalesDataTable[[#This Row],[Order Date]])/3,0)</f>
        <v>Q1</v>
      </c>
      <c r="E355" s="5">
        <f>MONTH(SalesDataTable[[#This Row],[Order Date]])</f>
        <v>3</v>
      </c>
      <c r="F355" s="5" t="str">
        <f>TEXT(SalesDataTable[[#This Row],[Order Date]], "MMM")</f>
        <v>Mar</v>
      </c>
      <c r="G355" s="4" t="s">
        <v>6</v>
      </c>
      <c r="H355" s="4" t="s">
        <v>43</v>
      </c>
      <c r="I355" s="4" t="s">
        <v>2</v>
      </c>
      <c r="J355" s="4" t="s">
        <v>3</v>
      </c>
      <c r="K355" s="4" t="s">
        <v>34</v>
      </c>
      <c r="L355" s="4" t="s">
        <v>38</v>
      </c>
      <c r="M355" s="9">
        <v>4</v>
      </c>
      <c r="N355" s="6">
        <v>124.36</v>
      </c>
      <c r="O355" s="7">
        <v>0</v>
      </c>
      <c r="P355" s="6">
        <v>68.790000000000006</v>
      </c>
      <c r="Q355" s="6">
        <f t="shared" si="20"/>
        <v>497.44</v>
      </c>
      <c r="R355" s="6">
        <f t="shared" si="21"/>
        <v>275.16000000000003</v>
      </c>
      <c r="S355" s="6">
        <f t="shared" si="22"/>
        <v>222.27999999999997</v>
      </c>
      <c r="T355" s="8">
        <f t="shared" si="23"/>
        <v>0.44684786104856861</v>
      </c>
      <c r="U355" s="5">
        <f>YEAR(SalesDataTable[[#This Row],[Order Date]])</f>
        <v>2026</v>
      </c>
      <c r="V355" s="8" t="str">
        <f>"Q"&amp;ROUNDUP(MONTH(SalesDataTable[[#This Row],[Order Date]])/3,0)</f>
        <v>Q1</v>
      </c>
      <c r="W355" s="9">
        <f>MONTH(SalesDataTable[[#This Row],[Order Date]])</f>
        <v>3</v>
      </c>
      <c r="X355" s="8" t="str">
        <f>TEXT(SalesDataTable[[#This Row],[Order Date]],"mmm")</f>
        <v>Mar</v>
      </c>
    </row>
    <row r="356" spans="1:24" ht="16">
      <c r="A356" s="2">
        <v>313</v>
      </c>
      <c r="B356" s="3">
        <v>46095</v>
      </c>
      <c r="C356" s="5">
        <f>YEAR(SalesDataTable[[#This Row],[Order Date]])</f>
        <v>2026</v>
      </c>
      <c r="D356" s="14" t="str">
        <f>"Q"&amp;ROUNDUP(MONTH(SalesDataTable[[#This Row],[Order Date]])/3,0)</f>
        <v>Q1</v>
      </c>
      <c r="E356" s="5">
        <f>MONTH(SalesDataTable[[#This Row],[Order Date]])</f>
        <v>3</v>
      </c>
      <c r="F356" s="5" t="str">
        <f>TEXT(SalesDataTable[[#This Row],[Order Date]], "MMM")</f>
        <v>Mar</v>
      </c>
      <c r="G356" s="4" t="s">
        <v>20</v>
      </c>
      <c r="H356" s="4" t="s">
        <v>33</v>
      </c>
      <c r="I356" s="4" t="s">
        <v>2</v>
      </c>
      <c r="J356" s="4" t="s">
        <v>13</v>
      </c>
      <c r="K356" s="4" t="s">
        <v>4</v>
      </c>
      <c r="L356" s="4" t="s">
        <v>26</v>
      </c>
      <c r="M356" s="9">
        <v>4</v>
      </c>
      <c r="N356" s="6">
        <v>40.42</v>
      </c>
      <c r="O356" s="7">
        <v>0.1</v>
      </c>
      <c r="P356" s="6">
        <v>16.25</v>
      </c>
      <c r="Q356" s="6">
        <f t="shared" si="20"/>
        <v>145.512</v>
      </c>
      <c r="R356" s="6">
        <f t="shared" si="21"/>
        <v>65</v>
      </c>
      <c r="S356" s="6">
        <f t="shared" si="22"/>
        <v>80.512</v>
      </c>
      <c r="T356" s="8">
        <f t="shared" si="23"/>
        <v>0.5533014459288581</v>
      </c>
      <c r="U356" s="5">
        <f>YEAR(SalesDataTable[[#This Row],[Order Date]])</f>
        <v>2026</v>
      </c>
      <c r="V356" s="8" t="str">
        <f>"Q"&amp;ROUNDUP(MONTH(SalesDataTable[[#This Row],[Order Date]])/3,0)</f>
        <v>Q1</v>
      </c>
      <c r="W356" s="9">
        <f>MONTH(SalesDataTable[[#This Row],[Order Date]])</f>
        <v>3</v>
      </c>
      <c r="X356" s="8" t="str">
        <f>TEXT(SalesDataTable[[#This Row],[Order Date]],"mmm")</f>
        <v>Mar</v>
      </c>
    </row>
    <row r="357" spans="1:24" ht="16">
      <c r="A357" s="2">
        <v>1056</v>
      </c>
      <c r="B357" s="3">
        <v>46095</v>
      </c>
      <c r="C357" s="5">
        <f>YEAR(SalesDataTable[[#This Row],[Order Date]])</f>
        <v>2026</v>
      </c>
      <c r="D357" s="14" t="str">
        <f>"Q"&amp;ROUNDUP(MONTH(SalesDataTable[[#This Row],[Order Date]])/3,0)</f>
        <v>Q1</v>
      </c>
      <c r="E357" s="5">
        <f>MONTH(SalesDataTable[[#This Row],[Order Date]])</f>
        <v>3</v>
      </c>
      <c r="F357" s="5" t="str">
        <f>TEXT(SalesDataTable[[#This Row],[Order Date]], "MMM")</f>
        <v>Mar</v>
      </c>
      <c r="G357" s="4" t="s">
        <v>0</v>
      </c>
      <c r="H357" s="4" t="s">
        <v>50</v>
      </c>
      <c r="I357" s="4" t="s">
        <v>2</v>
      </c>
      <c r="J357" s="4" t="s">
        <v>3</v>
      </c>
      <c r="K357" s="4" t="s">
        <v>23</v>
      </c>
      <c r="L357" s="4" t="s">
        <v>29</v>
      </c>
      <c r="M357" s="9">
        <v>1</v>
      </c>
      <c r="N357" s="6">
        <v>192.86</v>
      </c>
      <c r="O357" s="7">
        <v>0</v>
      </c>
      <c r="P357" s="6">
        <v>101.13</v>
      </c>
      <c r="Q357" s="6">
        <f t="shared" si="20"/>
        <v>192.86</v>
      </c>
      <c r="R357" s="6">
        <f t="shared" si="21"/>
        <v>101.13</v>
      </c>
      <c r="S357" s="6">
        <f t="shared" si="22"/>
        <v>91.730000000000018</v>
      </c>
      <c r="T357" s="8">
        <f t="shared" si="23"/>
        <v>0.475629990666805</v>
      </c>
      <c r="U357" s="5">
        <f>YEAR(SalesDataTable[[#This Row],[Order Date]])</f>
        <v>2026</v>
      </c>
      <c r="V357" s="8" t="str">
        <f>"Q"&amp;ROUNDUP(MONTH(SalesDataTable[[#This Row],[Order Date]])/3,0)</f>
        <v>Q1</v>
      </c>
      <c r="W357" s="9">
        <f>MONTH(SalesDataTable[[#This Row],[Order Date]])</f>
        <v>3</v>
      </c>
      <c r="X357" s="8" t="str">
        <f>TEXT(SalesDataTable[[#This Row],[Order Date]],"mmm")</f>
        <v>Mar</v>
      </c>
    </row>
    <row r="358" spans="1:24" ht="16">
      <c r="A358" s="2">
        <v>2189</v>
      </c>
      <c r="B358" s="3">
        <v>46095</v>
      </c>
      <c r="C358" s="5">
        <f>YEAR(SalesDataTable[[#This Row],[Order Date]])</f>
        <v>2026</v>
      </c>
      <c r="D358" s="14" t="str">
        <f>"Q"&amp;ROUNDUP(MONTH(SalesDataTable[[#This Row],[Order Date]])/3,0)</f>
        <v>Q1</v>
      </c>
      <c r="E358" s="5">
        <f>MONTH(SalesDataTable[[#This Row],[Order Date]])</f>
        <v>3</v>
      </c>
      <c r="F358" s="5" t="str">
        <f>TEXT(SalesDataTable[[#This Row],[Order Date]], "MMM")</f>
        <v>Mar</v>
      </c>
      <c r="G358" s="4" t="s">
        <v>20</v>
      </c>
      <c r="H358" s="4" t="s">
        <v>21</v>
      </c>
      <c r="I358" s="4" t="s">
        <v>28</v>
      </c>
      <c r="J358" s="4" t="s">
        <v>13</v>
      </c>
      <c r="K358" s="4" t="s">
        <v>9</v>
      </c>
      <c r="L358" s="4" t="s">
        <v>46</v>
      </c>
      <c r="M358" s="9">
        <v>2</v>
      </c>
      <c r="N358" s="6">
        <v>72.34</v>
      </c>
      <c r="O358" s="7">
        <v>0</v>
      </c>
      <c r="P358" s="6">
        <v>33.29</v>
      </c>
      <c r="Q358" s="6">
        <f t="shared" si="20"/>
        <v>144.68</v>
      </c>
      <c r="R358" s="6">
        <f t="shared" si="21"/>
        <v>66.58</v>
      </c>
      <c r="S358" s="6">
        <f t="shared" si="22"/>
        <v>78.100000000000009</v>
      </c>
      <c r="T358" s="8">
        <f t="shared" si="23"/>
        <v>0.53981199889411113</v>
      </c>
      <c r="U358" s="5">
        <f>YEAR(SalesDataTable[[#This Row],[Order Date]])</f>
        <v>2026</v>
      </c>
      <c r="V358" s="8" t="str">
        <f>"Q"&amp;ROUNDUP(MONTH(SalesDataTable[[#This Row],[Order Date]])/3,0)</f>
        <v>Q1</v>
      </c>
      <c r="W358" s="9">
        <f>MONTH(SalesDataTable[[#This Row],[Order Date]])</f>
        <v>3</v>
      </c>
      <c r="X358" s="8" t="str">
        <f>TEXT(SalesDataTable[[#This Row],[Order Date]],"mmm")</f>
        <v>Mar</v>
      </c>
    </row>
    <row r="359" spans="1:24" ht="16">
      <c r="A359" s="2">
        <v>2617</v>
      </c>
      <c r="B359" s="3">
        <v>46095</v>
      </c>
      <c r="C359" s="5">
        <f>YEAR(SalesDataTable[[#This Row],[Order Date]])</f>
        <v>2026</v>
      </c>
      <c r="D359" s="14" t="str">
        <f>"Q"&amp;ROUNDUP(MONTH(SalesDataTable[[#This Row],[Order Date]])/3,0)</f>
        <v>Q1</v>
      </c>
      <c r="E359" s="5">
        <f>MONTH(SalesDataTable[[#This Row],[Order Date]])</f>
        <v>3</v>
      </c>
      <c r="F359" s="5" t="str">
        <f>TEXT(SalesDataTable[[#This Row],[Order Date]], "MMM")</f>
        <v>Mar</v>
      </c>
      <c r="G359" s="4" t="s">
        <v>20</v>
      </c>
      <c r="H359" s="4" t="s">
        <v>47</v>
      </c>
      <c r="I359" s="4" t="s">
        <v>2</v>
      </c>
      <c r="J359" s="4" t="s">
        <v>13</v>
      </c>
      <c r="K359" s="4" t="s">
        <v>14</v>
      </c>
      <c r="L359" s="4" t="s">
        <v>15</v>
      </c>
      <c r="M359" s="9">
        <v>2</v>
      </c>
      <c r="N359" s="6">
        <v>35.409999999999997</v>
      </c>
      <c r="O359" s="7">
        <v>0</v>
      </c>
      <c r="P359" s="6">
        <v>13.89</v>
      </c>
      <c r="Q359" s="6">
        <f t="shared" si="20"/>
        <v>70.819999999999993</v>
      </c>
      <c r="R359" s="6">
        <f t="shared" si="21"/>
        <v>27.78</v>
      </c>
      <c r="S359" s="6">
        <f t="shared" si="22"/>
        <v>43.039999999999992</v>
      </c>
      <c r="T359" s="8">
        <f t="shared" si="23"/>
        <v>0.60773792713922614</v>
      </c>
      <c r="U359" s="5">
        <f>YEAR(SalesDataTable[[#This Row],[Order Date]])</f>
        <v>2026</v>
      </c>
      <c r="V359" s="8" t="str">
        <f>"Q"&amp;ROUNDUP(MONTH(SalesDataTable[[#This Row],[Order Date]])/3,0)</f>
        <v>Q1</v>
      </c>
      <c r="W359" s="9">
        <f>MONTH(SalesDataTable[[#This Row],[Order Date]])</f>
        <v>3</v>
      </c>
      <c r="X359" s="8" t="str">
        <f>TEXT(SalesDataTable[[#This Row],[Order Date]],"mmm")</f>
        <v>Mar</v>
      </c>
    </row>
    <row r="360" spans="1:24" ht="16">
      <c r="A360" s="2">
        <v>2901</v>
      </c>
      <c r="B360" s="3">
        <v>46095</v>
      </c>
      <c r="C360" s="5">
        <f>YEAR(SalesDataTable[[#This Row],[Order Date]])</f>
        <v>2026</v>
      </c>
      <c r="D360" s="14" t="str">
        <f>"Q"&amp;ROUNDUP(MONTH(SalesDataTable[[#This Row],[Order Date]])/3,0)</f>
        <v>Q1</v>
      </c>
      <c r="E360" s="5">
        <f>MONTH(SalesDataTable[[#This Row],[Order Date]])</f>
        <v>3</v>
      </c>
      <c r="F360" s="5" t="str">
        <f>TEXT(SalesDataTable[[#This Row],[Order Date]], "MMM")</f>
        <v>Mar</v>
      </c>
      <c r="G360" s="4" t="s">
        <v>20</v>
      </c>
      <c r="H360" s="4" t="s">
        <v>33</v>
      </c>
      <c r="I360" s="4" t="s">
        <v>8</v>
      </c>
      <c r="J360" s="4" t="s">
        <v>16</v>
      </c>
      <c r="K360" s="4" t="s">
        <v>4</v>
      </c>
      <c r="L360" s="4" t="s">
        <v>30</v>
      </c>
      <c r="M360" s="9">
        <v>12</v>
      </c>
      <c r="N360" s="6">
        <v>102.25</v>
      </c>
      <c r="O360" s="7">
        <v>0.1</v>
      </c>
      <c r="P360" s="6">
        <v>51.07</v>
      </c>
      <c r="Q360" s="6">
        <f t="shared" si="20"/>
        <v>1104.3</v>
      </c>
      <c r="R360" s="6">
        <f t="shared" si="21"/>
        <v>612.84</v>
      </c>
      <c r="S360" s="6">
        <f t="shared" si="22"/>
        <v>491.45999999999992</v>
      </c>
      <c r="T360" s="8">
        <f t="shared" si="23"/>
        <v>0.44504210812279266</v>
      </c>
      <c r="U360" s="5">
        <f>YEAR(SalesDataTable[[#This Row],[Order Date]])</f>
        <v>2026</v>
      </c>
      <c r="V360" s="8" t="str">
        <f>"Q"&amp;ROUNDUP(MONTH(SalesDataTable[[#This Row],[Order Date]])/3,0)</f>
        <v>Q1</v>
      </c>
      <c r="W360" s="9">
        <f>MONTH(SalesDataTable[[#This Row],[Order Date]])</f>
        <v>3</v>
      </c>
      <c r="X360" s="8" t="str">
        <f>TEXT(SalesDataTable[[#This Row],[Order Date]],"mmm")</f>
        <v>Mar</v>
      </c>
    </row>
    <row r="361" spans="1:24" ht="16">
      <c r="A361" s="2">
        <v>2952</v>
      </c>
      <c r="B361" s="3">
        <v>46095</v>
      </c>
      <c r="C361" s="5">
        <f>YEAR(SalesDataTable[[#This Row],[Order Date]])</f>
        <v>2026</v>
      </c>
      <c r="D361" s="14" t="str">
        <f>"Q"&amp;ROUNDUP(MONTH(SalesDataTable[[#This Row],[Order Date]])/3,0)</f>
        <v>Q1</v>
      </c>
      <c r="E361" s="5">
        <f>MONTH(SalesDataTable[[#This Row],[Order Date]])</f>
        <v>3</v>
      </c>
      <c r="F361" s="5" t="str">
        <f>TEXT(SalesDataTable[[#This Row],[Order Date]], "MMM")</f>
        <v>Mar</v>
      </c>
      <c r="G361" s="4" t="s">
        <v>6</v>
      </c>
      <c r="H361" s="4" t="s">
        <v>7</v>
      </c>
      <c r="I361" s="4" t="s">
        <v>2</v>
      </c>
      <c r="J361" s="4" t="s">
        <v>13</v>
      </c>
      <c r="K361" s="4" t="s">
        <v>4</v>
      </c>
      <c r="L361" s="4" t="s">
        <v>22</v>
      </c>
      <c r="M361" s="9">
        <v>1</v>
      </c>
      <c r="N361" s="6">
        <v>51.86</v>
      </c>
      <c r="O361" s="7">
        <v>0.1</v>
      </c>
      <c r="P361" s="6">
        <v>22.34</v>
      </c>
      <c r="Q361" s="6">
        <f t="shared" si="20"/>
        <v>46.673999999999999</v>
      </c>
      <c r="R361" s="6">
        <f t="shared" si="21"/>
        <v>22.34</v>
      </c>
      <c r="S361" s="6">
        <f t="shared" si="22"/>
        <v>24.334</v>
      </c>
      <c r="T361" s="8">
        <f t="shared" si="23"/>
        <v>0.52136092899687192</v>
      </c>
      <c r="U361" s="5">
        <f>YEAR(SalesDataTable[[#This Row],[Order Date]])</f>
        <v>2026</v>
      </c>
      <c r="V361" s="8" t="str">
        <f>"Q"&amp;ROUNDUP(MONTH(SalesDataTable[[#This Row],[Order Date]])/3,0)</f>
        <v>Q1</v>
      </c>
      <c r="W361" s="9">
        <f>MONTH(SalesDataTable[[#This Row],[Order Date]])</f>
        <v>3</v>
      </c>
      <c r="X361" s="8" t="str">
        <f>TEXT(SalesDataTable[[#This Row],[Order Date]],"mmm")</f>
        <v>Mar</v>
      </c>
    </row>
    <row r="362" spans="1:24" ht="16">
      <c r="A362" s="2">
        <v>3421</v>
      </c>
      <c r="B362" s="3">
        <v>46095</v>
      </c>
      <c r="C362" s="5">
        <f>YEAR(SalesDataTable[[#This Row],[Order Date]])</f>
        <v>2026</v>
      </c>
      <c r="D362" s="14" t="str">
        <f>"Q"&amp;ROUNDUP(MONTH(SalesDataTable[[#This Row],[Order Date]])/3,0)</f>
        <v>Q1</v>
      </c>
      <c r="E362" s="5">
        <f>MONTH(SalesDataTable[[#This Row],[Order Date]])</f>
        <v>3</v>
      </c>
      <c r="F362" s="5" t="str">
        <f>TEXT(SalesDataTable[[#This Row],[Order Date]], "MMM")</f>
        <v>Mar</v>
      </c>
      <c r="G362" s="4" t="s">
        <v>20</v>
      </c>
      <c r="H362" s="4" t="s">
        <v>33</v>
      </c>
      <c r="I362" s="4" t="s">
        <v>2</v>
      </c>
      <c r="J362" s="4" t="s">
        <v>3</v>
      </c>
      <c r="K362" s="4" t="s">
        <v>14</v>
      </c>
      <c r="L362" s="4" t="s">
        <v>15</v>
      </c>
      <c r="M362" s="9">
        <v>1</v>
      </c>
      <c r="N362" s="6">
        <v>36.520000000000003</v>
      </c>
      <c r="O362" s="7">
        <v>0.05</v>
      </c>
      <c r="P362" s="6">
        <v>13.23</v>
      </c>
      <c r="Q362" s="6">
        <f t="shared" si="20"/>
        <v>34.694000000000003</v>
      </c>
      <c r="R362" s="6">
        <f t="shared" si="21"/>
        <v>13.23</v>
      </c>
      <c r="S362" s="6">
        <f t="shared" si="22"/>
        <v>21.464000000000002</v>
      </c>
      <c r="T362" s="8">
        <f t="shared" si="23"/>
        <v>0.61866605176687617</v>
      </c>
      <c r="U362" s="5">
        <f>YEAR(SalesDataTable[[#This Row],[Order Date]])</f>
        <v>2026</v>
      </c>
      <c r="V362" s="8" t="str">
        <f>"Q"&amp;ROUNDUP(MONTH(SalesDataTable[[#This Row],[Order Date]])/3,0)</f>
        <v>Q1</v>
      </c>
      <c r="W362" s="9">
        <f>MONTH(SalesDataTable[[#This Row],[Order Date]])</f>
        <v>3</v>
      </c>
      <c r="X362" s="8" t="str">
        <f>TEXT(SalesDataTable[[#This Row],[Order Date]],"mmm")</f>
        <v>Mar</v>
      </c>
    </row>
    <row r="363" spans="1:24" ht="16">
      <c r="A363" s="2">
        <v>3536</v>
      </c>
      <c r="B363" s="3">
        <v>46095</v>
      </c>
      <c r="C363" s="5">
        <f>YEAR(SalesDataTable[[#This Row],[Order Date]])</f>
        <v>2026</v>
      </c>
      <c r="D363" s="14" t="str">
        <f>"Q"&amp;ROUNDUP(MONTH(SalesDataTable[[#This Row],[Order Date]])/3,0)</f>
        <v>Q1</v>
      </c>
      <c r="E363" s="5">
        <f>MONTH(SalesDataTable[[#This Row],[Order Date]])</f>
        <v>3</v>
      </c>
      <c r="F363" s="5" t="str">
        <f>TEXT(SalesDataTable[[#This Row],[Order Date]], "MMM")</f>
        <v>Mar</v>
      </c>
      <c r="G363" s="4" t="s">
        <v>11</v>
      </c>
      <c r="H363" s="4" t="s">
        <v>39</v>
      </c>
      <c r="I363" s="4" t="s">
        <v>2</v>
      </c>
      <c r="J363" s="4" t="s">
        <v>13</v>
      </c>
      <c r="K363" s="4" t="s">
        <v>9</v>
      </c>
      <c r="L363" s="4" t="s">
        <v>37</v>
      </c>
      <c r="M363" s="9">
        <v>2</v>
      </c>
      <c r="N363" s="6">
        <v>153.66</v>
      </c>
      <c r="O363" s="7">
        <v>0.1</v>
      </c>
      <c r="P363" s="6">
        <v>78.430000000000007</v>
      </c>
      <c r="Q363" s="6">
        <f t="shared" si="20"/>
        <v>276.58800000000002</v>
      </c>
      <c r="R363" s="6">
        <f t="shared" si="21"/>
        <v>156.86000000000001</v>
      </c>
      <c r="S363" s="6">
        <f t="shared" si="22"/>
        <v>119.72800000000001</v>
      </c>
      <c r="T363" s="8">
        <f t="shared" si="23"/>
        <v>0.43287488972768162</v>
      </c>
      <c r="U363" s="5">
        <f>YEAR(SalesDataTable[[#This Row],[Order Date]])</f>
        <v>2026</v>
      </c>
      <c r="V363" s="8" t="str">
        <f>"Q"&amp;ROUNDUP(MONTH(SalesDataTable[[#This Row],[Order Date]])/3,0)</f>
        <v>Q1</v>
      </c>
      <c r="W363" s="9">
        <f>MONTH(SalesDataTable[[#This Row],[Order Date]])</f>
        <v>3</v>
      </c>
      <c r="X363" s="8" t="str">
        <f>TEXT(SalesDataTable[[#This Row],[Order Date]],"mmm")</f>
        <v>Mar</v>
      </c>
    </row>
    <row r="364" spans="1:24" ht="16">
      <c r="A364" s="2">
        <v>3878</v>
      </c>
      <c r="B364" s="3">
        <v>46095</v>
      </c>
      <c r="C364" s="5">
        <f>YEAR(SalesDataTable[[#This Row],[Order Date]])</f>
        <v>2026</v>
      </c>
      <c r="D364" s="14" t="str">
        <f>"Q"&amp;ROUNDUP(MONTH(SalesDataTable[[#This Row],[Order Date]])/3,0)</f>
        <v>Q1</v>
      </c>
      <c r="E364" s="5">
        <f>MONTH(SalesDataTable[[#This Row],[Order Date]])</f>
        <v>3</v>
      </c>
      <c r="F364" s="5" t="str">
        <f>TEXT(SalesDataTable[[#This Row],[Order Date]], "MMM")</f>
        <v>Mar</v>
      </c>
      <c r="G364" s="4" t="s">
        <v>6</v>
      </c>
      <c r="H364" s="4" t="s">
        <v>49</v>
      </c>
      <c r="I364" s="4" t="s">
        <v>28</v>
      </c>
      <c r="J364" s="4" t="s">
        <v>3</v>
      </c>
      <c r="K364" s="4" t="s">
        <v>34</v>
      </c>
      <c r="L364" s="4" t="s">
        <v>35</v>
      </c>
      <c r="M364" s="9">
        <v>1</v>
      </c>
      <c r="N364" s="6">
        <v>41.05</v>
      </c>
      <c r="O364" s="7">
        <v>0.1</v>
      </c>
      <c r="P364" s="6">
        <v>14.94</v>
      </c>
      <c r="Q364" s="6">
        <f t="shared" si="20"/>
        <v>36.945</v>
      </c>
      <c r="R364" s="6">
        <f t="shared" si="21"/>
        <v>14.94</v>
      </c>
      <c r="S364" s="6">
        <f t="shared" si="22"/>
        <v>22.005000000000003</v>
      </c>
      <c r="T364" s="8">
        <f t="shared" si="23"/>
        <v>0.59561510353227776</v>
      </c>
      <c r="U364" s="5">
        <f>YEAR(SalesDataTable[[#This Row],[Order Date]])</f>
        <v>2026</v>
      </c>
      <c r="V364" s="8" t="str">
        <f>"Q"&amp;ROUNDUP(MONTH(SalesDataTable[[#This Row],[Order Date]])/3,0)</f>
        <v>Q1</v>
      </c>
      <c r="W364" s="9">
        <f>MONTH(SalesDataTable[[#This Row],[Order Date]])</f>
        <v>3</v>
      </c>
      <c r="X364" s="8" t="str">
        <f>TEXT(SalesDataTable[[#This Row],[Order Date]],"mmm")</f>
        <v>Mar</v>
      </c>
    </row>
    <row r="365" spans="1:24" ht="16">
      <c r="A365" s="2">
        <v>2027</v>
      </c>
      <c r="B365" s="3">
        <v>46096</v>
      </c>
      <c r="C365" s="5">
        <f>YEAR(SalesDataTable[[#This Row],[Order Date]])</f>
        <v>2026</v>
      </c>
      <c r="D365" s="14" t="str">
        <f>"Q"&amp;ROUNDUP(MONTH(SalesDataTable[[#This Row],[Order Date]])/3,0)</f>
        <v>Q1</v>
      </c>
      <c r="E365" s="5">
        <f>MONTH(SalesDataTable[[#This Row],[Order Date]])</f>
        <v>3</v>
      </c>
      <c r="F365" s="5" t="str">
        <f>TEXT(SalesDataTable[[#This Row],[Order Date]], "MMM")</f>
        <v>Mar</v>
      </c>
      <c r="G365" s="4" t="s">
        <v>11</v>
      </c>
      <c r="H365" s="4" t="s">
        <v>12</v>
      </c>
      <c r="I365" s="4" t="s">
        <v>2</v>
      </c>
      <c r="J365" s="4" t="s">
        <v>3</v>
      </c>
      <c r="K365" s="4" t="s">
        <v>14</v>
      </c>
      <c r="L365" s="4" t="s">
        <v>44</v>
      </c>
      <c r="M365" s="9">
        <v>4</v>
      </c>
      <c r="N365" s="6">
        <v>136.21</v>
      </c>
      <c r="O365" s="7">
        <v>0.05</v>
      </c>
      <c r="P365" s="6">
        <v>68.55</v>
      </c>
      <c r="Q365" s="6">
        <f t="shared" si="20"/>
        <v>517.59799999999996</v>
      </c>
      <c r="R365" s="6">
        <f t="shared" si="21"/>
        <v>274.2</v>
      </c>
      <c r="S365" s="6">
        <f t="shared" si="22"/>
        <v>243.39799999999997</v>
      </c>
      <c r="T365" s="8">
        <f t="shared" si="23"/>
        <v>0.4702452482428448</v>
      </c>
      <c r="U365" s="5">
        <f>YEAR(SalesDataTable[[#This Row],[Order Date]])</f>
        <v>2026</v>
      </c>
      <c r="V365" s="8" t="str">
        <f>"Q"&amp;ROUNDUP(MONTH(SalesDataTable[[#This Row],[Order Date]])/3,0)</f>
        <v>Q1</v>
      </c>
      <c r="W365" s="9">
        <f>MONTH(SalesDataTable[[#This Row],[Order Date]])</f>
        <v>3</v>
      </c>
      <c r="X365" s="8" t="str">
        <f>TEXT(SalesDataTable[[#This Row],[Order Date]],"mmm")</f>
        <v>Mar</v>
      </c>
    </row>
    <row r="366" spans="1:24" ht="16">
      <c r="A366" s="2">
        <v>3280</v>
      </c>
      <c r="B366" s="3">
        <v>46096</v>
      </c>
      <c r="C366" s="5">
        <f>YEAR(SalesDataTable[[#This Row],[Order Date]])</f>
        <v>2026</v>
      </c>
      <c r="D366" s="14" t="str">
        <f>"Q"&amp;ROUNDUP(MONTH(SalesDataTable[[#This Row],[Order Date]])/3,0)</f>
        <v>Q1</v>
      </c>
      <c r="E366" s="5">
        <f>MONTH(SalesDataTable[[#This Row],[Order Date]])</f>
        <v>3</v>
      </c>
      <c r="F366" s="5" t="str">
        <f>TEXT(SalesDataTable[[#This Row],[Order Date]], "MMM")</f>
        <v>Mar</v>
      </c>
      <c r="G366" s="4" t="s">
        <v>20</v>
      </c>
      <c r="H366" s="4" t="s">
        <v>21</v>
      </c>
      <c r="I366" s="4" t="s">
        <v>2</v>
      </c>
      <c r="J366" s="4" t="s">
        <v>3</v>
      </c>
      <c r="K366" s="4" t="s">
        <v>14</v>
      </c>
      <c r="L366" s="4" t="s">
        <v>32</v>
      </c>
      <c r="M366" s="9">
        <v>3</v>
      </c>
      <c r="N366" s="6">
        <v>46.68</v>
      </c>
      <c r="O366" s="7">
        <v>0</v>
      </c>
      <c r="P366" s="6">
        <v>18.760000000000002</v>
      </c>
      <c r="Q366" s="6">
        <f t="shared" si="20"/>
        <v>140.04</v>
      </c>
      <c r="R366" s="6">
        <f t="shared" si="21"/>
        <v>56.28</v>
      </c>
      <c r="S366" s="6">
        <f t="shared" si="22"/>
        <v>83.759999999999991</v>
      </c>
      <c r="T366" s="8">
        <f t="shared" si="23"/>
        <v>0.59811482433590402</v>
      </c>
      <c r="U366" s="5">
        <f>YEAR(SalesDataTable[[#This Row],[Order Date]])</f>
        <v>2026</v>
      </c>
      <c r="V366" s="8" t="str">
        <f>"Q"&amp;ROUNDUP(MONTH(SalesDataTable[[#This Row],[Order Date]])/3,0)</f>
        <v>Q1</v>
      </c>
      <c r="W366" s="9">
        <f>MONTH(SalesDataTable[[#This Row],[Order Date]])</f>
        <v>3</v>
      </c>
      <c r="X366" s="8" t="str">
        <f>TEXT(SalesDataTable[[#This Row],[Order Date]],"mmm")</f>
        <v>Mar</v>
      </c>
    </row>
    <row r="367" spans="1:24" ht="16">
      <c r="A367" s="2">
        <v>5149</v>
      </c>
      <c r="B367" s="3">
        <v>46096</v>
      </c>
      <c r="C367" s="5">
        <f>YEAR(SalesDataTable[[#This Row],[Order Date]])</f>
        <v>2026</v>
      </c>
      <c r="D367" s="14" t="str">
        <f>"Q"&amp;ROUNDUP(MONTH(SalesDataTable[[#This Row],[Order Date]])/3,0)</f>
        <v>Q1</v>
      </c>
      <c r="E367" s="5">
        <f>MONTH(SalesDataTable[[#This Row],[Order Date]])</f>
        <v>3</v>
      </c>
      <c r="F367" s="5" t="str">
        <f>TEXT(SalesDataTable[[#This Row],[Order Date]], "MMM")</f>
        <v>Mar</v>
      </c>
      <c r="G367" s="4" t="s">
        <v>6</v>
      </c>
      <c r="H367" s="4" t="s">
        <v>43</v>
      </c>
      <c r="I367" s="4" t="s">
        <v>19</v>
      </c>
      <c r="J367" s="4" t="s">
        <v>13</v>
      </c>
      <c r="K367" s="4" t="s">
        <v>14</v>
      </c>
      <c r="L367" s="4" t="s">
        <v>15</v>
      </c>
      <c r="M367" s="9">
        <v>1</v>
      </c>
      <c r="N367" s="6">
        <v>35.340000000000003</v>
      </c>
      <c r="O367" s="7">
        <v>0.05</v>
      </c>
      <c r="P367" s="6">
        <v>13.37</v>
      </c>
      <c r="Q367" s="6">
        <f t="shared" si="20"/>
        <v>33.573</v>
      </c>
      <c r="R367" s="6">
        <f t="shared" si="21"/>
        <v>13.37</v>
      </c>
      <c r="S367" s="6">
        <f t="shared" si="22"/>
        <v>20.203000000000003</v>
      </c>
      <c r="T367" s="8">
        <f t="shared" si="23"/>
        <v>0.60176332171685587</v>
      </c>
      <c r="U367" s="5">
        <f>YEAR(SalesDataTable[[#This Row],[Order Date]])</f>
        <v>2026</v>
      </c>
      <c r="V367" s="8" t="str">
        <f>"Q"&amp;ROUNDUP(MONTH(SalesDataTable[[#This Row],[Order Date]])/3,0)</f>
        <v>Q1</v>
      </c>
      <c r="W367" s="9">
        <f>MONTH(SalesDataTable[[#This Row],[Order Date]])</f>
        <v>3</v>
      </c>
      <c r="X367" s="8" t="str">
        <f>TEXT(SalesDataTable[[#This Row],[Order Date]],"mmm")</f>
        <v>Mar</v>
      </c>
    </row>
    <row r="368" spans="1:24" ht="16">
      <c r="A368" s="2">
        <v>412</v>
      </c>
      <c r="B368" s="3">
        <v>46097</v>
      </c>
      <c r="C368" s="5">
        <f>YEAR(SalesDataTable[[#This Row],[Order Date]])</f>
        <v>2026</v>
      </c>
      <c r="D368" s="14" t="str">
        <f>"Q"&amp;ROUNDUP(MONTH(SalesDataTable[[#This Row],[Order Date]])/3,0)</f>
        <v>Q1</v>
      </c>
      <c r="E368" s="5">
        <f>MONTH(SalesDataTable[[#This Row],[Order Date]])</f>
        <v>3</v>
      </c>
      <c r="F368" s="5" t="str">
        <f>TEXT(SalesDataTable[[#This Row],[Order Date]], "MMM")</f>
        <v>Mar</v>
      </c>
      <c r="G368" s="4" t="s">
        <v>20</v>
      </c>
      <c r="H368" s="4" t="s">
        <v>31</v>
      </c>
      <c r="I368" s="4" t="s">
        <v>19</v>
      </c>
      <c r="J368" s="4" t="s">
        <v>3</v>
      </c>
      <c r="K368" s="4" t="s">
        <v>34</v>
      </c>
      <c r="L368" s="4" t="s">
        <v>35</v>
      </c>
      <c r="M368" s="9">
        <v>2</v>
      </c>
      <c r="N368" s="6">
        <v>40.19</v>
      </c>
      <c r="O368" s="7">
        <v>0</v>
      </c>
      <c r="P368" s="6">
        <v>14.92</v>
      </c>
      <c r="Q368" s="6">
        <f t="shared" si="20"/>
        <v>80.38</v>
      </c>
      <c r="R368" s="6">
        <f t="shared" si="21"/>
        <v>29.84</v>
      </c>
      <c r="S368" s="6">
        <f t="shared" si="22"/>
        <v>50.539999999999992</v>
      </c>
      <c r="T368" s="8">
        <f t="shared" si="23"/>
        <v>0.62876337397362525</v>
      </c>
      <c r="U368" s="5">
        <f>YEAR(SalesDataTable[[#This Row],[Order Date]])</f>
        <v>2026</v>
      </c>
      <c r="V368" s="8" t="str">
        <f>"Q"&amp;ROUNDUP(MONTH(SalesDataTable[[#This Row],[Order Date]])/3,0)</f>
        <v>Q1</v>
      </c>
      <c r="W368" s="9">
        <f>MONTH(SalesDataTable[[#This Row],[Order Date]])</f>
        <v>3</v>
      </c>
      <c r="X368" s="8" t="str">
        <f>TEXT(SalesDataTable[[#This Row],[Order Date]],"mmm")</f>
        <v>Mar</v>
      </c>
    </row>
    <row r="369" spans="1:24" ht="16">
      <c r="A369" s="2">
        <v>1161</v>
      </c>
      <c r="B369" s="3">
        <v>46097</v>
      </c>
      <c r="C369" s="5">
        <f>YEAR(SalesDataTable[[#This Row],[Order Date]])</f>
        <v>2026</v>
      </c>
      <c r="D369" s="14" t="str">
        <f>"Q"&amp;ROUNDUP(MONTH(SalesDataTable[[#This Row],[Order Date]])/3,0)</f>
        <v>Q1</v>
      </c>
      <c r="E369" s="5">
        <f>MONTH(SalesDataTable[[#This Row],[Order Date]])</f>
        <v>3</v>
      </c>
      <c r="F369" s="5" t="str">
        <f>TEXT(SalesDataTable[[#This Row],[Order Date]], "MMM")</f>
        <v>Mar</v>
      </c>
      <c r="G369" s="4" t="s">
        <v>6</v>
      </c>
      <c r="H369" s="4" t="s">
        <v>43</v>
      </c>
      <c r="I369" s="4" t="s">
        <v>2</v>
      </c>
      <c r="J369" s="4" t="s">
        <v>13</v>
      </c>
      <c r="K369" s="4" t="s">
        <v>4</v>
      </c>
      <c r="L369" s="4" t="s">
        <v>30</v>
      </c>
      <c r="M369" s="9">
        <v>2</v>
      </c>
      <c r="N369" s="6">
        <v>101.73</v>
      </c>
      <c r="O369" s="7">
        <v>0.05</v>
      </c>
      <c r="P369" s="6">
        <v>51.56</v>
      </c>
      <c r="Q369" s="6">
        <f t="shared" si="20"/>
        <v>193.28700000000001</v>
      </c>
      <c r="R369" s="6">
        <f t="shared" si="21"/>
        <v>103.12</v>
      </c>
      <c r="S369" s="6">
        <f t="shared" si="22"/>
        <v>90.167000000000002</v>
      </c>
      <c r="T369" s="8">
        <f t="shared" si="23"/>
        <v>0.46649283190281809</v>
      </c>
      <c r="U369" s="5">
        <f>YEAR(SalesDataTable[[#This Row],[Order Date]])</f>
        <v>2026</v>
      </c>
      <c r="V369" s="8" t="str">
        <f>"Q"&amp;ROUNDUP(MONTH(SalesDataTable[[#This Row],[Order Date]])/3,0)</f>
        <v>Q1</v>
      </c>
      <c r="W369" s="9">
        <f>MONTH(SalesDataTable[[#This Row],[Order Date]])</f>
        <v>3</v>
      </c>
      <c r="X369" s="8" t="str">
        <f>TEXT(SalesDataTable[[#This Row],[Order Date]],"mmm")</f>
        <v>Mar</v>
      </c>
    </row>
    <row r="370" spans="1:24" ht="16">
      <c r="A370" s="2">
        <v>1320</v>
      </c>
      <c r="B370" s="3">
        <v>46097</v>
      </c>
      <c r="C370" s="5">
        <f>YEAR(SalesDataTable[[#This Row],[Order Date]])</f>
        <v>2026</v>
      </c>
      <c r="D370" s="14" t="str">
        <f>"Q"&amp;ROUNDUP(MONTH(SalesDataTable[[#This Row],[Order Date]])/3,0)</f>
        <v>Q1</v>
      </c>
      <c r="E370" s="5">
        <f>MONTH(SalesDataTable[[#This Row],[Order Date]])</f>
        <v>3</v>
      </c>
      <c r="F370" s="5" t="str">
        <f>TEXT(SalesDataTable[[#This Row],[Order Date]], "MMM")</f>
        <v>Mar</v>
      </c>
      <c r="G370" s="4" t="s">
        <v>11</v>
      </c>
      <c r="H370" s="4" t="s">
        <v>18</v>
      </c>
      <c r="I370" s="4" t="s">
        <v>19</v>
      </c>
      <c r="J370" s="4" t="s">
        <v>16</v>
      </c>
      <c r="K370" s="4" t="s">
        <v>23</v>
      </c>
      <c r="L370" s="4" t="s">
        <v>29</v>
      </c>
      <c r="M370" s="9">
        <v>1</v>
      </c>
      <c r="N370" s="6">
        <v>200.05</v>
      </c>
      <c r="O370" s="7">
        <v>0</v>
      </c>
      <c r="P370" s="6">
        <v>102.69</v>
      </c>
      <c r="Q370" s="6">
        <f t="shared" si="20"/>
        <v>200.05</v>
      </c>
      <c r="R370" s="6">
        <f t="shared" si="21"/>
        <v>102.69</v>
      </c>
      <c r="S370" s="6">
        <f t="shared" si="22"/>
        <v>97.360000000000014</v>
      </c>
      <c r="T370" s="8">
        <f t="shared" si="23"/>
        <v>0.48667833041739567</v>
      </c>
      <c r="U370" s="5">
        <f>YEAR(SalesDataTable[[#This Row],[Order Date]])</f>
        <v>2026</v>
      </c>
      <c r="V370" s="8" t="str">
        <f>"Q"&amp;ROUNDUP(MONTH(SalesDataTable[[#This Row],[Order Date]])/3,0)</f>
        <v>Q1</v>
      </c>
      <c r="W370" s="9">
        <f>MONTH(SalesDataTable[[#This Row],[Order Date]])</f>
        <v>3</v>
      </c>
      <c r="X370" s="8" t="str">
        <f>TEXT(SalesDataTable[[#This Row],[Order Date]],"mmm")</f>
        <v>Mar</v>
      </c>
    </row>
    <row r="371" spans="1:24" ht="16">
      <c r="A371" s="2">
        <v>2528</v>
      </c>
      <c r="B371" s="3">
        <v>46097</v>
      </c>
      <c r="C371" s="5">
        <f>YEAR(SalesDataTable[[#This Row],[Order Date]])</f>
        <v>2026</v>
      </c>
      <c r="D371" s="14" t="str">
        <f>"Q"&amp;ROUNDUP(MONTH(SalesDataTable[[#This Row],[Order Date]])/3,0)</f>
        <v>Q1</v>
      </c>
      <c r="E371" s="5">
        <f>MONTH(SalesDataTable[[#This Row],[Order Date]])</f>
        <v>3</v>
      </c>
      <c r="F371" s="5" t="str">
        <f>TEXT(SalesDataTable[[#This Row],[Order Date]], "MMM")</f>
        <v>Mar</v>
      </c>
      <c r="G371" s="4" t="s">
        <v>20</v>
      </c>
      <c r="H371" s="4" t="s">
        <v>31</v>
      </c>
      <c r="I371" s="4" t="s">
        <v>2</v>
      </c>
      <c r="J371" s="4" t="s">
        <v>13</v>
      </c>
      <c r="K371" s="4" t="s">
        <v>9</v>
      </c>
      <c r="L371" s="4" t="s">
        <v>10</v>
      </c>
      <c r="M371" s="9">
        <v>1</v>
      </c>
      <c r="N371" s="6">
        <v>90.06</v>
      </c>
      <c r="O371" s="7">
        <v>0</v>
      </c>
      <c r="P371" s="6">
        <v>44.49</v>
      </c>
      <c r="Q371" s="6">
        <f t="shared" si="20"/>
        <v>90.06</v>
      </c>
      <c r="R371" s="6">
        <f t="shared" si="21"/>
        <v>44.49</v>
      </c>
      <c r="S371" s="6">
        <f t="shared" si="22"/>
        <v>45.57</v>
      </c>
      <c r="T371" s="8">
        <f t="shared" si="23"/>
        <v>0.50599600266489009</v>
      </c>
      <c r="U371" s="5">
        <f>YEAR(SalesDataTable[[#This Row],[Order Date]])</f>
        <v>2026</v>
      </c>
      <c r="V371" s="8" t="str">
        <f>"Q"&amp;ROUNDUP(MONTH(SalesDataTable[[#This Row],[Order Date]])/3,0)</f>
        <v>Q1</v>
      </c>
      <c r="W371" s="9">
        <f>MONTH(SalesDataTable[[#This Row],[Order Date]])</f>
        <v>3</v>
      </c>
      <c r="X371" s="8" t="str">
        <f>TEXT(SalesDataTable[[#This Row],[Order Date]],"mmm")</f>
        <v>Mar</v>
      </c>
    </row>
    <row r="372" spans="1:24" ht="16">
      <c r="A372" s="2">
        <v>2956</v>
      </c>
      <c r="B372" s="3">
        <v>46097</v>
      </c>
      <c r="C372" s="5">
        <f>YEAR(SalesDataTable[[#This Row],[Order Date]])</f>
        <v>2026</v>
      </c>
      <c r="D372" s="14" t="str">
        <f>"Q"&amp;ROUNDUP(MONTH(SalesDataTable[[#This Row],[Order Date]])/3,0)</f>
        <v>Q1</v>
      </c>
      <c r="E372" s="5">
        <f>MONTH(SalesDataTable[[#This Row],[Order Date]])</f>
        <v>3</v>
      </c>
      <c r="F372" s="5" t="str">
        <f>TEXT(SalesDataTable[[#This Row],[Order Date]], "MMM")</f>
        <v>Mar</v>
      </c>
      <c r="G372" s="4" t="s">
        <v>6</v>
      </c>
      <c r="H372" s="4" t="s">
        <v>41</v>
      </c>
      <c r="I372" s="4" t="s">
        <v>2</v>
      </c>
      <c r="J372" s="4" t="s">
        <v>13</v>
      </c>
      <c r="K372" s="4" t="s">
        <v>14</v>
      </c>
      <c r="L372" s="4" t="s">
        <v>15</v>
      </c>
      <c r="M372" s="9">
        <v>1</v>
      </c>
      <c r="N372" s="6">
        <v>37.119999999999997</v>
      </c>
      <c r="O372" s="7">
        <v>0.1</v>
      </c>
      <c r="P372" s="6">
        <v>13.39</v>
      </c>
      <c r="Q372" s="6">
        <f t="shared" si="20"/>
        <v>33.408000000000001</v>
      </c>
      <c r="R372" s="6">
        <f t="shared" si="21"/>
        <v>13.39</v>
      </c>
      <c r="S372" s="6">
        <f t="shared" si="22"/>
        <v>20.018000000000001</v>
      </c>
      <c r="T372" s="8">
        <f t="shared" si="23"/>
        <v>0.59919779693486586</v>
      </c>
      <c r="U372" s="5">
        <f>YEAR(SalesDataTable[[#This Row],[Order Date]])</f>
        <v>2026</v>
      </c>
      <c r="V372" s="8" t="str">
        <f>"Q"&amp;ROUNDUP(MONTH(SalesDataTable[[#This Row],[Order Date]])/3,0)</f>
        <v>Q1</v>
      </c>
      <c r="W372" s="9">
        <f>MONTH(SalesDataTable[[#This Row],[Order Date]])</f>
        <v>3</v>
      </c>
      <c r="X372" s="8" t="str">
        <f>TEXT(SalesDataTable[[#This Row],[Order Date]],"mmm")</f>
        <v>Mar</v>
      </c>
    </row>
    <row r="373" spans="1:24" ht="16">
      <c r="A373" s="2">
        <v>2973</v>
      </c>
      <c r="B373" s="3">
        <v>46097</v>
      </c>
      <c r="C373" s="5">
        <f>YEAR(SalesDataTable[[#This Row],[Order Date]])</f>
        <v>2026</v>
      </c>
      <c r="D373" s="14" t="str">
        <f>"Q"&amp;ROUNDUP(MONTH(SalesDataTable[[#This Row],[Order Date]])/3,0)</f>
        <v>Q1</v>
      </c>
      <c r="E373" s="5">
        <f>MONTH(SalesDataTable[[#This Row],[Order Date]])</f>
        <v>3</v>
      </c>
      <c r="F373" s="5" t="str">
        <f>TEXT(SalesDataTable[[#This Row],[Order Date]], "MMM")</f>
        <v>Mar</v>
      </c>
      <c r="G373" s="4" t="s">
        <v>0</v>
      </c>
      <c r="H373" s="4" t="s">
        <v>1</v>
      </c>
      <c r="I373" s="4" t="s">
        <v>19</v>
      </c>
      <c r="J373" s="4" t="s">
        <v>3</v>
      </c>
      <c r="K373" s="4" t="s">
        <v>9</v>
      </c>
      <c r="L373" s="4" t="s">
        <v>37</v>
      </c>
      <c r="M373" s="9">
        <v>2</v>
      </c>
      <c r="N373" s="6">
        <v>156.09</v>
      </c>
      <c r="O373" s="7">
        <v>0.1</v>
      </c>
      <c r="P373" s="6">
        <v>79.72</v>
      </c>
      <c r="Q373" s="6">
        <f t="shared" si="20"/>
        <v>280.96199999999999</v>
      </c>
      <c r="R373" s="6">
        <f t="shared" si="21"/>
        <v>159.44</v>
      </c>
      <c r="S373" s="6">
        <f t="shared" si="22"/>
        <v>121.52199999999999</v>
      </c>
      <c r="T373" s="8">
        <f t="shared" si="23"/>
        <v>0.43252112385304775</v>
      </c>
      <c r="U373" s="5">
        <f>YEAR(SalesDataTable[[#This Row],[Order Date]])</f>
        <v>2026</v>
      </c>
      <c r="V373" s="8" t="str">
        <f>"Q"&amp;ROUNDUP(MONTH(SalesDataTable[[#This Row],[Order Date]])/3,0)</f>
        <v>Q1</v>
      </c>
      <c r="W373" s="9">
        <f>MONTH(SalesDataTable[[#This Row],[Order Date]])</f>
        <v>3</v>
      </c>
      <c r="X373" s="8" t="str">
        <f>TEXT(SalesDataTable[[#This Row],[Order Date]],"mmm")</f>
        <v>Mar</v>
      </c>
    </row>
    <row r="374" spans="1:24" ht="16">
      <c r="A374" s="2">
        <v>3358</v>
      </c>
      <c r="B374" s="3">
        <v>46097</v>
      </c>
      <c r="C374" s="5">
        <f>YEAR(SalesDataTable[[#This Row],[Order Date]])</f>
        <v>2026</v>
      </c>
      <c r="D374" s="14" t="str">
        <f>"Q"&amp;ROUNDUP(MONTH(SalesDataTable[[#This Row],[Order Date]])/3,0)</f>
        <v>Q1</v>
      </c>
      <c r="E374" s="5">
        <f>MONTH(SalesDataTable[[#This Row],[Order Date]])</f>
        <v>3</v>
      </c>
      <c r="F374" s="5" t="str">
        <f>TEXT(SalesDataTable[[#This Row],[Order Date]], "MMM")</f>
        <v>Mar</v>
      </c>
      <c r="G374" s="4" t="s">
        <v>0</v>
      </c>
      <c r="H374" s="4" t="s">
        <v>1</v>
      </c>
      <c r="I374" s="4" t="s">
        <v>8</v>
      </c>
      <c r="J374" s="4" t="s">
        <v>16</v>
      </c>
      <c r="K374" s="4" t="s">
        <v>34</v>
      </c>
      <c r="L374" s="4" t="s">
        <v>42</v>
      </c>
      <c r="M374" s="9">
        <v>12</v>
      </c>
      <c r="N374" s="6">
        <v>36.44</v>
      </c>
      <c r="O374" s="7">
        <v>0.05</v>
      </c>
      <c r="P374" s="6">
        <v>13.65</v>
      </c>
      <c r="Q374" s="6">
        <f t="shared" si="20"/>
        <v>415.41599999999994</v>
      </c>
      <c r="R374" s="6">
        <f t="shared" si="21"/>
        <v>163.80000000000001</v>
      </c>
      <c r="S374" s="6">
        <f t="shared" si="22"/>
        <v>251.61599999999993</v>
      </c>
      <c r="T374" s="8">
        <f t="shared" si="23"/>
        <v>0.60569645848980291</v>
      </c>
      <c r="U374" s="5">
        <f>YEAR(SalesDataTable[[#This Row],[Order Date]])</f>
        <v>2026</v>
      </c>
      <c r="V374" s="8" t="str">
        <f>"Q"&amp;ROUNDUP(MONTH(SalesDataTable[[#This Row],[Order Date]])/3,0)</f>
        <v>Q1</v>
      </c>
      <c r="W374" s="9">
        <f>MONTH(SalesDataTable[[#This Row],[Order Date]])</f>
        <v>3</v>
      </c>
      <c r="X374" s="8" t="str">
        <f>TEXT(SalesDataTable[[#This Row],[Order Date]],"mmm")</f>
        <v>Mar</v>
      </c>
    </row>
    <row r="375" spans="1:24" ht="16">
      <c r="A375" s="2">
        <v>164</v>
      </c>
      <c r="B375" s="3">
        <v>46098</v>
      </c>
      <c r="C375" s="5">
        <f>YEAR(SalesDataTable[[#This Row],[Order Date]])</f>
        <v>2026</v>
      </c>
      <c r="D375" s="14" t="str">
        <f>"Q"&amp;ROUNDUP(MONTH(SalesDataTable[[#This Row],[Order Date]])/3,0)</f>
        <v>Q1</v>
      </c>
      <c r="E375" s="5">
        <f>MONTH(SalesDataTable[[#This Row],[Order Date]])</f>
        <v>3</v>
      </c>
      <c r="F375" s="5" t="str">
        <f>TEXT(SalesDataTable[[#This Row],[Order Date]], "MMM")</f>
        <v>Mar</v>
      </c>
      <c r="G375" s="4" t="s">
        <v>0</v>
      </c>
      <c r="H375" s="4" t="s">
        <v>50</v>
      </c>
      <c r="I375" s="4" t="s">
        <v>28</v>
      </c>
      <c r="J375" s="4" t="s">
        <v>16</v>
      </c>
      <c r="K375" s="4" t="s">
        <v>23</v>
      </c>
      <c r="L375" s="4" t="s">
        <v>51</v>
      </c>
      <c r="M375" s="9">
        <v>5</v>
      </c>
      <c r="N375" s="6">
        <v>123.95</v>
      </c>
      <c r="O375" s="7">
        <v>0.05</v>
      </c>
      <c r="P375" s="6">
        <v>59.23</v>
      </c>
      <c r="Q375" s="6">
        <f t="shared" si="20"/>
        <v>588.76249999999993</v>
      </c>
      <c r="R375" s="6">
        <f t="shared" si="21"/>
        <v>296.14999999999998</v>
      </c>
      <c r="S375" s="6">
        <f t="shared" si="22"/>
        <v>292.61249999999995</v>
      </c>
      <c r="T375" s="8">
        <f t="shared" si="23"/>
        <v>0.49699581749856692</v>
      </c>
      <c r="U375" s="5">
        <f>YEAR(SalesDataTable[[#This Row],[Order Date]])</f>
        <v>2026</v>
      </c>
      <c r="V375" s="8" t="str">
        <f>"Q"&amp;ROUNDUP(MONTH(SalesDataTable[[#This Row],[Order Date]])/3,0)</f>
        <v>Q1</v>
      </c>
      <c r="W375" s="9">
        <f>MONTH(SalesDataTable[[#This Row],[Order Date]])</f>
        <v>3</v>
      </c>
      <c r="X375" s="8" t="str">
        <f>TEXT(SalesDataTable[[#This Row],[Order Date]],"mmm")</f>
        <v>Mar</v>
      </c>
    </row>
    <row r="376" spans="1:24" ht="16">
      <c r="A376" s="2">
        <v>995</v>
      </c>
      <c r="B376" s="3">
        <v>46098</v>
      </c>
      <c r="C376" s="5">
        <f>YEAR(SalesDataTable[[#This Row],[Order Date]])</f>
        <v>2026</v>
      </c>
      <c r="D376" s="14" t="str">
        <f>"Q"&amp;ROUNDUP(MONTH(SalesDataTable[[#This Row],[Order Date]])/3,0)</f>
        <v>Q1</v>
      </c>
      <c r="E376" s="5">
        <f>MONTH(SalesDataTable[[#This Row],[Order Date]])</f>
        <v>3</v>
      </c>
      <c r="F376" s="5" t="str">
        <f>TEXT(SalesDataTable[[#This Row],[Order Date]], "MMM")</f>
        <v>Mar</v>
      </c>
      <c r="G376" s="4" t="s">
        <v>11</v>
      </c>
      <c r="H376" s="4" t="s">
        <v>52</v>
      </c>
      <c r="I376" s="4" t="s">
        <v>28</v>
      </c>
      <c r="J376" s="4" t="s">
        <v>16</v>
      </c>
      <c r="K376" s="4" t="s">
        <v>23</v>
      </c>
      <c r="L376" s="4" t="s">
        <v>29</v>
      </c>
      <c r="M376" s="9">
        <v>1</v>
      </c>
      <c r="N376" s="6">
        <v>192.84</v>
      </c>
      <c r="O376" s="7">
        <v>0.15</v>
      </c>
      <c r="P376" s="6">
        <v>101.42</v>
      </c>
      <c r="Q376" s="6">
        <f t="shared" si="20"/>
        <v>163.91399999999999</v>
      </c>
      <c r="R376" s="6">
        <f t="shared" si="21"/>
        <v>101.42</v>
      </c>
      <c r="S376" s="6">
        <f t="shared" si="22"/>
        <v>62.493999999999986</v>
      </c>
      <c r="T376" s="8">
        <f t="shared" si="23"/>
        <v>0.38126090510877647</v>
      </c>
      <c r="U376" s="5">
        <f>YEAR(SalesDataTable[[#This Row],[Order Date]])</f>
        <v>2026</v>
      </c>
      <c r="V376" s="8" t="str">
        <f>"Q"&amp;ROUNDUP(MONTH(SalesDataTable[[#This Row],[Order Date]])/3,0)</f>
        <v>Q1</v>
      </c>
      <c r="W376" s="9">
        <f>MONTH(SalesDataTable[[#This Row],[Order Date]])</f>
        <v>3</v>
      </c>
      <c r="X376" s="8" t="str">
        <f>TEXT(SalesDataTable[[#This Row],[Order Date]],"mmm")</f>
        <v>Mar</v>
      </c>
    </row>
    <row r="377" spans="1:24" ht="16">
      <c r="A377" s="2">
        <v>4912</v>
      </c>
      <c r="B377" s="3">
        <v>46098</v>
      </c>
      <c r="C377" s="5">
        <f>YEAR(SalesDataTable[[#This Row],[Order Date]])</f>
        <v>2026</v>
      </c>
      <c r="D377" s="14" t="str">
        <f>"Q"&amp;ROUNDUP(MONTH(SalesDataTable[[#This Row],[Order Date]])/3,0)</f>
        <v>Q1</v>
      </c>
      <c r="E377" s="5">
        <f>MONTH(SalesDataTable[[#This Row],[Order Date]])</f>
        <v>3</v>
      </c>
      <c r="F377" s="5" t="str">
        <f>TEXT(SalesDataTable[[#This Row],[Order Date]], "MMM")</f>
        <v>Mar</v>
      </c>
      <c r="G377" s="4" t="s">
        <v>6</v>
      </c>
      <c r="H377" s="4" t="s">
        <v>41</v>
      </c>
      <c r="I377" s="4" t="s">
        <v>2</v>
      </c>
      <c r="J377" s="4" t="s">
        <v>13</v>
      </c>
      <c r="K377" s="4" t="s">
        <v>9</v>
      </c>
      <c r="L377" s="4" t="s">
        <v>37</v>
      </c>
      <c r="M377" s="9">
        <v>1</v>
      </c>
      <c r="N377" s="6">
        <v>152.57</v>
      </c>
      <c r="O377" s="7">
        <v>0.1</v>
      </c>
      <c r="P377" s="6">
        <v>80.319999999999993</v>
      </c>
      <c r="Q377" s="6">
        <f t="shared" si="20"/>
        <v>137.31299999999999</v>
      </c>
      <c r="R377" s="6">
        <f t="shared" si="21"/>
        <v>80.319999999999993</v>
      </c>
      <c r="S377" s="6">
        <f t="shared" si="22"/>
        <v>56.992999999999995</v>
      </c>
      <c r="T377" s="8">
        <f t="shared" si="23"/>
        <v>0.41505902572953762</v>
      </c>
      <c r="U377" s="5">
        <f>YEAR(SalesDataTable[[#This Row],[Order Date]])</f>
        <v>2026</v>
      </c>
      <c r="V377" s="8" t="str">
        <f>"Q"&amp;ROUNDUP(MONTH(SalesDataTable[[#This Row],[Order Date]])/3,0)</f>
        <v>Q1</v>
      </c>
      <c r="W377" s="9">
        <f>MONTH(SalesDataTable[[#This Row],[Order Date]])</f>
        <v>3</v>
      </c>
      <c r="X377" s="8" t="str">
        <f>TEXT(SalesDataTable[[#This Row],[Order Date]],"mmm")</f>
        <v>Mar</v>
      </c>
    </row>
    <row r="378" spans="1:24" ht="16">
      <c r="A378" s="2">
        <v>29</v>
      </c>
      <c r="B378" s="3">
        <v>46099</v>
      </c>
      <c r="C378" s="5">
        <f>YEAR(SalesDataTable[[#This Row],[Order Date]])</f>
        <v>2026</v>
      </c>
      <c r="D378" s="14" t="str">
        <f>"Q"&amp;ROUNDUP(MONTH(SalesDataTable[[#This Row],[Order Date]])/3,0)</f>
        <v>Q1</v>
      </c>
      <c r="E378" s="5">
        <f>MONTH(SalesDataTable[[#This Row],[Order Date]])</f>
        <v>3</v>
      </c>
      <c r="F378" s="5" t="str">
        <f>TEXT(SalesDataTable[[#This Row],[Order Date]], "MMM")</f>
        <v>Mar</v>
      </c>
      <c r="G378" s="4" t="s">
        <v>20</v>
      </c>
      <c r="H378" s="4" t="s">
        <v>21</v>
      </c>
      <c r="I378" s="4" t="s">
        <v>2</v>
      </c>
      <c r="J378" s="4" t="s">
        <v>16</v>
      </c>
      <c r="K378" s="4" t="s">
        <v>14</v>
      </c>
      <c r="L378" s="4" t="s">
        <v>44</v>
      </c>
      <c r="M378" s="9">
        <v>2</v>
      </c>
      <c r="N378" s="6">
        <v>130.4</v>
      </c>
      <c r="O378" s="7">
        <v>0</v>
      </c>
      <c r="P378" s="6">
        <v>67.599999999999994</v>
      </c>
      <c r="Q378" s="6">
        <f t="shared" si="20"/>
        <v>260.8</v>
      </c>
      <c r="R378" s="6">
        <f t="shared" si="21"/>
        <v>135.19999999999999</v>
      </c>
      <c r="S378" s="6">
        <f t="shared" si="22"/>
        <v>125.60000000000002</v>
      </c>
      <c r="T378" s="8">
        <f t="shared" si="23"/>
        <v>0.48159509202453993</v>
      </c>
      <c r="U378" s="5">
        <f>YEAR(SalesDataTable[[#This Row],[Order Date]])</f>
        <v>2026</v>
      </c>
      <c r="V378" s="8" t="str">
        <f>"Q"&amp;ROUNDUP(MONTH(SalesDataTable[[#This Row],[Order Date]])/3,0)</f>
        <v>Q1</v>
      </c>
      <c r="W378" s="9">
        <f>MONTH(SalesDataTable[[#This Row],[Order Date]])</f>
        <v>3</v>
      </c>
      <c r="X378" s="8" t="str">
        <f>TEXT(SalesDataTable[[#This Row],[Order Date]],"mmm")</f>
        <v>Mar</v>
      </c>
    </row>
    <row r="379" spans="1:24" ht="16">
      <c r="A379" s="2">
        <v>891</v>
      </c>
      <c r="B379" s="3">
        <v>46099</v>
      </c>
      <c r="C379" s="5">
        <f>YEAR(SalesDataTable[[#This Row],[Order Date]])</f>
        <v>2026</v>
      </c>
      <c r="D379" s="14" t="str">
        <f>"Q"&amp;ROUNDUP(MONTH(SalesDataTable[[#This Row],[Order Date]])/3,0)</f>
        <v>Q1</v>
      </c>
      <c r="E379" s="5">
        <f>MONTH(SalesDataTable[[#This Row],[Order Date]])</f>
        <v>3</v>
      </c>
      <c r="F379" s="5" t="str">
        <f>TEXT(SalesDataTable[[#This Row],[Order Date]], "MMM")</f>
        <v>Mar</v>
      </c>
      <c r="G379" s="4" t="s">
        <v>11</v>
      </c>
      <c r="H379" s="4" t="s">
        <v>18</v>
      </c>
      <c r="I379" s="4" t="s">
        <v>2</v>
      </c>
      <c r="J379" s="4" t="s">
        <v>13</v>
      </c>
      <c r="K379" s="4" t="s">
        <v>9</v>
      </c>
      <c r="L379" s="4" t="s">
        <v>10</v>
      </c>
      <c r="M379" s="9">
        <v>2</v>
      </c>
      <c r="N379" s="6">
        <v>94.25</v>
      </c>
      <c r="O379" s="7">
        <v>0.1</v>
      </c>
      <c r="P379" s="6">
        <v>44.99</v>
      </c>
      <c r="Q379" s="6">
        <f t="shared" si="20"/>
        <v>169.65</v>
      </c>
      <c r="R379" s="6">
        <f t="shared" si="21"/>
        <v>89.98</v>
      </c>
      <c r="S379" s="6">
        <f t="shared" si="22"/>
        <v>79.67</v>
      </c>
      <c r="T379" s="8">
        <f t="shared" si="23"/>
        <v>0.46961391099322131</v>
      </c>
      <c r="U379" s="5">
        <f>YEAR(SalesDataTable[[#This Row],[Order Date]])</f>
        <v>2026</v>
      </c>
      <c r="V379" s="8" t="str">
        <f>"Q"&amp;ROUNDUP(MONTH(SalesDataTable[[#This Row],[Order Date]])/3,0)</f>
        <v>Q1</v>
      </c>
      <c r="W379" s="9">
        <f>MONTH(SalesDataTable[[#This Row],[Order Date]])</f>
        <v>3</v>
      </c>
      <c r="X379" s="8" t="str">
        <f>TEXT(SalesDataTable[[#This Row],[Order Date]],"mmm")</f>
        <v>Mar</v>
      </c>
    </row>
    <row r="380" spans="1:24" ht="16">
      <c r="A380" s="2">
        <v>1143</v>
      </c>
      <c r="B380" s="3">
        <v>46099</v>
      </c>
      <c r="C380" s="5">
        <f>YEAR(SalesDataTable[[#This Row],[Order Date]])</f>
        <v>2026</v>
      </c>
      <c r="D380" s="14" t="str">
        <f>"Q"&amp;ROUNDUP(MONTH(SalesDataTable[[#This Row],[Order Date]])/3,0)</f>
        <v>Q1</v>
      </c>
      <c r="E380" s="5">
        <f>MONTH(SalesDataTable[[#This Row],[Order Date]])</f>
        <v>3</v>
      </c>
      <c r="F380" s="5" t="str">
        <f>TEXT(SalesDataTable[[#This Row],[Order Date]], "MMM")</f>
        <v>Mar</v>
      </c>
      <c r="G380" s="4" t="s">
        <v>6</v>
      </c>
      <c r="H380" s="4" t="s">
        <v>43</v>
      </c>
      <c r="I380" s="4" t="s">
        <v>2</v>
      </c>
      <c r="J380" s="4" t="s">
        <v>16</v>
      </c>
      <c r="K380" s="4" t="s">
        <v>23</v>
      </c>
      <c r="L380" s="4" t="s">
        <v>51</v>
      </c>
      <c r="M380" s="9">
        <v>5</v>
      </c>
      <c r="N380" s="6">
        <v>125.91</v>
      </c>
      <c r="O380" s="7">
        <v>0</v>
      </c>
      <c r="P380" s="6">
        <v>59.36</v>
      </c>
      <c r="Q380" s="6">
        <f t="shared" si="20"/>
        <v>629.54999999999995</v>
      </c>
      <c r="R380" s="6">
        <f t="shared" si="21"/>
        <v>296.8</v>
      </c>
      <c r="S380" s="6">
        <f t="shared" si="22"/>
        <v>332.74999999999994</v>
      </c>
      <c r="T380" s="8">
        <f t="shared" si="23"/>
        <v>0.52855214041775866</v>
      </c>
      <c r="U380" s="5">
        <f>YEAR(SalesDataTable[[#This Row],[Order Date]])</f>
        <v>2026</v>
      </c>
      <c r="V380" s="8" t="str">
        <f>"Q"&amp;ROUNDUP(MONTH(SalesDataTable[[#This Row],[Order Date]])/3,0)</f>
        <v>Q1</v>
      </c>
      <c r="W380" s="9">
        <f>MONTH(SalesDataTable[[#This Row],[Order Date]])</f>
        <v>3</v>
      </c>
      <c r="X380" s="8" t="str">
        <f>TEXT(SalesDataTable[[#This Row],[Order Date]],"mmm")</f>
        <v>Mar</v>
      </c>
    </row>
    <row r="381" spans="1:24" ht="16">
      <c r="A381" s="2">
        <v>2478</v>
      </c>
      <c r="B381" s="3">
        <v>46099</v>
      </c>
      <c r="C381" s="5">
        <f>YEAR(SalesDataTable[[#This Row],[Order Date]])</f>
        <v>2026</v>
      </c>
      <c r="D381" s="14" t="str">
        <f>"Q"&amp;ROUNDUP(MONTH(SalesDataTable[[#This Row],[Order Date]])/3,0)</f>
        <v>Q1</v>
      </c>
      <c r="E381" s="5">
        <f>MONTH(SalesDataTable[[#This Row],[Order Date]])</f>
        <v>3</v>
      </c>
      <c r="F381" s="5" t="str">
        <f>TEXT(SalesDataTable[[#This Row],[Order Date]], "MMM")</f>
        <v>Mar</v>
      </c>
      <c r="G381" s="4" t="s">
        <v>20</v>
      </c>
      <c r="H381" s="4" t="s">
        <v>31</v>
      </c>
      <c r="I381" s="4" t="s">
        <v>19</v>
      </c>
      <c r="J381" s="4" t="s">
        <v>3</v>
      </c>
      <c r="K381" s="4" t="s">
        <v>34</v>
      </c>
      <c r="L381" s="4" t="s">
        <v>35</v>
      </c>
      <c r="M381" s="9">
        <v>2</v>
      </c>
      <c r="N381" s="6">
        <v>39.619999999999997</v>
      </c>
      <c r="O381" s="7">
        <v>0</v>
      </c>
      <c r="P381" s="6">
        <v>14.78</v>
      </c>
      <c r="Q381" s="6">
        <f t="shared" si="20"/>
        <v>79.239999999999995</v>
      </c>
      <c r="R381" s="6">
        <f t="shared" si="21"/>
        <v>29.56</v>
      </c>
      <c r="S381" s="6">
        <f t="shared" si="22"/>
        <v>49.679999999999993</v>
      </c>
      <c r="T381" s="8">
        <f t="shared" si="23"/>
        <v>0.62695608278647141</v>
      </c>
      <c r="U381" s="5">
        <f>YEAR(SalesDataTable[[#This Row],[Order Date]])</f>
        <v>2026</v>
      </c>
      <c r="V381" s="8" t="str">
        <f>"Q"&amp;ROUNDUP(MONTH(SalesDataTable[[#This Row],[Order Date]])/3,0)</f>
        <v>Q1</v>
      </c>
      <c r="W381" s="9">
        <f>MONTH(SalesDataTable[[#This Row],[Order Date]])</f>
        <v>3</v>
      </c>
      <c r="X381" s="8" t="str">
        <f>TEXT(SalesDataTable[[#This Row],[Order Date]],"mmm")</f>
        <v>Mar</v>
      </c>
    </row>
    <row r="382" spans="1:24" ht="16">
      <c r="A382" s="2">
        <v>3961</v>
      </c>
      <c r="B382" s="3">
        <v>46099</v>
      </c>
      <c r="C382" s="5">
        <f>YEAR(SalesDataTable[[#This Row],[Order Date]])</f>
        <v>2026</v>
      </c>
      <c r="D382" s="14" t="str">
        <f>"Q"&amp;ROUNDUP(MONTH(SalesDataTable[[#This Row],[Order Date]])/3,0)</f>
        <v>Q1</v>
      </c>
      <c r="E382" s="5">
        <f>MONTH(SalesDataTable[[#This Row],[Order Date]])</f>
        <v>3</v>
      </c>
      <c r="F382" s="5" t="str">
        <f>TEXT(SalesDataTable[[#This Row],[Order Date]], "MMM")</f>
        <v>Mar</v>
      </c>
      <c r="G382" s="4" t="s">
        <v>0</v>
      </c>
      <c r="H382" s="4" t="s">
        <v>36</v>
      </c>
      <c r="I382" s="4" t="s">
        <v>2</v>
      </c>
      <c r="J382" s="4" t="s">
        <v>16</v>
      </c>
      <c r="K382" s="4" t="s">
        <v>34</v>
      </c>
      <c r="L382" s="4" t="s">
        <v>42</v>
      </c>
      <c r="M382" s="9">
        <v>3</v>
      </c>
      <c r="N382" s="6">
        <v>36.32</v>
      </c>
      <c r="O382" s="7">
        <v>0</v>
      </c>
      <c r="P382" s="6">
        <v>14.18</v>
      </c>
      <c r="Q382" s="6">
        <f t="shared" si="20"/>
        <v>108.96000000000001</v>
      </c>
      <c r="R382" s="6">
        <f t="shared" si="21"/>
        <v>42.54</v>
      </c>
      <c r="S382" s="6">
        <f t="shared" si="22"/>
        <v>66.420000000000016</v>
      </c>
      <c r="T382" s="8">
        <f t="shared" si="23"/>
        <v>0.60958149779735693</v>
      </c>
      <c r="U382" s="5">
        <f>YEAR(SalesDataTable[[#This Row],[Order Date]])</f>
        <v>2026</v>
      </c>
      <c r="V382" s="8" t="str">
        <f>"Q"&amp;ROUNDUP(MONTH(SalesDataTable[[#This Row],[Order Date]])/3,0)</f>
        <v>Q1</v>
      </c>
      <c r="W382" s="9">
        <f>MONTH(SalesDataTable[[#This Row],[Order Date]])</f>
        <v>3</v>
      </c>
      <c r="X382" s="8" t="str">
        <f>TEXT(SalesDataTable[[#This Row],[Order Date]],"mmm")</f>
        <v>Mar</v>
      </c>
    </row>
    <row r="383" spans="1:24" ht="16">
      <c r="A383" s="2">
        <v>4724</v>
      </c>
      <c r="B383" s="3">
        <v>46099</v>
      </c>
      <c r="C383" s="5">
        <f>YEAR(SalesDataTable[[#This Row],[Order Date]])</f>
        <v>2026</v>
      </c>
      <c r="D383" s="14" t="str">
        <f>"Q"&amp;ROUNDUP(MONTH(SalesDataTable[[#This Row],[Order Date]])/3,0)</f>
        <v>Q1</v>
      </c>
      <c r="E383" s="5">
        <f>MONTH(SalesDataTable[[#This Row],[Order Date]])</f>
        <v>3</v>
      </c>
      <c r="F383" s="5" t="str">
        <f>TEXT(SalesDataTable[[#This Row],[Order Date]], "MMM")</f>
        <v>Mar</v>
      </c>
      <c r="G383" s="4" t="s">
        <v>0</v>
      </c>
      <c r="H383" s="4" t="s">
        <v>50</v>
      </c>
      <c r="I383" s="4" t="s">
        <v>19</v>
      </c>
      <c r="J383" s="4" t="s">
        <v>13</v>
      </c>
      <c r="K383" s="4" t="s">
        <v>34</v>
      </c>
      <c r="L383" s="4" t="s">
        <v>45</v>
      </c>
      <c r="M383" s="9">
        <v>1</v>
      </c>
      <c r="N383" s="6">
        <v>51.16</v>
      </c>
      <c r="O383" s="7">
        <v>0</v>
      </c>
      <c r="P383" s="6">
        <v>22.39</v>
      </c>
      <c r="Q383" s="6">
        <f t="shared" si="20"/>
        <v>51.16</v>
      </c>
      <c r="R383" s="6">
        <f t="shared" si="21"/>
        <v>22.39</v>
      </c>
      <c r="S383" s="6">
        <f t="shared" si="22"/>
        <v>28.769999999999996</v>
      </c>
      <c r="T383" s="8">
        <f t="shared" si="23"/>
        <v>0.56235340109460508</v>
      </c>
      <c r="U383" s="5">
        <f>YEAR(SalesDataTable[[#This Row],[Order Date]])</f>
        <v>2026</v>
      </c>
      <c r="V383" s="8" t="str">
        <f>"Q"&amp;ROUNDUP(MONTH(SalesDataTable[[#This Row],[Order Date]])/3,0)</f>
        <v>Q1</v>
      </c>
      <c r="W383" s="9">
        <f>MONTH(SalesDataTable[[#This Row],[Order Date]])</f>
        <v>3</v>
      </c>
      <c r="X383" s="8" t="str">
        <f>TEXT(SalesDataTable[[#This Row],[Order Date]],"mmm")</f>
        <v>Mar</v>
      </c>
    </row>
    <row r="384" spans="1:24" ht="16">
      <c r="A384" s="2">
        <v>2171</v>
      </c>
      <c r="B384" s="3">
        <v>46100</v>
      </c>
      <c r="C384" s="5">
        <f>YEAR(SalesDataTable[[#This Row],[Order Date]])</f>
        <v>2026</v>
      </c>
      <c r="D384" s="14" t="str">
        <f>"Q"&amp;ROUNDUP(MONTH(SalesDataTable[[#This Row],[Order Date]])/3,0)</f>
        <v>Q1</v>
      </c>
      <c r="E384" s="5">
        <f>MONTH(SalesDataTable[[#This Row],[Order Date]])</f>
        <v>3</v>
      </c>
      <c r="F384" s="5" t="str">
        <f>TEXT(SalesDataTable[[#This Row],[Order Date]], "MMM")</f>
        <v>Mar</v>
      </c>
      <c r="G384" s="4" t="s">
        <v>20</v>
      </c>
      <c r="H384" s="4" t="s">
        <v>47</v>
      </c>
      <c r="I384" s="4" t="s">
        <v>8</v>
      </c>
      <c r="J384" s="4" t="s">
        <v>16</v>
      </c>
      <c r="K384" s="4" t="s">
        <v>34</v>
      </c>
      <c r="L384" s="4" t="s">
        <v>42</v>
      </c>
      <c r="M384" s="9">
        <v>5</v>
      </c>
      <c r="N384" s="6">
        <v>35.65</v>
      </c>
      <c r="O384" s="7">
        <v>0.1</v>
      </c>
      <c r="P384" s="6">
        <v>13.64</v>
      </c>
      <c r="Q384" s="6">
        <f t="shared" si="20"/>
        <v>160.42500000000001</v>
      </c>
      <c r="R384" s="6">
        <f t="shared" si="21"/>
        <v>68.2</v>
      </c>
      <c r="S384" s="6">
        <f t="shared" si="22"/>
        <v>92.225000000000009</v>
      </c>
      <c r="T384" s="8">
        <f t="shared" si="23"/>
        <v>0.5748792270531401</v>
      </c>
      <c r="U384" s="5">
        <f>YEAR(SalesDataTable[[#This Row],[Order Date]])</f>
        <v>2026</v>
      </c>
      <c r="V384" s="8" t="str">
        <f>"Q"&amp;ROUNDUP(MONTH(SalesDataTable[[#This Row],[Order Date]])/3,0)</f>
        <v>Q1</v>
      </c>
      <c r="W384" s="9">
        <f>MONTH(SalesDataTable[[#This Row],[Order Date]])</f>
        <v>3</v>
      </c>
      <c r="X384" s="8" t="str">
        <f>TEXT(SalesDataTable[[#This Row],[Order Date]],"mmm")</f>
        <v>Mar</v>
      </c>
    </row>
    <row r="385" spans="1:24" ht="16">
      <c r="A385" s="2">
        <v>2311</v>
      </c>
      <c r="B385" s="3">
        <v>46100</v>
      </c>
      <c r="C385" s="5">
        <f>YEAR(SalesDataTable[[#This Row],[Order Date]])</f>
        <v>2026</v>
      </c>
      <c r="D385" s="14" t="str">
        <f>"Q"&amp;ROUNDUP(MONTH(SalesDataTable[[#This Row],[Order Date]])/3,0)</f>
        <v>Q1</v>
      </c>
      <c r="E385" s="5">
        <f>MONTH(SalesDataTable[[#This Row],[Order Date]])</f>
        <v>3</v>
      </c>
      <c r="F385" s="5" t="str">
        <f>TEXT(SalesDataTable[[#This Row],[Order Date]], "MMM")</f>
        <v>Mar</v>
      </c>
      <c r="G385" s="4" t="s">
        <v>20</v>
      </c>
      <c r="H385" s="4" t="s">
        <v>33</v>
      </c>
      <c r="I385" s="4" t="s">
        <v>2</v>
      </c>
      <c r="J385" s="4" t="s">
        <v>13</v>
      </c>
      <c r="K385" s="4" t="s">
        <v>9</v>
      </c>
      <c r="L385" s="4" t="s">
        <v>17</v>
      </c>
      <c r="M385" s="9">
        <v>1</v>
      </c>
      <c r="N385" s="6">
        <v>145.19</v>
      </c>
      <c r="O385" s="7">
        <v>0</v>
      </c>
      <c r="P385" s="6">
        <v>80.67</v>
      </c>
      <c r="Q385" s="6">
        <f t="shared" si="20"/>
        <v>145.19</v>
      </c>
      <c r="R385" s="6">
        <f t="shared" si="21"/>
        <v>80.67</v>
      </c>
      <c r="S385" s="6">
        <f t="shared" si="22"/>
        <v>64.52</v>
      </c>
      <c r="T385" s="8">
        <f t="shared" si="23"/>
        <v>0.44438322198498514</v>
      </c>
      <c r="U385" s="5">
        <f>YEAR(SalesDataTable[[#This Row],[Order Date]])</f>
        <v>2026</v>
      </c>
      <c r="V385" s="8" t="str">
        <f>"Q"&amp;ROUNDUP(MONTH(SalesDataTable[[#This Row],[Order Date]])/3,0)</f>
        <v>Q1</v>
      </c>
      <c r="W385" s="9">
        <f>MONTH(SalesDataTable[[#This Row],[Order Date]])</f>
        <v>3</v>
      </c>
      <c r="X385" s="8" t="str">
        <f>TEXT(SalesDataTable[[#This Row],[Order Date]],"mmm")</f>
        <v>Mar</v>
      </c>
    </row>
    <row r="386" spans="1:24" ht="16">
      <c r="A386" s="2">
        <v>3563</v>
      </c>
      <c r="B386" s="3">
        <v>46100</v>
      </c>
      <c r="C386" s="5">
        <f>YEAR(SalesDataTable[[#This Row],[Order Date]])</f>
        <v>2026</v>
      </c>
      <c r="D386" s="14" t="str">
        <f>"Q"&amp;ROUNDUP(MONTH(SalesDataTable[[#This Row],[Order Date]])/3,0)</f>
        <v>Q1</v>
      </c>
      <c r="E386" s="5">
        <f>MONTH(SalesDataTable[[#This Row],[Order Date]])</f>
        <v>3</v>
      </c>
      <c r="F386" s="5" t="str">
        <f>TEXT(SalesDataTable[[#This Row],[Order Date]], "MMM")</f>
        <v>Mar</v>
      </c>
      <c r="G386" s="4" t="s">
        <v>20</v>
      </c>
      <c r="H386" s="4" t="s">
        <v>33</v>
      </c>
      <c r="I386" s="4" t="s">
        <v>2</v>
      </c>
      <c r="J386" s="4" t="s">
        <v>3</v>
      </c>
      <c r="K386" s="4" t="s">
        <v>4</v>
      </c>
      <c r="L386" s="4" t="s">
        <v>26</v>
      </c>
      <c r="M386" s="9">
        <v>2</v>
      </c>
      <c r="N386" s="6">
        <v>40.090000000000003</v>
      </c>
      <c r="O386" s="7">
        <v>0</v>
      </c>
      <c r="P386" s="6">
        <v>17.2</v>
      </c>
      <c r="Q386" s="6">
        <f t="shared" ref="Q386:Q449" si="24">M386*N386*(1-O386)</f>
        <v>80.180000000000007</v>
      </c>
      <c r="R386" s="6">
        <f t="shared" ref="R386:R449" si="25">M386*P386</f>
        <v>34.4</v>
      </c>
      <c r="S386" s="6">
        <f t="shared" ref="S386:S449" si="26">Q386-R386</f>
        <v>45.780000000000008</v>
      </c>
      <c r="T386" s="8">
        <f t="shared" ref="T386:T449" si="27">IFERROR(S386/Q386,0)</f>
        <v>0.57096532801197308</v>
      </c>
      <c r="U386" s="5">
        <f>YEAR(SalesDataTable[[#This Row],[Order Date]])</f>
        <v>2026</v>
      </c>
      <c r="V386" s="8" t="str">
        <f>"Q"&amp;ROUNDUP(MONTH(SalesDataTable[[#This Row],[Order Date]])/3,0)</f>
        <v>Q1</v>
      </c>
      <c r="W386" s="9">
        <f>MONTH(SalesDataTable[[#This Row],[Order Date]])</f>
        <v>3</v>
      </c>
      <c r="X386" s="8" t="str">
        <f>TEXT(SalesDataTable[[#This Row],[Order Date]],"mmm")</f>
        <v>Mar</v>
      </c>
    </row>
    <row r="387" spans="1:24" ht="16">
      <c r="A387" s="2">
        <v>3587</v>
      </c>
      <c r="B387" s="3">
        <v>46100</v>
      </c>
      <c r="C387" s="5">
        <f>YEAR(SalesDataTable[[#This Row],[Order Date]])</f>
        <v>2026</v>
      </c>
      <c r="D387" s="14" t="str">
        <f>"Q"&amp;ROUNDUP(MONTH(SalesDataTable[[#This Row],[Order Date]])/3,0)</f>
        <v>Q1</v>
      </c>
      <c r="E387" s="5">
        <f>MONTH(SalesDataTable[[#This Row],[Order Date]])</f>
        <v>3</v>
      </c>
      <c r="F387" s="5" t="str">
        <f>TEXT(SalesDataTable[[#This Row],[Order Date]], "MMM")</f>
        <v>Mar</v>
      </c>
      <c r="G387" s="4" t="s">
        <v>20</v>
      </c>
      <c r="H387" s="4" t="s">
        <v>31</v>
      </c>
      <c r="I387" s="4" t="s">
        <v>2</v>
      </c>
      <c r="J387" s="4" t="s">
        <v>3</v>
      </c>
      <c r="K387" s="4" t="s">
        <v>34</v>
      </c>
      <c r="L387" s="4" t="s">
        <v>35</v>
      </c>
      <c r="M387" s="9">
        <v>1</v>
      </c>
      <c r="N387" s="6">
        <v>39.47</v>
      </c>
      <c r="O387" s="7">
        <v>0</v>
      </c>
      <c r="P387" s="6">
        <v>15.02</v>
      </c>
      <c r="Q387" s="6">
        <f t="shared" si="24"/>
        <v>39.47</v>
      </c>
      <c r="R387" s="6">
        <f t="shared" si="25"/>
        <v>15.02</v>
      </c>
      <c r="S387" s="6">
        <f t="shared" si="26"/>
        <v>24.45</v>
      </c>
      <c r="T387" s="8">
        <f t="shared" si="27"/>
        <v>0.61945781606283257</v>
      </c>
      <c r="U387" s="5">
        <f>YEAR(SalesDataTable[[#This Row],[Order Date]])</f>
        <v>2026</v>
      </c>
      <c r="V387" s="8" t="str">
        <f>"Q"&amp;ROUNDUP(MONTH(SalesDataTable[[#This Row],[Order Date]])/3,0)</f>
        <v>Q1</v>
      </c>
      <c r="W387" s="9">
        <f>MONTH(SalesDataTable[[#This Row],[Order Date]])</f>
        <v>3</v>
      </c>
      <c r="X387" s="8" t="str">
        <f>TEXT(SalesDataTable[[#This Row],[Order Date]],"mmm")</f>
        <v>Mar</v>
      </c>
    </row>
    <row r="388" spans="1:24" ht="16">
      <c r="A388" s="2">
        <v>3706</v>
      </c>
      <c r="B388" s="3">
        <v>46100</v>
      </c>
      <c r="C388" s="5">
        <f>YEAR(SalesDataTable[[#This Row],[Order Date]])</f>
        <v>2026</v>
      </c>
      <c r="D388" s="14" t="str">
        <f>"Q"&amp;ROUNDUP(MONTH(SalesDataTable[[#This Row],[Order Date]])/3,0)</f>
        <v>Q1</v>
      </c>
      <c r="E388" s="5">
        <f>MONTH(SalesDataTable[[#This Row],[Order Date]])</f>
        <v>3</v>
      </c>
      <c r="F388" s="5" t="str">
        <f>TEXT(SalesDataTable[[#This Row],[Order Date]], "MMM")</f>
        <v>Mar</v>
      </c>
      <c r="G388" s="4" t="s">
        <v>0</v>
      </c>
      <c r="H388" s="4" t="s">
        <v>1</v>
      </c>
      <c r="I388" s="4" t="s">
        <v>2</v>
      </c>
      <c r="J388" s="4" t="s">
        <v>3</v>
      </c>
      <c r="K388" s="4" t="s">
        <v>4</v>
      </c>
      <c r="L388" s="4" t="s">
        <v>30</v>
      </c>
      <c r="M388" s="9">
        <v>2</v>
      </c>
      <c r="N388" s="6">
        <v>103.42</v>
      </c>
      <c r="O388" s="7">
        <v>0</v>
      </c>
      <c r="P388" s="6">
        <v>49.51</v>
      </c>
      <c r="Q388" s="6">
        <f t="shared" si="24"/>
        <v>206.84</v>
      </c>
      <c r="R388" s="6">
        <f t="shared" si="25"/>
        <v>99.02</v>
      </c>
      <c r="S388" s="6">
        <f t="shared" si="26"/>
        <v>107.82000000000001</v>
      </c>
      <c r="T388" s="8">
        <f t="shared" si="27"/>
        <v>0.52127248114484626</v>
      </c>
      <c r="U388" s="5">
        <f>YEAR(SalesDataTable[[#This Row],[Order Date]])</f>
        <v>2026</v>
      </c>
      <c r="V388" s="8" t="str">
        <f>"Q"&amp;ROUNDUP(MONTH(SalesDataTable[[#This Row],[Order Date]])/3,0)</f>
        <v>Q1</v>
      </c>
      <c r="W388" s="9">
        <f>MONTH(SalesDataTable[[#This Row],[Order Date]])</f>
        <v>3</v>
      </c>
      <c r="X388" s="8" t="str">
        <f>TEXT(SalesDataTable[[#This Row],[Order Date]],"mmm")</f>
        <v>Mar</v>
      </c>
    </row>
    <row r="389" spans="1:24" ht="16">
      <c r="A389" s="2">
        <v>4121</v>
      </c>
      <c r="B389" s="3">
        <v>46100</v>
      </c>
      <c r="C389" s="5">
        <f>YEAR(SalesDataTable[[#This Row],[Order Date]])</f>
        <v>2026</v>
      </c>
      <c r="D389" s="14" t="str">
        <f>"Q"&amp;ROUNDUP(MONTH(SalesDataTable[[#This Row],[Order Date]])/3,0)</f>
        <v>Q1</v>
      </c>
      <c r="E389" s="5">
        <f>MONTH(SalesDataTable[[#This Row],[Order Date]])</f>
        <v>3</v>
      </c>
      <c r="F389" s="5" t="str">
        <f>TEXT(SalesDataTable[[#This Row],[Order Date]], "MMM")</f>
        <v>Mar</v>
      </c>
      <c r="G389" s="4" t="s">
        <v>0</v>
      </c>
      <c r="H389" s="4" t="s">
        <v>1</v>
      </c>
      <c r="I389" s="4" t="s">
        <v>2</v>
      </c>
      <c r="J389" s="4" t="s">
        <v>3</v>
      </c>
      <c r="K389" s="4" t="s">
        <v>14</v>
      </c>
      <c r="L389" s="4" t="s">
        <v>48</v>
      </c>
      <c r="M389" s="9">
        <v>4</v>
      </c>
      <c r="N389" s="6">
        <v>161.93</v>
      </c>
      <c r="O389" s="7">
        <v>0.15</v>
      </c>
      <c r="P389" s="6">
        <v>88</v>
      </c>
      <c r="Q389" s="6">
        <f t="shared" si="24"/>
        <v>550.56200000000001</v>
      </c>
      <c r="R389" s="6">
        <f t="shared" si="25"/>
        <v>352</v>
      </c>
      <c r="S389" s="6">
        <f t="shared" si="26"/>
        <v>198.56200000000001</v>
      </c>
      <c r="T389" s="8">
        <f t="shared" si="27"/>
        <v>0.36065329608654428</v>
      </c>
      <c r="U389" s="5">
        <f>YEAR(SalesDataTable[[#This Row],[Order Date]])</f>
        <v>2026</v>
      </c>
      <c r="V389" s="8" t="str">
        <f>"Q"&amp;ROUNDUP(MONTH(SalesDataTable[[#This Row],[Order Date]])/3,0)</f>
        <v>Q1</v>
      </c>
      <c r="W389" s="9">
        <f>MONTH(SalesDataTable[[#This Row],[Order Date]])</f>
        <v>3</v>
      </c>
      <c r="X389" s="8" t="str">
        <f>TEXT(SalesDataTable[[#This Row],[Order Date]],"mmm")</f>
        <v>Mar</v>
      </c>
    </row>
    <row r="390" spans="1:24" ht="16">
      <c r="A390" s="2">
        <v>1047</v>
      </c>
      <c r="B390" s="3">
        <v>46101</v>
      </c>
      <c r="C390" s="5">
        <f>YEAR(SalesDataTable[[#This Row],[Order Date]])</f>
        <v>2026</v>
      </c>
      <c r="D390" s="14" t="str">
        <f>"Q"&amp;ROUNDUP(MONTH(SalesDataTable[[#This Row],[Order Date]])/3,0)</f>
        <v>Q1</v>
      </c>
      <c r="E390" s="5">
        <f>MONTH(SalesDataTable[[#This Row],[Order Date]])</f>
        <v>3</v>
      </c>
      <c r="F390" s="5" t="str">
        <f>TEXT(SalesDataTable[[#This Row],[Order Date]], "MMM")</f>
        <v>Mar</v>
      </c>
      <c r="G390" s="4" t="s">
        <v>0</v>
      </c>
      <c r="H390" s="4" t="s">
        <v>1</v>
      </c>
      <c r="I390" s="4" t="s">
        <v>2</v>
      </c>
      <c r="J390" s="4" t="s">
        <v>3</v>
      </c>
      <c r="K390" s="4" t="s">
        <v>14</v>
      </c>
      <c r="L390" s="4" t="s">
        <v>32</v>
      </c>
      <c r="M390" s="9">
        <v>2</v>
      </c>
      <c r="N390" s="6">
        <v>46.21</v>
      </c>
      <c r="O390" s="7">
        <v>0.05</v>
      </c>
      <c r="P390" s="6">
        <v>18.37</v>
      </c>
      <c r="Q390" s="6">
        <f t="shared" si="24"/>
        <v>87.798999999999992</v>
      </c>
      <c r="R390" s="6">
        <f t="shared" si="25"/>
        <v>36.74</v>
      </c>
      <c r="S390" s="6">
        <f t="shared" si="26"/>
        <v>51.05899999999999</v>
      </c>
      <c r="T390" s="8">
        <f t="shared" si="27"/>
        <v>0.58154420893176451</v>
      </c>
      <c r="U390" s="5">
        <f>YEAR(SalesDataTable[[#This Row],[Order Date]])</f>
        <v>2026</v>
      </c>
      <c r="V390" s="8" t="str">
        <f>"Q"&amp;ROUNDUP(MONTH(SalesDataTable[[#This Row],[Order Date]])/3,0)</f>
        <v>Q1</v>
      </c>
      <c r="W390" s="9">
        <f>MONTH(SalesDataTable[[#This Row],[Order Date]])</f>
        <v>3</v>
      </c>
      <c r="X390" s="8" t="str">
        <f>TEXT(SalesDataTable[[#This Row],[Order Date]],"mmm")</f>
        <v>Mar</v>
      </c>
    </row>
    <row r="391" spans="1:24" ht="16">
      <c r="A391" s="2">
        <v>1142</v>
      </c>
      <c r="B391" s="3">
        <v>46101</v>
      </c>
      <c r="C391" s="5">
        <f>YEAR(SalesDataTable[[#This Row],[Order Date]])</f>
        <v>2026</v>
      </c>
      <c r="D391" s="14" t="str">
        <f>"Q"&amp;ROUNDUP(MONTH(SalesDataTable[[#This Row],[Order Date]])/3,0)</f>
        <v>Q1</v>
      </c>
      <c r="E391" s="5">
        <f>MONTH(SalesDataTable[[#This Row],[Order Date]])</f>
        <v>3</v>
      </c>
      <c r="F391" s="5" t="str">
        <f>TEXT(SalesDataTable[[#This Row],[Order Date]], "MMM")</f>
        <v>Mar</v>
      </c>
      <c r="G391" s="4" t="s">
        <v>6</v>
      </c>
      <c r="H391" s="4" t="s">
        <v>41</v>
      </c>
      <c r="I391" s="4" t="s">
        <v>2</v>
      </c>
      <c r="J391" s="4" t="s">
        <v>13</v>
      </c>
      <c r="K391" s="4" t="s">
        <v>23</v>
      </c>
      <c r="L391" s="4" t="s">
        <v>51</v>
      </c>
      <c r="M391" s="9">
        <v>3</v>
      </c>
      <c r="N391" s="6">
        <v>125.85</v>
      </c>
      <c r="O391" s="7">
        <v>0</v>
      </c>
      <c r="P391" s="6">
        <v>59.19</v>
      </c>
      <c r="Q391" s="6">
        <f t="shared" si="24"/>
        <v>377.54999999999995</v>
      </c>
      <c r="R391" s="6">
        <f t="shared" si="25"/>
        <v>177.57</v>
      </c>
      <c r="S391" s="6">
        <f t="shared" si="26"/>
        <v>199.97999999999996</v>
      </c>
      <c r="T391" s="8">
        <f t="shared" si="27"/>
        <v>0.52967818831942781</v>
      </c>
      <c r="U391" s="5">
        <f>YEAR(SalesDataTable[[#This Row],[Order Date]])</f>
        <v>2026</v>
      </c>
      <c r="V391" s="8" t="str">
        <f>"Q"&amp;ROUNDUP(MONTH(SalesDataTable[[#This Row],[Order Date]])/3,0)</f>
        <v>Q1</v>
      </c>
      <c r="W391" s="9">
        <f>MONTH(SalesDataTable[[#This Row],[Order Date]])</f>
        <v>3</v>
      </c>
      <c r="X391" s="8" t="str">
        <f>TEXT(SalesDataTable[[#This Row],[Order Date]],"mmm")</f>
        <v>Mar</v>
      </c>
    </row>
    <row r="392" spans="1:24" ht="16">
      <c r="A392" s="2">
        <v>2232</v>
      </c>
      <c r="B392" s="3">
        <v>46101</v>
      </c>
      <c r="C392" s="5">
        <f>YEAR(SalesDataTable[[#This Row],[Order Date]])</f>
        <v>2026</v>
      </c>
      <c r="D392" s="14" t="str">
        <f>"Q"&amp;ROUNDUP(MONTH(SalesDataTable[[#This Row],[Order Date]])/3,0)</f>
        <v>Q1</v>
      </c>
      <c r="E392" s="5">
        <f>MONTH(SalesDataTable[[#This Row],[Order Date]])</f>
        <v>3</v>
      </c>
      <c r="F392" s="5" t="str">
        <f>TEXT(SalesDataTable[[#This Row],[Order Date]], "MMM")</f>
        <v>Mar</v>
      </c>
      <c r="G392" s="4" t="s">
        <v>20</v>
      </c>
      <c r="H392" s="4" t="s">
        <v>47</v>
      </c>
      <c r="I392" s="4" t="s">
        <v>19</v>
      </c>
      <c r="J392" s="4" t="s">
        <v>13</v>
      </c>
      <c r="K392" s="4" t="s">
        <v>14</v>
      </c>
      <c r="L392" s="4" t="s">
        <v>15</v>
      </c>
      <c r="M392" s="9">
        <v>2</v>
      </c>
      <c r="N392" s="6">
        <v>36.340000000000003</v>
      </c>
      <c r="O392" s="7">
        <v>0</v>
      </c>
      <c r="P392" s="6">
        <v>13.8</v>
      </c>
      <c r="Q392" s="6">
        <f t="shared" si="24"/>
        <v>72.680000000000007</v>
      </c>
      <c r="R392" s="6">
        <f t="shared" si="25"/>
        <v>27.6</v>
      </c>
      <c r="S392" s="6">
        <f t="shared" si="26"/>
        <v>45.080000000000005</v>
      </c>
      <c r="T392" s="8">
        <f t="shared" si="27"/>
        <v>0.620253164556962</v>
      </c>
      <c r="U392" s="5">
        <f>YEAR(SalesDataTable[[#This Row],[Order Date]])</f>
        <v>2026</v>
      </c>
      <c r="V392" s="8" t="str">
        <f>"Q"&amp;ROUNDUP(MONTH(SalesDataTable[[#This Row],[Order Date]])/3,0)</f>
        <v>Q1</v>
      </c>
      <c r="W392" s="9">
        <f>MONTH(SalesDataTable[[#This Row],[Order Date]])</f>
        <v>3</v>
      </c>
      <c r="X392" s="8" t="str">
        <f>TEXT(SalesDataTable[[#This Row],[Order Date]],"mmm")</f>
        <v>Mar</v>
      </c>
    </row>
    <row r="393" spans="1:24" ht="16">
      <c r="A393" s="2">
        <v>2339</v>
      </c>
      <c r="B393" s="3">
        <v>46101</v>
      </c>
      <c r="C393" s="5">
        <f>YEAR(SalesDataTable[[#This Row],[Order Date]])</f>
        <v>2026</v>
      </c>
      <c r="D393" s="14" t="str">
        <f>"Q"&amp;ROUNDUP(MONTH(SalesDataTable[[#This Row],[Order Date]])/3,0)</f>
        <v>Q1</v>
      </c>
      <c r="E393" s="5">
        <f>MONTH(SalesDataTable[[#This Row],[Order Date]])</f>
        <v>3</v>
      </c>
      <c r="F393" s="5" t="str">
        <f>TEXT(SalesDataTable[[#This Row],[Order Date]], "MMM")</f>
        <v>Mar</v>
      </c>
      <c r="G393" s="4" t="s">
        <v>6</v>
      </c>
      <c r="H393" s="4" t="s">
        <v>43</v>
      </c>
      <c r="I393" s="4" t="s">
        <v>28</v>
      </c>
      <c r="J393" s="4" t="s">
        <v>13</v>
      </c>
      <c r="K393" s="4" t="s">
        <v>4</v>
      </c>
      <c r="L393" s="4" t="s">
        <v>22</v>
      </c>
      <c r="M393" s="9">
        <v>2</v>
      </c>
      <c r="N393" s="6">
        <v>51.29</v>
      </c>
      <c r="O393" s="7">
        <v>0</v>
      </c>
      <c r="P393" s="6">
        <v>23.15</v>
      </c>
      <c r="Q393" s="6">
        <f t="shared" si="24"/>
        <v>102.58</v>
      </c>
      <c r="R393" s="6">
        <f t="shared" si="25"/>
        <v>46.3</v>
      </c>
      <c r="S393" s="6">
        <f t="shared" si="26"/>
        <v>56.28</v>
      </c>
      <c r="T393" s="8">
        <f t="shared" si="27"/>
        <v>0.54864496003119523</v>
      </c>
      <c r="U393" s="5">
        <f>YEAR(SalesDataTable[[#This Row],[Order Date]])</f>
        <v>2026</v>
      </c>
      <c r="V393" s="8" t="str">
        <f>"Q"&amp;ROUNDUP(MONTH(SalesDataTable[[#This Row],[Order Date]])/3,0)</f>
        <v>Q1</v>
      </c>
      <c r="W393" s="9">
        <f>MONTH(SalesDataTable[[#This Row],[Order Date]])</f>
        <v>3</v>
      </c>
      <c r="X393" s="8" t="str">
        <f>TEXT(SalesDataTable[[#This Row],[Order Date]],"mmm")</f>
        <v>Mar</v>
      </c>
    </row>
    <row r="394" spans="1:24" ht="16">
      <c r="A394" s="2">
        <v>3611</v>
      </c>
      <c r="B394" s="3">
        <v>46101</v>
      </c>
      <c r="C394" s="5">
        <f>YEAR(SalesDataTable[[#This Row],[Order Date]])</f>
        <v>2026</v>
      </c>
      <c r="D394" s="14" t="str">
        <f>"Q"&amp;ROUNDUP(MONTH(SalesDataTable[[#This Row],[Order Date]])/3,0)</f>
        <v>Q1</v>
      </c>
      <c r="E394" s="5">
        <f>MONTH(SalesDataTable[[#This Row],[Order Date]])</f>
        <v>3</v>
      </c>
      <c r="F394" s="5" t="str">
        <f>TEXT(SalesDataTable[[#This Row],[Order Date]], "MMM")</f>
        <v>Mar</v>
      </c>
      <c r="G394" s="4" t="s">
        <v>6</v>
      </c>
      <c r="H394" s="4" t="s">
        <v>7</v>
      </c>
      <c r="I394" s="4" t="s">
        <v>8</v>
      </c>
      <c r="J394" s="4" t="s">
        <v>16</v>
      </c>
      <c r="K394" s="4" t="s">
        <v>4</v>
      </c>
      <c r="L394" s="4" t="s">
        <v>26</v>
      </c>
      <c r="M394" s="9">
        <v>6</v>
      </c>
      <c r="N394" s="6">
        <v>40.89</v>
      </c>
      <c r="O394" s="7">
        <v>0.1</v>
      </c>
      <c r="P394" s="6">
        <v>16.84</v>
      </c>
      <c r="Q394" s="6">
        <f t="shared" si="24"/>
        <v>220.80600000000001</v>
      </c>
      <c r="R394" s="6">
        <f t="shared" si="25"/>
        <v>101.03999999999999</v>
      </c>
      <c r="S394" s="6">
        <f t="shared" si="26"/>
        <v>119.76600000000002</v>
      </c>
      <c r="T394" s="8">
        <f t="shared" si="27"/>
        <v>0.54240373902883077</v>
      </c>
      <c r="U394" s="5">
        <f>YEAR(SalesDataTable[[#This Row],[Order Date]])</f>
        <v>2026</v>
      </c>
      <c r="V394" s="8" t="str">
        <f>"Q"&amp;ROUNDUP(MONTH(SalesDataTable[[#This Row],[Order Date]])/3,0)</f>
        <v>Q1</v>
      </c>
      <c r="W394" s="9">
        <f>MONTH(SalesDataTable[[#This Row],[Order Date]])</f>
        <v>3</v>
      </c>
      <c r="X394" s="8" t="str">
        <f>TEXT(SalesDataTable[[#This Row],[Order Date]],"mmm")</f>
        <v>Mar</v>
      </c>
    </row>
    <row r="395" spans="1:24" ht="16">
      <c r="A395" s="2">
        <v>3953</v>
      </c>
      <c r="B395" s="3">
        <v>46101</v>
      </c>
      <c r="C395" s="5">
        <f>YEAR(SalesDataTable[[#This Row],[Order Date]])</f>
        <v>2026</v>
      </c>
      <c r="D395" s="14" t="str">
        <f>"Q"&amp;ROUNDUP(MONTH(SalesDataTable[[#This Row],[Order Date]])/3,0)</f>
        <v>Q1</v>
      </c>
      <c r="E395" s="5">
        <f>MONTH(SalesDataTable[[#This Row],[Order Date]])</f>
        <v>3</v>
      </c>
      <c r="F395" s="5" t="str">
        <f>TEXT(SalesDataTable[[#This Row],[Order Date]], "MMM")</f>
        <v>Mar</v>
      </c>
      <c r="G395" s="4" t="s">
        <v>6</v>
      </c>
      <c r="H395" s="4" t="s">
        <v>49</v>
      </c>
      <c r="I395" s="4" t="s">
        <v>2</v>
      </c>
      <c r="J395" s="4" t="s">
        <v>13</v>
      </c>
      <c r="K395" s="4" t="s">
        <v>34</v>
      </c>
      <c r="L395" s="4" t="s">
        <v>38</v>
      </c>
      <c r="M395" s="9">
        <v>1</v>
      </c>
      <c r="N395" s="6">
        <v>120.63</v>
      </c>
      <c r="O395" s="7">
        <v>0</v>
      </c>
      <c r="P395" s="6">
        <v>70.28</v>
      </c>
      <c r="Q395" s="6">
        <f t="shared" si="24"/>
        <v>120.63</v>
      </c>
      <c r="R395" s="6">
        <f t="shared" si="25"/>
        <v>70.28</v>
      </c>
      <c r="S395" s="6">
        <f t="shared" si="26"/>
        <v>50.349999999999994</v>
      </c>
      <c r="T395" s="8">
        <f t="shared" si="27"/>
        <v>0.41739202520102792</v>
      </c>
      <c r="U395" s="5">
        <f>YEAR(SalesDataTable[[#This Row],[Order Date]])</f>
        <v>2026</v>
      </c>
      <c r="V395" s="8" t="str">
        <f>"Q"&amp;ROUNDUP(MONTH(SalesDataTable[[#This Row],[Order Date]])/3,0)</f>
        <v>Q1</v>
      </c>
      <c r="W395" s="9">
        <f>MONTH(SalesDataTable[[#This Row],[Order Date]])</f>
        <v>3</v>
      </c>
      <c r="X395" s="8" t="str">
        <f>TEXT(SalesDataTable[[#This Row],[Order Date]],"mmm")</f>
        <v>Mar</v>
      </c>
    </row>
    <row r="396" spans="1:24" ht="16">
      <c r="A396" s="2">
        <v>4253</v>
      </c>
      <c r="B396" s="3">
        <v>46101</v>
      </c>
      <c r="C396" s="5">
        <f>YEAR(SalesDataTable[[#This Row],[Order Date]])</f>
        <v>2026</v>
      </c>
      <c r="D396" s="14" t="str">
        <f>"Q"&amp;ROUNDUP(MONTH(SalesDataTable[[#This Row],[Order Date]])/3,0)</f>
        <v>Q1</v>
      </c>
      <c r="E396" s="5">
        <f>MONTH(SalesDataTable[[#This Row],[Order Date]])</f>
        <v>3</v>
      </c>
      <c r="F396" s="5" t="str">
        <f>TEXT(SalesDataTable[[#This Row],[Order Date]], "MMM")</f>
        <v>Mar</v>
      </c>
      <c r="G396" s="4" t="s">
        <v>20</v>
      </c>
      <c r="H396" s="4" t="s">
        <v>47</v>
      </c>
      <c r="I396" s="4" t="s">
        <v>8</v>
      </c>
      <c r="J396" s="4" t="s">
        <v>13</v>
      </c>
      <c r="K396" s="4" t="s">
        <v>4</v>
      </c>
      <c r="L396" s="4" t="s">
        <v>5</v>
      </c>
      <c r="M396" s="9">
        <v>5</v>
      </c>
      <c r="N396" s="6">
        <v>82.64</v>
      </c>
      <c r="O396" s="7">
        <v>0.1</v>
      </c>
      <c r="P396" s="6">
        <v>43.52</v>
      </c>
      <c r="Q396" s="6">
        <f t="shared" si="24"/>
        <v>371.88</v>
      </c>
      <c r="R396" s="6">
        <f t="shared" si="25"/>
        <v>217.60000000000002</v>
      </c>
      <c r="S396" s="6">
        <f t="shared" si="26"/>
        <v>154.27999999999997</v>
      </c>
      <c r="T396" s="8">
        <f t="shared" si="27"/>
        <v>0.41486501021834993</v>
      </c>
      <c r="U396" s="5">
        <f>YEAR(SalesDataTable[[#This Row],[Order Date]])</f>
        <v>2026</v>
      </c>
      <c r="V396" s="8" t="str">
        <f>"Q"&amp;ROUNDUP(MONTH(SalesDataTable[[#This Row],[Order Date]])/3,0)</f>
        <v>Q1</v>
      </c>
      <c r="W396" s="9">
        <f>MONTH(SalesDataTable[[#This Row],[Order Date]])</f>
        <v>3</v>
      </c>
      <c r="X396" s="8" t="str">
        <f>TEXT(SalesDataTable[[#This Row],[Order Date]],"mmm")</f>
        <v>Mar</v>
      </c>
    </row>
    <row r="397" spans="1:24" ht="16">
      <c r="A397" s="2">
        <v>4952</v>
      </c>
      <c r="B397" s="3">
        <v>46101</v>
      </c>
      <c r="C397" s="5">
        <f>YEAR(SalesDataTable[[#This Row],[Order Date]])</f>
        <v>2026</v>
      </c>
      <c r="D397" s="14" t="str">
        <f>"Q"&amp;ROUNDUP(MONTH(SalesDataTable[[#This Row],[Order Date]])/3,0)</f>
        <v>Q1</v>
      </c>
      <c r="E397" s="5">
        <f>MONTH(SalesDataTable[[#This Row],[Order Date]])</f>
        <v>3</v>
      </c>
      <c r="F397" s="5" t="str">
        <f>TEXT(SalesDataTable[[#This Row],[Order Date]], "MMM")</f>
        <v>Mar</v>
      </c>
      <c r="G397" s="4" t="s">
        <v>6</v>
      </c>
      <c r="H397" s="4" t="s">
        <v>27</v>
      </c>
      <c r="I397" s="4" t="s">
        <v>2</v>
      </c>
      <c r="J397" s="4" t="s">
        <v>16</v>
      </c>
      <c r="K397" s="4" t="s">
        <v>9</v>
      </c>
      <c r="L397" s="4" t="s">
        <v>46</v>
      </c>
      <c r="M397" s="9">
        <v>2</v>
      </c>
      <c r="N397" s="6">
        <v>72.459999999999994</v>
      </c>
      <c r="O397" s="7">
        <v>0</v>
      </c>
      <c r="P397" s="6">
        <v>33.31</v>
      </c>
      <c r="Q397" s="6">
        <f t="shared" si="24"/>
        <v>144.91999999999999</v>
      </c>
      <c r="R397" s="6">
        <f t="shared" si="25"/>
        <v>66.62</v>
      </c>
      <c r="S397" s="6">
        <f t="shared" si="26"/>
        <v>78.299999999999983</v>
      </c>
      <c r="T397" s="8">
        <f t="shared" si="27"/>
        <v>0.54029809550096597</v>
      </c>
      <c r="U397" s="5">
        <f>YEAR(SalesDataTable[[#This Row],[Order Date]])</f>
        <v>2026</v>
      </c>
      <c r="V397" s="8" t="str">
        <f>"Q"&amp;ROUNDUP(MONTH(SalesDataTable[[#This Row],[Order Date]])/3,0)</f>
        <v>Q1</v>
      </c>
      <c r="W397" s="9">
        <f>MONTH(SalesDataTable[[#This Row],[Order Date]])</f>
        <v>3</v>
      </c>
      <c r="X397" s="8" t="str">
        <f>TEXT(SalesDataTable[[#This Row],[Order Date]],"mmm")</f>
        <v>Mar</v>
      </c>
    </row>
    <row r="398" spans="1:24" ht="16">
      <c r="A398" s="2">
        <v>5016</v>
      </c>
      <c r="B398" s="3">
        <v>46101</v>
      </c>
      <c r="C398" s="5">
        <f>YEAR(SalesDataTable[[#This Row],[Order Date]])</f>
        <v>2026</v>
      </c>
      <c r="D398" s="14" t="str">
        <f>"Q"&amp;ROUNDUP(MONTH(SalesDataTable[[#This Row],[Order Date]])/3,0)</f>
        <v>Q1</v>
      </c>
      <c r="E398" s="5">
        <f>MONTH(SalesDataTable[[#This Row],[Order Date]])</f>
        <v>3</v>
      </c>
      <c r="F398" s="5" t="str">
        <f>TEXT(SalesDataTable[[#This Row],[Order Date]], "MMM")</f>
        <v>Mar</v>
      </c>
      <c r="G398" s="4" t="s">
        <v>6</v>
      </c>
      <c r="H398" s="4" t="s">
        <v>43</v>
      </c>
      <c r="I398" s="4" t="s">
        <v>28</v>
      </c>
      <c r="J398" s="4" t="s">
        <v>13</v>
      </c>
      <c r="K398" s="4" t="s">
        <v>34</v>
      </c>
      <c r="L398" s="4" t="s">
        <v>35</v>
      </c>
      <c r="M398" s="9">
        <v>2</v>
      </c>
      <c r="N398" s="6">
        <v>40.659999999999997</v>
      </c>
      <c r="O398" s="7">
        <v>0.1</v>
      </c>
      <c r="P398" s="6">
        <v>14.63</v>
      </c>
      <c r="Q398" s="6">
        <f t="shared" si="24"/>
        <v>73.188000000000002</v>
      </c>
      <c r="R398" s="6">
        <f t="shared" si="25"/>
        <v>29.26</v>
      </c>
      <c r="S398" s="6">
        <f t="shared" si="26"/>
        <v>43.927999999999997</v>
      </c>
      <c r="T398" s="8">
        <f t="shared" si="27"/>
        <v>0.60020768431983385</v>
      </c>
      <c r="U398" s="5">
        <f>YEAR(SalesDataTable[[#This Row],[Order Date]])</f>
        <v>2026</v>
      </c>
      <c r="V398" s="8" t="str">
        <f>"Q"&amp;ROUNDUP(MONTH(SalesDataTable[[#This Row],[Order Date]])/3,0)</f>
        <v>Q1</v>
      </c>
      <c r="W398" s="9">
        <f>MONTH(SalesDataTable[[#This Row],[Order Date]])</f>
        <v>3</v>
      </c>
      <c r="X398" s="8" t="str">
        <f>TEXT(SalesDataTable[[#This Row],[Order Date]],"mmm")</f>
        <v>Mar</v>
      </c>
    </row>
    <row r="399" spans="1:24" ht="16">
      <c r="A399" s="2">
        <v>839</v>
      </c>
      <c r="B399" s="3">
        <v>46102</v>
      </c>
      <c r="C399" s="5">
        <f>YEAR(SalesDataTable[[#This Row],[Order Date]])</f>
        <v>2026</v>
      </c>
      <c r="D399" s="14" t="str">
        <f>"Q"&amp;ROUNDUP(MONTH(SalesDataTable[[#This Row],[Order Date]])/3,0)</f>
        <v>Q1</v>
      </c>
      <c r="E399" s="5">
        <f>MONTH(SalesDataTable[[#This Row],[Order Date]])</f>
        <v>3</v>
      </c>
      <c r="F399" s="5" t="str">
        <f>TEXT(SalesDataTable[[#This Row],[Order Date]], "MMM")</f>
        <v>Mar</v>
      </c>
      <c r="G399" s="4" t="s">
        <v>6</v>
      </c>
      <c r="H399" s="4" t="s">
        <v>43</v>
      </c>
      <c r="I399" s="4" t="s">
        <v>28</v>
      </c>
      <c r="J399" s="4" t="s">
        <v>13</v>
      </c>
      <c r="K399" s="4" t="s">
        <v>4</v>
      </c>
      <c r="L399" s="4" t="s">
        <v>26</v>
      </c>
      <c r="M399" s="9">
        <v>1</v>
      </c>
      <c r="N399" s="6">
        <v>40.5</v>
      </c>
      <c r="O399" s="7">
        <v>0.05</v>
      </c>
      <c r="P399" s="6">
        <v>17.16</v>
      </c>
      <c r="Q399" s="6">
        <f t="shared" si="24"/>
        <v>38.475000000000001</v>
      </c>
      <c r="R399" s="6">
        <f t="shared" si="25"/>
        <v>17.16</v>
      </c>
      <c r="S399" s="6">
        <f t="shared" si="26"/>
        <v>21.315000000000001</v>
      </c>
      <c r="T399" s="8">
        <f t="shared" si="27"/>
        <v>0.55399610136452238</v>
      </c>
      <c r="U399" s="5">
        <f>YEAR(SalesDataTable[[#This Row],[Order Date]])</f>
        <v>2026</v>
      </c>
      <c r="V399" s="8" t="str">
        <f>"Q"&amp;ROUNDUP(MONTH(SalesDataTable[[#This Row],[Order Date]])/3,0)</f>
        <v>Q1</v>
      </c>
      <c r="W399" s="9">
        <f>MONTH(SalesDataTable[[#This Row],[Order Date]])</f>
        <v>3</v>
      </c>
      <c r="X399" s="8" t="str">
        <f>TEXT(SalesDataTable[[#This Row],[Order Date]],"mmm")</f>
        <v>Mar</v>
      </c>
    </row>
    <row r="400" spans="1:24" ht="16">
      <c r="A400" s="2">
        <v>1382</v>
      </c>
      <c r="B400" s="3">
        <v>46102</v>
      </c>
      <c r="C400" s="5">
        <f>YEAR(SalesDataTable[[#This Row],[Order Date]])</f>
        <v>2026</v>
      </c>
      <c r="D400" s="14" t="str">
        <f>"Q"&amp;ROUNDUP(MONTH(SalesDataTable[[#This Row],[Order Date]])/3,0)</f>
        <v>Q1</v>
      </c>
      <c r="E400" s="5">
        <f>MONTH(SalesDataTable[[#This Row],[Order Date]])</f>
        <v>3</v>
      </c>
      <c r="F400" s="5" t="str">
        <f>TEXT(SalesDataTable[[#This Row],[Order Date]], "MMM")</f>
        <v>Mar</v>
      </c>
      <c r="G400" s="4" t="s">
        <v>11</v>
      </c>
      <c r="H400" s="4" t="s">
        <v>12</v>
      </c>
      <c r="I400" s="4" t="s">
        <v>2</v>
      </c>
      <c r="J400" s="4" t="s">
        <v>16</v>
      </c>
      <c r="K400" s="4" t="s">
        <v>9</v>
      </c>
      <c r="L400" s="4" t="s">
        <v>46</v>
      </c>
      <c r="M400" s="9">
        <v>1</v>
      </c>
      <c r="N400" s="6">
        <v>72.16</v>
      </c>
      <c r="O400" s="7">
        <v>0</v>
      </c>
      <c r="P400" s="6">
        <v>33.11</v>
      </c>
      <c r="Q400" s="6">
        <f t="shared" si="24"/>
        <v>72.16</v>
      </c>
      <c r="R400" s="6">
        <f t="shared" si="25"/>
        <v>33.11</v>
      </c>
      <c r="S400" s="6">
        <f t="shared" si="26"/>
        <v>39.049999999999997</v>
      </c>
      <c r="T400" s="8">
        <f t="shared" si="27"/>
        <v>0.54115853658536583</v>
      </c>
      <c r="U400" s="5">
        <f>YEAR(SalesDataTable[[#This Row],[Order Date]])</f>
        <v>2026</v>
      </c>
      <c r="V400" s="8" t="str">
        <f>"Q"&amp;ROUNDUP(MONTH(SalesDataTable[[#This Row],[Order Date]])/3,0)</f>
        <v>Q1</v>
      </c>
      <c r="W400" s="9">
        <f>MONTH(SalesDataTable[[#This Row],[Order Date]])</f>
        <v>3</v>
      </c>
      <c r="X400" s="8" t="str">
        <f>TEXT(SalesDataTable[[#This Row],[Order Date]],"mmm")</f>
        <v>Mar</v>
      </c>
    </row>
    <row r="401" spans="1:24" ht="16">
      <c r="A401" s="2">
        <v>1452</v>
      </c>
      <c r="B401" s="3">
        <v>46102</v>
      </c>
      <c r="C401" s="5">
        <f>YEAR(SalesDataTable[[#This Row],[Order Date]])</f>
        <v>2026</v>
      </c>
      <c r="D401" s="14" t="str">
        <f>"Q"&amp;ROUNDUP(MONTH(SalesDataTable[[#This Row],[Order Date]])/3,0)</f>
        <v>Q1</v>
      </c>
      <c r="E401" s="5">
        <f>MONTH(SalesDataTable[[#This Row],[Order Date]])</f>
        <v>3</v>
      </c>
      <c r="F401" s="5" t="str">
        <f>TEXT(SalesDataTable[[#This Row],[Order Date]], "MMM")</f>
        <v>Mar</v>
      </c>
      <c r="G401" s="4" t="s">
        <v>11</v>
      </c>
      <c r="H401" s="4" t="s">
        <v>25</v>
      </c>
      <c r="I401" s="4" t="s">
        <v>28</v>
      </c>
      <c r="J401" s="4" t="s">
        <v>16</v>
      </c>
      <c r="K401" s="4" t="s">
        <v>14</v>
      </c>
      <c r="L401" s="4" t="s">
        <v>48</v>
      </c>
      <c r="M401" s="9">
        <v>1</v>
      </c>
      <c r="N401" s="6">
        <v>161.93</v>
      </c>
      <c r="O401" s="7">
        <v>0.15</v>
      </c>
      <c r="P401" s="6">
        <v>87.5</v>
      </c>
      <c r="Q401" s="6">
        <f t="shared" si="24"/>
        <v>137.6405</v>
      </c>
      <c r="R401" s="6">
        <f t="shared" si="25"/>
        <v>87.5</v>
      </c>
      <c r="S401" s="6">
        <f t="shared" si="26"/>
        <v>50.140500000000003</v>
      </c>
      <c r="T401" s="8">
        <f t="shared" si="27"/>
        <v>0.36428594781332529</v>
      </c>
      <c r="U401" s="5">
        <f>YEAR(SalesDataTable[[#This Row],[Order Date]])</f>
        <v>2026</v>
      </c>
      <c r="V401" s="8" t="str">
        <f>"Q"&amp;ROUNDUP(MONTH(SalesDataTable[[#This Row],[Order Date]])/3,0)</f>
        <v>Q1</v>
      </c>
      <c r="W401" s="9">
        <f>MONTH(SalesDataTable[[#This Row],[Order Date]])</f>
        <v>3</v>
      </c>
      <c r="X401" s="8" t="str">
        <f>TEXT(SalesDataTable[[#This Row],[Order Date]],"mmm")</f>
        <v>Mar</v>
      </c>
    </row>
    <row r="402" spans="1:24" ht="16">
      <c r="A402" s="2">
        <v>1845</v>
      </c>
      <c r="B402" s="3">
        <v>46102</v>
      </c>
      <c r="C402" s="5">
        <f>YEAR(SalesDataTable[[#This Row],[Order Date]])</f>
        <v>2026</v>
      </c>
      <c r="D402" s="14" t="str">
        <f>"Q"&amp;ROUNDUP(MONTH(SalesDataTable[[#This Row],[Order Date]])/3,0)</f>
        <v>Q1</v>
      </c>
      <c r="E402" s="5">
        <f>MONTH(SalesDataTable[[#This Row],[Order Date]])</f>
        <v>3</v>
      </c>
      <c r="F402" s="5" t="str">
        <f>TEXT(SalesDataTable[[#This Row],[Order Date]], "MMM")</f>
        <v>Mar</v>
      </c>
      <c r="G402" s="4" t="s">
        <v>0</v>
      </c>
      <c r="H402" s="4" t="s">
        <v>36</v>
      </c>
      <c r="I402" s="4" t="s">
        <v>2</v>
      </c>
      <c r="J402" s="4" t="s">
        <v>3</v>
      </c>
      <c r="K402" s="4" t="s">
        <v>23</v>
      </c>
      <c r="L402" s="4" t="s">
        <v>24</v>
      </c>
      <c r="M402" s="9">
        <v>3</v>
      </c>
      <c r="N402" s="6">
        <v>348.54</v>
      </c>
      <c r="O402" s="7">
        <v>0.1</v>
      </c>
      <c r="P402" s="6">
        <v>200.3</v>
      </c>
      <c r="Q402" s="6">
        <f t="shared" si="24"/>
        <v>941.05800000000011</v>
      </c>
      <c r="R402" s="6">
        <f t="shared" si="25"/>
        <v>600.90000000000009</v>
      </c>
      <c r="S402" s="6">
        <f t="shared" si="26"/>
        <v>340.15800000000002</v>
      </c>
      <c r="T402" s="8">
        <f t="shared" si="27"/>
        <v>0.36146337420222768</v>
      </c>
      <c r="U402" s="5">
        <f>YEAR(SalesDataTable[[#This Row],[Order Date]])</f>
        <v>2026</v>
      </c>
      <c r="V402" s="8" t="str">
        <f>"Q"&amp;ROUNDUP(MONTH(SalesDataTable[[#This Row],[Order Date]])/3,0)</f>
        <v>Q1</v>
      </c>
      <c r="W402" s="9">
        <f>MONTH(SalesDataTable[[#This Row],[Order Date]])</f>
        <v>3</v>
      </c>
      <c r="X402" s="8" t="str">
        <f>TEXT(SalesDataTable[[#This Row],[Order Date]],"mmm")</f>
        <v>Mar</v>
      </c>
    </row>
    <row r="403" spans="1:24" ht="16">
      <c r="A403" s="2">
        <v>3560</v>
      </c>
      <c r="B403" s="3">
        <v>46102</v>
      </c>
      <c r="C403" s="5">
        <f>YEAR(SalesDataTable[[#This Row],[Order Date]])</f>
        <v>2026</v>
      </c>
      <c r="D403" s="14" t="str">
        <f>"Q"&amp;ROUNDUP(MONTH(SalesDataTable[[#This Row],[Order Date]])/3,0)</f>
        <v>Q1</v>
      </c>
      <c r="E403" s="5">
        <f>MONTH(SalesDataTable[[#This Row],[Order Date]])</f>
        <v>3</v>
      </c>
      <c r="F403" s="5" t="str">
        <f>TEXT(SalesDataTable[[#This Row],[Order Date]], "MMM")</f>
        <v>Mar</v>
      </c>
      <c r="G403" s="4" t="s">
        <v>11</v>
      </c>
      <c r="H403" s="4" t="s">
        <v>52</v>
      </c>
      <c r="I403" s="4" t="s">
        <v>2</v>
      </c>
      <c r="J403" s="4" t="s">
        <v>3</v>
      </c>
      <c r="K403" s="4" t="s">
        <v>34</v>
      </c>
      <c r="L403" s="4" t="s">
        <v>45</v>
      </c>
      <c r="M403" s="9">
        <v>3</v>
      </c>
      <c r="N403" s="6">
        <v>50.46</v>
      </c>
      <c r="O403" s="7">
        <v>0.1</v>
      </c>
      <c r="P403" s="6">
        <v>21.9</v>
      </c>
      <c r="Q403" s="6">
        <f t="shared" si="24"/>
        <v>136.24199999999999</v>
      </c>
      <c r="R403" s="6">
        <f t="shared" si="25"/>
        <v>65.699999999999989</v>
      </c>
      <c r="S403" s="6">
        <f t="shared" si="26"/>
        <v>70.542000000000002</v>
      </c>
      <c r="T403" s="8">
        <f t="shared" si="27"/>
        <v>0.51776985070683057</v>
      </c>
      <c r="U403" s="5">
        <f>YEAR(SalesDataTable[[#This Row],[Order Date]])</f>
        <v>2026</v>
      </c>
      <c r="V403" s="8" t="str">
        <f>"Q"&amp;ROUNDUP(MONTH(SalesDataTable[[#This Row],[Order Date]])/3,0)</f>
        <v>Q1</v>
      </c>
      <c r="W403" s="9">
        <f>MONTH(SalesDataTable[[#This Row],[Order Date]])</f>
        <v>3</v>
      </c>
      <c r="X403" s="8" t="str">
        <f>TEXT(SalesDataTable[[#This Row],[Order Date]],"mmm")</f>
        <v>Mar</v>
      </c>
    </row>
    <row r="404" spans="1:24" ht="16">
      <c r="A404" s="2">
        <v>4059</v>
      </c>
      <c r="B404" s="3">
        <v>46102</v>
      </c>
      <c r="C404" s="5">
        <f>YEAR(SalesDataTable[[#This Row],[Order Date]])</f>
        <v>2026</v>
      </c>
      <c r="D404" s="14" t="str">
        <f>"Q"&amp;ROUNDUP(MONTH(SalesDataTable[[#This Row],[Order Date]])/3,0)</f>
        <v>Q1</v>
      </c>
      <c r="E404" s="5">
        <f>MONTH(SalesDataTable[[#This Row],[Order Date]])</f>
        <v>3</v>
      </c>
      <c r="F404" s="5" t="str">
        <f>TEXT(SalesDataTable[[#This Row],[Order Date]], "MMM")</f>
        <v>Mar</v>
      </c>
      <c r="G404" s="4" t="s">
        <v>20</v>
      </c>
      <c r="H404" s="4" t="s">
        <v>47</v>
      </c>
      <c r="I404" s="4" t="s">
        <v>28</v>
      </c>
      <c r="J404" s="4" t="s">
        <v>13</v>
      </c>
      <c r="K404" s="4" t="s">
        <v>23</v>
      </c>
      <c r="L404" s="4" t="s">
        <v>40</v>
      </c>
      <c r="M404" s="9">
        <v>1</v>
      </c>
      <c r="N404" s="6">
        <v>83.62</v>
      </c>
      <c r="O404" s="7">
        <v>0</v>
      </c>
      <c r="P404" s="6">
        <v>39.15</v>
      </c>
      <c r="Q404" s="6">
        <f t="shared" si="24"/>
        <v>83.62</v>
      </c>
      <c r="R404" s="6">
        <f t="shared" si="25"/>
        <v>39.15</v>
      </c>
      <c r="S404" s="6">
        <f t="shared" si="26"/>
        <v>44.470000000000006</v>
      </c>
      <c r="T404" s="8">
        <f t="shared" si="27"/>
        <v>0.53181057163358048</v>
      </c>
      <c r="U404" s="5">
        <f>YEAR(SalesDataTable[[#This Row],[Order Date]])</f>
        <v>2026</v>
      </c>
      <c r="V404" s="8" t="str">
        <f>"Q"&amp;ROUNDUP(MONTH(SalesDataTable[[#This Row],[Order Date]])/3,0)</f>
        <v>Q1</v>
      </c>
      <c r="W404" s="9">
        <f>MONTH(SalesDataTable[[#This Row],[Order Date]])</f>
        <v>3</v>
      </c>
      <c r="X404" s="8" t="str">
        <f>TEXT(SalesDataTable[[#This Row],[Order Date]],"mmm")</f>
        <v>Mar</v>
      </c>
    </row>
    <row r="405" spans="1:24" ht="16">
      <c r="A405" s="2">
        <v>4731</v>
      </c>
      <c r="B405" s="3">
        <v>46102</v>
      </c>
      <c r="C405" s="5">
        <f>YEAR(SalesDataTable[[#This Row],[Order Date]])</f>
        <v>2026</v>
      </c>
      <c r="D405" s="14" t="str">
        <f>"Q"&amp;ROUNDUP(MONTH(SalesDataTable[[#This Row],[Order Date]])/3,0)</f>
        <v>Q1</v>
      </c>
      <c r="E405" s="5">
        <f>MONTH(SalesDataTable[[#This Row],[Order Date]])</f>
        <v>3</v>
      </c>
      <c r="F405" s="5" t="str">
        <f>TEXT(SalesDataTable[[#This Row],[Order Date]], "MMM")</f>
        <v>Mar</v>
      </c>
      <c r="G405" s="4" t="s">
        <v>6</v>
      </c>
      <c r="H405" s="4" t="s">
        <v>43</v>
      </c>
      <c r="I405" s="4" t="s">
        <v>8</v>
      </c>
      <c r="J405" s="4" t="s">
        <v>16</v>
      </c>
      <c r="K405" s="4" t="s">
        <v>4</v>
      </c>
      <c r="L405" s="4" t="s">
        <v>22</v>
      </c>
      <c r="M405" s="9">
        <v>6</v>
      </c>
      <c r="N405" s="6">
        <v>51.07</v>
      </c>
      <c r="O405" s="7">
        <v>0.1</v>
      </c>
      <c r="P405" s="6">
        <v>22.68</v>
      </c>
      <c r="Q405" s="6">
        <f t="shared" si="24"/>
        <v>275.77800000000002</v>
      </c>
      <c r="R405" s="6">
        <f t="shared" si="25"/>
        <v>136.07999999999998</v>
      </c>
      <c r="S405" s="6">
        <f t="shared" si="26"/>
        <v>139.69800000000004</v>
      </c>
      <c r="T405" s="8">
        <f t="shared" si="27"/>
        <v>0.50655962404542798</v>
      </c>
      <c r="U405" s="5">
        <f>YEAR(SalesDataTable[[#This Row],[Order Date]])</f>
        <v>2026</v>
      </c>
      <c r="V405" s="8" t="str">
        <f>"Q"&amp;ROUNDUP(MONTH(SalesDataTable[[#This Row],[Order Date]])/3,0)</f>
        <v>Q1</v>
      </c>
      <c r="W405" s="9">
        <f>MONTH(SalesDataTable[[#This Row],[Order Date]])</f>
        <v>3</v>
      </c>
      <c r="X405" s="8" t="str">
        <f>TEXT(SalesDataTable[[#This Row],[Order Date]],"mmm")</f>
        <v>Mar</v>
      </c>
    </row>
    <row r="406" spans="1:24" ht="16">
      <c r="A406" s="2">
        <v>693</v>
      </c>
      <c r="B406" s="3">
        <v>46103</v>
      </c>
      <c r="C406" s="5">
        <f>YEAR(SalesDataTable[[#This Row],[Order Date]])</f>
        <v>2026</v>
      </c>
      <c r="D406" s="14" t="str">
        <f>"Q"&amp;ROUNDUP(MONTH(SalesDataTable[[#This Row],[Order Date]])/3,0)</f>
        <v>Q1</v>
      </c>
      <c r="E406" s="5">
        <f>MONTH(SalesDataTable[[#This Row],[Order Date]])</f>
        <v>3</v>
      </c>
      <c r="F406" s="5" t="str">
        <f>TEXT(SalesDataTable[[#This Row],[Order Date]], "MMM")</f>
        <v>Mar</v>
      </c>
      <c r="G406" s="4" t="s">
        <v>6</v>
      </c>
      <c r="H406" s="4" t="s">
        <v>41</v>
      </c>
      <c r="I406" s="4" t="s">
        <v>2</v>
      </c>
      <c r="J406" s="4" t="s">
        <v>13</v>
      </c>
      <c r="K406" s="4" t="s">
        <v>14</v>
      </c>
      <c r="L406" s="4" t="s">
        <v>32</v>
      </c>
      <c r="M406" s="9">
        <v>3</v>
      </c>
      <c r="N406" s="6">
        <v>47.02</v>
      </c>
      <c r="O406" s="7">
        <v>0.1</v>
      </c>
      <c r="P406" s="6">
        <v>17.989999999999998</v>
      </c>
      <c r="Q406" s="6">
        <f t="shared" si="24"/>
        <v>126.95400000000001</v>
      </c>
      <c r="R406" s="6">
        <f t="shared" si="25"/>
        <v>53.97</v>
      </c>
      <c r="S406" s="6">
        <f t="shared" si="26"/>
        <v>72.984000000000009</v>
      </c>
      <c r="T406" s="8">
        <f t="shared" si="27"/>
        <v>0.57488539155914742</v>
      </c>
      <c r="U406" s="5">
        <f>YEAR(SalesDataTable[[#This Row],[Order Date]])</f>
        <v>2026</v>
      </c>
      <c r="V406" s="8" t="str">
        <f>"Q"&amp;ROUNDUP(MONTH(SalesDataTable[[#This Row],[Order Date]])/3,0)</f>
        <v>Q1</v>
      </c>
      <c r="W406" s="9">
        <f>MONTH(SalesDataTable[[#This Row],[Order Date]])</f>
        <v>3</v>
      </c>
      <c r="X406" s="8" t="str">
        <f>TEXT(SalesDataTable[[#This Row],[Order Date]],"mmm")</f>
        <v>Mar</v>
      </c>
    </row>
    <row r="407" spans="1:24" ht="16">
      <c r="A407" s="2">
        <v>1672</v>
      </c>
      <c r="B407" s="3">
        <v>46103</v>
      </c>
      <c r="C407" s="5">
        <f>YEAR(SalesDataTable[[#This Row],[Order Date]])</f>
        <v>2026</v>
      </c>
      <c r="D407" s="14" t="str">
        <f>"Q"&amp;ROUNDUP(MONTH(SalesDataTable[[#This Row],[Order Date]])/3,0)</f>
        <v>Q1</v>
      </c>
      <c r="E407" s="5">
        <f>MONTH(SalesDataTable[[#This Row],[Order Date]])</f>
        <v>3</v>
      </c>
      <c r="F407" s="5" t="str">
        <f>TEXT(SalesDataTable[[#This Row],[Order Date]], "MMM")</f>
        <v>Mar</v>
      </c>
      <c r="G407" s="4" t="s">
        <v>11</v>
      </c>
      <c r="H407" s="4" t="s">
        <v>25</v>
      </c>
      <c r="I407" s="4" t="s">
        <v>28</v>
      </c>
      <c r="J407" s="4" t="s">
        <v>3</v>
      </c>
      <c r="K407" s="4" t="s">
        <v>14</v>
      </c>
      <c r="L407" s="4" t="s">
        <v>32</v>
      </c>
      <c r="M407" s="9">
        <v>1</v>
      </c>
      <c r="N407" s="6">
        <v>47.1</v>
      </c>
      <c r="O407" s="7">
        <v>0.05</v>
      </c>
      <c r="P407" s="6">
        <v>18.48</v>
      </c>
      <c r="Q407" s="6">
        <f t="shared" si="24"/>
        <v>44.744999999999997</v>
      </c>
      <c r="R407" s="6">
        <f t="shared" si="25"/>
        <v>18.48</v>
      </c>
      <c r="S407" s="6">
        <f t="shared" si="26"/>
        <v>26.264999999999997</v>
      </c>
      <c r="T407" s="8">
        <f t="shared" si="27"/>
        <v>0.58699296010727453</v>
      </c>
      <c r="U407" s="5">
        <f>YEAR(SalesDataTable[[#This Row],[Order Date]])</f>
        <v>2026</v>
      </c>
      <c r="V407" s="8" t="str">
        <f>"Q"&amp;ROUNDUP(MONTH(SalesDataTable[[#This Row],[Order Date]])/3,0)</f>
        <v>Q1</v>
      </c>
      <c r="W407" s="9">
        <f>MONTH(SalesDataTable[[#This Row],[Order Date]])</f>
        <v>3</v>
      </c>
      <c r="X407" s="8" t="str">
        <f>TEXT(SalesDataTable[[#This Row],[Order Date]],"mmm")</f>
        <v>Mar</v>
      </c>
    </row>
    <row r="408" spans="1:24" ht="16">
      <c r="A408" s="2">
        <v>2347</v>
      </c>
      <c r="B408" s="3">
        <v>46103</v>
      </c>
      <c r="C408" s="5">
        <f>YEAR(SalesDataTable[[#This Row],[Order Date]])</f>
        <v>2026</v>
      </c>
      <c r="D408" s="14" t="str">
        <f>"Q"&amp;ROUNDUP(MONTH(SalesDataTable[[#This Row],[Order Date]])/3,0)</f>
        <v>Q1</v>
      </c>
      <c r="E408" s="5">
        <f>MONTH(SalesDataTable[[#This Row],[Order Date]])</f>
        <v>3</v>
      </c>
      <c r="F408" s="5" t="str">
        <f>TEXT(SalesDataTable[[#This Row],[Order Date]], "MMM")</f>
        <v>Mar</v>
      </c>
      <c r="G408" s="4" t="s">
        <v>20</v>
      </c>
      <c r="H408" s="4" t="s">
        <v>47</v>
      </c>
      <c r="I408" s="4" t="s">
        <v>2</v>
      </c>
      <c r="J408" s="4" t="s">
        <v>3</v>
      </c>
      <c r="K408" s="4" t="s">
        <v>14</v>
      </c>
      <c r="L408" s="4" t="s">
        <v>44</v>
      </c>
      <c r="M408" s="9">
        <v>2</v>
      </c>
      <c r="N408" s="6">
        <v>131.38999999999999</v>
      </c>
      <c r="O408" s="7">
        <v>0</v>
      </c>
      <c r="P408" s="6">
        <v>66.91</v>
      </c>
      <c r="Q408" s="6">
        <f t="shared" si="24"/>
        <v>262.77999999999997</v>
      </c>
      <c r="R408" s="6">
        <f t="shared" si="25"/>
        <v>133.82</v>
      </c>
      <c r="S408" s="6">
        <f t="shared" si="26"/>
        <v>128.95999999999998</v>
      </c>
      <c r="T408" s="8">
        <f t="shared" si="27"/>
        <v>0.49075272090722277</v>
      </c>
      <c r="U408" s="5">
        <f>YEAR(SalesDataTable[[#This Row],[Order Date]])</f>
        <v>2026</v>
      </c>
      <c r="V408" s="8" t="str">
        <f>"Q"&amp;ROUNDUP(MONTH(SalesDataTable[[#This Row],[Order Date]])/3,0)</f>
        <v>Q1</v>
      </c>
      <c r="W408" s="9">
        <f>MONTH(SalesDataTable[[#This Row],[Order Date]])</f>
        <v>3</v>
      </c>
      <c r="X408" s="8" t="str">
        <f>TEXT(SalesDataTable[[#This Row],[Order Date]],"mmm")</f>
        <v>Mar</v>
      </c>
    </row>
    <row r="409" spans="1:24" ht="16">
      <c r="A409" s="2">
        <v>2582</v>
      </c>
      <c r="B409" s="3">
        <v>46103</v>
      </c>
      <c r="C409" s="5">
        <f>YEAR(SalesDataTable[[#This Row],[Order Date]])</f>
        <v>2026</v>
      </c>
      <c r="D409" s="14" t="str">
        <f>"Q"&amp;ROUNDUP(MONTH(SalesDataTable[[#This Row],[Order Date]])/3,0)</f>
        <v>Q1</v>
      </c>
      <c r="E409" s="5">
        <f>MONTH(SalesDataTable[[#This Row],[Order Date]])</f>
        <v>3</v>
      </c>
      <c r="F409" s="5" t="str">
        <f>TEXT(SalesDataTable[[#This Row],[Order Date]], "MMM")</f>
        <v>Mar</v>
      </c>
      <c r="G409" s="4" t="s">
        <v>6</v>
      </c>
      <c r="H409" s="4" t="s">
        <v>7</v>
      </c>
      <c r="I409" s="4" t="s">
        <v>28</v>
      </c>
      <c r="J409" s="4" t="s">
        <v>13</v>
      </c>
      <c r="K409" s="4" t="s">
        <v>34</v>
      </c>
      <c r="L409" s="4" t="s">
        <v>38</v>
      </c>
      <c r="M409" s="9">
        <v>1</v>
      </c>
      <c r="N409" s="6">
        <v>120.16</v>
      </c>
      <c r="O409" s="7">
        <v>0.15</v>
      </c>
      <c r="P409" s="6">
        <v>68.33</v>
      </c>
      <c r="Q409" s="6">
        <f t="shared" si="24"/>
        <v>102.136</v>
      </c>
      <c r="R409" s="6">
        <f t="shared" si="25"/>
        <v>68.33</v>
      </c>
      <c r="S409" s="6">
        <f t="shared" si="26"/>
        <v>33.805999999999997</v>
      </c>
      <c r="T409" s="8">
        <f t="shared" si="27"/>
        <v>0.33099005247904756</v>
      </c>
      <c r="U409" s="5">
        <f>YEAR(SalesDataTable[[#This Row],[Order Date]])</f>
        <v>2026</v>
      </c>
      <c r="V409" s="8" t="str">
        <f>"Q"&amp;ROUNDUP(MONTH(SalesDataTable[[#This Row],[Order Date]])/3,0)</f>
        <v>Q1</v>
      </c>
      <c r="W409" s="9">
        <f>MONTH(SalesDataTable[[#This Row],[Order Date]])</f>
        <v>3</v>
      </c>
      <c r="X409" s="8" t="str">
        <f>TEXT(SalesDataTable[[#This Row],[Order Date]],"mmm")</f>
        <v>Mar</v>
      </c>
    </row>
    <row r="410" spans="1:24" ht="16">
      <c r="A410" s="2">
        <v>2762</v>
      </c>
      <c r="B410" s="3">
        <v>46103</v>
      </c>
      <c r="C410" s="5">
        <f>YEAR(SalesDataTable[[#This Row],[Order Date]])</f>
        <v>2026</v>
      </c>
      <c r="D410" s="14" t="str">
        <f>"Q"&amp;ROUNDUP(MONTH(SalesDataTable[[#This Row],[Order Date]])/3,0)</f>
        <v>Q1</v>
      </c>
      <c r="E410" s="5">
        <f>MONTH(SalesDataTable[[#This Row],[Order Date]])</f>
        <v>3</v>
      </c>
      <c r="F410" s="5" t="str">
        <f>TEXT(SalesDataTable[[#This Row],[Order Date]], "MMM")</f>
        <v>Mar</v>
      </c>
      <c r="G410" s="4" t="s">
        <v>20</v>
      </c>
      <c r="H410" s="4" t="s">
        <v>33</v>
      </c>
      <c r="I410" s="4" t="s">
        <v>19</v>
      </c>
      <c r="J410" s="4" t="s">
        <v>3</v>
      </c>
      <c r="K410" s="4" t="s">
        <v>23</v>
      </c>
      <c r="L410" s="4" t="s">
        <v>29</v>
      </c>
      <c r="M410" s="9">
        <v>1</v>
      </c>
      <c r="N410" s="6">
        <v>196.48</v>
      </c>
      <c r="O410" s="7">
        <v>0</v>
      </c>
      <c r="P410" s="6">
        <v>101.29</v>
      </c>
      <c r="Q410" s="6">
        <f t="shared" si="24"/>
        <v>196.48</v>
      </c>
      <c r="R410" s="6">
        <f t="shared" si="25"/>
        <v>101.29</v>
      </c>
      <c r="S410" s="6">
        <f t="shared" si="26"/>
        <v>95.189999999999984</v>
      </c>
      <c r="T410" s="8">
        <f t="shared" si="27"/>
        <v>0.48447679153094458</v>
      </c>
      <c r="U410" s="5">
        <f>YEAR(SalesDataTable[[#This Row],[Order Date]])</f>
        <v>2026</v>
      </c>
      <c r="V410" s="8" t="str">
        <f>"Q"&amp;ROUNDUP(MONTH(SalesDataTable[[#This Row],[Order Date]])/3,0)</f>
        <v>Q1</v>
      </c>
      <c r="W410" s="9">
        <f>MONTH(SalesDataTable[[#This Row],[Order Date]])</f>
        <v>3</v>
      </c>
      <c r="X410" s="8" t="str">
        <f>TEXT(SalesDataTable[[#This Row],[Order Date]],"mmm")</f>
        <v>Mar</v>
      </c>
    </row>
    <row r="411" spans="1:24" ht="16">
      <c r="A411" s="2">
        <v>4090</v>
      </c>
      <c r="B411" s="3">
        <v>46103</v>
      </c>
      <c r="C411" s="5">
        <f>YEAR(SalesDataTable[[#This Row],[Order Date]])</f>
        <v>2026</v>
      </c>
      <c r="D411" s="14" t="str">
        <f>"Q"&amp;ROUNDUP(MONTH(SalesDataTable[[#This Row],[Order Date]])/3,0)</f>
        <v>Q1</v>
      </c>
      <c r="E411" s="5">
        <f>MONTH(SalesDataTable[[#This Row],[Order Date]])</f>
        <v>3</v>
      </c>
      <c r="F411" s="5" t="str">
        <f>TEXT(SalesDataTable[[#This Row],[Order Date]], "MMM")</f>
        <v>Mar</v>
      </c>
      <c r="G411" s="4" t="s">
        <v>6</v>
      </c>
      <c r="H411" s="4" t="s">
        <v>41</v>
      </c>
      <c r="I411" s="4" t="s">
        <v>28</v>
      </c>
      <c r="J411" s="4" t="s">
        <v>16</v>
      </c>
      <c r="K411" s="4" t="s">
        <v>14</v>
      </c>
      <c r="L411" s="4" t="s">
        <v>15</v>
      </c>
      <c r="M411" s="9">
        <v>1</v>
      </c>
      <c r="N411" s="6">
        <v>36.520000000000003</v>
      </c>
      <c r="O411" s="7">
        <v>0</v>
      </c>
      <c r="P411" s="6">
        <v>13.96</v>
      </c>
      <c r="Q411" s="6">
        <f t="shared" si="24"/>
        <v>36.520000000000003</v>
      </c>
      <c r="R411" s="6">
        <f t="shared" si="25"/>
        <v>13.96</v>
      </c>
      <c r="S411" s="6">
        <f t="shared" si="26"/>
        <v>22.560000000000002</v>
      </c>
      <c r="T411" s="8">
        <f t="shared" si="27"/>
        <v>0.61774370208105145</v>
      </c>
      <c r="U411" s="5">
        <f>YEAR(SalesDataTable[[#This Row],[Order Date]])</f>
        <v>2026</v>
      </c>
      <c r="V411" s="8" t="str">
        <f>"Q"&amp;ROUNDUP(MONTH(SalesDataTable[[#This Row],[Order Date]])/3,0)</f>
        <v>Q1</v>
      </c>
      <c r="W411" s="9">
        <f>MONTH(SalesDataTable[[#This Row],[Order Date]])</f>
        <v>3</v>
      </c>
      <c r="X411" s="8" t="str">
        <f>TEXT(SalesDataTable[[#This Row],[Order Date]],"mmm")</f>
        <v>Mar</v>
      </c>
    </row>
    <row r="412" spans="1:24" ht="16">
      <c r="A412" s="2">
        <v>4491</v>
      </c>
      <c r="B412" s="3">
        <v>46103</v>
      </c>
      <c r="C412" s="5">
        <f>YEAR(SalesDataTable[[#This Row],[Order Date]])</f>
        <v>2026</v>
      </c>
      <c r="D412" s="14" t="str">
        <f>"Q"&amp;ROUNDUP(MONTH(SalesDataTable[[#This Row],[Order Date]])/3,0)</f>
        <v>Q1</v>
      </c>
      <c r="E412" s="5">
        <f>MONTH(SalesDataTable[[#This Row],[Order Date]])</f>
        <v>3</v>
      </c>
      <c r="F412" s="5" t="str">
        <f>TEXT(SalesDataTable[[#This Row],[Order Date]], "MMM")</f>
        <v>Mar</v>
      </c>
      <c r="G412" s="4" t="s">
        <v>6</v>
      </c>
      <c r="H412" s="4" t="s">
        <v>43</v>
      </c>
      <c r="I412" s="4" t="s">
        <v>19</v>
      </c>
      <c r="J412" s="4" t="s">
        <v>16</v>
      </c>
      <c r="K412" s="4" t="s">
        <v>34</v>
      </c>
      <c r="L412" s="4" t="s">
        <v>45</v>
      </c>
      <c r="M412" s="9">
        <v>4</v>
      </c>
      <c r="N412" s="6">
        <v>49.71</v>
      </c>
      <c r="O412" s="7">
        <v>0.1</v>
      </c>
      <c r="P412" s="6">
        <v>22.46</v>
      </c>
      <c r="Q412" s="6">
        <f t="shared" si="24"/>
        <v>178.95600000000002</v>
      </c>
      <c r="R412" s="6">
        <f t="shared" si="25"/>
        <v>89.84</v>
      </c>
      <c r="S412" s="6">
        <f t="shared" si="26"/>
        <v>89.116000000000014</v>
      </c>
      <c r="T412" s="8">
        <f t="shared" si="27"/>
        <v>0.49797715639598561</v>
      </c>
      <c r="U412" s="5">
        <f>YEAR(SalesDataTable[[#This Row],[Order Date]])</f>
        <v>2026</v>
      </c>
      <c r="V412" s="8" t="str">
        <f>"Q"&amp;ROUNDUP(MONTH(SalesDataTable[[#This Row],[Order Date]])/3,0)</f>
        <v>Q1</v>
      </c>
      <c r="W412" s="9">
        <f>MONTH(SalesDataTable[[#This Row],[Order Date]])</f>
        <v>3</v>
      </c>
      <c r="X412" s="8" t="str">
        <f>TEXT(SalesDataTable[[#This Row],[Order Date]],"mmm")</f>
        <v>Mar</v>
      </c>
    </row>
    <row r="413" spans="1:24" ht="16">
      <c r="A413" s="2">
        <v>4678</v>
      </c>
      <c r="B413" s="3">
        <v>46103</v>
      </c>
      <c r="C413" s="5">
        <f>YEAR(SalesDataTable[[#This Row],[Order Date]])</f>
        <v>2026</v>
      </c>
      <c r="D413" s="14" t="str">
        <f>"Q"&amp;ROUNDUP(MONTH(SalesDataTable[[#This Row],[Order Date]])/3,0)</f>
        <v>Q1</v>
      </c>
      <c r="E413" s="5">
        <f>MONTH(SalesDataTable[[#This Row],[Order Date]])</f>
        <v>3</v>
      </c>
      <c r="F413" s="5" t="str">
        <f>TEXT(SalesDataTable[[#This Row],[Order Date]], "MMM")</f>
        <v>Mar</v>
      </c>
      <c r="G413" s="4" t="s">
        <v>0</v>
      </c>
      <c r="H413" s="4" t="s">
        <v>1</v>
      </c>
      <c r="I413" s="4" t="s">
        <v>2</v>
      </c>
      <c r="J413" s="4" t="s">
        <v>3</v>
      </c>
      <c r="K413" s="4" t="s">
        <v>23</v>
      </c>
      <c r="L413" s="4" t="s">
        <v>40</v>
      </c>
      <c r="M413" s="9">
        <v>1</v>
      </c>
      <c r="N413" s="6">
        <v>81.209999999999994</v>
      </c>
      <c r="O413" s="7">
        <v>0.05</v>
      </c>
      <c r="P413" s="6">
        <v>40.44</v>
      </c>
      <c r="Q413" s="6">
        <f t="shared" si="24"/>
        <v>77.149499999999989</v>
      </c>
      <c r="R413" s="6">
        <f t="shared" si="25"/>
        <v>40.44</v>
      </c>
      <c r="S413" s="6">
        <f t="shared" si="26"/>
        <v>36.709499999999991</v>
      </c>
      <c r="T413" s="8">
        <f t="shared" si="27"/>
        <v>0.47582291524896464</v>
      </c>
      <c r="U413" s="5">
        <f>YEAR(SalesDataTable[[#This Row],[Order Date]])</f>
        <v>2026</v>
      </c>
      <c r="V413" s="8" t="str">
        <f>"Q"&amp;ROUNDUP(MONTH(SalesDataTable[[#This Row],[Order Date]])/3,0)</f>
        <v>Q1</v>
      </c>
      <c r="W413" s="9">
        <f>MONTH(SalesDataTable[[#This Row],[Order Date]])</f>
        <v>3</v>
      </c>
      <c r="X413" s="8" t="str">
        <f>TEXT(SalesDataTable[[#This Row],[Order Date]],"mmm")</f>
        <v>Mar</v>
      </c>
    </row>
    <row r="414" spans="1:24" ht="16">
      <c r="A414" s="2">
        <v>1189</v>
      </c>
      <c r="B414" s="3">
        <v>46104</v>
      </c>
      <c r="C414" s="5">
        <f>YEAR(SalesDataTable[[#This Row],[Order Date]])</f>
        <v>2026</v>
      </c>
      <c r="D414" s="14" t="str">
        <f>"Q"&amp;ROUNDUP(MONTH(SalesDataTable[[#This Row],[Order Date]])/3,0)</f>
        <v>Q1</v>
      </c>
      <c r="E414" s="5">
        <f>MONTH(SalesDataTable[[#This Row],[Order Date]])</f>
        <v>3</v>
      </c>
      <c r="F414" s="5" t="str">
        <f>TEXT(SalesDataTable[[#This Row],[Order Date]], "MMM")</f>
        <v>Mar</v>
      </c>
      <c r="G414" s="4" t="s">
        <v>20</v>
      </c>
      <c r="H414" s="4" t="s">
        <v>47</v>
      </c>
      <c r="I414" s="4" t="s">
        <v>2</v>
      </c>
      <c r="J414" s="4" t="s">
        <v>13</v>
      </c>
      <c r="K414" s="4" t="s">
        <v>4</v>
      </c>
      <c r="L414" s="4" t="s">
        <v>30</v>
      </c>
      <c r="M414" s="9">
        <v>2</v>
      </c>
      <c r="N414" s="6">
        <v>103.22</v>
      </c>
      <c r="O414" s="7">
        <v>0</v>
      </c>
      <c r="P414" s="6">
        <v>51.33</v>
      </c>
      <c r="Q414" s="6">
        <f t="shared" si="24"/>
        <v>206.44</v>
      </c>
      <c r="R414" s="6">
        <f t="shared" si="25"/>
        <v>102.66</v>
      </c>
      <c r="S414" s="6">
        <f t="shared" si="26"/>
        <v>103.78</v>
      </c>
      <c r="T414" s="8">
        <f t="shared" si="27"/>
        <v>0.50271265258670805</v>
      </c>
      <c r="U414" s="5">
        <f>YEAR(SalesDataTable[[#This Row],[Order Date]])</f>
        <v>2026</v>
      </c>
      <c r="V414" s="8" t="str">
        <f>"Q"&amp;ROUNDUP(MONTH(SalesDataTable[[#This Row],[Order Date]])/3,0)</f>
        <v>Q1</v>
      </c>
      <c r="W414" s="9">
        <f>MONTH(SalesDataTable[[#This Row],[Order Date]])</f>
        <v>3</v>
      </c>
      <c r="X414" s="8" t="str">
        <f>TEXT(SalesDataTable[[#This Row],[Order Date]],"mmm")</f>
        <v>Mar</v>
      </c>
    </row>
    <row r="415" spans="1:24" ht="16">
      <c r="A415" s="2">
        <v>1590</v>
      </c>
      <c r="B415" s="3">
        <v>46104</v>
      </c>
      <c r="C415" s="5">
        <f>YEAR(SalesDataTable[[#This Row],[Order Date]])</f>
        <v>2026</v>
      </c>
      <c r="D415" s="14" t="str">
        <f>"Q"&amp;ROUNDUP(MONTH(SalesDataTable[[#This Row],[Order Date]])/3,0)</f>
        <v>Q1</v>
      </c>
      <c r="E415" s="5">
        <f>MONTH(SalesDataTable[[#This Row],[Order Date]])</f>
        <v>3</v>
      </c>
      <c r="F415" s="5" t="str">
        <f>TEXT(SalesDataTable[[#This Row],[Order Date]], "MMM")</f>
        <v>Mar</v>
      </c>
      <c r="G415" s="4" t="s">
        <v>0</v>
      </c>
      <c r="H415" s="4" t="s">
        <v>50</v>
      </c>
      <c r="I415" s="4" t="s">
        <v>28</v>
      </c>
      <c r="J415" s="4" t="s">
        <v>13</v>
      </c>
      <c r="K415" s="4" t="s">
        <v>9</v>
      </c>
      <c r="L415" s="4" t="s">
        <v>37</v>
      </c>
      <c r="M415" s="9">
        <v>1</v>
      </c>
      <c r="N415" s="6">
        <v>153.47</v>
      </c>
      <c r="O415" s="7">
        <v>0</v>
      </c>
      <c r="P415" s="6">
        <v>78.19</v>
      </c>
      <c r="Q415" s="6">
        <f t="shared" si="24"/>
        <v>153.47</v>
      </c>
      <c r="R415" s="6">
        <f t="shared" si="25"/>
        <v>78.19</v>
      </c>
      <c r="S415" s="6">
        <f t="shared" si="26"/>
        <v>75.28</v>
      </c>
      <c r="T415" s="8">
        <f t="shared" si="27"/>
        <v>0.49051931973675639</v>
      </c>
      <c r="U415" s="5">
        <f>YEAR(SalesDataTable[[#This Row],[Order Date]])</f>
        <v>2026</v>
      </c>
      <c r="V415" s="8" t="str">
        <f>"Q"&amp;ROUNDUP(MONTH(SalesDataTable[[#This Row],[Order Date]])/3,0)</f>
        <v>Q1</v>
      </c>
      <c r="W415" s="9">
        <f>MONTH(SalesDataTable[[#This Row],[Order Date]])</f>
        <v>3</v>
      </c>
      <c r="X415" s="8" t="str">
        <f>TEXT(SalesDataTable[[#This Row],[Order Date]],"mmm")</f>
        <v>Mar</v>
      </c>
    </row>
    <row r="416" spans="1:24" ht="16">
      <c r="A416" s="2">
        <v>2309</v>
      </c>
      <c r="B416" s="3">
        <v>46104</v>
      </c>
      <c r="C416" s="5">
        <f>YEAR(SalesDataTable[[#This Row],[Order Date]])</f>
        <v>2026</v>
      </c>
      <c r="D416" s="14" t="str">
        <f>"Q"&amp;ROUNDUP(MONTH(SalesDataTable[[#This Row],[Order Date]])/3,0)</f>
        <v>Q1</v>
      </c>
      <c r="E416" s="5">
        <f>MONTH(SalesDataTable[[#This Row],[Order Date]])</f>
        <v>3</v>
      </c>
      <c r="F416" s="5" t="str">
        <f>TEXT(SalesDataTable[[#This Row],[Order Date]], "MMM")</f>
        <v>Mar</v>
      </c>
      <c r="G416" s="4" t="s">
        <v>20</v>
      </c>
      <c r="H416" s="4" t="s">
        <v>31</v>
      </c>
      <c r="I416" s="4" t="s">
        <v>2</v>
      </c>
      <c r="J416" s="4" t="s">
        <v>3</v>
      </c>
      <c r="K416" s="4" t="s">
        <v>23</v>
      </c>
      <c r="L416" s="4" t="s">
        <v>29</v>
      </c>
      <c r="M416" s="9">
        <v>6</v>
      </c>
      <c r="N416" s="6">
        <v>199.75</v>
      </c>
      <c r="O416" s="7">
        <v>0</v>
      </c>
      <c r="P416" s="6">
        <v>105.84</v>
      </c>
      <c r="Q416" s="6">
        <f t="shared" si="24"/>
        <v>1198.5</v>
      </c>
      <c r="R416" s="6">
        <f t="shared" si="25"/>
        <v>635.04</v>
      </c>
      <c r="S416" s="6">
        <f t="shared" si="26"/>
        <v>563.46</v>
      </c>
      <c r="T416" s="8">
        <f t="shared" si="27"/>
        <v>0.47013767209011265</v>
      </c>
      <c r="U416" s="5">
        <f>YEAR(SalesDataTable[[#This Row],[Order Date]])</f>
        <v>2026</v>
      </c>
      <c r="V416" s="8" t="str">
        <f>"Q"&amp;ROUNDUP(MONTH(SalesDataTable[[#This Row],[Order Date]])/3,0)</f>
        <v>Q1</v>
      </c>
      <c r="W416" s="9">
        <f>MONTH(SalesDataTable[[#This Row],[Order Date]])</f>
        <v>3</v>
      </c>
      <c r="X416" s="8" t="str">
        <f>TEXT(SalesDataTable[[#This Row],[Order Date]],"mmm")</f>
        <v>Mar</v>
      </c>
    </row>
    <row r="417" spans="1:24" ht="16">
      <c r="A417" s="2">
        <v>3628</v>
      </c>
      <c r="B417" s="3">
        <v>46104</v>
      </c>
      <c r="C417" s="5">
        <f>YEAR(SalesDataTable[[#This Row],[Order Date]])</f>
        <v>2026</v>
      </c>
      <c r="D417" s="14" t="str">
        <f>"Q"&amp;ROUNDUP(MONTH(SalesDataTable[[#This Row],[Order Date]])/3,0)</f>
        <v>Q1</v>
      </c>
      <c r="E417" s="5">
        <f>MONTH(SalesDataTable[[#This Row],[Order Date]])</f>
        <v>3</v>
      </c>
      <c r="F417" s="5" t="str">
        <f>TEXT(SalesDataTable[[#This Row],[Order Date]], "MMM")</f>
        <v>Mar</v>
      </c>
      <c r="G417" s="4" t="s">
        <v>6</v>
      </c>
      <c r="H417" s="4" t="s">
        <v>43</v>
      </c>
      <c r="I417" s="4" t="s">
        <v>28</v>
      </c>
      <c r="J417" s="4" t="s">
        <v>13</v>
      </c>
      <c r="K417" s="4" t="s">
        <v>14</v>
      </c>
      <c r="L417" s="4" t="s">
        <v>32</v>
      </c>
      <c r="M417" s="9">
        <v>1</v>
      </c>
      <c r="N417" s="6">
        <v>45.84</v>
      </c>
      <c r="O417" s="7">
        <v>0</v>
      </c>
      <c r="P417" s="6">
        <v>18.079999999999998</v>
      </c>
      <c r="Q417" s="6">
        <f t="shared" si="24"/>
        <v>45.84</v>
      </c>
      <c r="R417" s="6">
        <f t="shared" si="25"/>
        <v>18.079999999999998</v>
      </c>
      <c r="S417" s="6">
        <f t="shared" si="26"/>
        <v>27.760000000000005</v>
      </c>
      <c r="T417" s="8">
        <f t="shared" si="27"/>
        <v>0.605584642233857</v>
      </c>
      <c r="U417" s="5">
        <f>YEAR(SalesDataTable[[#This Row],[Order Date]])</f>
        <v>2026</v>
      </c>
      <c r="V417" s="8" t="str">
        <f>"Q"&amp;ROUNDUP(MONTH(SalesDataTable[[#This Row],[Order Date]])/3,0)</f>
        <v>Q1</v>
      </c>
      <c r="W417" s="9">
        <f>MONTH(SalesDataTable[[#This Row],[Order Date]])</f>
        <v>3</v>
      </c>
      <c r="X417" s="8" t="str">
        <f>TEXT(SalesDataTable[[#This Row],[Order Date]],"mmm")</f>
        <v>Mar</v>
      </c>
    </row>
    <row r="418" spans="1:24" ht="16">
      <c r="A418" s="2">
        <v>3718</v>
      </c>
      <c r="B418" s="3">
        <v>46104</v>
      </c>
      <c r="C418" s="5">
        <f>YEAR(SalesDataTable[[#This Row],[Order Date]])</f>
        <v>2026</v>
      </c>
      <c r="D418" s="14" t="str">
        <f>"Q"&amp;ROUNDUP(MONTH(SalesDataTable[[#This Row],[Order Date]])/3,0)</f>
        <v>Q1</v>
      </c>
      <c r="E418" s="5">
        <f>MONTH(SalesDataTable[[#This Row],[Order Date]])</f>
        <v>3</v>
      </c>
      <c r="F418" s="5" t="str">
        <f>TEXT(SalesDataTable[[#This Row],[Order Date]], "MMM")</f>
        <v>Mar</v>
      </c>
      <c r="G418" s="4" t="s">
        <v>6</v>
      </c>
      <c r="H418" s="4" t="s">
        <v>43</v>
      </c>
      <c r="I418" s="4" t="s">
        <v>28</v>
      </c>
      <c r="J418" s="4" t="s">
        <v>13</v>
      </c>
      <c r="K418" s="4" t="s">
        <v>23</v>
      </c>
      <c r="L418" s="4" t="s">
        <v>51</v>
      </c>
      <c r="M418" s="9">
        <v>2</v>
      </c>
      <c r="N418" s="6">
        <v>122.07</v>
      </c>
      <c r="O418" s="7">
        <v>0.05</v>
      </c>
      <c r="P418" s="6">
        <v>59.16</v>
      </c>
      <c r="Q418" s="6">
        <f t="shared" si="24"/>
        <v>231.93299999999996</v>
      </c>
      <c r="R418" s="6">
        <f t="shared" si="25"/>
        <v>118.32</v>
      </c>
      <c r="S418" s="6">
        <f t="shared" si="26"/>
        <v>113.61299999999997</v>
      </c>
      <c r="T418" s="8">
        <f t="shared" si="27"/>
        <v>0.48985267297021118</v>
      </c>
      <c r="U418" s="5">
        <f>YEAR(SalesDataTable[[#This Row],[Order Date]])</f>
        <v>2026</v>
      </c>
      <c r="V418" s="8" t="str">
        <f>"Q"&amp;ROUNDUP(MONTH(SalesDataTable[[#This Row],[Order Date]])/3,0)</f>
        <v>Q1</v>
      </c>
      <c r="W418" s="9">
        <f>MONTH(SalesDataTable[[#This Row],[Order Date]])</f>
        <v>3</v>
      </c>
      <c r="X418" s="8" t="str">
        <f>TEXT(SalesDataTable[[#This Row],[Order Date]],"mmm")</f>
        <v>Mar</v>
      </c>
    </row>
    <row r="419" spans="1:24" ht="16">
      <c r="A419" s="2">
        <v>4198</v>
      </c>
      <c r="B419" s="3">
        <v>46104</v>
      </c>
      <c r="C419" s="5">
        <f>YEAR(SalesDataTable[[#This Row],[Order Date]])</f>
        <v>2026</v>
      </c>
      <c r="D419" s="14" t="str">
        <f>"Q"&amp;ROUNDUP(MONTH(SalesDataTable[[#This Row],[Order Date]])/3,0)</f>
        <v>Q1</v>
      </c>
      <c r="E419" s="5">
        <f>MONTH(SalesDataTable[[#This Row],[Order Date]])</f>
        <v>3</v>
      </c>
      <c r="F419" s="5" t="str">
        <f>TEXT(SalesDataTable[[#This Row],[Order Date]], "MMM")</f>
        <v>Mar</v>
      </c>
      <c r="G419" s="4" t="s">
        <v>6</v>
      </c>
      <c r="H419" s="4" t="s">
        <v>49</v>
      </c>
      <c r="I419" s="4" t="s">
        <v>28</v>
      </c>
      <c r="J419" s="4" t="s">
        <v>13</v>
      </c>
      <c r="K419" s="4" t="s">
        <v>34</v>
      </c>
      <c r="L419" s="4" t="s">
        <v>38</v>
      </c>
      <c r="M419" s="9">
        <v>3</v>
      </c>
      <c r="N419" s="6">
        <v>122.4</v>
      </c>
      <c r="O419" s="7">
        <v>0.15</v>
      </c>
      <c r="P419" s="6">
        <v>71.150000000000006</v>
      </c>
      <c r="Q419" s="6">
        <f t="shared" si="24"/>
        <v>312.12</v>
      </c>
      <c r="R419" s="6">
        <f t="shared" si="25"/>
        <v>213.45000000000002</v>
      </c>
      <c r="S419" s="6">
        <f t="shared" si="26"/>
        <v>98.669999999999987</v>
      </c>
      <c r="T419" s="8">
        <f t="shared" si="27"/>
        <v>0.31612841214917337</v>
      </c>
      <c r="U419" s="5">
        <f>YEAR(SalesDataTable[[#This Row],[Order Date]])</f>
        <v>2026</v>
      </c>
      <c r="V419" s="8" t="str">
        <f>"Q"&amp;ROUNDUP(MONTH(SalesDataTable[[#This Row],[Order Date]])/3,0)</f>
        <v>Q1</v>
      </c>
      <c r="W419" s="9">
        <f>MONTH(SalesDataTable[[#This Row],[Order Date]])</f>
        <v>3</v>
      </c>
      <c r="X419" s="8" t="str">
        <f>TEXT(SalesDataTable[[#This Row],[Order Date]],"mmm")</f>
        <v>Mar</v>
      </c>
    </row>
    <row r="420" spans="1:24" ht="16">
      <c r="A420" s="2">
        <v>4784</v>
      </c>
      <c r="B420" s="3">
        <v>46104</v>
      </c>
      <c r="C420" s="5">
        <f>YEAR(SalesDataTable[[#This Row],[Order Date]])</f>
        <v>2026</v>
      </c>
      <c r="D420" s="14" t="str">
        <f>"Q"&amp;ROUNDUP(MONTH(SalesDataTable[[#This Row],[Order Date]])/3,0)</f>
        <v>Q1</v>
      </c>
      <c r="E420" s="5">
        <f>MONTH(SalesDataTable[[#This Row],[Order Date]])</f>
        <v>3</v>
      </c>
      <c r="F420" s="5" t="str">
        <f>TEXT(SalesDataTable[[#This Row],[Order Date]], "MMM")</f>
        <v>Mar</v>
      </c>
      <c r="G420" s="4" t="s">
        <v>0</v>
      </c>
      <c r="H420" s="4" t="s">
        <v>50</v>
      </c>
      <c r="I420" s="4" t="s">
        <v>2</v>
      </c>
      <c r="J420" s="4" t="s">
        <v>13</v>
      </c>
      <c r="K420" s="4" t="s">
        <v>4</v>
      </c>
      <c r="L420" s="4" t="s">
        <v>30</v>
      </c>
      <c r="M420" s="9">
        <v>1</v>
      </c>
      <c r="N420" s="6">
        <v>101.43</v>
      </c>
      <c r="O420" s="7">
        <v>0</v>
      </c>
      <c r="P420" s="6">
        <v>51.78</v>
      </c>
      <c r="Q420" s="6">
        <f t="shared" si="24"/>
        <v>101.43</v>
      </c>
      <c r="R420" s="6">
        <f t="shared" si="25"/>
        <v>51.78</v>
      </c>
      <c r="S420" s="6">
        <f t="shared" si="26"/>
        <v>49.650000000000006</v>
      </c>
      <c r="T420" s="8">
        <f t="shared" si="27"/>
        <v>0.4895001478852411</v>
      </c>
      <c r="U420" s="5">
        <f>YEAR(SalesDataTable[[#This Row],[Order Date]])</f>
        <v>2026</v>
      </c>
      <c r="V420" s="8" t="str">
        <f>"Q"&amp;ROUNDUP(MONTH(SalesDataTable[[#This Row],[Order Date]])/3,0)</f>
        <v>Q1</v>
      </c>
      <c r="W420" s="9">
        <f>MONTH(SalesDataTable[[#This Row],[Order Date]])</f>
        <v>3</v>
      </c>
      <c r="X420" s="8" t="str">
        <f>TEXT(SalesDataTable[[#This Row],[Order Date]],"mmm")</f>
        <v>Mar</v>
      </c>
    </row>
    <row r="421" spans="1:24" ht="16">
      <c r="A421" s="2">
        <v>86</v>
      </c>
      <c r="B421" s="3">
        <v>46105</v>
      </c>
      <c r="C421" s="5">
        <f>YEAR(SalesDataTable[[#This Row],[Order Date]])</f>
        <v>2026</v>
      </c>
      <c r="D421" s="14" t="str">
        <f>"Q"&amp;ROUNDUP(MONTH(SalesDataTable[[#This Row],[Order Date]])/3,0)</f>
        <v>Q1</v>
      </c>
      <c r="E421" s="5">
        <f>MONTH(SalesDataTable[[#This Row],[Order Date]])</f>
        <v>3</v>
      </c>
      <c r="F421" s="5" t="str">
        <f>TEXT(SalesDataTable[[#This Row],[Order Date]], "MMM")</f>
        <v>Mar</v>
      </c>
      <c r="G421" s="4" t="s">
        <v>6</v>
      </c>
      <c r="H421" s="4" t="s">
        <v>43</v>
      </c>
      <c r="I421" s="4" t="s">
        <v>8</v>
      </c>
      <c r="J421" s="4" t="s">
        <v>16</v>
      </c>
      <c r="K421" s="4" t="s">
        <v>4</v>
      </c>
      <c r="L421" s="4" t="s">
        <v>30</v>
      </c>
      <c r="M421" s="9">
        <v>8</v>
      </c>
      <c r="N421" s="6">
        <v>104.7</v>
      </c>
      <c r="O421" s="7">
        <v>0.05</v>
      </c>
      <c r="P421" s="6">
        <v>49.91</v>
      </c>
      <c r="Q421" s="6">
        <f t="shared" si="24"/>
        <v>795.72</v>
      </c>
      <c r="R421" s="6">
        <f t="shared" si="25"/>
        <v>399.28</v>
      </c>
      <c r="S421" s="6">
        <f t="shared" si="26"/>
        <v>396.44000000000005</v>
      </c>
      <c r="T421" s="8">
        <f t="shared" si="27"/>
        <v>0.49821545267179412</v>
      </c>
      <c r="U421" s="5">
        <f>YEAR(SalesDataTable[[#This Row],[Order Date]])</f>
        <v>2026</v>
      </c>
      <c r="V421" s="8" t="str">
        <f>"Q"&amp;ROUNDUP(MONTH(SalesDataTable[[#This Row],[Order Date]])/3,0)</f>
        <v>Q1</v>
      </c>
      <c r="W421" s="9">
        <f>MONTH(SalesDataTable[[#This Row],[Order Date]])</f>
        <v>3</v>
      </c>
      <c r="X421" s="8" t="str">
        <f>TEXT(SalesDataTable[[#This Row],[Order Date]],"mmm")</f>
        <v>Mar</v>
      </c>
    </row>
    <row r="422" spans="1:24" ht="16">
      <c r="A422" s="2">
        <v>1813</v>
      </c>
      <c r="B422" s="3">
        <v>46105</v>
      </c>
      <c r="C422" s="5">
        <f>YEAR(SalesDataTable[[#This Row],[Order Date]])</f>
        <v>2026</v>
      </c>
      <c r="D422" s="14" t="str">
        <f>"Q"&amp;ROUNDUP(MONTH(SalesDataTable[[#This Row],[Order Date]])/3,0)</f>
        <v>Q1</v>
      </c>
      <c r="E422" s="5">
        <f>MONTH(SalesDataTable[[#This Row],[Order Date]])</f>
        <v>3</v>
      </c>
      <c r="F422" s="5" t="str">
        <f>TEXT(SalesDataTable[[#This Row],[Order Date]], "MMM")</f>
        <v>Mar</v>
      </c>
      <c r="G422" s="4" t="s">
        <v>0</v>
      </c>
      <c r="H422" s="4" t="s">
        <v>1</v>
      </c>
      <c r="I422" s="4" t="s">
        <v>19</v>
      </c>
      <c r="J422" s="4" t="s">
        <v>3</v>
      </c>
      <c r="K422" s="4" t="s">
        <v>9</v>
      </c>
      <c r="L422" s="4" t="s">
        <v>17</v>
      </c>
      <c r="M422" s="9">
        <v>4</v>
      </c>
      <c r="N422" s="6">
        <v>146.34</v>
      </c>
      <c r="O422" s="7">
        <v>0</v>
      </c>
      <c r="P422" s="6">
        <v>79.37</v>
      </c>
      <c r="Q422" s="6">
        <f t="shared" si="24"/>
        <v>585.36</v>
      </c>
      <c r="R422" s="6">
        <f t="shared" si="25"/>
        <v>317.48</v>
      </c>
      <c r="S422" s="6">
        <f t="shared" si="26"/>
        <v>267.88</v>
      </c>
      <c r="T422" s="8">
        <f t="shared" si="27"/>
        <v>0.45763290966242992</v>
      </c>
      <c r="U422" s="5">
        <f>YEAR(SalesDataTable[[#This Row],[Order Date]])</f>
        <v>2026</v>
      </c>
      <c r="V422" s="8" t="str">
        <f>"Q"&amp;ROUNDUP(MONTH(SalesDataTable[[#This Row],[Order Date]])/3,0)</f>
        <v>Q1</v>
      </c>
      <c r="W422" s="9">
        <f>MONTH(SalesDataTable[[#This Row],[Order Date]])</f>
        <v>3</v>
      </c>
      <c r="X422" s="8" t="str">
        <f>TEXT(SalesDataTable[[#This Row],[Order Date]],"mmm")</f>
        <v>Mar</v>
      </c>
    </row>
    <row r="423" spans="1:24" ht="16">
      <c r="A423" s="2">
        <v>2212</v>
      </c>
      <c r="B423" s="3">
        <v>46105</v>
      </c>
      <c r="C423" s="5">
        <f>YEAR(SalesDataTable[[#This Row],[Order Date]])</f>
        <v>2026</v>
      </c>
      <c r="D423" s="14" t="str">
        <f>"Q"&amp;ROUNDUP(MONTH(SalesDataTable[[#This Row],[Order Date]])/3,0)</f>
        <v>Q1</v>
      </c>
      <c r="E423" s="5">
        <f>MONTH(SalesDataTable[[#This Row],[Order Date]])</f>
        <v>3</v>
      </c>
      <c r="F423" s="5" t="str">
        <f>TEXT(SalesDataTable[[#This Row],[Order Date]], "MMM")</f>
        <v>Mar</v>
      </c>
      <c r="G423" s="4" t="s">
        <v>6</v>
      </c>
      <c r="H423" s="4" t="s">
        <v>27</v>
      </c>
      <c r="I423" s="4" t="s">
        <v>2</v>
      </c>
      <c r="J423" s="4" t="s">
        <v>3</v>
      </c>
      <c r="K423" s="4" t="s">
        <v>34</v>
      </c>
      <c r="L423" s="4" t="s">
        <v>38</v>
      </c>
      <c r="M423" s="9">
        <v>2</v>
      </c>
      <c r="N423" s="6">
        <v>122.92</v>
      </c>
      <c r="O423" s="7">
        <v>0.05</v>
      </c>
      <c r="P423" s="6">
        <v>70.31</v>
      </c>
      <c r="Q423" s="6">
        <f t="shared" si="24"/>
        <v>233.548</v>
      </c>
      <c r="R423" s="6">
        <f t="shared" si="25"/>
        <v>140.62</v>
      </c>
      <c r="S423" s="6">
        <f t="shared" si="26"/>
        <v>92.927999999999997</v>
      </c>
      <c r="T423" s="8">
        <f t="shared" si="27"/>
        <v>0.39789679209413054</v>
      </c>
      <c r="U423" s="5">
        <f>YEAR(SalesDataTable[[#This Row],[Order Date]])</f>
        <v>2026</v>
      </c>
      <c r="V423" s="8" t="str">
        <f>"Q"&amp;ROUNDUP(MONTH(SalesDataTable[[#This Row],[Order Date]])/3,0)</f>
        <v>Q1</v>
      </c>
      <c r="W423" s="9">
        <f>MONTH(SalesDataTable[[#This Row],[Order Date]])</f>
        <v>3</v>
      </c>
      <c r="X423" s="8" t="str">
        <f>TEXT(SalesDataTable[[#This Row],[Order Date]],"mmm")</f>
        <v>Mar</v>
      </c>
    </row>
    <row r="424" spans="1:24" ht="16">
      <c r="A424" s="2">
        <v>4466</v>
      </c>
      <c r="B424" s="3">
        <v>46105</v>
      </c>
      <c r="C424" s="5">
        <f>YEAR(SalesDataTable[[#This Row],[Order Date]])</f>
        <v>2026</v>
      </c>
      <c r="D424" s="14" t="str">
        <f>"Q"&amp;ROUNDUP(MONTH(SalesDataTable[[#This Row],[Order Date]])/3,0)</f>
        <v>Q1</v>
      </c>
      <c r="E424" s="5">
        <f>MONTH(SalesDataTable[[#This Row],[Order Date]])</f>
        <v>3</v>
      </c>
      <c r="F424" s="5" t="str">
        <f>TEXT(SalesDataTable[[#This Row],[Order Date]], "MMM")</f>
        <v>Mar</v>
      </c>
      <c r="G424" s="4" t="s">
        <v>11</v>
      </c>
      <c r="H424" s="4" t="s">
        <v>12</v>
      </c>
      <c r="I424" s="4" t="s">
        <v>2</v>
      </c>
      <c r="J424" s="4" t="s">
        <v>13</v>
      </c>
      <c r="K424" s="4" t="s">
        <v>9</v>
      </c>
      <c r="L424" s="4" t="s">
        <v>10</v>
      </c>
      <c r="M424" s="9">
        <v>1</v>
      </c>
      <c r="N424" s="6">
        <v>91.35</v>
      </c>
      <c r="O424" s="7">
        <v>0.05</v>
      </c>
      <c r="P424" s="6">
        <v>45.24</v>
      </c>
      <c r="Q424" s="6">
        <f t="shared" si="24"/>
        <v>86.782499999999985</v>
      </c>
      <c r="R424" s="6">
        <f t="shared" si="25"/>
        <v>45.24</v>
      </c>
      <c r="S424" s="6">
        <f t="shared" si="26"/>
        <v>41.542499999999983</v>
      </c>
      <c r="T424" s="8">
        <f t="shared" si="27"/>
        <v>0.47869674185463645</v>
      </c>
      <c r="U424" s="5">
        <f>YEAR(SalesDataTable[[#This Row],[Order Date]])</f>
        <v>2026</v>
      </c>
      <c r="V424" s="8" t="str">
        <f>"Q"&amp;ROUNDUP(MONTH(SalesDataTable[[#This Row],[Order Date]])/3,0)</f>
        <v>Q1</v>
      </c>
      <c r="W424" s="9">
        <f>MONTH(SalesDataTable[[#This Row],[Order Date]])</f>
        <v>3</v>
      </c>
      <c r="X424" s="8" t="str">
        <f>TEXT(SalesDataTable[[#This Row],[Order Date]],"mmm")</f>
        <v>Mar</v>
      </c>
    </row>
    <row r="425" spans="1:24" ht="16">
      <c r="A425" s="2">
        <v>4483</v>
      </c>
      <c r="B425" s="3">
        <v>46105</v>
      </c>
      <c r="C425" s="5">
        <f>YEAR(SalesDataTable[[#This Row],[Order Date]])</f>
        <v>2026</v>
      </c>
      <c r="D425" s="14" t="str">
        <f>"Q"&amp;ROUNDUP(MONTH(SalesDataTable[[#This Row],[Order Date]])/3,0)</f>
        <v>Q1</v>
      </c>
      <c r="E425" s="5">
        <f>MONTH(SalesDataTable[[#This Row],[Order Date]])</f>
        <v>3</v>
      </c>
      <c r="F425" s="5" t="str">
        <f>TEXT(SalesDataTable[[#This Row],[Order Date]], "MMM")</f>
        <v>Mar</v>
      </c>
      <c r="G425" s="4" t="s">
        <v>6</v>
      </c>
      <c r="H425" s="4" t="s">
        <v>43</v>
      </c>
      <c r="I425" s="4" t="s">
        <v>2</v>
      </c>
      <c r="J425" s="4" t="s">
        <v>13</v>
      </c>
      <c r="K425" s="4" t="s">
        <v>4</v>
      </c>
      <c r="L425" s="4" t="s">
        <v>22</v>
      </c>
      <c r="M425" s="9">
        <v>3</v>
      </c>
      <c r="N425" s="6">
        <v>51.01</v>
      </c>
      <c r="O425" s="7">
        <v>0.15</v>
      </c>
      <c r="P425" s="6">
        <v>22.84</v>
      </c>
      <c r="Q425" s="6">
        <f t="shared" si="24"/>
        <v>130.07550000000001</v>
      </c>
      <c r="R425" s="6">
        <f t="shared" si="25"/>
        <v>68.52</v>
      </c>
      <c r="S425" s="6">
        <f t="shared" si="26"/>
        <v>61.555500000000009</v>
      </c>
      <c r="T425" s="8">
        <f t="shared" si="27"/>
        <v>0.47322900930613382</v>
      </c>
      <c r="U425" s="5">
        <f>YEAR(SalesDataTable[[#This Row],[Order Date]])</f>
        <v>2026</v>
      </c>
      <c r="V425" s="8" t="str">
        <f>"Q"&amp;ROUNDUP(MONTH(SalesDataTable[[#This Row],[Order Date]])/3,0)</f>
        <v>Q1</v>
      </c>
      <c r="W425" s="9">
        <f>MONTH(SalesDataTable[[#This Row],[Order Date]])</f>
        <v>3</v>
      </c>
      <c r="X425" s="8" t="str">
        <f>TEXT(SalesDataTable[[#This Row],[Order Date]],"mmm")</f>
        <v>Mar</v>
      </c>
    </row>
    <row r="426" spans="1:24" ht="16">
      <c r="A426" s="2">
        <v>273</v>
      </c>
      <c r="B426" s="3">
        <v>46106</v>
      </c>
      <c r="C426" s="5">
        <f>YEAR(SalesDataTable[[#This Row],[Order Date]])</f>
        <v>2026</v>
      </c>
      <c r="D426" s="14" t="str">
        <f>"Q"&amp;ROUNDUP(MONTH(SalesDataTable[[#This Row],[Order Date]])/3,0)</f>
        <v>Q1</v>
      </c>
      <c r="E426" s="5">
        <f>MONTH(SalesDataTable[[#This Row],[Order Date]])</f>
        <v>3</v>
      </c>
      <c r="F426" s="5" t="str">
        <f>TEXT(SalesDataTable[[#This Row],[Order Date]], "MMM")</f>
        <v>Mar</v>
      </c>
      <c r="G426" s="4" t="s">
        <v>20</v>
      </c>
      <c r="H426" s="4" t="s">
        <v>33</v>
      </c>
      <c r="I426" s="4" t="s">
        <v>2</v>
      </c>
      <c r="J426" s="4" t="s">
        <v>13</v>
      </c>
      <c r="K426" s="4" t="s">
        <v>34</v>
      </c>
      <c r="L426" s="4" t="s">
        <v>38</v>
      </c>
      <c r="M426" s="9">
        <v>2</v>
      </c>
      <c r="N426" s="6">
        <v>125.04</v>
      </c>
      <c r="O426" s="7">
        <v>0.05</v>
      </c>
      <c r="P426" s="6">
        <v>67.680000000000007</v>
      </c>
      <c r="Q426" s="6">
        <f t="shared" si="24"/>
        <v>237.57599999999999</v>
      </c>
      <c r="R426" s="6">
        <f t="shared" si="25"/>
        <v>135.36000000000001</v>
      </c>
      <c r="S426" s="6">
        <f t="shared" si="26"/>
        <v>102.21599999999998</v>
      </c>
      <c r="T426" s="8">
        <f t="shared" si="27"/>
        <v>0.43024547934134755</v>
      </c>
      <c r="U426" s="5">
        <f>YEAR(SalesDataTable[[#This Row],[Order Date]])</f>
        <v>2026</v>
      </c>
      <c r="V426" s="8" t="str">
        <f>"Q"&amp;ROUNDUP(MONTH(SalesDataTable[[#This Row],[Order Date]])/3,0)</f>
        <v>Q1</v>
      </c>
      <c r="W426" s="9">
        <f>MONTH(SalesDataTable[[#This Row],[Order Date]])</f>
        <v>3</v>
      </c>
      <c r="X426" s="8" t="str">
        <f>TEXT(SalesDataTable[[#This Row],[Order Date]],"mmm")</f>
        <v>Mar</v>
      </c>
    </row>
    <row r="427" spans="1:24" ht="16">
      <c r="A427" s="2">
        <v>578</v>
      </c>
      <c r="B427" s="3">
        <v>46106</v>
      </c>
      <c r="C427" s="5">
        <f>YEAR(SalesDataTable[[#This Row],[Order Date]])</f>
        <v>2026</v>
      </c>
      <c r="D427" s="14" t="str">
        <f>"Q"&amp;ROUNDUP(MONTH(SalesDataTable[[#This Row],[Order Date]])/3,0)</f>
        <v>Q1</v>
      </c>
      <c r="E427" s="5">
        <f>MONTH(SalesDataTable[[#This Row],[Order Date]])</f>
        <v>3</v>
      </c>
      <c r="F427" s="5" t="str">
        <f>TEXT(SalesDataTable[[#This Row],[Order Date]], "MMM")</f>
        <v>Mar</v>
      </c>
      <c r="G427" s="4" t="s">
        <v>11</v>
      </c>
      <c r="H427" s="4" t="s">
        <v>25</v>
      </c>
      <c r="I427" s="4" t="s">
        <v>28</v>
      </c>
      <c r="J427" s="4" t="s">
        <v>3</v>
      </c>
      <c r="K427" s="4" t="s">
        <v>4</v>
      </c>
      <c r="L427" s="4" t="s">
        <v>22</v>
      </c>
      <c r="M427" s="9">
        <v>2</v>
      </c>
      <c r="N427" s="6">
        <v>50.22</v>
      </c>
      <c r="O427" s="7">
        <v>0.05</v>
      </c>
      <c r="P427" s="6">
        <v>23.16</v>
      </c>
      <c r="Q427" s="6">
        <f t="shared" si="24"/>
        <v>95.417999999999992</v>
      </c>
      <c r="R427" s="6">
        <f t="shared" si="25"/>
        <v>46.32</v>
      </c>
      <c r="S427" s="6">
        <f t="shared" si="26"/>
        <v>49.097999999999992</v>
      </c>
      <c r="T427" s="8">
        <f t="shared" si="27"/>
        <v>0.51455700182355524</v>
      </c>
      <c r="U427" s="5">
        <f>YEAR(SalesDataTable[[#This Row],[Order Date]])</f>
        <v>2026</v>
      </c>
      <c r="V427" s="8" t="str">
        <f>"Q"&amp;ROUNDUP(MONTH(SalesDataTable[[#This Row],[Order Date]])/3,0)</f>
        <v>Q1</v>
      </c>
      <c r="W427" s="9">
        <f>MONTH(SalesDataTable[[#This Row],[Order Date]])</f>
        <v>3</v>
      </c>
      <c r="X427" s="8" t="str">
        <f>TEXT(SalesDataTable[[#This Row],[Order Date]],"mmm")</f>
        <v>Mar</v>
      </c>
    </row>
    <row r="428" spans="1:24" ht="16">
      <c r="A428" s="2">
        <v>1290</v>
      </c>
      <c r="B428" s="3">
        <v>46106</v>
      </c>
      <c r="C428" s="5">
        <f>YEAR(SalesDataTable[[#This Row],[Order Date]])</f>
        <v>2026</v>
      </c>
      <c r="D428" s="14" t="str">
        <f>"Q"&amp;ROUNDUP(MONTH(SalesDataTable[[#This Row],[Order Date]])/3,0)</f>
        <v>Q1</v>
      </c>
      <c r="E428" s="5">
        <f>MONTH(SalesDataTable[[#This Row],[Order Date]])</f>
        <v>3</v>
      </c>
      <c r="F428" s="5" t="str">
        <f>TEXT(SalesDataTable[[#This Row],[Order Date]], "MMM")</f>
        <v>Mar</v>
      </c>
      <c r="G428" s="4" t="s">
        <v>6</v>
      </c>
      <c r="H428" s="4" t="s">
        <v>7</v>
      </c>
      <c r="I428" s="4" t="s">
        <v>2</v>
      </c>
      <c r="J428" s="4" t="s">
        <v>16</v>
      </c>
      <c r="K428" s="4" t="s">
        <v>34</v>
      </c>
      <c r="L428" s="4" t="s">
        <v>42</v>
      </c>
      <c r="M428" s="9">
        <v>5</v>
      </c>
      <c r="N428" s="6">
        <v>36.369999999999997</v>
      </c>
      <c r="O428" s="7">
        <v>0.05</v>
      </c>
      <c r="P428" s="6">
        <v>13.81</v>
      </c>
      <c r="Q428" s="6">
        <f t="shared" si="24"/>
        <v>172.75749999999999</v>
      </c>
      <c r="R428" s="6">
        <f t="shared" si="25"/>
        <v>69.05</v>
      </c>
      <c r="S428" s="6">
        <f t="shared" si="26"/>
        <v>103.7075</v>
      </c>
      <c r="T428" s="8">
        <f t="shared" si="27"/>
        <v>0.60030678841729013</v>
      </c>
      <c r="U428" s="5">
        <f>YEAR(SalesDataTable[[#This Row],[Order Date]])</f>
        <v>2026</v>
      </c>
      <c r="V428" s="8" t="str">
        <f>"Q"&amp;ROUNDUP(MONTH(SalesDataTable[[#This Row],[Order Date]])/3,0)</f>
        <v>Q1</v>
      </c>
      <c r="W428" s="9">
        <f>MONTH(SalesDataTable[[#This Row],[Order Date]])</f>
        <v>3</v>
      </c>
      <c r="X428" s="8" t="str">
        <f>TEXT(SalesDataTable[[#This Row],[Order Date]],"mmm")</f>
        <v>Mar</v>
      </c>
    </row>
    <row r="429" spans="1:24" ht="16">
      <c r="A429" s="2">
        <v>1501</v>
      </c>
      <c r="B429" s="3">
        <v>46106</v>
      </c>
      <c r="C429" s="5">
        <f>YEAR(SalesDataTable[[#This Row],[Order Date]])</f>
        <v>2026</v>
      </c>
      <c r="D429" s="14" t="str">
        <f>"Q"&amp;ROUNDUP(MONTH(SalesDataTable[[#This Row],[Order Date]])/3,0)</f>
        <v>Q1</v>
      </c>
      <c r="E429" s="5">
        <f>MONTH(SalesDataTable[[#This Row],[Order Date]])</f>
        <v>3</v>
      </c>
      <c r="F429" s="5" t="str">
        <f>TEXT(SalesDataTable[[#This Row],[Order Date]], "MMM")</f>
        <v>Mar</v>
      </c>
      <c r="G429" s="4" t="s">
        <v>20</v>
      </c>
      <c r="H429" s="4" t="s">
        <v>31</v>
      </c>
      <c r="I429" s="4" t="s">
        <v>8</v>
      </c>
      <c r="J429" s="4" t="s">
        <v>13</v>
      </c>
      <c r="K429" s="4" t="s">
        <v>14</v>
      </c>
      <c r="L429" s="4" t="s">
        <v>15</v>
      </c>
      <c r="M429" s="9">
        <v>3</v>
      </c>
      <c r="N429" s="6">
        <v>36.43</v>
      </c>
      <c r="O429" s="7">
        <v>0.1</v>
      </c>
      <c r="P429" s="6">
        <v>13.23</v>
      </c>
      <c r="Q429" s="6">
        <f t="shared" si="24"/>
        <v>98.36099999999999</v>
      </c>
      <c r="R429" s="6">
        <f t="shared" si="25"/>
        <v>39.69</v>
      </c>
      <c r="S429" s="6">
        <f t="shared" si="26"/>
        <v>58.670999999999992</v>
      </c>
      <c r="T429" s="8">
        <f t="shared" si="27"/>
        <v>0.59648641229755694</v>
      </c>
      <c r="U429" s="5">
        <f>YEAR(SalesDataTable[[#This Row],[Order Date]])</f>
        <v>2026</v>
      </c>
      <c r="V429" s="8" t="str">
        <f>"Q"&amp;ROUNDUP(MONTH(SalesDataTable[[#This Row],[Order Date]])/3,0)</f>
        <v>Q1</v>
      </c>
      <c r="W429" s="9">
        <f>MONTH(SalesDataTable[[#This Row],[Order Date]])</f>
        <v>3</v>
      </c>
      <c r="X429" s="8" t="str">
        <f>TEXT(SalesDataTable[[#This Row],[Order Date]],"mmm")</f>
        <v>Mar</v>
      </c>
    </row>
    <row r="430" spans="1:24" ht="16">
      <c r="A430" s="2">
        <v>1540</v>
      </c>
      <c r="B430" s="3">
        <v>46106</v>
      </c>
      <c r="C430" s="5">
        <f>YEAR(SalesDataTable[[#This Row],[Order Date]])</f>
        <v>2026</v>
      </c>
      <c r="D430" s="14" t="str">
        <f>"Q"&amp;ROUNDUP(MONTH(SalesDataTable[[#This Row],[Order Date]])/3,0)</f>
        <v>Q1</v>
      </c>
      <c r="E430" s="5">
        <f>MONTH(SalesDataTable[[#This Row],[Order Date]])</f>
        <v>3</v>
      </c>
      <c r="F430" s="5" t="str">
        <f>TEXT(SalesDataTable[[#This Row],[Order Date]], "MMM")</f>
        <v>Mar</v>
      </c>
      <c r="G430" s="4" t="s">
        <v>6</v>
      </c>
      <c r="H430" s="4" t="s">
        <v>43</v>
      </c>
      <c r="I430" s="4" t="s">
        <v>8</v>
      </c>
      <c r="J430" s="4" t="s">
        <v>16</v>
      </c>
      <c r="K430" s="4" t="s">
        <v>4</v>
      </c>
      <c r="L430" s="4" t="s">
        <v>22</v>
      </c>
      <c r="M430" s="9">
        <v>10</v>
      </c>
      <c r="N430" s="6">
        <v>49.7</v>
      </c>
      <c r="O430" s="7">
        <v>0.1</v>
      </c>
      <c r="P430" s="6">
        <v>21.96</v>
      </c>
      <c r="Q430" s="6">
        <f t="shared" si="24"/>
        <v>447.3</v>
      </c>
      <c r="R430" s="6">
        <f t="shared" si="25"/>
        <v>219.60000000000002</v>
      </c>
      <c r="S430" s="6">
        <f t="shared" si="26"/>
        <v>227.7</v>
      </c>
      <c r="T430" s="8">
        <f t="shared" si="27"/>
        <v>0.50905432595573441</v>
      </c>
      <c r="U430" s="5">
        <f>YEAR(SalesDataTable[[#This Row],[Order Date]])</f>
        <v>2026</v>
      </c>
      <c r="V430" s="8" t="str">
        <f>"Q"&amp;ROUNDUP(MONTH(SalesDataTable[[#This Row],[Order Date]])/3,0)</f>
        <v>Q1</v>
      </c>
      <c r="W430" s="9">
        <f>MONTH(SalesDataTable[[#This Row],[Order Date]])</f>
        <v>3</v>
      </c>
      <c r="X430" s="8" t="str">
        <f>TEXT(SalesDataTable[[#This Row],[Order Date]],"mmm")</f>
        <v>Mar</v>
      </c>
    </row>
    <row r="431" spans="1:24" ht="16">
      <c r="A431" s="2">
        <v>2541</v>
      </c>
      <c r="B431" s="3">
        <v>46106</v>
      </c>
      <c r="C431" s="5">
        <f>YEAR(SalesDataTable[[#This Row],[Order Date]])</f>
        <v>2026</v>
      </c>
      <c r="D431" s="14" t="str">
        <f>"Q"&amp;ROUNDUP(MONTH(SalesDataTable[[#This Row],[Order Date]])/3,0)</f>
        <v>Q1</v>
      </c>
      <c r="E431" s="5">
        <f>MONTH(SalesDataTable[[#This Row],[Order Date]])</f>
        <v>3</v>
      </c>
      <c r="F431" s="5" t="str">
        <f>TEXT(SalesDataTable[[#This Row],[Order Date]], "MMM")</f>
        <v>Mar</v>
      </c>
      <c r="G431" s="4" t="s">
        <v>6</v>
      </c>
      <c r="H431" s="4" t="s">
        <v>43</v>
      </c>
      <c r="I431" s="4" t="s">
        <v>2</v>
      </c>
      <c r="J431" s="4" t="s">
        <v>3</v>
      </c>
      <c r="K431" s="4" t="s">
        <v>14</v>
      </c>
      <c r="L431" s="4" t="s">
        <v>32</v>
      </c>
      <c r="M431" s="9">
        <v>2</v>
      </c>
      <c r="N431" s="6">
        <v>46.61</v>
      </c>
      <c r="O431" s="7">
        <v>0</v>
      </c>
      <c r="P431" s="6">
        <v>17.97</v>
      </c>
      <c r="Q431" s="6">
        <f t="shared" si="24"/>
        <v>93.22</v>
      </c>
      <c r="R431" s="6">
        <f t="shared" si="25"/>
        <v>35.94</v>
      </c>
      <c r="S431" s="6">
        <f t="shared" si="26"/>
        <v>57.28</v>
      </c>
      <c r="T431" s="8">
        <f t="shared" si="27"/>
        <v>0.61446041621969538</v>
      </c>
      <c r="U431" s="5">
        <f>YEAR(SalesDataTable[[#This Row],[Order Date]])</f>
        <v>2026</v>
      </c>
      <c r="V431" s="8" t="str">
        <f>"Q"&amp;ROUNDUP(MONTH(SalesDataTable[[#This Row],[Order Date]])/3,0)</f>
        <v>Q1</v>
      </c>
      <c r="W431" s="9">
        <f>MONTH(SalesDataTable[[#This Row],[Order Date]])</f>
        <v>3</v>
      </c>
      <c r="X431" s="8" t="str">
        <f>TEXT(SalesDataTable[[#This Row],[Order Date]],"mmm")</f>
        <v>Mar</v>
      </c>
    </row>
    <row r="432" spans="1:24" ht="16">
      <c r="A432" s="2">
        <v>4264</v>
      </c>
      <c r="B432" s="3">
        <v>46106</v>
      </c>
      <c r="C432" s="5">
        <f>YEAR(SalesDataTable[[#This Row],[Order Date]])</f>
        <v>2026</v>
      </c>
      <c r="D432" s="14" t="str">
        <f>"Q"&amp;ROUNDUP(MONTH(SalesDataTable[[#This Row],[Order Date]])/3,0)</f>
        <v>Q1</v>
      </c>
      <c r="E432" s="5">
        <f>MONTH(SalesDataTable[[#This Row],[Order Date]])</f>
        <v>3</v>
      </c>
      <c r="F432" s="5" t="str">
        <f>TEXT(SalesDataTable[[#This Row],[Order Date]], "MMM")</f>
        <v>Mar</v>
      </c>
      <c r="G432" s="4" t="s">
        <v>11</v>
      </c>
      <c r="H432" s="4" t="s">
        <v>25</v>
      </c>
      <c r="I432" s="4" t="s">
        <v>2</v>
      </c>
      <c r="J432" s="4" t="s">
        <v>13</v>
      </c>
      <c r="K432" s="4" t="s">
        <v>14</v>
      </c>
      <c r="L432" s="4" t="s">
        <v>32</v>
      </c>
      <c r="M432" s="9">
        <v>1</v>
      </c>
      <c r="N432" s="6">
        <v>47.61</v>
      </c>
      <c r="O432" s="7">
        <v>0</v>
      </c>
      <c r="P432" s="6">
        <v>18.89</v>
      </c>
      <c r="Q432" s="6">
        <f t="shared" si="24"/>
        <v>47.61</v>
      </c>
      <c r="R432" s="6">
        <f t="shared" si="25"/>
        <v>18.89</v>
      </c>
      <c r="S432" s="6">
        <f t="shared" si="26"/>
        <v>28.72</v>
      </c>
      <c r="T432" s="8">
        <f t="shared" si="27"/>
        <v>0.60323461457676952</v>
      </c>
      <c r="U432" s="5">
        <f>YEAR(SalesDataTable[[#This Row],[Order Date]])</f>
        <v>2026</v>
      </c>
      <c r="V432" s="8" t="str">
        <f>"Q"&amp;ROUNDUP(MONTH(SalesDataTable[[#This Row],[Order Date]])/3,0)</f>
        <v>Q1</v>
      </c>
      <c r="W432" s="9">
        <f>MONTH(SalesDataTable[[#This Row],[Order Date]])</f>
        <v>3</v>
      </c>
      <c r="X432" s="8" t="str">
        <f>TEXT(SalesDataTable[[#This Row],[Order Date]],"mmm")</f>
        <v>Mar</v>
      </c>
    </row>
    <row r="433" spans="1:24" ht="16">
      <c r="A433" s="2">
        <v>4311</v>
      </c>
      <c r="B433" s="3">
        <v>46106</v>
      </c>
      <c r="C433" s="5">
        <f>YEAR(SalesDataTable[[#This Row],[Order Date]])</f>
        <v>2026</v>
      </c>
      <c r="D433" s="14" t="str">
        <f>"Q"&amp;ROUNDUP(MONTH(SalesDataTable[[#This Row],[Order Date]])/3,0)</f>
        <v>Q1</v>
      </c>
      <c r="E433" s="5">
        <f>MONTH(SalesDataTable[[#This Row],[Order Date]])</f>
        <v>3</v>
      </c>
      <c r="F433" s="5" t="str">
        <f>TEXT(SalesDataTable[[#This Row],[Order Date]], "MMM")</f>
        <v>Mar</v>
      </c>
      <c r="G433" s="4" t="s">
        <v>11</v>
      </c>
      <c r="H433" s="4" t="s">
        <v>12</v>
      </c>
      <c r="I433" s="4" t="s">
        <v>2</v>
      </c>
      <c r="J433" s="4" t="s">
        <v>13</v>
      </c>
      <c r="K433" s="4" t="s">
        <v>4</v>
      </c>
      <c r="L433" s="4" t="s">
        <v>26</v>
      </c>
      <c r="M433" s="9">
        <v>2</v>
      </c>
      <c r="N433" s="6">
        <v>40.880000000000003</v>
      </c>
      <c r="O433" s="7">
        <v>0.05</v>
      </c>
      <c r="P433" s="6">
        <v>16.39</v>
      </c>
      <c r="Q433" s="6">
        <f t="shared" si="24"/>
        <v>77.671999999999997</v>
      </c>
      <c r="R433" s="6">
        <f t="shared" si="25"/>
        <v>32.78</v>
      </c>
      <c r="S433" s="6">
        <f t="shared" si="26"/>
        <v>44.891999999999996</v>
      </c>
      <c r="T433" s="8">
        <f t="shared" si="27"/>
        <v>0.57796889483983926</v>
      </c>
      <c r="U433" s="5">
        <f>YEAR(SalesDataTable[[#This Row],[Order Date]])</f>
        <v>2026</v>
      </c>
      <c r="V433" s="8" t="str">
        <f>"Q"&amp;ROUNDUP(MONTH(SalesDataTable[[#This Row],[Order Date]])/3,0)</f>
        <v>Q1</v>
      </c>
      <c r="W433" s="9">
        <f>MONTH(SalesDataTable[[#This Row],[Order Date]])</f>
        <v>3</v>
      </c>
      <c r="X433" s="8" t="str">
        <f>TEXT(SalesDataTable[[#This Row],[Order Date]],"mmm")</f>
        <v>Mar</v>
      </c>
    </row>
    <row r="434" spans="1:24" ht="16">
      <c r="A434" s="2">
        <v>4796</v>
      </c>
      <c r="B434" s="3">
        <v>46106</v>
      </c>
      <c r="C434" s="5">
        <f>YEAR(SalesDataTable[[#This Row],[Order Date]])</f>
        <v>2026</v>
      </c>
      <c r="D434" s="14" t="str">
        <f>"Q"&amp;ROUNDUP(MONTH(SalesDataTable[[#This Row],[Order Date]])/3,0)</f>
        <v>Q1</v>
      </c>
      <c r="E434" s="5">
        <f>MONTH(SalesDataTable[[#This Row],[Order Date]])</f>
        <v>3</v>
      </c>
      <c r="F434" s="5" t="str">
        <f>TEXT(SalesDataTable[[#This Row],[Order Date]], "MMM")</f>
        <v>Mar</v>
      </c>
      <c r="G434" s="4" t="s">
        <v>6</v>
      </c>
      <c r="H434" s="4" t="s">
        <v>43</v>
      </c>
      <c r="I434" s="4" t="s">
        <v>2</v>
      </c>
      <c r="J434" s="4" t="s">
        <v>13</v>
      </c>
      <c r="K434" s="4" t="s">
        <v>34</v>
      </c>
      <c r="L434" s="4" t="s">
        <v>35</v>
      </c>
      <c r="M434" s="9">
        <v>2</v>
      </c>
      <c r="N434" s="6">
        <v>39.409999999999997</v>
      </c>
      <c r="O434" s="7">
        <v>0.15</v>
      </c>
      <c r="P434" s="6">
        <v>14.91</v>
      </c>
      <c r="Q434" s="6">
        <f t="shared" si="24"/>
        <v>66.996999999999986</v>
      </c>
      <c r="R434" s="6">
        <f t="shared" si="25"/>
        <v>29.82</v>
      </c>
      <c r="S434" s="6">
        <f t="shared" si="26"/>
        <v>37.176999999999985</v>
      </c>
      <c r="T434" s="8">
        <f t="shared" si="27"/>
        <v>0.55490544352732207</v>
      </c>
      <c r="U434" s="5">
        <f>YEAR(SalesDataTable[[#This Row],[Order Date]])</f>
        <v>2026</v>
      </c>
      <c r="V434" s="8" t="str">
        <f>"Q"&amp;ROUNDUP(MONTH(SalesDataTable[[#This Row],[Order Date]])/3,0)</f>
        <v>Q1</v>
      </c>
      <c r="W434" s="9">
        <f>MONTH(SalesDataTable[[#This Row],[Order Date]])</f>
        <v>3</v>
      </c>
      <c r="X434" s="8" t="str">
        <f>TEXT(SalesDataTable[[#This Row],[Order Date]],"mmm")</f>
        <v>Mar</v>
      </c>
    </row>
    <row r="435" spans="1:24" ht="16">
      <c r="A435" s="2">
        <v>89</v>
      </c>
      <c r="B435" s="3">
        <v>46107</v>
      </c>
      <c r="C435" s="5">
        <f>YEAR(SalesDataTable[[#This Row],[Order Date]])</f>
        <v>2026</v>
      </c>
      <c r="D435" s="14" t="str">
        <f>"Q"&amp;ROUNDUP(MONTH(SalesDataTable[[#This Row],[Order Date]])/3,0)</f>
        <v>Q1</v>
      </c>
      <c r="E435" s="5">
        <f>MONTH(SalesDataTable[[#This Row],[Order Date]])</f>
        <v>3</v>
      </c>
      <c r="F435" s="5" t="str">
        <f>TEXT(SalesDataTable[[#This Row],[Order Date]], "MMM")</f>
        <v>Mar</v>
      </c>
      <c r="G435" s="4" t="s">
        <v>11</v>
      </c>
      <c r="H435" s="4" t="s">
        <v>39</v>
      </c>
      <c r="I435" s="4" t="s">
        <v>2</v>
      </c>
      <c r="J435" s="4" t="s">
        <v>3</v>
      </c>
      <c r="K435" s="4" t="s">
        <v>4</v>
      </c>
      <c r="L435" s="4" t="s">
        <v>26</v>
      </c>
      <c r="M435" s="9">
        <v>1</v>
      </c>
      <c r="N435" s="6">
        <v>40.82</v>
      </c>
      <c r="O435" s="7">
        <v>0.05</v>
      </c>
      <c r="P435" s="6">
        <v>16.940000000000001</v>
      </c>
      <c r="Q435" s="6">
        <f t="shared" si="24"/>
        <v>38.778999999999996</v>
      </c>
      <c r="R435" s="6">
        <f t="shared" si="25"/>
        <v>16.940000000000001</v>
      </c>
      <c r="S435" s="6">
        <f t="shared" si="26"/>
        <v>21.838999999999995</v>
      </c>
      <c r="T435" s="8">
        <f t="shared" si="27"/>
        <v>0.56316563088269411</v>
      </c>
      <c r="U435" s="5">
        <f>YEAR(SalesDataTable[[#This Row],[Order Date]])</f>
        <v>2026</v>
      </c>
      <c r="V435" s="8" t="str">
        <f>"Q"&amp;ROUNDUP(MONTH(SalesDataTable[[#This Row],[Order Date]])/3,0)</f>
        <v>Q1</v>
      </c>
      <c r="W435" s="9">
        <f>MONTH(SalesDataTable[[#This Row],[Order Date]])</f>
        <v>3</v>
      </c>
      <c r="X435" s="8" t="str">
        <f>TEXT(SalesDataTable[[#This Row],[Order Date]],"mmm")</f>
        <v>Mar</v>
      </c>
    </row>
    <row r="436" spans="1:24" ht="16">
      <c r="A436" s="2">
        <v>487</v>
      </c>
      <c r="B436" s="3">
        <v>46107</v>
      </c>
      <c r="C436" s="5">
        <f>YEAR(SalesDataTable[[#This Row],[Order Date]])</f>
        <v>2026</v>
      </c>
      <c r="D436" s="14" t="str">
        <f>"Q"&amp;ROUNDUP(MONTH(SalesDataTable[[#This Row],[Order Date]])/3,0)</f>
        <v>Q1</v>
      </c>
      <c r="E436" s="5">
        <f>MONTH(SalesDataTable[[#This Row],[Order Date]])</f>
        <v>3</v>
      </c>
      <c r="F436" s="5" t="str">
        <f>TEXT(SalesDataTable[[#This Row],[Order Date]], "MMM")</f>
        <v>Mar</v>
      </c>
      <c r="G436" s="4" t="s">
        <v>20</v>
      </c>
      <c r="H436" s="4" t="s">
        <v>33</v>
      </c>
      <c r="I436" s="4" t="s">
        <v>19</v>
      </c>
      <c r="J436" s="4" t="s">
        <v>16</v>
      </c>
      <c r="K436" s="4" t="s">
        <v>14</v>
      </c>
      <c r="L436" s="4" t="s">
        <v>15</v>
      </c>
      <c r="M436" s="9">
        <v>3</v>
      </c>
      <c r="N436" s="6">
        <v>36.979999999999997</v>
      </c>
      <c r="O436" s="7">
        <v>0.1</v>
      </c>
      <c r="P436" s="6">
        <v>13.65</v>
      </c>
      <c r="Q436" s="6">
        <f t="shared" si="24"/>
        <v>99.846000000000004</v>
      </c>
      <c r="R436" s="6">
        <f t="shared" si="25"/>
        <v>40.950000000000003</v>
      </c>
      <c r="S436" s="6">
        <f t="shared" si="26"/>
        <v>58.896000000000001</v>
      </c>
      <c r="T436" s="8">
        <f t="shared" si="27"/>
        <v>0.58986839733189111</v>
      </c>
      <c r="U436" s="5">
        <f>YEAR(SalesDataTable[[#This Row],[Order Date]])</f>
        <v>2026</v>
      </c>
      <c r="V436" s="8" t="str">
        <f>"Q"&amp;ROUNDUP(MONTH(SalesDataTable[[#This Row],[Order Date]])/3,0)</f>
        <v>Q1</v>
      </c>
      <c r="W436" s="9">
        <f>MONTH(SalesDataTable[[#This Row],[Order Date]])</f>
        <v>3</v>
      </c>
      <c r="X436" s="8" t="str">
        <f>TEXT(SalesDataTable[[#This Row],[Order Date]],"mmm")</f>
        <v>Mar</v>
      </c>
    </row>
    <row r="437" spans="1:24" ht="16">
      <c r="A437" s="2">
        <v>1476</v>
      </c>
      <c r="B437" s="3">
        <v>46107</v>
      </c>
      <c r="C437" s="5">
        <f>YEAR(SalesDataTable[[#This Row],[Order Date]])</f>
        <v>2026</v>
      </c>
      <c r="D437" s="14" t="str">
        <f>"Q"&amp;ROUNDUP(MONTH(SalesDataTable[[#This Row],[Order Date]])/3,0)</f>
        <v>Q1</v>
      </c>
      <c r="E437" s="5">
        <f>MONTH(SalesDataTable[[#This Row],[Order Date]])</f>
        <v>3</v>
      </c>
      <c r="F437" s="5" t="str">
        <f>TEXT(SalesDataTable[[#This Row],[Order Date]], "MMM")</f>
        <v>Mar</v>
      </c>
      <c r="G437" s="4" t="s">
        <v>6</v>
      </c>
      <c r="H437" s="4" t="s">
        <v>43</v>
      </c>
      <c r="I437" s="4" t="s">
        <v>28</v>
      </c>
      <c r="J437" s="4" t="s">
        <v>13</v>
      </c>
      <c r="K437" s="4" t="s">
        <v>14</v>
      </c>
      <c r="L437" s="4" t="s">
        <v>15</v>
      </c>
      <c r="M437" s="9">
        <v>1</v>
      </c>
      <c r="N437" s="6">
        <v>35.700000000000003</v>
      </c>
      <c r="O437" s="7">
        <v>0.05</v>
      </c>
      <c r="P437" s="6">
        <v>13.91</v>
      </c>
      <c r="Q437" s="6">
        <f t="shared" si="24"/>
        <v>33.914999999999999</v>
      </c>
      <c r="R437" s="6">
        <f t="shared" si="25"/>
        <v>13.91</v>
      </c>
      <c r="S437" s="6">
        <f t="shared" si="26"/>
        <v>20.004999999999999</v>
      </c>
      <c r="T437" s="8">
        <f t="shared" si="27"/>
        <v>0.58985699542975079</v>
      </c>
      <c r="U437" s="5">
        <f>YEAR(SalesDataTable[[#This Row],[Order Date]])</f>
        <v>2026</v>
      </c>
      <c r="V437" s="8" t="str">
        <f>"Q"&amp;ROUNDUP(MONTH(SalesDataTable[[#This Row],[Order Date]])/3,0)</f>
        <v>Q1</v>
      </c>
      <c r="W437" s="9">
        <f>MONTH(SalesDataTable[[#This Row],[Order Date]])</f>
        <v>3</v>
      </c>
      <c r="X437" s="8" t="str">
        <f>TEXT(SalesDataTable[[#This Row],[Order Date]],"mmm")</f>
        <v>Mar</v>
      </c>
    </row>
    <row r="438" spans="1:24" ht="16">
      <c r="A438" s="2">
        <v>2145</v>
      </c>
      <c r="B438" s="3">
        <v>46107</v>
      </c>
      <c r="C438" s="5">
        <f>YEAR(SalesDataTable[[#This Row],[Order Date]])</f>
        <v>2026</v>
      </c>
      <c r="D438" s="14" t="str">
        <f>"Q"&amp;ROUNDUP(MONTH(SalesDataTable[[#This Row],[Order Date]])/3,0)</f>
        <v>Q1</v>
      </c>
      <c r="E438" s="5">
        <f>MONTH(SalesDataTable[[#This Row],[Order Date]])</f>
        <v>3</v>
      </c>
      <c r="F438" s="5" t="str">
        <f>TEXT(SalesDataTable[[#This Row],[Order Date]], "MMM")</f>
        <v>Mar</v>
      </c>
      <c r="G438" s="4" t="s">
        <v>20</v>
      </c>
      <c r="H438" s="4" t="s">
        <v>33</v>
      </c>
      <c r="I438" s="4" t="s">
        <v>19</v>
      </c>
      <c r="J438" s="4" t="s">
        <v>3</v>
      </c>
      <c r="K438" s="4" t="s">
        <v>4</v>
      </c>
      <c r="L438" s="4" t="s">
        <v>26</v>
      </c>
      <c r="M438" s="9">
        <v>1</v>
      </c>
      <c r="N438" s="6">
        <v>39.53</v>
      </c>
      <c r="O438" s="7">
        <v>0.05</v>
      </c>
      <c r="P438" s="6">
        <v>17.170000000000002</v>
      </c>
      <c r="Q438" s="6">
        <f t="shared" si="24"/>
        <v>37.5535</v>
      </c>
      <c r="R438" s="6">
        <f t="shared" si="25"/>
        <v>17.170000000000002</v>
      </c>
      <c r="S438" s="6">
        <f t="shared" si="26"/>
        <v>20.383499999999998</v>
      </c>
      <c r="T438" s="8">
        <f t="shared" si="27"/>
        <v>0.54278562584046752</v>
      </c>
      <c r="U438" s="5">
        <f>YEAR(SalesDataTable[[#This Row],[Order Date]])</f>
        <v>2026</v>
      </c>
      <c r="V438" s="8" t="str">
        <f>"Q"&amp;ROUNDUP(MONTH(SalesDataTable[[#This Row],[Order Date]])/3,0)</f>
        <v>Q1</v>
      </c>
      <c r="W438" s="9">
        <f>MONTH(SalesDataTable[[#This Row],[Order Date]])</f>
        <v>3</v>
      </c>
      <c r="X438" s="8" t="str">
        <f>TEXT(SalesDataTable[[#This Row],[Order Date]],"mmm")</f>
        <v>Mar</v>
      </c>
    </row>
    <row r="439" spans="1:24" ht="16">
      <c r="A439" s="2">
        <v>2999</v>
      </c>
      <c r="B439" s="3">
        <v>46107</v>
      </c>
      <c r="C439" s="5">
        <f>YEAR(SalesDataTable[[#This Row],[Order Date]])</f>
        <v>2026</v>
      </c>
      <c r="D439" s="14" t="str">
        <f>"Q"&amp;ROUNDUP(MONTH(SalesDataTable[[#This Row],[Order Date]])/3,0)</f>
        <v>Q1</v>
      </c>
      <c r="E439" s="5">
        <f>MONTH(SalesDataTable[[#This Row],[Order Date]])</f>
        <v>3</v>
      </c>
      <c r="F439" s="5" t="str">
        <f>TEXT(SalesDataTable[[#This Row],[Order Date]], "MMM")</f>
        <v>Mar</v>
      </c>
      <c r="G439" s="4" t="s">
        <v>11</v>
      </c>
      <c r="H439" s="4" t="s">
        <v>18</v>
      </c>
      <c r="I439" s="4" t="s">
        <v>19</v>
      </c>
      <c r="J439" s="4" t="s">
        <v>3</v>
      </c>
      <c r="K439" s="4" t="s">
        <v>14</v>
      </c>
      <c r="L439" s="4" t="s">
        <v>15</v>
      </c>
      <c r="M439" s="9">
        <v>2</v>
      </c>
      <c r="N439" s="6">
        <v>35.75</v>
      </c>
      <c r="O439" s="7">
        <v>0</v>
      </c>
      <c r="P439" s="6">
        <v>13.28</v>
      </c>
      <c r="Q439" s="6">
        <f t="shared" si="24"/>
        <v>71.5</v>
      </c>
      <c r="R439" s="6">
        <f t="shared" si="25"/>
        <v>26.56</v>
      </c>
      <c r="S439" s="6">
        <f t="shared" si="26"/>
        <v>44.94</v>
      </c>
      <c r="T439" s="8">
        <f t="shared" si="27"/>
        <v>0.62853146853146846</v>
      </c>
      <c r="U439" s="5">
        <f>YEAR(SalesDataTable[[#This Row],[Order Date]])</f>
        <v>2026</v>
      </c>
      <c r="V439" s="8" t="str">
        <f>"Q"&amp;ROUNDUP(MONTH(SalesDataTable[[#This Row],[Order Date]])/3,0)</f>
        <v>Q1</v>
      </c>
      <c r="W439" s="9">
        <f>MONTH(SalesDataTable[[#This Row],[Order Date]])</f>
        <v>3</v>
      </c>
      <c r="X439" s="8" t="str">
        <f>TEXT(SalesDataTable[[#This Row],[Order Date]],"mmm")</f>
        <v>Mar</v>
      </c>
    </row>
    <row r="440" spans="1:24" ht="16">
      <c r="A440" s="2">
        <v>4464</v>
      </c>
      <c r="B440" s="3">
        <v>46107</v>
      </c>
      <c r="C440" s="5">
        <f>YEAR(SalesDataTable[[#This Row],[Order Date]])</f>
        <v>2026</v>
      </c>
      <c r="D440" s="14" t="str">
        <f>"Q"&amp;ROUNDUP(MONTH(SalesDataTable[[#This Row],[Order Date]])/3,0)</f>
        <v>Q1</v>
      </c>
      <c r="E440" s="5">
        <f>MONTH(SalesDataTable[[#This Row],[Order Date]])</f>
        <v>3</v>
      </c>
      <c r="F440" s="5" t="str">
        <f>TEXT(SalesDataTable[[#This Row],[Order Date]], "MMM")</f>
        <v>Mar</v>
      </c>
      <c r="G440" s="4" t="s">
        <v>11</v>
      </c>
      <c r="H440" s="4" t="s">
        <v>12</v>
      </c>
      <c r="I440" s="4" t="s">
        <v>2</v>
      </c>
      <c r="J440" s="4" t="s">
        <v>16</v>
      </c>
      <c r="K440" s="4" t="s">
        <v>34</v>
      </c>
      <c r="L440" s="4" t="s">
        <v>45</v>
      </c>
      <c r="M440" s="9">
        <v>2</v>
      </c>
      <c r="N440" s="6">
        <v>50.17</v>
      </c>
      <c r="O440" s="7">
        <v>0</v>
      </c>
      <c r="P440" s="6">
        <v>22.37</v>
      </c>
      <c r="Q440" s="6">
        <f t="shared" si="24"/>
        <v>100.34</v>
      </c>
      <c r="R440" s="6">
        <f t="shared" si="25"/>
        <v>44.74</v>
      </c>
      <c r="S440" s="6">
        <f t="shared" si="26"/>
        <v>55.6</v>
      </c>
      <c r="T440" s="8">
        <f t="shared" si="27"/>
        <v>0.55411600558102447</v>
      </c>
      <c r="U440" s="5">
        <f>YEAR(SalesDataTable[[#This Row],[Order Date]])</f>
        <v>2026</v>
      </c>
      <c r="V440" s="8" t="str">
        <f>"Q"&amp;ROUNDUP(MONTH(SalesDataTable[[#This Row],[Order Date]])/3,0)</f>
        <v>Q1</v>
      </c>
      <c r="W440" s="9">
        <f>MONTH(SalesDataTable[[#This Row],[Order Date]])</f>
        <v>3</v>
      </c>
      <c r="X440" s="8" t="str">
        <f>TEXT(SalesDataTable[[#This Row],[Order Date]],"mmm")</f>
        <v>Mar</v>
      </c>
    </row>
    <row r="441" spans="1:24" ht="16">
      <c r="A441" s="2">
        <v>4978</v>
      </c>
      <c r="B441" s="3">
        <v>46107</v>
      </c>
      <c r="C441" s="5">
        <f>YEAR(SalesDataTable[[#This Row],[Order Date]])</f>
        <v>2026</v>
      </c>
      <c r="D441" s="14" t="str">
        <f>"Q"&amp;ROUNDUP(MONTH(SalesDataTable[[#This Row],[Order Date]])/3,0)</f>
        <v>Q1</v>
      </c>
      <c r="E441" s="5">
        <f>MONTH(SalesDataTable[[#This Row],[Order Date]])</f>
        <v>3</v>
      </c>
      <c r="F441" s="5" t="str">
        <f>TEXT(SalesDataTable[[#This Row],[Order Date]], "MMM")</f>
        <v>Mar</v>
      </c>
      <c r="G441" s="4" t="s">
        <v>0</v>
      </c>
      <c r="H441" s="4" t="s">
        <v>36</v>
      </c>
      <c r="I441" s="4" t="s">
        <v>2</v>
      </c>
      <c r="J441" s="4" t="s">
        <v>13</v>
      </c>
      <c r="K441" s="4" t="s">
        <v>34</v>
      </c>
      <c r="L441" s="4" t="s">
        <v>35</v>
      </c>
      <c r="M441" s="9">
        <v>5</v>
      </c>
      <c r="N441" s="6">
        <v>41.32</v>
      </c>
      <c r="O441" s="7">
        <v>0</v>
      </c>
      <c r="P441" s="6">
        <v>15.09</v>
      </c>
      <c r="Q441" s="6">
        <f t="shared" si="24"/>
        <v>206.6</v>
      </c>
      <c r="R441" s="6">
        <f t="shared" si="25"/>
        <v>75.45</v>
      </c>
      <c r="S441" s="6">
        <f t="shared" si="26"/>
        <v>131.14999999999998</v>
      </c>
      <c r="T441" s="8">
        <f t="shared" si="27"/>
        <v>0.63480154888673757</v>
      </c>
      <c r="U441" s="5">
        <f>YEAR(SalesDataTable[[#This Row],[Order Date]])</f>
        <v>2026</v>
      </c>
      <c r="V441" s="8" t="str">
        <f>"Q"&amp;ROUNDUP(MONTH(SalesDataTable[[#This Row],[Order Date]])/3,0)</f>
        <v>Q1</v>
      </c>
      <c r="W441" s="9">
        <f>MONTH(SalesDataTable[[#This Row],[Order Date]])</f>
        <v>3</v>
      </c>
      <c r="X441" s="8" t="str">
        <f>TEXT(SalesDataTable[[#This Row],[Order Date]],"mmm")</f>
        <v>Mar</v>
      </c>
    </row>
    <row r="442" spans="1:24" ht="16">
      <c r="A442" s="2">
        <v>130</v>
      </c>
      <c r="B442" s="3">
        <v>46108</v>
      </c>
      <c r="C442" s="5">
        <f>YEAR(SalesDataTable[[#This Row],[Order Date]])</f>
        <v>2026</v>
      </c>
      <c r="D442" s="14" t="str">
        <f>"Q"&amp;ROUNDUP(MONTH(SalesDataTable[[#This Row],[Order Date]])/3,0)</f>
        <v>Q1</v>
      </c>
      <c r="E442" s="5">
        <f>MONTH(SalesDataTable[[#This Row],[Order Date]])</f>
        <v>3</v>
      </c>
      <c r="F442" s="5" t="str">
        <f>TEXT(SalesDataTable[[#This Row],[Order Date]], "MMM")</f>
        <v>Mar</v>
      </c>
      <c r="G442" s="4" t="s">
        <v>20</v>
      </c>
      <c r="H442" s="4" t="s">
        <v>31</v>
      </c>
      <c r="I442" s="4" t="s">
        <v>28</v>
      </c>
      <c r="J442" s="4" t="s">
        <v>13</v>
      </c>
      <c r="K442" s="4" t="s">
        <v>9</v>
      </c>
      <c r="L442" s="4" t="s">
        <v>37</v>
      </c>
      <c r="M442" s="9">
        <v>3</v>
      </c>
      <c r="N442" s="6">
        <v>152.4</v>
      </c>
      <c r="O442" s="7">
        <v>0.05</v>
      </c>
      <c r="P442" s="6">
        <v>79.97</v>
      </c>
      <c r="Q442" s="6">
        <f t="shared" si="24"/>
        <v>434.34000000000003</v>
      </c>
      <c r="R442" s="6">
        <f t="shared" si="25"/>
        <v>239.91</v>
      </c>
      <c r="S442" s="6">
        <f t="shared" si="26"/>
        <v>194.43000000000004</v>
      </c>
      <c r="T442" s="8">
        <f t="shared" si="27"/>
        <v>0.44764470230694853</v>
      </c>
      <c r="U442" s="5">
        <f>YEAR(SalesDataTable[[#This Row],[Order Date]])</f>
        <v>2026</v>
      </c>
      <c r="V442" s="8" t="str">
        <f>"Q"&amp;ROUNDUP(MONTH(SalesDataTable[[#This Row],[Order Date]])/3,0)</f>
        <v>Q1</v>
      </c>
      <c r="W442" s="9">
        <f>MONTH(SalesDataTable[[#This Row],[Order Date]])</f>
        <v>3</v>
      </c>
      <c r="X442" s="8" t="str">
        <f>TEXT(SalesDataTable[[#This Row],[Order Date]],"mmm")</f>
        <v>Mar</v>
      </c>
    </row>
    <row r="443" spans="1:24" ht="16">
      <c r="A443" s="2">
        <v>848</v>
      </c>
      <c r="B443" s="3">
        <v>46108</v>
      </c>
      <c r="C443" s="5">
        <f>YEAR(SalesDataTable[[#This Row],[Order Date]])</f>
        <v>2026</v>
      </c>
      <c r="D443" s="14" t="str">
        <f>"Q"&amp;ROUNDUP(MONTH(SalesDataTable[[#This Row],[Order Date]])/3,0)</f>
        <v>Q1</v>
      </c>
      <c r="E443" s="5">
        <f>MONTH(SalesDataTable[[#This Row],[Order Date]])</f>
        <v>3</v>
      </c>
      <c r="F443" s="5" t="str">
        <f>TEXT(SalesDataTable[[#This Row],[Order Date]], "MMM")</f>
        <v>Mar</v>
      </c>
      <c r="G443" s="4" t="s">
        <v>0</v>
      </c>
      <c r="H443" s="4" t="s">
        <v>1</v>
      </c>
      <c r="I443" s="4" t="s">
        <v>2</v>
      </c>
      <c r="J443" s="4" t="s">
        <v>13</v>
      </c>
      <c r="K443" s="4" t="s">
        <v>34</v>
      </c>
      <c r="L443" s="4" t="s">
        <v>42</v>
      </c>
      <c r="M443" s="9">
        <v>1</v>
      </c>
      <c r="N443" s="6">
        <v>36.299999999999997</v>
      </c>
      <c r="O443" s="7">
        <v>0</v>
      </c>
      <c r="P443" s="6">
        <v>14.1</v>
      </c>
      <c r="Q443" s="6">
        <f t="shared" si="24"/>
        <v>36.299999999999997</v>
      </c>
      <c r="R443" s="6">
        <f t="shared" si="25"/>
        <v>14.1</v>
      </c>
      <c r="S443" s="6">
        <f t="shared" si="26"/>
        <v>22.199999999999996</v>
      </c>
      <c r="T443" s="8">
        <f t="shared" si="27"/>
        <v>0.61157024793388426</v>
      </c>
      <c r="U443" s="5">
        <f>YEAR(SalesDataTable[[#This Row],[Order Date]])</f>
        <v>2026</v>
      </c>
      <c r="V443" s="8" t="str">
        <f>"Q"&amp;ROUNDUP(MONTH(SalesDataTable[[#This Row],[Order Date]])/3,0)</f>
        <v>Q1</v>
      </c>
      <c r="W443" s="9">
        <f>MONTH(SalesDataTable[[#This Row],[Order Date]])</f>
        <v>3</v>
      </c>
      <c r="X443" s="8" t="str">
        <f>TEXT(SalesDataTable[[#This Row],[Order Date]],"mmm")</f>
        <v>Mar</v>
      </c>
    </row>
    <row r="444" spans="1:24" ht="16">
      <c r="A444" s="2">
        <v>1359</v>
      </c>
      <c r="B444" s="3">
        <v>46108</v>
      </c>
      <c r="C444" s="5">
        <f>YEAR(SalesDataTable[[#This Row],[Order Date]])</f>
        <v>2026</v>
      </c>
      <c r="D444" s="14" t="str">
        <f>"Q"&amp;ROUNDUP(MONTH(SalesDataTable[[#This Row],[Order Date]])/3,0)</f>
        <v>Q1</v>
      </c>
      <c r="E444" s="5">
        <f>MONTH(SalesDataTable[[#This Row],[Order Date]])</f>
        <v>3</v>
      </c>
      <c r="F444" s="5" t="str">
        <f>TEXT(SalesDataTable[[#This Row],[Order Date]], "MMM")</f>
        <v>Mar</v>
      </c>
      <c r="G444" s="4" t="s">
        <v>11</v>
      </c>
      <c r="H444" s="4" t="s">
        <v>25</v>
      </c>
      <c r="I444" s="4" t="s">
        <v>2</v>
      </c>
      <c r="J444" s="4" t="s">
        <v>3</v>
      </c>
      <c r="K444" s="4" t="s">
        <v>14</v>
      </c>
      <c r="L444" s="4" t="s">
        <v>32</v>
      </c>
      <c r="M444" s="9">
        <v>3</v>
      </c>
      <c r="N444" s="6">
        <v>46.24</v>
      </c>
      <c r="O444" s="7">
        <v>0.1</v>
      </c>
      <c r="P444" s="6">
        <v>18.2</v>
      </c>
      <c r="Q444" s="6">
        <f t="shared" si="24"/>
        <v>124.848</v>
      </c>
      <c r="R444" s="6">
        <f t="shared" si="25"/>
        <v>54.599999999999994</v>
      </c>
      <c r="S444" s="6">
        <f t="shared" si="26"/>
        <v>70.248000000000005</v>
      </c>
      <c r="T444" s="8">
        <f t="shared" si="27"/>
        <v>0.56266820453671673</v>
      </c>
      <c r="U444" s="5">
        <f>YEAR(SalesDataTable[[#This Row],[Order Date]])</f>
        <v>2026</v>
      </c>
      <c r="V444" s="8" t="str">
        <f>"Q"&amp;ROUNDUP(MONTH(SalesDataTable[[#This Row],[Order Date]])/3,0)</f>
        <v>Q1</v>
      </c>
      <c r="W444" s="9">
        <f>MONTH(SalesDataTable[[#This Row],[Order Date]])</f>
        <v>3</v>
      </c>
      <c r="X444" s="8" t="str">
        <f>TEXT(SalesDataTable[[#This Row],[Order Date]],"mmm")</f>
        <v>Mar</v>
      </c>
    </row>
    <row r="445" spans="1:24" ht="16">
      <c r="A445" s="2">
        <v>2379</v>
      </c>
      <c r="B445" s="3">
        <v>46108</v>
      </c>
      <c r="C445" s="5">
        <f>YEAR(SalesDataTable[[#This Row],[Order Date]])</f>
        <v>2026</v>
      </c>
      <c r="D445" s="14" t="str">
        <f>"Q"&amp;ROUNDUP(MONTH(SalesDataTable[[#This Row],[Order Date]])/3,0)</f>
        <v>Q1</v>
      </c>
      <c r="E445" s="5">
        <f>MONTH(SalesDataTable[[#This Row],[Order Date]])</f>
        <v>3</v>
      </c>
      <c r="F445" s="5" t="str">
        <f>TEXT(SalesDataTable[[#This Row],[Order Date]], "MMM")</f>
        <v>Mar</v>
      </c>
      <c r="G445" s="4" t="s">
        <v>0</v>
      </c>
      <c r="H445" s="4" t="s">
        <v>1</v>
      </c>
      <c r="I445" s="4" t="s">
        <v>19</v>
      </c>
      <c r="J445" s="4" t="s">
        <v>3</v>
      </c>
      <c r="K445" s="4" t="s">
        <v>14</v>
      </c>
      <c r="L445" s="4" t="s">
        <v>48</v>
      </c>
      <c r="M445" s="9">
        <v>2</v>
      </c>
      <c r="N445" s="6">
        <v>165.58</v>
      </c>
      <c r="O445" s="7">
        <v>0</v>
      </c>
      <c r="P445" s="6">
        <v>86.16</v>
      </c>
      <c r="Q445" s="6">
        <f t="shared" si="24"/>
        <v>331.16</v>
      </c>
      <c r="R445" s="6">
        <f t="shared" si="25"/>
        <v>172.32</v>
      </c>
      <c r="S445" s="6">
        <f t="shared" si="26"/>
        <v>158.84000000000003</v>
      </c>
      <c r="T445" s="8">
        <f t="shared" si="27"/>
        <v>0.47964730039859893</v>
      </c>
      <c r="U445" s="5">
        <f>YEAR(SalesDataTable[[#This Row],[Order Date]])</f>
        <v>2026</v>
      </c>
      <c r="V445" s="8" t="str">
        <f>"Q"&amp;ROUNDUP(MONTH(SalesDataTable[[#This Row],[Order Date]])/3,0)</f>
        <v>Q1</v>
      </c>
      <c r="W445" s="9">
        <f>MONTH(SalesDataTable[[#This Row],[Order Date]])</f>
        <v>3</v>
      </c>
      <c r="X445" s="8" t="str">
        <f>TEXT(SalesDataTable[[#This Row],[Order Date]],"mmm")</f>
        <v>Mar</v>
      </c>
    </row>
    <row r="446" spans="1:24" ht="16">
      <c r="A446" s="2">
        <v>2987</v>
      </c>
      <c r="B446" s="3">
        <v>46108</v>
      </c>
      <c r="C446" s="5">
        <f>YEAR(SalesDataTable[[#This Row],[Order Date]])</f>
        <v>2026</v>
      </c>
      <c r="D446" s="14" t="str">
        <f>"Q"&amp;ROUNDUP(MONTH(SalesDataTable[[#This Row],[Order Date]])/3,0)</f>
        <v>Q1</v>
      </c>
      <c r="E446" s="5">
        <f>MONTH(SalesDataTable[[#This Row],[Order Date]])</f>
        <v>3</v>
      </c>
      <c r="F446" s="5" t="str">
        <f>TEXT(SalesDataTable[[#This Row],[Order Date]], "MMM")</f>
        <v>Mar</v>
      </c>
      <c r="G446" s="4" t="s">
        <v>0</v>
      </c>
      <c r="H446" s="4" t="s">
        <v>36</v>
      </c>
      <c r="I446" s="4" t="s">
        <v>2</v>
      </c>
      <c r="J446" s="4" t="s">
        <v>3</v>
      </c>
      <c r="K446" s="4" t="s">
        <v>23</v>
      </c>
      <c r="L446" s="4" t="s">
        <v>51</v>
      </c>
      <c r="M446" s="9">
        <v>4</v>
      </c>
      <c r="N446" s="6">
        <v>121.49</v>
      </c>
      <c r="O446" s="7">
        <v>0</v>
      </c>
      <c r="P446" s="6">
        <v>62.01</v>
      </c>
      <c r="Q446" s="6">
        <f t="shared" si="24"/>
        <v>485.96</v>
      </c>
      <c r="R446" s="6">
        <f t="shared" si="25"/>
        <v>248.04</v>
      </c>
      <c r="S446" s="6">
        <f t="shared" si="26"/>
        <v>237.92</v>
      </c>
      <c r="T446" s="8">
        <f t="shared" si="27"/>
        <v>0.4895876203802782</v>
      </c>
      <c r="U446" s="5">
        <f>YEAR(SalesDataTable[[#This Row],[Order Date]])</f>
        <v>2026</v>
      </c>
      <c r="V446" s="8" t="str">
        <f>"Q"&amp;ROUNDUP(MONTH(SalesDataTable[[#This Row],[Order Date]])/3,0)</f>
        <v>Q1</v>
      </c>
      <c r="W446" s="9">
        <f>MONTH(SalesDataTable[[#This Row],[Order Date]])</f>
        <v>3</v>
      </c>
      <c r="X446" s="8" t="str">
        <f>TEXT(SalesDataTable[[#This Row],[Order Date]],"mmm")</f>
        <v>Mar</v>
      </c>
    </row>
    <row r="447" spans="1:24" ht="16">
      <c r="A447" s="2">
        <v>3121</v>
      </c>
      <c r="B447" s="3">
        <v>46108</v>
      </c>
      <c r="C447" s="5">
        <f>YEAR(SalesDataTable[[#This Row],[Order Date]])</f>
        <v>2026</v>
      </c>
      <c r="D447" s="14" t="str">
        <f>"Q"&amp;ROUNDUP(MONTH(SalesDataTable[[#This Row],[Order Date]])/3,0)</f>
        <v>Q1</v>
      </c>
      <c r="E447" s="5">
        <f>MONTH(SalesDataTable[[#This Row],[Order Date]])</f>
        <v>3</v>
      </c>
      <c r="F447" s="5" t="str">
        <f>TEXT(SalesDataTable[[#This Row],[Order Date]], "MMM")</f>
        <v>Mar</v>
      </c>
      <c r="G447" s="4" t="s">
        <v>6</v>
      </c>
      <c r="H447" s="4" t="s">
        <v>43</v>
      </c>
      <c r="I447" s="4" t="s">
        <v>19</v>
      </c>
      <c r="J447" s="4" t="s">
        <v>13</v>
      </c>
      <c r="K447" s="4" t="s">
        <v>4</v>
      </c>
      <c r="L447" s="4" t="s">
        <v>5</v>
      </c>
      <c r="M447" s="9">
        <v>5</v>
      </c>
      <c r="N447" s="6">
        <v>81.84</v>
      </c>
      <c r="O447" s="7">
        <v>0.1</v>
      </c>
      <c r="P447" s="6">
        <v>42.7</v>
      </c>
      <c r="Q447" s="6">
        <f t="shared" si="24"/>
        <v>368.28000000000003</v>
      </c>
      <c r="R447" s="6">
        <f t="shared" si="25"/>
        <v>213.5</v>
      </c>
      <c r="S447" s="6">
        <f t="shared" si="26"/>
        <v>154.78000000000003</v>
      </c>
      <c r="T447" s="8">
        <f t="shared" si="27"/>
        <v>0.42027804931030743</v>
      </c>
      <c r="U447" s="5">
        <f>YEAR(SalesDataTable[[#This Row],[Order Date]])</f>
        <v>2026</v>
      </c>
      <c r="V447" s="8" t="str">
        <f>"Q"&amp;ROUNDUP(MONTH(SalesDataTable[[#This Row],[Order Date]])/3,0)</f>
        <v>Q1</v>
      </c>
      <c r="W447" s="9">
        <f>MONTH(SalesDataTable[[#This Row],[Order Date]])</f>
        <v>3</v>
      </c>
      <c r="X447" s="8" t="str">
        <f>TEXT(SalesDataTable[[#This Row],[Order Date]],"mmm")</f>
        <v>Mar</v>
      </c>
    </row>
    <row r="448" spans="1:24" ht="16">
      <c r="A448" s="2">
        <v>4445</v>
      </c>
      <c r="B448" s="3">
        <v>46108</v>
      </c>
      <c r="C448" s="5">
        <f>YEAR(SalesDataTable[[#This Row],[Order Date]])</f>
        <v>2026</v>
      </c>
      <c r="D448" s="14" t="str">
        <f>"Q"&amp;ROUNDUP(MONTH(SalesDataTable[[#This Row],[Order Date]])/3,0)</f>
        <v>Q1</v>
      </c>
      <c r="E448" s="5">
        <f>MONTH(SalesDataTable[[#This Row],[Order Date]])</f>
        <v>3</v>
      </c>
      <c r="F448" s="5" t="str">
        <f>TEXT(SalesDataTable[[#This Row],[Order Date]], "MMM")</f>
        <v>Mar</v>
      </c>
      <c r="G448" s="4" t="s">
        <v>6</v>
      </c>
      <c r="H448" s="4" t="s">
        <v>41</v>
      </c>
      <c r="I448" s="4" t="s">
        <v>2</v>
      </c>
      <c r="J448" s="4" t="s">
        <v>13</v>
      </c>
      <c r="K448" s="4" t="s">
        <v>9</v>
      </c>
      <c r="L448" s="4" t="s">
        <v>37</v>
      </c>
      <c r="M448" s="9">
        <v>1</v>
      </c>
      <c r="N448" s="6">
        <v>151.47999999999999</v>
      </c>
      <c r="O448" s="7">
        <v>0</v>
      </c>
      <c r="P448" s="6">
        <v>79.41</v>
      </c>
      <c r="Q448" s="6">
        <f t="shared" si="24"/>
        <v>151.47999999999999</v>
      </c>
      <c r="R448" s="6">
        <f t="shared" si="25"/>
        <v>79.41</v>
      </c>
      <c r="S448" s="6">
        <f t="shared" si="26"/>
        <v>72.069999999999993</v>
      </c>
      <c r="T448" s="8">
        <f t="shared" si="27"/>
        <v>0.47577237919197252</v>
      </c>
      <c r="U448" s="5">
        <f>YEAR(SalesDataTable[[#This Row],[Order Date]])</f>
        <v>2026</v>
      </c>
      <c r="V448" s="8" t="str">
        <f>"Q"&amp;ROUNDUP(MONTH(SalesDataTable[[#This Row],[Order Date]])/3,0)</f>
        <v>Q1</v>
      </c>
      <c r="W448" s="9">
        <f>MONTH(SalesDataTable[[#This Row],[Order Date]])</f>
        <v>3</v>
      </c>
      <c r="X448" s="8" t="str">
        <f>TEXT(SalesDataTable[[#This Row],[Order Date]],"mmm")</f>
        <v>Mar</v>
      </c>
    </row>
    <row r="449" spans="1:24" ht="16">
      <c r="A449" s="2">
        <v>441</v>
      </c>
      <c r="B449" s="3">
        <v>46109</v>
      </c>
      <c r="C449" s="5">
        <f>YEAR(SalesDataTable[[#This Row],[Order Date]])</f>
        <v>2026</v>
      </c>
      <c r="D449" s="14" t="str">
        <f>"Q"&amp;ROUNDUP(MONTH(SalesDataTable[[#This Row],[Order Date]])/3,0)</f>
        <v>Q1</v>
      </c>
      <c r="E449" s="5">
        <f>MONTH(SalesDataTable[[#This Row],[Order Date]])</f>
        <v>3</v>
      </c>
      <c r="F449" s="5" t="str">
        <f>TEXT(SalesDataTable[[#This Row],[Order Date]], "MMM")</f>
        <v>Mar</v>
      </c>
      <c r="G449" s="4" t="s">
        <v>0</v>
      </c>
      <c r="H449" s="4" t="s">
        <v>50</v>
      </c>
      <c r="I449" s="4" t="s">
        <v>19</v>
      </c>
      <c r="J449" s="4" t="s">
        <v>13</v>
      </c>
      <c r="K449" s="4" t="s">
        <v>34</v>
      </c>
      <c r="L449" s="4" t="s">
        <v>45</v>
      </c>
      <c r="M449" s="9">
        <v>1</v>
      </c>
      <c r="N449" s="6">
        <v>51.02</v>
      </c>
      <c r="O449" s="7">
        <v>0.05</v>
      </c>
      <c r="P449" s="6">
        <v>21.94</v>
      </c>
      <c r="Q449" s="6">
        <f t="shared" si="24"/>
        <v>48.469000000000001</v>
      </c>
      <c r="R449" s="6">
        <f t="shared" si="25"/>
        <v>21.94</v>
      </c>
      <c r="S449" s="6">
        <f t="shared" si="26"/>
        <v>26.529</v>
      </c>
      <c r="T449" s="8">
        <f t="shared" si="27"/>
        <v>0.54733953661102974</v>
      </c>
      <c r="U449" s="5">
        <f>YEAR(SalesDataTable[[#This Row],[Order Date]])</f>
        <v>2026</v>
      </c>
      <c r="V449" s="8" t="str">
        <f>"Q"&amp;ROUNDUP(MONTH(SalesDataTable[[#This Row],[Order Date]])/3,0)</f>
        <v>Q1</v>
      </c>
      <c r="W449" s="9">
        <f>MONTH(SalesDataTable[[#This Row],[Order Date]])</f>
        <v>3</v>
      </c>
      <c r="X449" s="8" t="str">
        <f>TEXT(SalesDataTable[[#This Row],[Order Date]],"mmm")</f>
        <v>Mar</v>
      </c>
    </row>
    <row r="450" spans="1:24" ht="16">
      <c r="A450" s="2">
        <v>4608</v>
      </c>
      <c r="B450" s="3">
        <v>46109</v>
      </c>
      <c r="C450" s="5">
        <f>YEAR(SalesDataTable[[#This Row],[Order Date]])</f>
        <v>2026</v>
      </c>
      <c r="D450" s="14" t="str">
        <f>"Q"&amp;ROUNDUP(MONTH(SalesDataTable[[#This Row],[Order Date]])/3,0)</f>
        <v>Q1</v>
      </c>
      <c r="E450" s="5">
        <f>MONTH(SalesDataTable[[#This Row],[Order Date]])</f>
        <v>3</v>
      </c>
      <c r="F450" s="5" t="str">
        <f>TEXT(SalesDataTable[[#This Row],[Order Date]], "MMM")</f>
        <v>Mar</v>
      </c>
      <c r="G450" s="4" t="s">
        <v>11</v>
      </c>
      <c r="H450" s="4" t="s">
        <v>12</v>
      </c>
      <c r="I450" s="4" t="s">
        <v>8</v>
      </c>
      <c r="J450" s="4" t="s">
        <v>16</v>
      </c>
      <c r="K450" s="4" t="s">
        <v>4</v>
      </c>
      <c r="L450" s="4" t="s">
        <v>26</v>
      </c>
      <c r="M450" s="9">
        <v>8</v>
      </c>
      <c r="N450" s="6">
        <v>40.86</v>
      </c>
      <c r="O450" s="7">
        <v>0.1</v>
      </c>
      <c r="P450" s="6">
        <v>16.34</v>
      </c>
      <c r="Q450" s="6">
        <f t="shared" ref="Q450:Q513" si="28">M450*N450*(1-O450)</f>
        <v>294.19200000000001</v>
      </c>
      <c r="R450" s="6">
        <f t="shared" ref="R450:R513" si="29">M450*P450</f>
        <v>130.72</v>
      </c>
      <c r="S450" s="6">
        <f t="shared" ref="S450:S513" si="30">Q450-R450</f>
        <v>163.47200000000001</v>
      </c>
      <c r="T450" s="8">
        <f t="shared" ref="T450:T513" si="31">IFERROR(S450/Q450,0)</f>
        <v>0.55566432805786703</v>
      </c>
      <c r="U450" s="5">
        <f>YEAR(SalesDataTable[[#This Row],[Order Date]])</f>
        <v>2026</v>
      </c>
      <c r="V450" s="8" t="str">
        <f>"Q"&amp;ROUNDUP(MONTH(SalesDataTable[[#This Row],[Order Date]])/3,0)</f>
        <v>Q1</v>
      </c>
      <c r="W450" s="9">
        <f>MONTH(SalesDataTable[[#This Row],[Order Date]])</f>
        <v>3</v>
      </c>
      <c r="X450" s="8" t="str">
        <f>TEXT(SalesDataTable[[#This Row],[Order Date]],"mmm")</f>
        <v>Mar</v>
      </c>
    </row>
    <row r="451" spans="1:24" ht="16">
      <c r="A451" s="2">
        <v>4914</v>
      </c>
      <c r="B451" s="3">
        <v>46109</v>
      </c>
      <c r="C451" s="5">
        <f>YEAR(SalesDataTable[[#This Row],[Order Date]])</f>
        <v>2026</v>
      </c>
      <c r="D451" s="14" t="str">
        <f>"Q"&amp;ROUNDUP(MONTH(SalesDataTable[[#This Row],[Order Date]])/3,0)</f>
        <v>Q1</v>
      </c>
      <c r="E451" s="5">
        <f>MONTH(SalesDataTable[[#This Row],[Order Date]])</f>
        <v>3</v>
      </c>
      <c r="F451" s="5" t="str">
        <f>TEXT(SalesDataTable[[#This Row],[Order Date]], "MMM")</f>
        <v>Mar</v>
      </c>
      <c r="G451" s="4" t="s">
        <v>0</v>
      </c>
      <c r="H451" s="4" t="s">
        <v>36</v>
      </c>
      <c r="I451" s="4" t="s">
        <v>2</v>
      </c>
      <c r="J451" s="4" t="s">
        <v>13</v>
      </c>
      <c r="K451" s="4" t="s">
        <v>14</v>
      </c>
      <c r="L451" s="4" t="s">
        <v>48</v>
      </c>
      <c r="M451" s="9">
        <v>5</v>
      </c>
      <c r="N451" s="6">
        <v>163.33000000000001</v>
      </c>
      <c r="O451" s="7">
        <v>0</v>
      </c>
      <c r="P451" s="6">
        <v>87.05</v>
      </c>
      <c r="Q451" s="6">
        <f t="shared" si="28"/>
        <v>816.65000000000009</v>
      </c>
      <c r="R451" s="6">
        <f t="shared" si="29"/>
        <v>435.25</v>
      </c>
      <c r="S451" s="6">
        <f t="shared" si="30"/>
        <v>381.40000000000009</v>
      </c>
      <c r="T451" s="8">
        <f t="shared" si="31"/>
        <v>0.46702993938651816</v>
      </c>
      <c r="U451" s="5">
        <f>YEAR(SalesDataTable[[#This Row],[Order Date]])</f>
        <v>2026</v>
      </c>
      <c r="V451" s="8" t="str">
        <f>"Q"&amp;ROUNDUP(MONTH(SalesDataTable[[#This Row],[Order Date]])/3,0)</f>
        <v>Q1</v>
      </c>
      <c r="W451" s="9">
        <f>MONTH(SalesDataTable[[#This Row],[Order Date]])</f>
        <v>3</v>
      </c>
      <c r="X451" s="8" t="str">
        <f>TEXT(SalesDataTable[[#This Row],[Order Date]],"mmm")</f>
        <v>Mar</v>
      </c>
    </row>
    <row r="452" spans="1:24" ht="16">
      <c r="A452" s="2">
        <v>860</v>
      </c>
      <c r="B452" s="3">
        <v>46110</v>
      </c>
      <c r="C452" s="5">
        <f>YEAR(SalesDataTable[[#This Row],[Order Date]])</f>
        <v>2026</v>
      </c>
      <c r="D452" s="14" t="str">
        <f>"Q"&amp;ROUNDUP(MONTH(SalesDataTable[[#This Row],[Order Date]])/3,0)</f>
        <v>Q1</v>
      </c>
      <c r="E452" s="5">
        <f>MONTH(SalesDataTable[[#This Row],[Order Date]])</f>
        <v>3</v>
      </c>
      <c r="F452" s="5" t="str">
        <f>TEXT(SalesDataTable[[#This Row],[Order Date]], "MMM")</f>
        <v>Mar</v>
      </c>
      <c r="G452" s="4" t="s">
        <v>6</v>
      </c>
      <c r="H452" s="4" t="s">
        <v>49</v>
      </c>
      <c r="I452" s="4" t="s">
        <v>28</v>
      </c>
      <c r="J452" s="4" t="s">
        <v>13</v>
      </c>
      <c r="K452" s="4" t="s">
        <v>9</v>
      </c>
      <c r="L452" s="4" t="s">
        <v>10</v>
      </c>
      <c r="M452" s="9">
        <v>1</v>
      </c>
      <c r="N452" s="6">
        <v>90.27</v>
      </c>
      <c r="O452" s="7">
        <v>0</v>
      </c>
      <c r="P452" s="6">
        <v>46.38</v>
      </c>
      <c r="Q452" s="6">
        <f t="shared" si="28"/>
        <v>90.27</v>
      </c>
      <c r="R452" s="6">
        <f t="shared" si="29"/>
        <v>46.38</v>
      </c>
      <c r="S452" s="6">
        <f t="shared" si="30"/>
        <v>43.889999999999993</v>
      </c>
      <c r="T452" s="8">
        <f t="shared" si="31"/>
        <v>0.48620804253904948</v>
      </c>
      <c r="U452" s="5">
        <f>YEAR(SalesDataTable[[#This Row],[Order Date]])</f>
        <v>2026</v>
      </c>
      <c r="V452" s="8" t="str">
        <f>"Q"&amp;ROUNDUP(MONTH(SalesDataTable[[#This Row],[Order Date]])/3,0)</f>
        <v>Q1</v>
      </c>
      <c r="W452" s="9">
        <f>MONTH(SalesDataTable[[#This Row],[Order Date]])</f>
        <v>3</v>
      </c>
      <c r="X452" s="8" t="str">
        <f>TEXT(SalesDataTable[[#This Row],[Order Date]],"mmm")</f>
        <v>Mar</v>
      </c>
    </row>
    <row r="453" spans="1:24" ht="16">
      <c r="A453" s="2">
        <v>920</v>
      </c>
      <c r="B453" s="3">
        <v>46110</v>
      </c>
      <c r="C453" s="5">
        <f>YEAR(SalesDataTable[[#This Row],[Order Date]])</f>
        <v>2026</v>
      </c>
      <c r="D453" s="14" t="str">
        <f>"Q"&amp;ROUNDUP(MONTH(SalesDataTable[[#This Row],[Order Date]])/3,0)</f>
        <v>Q1</v>
      </c>
      <c r="E453" s="5">
        <f>MONTH(SalesDataTable[[#This Row],[Order Date]])</f>
        <v>3</v>
      </c>
      <c r="F453" s="5" t="str">
        <f>TEXT(SalesDataTable[[#This Row],[Order Date]], "MMM")</f>
        <v>Mar</v>
      </c>
      <c r="G453" s="4" t="s">
        <v>0</v>
      </c>
      <c r="H453" s="4" t="s">
        <v>36</v>
      </c>
      <c r="I453" s="4" t="s">
        <v>8</v>
      </c>
      <c r="J453" s="4" t="s">
        <v>16</v>
      </c>
      <c r="K453" s="4" t="s">
        <v>14</v>
      </c>
      <c r="L453" s="4" t="s">
        <v>44</v>
      </c>
      <c r="M453" s="9">
        <v>12</v>
      </c>
      <c r="N453" s="6">
        <v>131.31</v>
      </c>
      <c r="O453" s="7">
        <v>0.05</v>
      </c>
      <c r="P453" s="6">
        <v>68.459999999999994</v>
      </c>
      <c r="Q453" s="6">
        <f t="shared" si="28"/>
        <v>1496.934</v>
      </c>
      <c r="R453" s="6">
        <f t="shared" si="29"/>
        <v>821.52</v>
      </c>
      <c r="S453" s="6">
        <f t="shared" si="30"/>
        <v>675.41399999999999</v>
      </c>
      <c r="T453" s="8">
        <f t="shared" si="31"/>
        <v>0.45119824922140855</v>
      </c>
      <c r="U453" s="5">
        <f>YEAR(SalesDataTable[[#This Row],[Order Date]])</f>
        <v>2026</v>
      </c>
      <c r="V453" s="8" t="str">
        <f>"Q"&amp;ROUNDUP(MONTH(SalesDataTable[[#This Row],[Order Date]])/3,0)</f>
        <v>Q1</v>
      </c>
      <c r="W453" s="9">
        <f>MONTH(SalesDataTable[[#This Row],[Order Date]])</f>
        <v>3</v>
      </c>
      <c r="X453" s="8" t="str">
        <f>TEXT(SalesDataTable[[#This Row],[Order Date]],"mmm")</f>
        <v>Mar</v>
      </c>
    </row>
    <row r="454" spans="1:24" ht="16">
      <c r="A454" s="2">
        <v>1700</v>
      </c>
      <c r="B454" s="3">
        <v>46110</v>
      </c>
      <c r="C454" s="5">
        <f>YEAR(SalesDataTable[[#This Row],[Order Date]])</f>
        <v>2026</v>
      </c>
      <c r="D454" s="14" t="str">
        <f>"Q"&amp;ROUNDUP(MONTH(SalesDataTable[[#This Row],[Order Date]])/3,0)</f>
        <v>Q1</v>
      </c>
      <c r="E454" s="5">
        <f>MONTH(SalesDataTable[[#This Row],[Order Date]])</f>
        <v>3</v>
      </c>
      <c r="F454" s="5" t="str">
        <f>TEXT(SalesDataTable[[#This Row],[Order Date]], "MMM")</f>
        <v>Mar</v>
      </c>
      <c r="G454" s="4" t="s">
        <v>6</v>
      </c>
      <c r="H454" s="4" t="s">
        <v>43</v>
      </c>
      <c r="I454" s="4" t="s">
        <v>28</v>
      </c>
      <c r="J454" s="4" t="s">
        <v>13</v>
      </c>
      <c r="K454" s="4" t="s">
        <v>14</v>
      </c>
      <c r="L454" s="4" t="s">
        <v>48</v>
      </c>
      <c r="M454" s="9">
        <v>1</v>
      </c>
      <c r="N454" s="6">
        <v>167.27</v>
      </c>
      <c r="O454" s="7">
        <v>0.05</v>
      </c>
      <c r="P454" s="6">
        <v>88.19</v>
      </c>
      <c r="Q454" s="6">
        <f t="shared" si="28"/>
        <v>158.90649999999999</v>
      </c>
      <c r="R454" s="6">
        <f t="shared" si="29"/>
        <v>88.19</v>
      </c>
      <c r="S454" s="6">
        <f t="shared" si="30"/>
        <v>70.716499999999996</v>
      </c>
      <c r="T454" s="8">
        <f t="shared" si="31"/>
        <v>0.44501955552478972</v>
      </c>
      <c r="U454" s="5">
        <f>YEAR(SalesDataTable[[#This Row],[Order Date]])</f>
        <v>2026</v>
      </c>
      <c r="V454" s="8" t="str">
        <f>"Q"&amp;ROUNDUP(MONTH(SalesDataTable[[#This Row],[Order Date]])/3,0)</f>
        <v>Q1</v>
      </c>
      <c r="W454" s="9">
        <f>MONTH(SalesDataTable[[#This Row],[Order Date]])</f>
        <v>3</v>
      </c>
      <c r="X454" s="8" t="str">
        <f>TEXT(SalesDataTable[[#This Row],[Order Date]],"mmm")</f>
        <v>Mar</v>
      </c>
    </row>
    <row r="455" spans="1:24" ht="16">
      <c r="A455" s="2">
        <v>1768</v>
      </c>
      <c r="B455" s="3">
        <v>46110</v>
      </c>
      <c r="C455" s="5">
        <f>YEAR(SalesDataTable[[#This Row],[Order Date]])</f>
        <v>2026</v>
      </c>
      <c r="D455" s="14" t="str">
        <f>"Q"&amp;ROUNDUP(MONTH(SalesDataTable[[#This Row],[Order Date]])/3,0)</f>
        <v>Q1</v>
      </c>
      <c r="E455" s="5">
        <f>MONTH(SalesDataTable[[#This Row],[Order Date]])</f>
        <v>3</v>
      </c>
      <c r="F455" s="5" t="str">
        <f>TEXT(SalesDataTable[[#This Row],[Order Date]], "MMM")</f>
        <v>Mar</v>
      </c>
      <c r="G455" s="4" t="s">
        <v>6</v>
      </c>
      <c r="H455" s="4" t="s">
        <v>43</v>
      </c>
      <c r="I455" s="4" t="s">
        <v>28</v>
      </c>
      <c r="J455" s="4" t="s">
        <v>3</v>
      </c>
      <c r="K455" s="4" t="s">
        <v>9</v>
      </c>
      <c r="L455" s="4" t="s">
        <v>46</v>
      </c>
      <c r="M455" s="9">
        <v>4</v>
      </c>
      <c r="N455" s="6">
        <v>70.510000000000005</v>
      </c>
      <c r="O455" s="7">
        <v>0</v>
      </c>
      <c r="P455" s="6">
        <v>31.93</v>
      </c>
      <c r="Q455" s="6">
        <f t="shared" si="28"/>
        <v>282.04000000000002</v>
      </c>
      <c r="R455" s="6">
        <f t="shared" si="29"/>
        <v>127.72</v>
      </c>
      <c r="S455" s="6">
        <f t="shared" si="30"/>
        <v>154.32000000000002</v>
      </c>
      <c r="T455" s="8">
        <f t="shared" si="31"/>
        <v>0.54715643171181394</v>
      </c>
      <c r="U455" s="5">
        <f>YEAR(SalesDataTable[[#This Row],[Order Date]])</f>
        <v>2026</v>
      </c>
      <c r="V455" s="8" t="str">
        <f>"Q"&amp;ROUNDUP(MONTH(SalesDataTable[[#This Row],[Order Date]])/3,0)</f>
        <v>Q1</v>
      </c>
      <c r="W455" s="9">
        <f>MONTH(SalesDataTable[[#This Row],[Order Date]])</f>
        <v>3</v>
      </c>
      <c r="X455" s="8" t="str">
        <f>TEXT(SalesDataTable[[#This Row],[Order Date]],"mmm")</f>
        <v>Mar</v>
      </c>
    </row>
    <row r="456" spans="1:24" ht="16">
      <c r="A456" s="2">
        <v>1876</v>
      </c>
      <c r="B456" s="3">
        <v>46110</v>
      </c>
      <c r="C456" s="5">
        <f>YEAR(SalesDataTable[[#This Row],[Order Date]])</f>
        <v>2026</v>
      </c>
      <c r="D456" s="14" t="str">
        <f>"Q"&amp;ROUNDUP(MONTH(SalesDataTable[[#This Row],[Order Date]])/3,0)</f>
        <v>Q1</v>
      </c>
      <c r="E456" s="5">
        <f>MONTH(SalesDataTable[[#This Row],[Order Date]])</f>
        <v>3</v>
      </c>
      <c r="F456" s="5" t="str">
        <f>TEXT(SalesDataTable[[#This Row],[Order Date]], "MMM")</f>
        <v>Mar</v>
      </c>
      <c r="G456" s="4" t="s">
        <v>6</v>
      </c>
      <c r="H456" s="4" t="s">
        <v>27</v>
      </c>
      <c r="I456" s="4" t="s">
        <v>8</v>
      </c>
      <c r="J456" s="4" t="s">
        <v>13</v>
      </c>
      <c r="K456" s="4" t="s">
        <v>4</v>
      </c>
      <c r="L456" s="4" t="s">
        <v>30</v>
      </c>
      <c r="M456" s="9">
        <v>12</v>
      </c>
      <c r="N456" s="6">
        <v>101.06</v>
      </c>
      <c r="O456" s="7">
        <v>0.1</v>
      </c>
      <c r="P456" s="6">
        <v>50.59</v>
      </c>
      <c r="Q456" s="6">
        <f t="shared" si="28"/>
        <v>1091.4480000000001</v>
      </c>
      <c r="R456" s="6">
        <f t="shared" si="29"/>
        <v>607.08000000000004</v>
      </c>
      <c r="S456" s="6">
        <f t="shared" si="30"/>
        <v>484.36800000000005</v>
      </c>
      <c r="T456" s="8">
        <f t="shared" si="31"/>
        <v>0.4437847703234602</v>
      </c>
      <c r="U456" s="5">
        <f>YEAR(SalesDataTable[[#This Row],[Order Date]])</f>
        <v>2026</v>
      </c>
      <c r="V456" s="8" t="str">
        <f>"Q"&amp;ROUNDUP(MONTH(SalesDataTable[[#This Row],[Order Date]])/3,0)</f>
        <v>Q1</v>
      </c>
      <c r="W456" s="9">
        <f>MONTH(SalesDataTable[[#This Row],[Order Date]])</f>
        <v>3</v>
      </c>
      <c r="X456" s="8" t="str">
        <f>TEXT(SalesDataTable[[#This Row],[Order Date]],"mmm")</f>
        <v>Mar</v>
      </c>
    </row>
    <row r="457" spans="1:24" ht="16">
      <c r="A457" s="2">
        <v>2453</v>
      </c>
      <c r="B457" s="3">
        <v>46110</v>
      </c>
      <c r="C457" s="5">
        <f>YEAR(SalesDataTable[[#This Row],[Order Date]])</f>
        <v>2026</v>
      </c>
      <c r="D457" s="14" t="str">
        <f>"Q"&amp;ROUNDUP(MONTH(SalesDataTable[[#This Row],[Order Date]])/3,0)</f>
        <v>Q1</v>
      </c>
      <c r="E457" s="5">
        <f>MONTH(SalesDataTable[[#This Row],[Order Date]])</f>
        <v>3</v>
      </c>
      <c r="F457" s="5" t="str">
        <f>TEXT(SalesDataTable[[#This Row],[Order Date]], "MMM")</f>
        <v>Mar</v>
      </c>
      <c r="G457" s="4" t="s">
        <v>20</v>
      </c>
      <c r="H457" s="4" t="s">
        <v>33</v>
      </c>
      <c r="I457" s="4" t="s">
        <v>2</v>
      </c>
      <c r="J457" s="4" t="s">
        <v>16</v>
      </c>
      <c r="K457" s="4" t="s">
        <v>4</v>
      </c>
      <c r="L457" s="4" t="s">
        <v>5</v>
      </c>
      <c r="M457" s="9">
        <v>2</v>
      </c>
      <c r="N457" s="6">
        <v>79.849999999999994</v>
      </c>
      <c r="O457" s="7">
        <v>0.05</v>
      </c>
      <c r="P457" s="6">
        <v>43.78</v>
      </c>
      <c r="Q457" s="6">
        <f t="shared" si="28"/>
        <v>151.71499999999997</v>
      </c>
      <c r="R457" s="6">
        <f t="shared" si="29"/>
        <v>87.56</v>
      </c>
      <c r="S457" s="6">
        <f t="shared" si="30"/>
        <v>64.154999999999973</v>
      </c>
      <c r="T457" s="8">
        <f t="shared" si="31"/>
        <v>0.42286524074745402</v>
      </c>
      <c r="U457" s="5">
        <f>YEAR(SalesDataTable[[#This Row],[Order Date]])</f>
        <v>2026</v>
      </c>
      <c r="V457" s="8" t="str">
        <f>"Q"&amp;ROUNDUP(MONTH(SalesDataTable[[#This Row],[Order Date]])/3,0)</f>
        <v>Q1</v>
      </c>
      <c r="W457" s="9">
        <f>MONTH(SalesDataTable[[#This Row],[Order Date]])</f>
        <v>3</v>
      </c>
      <c r="X457" s="8" t="str">
        <f>TEXT(SalesDataTable[[#This Row],[Order Date]],"mmm")</f>
        <v>Mar</v>
      </c>
    </row>
    <row r="458" spans="1:24" ht="16">
      <c r="A458" s="2">
        <v>2676</v>
      </c>
      <c r="B458" s="3">
        <v>46110</v>
      </c>
      <c r="C458" s="5">
        <f>YEAR(SalesDataTable[[#This Row],[Order Date]])</f>
        <v>2026</v>
      </c>
      <c r="D458" s="14" t="str">
        <f>"Q"&amp;ROUNDUP(MONTH(SalesDataTable[[#This Row],[Order Date]])/3,0)</f>
        <v>Q1</v>
      </c>
      <c r="E458" s="5">
        <f>MONTH(SalesDataTable[[#This Row],[Order Date]])</f>
        <v>3</v>
      </c>
      <c r="F458" s="5" t="str">
        <f>TEXT(SalesDataTable[[#This Row],[Order Date]], "MMM")</f>
        <v>Mar</v>
      </c>
      <c r="G458" s="4" t="s">
        <v>11</v>
      </c>
      <c r="H458" s="4" t="s">
        <v>25</v>
      </c>
      <c r="I458" s="4" t="s">
        <v>19</v>
      </c>
      <c r="J458" s="4" t="s">
        <v>13</v>
      </c>
      <c r="K458" s="4" t="s">
        <v>23</v>
      </c>
      <c r="L458" s="4" t="s">
        <v>29</v>
      </c>
      <c r="M458" s="9">
        <v>4</v>
      </c>
      <c r="N458" s="6">
        <v>191.99</v>
      </c>
      <c r="O458" s="7">
        <v>0</v>
      </c>
      <c r="P458" s="6">
        <v>104.44</v>
      </c>
      <c r="Q458" s="6">
        <f t="shared" si="28"/>
        <v>767.96</v>
      </c>
      <c r="R458" s="6">
        <f t="shared" si="29"/>
        <v>417.76</v>
      </c>
      <c r="S458" s="6">
        <f t="shared" si="30"/>
        <v>350.20000000000005</v>
      </c>
      <c r="T458" s="8">
        <f t="shared" si="31"/>
        <v>0.45601333402781397</v>
      </c>
      <c r="U458" s="5">
        <f>YEAR(SalesDataTable[[#This Row],[Order Date]])</f>
        <v>2026</v>
      </c>
      <c r="V458" s="8" t="str">
        <f>"Q"&amp;ROUNDUP(MONTH(SalesDataTable[[#This Row],[Order Date]])/3,0)</f>
        <v>Q1</v>
      </c>
      <c r="W458" s="9">
        <f>MONTH(SalesDataTable[[#This Row],[Order Date]])</f>
        <v>3</v>
      </c>
      <c r="X458" s="8" t="str">
        <f>TEXT(SalesDataTable[[#This Row],[Order Date]],"mmm")</f>
        <v>Mar</v>
      </c>
    </row>
    <row r="459" spans="1:24" ht="16">
      <c r="A459" s="2">
        <v>2800</v>
      </c>
      <c r="B459" s="3">
        <v>46110</v>
      </c>
      <c r="C459" s="5">
        <f>YEAR(SalesDataTable[[#This Row],[Order Date]])</f>
        <v>2026</v>
      </c>
      <c r="D459" s="14" t="str">
        <f>"Q"&amp;ROUNDUP(MONTH(SalesDataTable[[#This Row],[Order Date]])/3,0)</f>
        <v>Q1</v>
      </c>
      <c r="E459" s="5">
        <f>MONTH(SalesDataTable[[#This Row],[Order Date]])</f>
        <v>3</v>
      </c>
      <c r="F459" s="5" t="str">
        <f>TEXT(SalesDataTable[[#This Row],[Order Date]], "MMM")</f>
        <v>Mar</v>
      </c>
      <c r="G459" s="4" t="s">
        <v>6</v>
      </c>
      <c r="H459" s="4" t="s">
        <v>41</v>
      </c>
      <c r="I459" s="4" t="s">
        <v>2</v>
      </c>
      <c r="J459" s="4" t="s">
        <v>13</v>
      </c>
      <c r="K459" s="4" t="s">
        <v>4</v>
      </c>
      <c r="L459" s="4" t="s">
        <v>22</v>
      </c>
      <c r="M459" s="9">
        <v>1</v>
      </c>
      <c r="N459" s="6">
        <v>49.81</v>
      </c>
      <c r="O459" s="7">
        <v>0.05</v>
      </c>
      <c r="P459" s="6">
        <v>23.12</v>
      </c>
      <c r="Q459" s="6">
        <f t="shared" si="28"/>
        <v>47.319499999999998</v>
      </c>
      <c r="R459" s="6">
        <f t="shared" si="29"/>
        <v>23.12</v>
      </c>
      <c r="S459" s="6">
        <f t="shared" si="30"/>
        <v>24.199499999999997</v>
      </c>
      <c r="T459" s="8">
        <f t="shared" si="31"/>
        <v>0.51140650260463438</v>
      </c>
      <c r="U459" s="5">
        <f>YEAR(SalesDataTable[[#This Row],[Order Date]])</f>
        <v>2026</v>
      </c>
      <c r="V459" s="8" t="str">
        <f>"Q"&amp;ROUNDUP(MONTH(SalesDataTable[[#This Row],[Order Date]])/3,0)</f>
        <v>Q1</v>
      </c>
      <c r="W459" s="9">
        <f>MONTH(SalesDataTable[[#This Row],[Order Date]])</f>
        <v>3</v>
      </c>
      <c r="X459" s="8" t="str">
        <f>TEXT(SalesDataTable[[#This Row],[Order Date]],"mmm")</f>
        <v>Mar</v>
      </c>
    </row>
    <row r="460" spans="1:24" ht="16">
      <c r="A460" s="2">
        <v>2857</v>
      </c>
      <c r="B460" s="3">
        <v>46110</v>
      </c>
      <c r="C460" s="5">
        <f>YEAR(SalesDataTable[[#This Row],[Order Date]])</f>
        <v>2026</v>
      </c>
      <c r="D460" s="14" t="str">
        <f>"Q"&amp;ROUNDUP(MONTH(SalesDataTable[[#This Row],[Order Date]])/3,0)</f>
        <v>Q1</v>
      </c>
      <c r="E460" s="5">
        <f>MONTH(SalesDataTable[[#This Row],[Order Date]])</f>
        <v>3</v>
      </c>
      <c r="F460" s="5" t="str">
        <f>TEXT(SalesDataTable[[#This Row],[Order Date]], "MMM")</f>
        <v>Mar</v>
      </c>
      <c r="G460" s="4" t="s">
        <v>0</v>
      </c>
      <c r="H460" s="4" t="s">
        <v>50</v>
      </c>
      <c r="I460" s="4" t="s">
        <v>19</v>
      </c>
      <c r="J460" s="4" t="s">
        <v>13</v>
      </c>
      <c r="K460" s="4" t="s">
        <v>34</v>
      </c>
      <c r="L460" s="4" t="s">
        <v>35</v>
      </c>
      <c r="M460" s="9">
        <v>1</v>
      </c>
      <c r="N460" s="6">
        <v>40.39</v>
      </c>
      <c r="O460" s="7">
        <v>0.1</v>
      </c>
      <c r="P460" s="6">
        <v>14.97</v>
      </c>
      <c r="Q460" s="6">
        <f t="shared" si="28"/>
        <v>36.350999999999999</v>
      </c>
      <c r="R460" s="6">
        <f t="shared" si="29"/>
        <v>14.97</v>
      </c>
      <c r="S460" s="6">
        <f t="shared" si="30"/>
        <v>21.381</v>
      </c>
      <c r="T460" s="8">
        <f t="shared" si="31"/>
        <v>0.58818189320788972</v>
      </c>
      <c r="U460" s="5">
        <f>YEAR(SalesDataTable[[#This Row],[Order Date]])</f>
        <v>2026</v>
      </c>
      <c r="V460" s="8" t="str">
        <f>"Q"&amp;ROUNDUP(MONTH(SalesDataTable[[#This Row],[Order Date]])/3,0)</f>
        <v>Q1</v>
      </c>
      <c r="W460" s="9">
        <f>MONTH(SalesDataTable[[#This Row],[Order Date]])</f>
        <v>3</v>
      </c>
      <c r="X460" s="8" t="str">
        <f>TEXT(SalesDataTable[[#This Row],[Order Date]],"mmm")</f>
        <v>Mar</v>
      </c>
    </row>
    <row r="461" spans="1:24" ht="16">
      <c r="A461" s="2">
        <v>3584</v>
      </c>
      <c r="B461" s="3">
        <v>46110</v>
      </c>
      <c r="C461" s="5">
        <f>YEAR(SalesDataTable[[#This Row],[Order Date]])</f>
        <v>2026</v>
      </c>
      <c r="D461" s="14" t="str">
        <f>"Q"&amp;ROUNDUP(MONTH(SalesDataTable[[#This Row],[Order Date]])/3,0)</f>
        <v>Q1</v>
      </c>
      <c r="E461" s="5">
        <f>MONTH(SalesDataTable[[#This Row],[Order Date]])</f>
        <v>3</v>
      </c>
      <c r="F461" s="5" t="str">
        <f>TEXT(SalesDataTable[[#This Row],[Order Date]], "MMM")</f>
        <v>Mar</v>
      </c>
      <c r="G461" s="4" t="s">
        <v>0</v>
      </c>
      <c r="H461" s="4" t="s">
        <v>1</v>
      </c>
      <c r="I461" s="4" t="s">
        <v>2</v>
      </c>
      <c r="J461" s="4" t="s">
        <v>3</v>
      </c>
      <c r="K461" s="4" t="s">
        <v>14</v>
      </c>
      <c r="L461" s="4" t="s">
        <v>15</v>
      </c>
      <c r="M461" s="9">
        <v>1</v>
      </c>
      <c r="N461" s="6">
        <v>35.700000000000003</v>
      </c>
      <c r="O461" s="7">
        <v>0.05</v>
      </c>
      <c r="P461" s="6">
        <v>13.85</v>
      </c>
      <c r="Q461" s="6">
        <f t="shared" si="28"/>
        <v>33.914999999999999</v>
      </c>
      <c r="R461" s="6">
        <f t="shared" si="29"/>
        <v>13.85</v>
      </c>
      <c r="S461" s="6">
        <f t="shared" si="30"/>
        <v>20.064999999999998</v>
      </c>
      <c r="T461" s="8">
        <f t="shared" si="31"/>
        <v>0.59162612413386406</v>
      </c>
      <c r="U461" s="5">
        <f>YEAR(SalesDataTable[[#This Row],[Order Date]])</f>
        <v>2026</v>
      </c>
      <c r="V461" s="8" t="str">
        <f>"Q"&amp;ROUNDUP(MONTH(SalesDataTable[[#This Row],[Order Date]])/3,0)</f>
        <v>Q1</v>
      </c>
      <c r="W461" s="9">
        <f>MONTH(SalesDataTable[[#This Row],[Order Date]])</f>
        <v>3</v>
      </c>
      <c r="X461" s="8" t="str">
        <f>TEXT(SalesDataTable[[#This Row],[Order Date]],"mmm")</f>
        <v>Mar</v>
      </c>
    </row>
    <row r="462" spans="1:24" ht="16">
      <c r="A462" s="2">
        <v>3669</v>
      </c>
      <c r="B462" s="3">
        <v>46110</v>
      </c>
      <c r="C462" s="5">
        <f>YEAR(SalesDataTable[[#This Row],[Order Date]])</f>
        <v>2026</v>
      </c>
      <c r="D462" s="14" t="str">
        <f>"Q"&amp;ROUNDUP(MONTH(SalesDataTable[[#This Row],[Order Date]])/3,0)</f>
        <v>Q1</v>
      </c>
      <c r="E462" s="5">
        <f>MONTH(SalesDataTable[[#This Row],[Order Date]])</f>
        <v>3</v>
      </c>
      <c r="F462" s="5" t="str">
        <f>TEXT(SalesDataTable[[#This Row],[Order Date]], "MMM")</f>
        <v>Mar</v>
      </c>
      <c r="G462" s="4" t="s">
        <v>11</v>
      </c>
      <c r="H462" s="4" t="s">
        <v>39</v>
      </c>
      <c r="I462" s="4" t="s">
        <v>28</v>
      </c>
      <c r="J462" s="4" t="s">
        <v>3</v>
      </c>
      <c r="K462" s="4" t="s">
        <v>23</v>
      </c>
      <c r="L462" s="4" t="s">
        <v>40</v>
      </c>
      <c r="M462" s="9">
        <v>1</v>
      </c>
      <c r="N462" s="6">
        <v>80.09</v>
      </c>
      <c r="O462" s="7">
        <v>0</v>
      </c>
      <c r="P462" s="6">
        <v>40.61</v>
      </c>
      <c r="Q462" s="6">
        <f t="shared" si="28"/>
        <v>80.09</v>
      </c>
      <c r="R462" s="6">
        <f t="shared" si="29"/>
        <v>40.61</v>
      </c>
      <c r="S462" s="6">
        <f t="shared" si="30"/>
        <v>39.480000000000004</v>
      </c>
      <c r="T462" s="8">
        <f t="shared" si="31"/>
        <v>0.49294543638406796</v>
      </c>
      <c r="U462" s="5">
        <f>YEAR(SalesDataTable[[#This Row],[Order Date]])</f>
        <v>2026</v>
      </c>
      <c r="V462" s="8" t="str">
        <f>"Q"&amp;ROUNDUP(MONTH(SalesDataTable[[#This Row],[Order Date]])/3,0)</f>
        <v>Q1</v>
      </c>
      <c r="W462" s="9">
        <f>MONTH(SalesDataTable[[#This Row],[Order Date]])</f>
        <v>3</v>
      </c>
      <c r="X462" s="8" t="str">
        <f>TEXT(SalesDataTable[[#This Row],[Order Date]],"mmm")</f>
        <v>Mar</v>
      </c>
    </row>
    <row r="463" spans="1:24" ht="16">
      <c r="A463" s="2">
        <v>4787</v>
      </c>
      <c r="B463" s="3">
        <v>46110</v>
      </c>
      <c r="C463" s="5">
        <f>YEAR(SalesDataTable[[#This Row],[Order Date]])</f>
        <v>2026</v>
      </c>
      <c r="D463" s="14" t="str">
        <f>"Q"&amp;ROUNDUP(MONTH(SalesDataTable[[#This Row],[Order Date]])/3,0)</f>
        <v>Q1</v>
      </c>
      <c r="E463" s="5">
        <f>MONTH(SalesDataTable[[#This Row],[Order Date]])</f>
        <v>3</v>
      </c>
      <c r="F463" s="5" t="str">
        <f>TEXT(SalesDataTable[[#This Row],[Order Date]], "MMM")</f>
        <v>Mar</v>
      </c>
      <c r="G463" s="4" t="s">
        <v>20</v>
      </c>
      <c r="H463" s="4" t="s">
        <v>47</v>
      </c>
      <c r="I463" s="4" t="s">
        <v>28</v>
      </c>
      <c r="J463" s="4" t="s">
        <v>13</v>
      </c>
      <c r="K463" s="4" t="s">
        <v>9</v>
      </c>
      <c r="L463" s="4" t="s">
        <v>17</v>
      </c>
      <c r="M463" s="9">
        <v>1</v>
      </c>
      <c r="N463" s="6">
        <v>142.87</v>
      </c>
      <c r="O463" s="7">
        <v>0.1</v>
      </c>
      <c r="P463" s="6">
        <v>77.33</v>
      </c>
      <c r="Q463" s="6">
        <f t="shared" si="28"/>
        <v>128.583</v>
      </c>
      <c r="R463" s="6">
        <f t="shared" si="29"/>
        <v>77.33</v>
      </c>
      <c r="S463" s="6">
        <f t="shared" si="30"/>
        <v>51.253</v>
      </c>
      <c r="T463" s="8">
        <f t="shared" si="31"/>
        <v>0.39859857057309289</v>
      </c>
      <c r="U463" s="5">
        <f>YEAR(SalesDataTable[[#This Row],[Order Date]])</f>
        <v>2026</v>
      </c>
      <c r="V463" s="8" t="str">
        <f>"Q"&amp;ROUNDUP(MONTH(SalesDataTable[[#This Row],[Order Date]])/3,0)</f>
        <v>Q1</v>
      </c>
      <c r="W463" s="9">
        <f>MONTH(SalesDataTable[[#This Row],[Order Date]])</f>
        <v>3</v>
      </c>
      <c r="X463" s="8" t="str">
        <f>TEXT(SalesDataTable[[#This Row],[Order Date]],"mmm")</f>
        <v>Mar</v>
      </c>
    </row>
    <row r="464" spans="1:24" ht="16">
      <c r="A464" s="2">
        <v>769</v>
      </c>
      <c r="B464" s="3">
        <v>46111</v>
      </c>
      <c r="C464" s="5">
        <f>YEAR(SalesDataTable[[#This Row],[Order Date]])</f>
        <v>2026</v>
      </c>
      <c r="D464" s="14" t="str">
        <f>"Q"&amp;ROUNDUP(MONTH(SalesDataTable[[#This Row],[Order Date]])/3,0)</f>
        <v>Q1</v>
      </c>
      <c r="E464" s="5">
        <f>MONTH(SalesDataTable[[#This Row],[Order Date]])</f>
        <v>3</v>
      </c>
      <c r="F464" s="5" t="str">
        <f>TEXT(SalesDataTable[[#This Row],[Order Date]], "MMM")</f>
        <v>Mar</v>
      </c>
      <c r="G464" s="4" t="s">
        <v>20</v>
      </c>
      <c r="H464" s="4" t="s">
        <v>33</v>
      </c>
      <c r="I464" s="4" t="s">
        <v>2</v>
      </c>
      <c r="J464" s="4" t="s">
        <v>3</v>
      </c>
      <c r="K464" s="4" t="s">
        <v>34</v>
      </c>
      <c r="L464" s="4" t="s">
        <v>35</v>
      </c>
      <c r="M464" s="9">
        <v>1</v>
      </c>
      <c r="N464" s="6">
        <v>40.53</v>
      </c>
      <c r="O464" s="7">
        <v>0</v>
      </c>
      <c r="P464" s="6">
        <v>14.32</v>
      </c>
      <c r="Q464" s="6">
        <f t="shared" si="28"/>
        <v>40.53</v>
      </c>
      <c r="R464" s="6">
        <f t="shared" si="29"/>
        <v>14.32</v>
      </c>
      <c r="S464" s="6">
        <f t="shared" si="30"/>
        <v>26.21</v>
      </c>
      <c r="T464" s="8">
        <f t="shared" si="31"/>
        <v>0.64668147051566738</v>
      </c>
      <c r="U464" s="5">
        <f>YEAR(SalesDataTable[[#This Row],[Order Date]])</f>
        <v>2026</v>
      </c>
      <c r="V464" s="8" t="str">
        <f>"Q"&amp;ROUNDUP(MONTH(SalesDataTable[[#This Row],[Order Date]])/3,0)</f>
        <v>Q1</v>
      </c>
      <c r="W464" s="9">
        <f>MONTH(SalesDataTable[[#This Row],[Order Date]])</f>
        <v>3</v>
      </c>
      <c r="X464" s="8" t="str">
        <f>TEXT(SalesDataTable[[#This Row],[Order Date]],"mmm")</f>
        <v>Mar</v>
      </c>
    </row>
    <row r="465" spans="1:24" ht="16">
      <c r="A465" s="2">
        <v>1184</v>
      </c>
      <c r="B465" s="3">
        <v>46111</v>
      </c>
      <c r="C465" s="5">
        <f>YEAR(SalesDataTable[[#This Row],[Order Date]])</f>
        <v>2026</v>
      </c>
      <c r="D465" s="14" t="str">
        <f>"Q"&amp;ROUNDUP(MONTH(SalesDataTable[[#This Row],[Order Date]])/3,0)</f>
        <v>Q1</v>
      </c>
      <c r="E465" s="5">
        <f>MONTH(SalesDataTable[[#This Row],[Order Date]])</f>
        <v>3</v>
      </c>
      <c r="F465" s="5" t="str">
        <f>TEXT(SalesDataTable[[#This Row],[Order Date]], "MMM")</f>
        <v>Mar</v>
      </c>
      <c r="G465" s="4" t="s">
        <v>20</v>
      </c>
      <c r="H465" s="4" t="s">
        <v>33</v>
      </c>
      <c r="I465" s="4" t="s">
        <v>2</v>
      </c>
      <c r="J465" s="4" t="s">
        <v>3</v>
      </c>
      <c r="K465" s="4" t="s">
        <v>4</v>
      </c>
      <c r="L465" s="4" t="s">
        <v>22</v>
      </c>
      <c r="M465" s="9">
        <v>1</v>
      </c>
      <c r="N465" s="6">
        <v>49.46</v>
      </c>
      <c r="O465" s="7">
        <v>0</v>
      </c>
      <c r="P465" s="6">
        <v>23.04</v>
      </c>
      <c r="Q465" s="6">
        <f t="shared" si="28"/>
        <v>49.46</v>
      </c>
      <c r="R465" s="6">
        <f t="shared" si="29"/>
        <v>23.04</v>
      </c>
      <c r="S465" s="6">
        <f t="shared" si="30"/>
        <v>26.42</v>
      </c>
      <c r="T465" s="8">
        <f t="shared" si="31"/>
        <v>0.53416902547513145</v>
      </c>
      <c r="U465" s="5">
        <f>YEAR(SalesDataTable[[#This Row],[Order Date]])</f>
        <v>2026</v>
      </c>
      <c r="V465" s="8" t="str">
        <f>"Q"&amp;ROUNDUP(MONTH(SalesDataTable[[#This Row],[Order Date]])/3,0)</f>
        <v>Q1</v>
      </c>
      <c r="W465" s="9">
        <f>MONTH(SalesDataTable[[#This Row],[Order Date]])</f>
        <v>3</v>
      </c>
      <c r="X465" s="8" t="str">
        <f>TEXT(SalesDataTable[[#This Row],[Order Date]],"mmm")</f>
        <v>Mar</v>
      </c>
    </row>
    <row r="466" spans="1:24" ht="16">
      <c r="A466" s="2">
        <v>1498</v>
      </c>
      <c r="B466" s="3">
        <v>46111</v>
      </c>
      <c r="C466" s="5">
        <f>YEAR(SalesDataTable[[#This Row],[Order Date]])</f>
        <v>2026</v>
      </c>
      <c r="D466" s="14" t="str">
        <f>"Q"&amp;ROUNDUP(MONTH(SalesDataTable[[#This Row],[Order Date]])/3,0)</f>
        <v>Q1</v>
      </c>
      <c r="E466" s="5">
        <f>MONTH(SalesDataTable[[#This Row],[Order Date]])</f>
        <v>3</v>
      </c>
      <c r="F466" s="5" t="str">
        <f>TEXT(SalesDataTable[[#This Row],[Order Date]], "MMM")</f>
        <v>Mar</v>
      </c>
      <c r="G466" s="4" t="s">
        <v>6</v>
      </c>
      <c r="H466" s="4" t="s">
        <v>49</v>
      </c>
      <c r="I466" s="4" t="s">
        <v>28</v>
      </c>
      <c r="J466" s="4" t="s">
        <v>16</v>
      </c>
      <c r="K466" s="4" t="s">
        <v>9</v>
      </c>
      <c r="L466" s="4" t="s">
        <v>17</v>
      </c>
      <c r="M466" s="9">
        <v>3</v>
      </c>
      <c r="N466" s="6">
        <v>142.46</v>
      </c>
      <c r="O466" s="7">
        <v>0</v>
      </c>
      <c r="P466" s="6">
        <v>79.650000000000006</v>
      </c>
      <c r="Q466" s="6">
        <f t="shared" si="28"/>
        <v>427.38</v>
      </c>
      <c r="R466" s="6">
        <f t="shared" si="29"/>
        <v>238.95000000000002</v>
      </c>
      <c r="S466" s="6">
        <f t="shared" si="30"/>
        <v>188.42999999999998</v>
      </c>
      <c r="T466" s="8">
        <f t="shared" si="31"/>
        <v>0.44089569001825069</v>
      </c>
      <c r="U466" s="5">
        <f>YEAR(SalesDataTable[[#This Row],[Order Date]])</f>
        <v>2026</v>
      </c>
      <c r="V466" s="8" t="str">
        <f>"Q"&amp;ROUNDUP(MONTH(SalesDataTable[[#This Row],[Order Date]])/3,0)</f>
        <v>Q1</v>
      </c>
      <c r="W466" s="9">
        <f>MONTH(SalesDataTable[[#This Row],[Order Date]])</f>
        <v>3</v>
      </c>
      <c r="X466" s="8" t="str">
        <f>TEXT(SalesDataTable[[#This Row],[Order Date]],"mmm")</f>
        <v>Mar</v>
      </c>
    </row>
    <row r="467" spans="1:24" ht="16">
      <c r="A467" s="2">
        <v>2054</v>
      </c>
      <c r="B467" s="3">
        <v>46111</v>
      </c>
      <c r="C467" s="5">
        <f>YEAR(SalesDataTable[[#This Row],[Order Date]])</f>
        <v>2026</v>
      </c>
      <c r="D467" s="14" t="str">
        <f>"Q"&amp;ROUNDUP(MONTH(SalesDataTable[[#This Row],[Order Date]])/3,0)</f>
        <v>Q1</v>
      </c>
      <c r="E467" s="5">
        <f>MONTH(SalesDataTable[[#This Row],[Order Date]])</f>
        <v>3</v>
      </c>
      <c r="F467" s="5" t="str">
        <f>TEXT(SalesDataTable[[#This Row],[Order Date]], "MMM")</f>
        <v>Mar</v>
      </c>
      <c r="G467" s="4" t="s">
        <v>20</v>
      </c>
      <c r="H467" s="4" t="s">
        <v>47</v>
      </c>
      <c r="I467" s="4" t="s">
        <v>8</v>
      </c>
      <c r="J467" s="4" t="s">
        <v>16</v>
      </c>
      <c r="K467" s="4" t="s">
        <v>9</v>
      </c>
      <c r="L467" s="4" t="s">
        <v>17</v>
      </c>
      <c r="M467" s="9">
        <v>6</v>
      </c>
      <c r="N467" s="6">
        <v>142.18</v>
      </c>
      <c r="O467" s="7">
        <v>0.05</v>
      </c>
      <c r="P467" s="6">
        <v>80.94</v>
      </c>
      <c r="Q467" s="6">
        <f t="shared" si="28"/>
        <v>810.42600000000004</v>
      </c>
      <c r="R467" s="6">
        <f t="shared" si="29"/>
        <v>485.64</v>
      </c>
      <c r="S467" s="6">
        <f t="shared" si="30"/>
        <v>324.78600000000006</v>
      </c>
      <c r="T467" s="8">
        <f t="shared" si="31"/>
        <v>0.40075960050640036</v>
      </c>
      <c r="U467" s="5">
        <f>YEAR(SalesDataTable[[#This Row],[Order Date]])</f>
        <v>2026</v>
      </c>
      <c r="V467" s="8" t="str">
        <f>"Q"&amp;ROUNDUP(MONTH(SalesDataTable[[#This Row],[Order Date]])/3,0)</f>
        <v>Q1</v>
      </c>
      <c r="W467" s="9">
        <f>MONTH(SalesDataTable[[#This Row],[Order Date]])</f>
        <v>3</v>
      </c>
      <c r="X467" s="8" t="str">
        <f>TEXT(SalesDataTable[[#This Row],[Order Date]],"mmm")</f>
        <v>Mar</v>
      </c>
    </row>
    <row r="468" spans="1:24" ht="16">
      <c r="A468" s="2">
        <v>2294</v>
      </c>
      <c r="B468" s="3">
        <v>46111</v>
      </c>
      <c r="C468" s="5">
        <f>YEAR(SalesDataTable[[#This Row],[Order Date]])</f>
        <v>2026</v>
      </c>
      <c r="D468" s="14" t="str">
        <f>"Q"&amp;ROUNDUP(MONTH(SalesDataTable[[#This Row],[Order Date]])/3,0)</f>
        <v>Q1</v>
      </c>
      <c r="E468" s="5">
        <f>MONTH(SalesDataTable[[#This Row],[Order Date]])</f>
        <v>3</v>
      </c>
      <c r="F468" s="5" t="str">
        <f>TEXT(SalesDataTable[[#This Row],[Order Date]], "MMM")</f>
        <v>Mar</v>
      </c>
      <c r="G468" s="4" t="s">
        <v>6</v>
      </c>
      <c r="H468" s="4" t="s">
        <v>49</v>
      </c>
      <c r="I468" s="4" t="s">
        <v>2</v>
      </c>
      <c r="J468" s="4" t="s">
        <v>13</v>
      </c>
      <c r="K468" s="4" t="s">
        <v>34</v>
      </c>
      <c r="L468" s="4" t="s">
        <v>35</v>
      </c>
      <c r="M468" s="9">
        <v>2</v>
      </c>
      <c r="N468" s="6">
        <v>41.04</v>
      </c>
      <c r="O468" s="7">
        <v>0</v>
      </c>
      <c r="P468" s="6">
        <v>15.03</v>
      </c>
      <c r="Q468" s="6">
        <f t="shared" si="28"/>
        <v>82.08</v>
      </c>
      <c r="R468" s="6">
        <f t="shared" si="29"/>
        <v>30.06</v>
      </c>
      <c r="S468" s="6">
        <f t="shared" si="30"/>
        <v>52.019999999999996</v>
      </c>
      <c r="T468" s="8">
        <f t="shared" si="31"/>
        <v>0.63377192982456132</v>
      </c>
      <c r="U468" s="5">
        <f>YEAR(SalesDataTable[[#This Row],[Order Date]])</f>
        <v>2026</v>
      </c>
      <c r="V468" s="8" t="str">
        <f>"Q"&amp;ROUNDUP(MONTH(SalesDataTable[[#This Row],[Order Date]])/3,0)</f>
        <v>Q1</v>
      </c>
      <c r="W468" s="9">
        <f>MONTH(SalesDataTable[[#This Row],[Order Date]])</f>
        <v>3</v>
      </c>
      <c r="X468" s="8" t="str">
        <f>TEXT(SalesDataTable[[#This Row],[Order Date]],"mmm")</f>
        <v>Mar</v>
      </c>
    </row>
    <row r="469" spans="1:24" ht="16">
      <c r="A469" s="2">
        <v>2892</v>
      </c>
      <c r="B469" s="3">
        <v>46111</v>
      </c>
      <c r="C469" s="5">
        <f>YEAR(SalesDataTable[[#This Row],[Order Date]])</f>
        <v>2026</v>
      </c>
      <c r="D469" s="14" t="str">
        <f>"Q"&amp;ROUNDUP(MONTH(SalesDataTable[[#This Row],[Order Date]])/3,0)</f>
        <v>Q1</v>
      </c>
      <c r="E469" s="5">
        <f>MONTH(SalesDataTable[[#This Row],[Order Date]])</f>
        <v>3</v>
      </c>
      <c r="F469" s="5" t="str">
        <f>TEXT(SalesDataTable[[#This Row],[Order Date]], "MMM")</f>
        <v>Mar</v>
      </c>
      <c r="G469" s="4" t="s">
        <v>6</v>
      </c>
      <c r="H469" s="4" t="s">
        <v>43</v>
      </c>
      <c r="I469" s="4" t="s">
        <v>2</v>
      </c>
      <c r="J469" s="4" t="s">
        <v>3</v>
      </c>
      <c r="K469" s="4" t="s">
        <v>9</v>
      </c>
      <c r="L469" s="4" t="s">
        <v>17</v>
      </c>
      <c r="M469" s="9">
        <v>2</v>
      </c>
      <c r="N469" s="6">
        <v>145.06</v>
      </c>
      <c r="O469" s="7">
        <v>0.15</v>
      </c>
      <c r="P469" s="6">
        <v>77.08</v>
      </c>
      <c r="Q469" s="6">
        <f t="shared" si="28"/>
        <v>246.602</v>
      </c>
      <c r="R469" s="6">
        <f t="shared" si="29"/>
        <v>154.16</v>
      </c>
      <c r="S469" s="6">
        <f t="shared" si="30"/>
        <v>92.442000000000007</v>
      </c>
      <c r="T469" s="8">
        <f t="shared" si="31"/>
        <v>0.37486313979610875</v>
      </c>
      <c r="U469" s="5">
        <f>YEAR(SalesDataTable[[#This Row],[Order Date]])</f>
        <v>2026</v>
      </c>
      <c r="V469" s="8" t="str">
        <f>"Q"&amp;ROUNDUP(MONTH(SalesDataTable[[#This Row],[Order Date]])/3,0)</f>
        <v>Q1</v>
      </c>
      <c r="W469" s="9">
        <f>MONTH(SalesDataTable[[#This Row],[Order Date]])</f>
        <v>3</v>
      </c>
      <c r="X469" s="8" t="str">
        <f>TEXT(SalesDataTable[[#This Row],[Order Date]],"mmm")</f>
        <v>Mar</v>
      </c>
    </row>
    <row r="470" spans="1:24" ht="16">
      <c r="A470" s="2">
        <v>3145</v>
      </c>
      <c r="B470" s="3">
        <v>46111</v>
      </c>
      <c r="C470" s="5">
        <f>YEAR(SalesDataTable[[#This Row],[Order Date]])</f>
        <v>2026</v>
      </c>
      <c r="D470" s="14" t="str">
        <f>"Q"&amp;ROUNDUP(MONTH(SalesDataTable[[#This Row],[Order Date]])/3,0)</f>
        <v>Q1</v>
      </c>
      <c r="E470" s="5">
        <f>MONTH(SalesDataTable[[#This Row],[Order Date]])</f>
        <v>3</v>
      </c>
      <c r="F470" s="5" t="str">
        <f>TEXT(SalesDataTable[[#This Row],[Order Date]], "MMM")</f>
        <v>Mar</v>
      </c>
      <c r="G470" s="4" t="s">
        <v>6</v>
      </c>
      <c r="H470" s="4" t="s">
        <v>41</v>
      </c>
      <c r="I470" s="4" t="s">
        <v>2</v>
      </c>
      <c r="J470" s="4" t="s">
        <v>3</v>
      </c>
      <c r="K470" s="4" t="s">
        <v>14</v>
      </c>
      <c r="L470" s="4" t="s">
        <v>44</v>
      </c>
      <c r="M470" s="9">
        <v>1</v>
      </c>
      <c r="N470" s="6">
        <v>130.72999999999999</v>
      </c>
      <c r="O470" s="7">
        <v>0</v>
      </c>
      <c r="P470" s="6">
        <v>66.17</v>
      </c>
      <c r="Q470" s="6">
        <f t="shared" si="28"/>
        <v>130.72999999999999</v>
      </c>
      <c r="R470" s="6">
        <f t="shared" si="29"/>
        <v>66.17</v>
      </c>
      <c r="S470" s="6">
        <f t="shared" si="30"/>
        <v>64.559999999999988</v>
      </c>
      <c r="T470" s="8">
        <f t="shared" si="31"/>
        <v>0.4938422703281572</v>
      </c>
      <c r="U470" s="5">
        <f>YEAR(SalesDataTable[[#This Row],[Order Date]])</f>
        <v>2026</v>
      </c>
      <c r="V470" s="8" t="str">
        <f>"Q"&amp;ROUNDUP(MONTH(SalesDataTable[[#This Row],[Order Date]])/3,0)</f>
        <v>Q1</v>
      </c>
      <c r="W470" s="9">
        <f>MONTH(SalesDataTable[[#This Row],[Order Date]])</f>
        <v>3</v>
      </c>
      <c r="X470" s="8" t="str">
        <f>TEXT(SalesDataTable[[#This Row],[Order Date]],"mmm")</f>
        <v>Mar</v>
      </c>
    </row>
    <row r="471" spans="1:24" ht="16">
      <c r="A471" s="2">
        <v>3925</v>
      </c>
      <c r="B471" s="3">
        <v>46111</v>
      </c>
      <c r="C471" s="5">
        <f>YEAR(SalesDataTable[[#This Row],[Order Date]])</f>
        <v>2026</v>
      </c>
      <c r="D471" s="14" t="str">
        <f>"Q"&amp;ROUNDUP(MONTH(SalesDataTable[[#This Row],[Order Date]])/3,0)</f>
        <v>Q1</v>
      </c>
      <c r="E471" s="5">
        <f>MONTH(SalesDataTable[[#This Row],[Order Date]])</f>
        <v>3</v>
      </c>
      <c r="F471" s="5" t="str">
        <f>TEXT(SalesDataTable[[#This Row],[Order Date]], "MMM")</f>
        <v>Mar</v>
      </c>
      <c r="G471" s="4" t="s">
        <v>20</v>
      </c>
      <c r="H471" s="4" t="s">
        <v>47</v>
      </c>
      <c r="I471" s="4" t="s">
        <v>2</v>
      </c>
      <c r="J471" s="4" t="s">
        <v>16</v>
      </c>
      <c r="K471" s="4" t="s">
        <v>34</v>
      </c>
      <c r="L471" s="4" t="s">
        <v>42</v>
      </c>
      <c r="M471" s="9">
        <v>2</v>
      </c>
      <c r="N471" s="6">
        <v>36.630000000000003</v>
      </c>
      <c r="O471" s="7">
        <v>0</v>
      </c>
      <c r="P471" s="6">
        <v>14.31</v>
      </c>
      <c r="Q471" s="6">
        <f t="shared" si="28"/>
        <v>73.260000000000005</v>
      </c>
      <c r="R471" s="6">
        <f t="shared" si="29"/>
        <v>28.62</v>
      </c>
      <c r="S471" s="6">
        <f t="shared" si="30"/>
        <v>44.64</v>
      </c>
      <c r="T471" s="8">
        <f t="shared" si="31"/>
        <v>0.60933660933660927</v>
      </c>
      <c r="U471" s="5">
        <f>YEAR(SalesDataTable[[#This Row],[Order Date]])</f>
        <v>2026</v>
      </c>
      <c r="V471" s="8" t="str">
        <f>"Q"&amp;ROUNDUP(MONTH(SalesDataTable[[#This Row],[Order Date]])/3,0)</f>
        <v>Q1</v>
      </c>
      <c r="W471" s="9">
        <f>MONTH(SalesDataTable[[#This Row],[Order Date]])</f>
        <v>3</v>
      </c>
      <c r="X471" s="8" t="str">
        <f>TEXT(SalesDataTable[[#This Row],[Order Date]],"mmm")</f>
        <v>Mar</v>
      </c>
    </row>
    <row r="472" spans="1:24" ht="16">
      <c r="A472" s="2">
        <v>2722</v>
      </c>
      <c r="B472" s="3">
        <v>46112</v>
      </c>
      <c r="C472" s="5">
        <f>YEAR(SalesDataTable[[#This Row],[Order Date]])</f>
        <v>2026</v>
      </c>
      <c r="D472" s="14" t="str">
        <f>"Q"&amp;ROUNDUP(MONTH(SalesDataTable[[#This Row],[Order Date]])/3,0)</f>
        <v>Q1</v>
      </c>
      <c r="E472" s="5">
        <f>MONTH(SalesDataTable[[#This Row],[Order Date]])</f>
        <v>3</v>
      </c>
      <c r="F472" s="5" t="str">
        <f>TEXT(SalesDataTable[[#This Row],[Order Date]], "MMM")</f>
        <v>Mar</v>
      </c>
      <c r="G472" s="4" t="s">
        <v>20</v>
      </c>
      <c r="H472" s="4" t="s">
        <v>47</v>
      </c>
      <c r="I472" s="4" t="s">
        <v>28</v>
      </c>
      <c r="J472" s="4" t="s">
        <v>13</v>
      </c>
      <c r="K472" s="4" t="s">
        <v>4</v>
      </c>
      <c r="L472" s="4" t="s">
        <v>22</v>
      </c>
      <c r="M472" s="9">
        <v>1</v>
      </c>
      <c r="N472" s="6">
        <v>50.99</v>
      </c>
      <c r="O472" s="7">
        <v>0.1</v>
      </c>
      <c r="P472" s="6">
        <v>21.86</v>
      </c>
      <c r="Q472" s="6">
        <f t="shared" si="28"/>
        <v>45.891000000000005</v>
      </c>
      <c r="R472" s="6">
        <f t="shared" si="29"/>
        <v>21.86</v>
      </c>
      <c r="S472" s="6">
        <f t="shared" si="30"/>
        <v>24.031000000000006</v>
      </c>
      <c r="T472" s="8">
        <f t="shared" si="31"/>
        <v>0.52365387548756848</v>
      </c>
      <c r="U472" s="5">
        <f>YEAR(SalesDataTable[[#This Row],[Order Date]])</f>
        <v>2026</v>
      </c>
      <c r="V472" s="8" t="str">
        <f>"Q"&amp;ROUNDUP(MONTH(SalesDataTable[[#This Row],[Order Date]])/3,0)</f>
        <v>Q1</v>
      </c>
      <c r="W472" s="9">
        <f>MONTH(SalesDataTable[[#This Row],[Order Date]])</f>
        <v>3</v>
      </c>
      <c r="X472" s="8" t="str">
        <f>TEXT(SalesDataTable[[#This Row],[Order Date]],"mmm")</f>
        <v>Mar</v>
      </c>
    </row>
    <row r="473" spans="1:24" ht="16">
      <c r="A473" s="2">
        <v>2767</v>
      </c>
      <c r="B473" s="3">
        <v>46112</v>
      </c>
      <c r="C473" s="5">
        <f>YEAR(SalesDataTable[[#This Row],[Order Date]])</f>
        <v>2026</v>
      </c>
      <c r="D473" s="14" t="str">
        <f>"Q"&amp;ROUNDUP(MONTH(SalesDataTable[[#This Row],[Order Date]])/3,0)</f>
        <v>Q1</v>
      </c>
      <c r="E473" s="5">
        <f>MONTH(SalesDataTable[[#This Row],[Order Date]])</f>
        <v>3</v>
      </c>
      <c r="F473" s="5" t="str">
        <f>TEXT(SalesDataTable[[#This Row],[Order Date]], "MMM")</f>
        <v>Mar</v>
      </c>
      <c r="G473" s="4" t="s">
        <v>6</v>
      </c>
      <c r="H473" s="4" t="s">
        <v>27</v>
      </c>
      <c r="I473" s="4" t="s">
        <v>2</v>
      </c>
      <c r="J473" s="4" t="s">
        <v>3</v>
      </c>
      <c r="K473" s="4" t="s">
        <v>14</v>
      </c>
      <c r="L473" s="4" t="s">
        <v>44</v>
      </c>
      <c r="M473" s="9">
        <v>4</v>
      </c>
      <c r="N473" s="6">
        <v>134.18</v>
      </c>
      <c r="O473" s="7">
        <v>0</v>
      </c>
      <c r="P473" s="6">
        <v>66.430000000000007</v>
      </c>
      <c r="Q473" s="6">
        <f t="shared" si="28"/>
        <v>536.72</v>
      </c>
      <c r="R473" s="6">
        <f t="shared" si="29"/>
        <v>265.72000000000003</v>
      </c>
      <c r="S473" s="6">
        <f t="shared" si="30"/>
        <v>271</v>
      </c>
      <c r="T473" s="8">
        <f t="shared" si="31"/>
        <v>0.5049187658369354</v>
      </c>
      <c r="U473" s="5">
        <f>YEAR(SalesDataTable[[#This Row],[Order Date]])</f>
        <v>2026</v>
      </c>
      <c r="V473" s="8" t="str">
        <f>"Q"&amp;ROUNDUP(MONTH(SalesDataTable[[#This Row],[Order Date]])/3,0)</f>
        <v>Q1</v>
      </c>
      <c r="W473" s="9">
        <f>MONTH(SalesDataTable[[#This Row],[Order Date]])</f>
        <v>3</v>
      </c>
      <c r="X473" s="8" t="str">
        <f>TEXT(SalesDataTable[[#This Row],[Order Date]],"mmm")</f>
        <v>Mar</v>
      </c>
    </row>
    <row r="474" spans="1:24" ht="16">
      <c r="A474" s="2">
        <v>3794</v>
      </c>
      <c r="B474" s="3">
        <v>46112</v>
      </c>
      <c r="C474" s="5">
        <f>YEAR(SalesDataTable[[#This Row],[Order Date]])</f>
        <v>2026</v>
      </c>
      <c r="D474" s="14" t="str">
        <f>"Q"&amp;ROUNDUP(MONTH(SalesDataTable[[#This Row],[Order Date]])/3,0)</f>
        <v>Q1</v>
      </c>
      <c r="E474" s="5">
        <f>MONTH(SalesDataTable[[#This Row],[Order Date]])</f>
        <v>3</v>
      </c>
      <c r="F474" s="5" t="str">
        <f>TEXT(SalesDataTable[[#This Row],[Order Date]], "MMM")</f>
        <v>Mar</v>
      </c>
      <c r="G474" s="4" t="s">
        <v>6</v>
      </c>
      <c r="H474" s="4" t="s">
        <v>43</v>
      </c>
      <c r="I474" s="4" t="s">
        <v>19</v>
      </c>
      <c r="J474" s="4" t="s">
        <v>16</v>
      </c>
      <c r="K474" s="4" t="s">
        <v>34</v>
      </c>
      <c r="L474" s="4" t="s">
        <v>45</v>
      </c>
      <c r="M474" s="9">
        <v>2</v>
      </c>
      <c r="N474" s="6">
        <v>50.86</v>
      </c>
      <c r="O474" s="7">
        <v>0.1</v>
      </c>
      <c r="P474" s="6">
        <v>21.76</v>
      </c>
      <c r="Q474" s="6">
        <f t="shared" si="28"/>
        <v>91.548000000000002</v>
      </c>
      <c r="R474" s="6">
        <f t="shared" si="29"/>
        <v>43.52</v>
      </c>
      <c r="S474" s="6">
        <f t="shared" si="30"/>
        <v>48.027999999999999</v>
      </c>
      <c r="T474" s="8">
        <f t="shared" si="31"/>
        <v>0.52462096386595003</v>
      </c>
      <c r="U474" s="5">
        <f>YEAR(SalesDataTable[[#This Row],[Order Date]])</f>
        <v>2026</v>
      </c>
      <c r="V474" s="8" t="str">
        <f>"Q"&amp;ROUNDUP(MONTH(SalesDataTable[[#This Row],[Order Date]])/3,0)</f>
        <v>Q1</v>
      </c>
      <c r="W474" s="9">
        <f>MONTH(SalesDataTable[[#This Row],[Order Date]])</f>
        <v>3</v>
      </c>
      <c r="X474" s="8" t="str">
        <f>TEXT(SalesDataTable[[#This Row],[Order Date]],"mmm")</f>
        <v>Mar</v>
      </c>
    </row>
    <row r="475" spans="1:24" ht="16">
      <c r="A475" s="2">
        <v>3880</v>
      </c>
      <c r="B475" s="3">
        <v>46112</v>
      </c>
      <c r="C475" s="5">
        <f>YEAR(SalesDataTable[[#This Row],[Order Date]])</f>
        <v>2026</v>
      </c>
      <c r="D475" s="14" t="str">
        <f>"Q"&amp;ROUNDUP(MONTH(SalesDataTable[[#This Row],[Order Date]])/3,0)</f>
        <v>Q1</v>
      </c>
      <c r="E475" s="5">
        <f>MONTH(SalesDataTable[[#This Row],[Order Date]])</f>
        <v>3</v>
      </c>
      <c r="F475" s="5" t="str">
        <f>TEXT(SalesDataTable[[#This Row],[Order Date]], "MMM")</f>
        <v>Mar</v>
      </c>
      <c r="G475" s="4" t="s">
        <v>6</v>
      </c>
      <c r="H475" s="4" t="s">
        <v>43</v>
      </c>
      <c r="I475" s="4" t="s">
        <v>8</v>
      </c>
      <c r="J475" s="4" t="s">
        <v>16</v>
      </c>
      <c r="K475" s="4" t="s">
        <v>23</v>
      </c>
      <c r="L475" s="4" t="s">
        <v>51</v>
      </c>
      <c r="M475" s="9">
        <v>12</v>
      </c>
      <c r="N475" s="6">
        <v>124.86</v>
      </c>
      <c r="O475" s="7">
        <v>0.1</v>
      </c>
      <c r="P475" s="6">
        <v>60.82</v>
      </c>
      <c r="Q475" s="6">
        <f t="shared" si="28"/>
        <v>1348.4880000000001</v>
      </c>
      <c r="R475" s="6">
        <f t="shared" si="29"/>
        <v>729.84</v>
      </c>
      <c r="S475" s="6">
        <f t="shared" si="30"/>
        <v>618.64800000000002</v>
      </c>
      <c r="T475" s="8">
        <f t="shared" si="31"/>
        <v>0.45877160197198641</v>
      </c>
      <c r="U475" s="5">
        <f>YEAR(SalesDataTable[[#This Row],[Order Date]])</f>
        <v>2026</v>
      </c>
      <c r="V475" s="8" t="str">
        <f>"Q"&amp;ROUNDUP(MONTH(SalesDataTable[[#This Row],[Order Date]])/3,0)</f>
        <v>Q1</v>
      </c>
      <c r="W475" s="9">
        <f>MONTH(SalesDataTable[[#This Row],[Order Date]])</f>
        <v>3</v>
      </c>
      <c r="X475" s="8" t="str">
        <f>TEXT(SalesDataTable[[#This Row],[Order Date]],"mmm")</f>
        <v>Mar</v>
      </c>
    </row>
    <row r="476" spans="1:24" ht="16">
      <c r="A476" s="2">
        <v>422</v>
      </c>
      <c r="B476" s="3">
        <v>46113</v>
      </c>
      <c r="C476" s="5">
        <f>YEAR(SalesDataTable[[#This Row],[Order Date]])</f>
        <v>2026</v>
      </c>
      <c r="D476" s="14" t="str">
        <f>"Q"&amp;ROUNDUP(MONTH(SalesDataTable[[#This Row],[Order Date]])/3,0)</f>
        <v>Q2</v>
      </c>
      <c r="E476" s="5">
        <f>MONTH(SalesDataTable[[#This Row],[Order Date]])</f>
        <v>4</v>
      </c>
      <c r="F476" s="5" t="str">
        <f>TEXT(SalesDataTable[[#This Row],[Order Date]], "MMM")</f>
        <v>Apr</v>
      </c>
      <c r="G476" s="4" t="s">
        <v>20</v>
      </c>
      <c r="H476" s="4" t="s">
        <v>21</v>
      </c>
      <c r="I476" s="4" t="s">
        <v>2</v>
      </c>
      <c r="J476" s="4" t="s">
        <v>16</v>
      </c>
      <c r="K476" s="4" t="s">
        <v>4</v>
      </c>
      <c r="L476" s="4" t="s">
        <v>5</v>
      </c>
      <c r="M476" s="9">
        <v>1</v>
      </c>
      <c r="N476" s="6">
        <v>81.760000000000005</v>
      </c>
      <c r="O476" s="7">
        <v>0.1</v>
      </c>
      <c r="P476" s="6">
        <v>42.78</v>
      </c>
      <c r="Q476" s="6">
        <f t="shared" si="28"/>
        <v>73.584000000000003</v>
      </c>
      <c r="R476" s="6">
        <f t="shared" si="29"/>
        <v>42.78</v>
      </c>
      <c r="S476" s="6">
        <f t="shared" si="30"/>
        <v>30.804000000000002</v>
      </c>
      <c r="T476" s="8">
        <f t="shared" si="31"/>
        <v>0.4186236138290933</v>
      </c>
      <c r="U476" s="5">
        <f>YEAR(SalesDataTable[[#This Row],[Order Date]])</f>
        <v>2026</v>
      </c>
      <c r="V476" s="8" t="str">
        <f>"Q"&amp;ROUNDUP(MONTH(SalesDataTable[[#This Row],[Order Date]])/3,0)</f>
        <v>Q2</v>
      </c>
      <c r="W476" s="9">
        <f>MONTH(SalesDataTable[[#This Row],[Order Date]])</f>
        <v>4</v>
      </c>
      <c r="X476" s="8" t="str">
        <f>TEXT(SalesDataTable[[#This Row],[Order Date]],"mmm")</f>
        <v>Apr</v>
      </c>
    </row>
    <row r="477" spans="1:24" ht="16">
      <c r="A477" s="2">
        <v>495</v>
      </c>
      <c r="B477" s="3">
        <v>46113</v>
      </c>
      <c r="C477" s="5">
        <f>YEAR(SalesDataTable[[#This Row],[Order Date]])</f>
        <v>2026</v>
      </c>
      <c r="D477" s="14" t="str">
        <f>"Q"&amp;ROUNDUP(MONTH(SalesDataTable[[#This Row],[Order Date]])/3,0)</f>
        <v>Q2</v>
      </c>
      <c r="E477" s="5">
        <f>MONTH(SalesDataTable[[#This Row],[Order Date]])</f>
        <v>4</v>
      </c>
      <c r="F477" s="5" t="str">
        <f>TEXT(SalesDataTable[[#This Row],[Order Date]], "MMM")</f>
        <v>Apr</v>
      </c>
      <c r="G477" s="4" t="s">
        <v>6</v>
      </c>
      <c r="H477" s="4" t="s">
        <v>49</v>
      </c>
      <c r="I477" s="4" t="s">
        <v>19</v>
      </c>
      <c r="J477" s="4" t="s">
        <v>16</v>
      </c>
      <c r="K477" s="4" t="s">
        <v>14</v>
      </c>
      <c r="L477" s="4" t="s">
        <v>44</v>
      </c>
      <c r="M477" s="9">
        <v>1</v>
      </c>
      <c r="N477" s="6">
        <v>134.65</v>
      </c>
      <c r="O477" s="7">
        <v>0</v>
      </c>
      <c r="P477" s="6">
        <v>68.19</v>
      </c>
      <c r="Q477" s="6">
        <f t="shared" si="28"/>
        <v>134.65</v>
      </c>
      <c r="R477" s="6">
        <f t="shared" si="29"/>
        <v>68.19</v>
      </c>
      <c r="S477" s="6">
        <f t="shared" si="30"/>
        <v>66.460000000000008</v>
      </c>
      <c r="T477" s="8">
        <f t="shared" si="31"/>
        <v>0.49357593761604163</v>
      </c>
      <c r="U477" s="5">
        <f>YEAR(SalesDataTable[[#This Row],[Order Date]])</f>
        <v>2026</v>
      </c>
      <c r="V477" s="8" t="str">
        <f>"Q"&amp;ROUNDUP(MONTH(SalesDataTable[[#This Row],[Order Date]])/3,0)</f>
        <v>Q2</v>
      </c>
      <c r="W477" s="9">
        <f>MONTH(SalesDataTable[[#This Row],[Order Date]])</f>
        <v>4</v>
      </c>
      <c r="X477" s="8" t="str">
        <f>TEXT(SalesDataTable[[#This Row],[Order Date]],"mmm")</f>
        <v>Apr</v>
      </c>
    </row>
    <row r="478" spans="1:24" ht="16">
      <c r="A478" s="2">
        <v>1517</v>
      </c>
      <c r="B478" s="3">
        <v>46113</v>
      </c>
      <c r="C478" s="5">
        <f>YEAR(SalesDataTable[[#This Row],[Order Date]])</f>
        <v>2026</v>
      </c>
      <c r="D478" s="14" t="str">
        <f>"Q"&amp;ROUNDUP(MONTH(SalesDataTable[[#This Row],[Order Date]])/3,0)</f>
        <v>Q2</v>
      </c>
      <c r="E478" s="5">
        <f>MONTH(SalesDataTable[[#This Row],[Order Date]])</f>
        <v>4</v>
      </c>
      <c r="F478" s="5" t="str">
        <f>TEXT(SalesDataTable[[#This Row],[Order Date]], "MMM")</f>
        <v>Apr</v>
      </c>
      <c r="G478" s="4" t="s">
        <v>11</v>
      </c>
      <c r="H478" s="4" t="s">
        <v>52</v>
      </c>
      <c r="I478" s="4" t="s">
        <v>2</v>
      </c>
      <c r="J478" s="4" t="s">
        <v>16</v>
      </c>
      <c r="K478" s="4" t="s">
        <v>4</v>
      </c>
      <c r="L478" s="4" t="s">
        <v>26</v>
      </c>
      <c r="M478" s="9">
        <v>1</v>
      </c>
      <c r="N478" s="6">
        <v>41.21</v>
      </c>
      <c r="O478" s="7">
        <v>0</v>
      </c>
      <c r="P478" s="6">
        <v>16.34</v>
      </c>
      <c r="Q478" s="6">
        <f t="shared" si="28"/>
        <v>41.21</v>
      </c>
      <c r="R478" s="6">
        <f t="shared" si="29"/>
        <v>16.34</v>
      </c>
      <c r="S478" s="6">
        <f t="shared" si="30"/>
        <v>24.87</v>
      </c>
      <c r="T478" s="8">
        <f t="shared" si="31"/>
        <v>0.60349429750060668</v>
      </c>
      <c r="U478" s="5">
        <f>YEAR(SalesDataTable[[#This Row],[Order Date]])</f>
        <v>2026</v>
      </c>
      <c r="V478" s="8" t="str">
        <f>"Q"&amp;ROUNDUP(MONTH(SalesDataTable[[#This Row],[Order Date]])/3,0)</f>
        <v>Q2</v>
      </c>
      <c r="W478" s="9">
        <f>MONTH(SalesDataTable[[#This Row],[Order Date]])</f>
        <v>4</v>
      </c>
      <c r="X478" s="8" t="str">
        <f>TEXT(SalesDataTable[[#This Row],[Order Date]],"mmm")</f>
        <v>Apr</v>
      </c>
    </row>
    <row r="479" spans="1:24" ht="16">
      <c r="A479" s="2">
        <v>2391</v>
      </c>
      <c r="B479" s="3">
        <v>46113</v>
      </c>
      <c r="C479" s="5">
        <f>YEAR(SalesDataTable[[#This Row],[Order Date]])</f>
        <v>2026</v>
      </c>
      <c r="D479" s="14" t="str">
        <f>"Q"&amp;ROUNDUP(MONTH(SalesDataTable[[#This Row],[Order Date]])/3,0)</f>
        <v>Q2</v>
      </c>
      <c r="E479" s="5">
        <f>MONTH(SalesDataTable[[#This Row],[Order Date]])</f>
        <v>4</v>
      </c>
      <c r="F479" s="5" t="str">
        <f>TEXT(SalesDataTable[[#This Row],[Order Date]], "MMM")</f>
        <v>Apr</v>
      </c>
      <c r="G479" s="4" t="s">
        <v>6</v>
      </c>
      <c r="H479" s="4" t="s">
        <v>43</v>
      </c>
      <c r="I479" s="4" t="s">
        <v>2</v>
      </c>
      <c r="J479" s="4" t="s">
        <v>3</v>
      </c>
      <c r="K479" s="4" t="s">
        <v>34</v>
      </c>
      <c r="L479" s="4" t="s">
        <v>35</v>
      </c>
      <c r="M479" s="9">
        <v>2</v>
      </c>
      <c r="N479" s="6">
        <v>40.590000000000003</v>
      </c>
      <c r="O479" s="7">
        <v>0</v>
      </c>
      <c r="P479" s="6">
        <v>15.01</v>
      </c>
      <c r="Q479" s="6">
        <f t="shared" si="28"/>
        <v>81.180000000000007</v>
      </c>
      <c r="R479" s="6">
        <f t="shared" si="29"/>
        <v>30.02</v>
      </c>
      <c r="S479" s="6">
        <f t="shared" si="30"/>
        <v>51.160000000000011</v>
      </c>
      <c r="T479" s="8">
        <f t="shared" si="31"/>
        <v>0.63020448386302053</v>
      </c>
      <c r="U479" s="5">
        <f>YEAR(SalesDataTable[[#This Row],[Order Date]])</f>
        <v>2026</v>
      </c>
      <c r="V479" s="8" t="str">
        <f>"Q"&amp;ROUNDUP(MONTH(SalesDataTable[[#This Row],[Order Date]])/3,0)</f>
        <v>Q2</v>
      </c>
      <c r="W479" s="9">
        <f>MONTH(SalesDataTable[[#This Row],[Order Date]])</f>
        <v>4</v>
      </c>
      <c r="X479" s="8" t="str">
        <f>TEXT(SalesDataTable[[#This Row],[Order Date]],"mmm")</f>
        <v>Apr</v>
      </c>
    </row>
    <row r="480" spans="1:24" ht="16">
      <c r="A480" s="2">
        <v>3809</v>
      </c>
      <c r="B480" s="3">
        <v>46113</v>
      </c>
      <c r="C480" s="5">
        <f>YEAR(SalesDataTable[[#This Row],[Order Date]])</f>
        <v>2026</v>
      </c>
      <c r="D480" s="14" t="str">
        <f>"Q"&amp;ROUNDUP(MONTH(SalesDataTable[[#This Row],[Order Date]])/3,0)</f>
        <v>Q2</v>
      </c>
      <c r="E480" s="5">
        <f>MONTH(SalesDataTable[[#This Row],[Order Date]])</f>
        <v>4</v>
      </c>
      <c r="F480" s="5" t="str">
        <f>TEXT(SalesDataTable[[#This Row],[Order Date]], "MMM")</f>
        <v>Apr</v>
      </c>
      <c r="G480" s="4" t="s">
        <v>0</v>
      </c>
      <c r="H480" s="4" t="s">
        <v>50</v>
      </c>
      <c r="I480" s="4" t="s">
        <v>2</v>
      </c>
      <c r="J480" s="4" t="s">
        <v>13</v>
      </c>
      <c r="K480" s="4" t="s">
        <v>23</v>
      </c>
      <c r="L480" s="4" t="s">
        <v>51</v>
      </c>
      <c r="M480" s="9">
        <v>3</v>
      </c>
      <c r="N480" s="6">
        <v>124.08</v>
      </c>
      <c r="O480" s="7">
        <v>0.05</v>
      </c>
      <c r="P480" s="6">
        <v>62.41</v>
      </c>
      <c r="Q480" s="6">
        <f t="shared" si="28"/>
        <v>353.62799999999999</v>
      </c>
      <c r="R480" s="6">
        <f t="shared" si="29"/>
        <v>187.23</v>
      </c>
      <c r="S480" s="6">
        <f t="shared" si="30"/>
        <v>166.398</v>
      </c>
      <c r="T480" s="8">
        <f t="shared" si="31"/>
        <v>0.47054531880959655</v>
      </c>
      <c r="U480" s="5">
        <f>YEAR(SalesDataTable[[#This Row],[Order Date]])</f>
        <v>2026</v>
      </c>
      <c r="V480" s="8" t="str">
        <f>"Q"&amp;ROUNDUP(MONTH(SalesDataTable[[#This Row],[Order Date]])/3,0)</f>
        <v>Q2</v>
      </c>
      <c r="W480" s="9">
        <f>MONTH(SalesDataTable[[#This Row],[Order Date]])</f>
        <v>4</v>
      </c>
      <c r="X480" s="8" t="str">
        <f>TEXT(SalesDataTable[[#This Row],[Order Date]],"mmm")</f>
        <v>Apr</v>
      </c>
    </row>
    <row r="481" spans="1:24" ht="16">
      <c r="A481" s="2">
        <v>3958</v>
      </c>
      <c r="B481" s="3">
        <v>46113</v>
      </c>
      <c r="C481" s="5">
        <f>YEAR(SalesDataTable[[#This Row],[Order Date]])</f>
        <v>2026</v>
      </c>
      <c r="D481" s="14" t="str">
        <f>"Q"&amp;ROUNDUP(MONTH(SalesDataTable[[#This Row],[Order Date]])/3,0)</f>
        <v>Q2</v>
      </c>
      <c r="E481" s="5">
        <f>MONTH(SalesDataTable[[#This Row],[Order Date]])</f>
        <v>4</v>
      </c>
      <c r="F481" s="5" t="str">
        <f>TEXT(SalesDataTable[[#This Row],[Order Date]], "MMM")</f>
        <v>Apr</v>
      </c>
      <c r="G481" s="4" t="s">
        <v>6</v>
      </c>
      <c r="H481" s="4" t="s">
        <v>7</v>
      </c>
      <c r="I481" s="4" t="s">
        <v>2</v>
      </c>
      <c r="J481" s="4" t="s">
        <v>3</v>
      </c>
      <c r="K481" s="4" t="s">
        <v>23</v>
      </c>
      <c r="L481" s="4" t="s">
        <v>51</v>
      </c>
      <c r="M481" s="9">
        <v>2</v>
      </c>
      <c r="N481" s="6">
        <v>125.35</v>
      </c>
      <c r="O481" s="7">
        <v>0.15</v>
      </c>
      <c r="P481" s="6">
        <v>60.73</v>
      </c>
      <c r="Q481" s="6">
        <f t="shared" si="28"/>
        <v>213.095</v>
      </c>
      <c r="R481" s="6">
        <f t="shared" si="29"/>
        <v>121.46</v>
      </c>
      <c r="S481" s="6">
        <f t="shared" si="30"/>
        <v>91.635000000000005</v>
      </c>
      <c r="T481" s="8">
        <f t="shared" si="31"/>
        <v>0.43001947488209485</v>
      </c>
      <c r="U481" s="5">
        <f>YEAR(SalesDataTable[[#This Row],[Order Date]])</f>
        <v>2026</v>
      </c>
      <c r="V481" s="8" t="str">
        <f>"Q"&amp;ROUNDUP(MONTH(SalesDataTable[[#This Row],[Order Date]])/3,0)</f>
        <v>Q2</v>
      </c>
      <c r="W481" s="9">
        <f>MONTH(SalesDataTable[[#This Row],[Order Date]])</f>
        <v>4</v>
      </c>
      <c r="X481" s="8" t="str">
        <f>TEXT(SalesDataTable[[#This Row],[Order Date]],"mmm")</f>
        <v>Apr</v>
      </c>
    </row>
    <row r="482" spans="1:24" ht="16">
      <c r="A482" s="2">
        <v>4418</v>
      </c>
      <c r="B482" s="3">
        <v>46113</v>
      </c>
      <c r="C482" s="5">
        <f>YEAR(SalesDataTable[[#This Row],[Order Date]])</f>
        <v>2026</v>
      </c>
      <c r="D482" s="14" t="str">
        <f>"Q"&amp;ROUNDUP(MONTH(SalesDataTable[[#This Row],[Order Date]])/3,0)</f>
        <v>Q2</v>
      </c>
      <c r="E482" s="5">
        <f>MONTH(SalesDataTable[[#This Row],[Order Date]])</f>
        <v>4</v>
      </c>
      <c r="F482" s="5" t="str">
        <f>TEXT(SalesDataTable[[#This Row],[Order Date]], "MMM")</f>
        <v>Apr</v>
      </c>
      <c r="G482" s="4" t="s">
        <v>6</v>
      </c>
      <c r="H482" s="4" t="s">
        <v>49</v>
      </c>
      <c r="I482" s="4" t="s">
        <v>28</v>
      </c>
      <c r="J482" s="4" t="s">
        <v>13</v>
      </c>
      <c r="K482" s="4" t="s">
        <v>34</v>
      </c>
      <c r="L482" s="4" t="s">
        <v>42</v>
      </c>
      <c r="M482" s="9">
        <v>3</v>
      </c>
      <c r="N482" s="6">
        <v>36.090000000000003</v>
      </c>
      <c r="O482" s="7">
        <v>0</v>
      </c>
      <c r="P482" s="6">
        <v>14.03</v>
      </c>
      <c r="Q482" s="6">
        <f t="shared" si="28"/>
        <v>108.27000000000001</v>
      </c>
      <c r="R482" s="6">
        <f t="shared" si="29"/>
        <v>42.089999999999996</v>
      </c>
      <c r="S482" s="6">
        <f t="shared" si="30"/>
        <v>66.180000000000007</v>
      </c>
      <c r="T482" s="8">
        <f t="shared" si="31"/>
        <v>0.61124965364366857</v>
      </c>
      <c r="U482" s="5">
        <f>YEAR(SalesDataTable[[#This Row],[Order Date]])</f>
        <v>2026</v>
      </c>
      <c r="V482" s="8" t="str">
        <f>"Q"&amp;ROUNDUP(MONTH(SalesDataTable[[#This Row],[Order Date]])/3,0)</f>
        <v>Q2</v>
      </c>
      <c r="W482" s="9">
        <f>MONTH(SalesDataTable[[#This Row],[Order Date]])</f>
        <v>4</v>
      </c>
      <c r="X482" s="8" t="str">
        <f>TEXT(SalesDataTable[[#This Row],[Order Date]],"mmm")</f>
        <v>Apr</v>
      </c>
    </row>
    <row r="483" spans="1:24" ht="16">
      <c r="A483" s="2">
        <v>4693</v>
      </c>
      <c r="B483" s="3">
        <v>46113</v>
      </c>
      <c r="C483" s="5">
        <f>YEAR(SalesDataTable[[#This Row],[Order Date]])</f>
        <v>2026</v>
      </c>
      <c r="D483" s="14" t="str">
        <f>"Q"&amp;ROUNDUP(MONTH(SalesDataTable[[#This Row],[Order Date]])/3,0)</f>
        <v>Q2</v>
      </c>
      <c r="E483" s="5">
        <f>MONTH(SalesDataTable[[#This Row],[Order Date]])</f>
        <v>4</v>
      </c>
      <c r="F483" s="5" t="str">
        <f>TEXT(SalesDataTable[[#This Row],[Order Date]], "MMM")</f>
        <v>Apr</v>
      </c>
      <c r="G483" s="4" t="s">
        <v>6</v>
      </c>
      <c r="H483" s="4" t="s">
        <v>43</v>
      </c>
      <c r="I483" s="4" t="s">
        <v>8</v>
      </c>
      <c r="J483" s="4" t="s">
        <v>16</v>
      </c>
      <c r="K483" s="4" t="s">
        <v>9</v>
      </c>
      <c r="L483" s="4" t="s">
        <v>10</v>
      </c>
      <c r="M483" s="9">
        <v>15</v>
      </c>
      <c r="N483" s="6">
        <v>94.33</v>
      </c>
      <c r="O483" s="7">
        <v>0.1</v>
      </c>
      <c r="P483" s="6">
        <v>44.38</v>
      </c>
      <c r="Q483" s="6">
        <f t="shared" si="28"/>
        <v>1273.4550000000002</v>
      </c>
      <c r="R483" s="6">
        <f t="shared" si="29"/>
        <v>665.7</v>
      </c>
      <c r="S483" s="6">
        <f t="shared" si="30"/>
        <v>607.75500000000011</v>
      </c>
      <c r="T483" s="8">
        <f t="shared" si="31"/>
        <v>0.47724890161018652</v>
      </c>
      <c r="U483" s="5">
        <f>YEAR(SalesDataTable[[#This Row],[Order Date]])</f>
        <v>2026</v>
      </c>
      <c r="V483" s="8" t="str">
        <f>"Q"&amp;ROUNDUP(MONTH(SalesDataTable[[#This Row],[Order Date]])/3,0)</f>
        <v>Q2</v>
      </c>
      <c r="W483" s="9">
        <f>MONTH(SalesDataTable[[#This Row],[Order Date]])</f>
        <v>4</v>
      </c>
      <c r="X483" s="8" t="str">
        <f>TEXT(SalesDataTable[[#This Row],[Order Date]],"mmm")</f>
        <v>Apr</v>
      </c>
    </row>
    <row r="484" spans="1:24" ht="16">
      <c r="A484" s="2">
        <v>193</v>
      </c>
      <c r="B484" s="3">
        <v>46114</v>
      </c>
      <c r="C484" s="5">
        <f>YEAR(SalesDataTable[[#This Row],[Order Date]])</f>
        <v>2026</v>
      </c>
      <c r="D484" s="14" t="str">
        <f>"Q"&amp;ROUNDUP(MONTH(SalesDataTable[[#This Row],[Order Date]])/3,0)</f>
        <v>Q2</v>
      </c>
      <c r="E484" s="5">
        <f>MONTH(SalesDataTable[[#This Row],[Order Date]])</f>
        <v>4</v>
      </c>
      <c r="F484" s="5" t="str">
        <f>TEXT(SalesDataTable[[#This Row],[Order Date]], "MMM")</f>
        <v>Apr</v>
      </c>
      <c r="G484" s="4" t="s">
        <v>20</v>
      </c>
      <c r="H484" s="4" t="s">
        <v>21</v>
      </c>
      <c r="I484" s="4" t="s">
        <v>19</v>
      </c>
      <c r="J484" s="4" t="s">
        <v>3</v>
      </c>
      <c r="K484" s="4" t="s">
        <v>14</v>
      </c>
      <c r="L484" s="4" t="s">
        <v>15</v>
      </c>
      <c r="M484" s="9">
        <v>1</v>
      </c>
      <c r="N484" s="6">
        <v>35.6</v>
      </c>
      <c r="O484" s="7">
        <v>0.1</v>
      </c>
      <c r="P484" s="6">
        <v>13.39</v>
      </c>
      <c r="Q484" s="6">
        <f t="shared" si="28"/>
        <v>32.04</v>
      </c>
      <c r="R484" s="6">
        <f t="shared" si="29"/>
        <v>13.39</v>
      </c>
      <c r="S484" s="6">
        <f t="shared" si="30"/>
        <v>18.649999999999999</v>
      </c>
      <c r="T484" s="8">
        <f t="shared" si="31"/>
        <v>0.58208489388264661</v>
      </c>
      <c r="U484" s="5">
        <f>YEAR(SalesDataTable[[#This Row],[Order Date]])</f>
        <v>2026</v>
      </c>
      <c r="V484" s="8" t="str">
        <f>"Q"&amp;ROUNDUP(MONTH(SalesDataTable[[#This Row],[Order Date]])/3,0)</f>
        <v>Q2</v>
      </c>
      <c r="W484" s="9">
        <f>MONTH(SalesDataTable[[#This Row],[Order Date]])</f>
        <v>4</v>
      </c>
      <c r="X484" s="8" t="str">
        <f>TEXT(SalesDataTable[[#This Row],[Order Date]],"mmm")</f>
        <v>Apr</v>
      </c>
    </row>
    <row r="485" spans="1:24" ht="16">
      <c r="A485" s="2">
        <v>2246</v>
      </c>
      <c r="B485" s="3">
        <v>46114</v>
      </c>
      <c r="C485" s="5">
        <f>YEAR(SalesDataTable[[#This Row],[Order Date]])</f>
        <v>2026</v>
      </c>
      <c r="D485" s="14" t="str">
        <f>"Q"&amp;ROUNDUP(MONTH(SalesDataTable[[#This Row],[Order Date]])/3,0)</f>
        <v>Q2</v>
      </c>
      <c r="E485" s="5">
        <f>MONTH(SalesDataTable[[#This Row],[Order Date]])</f>
        <v>4</v>
      </c>
      <c r="F485" s="5" t="str">
        <f>TEXT(SalesDataTable[[#This Row],[Order Date]], "MMM")</f>
        <v>Apr</v>
      </c>
      <c r="G485" s="4" t="s">
        <v>6</v>
      </c>
      <c r="H485" s="4" t="s">
        <v>43</v>
      </c>
      <c r="I485" s="4" t="s">
        <v>28</v>
      </c>
      <c r="J485" s="4" t="s">
        <v>3</v>
      </c>
      <c r="K485" s="4" t="s">
        <v>4</v>
      </c>
      <c r="L485" s="4" t="s">
        <v>22</v>
      </c>
      <c r="M485" s="9">
        <v>1</v>
      </c>
      <c r="N485" s="6">
        <v>50.17</v>
      </c>
      <c r="O485" s="7">
        <v>0</v>
      </c>
      <c r="P485" s="6">
        <v>21.95</v>
      </c>
      <c r="Q485" s="6">
        <f t="shared" si="28"/>
        <v>50.17</v>
      </c>
      <c r="R485" s="6">
        <f t="shared" si="29"/>
        <v>21.95</v>
      </c>
      <c r="S485" s="6">
        <f t="shared" si="30"/>
        <v>28.220000000000002</v>
      </c>
      <c r="T485" s="8">
        <f t="shared" si="31"/>
        <v>0.56248754235598963</v>
      </c>
      <c r="U485" s="5">
        <f>YEAR(SalesDataTable[[#This Row],[Order Date]])</f>
        <v>2026</v>
      </c>
      <c r="V485" s="8" t="str">
        <f>"Q"&amp;ROUNDUP(MONTH(SalesDataTable[[#This Row],[Order Date]])/3,0)</f>
        <v>Q2</v>
      </c>
      <c r="W485" s="9">
        <f>MONTH(SalesDataTable[[#This Row],[Order Date]])</f>
        <v>4</v>
      </c>
      <c r="X485" s="8" t="str">
        <f>TEXT(SalesDataTable[[#This Row],[Order Date]],"mmm")</f>
        <v>Apr</v>
      </c>
    </row>
    <row r="486" spans="1:24" ht="16">
      <c r="A486" s="2">
        <v>2556</v>
      </c>
      <c r="B486" s="3">
        <v>46114</v>
      </c>
      <c r="C486" s="5">
        <f>YEAR(SalesDataTable[[#This Row],[Order Date]])</f>
        <v>2026</v>
      </c>
      <c r="D486" s="14" t="str">
        <f>"Q"&amp;ROUNDUP(MONTH(SalesDataTable[[#This Row],[Order Date]])/3,0)</f>
        <v>Q2</v>
      </c>
      <c r="E486" s="5">
        <f>MONTH(SalesDataTable[[#This Row],[Order Date]])</f>
        <v>4</v>
      </c>
      <c r="F486" s="5" t="str">
        <f>TEXT(SalesDataTable[[#This Row],[Order Date]], "MMM")</f>
        <v>Apr</v>
      </c>
      <c r="G486" s="4" t="s">
        <v>20</v>
      </c>
      <c r="H486" s="4" t="s">
        <v>33</v>
      </c>
      <c r="I486" s="4" t="s">
        <v>2</v>
      </c>
      <c r="J486" s="4" t="s">
        <v>3</v>
      </c>
      <c r="K486" s="4" t="s">
        <v>9</v>
      </c>
      <c r="L486" s="4" t="s">
        <v>46</v>
      </c>
      <c r="M486" s="9">
        <v>2</v>
      </c>
      <c r="N486" s="6">
        <v>72.900000000000006</v>
      </c>
      <c r="O486" s="7">
        <v>0</v>
      </c>
      <c r="P486" s="6">
        <v>31.52</v>
      </c>
      <c r="Q486" s="6">
        <f t="shared" si="28"/>
        <v>145.80000000000001</v>
      </c>
      <c r="R486" s="6">
        <f t="shared" si="29"/>
        <v>63.04</v>
      </c>
      <c r="S486" s="6">
        <f t="shared" si="30"/>
        <v>82.760000000000019</v>
      </c>
      <c r="T486" s="8">
        <f t="shared" si="31"/>
        <v>0.5676268861454048</v>
      </c>
      <c r="U486" s="5">
        <f>YEAR(SalesDataTable[[#This Row],[Order Date]])</f>
        <v>2026</v>
      </c>
      <c r="V486" s="8" t="str">
        <f>"Q"&amp;ROUNDUP(MONTH(SalesDataTable[[#This Row],[Order Date]])/3,0)</f>
        <v>Q2</v>
      </c>
      <c r="W486" s="9">
        <f>MONTH(SalesDataTable[[#This Row],[Order Date]])</f>
        <v>4</v>
      </c>
      <c r="X486" s="8" t="str">
        <f>TEXT(SalesDataTable[[#This Row],[Order Date]],"mmm")</f>
        <v>Apr</v>
      </c>
    </row>
    <row r="487" spans="1:24" ht="16">
      <c r="A487" s="2">
        <v>169</v>
      </c>
      <c r="B487" s="3">
        <v>46115</v>
      </c>
      <c r="C487" s="5">
        <f>YEAR(SalesDataTable[[#This Row],[Order Date]])</f>
        <v>2026</v>
      </c>
      <c r="D487" s="14" t="str">
        <f>"Q"&amp;ROUNDUP(MONTH(SalesDataTable[[#This Row],[Order Date]])/3,0)</f>
        <v>Q2</v>
      </c>
      <c r="E487" s="5">
        <f>MONTH(SalesDataTable[[#This Row],[Order Date]])</f>
        <v>4</v>
      </c>
      <c r="F487" s="5" t="str">
        <f>TEXT(SalesDataTable[[#This Row],[Order Date]], "MMM")</f>
        <v>Apr</v>
      </c>
      <c r="G487" s="4" t="s">
        <v>11</v>
      </c>
      <c r="H487" s="4" t="s">
        <v>52</v>
      </c>
      <c r="I487" s="4" t="s">
        <v>2</v>
      </c>
      <c r="J487" s="4" t="s">
        <v>13</v>
      </c>
      <c r="K487" s="4" t="s">
        <v>9</v>
      </c>
      <c r="L487" s="4" t="s">
        <v>10</v>
      </c>
      <c r="M487" s="9">
        <v>2</v>
      </c>
      <c r="N487" s="6">
        <v>93.48</v>
      </c>
      <c r="O487" s="7">
        <v>0</v>
      </c>
      <c r="P487" s="6">
        <v>45.15</v>
      </c>
      <c r="Q487" s="6">
        <f t="shared" si="28"/>
        <v>186.96</v>
      </c>
      <c r="R487" s="6">
        <f t="shared" si="29"/>
        <v>90.3</v>
      </c>
      <c r="S487" s="6">
        <f t="shared" si="30"/>
        <v>96.660000000000011</v>
      </c>
      <c r="T487" s="8">
        <f t="shared" si="31"/>
        <v>0.51700898587933253</v>
      </c>
      <c r="U487" s="5">
        <f>YEAR(SalesDataTable[[#This Row],[Order Date]])</f>
        <v>2026</v>
      </c>
      <c r="V487" s="8" t="str">
        <f>"Q"&amp;ROUNDUP(MONTH(SalesDataTable[[#This Row],[Order Date]])/3,0)</f>
        <v>Q2</v>
      </c>
      <c r="W487" s="9">
        <f>MONTH(SalesDataTable[[#This Row],[Order Date]])</f>
        <v>4</v>
      </c>
      <c r="X487" s="8" t="str">
        <f>TEXT(SalesDataTable[[#This Row],[Order Date]],"mmm")</f>
        <v>Apr</v>
      </c>
    </row>
    <row r="488" spans="1:24" ht="16">
      <c r="A488" s="2">
        <v>877</v>
      </c>
      <c r="B488" s="3">
        <v>46115</v>
      </c>
      <c r="C488" s="5">
        <f>YEAR(SalesDataTable[[#This Row],[Order Date]])</f>
        <v>2026</v>
      </c>
      <c r="D488" s="14" t="str">
        <f>"Q"&amp;ROUNDUP(MONTH(SalesDataTable[[#This Row],[Order Date]])/3,0)</f>
        <v>Q2</v>
      </c>
      <c r="E488" s="5">
        <f>MONTH(SalesDataTable[[#This Row],[Order Date]])</f>
        <v>4</v>
      </c>
      <c r="F488" s="5" t="str">
        <f>TEXT(SalesDataTable[[#This Row],[Order Date]], "MMM")</f>
        <v>Apr</v>
      </c>
      <c r="G488" s="4" t="s">
        <v>6</v>
      </c>
      <c r="H488" s="4" t="s">
        <v>43</v>
      </c>
      <c r="I488" s="4" t="s">
        <v>2</v>
      </c>
      <c r="J488" s="4" t="s">
        <v>13</v>
      </c>
      <c r="K488" s="4" t="s">
        <v>23</v>
      </c>
      <c r="L488" s="4" t="s">
        <v>51</v>
      </c>
      <c r="M488" s="9">
        <v>1</v>
      </c>
      <c r="N488" s="6">
        <v>123.63</v>
      </c>
      <c r="O488" s="7">
        <v>0</v>
      </c>
      <c r="P488" s="6">
        <v>58.88</v>
      </c>
      <c r="Q488" s="6">
        <f t="shared" si="28"/>
        <v>123.63</v>
      </c>
      <c r="R488" s="6">
        <f t="shared" si="29"/>
        <v>58.88</v>
      </c>
      <c r="S488" s="6">
        <f t="shared" si="30"/>
        <v>64.75</v>
      </c>
      <c r="T488" s="8">
        <f t="shared" si="31"/>
        <v>0.52374019250990866</v>
      </c>
      <c r="U488" s="5">
        <f>YEAR(SalesDataTable[[#This Row],[Order Date]])</f>
        <v>2026</v>
      </c>
      <c r="V488" s="8" t="str">
        <f>"Q"&amp;ROUNDUP(MONTH(SalesDataTable[[#This Row],[Order Date]])/3,0)</f>
        <v>Q2</v>
      </c>
      <c r="W488" s="9">
        <f>MONTH(SalesDataTable[[#This Row],[Order Date]])</f>
        <v>4</v>
      </c>
      <c r="X488" s="8" t="str">
        <f>TEXT(SalesDataTable[[#This Row],[Order Date]],"mmm")</f>
        <v>Apr</v>
      </c>
    </row>
    <row r="489" spans="1:24" ht="16">
      <c r="A489" s="2">
        <v>2023</v>
      </c>
      <c r="B489" s="3">
        <v>46115</v>
      </c>
      <c r="C489" s="5">
        <f>YEAR(SalesDataTable[[#This Row],[Order Date]])</f>
        <v>2026</v>
      </c>
      <c r="D489" s="14" t="str">
        <f>"Q"&amp;ROUNDUP(MONTH(SalesDataTable[[#This Row],[Order Date]])/3,0)</f>
        <v>Q2</v>
      </c>
      <c r="E489" s="5">
        <f>MONTH(SalesDataTable[[#This Row],[Order Date]])</f>
        <v>4</v>
      </c>
      <c r="F489" s="5" t="str">
        <f>TEXT(SalesDataTable[[#This Row],[Order Date]], "MMM")</f>
        <v>Apr</v>
      </c>
      <c r="G489" s="4" t="s">
        <v>6</v>
      </c>
      <c r="H489" s="4" t="s">
        <v>43</v>
      </c>
      <c r="I489" s="4" t="s">
        <v>2</v>
      </c>
      <c r="J489" s="4" t="s">
        <v>13</v>
      </c>
      <c r="K489" s="4" t="s">
        <v>14</v>
      </c>
      <c r="L489" s="4" t="s">
        <v>48</v>
      </c>
      <c r="M489" s="9">
        <v>3</v>
      </c>
      <c r="N489" s="6">
        <v>168.37</v>
      </c>
      <c r="O489" s="7">
        <v>0</v>
      </c>
      <c r="P489" s="6">
        <v>87.15</v>
      </c>
      <c r="Q489" s="6">
        <f t="shared" si="28"/>
        <v>505.11</v>
      </c>
      <c r="R489" s="6">
        <f t="shared" si="29"/>
        <v>261.45000000000005</v>
      </c>
      <c r="S489" s="6">
        <f t="shared" si="30"/>
        <v>243.65999999999997</v>
      </c>
      <c r="T489" s="8">
        <f t="shared" si="31"/>
        <v>0.4823899744610084</v>
      </c>
      <c r="U489" s="5">
        <f>YEAR(SalesDataTable[[#This Row],[Order Date]])</f>
        <v>2026</v>
      </c>
      <c r="V489" s="8" t="str">
        <f>"Q"&amp;ROUNDUP(MONTH(SalesDataTable[[#This Row],[Order Date]])/3,0)</f>
        <v>Q2</v>
      </c>
      <c r="W489" s="9">
        <f>MONTH(SalesDataTable[[#This Row],[Order Date]])</f>
        <v>4</v>
      </c>
      <c r="X489" s="8" t="str">
        <f>TEXT(SalesDataTable[[#This Row],[Order Date]],"mmm")</f>
        <v>Apr</v>
      </c>
    </row>
    <row r="490" spans="1:24" ht="16">
      <c r="A490" s="2">
        <v>2548</v>
      </c>
      <c r="B490" s="3">
        <v>46115</v>
      </c>
      <c r="C490" s="5">
        <f>YEAR(SalesDataTable[[#This Row],[Order Date]])</f>
        <v>2026</v>
      </c>
      <c r="D490" s="14" t="str">
        <f>"Q"&amp;ROUNDUP(MONTH(SalesDataTable[[#This Row],[Order Date]])/3,0)</f>
        <v>Q2</v>
      </c>
      <c r="E490" s="5">
        <f>MONTH(SalesDataTable[[#This Row],[Order Date]])</f>
        <v>4</v>
      </c>
      <c r="F490" s="5" t="str">
        <f>TEXT(SalesDataTable[[#This Row],[Order Date]], "MMM")</f>
        <v>Apr</v>
      </c>
      <c r="G490" s="4" t="s">
        <v>0</v>
      </c>
      <c r="H490" s="4" t="s">
        <v>36</v>
      </c>
      <c r="I490" s="4" t="s">
        <v>28</v>
      </c>
      <c r="J490" s="4" t="s">
        <v>13</v>
      </c>
      <c r="K490" s="4" t="s">
        <v>4</v>
      </c>
      <c r="L490" s="4" t="s">
        <v>22</v>
      </c>
      <c r="M490" s="9">
        <v>4</v>
      </c>
      <c r="N490" s="6">
        <v>51.68</v>
      </c>
      <c r="O490" s="7">
        <v>0.05</v>
      </c>
      <c r="P490" s="6">
        <v>23.09</v>
      </c>
      <c r="Q490" s="6">
        <f t="shared" si="28"/>
        <v>196.38399999999999</v>
      </c>
      <c r="R490" s="6">
        <f t="shared" si="29"/>
        <v>92.36</v>
      </c>
      <c r="S490" s="6">
        <f t="shared" si="30"/>
        <v>104.02399999999999</v>
      </c>
      <c r="T490" s="8">
        <f t="shared" si="31"/>
        <v>0.52969692031937421</v>
      </c>
      <c r="U490" s="5">
        <f>YEAR(SalesDataTable[[#This Row],[Order Date]])</f>
        <v>2026</v>
      </c>
      <c r="V490" s="8" t="str">
        <f>"Q"&amp;ROUNDUP(MONTH(SalesDataTable[[#This Row],[Order Date]])/3,0)</f>
        <v>Q2</v>
      </c>
      <c r="W490" s="9">
        <f>MONTH(SalesDataTable[[#This Row],[Order Date]])</f>
        <v>4</v>
      </c>
      <c r="X490" s="8" t="str">
        <f>TEXT(SalesDataTable[[#This Row],[Order Date]],"mmm")</f>
        <v>Apr</v>
      </c>
    </row>
    <row r="491" spans="1:24" ht="16">
      <c r="A491" s="2">
        <v>2602</v>
      </c>
      <c r="B491" s="3">
        <v>46115</v>
      </c>
      <c r="C491" s="5">
        <f>YEAR(SalesDataTable[[#This Row],[Order Date]])</f>
        <v>2026</v>
      </c>
      <c r="D491" s="14" t="str">
        <f>"Q"&amp;ROUNDUP(MONTH(SalesDataTable[[#This Row],[Order Date]])/3,0)</f>
        <v>Q2</v>
      </c>
      <c r="E491" s="5">
        <f>MONTH(SalesDataTable[[#This Row],[Order Date]])</f>
        <v>4</v>
      </c>
      <c r="F491" s="5" t="str">
        <f>TEXT(SalesDataTable[[#This Row],[Order Date]], "MMM")</f>
        <v>Apr</v>
      </c>
      <c r="G491" s="4" t="s">
        <v>6</v>
      </c>
      <c r="H491" s="4" t="s">
        <v>43</v>
      </c>
      <c r="I491" s="4" t="s">
        <v>28</v>
      </c>
      <c r="J491" s="4" t="s">
        <v>13</v>
      </c>
      <c r="K491" s="4" t="s">
        <v>4</v>
      </c>
      <c r="L491" s="4" t="s">
        <v>26</v>
      </c>
      <c r="M491" s="9">
        <v>1</v>
      </c>
      <c r="N491" s="6">
        <v>40.159999999999997</v>
      </c>
      <c r="O491" s="7">
        <v>0</v>
      </c>
      <c r="P491" s="6">
        <v>16.77</v>
      </c>
      <c r="Q491" s="6">
        <f t="shared" si="28"/>
        <v>40.159999999999997</v>
      </c>
      <c r="R491" s="6">
        <f t="shared" si="29"/>
        <v>16.77</v>
      </c>
      <c r="S491" s="6">
        <f t="shared" si="30"/>
        <v>23.389999999999997</v>
      </c>
      <c r="T491" s="8">
        <f t="shared" si="31"/>
        <v>0.58242031872509958</v>
      </c>
      <c r="U491" s="5">
        <f>YEAR(SalesDataTable[[#This Row],[Order Date]])</f>
        <v>2026</v>
      </c>
      <c r="V491" s="8" t="str">
        <f>"Q"&amp;ROUNDUP(MONTH(SalesDataTable[[#This Row],[Order Date]])/3,0)</f>
        <v>Q2</v>
      </c>
      <c r="W491" s="9">
        <f>MONTH(SalesDataTable[[#This Row],[Order Date]])</f>
        <v>4</v>
      </c>
      <c r="X491" s="8" t="str">
        <f>TEXT(SalesDataTable[[#This Row],[Order Date]],"mmm")</f>
        <v>Apr</v>
      </c>
    </row>
    <row r="492" spans="1:24" ht="16">
      <c r="A492" s="2">
        <v>3229</v>
      </c>
      <c r="B492" s="3">
        <v>46115</v>
      </c>
      <c r="C492" s="5">
        <f>YEAR(SalesDataTable[[#This Row],[Order Date]])</f>
        <v>2026</v>
      </c>
      <c r="D492" s="14" t="str">
        <f>"Q"&amp;ROUNDUP(MONTH(SalesDataTable[[#This Row],[Order Date]])/3,0)</f>
        <v>Q2</v>
      </c>
      <c r="E492" s="5">
        <f>MONTH(SalesDataTable[[#This Row],[Order Date]])</f>
        <v>4</v>
      </c>
      <c r="F492" s="5" t="str">
        <f>TEXT(SalesDataTable[[#This Row],[Order Date]], "MMM")</f>
        <v>Apr</v>
      </c>
      <c r="G492" s="4" t="s">
        <v>20</v>
      </c>
      <c r="H492" s="4" t="s">
        <v>47</v>
      </c>
      <c r="I492" s="4" t="s">
        <v>19</v>
      </c>
      <c r="J492" s="4" t="s">
        <v>3</v>
      </c>
      <c r="K492" s="4" t="s">
        <v>14</v>
      </c>
      <c r="L492" s="4" t="s">
        <v>15</v>
      </c>
      <c r="M492" s="9">
        <v>3</v>
      </c>
      <c r="N492" s="6">
        <v>36.17</v>
      </c>
      <c r="O492" s="7">
        <v>0.1</v>
      </c>
      <c r="P492" s="6">
        <v>13.65</v>
      </c>
      <c r="Q492" s="6">
        <f t="shared" si="28"/>
        <v>97.659000000000006</v>
      </c>
      <c r="R492" s="6">
        <f t="shared" si="29"/>
        <v>40.950000000000003</v>
      </c>
      <c r="S492" s="6">
        <f t="shared" si="30"/>
        <v>56.709000000000003</v>
      </c>
      <c r="T492" s="8">
        <f t="shared" si="31"/>
        <v>0.58068380794396834</v>
      </c>
      <c r="U492" s="5">
        <f>YEAR(SalesDataTable[[#This Row],[Order Date]])</f>
        <v>2026</v>
      </c>
      <c r="V492" s="8" t="str">
        <f>"Q"&amp;ROUNDUP(MONTH(SalesDataTable[[#This Row],[Order Date]])/3,0)</f>
        <v>Q2</v>
      </c>
      <c r="W492" s="9">
        <f>MONTH(SalesDataTable[[#This Row],[Order Date]])</f>
        <v>4</v>
      </c>
      <c r="X492" s="8" t="str">
        <f>TEXT(SalesDataTable[[#This Row],[Order Date]],"mmm")</f>
        <v>Apr</v>
      </c>
    </row>
    <row r="493" spans="1:24" ht="16">
      <c r="A493" s="2">
        <v>3261</v>
      </c>
      <c r="B493" s="3">
        <v>46115</v>
      </c>
      <c r="C493" s="5">
        <f>YEAR(SalesDataTable[[#This Row],[Order Date]])</f>
        <v>2026</v>
      </c>
      <c r="D493" s="14" t="str">
        <f>"Q"&amp;ROUNDUP(MONTH(SalesDataTable[[#This Row],[Order Date]])/3,0)</f>
        <v>Q2</v>
      </c>
      <c r="E493" s="5">
        <f>MONTH(SalesDataTable[[#This Row],[Order Date]])</f>
        <v>4</v>
      </c>
      <c r="F493" s="5" t="str">
        <f>TEXT(SalesDataTable[[#This Row],[Order Date]], "MMM")</f>
        <v>Apr</v>
      </c>
      <c r="G493" s="4" t="s">
        <v>11</v>
      </c>
      <c r="H493" s="4" t="s">
        <v>39</v>
      </c>
      <c r="I493" s="4" t="s">
        <v>2</v>
      </c>
      <c r="J493" s="4" t="s">
        <v>13</v>
      </c>
      <c r="K493" s="4" t="s">
        <v>14</v>
      </c>
      <c r="L493" s="4" t="s">
        <v>44</v>
      </c>
      <c r="M493" s="9">
        <v>4</v>
      </c>
      <c r="N493" s="6">
        <v>130.55000000000001</v>
      </c>
      <c r="O493" s="7">
        <v>0</v>
      </c>
      <c r="P493" s="6">
        <v>67.66</v>
      </c>
      <c r="Q493" s="6">
        <f t="shared" si="28"/>
        <v>522.20000000000005</v>
      </c>
      <c r="R493" s="6">
        <f t="shared" si="29"/>
        <v>270.64</v>
      </c>
      <c r="S493" s="6">
        <f t="shared" si="30"/>
        <v>251.56000000000006</v>
      </c>
      <c r="T493" s="8">
        <f t="shared" si="31"/>
        <v>0.48173113749521262</v>
      </c>
      <c r="U493" s="5">
        <f>YEAR(SalesDataTable[[#This Row],[Order Date]])</f>
        <v>2026</v>
      </c>
      <c r="V493" s="8" t="str">
        <f>"Q"&amp;ROUNDUP(MONTH(SalesDataTable[[#This Row],[Order Date]])/3,0)</f>
        <v>Q2</v>
      </c>
      <c r="W493" s="9">
        <f>MONTH(SalesDataTable[[#This Row],[Order Date]])</f>
        <v>4</v>
      </c>
      <c r="X493" s="8" t="str">
        <f>TEXT(SalesDataTable[[#This Row],[Order Date]],"mmm")</f>
        <v>Apr</v>
      </c>
    </row>
    <row r="494" spans="1:24" ht="16">
      <c r="A494" s="2">
        <v>3621</v>
      </c>
      <c r="B494" s="3">
        <v>46115</v>
      </c>
      <c r="C494" s="5">
        <f>YEAR(SalesDataTable[[#This Row],[Order Date]])</f>
        <v>2026</v>
      </c>
      <c r="D494" s="14" t="str">
        <f>"Q"&amp;ROUNDUP(MONTH(SalesDataTable[[#This Row],[Order Date]])/3,0)</f>
        <v>Q2</v>
      </c>
      <c r="E494" s="5">
        <f>MONTH(SalesDataTable[[#This Row],[Order Date]])</f>
        <v>4</v>
      </c>
      <c r="F494" s="5" t="str">
        <f>TEXT(SalesDataTable[[#This Row],[Order Date]], "MMM")</f>
        <v>Apr</v>
      </c>
      <c r="G494" s="4" t="s">
        <v>20</v>
      </c>
      <c r="H494" s="4" t="s">
        <v>33</v>
      </c>
      <c r="I494" s="4" t="s">
        <v>2</v>
      </c>
      <c r="J494" s="4" t="s">
        <v>13</v>
      </c>
      <c r="K494" s="4" t="s">
        <v>4</v>
      </c>
      <c r="L494" s="4" t="s">
        <v>30</v>
      </c>
      <c r="M494" s="9">
        <v>2</v>
      </c>
      <c r="N494" s="6">
        <v>102.63</v>
      </c>
      <c r="O494" s="7">
        <v>0</v>
      </c>
      <c r="P494" s="6">
        <v>50.19</v>
      </c>
      <c r="Q494" s="6">
        <f t="shared" si="28"/>
        <v>205.26</v>
      </c>
      <c r="R494" s="6">
        <f t="shared" si="29"/>
        <v>100.38</v>
      </c>
      <c r="S494" s="6">
        <f t="shared" si="30"/>
        <v>104.88</v>
      </c>
      <c r="T494" s="8">
        <f t="shared" si="31"/>
        <v>0.51096170710318622</v>
      </c>
      <c r="U494" s="5">
        <f>YEAR(SalesDataTable[[#This Row],[Order Date]])</f>
        <v>2026</v>
      </c>
      <c r="V494" s="8" t="str">
        <f>"Q"&amp;ROUNDUP(MONTH(SalesDataTable[[#This Row],[Order Date]])/3,0)</f>
        <v>Q2</v>
      </c>
      <c r="W494" s="9">
        <f>MONTH(SalesDataTable[[#This Row],[Order Date]])</f>
        <v>4</v>
      </c>
      <c r="X494" s="8" t="str">
        <f>TEXT(SalesDataTable[[#This Row],[Order Date]],"mmm")</f>
        <v>Apr</v>
      </c>
    </row>
    <row r="495" spans="1:24" ht="16">
      <c r="A495" s="2">
        <v>4681</v>
      </c>
      <c r="B495" s="3">
        <v>46115</v>
      </c>
      <c r="C495" s="5">
        <f>YEAR(SalesDataTable[[#This Row],[Order Date]])</f>
        <v>2026</v>
      </c>
      <c r="D495" s="14" t="str">
        <f>"Q"&amp;ROUNDUP(MONTH(SalesDataTable[[#This Row],[Order Date]])/3,0)</f>
        <v>Q2</v>
      </c>
      <c r="E495" s="5">
        <f>MONTH(SalesDataTable[[#This Row],[Order Date]])</f>
        <v>4</v>
      </c>
      <c r="F495" s="5" t="str">
        <f>TEXT(SalesDataTable[[#This Row],[Order Date]], "MMM")</f>
        <v>Apr</v>
      </c>
      <c r="G495" s="4" t="s">
        <v>20</v>
      </c>
      <c r="H495" s="4" t="s">
        <v>47</v>
      </c>
      <c r="I495" s="4" t="s">
        <v>28</v>
      </c>
      <c r="J495" s="4" t="s">
        <v>3</v>
      </c>
      <c r="K495" s="4" t="s">
        <v>4</v>
      </c>
      <c r="L495" s="4" t="s">
        <v>5</v>
      </c>
      <c r="M495" s="9">
        <v>6</v>
      </c>
      <c r="N495" s="6">
        <v>81.239999999999995</v>
      </c>
      <c r="O495" s="7">
        <v>0</v>
      </c>
      <c r="P495" s="6">
        <v>43.28</v>
      </c>
      <c r="Q495" s="6">
        <f t="shared" si="28"/>
        <v>487.43999999999994</v>
      </c>
      <c r="R495" s="6">
        <f t="shared" si="29"/>
        <v>259.68</v>
      </c>
      <c r="S495" s="6">
        <f t="shared" si="30"/>
        <v>227.75999999999993</v>
      </c>
      <c r="T495" s="8">
        <f t="shared" si="31"/>
        <v>0.46725750861644505</v>
      </c>
      <c r="U495" s="5">
        <f>YEAR(SalesDataTable[[#This Row],[Order Date]])</f>
        <v>2026</v>
      </c>
      <c r="V495" s="8" t="str">
        <f>"Q"&amp;ROUNDUP(MONTH(SalesDataTable[[#This Row],[Order Date]])/3,0)</f>
        <v>Q2</v>
      </c>
      <c r="W495" s="9">
        <f>MONTH(SalesDataTable[[#This Row],[Order Date]])</f>
        <v>4</v>
      </c>
      <c r="X495" s="8" t="str">
        <f>TEXT(SalesDataTable[[#This Row],[Order Date]],"mmm")</f>
        <v>Apr</v>
      </c>
    </row>
    <row r="496" spans="1:24" ht="16">
      <c r="A496" s="2">
        <v>4954</v>
      </c>
      <c r="B496" s="3">
        <v>46115</v>
      </c>
      <c r="C496" s="5">
        <f>YEAR(SalesDataTable[[#This Row],[Order Date]])</f>
        <v>2026</v>
      </c>
      <c r="D496" s="14" t="str">
        <f>"Q"&amp;ROUNDUP(MONTH(SalesDataTable[[#This Row],[Order Date]])/3,0)</f>
        <v>Q2</v>
      </c>
      <c r="E496" s="5">
        <f>MONTH(SalesDataTable[[#This Row],[Order Date]])</f>
        <v>4</v>
      </c>
      <c r="F496" s="5" t="str">
        <f>TEXT(SalesDataTable[[#This Row],[Order Date]], "MMM")</f>
        <v>Apr</v>
      </c>
      <c r="G496" s="4" t="s">
        <v>20</v>
      </c>
      <c r="H496" s="4" t="s">
        <v>33</v>
      </c>
      <c r="I496" s="4" t="s">
        <v>2</v>
      </c>
      <c r="J496" s="4" t="s">
        <v>13</v>
      </c>
      <c r="K496" s="4" t="s">
        <v>9</v>
      </c>
      <c r="L496" s="4" t="s">
        <v>46</v>
      </c>
      <c r="M496" s="9">
        <v>3</v>
      </c>
      <c r="N496" s="6">
        <v>72.11</v>
      </c>
      <c r="O496" s="7">
        <v>0.05</v>
      </c>
      <c r="P496" s="6">
        <v>31.63</v>
      </c>
      <c r="Q496" s="6">
        <f t="shared" si="28"/>
        <v>205.51349999999996</v>
      </c>
      <c r="R496" s="6">
        <f t="shared" si="29"/>
        <v>94.89</v>
      </c>
      <c r="S496" s="6">
        <f t="shared" si="30"/>
        <v>110.62349999999996</v>
      </c>
      <c r="T496" s="8">
        <f t="shared" si="31"/>
        <v>0.5382785072513484</v>
      </c>
      <c r="U496" s="5">
        <f>YEAR(SalesDataTable[[#This Row],[Order Date]])</f>
        <v>2026</v>
      </c>
      <c r="V496" s="8" t="str">
        <f>"Q"&amp;ROUNDUP(MONTH(SalesDataTable[[#This Row],[Order Date]])/3,0)</f>
        <v>Q2</v>
      </c>
      <c r="W496" s="9">
        <f>MONTH(SalesDataTable[[#This Row],[Order Date]])</f>
        <v>4</v>
      </c>
      <c r="X496" s="8" t="str">
        <f>TEXT(SalesDataTable[[#This Row],[Order Date]],"mmm")</f>
        <v>Apr</v>
      </c>
    </row>
    <row r="497" spans="1:24" ht="16">
      <c r="A497" s="2">
        <v>1153</v>
      </c>
      <c r="B497" s="3">
        <v>46116</v>
      </c>
      <c r="C497" s="5">
        <f>YEAR(SalesDataTable[[#This Row],[Order Date]])</f>
        <v>2026</v>
      </c>
      <c r="D497" s="14" t="str">
        <f>"Q"&amp;ROUNDUP(MONTH(SalesDataTable[[#This Row],[Order Date]])/3,0)</f>
        <v>Q2</v>
      </c>
      <c r="E497" s="5">
        <f>MONTH(SalesDataTable[[#This Row],[Order Date]])</f>
        <v>4</v>
      </c>
      <c r="F497" s="5" t="str">
        <f>TEXT(SalesDataTable[[#This Row],[Order Date]], "MMM")</f>
        <v>Apr</v>
      </c>
      <c r="G497" s="4" t="s">
        <v>11</v>
      </c>
      <c r="H497" s="4" t="s">
        <v>52</v>
      </c>
      <c r="I497" s="4" t="s">
        <v>19</v>
      </c>
      <c r="J497" s="4" t="s">
        <v>13</v>
      </c>
      <c r="K497" s="4" t="s">
        <v>9</v>
      </c>
      <c r="L497" s="4" t="s">
        <v>10</v>
      </c>
      <c r="M497" s="9">
        <v>4</v>
      </c>
      <c r="N497" s="6">
        <v>90.15</v>
      </c>
      <c r="O497" s="7">
        <v>0</v>
      </c>
      <c r="P497" s="6">
        <v>44.9</v>
      </c>
      <c r="Q497" s="6">
        <f t="shared" si="28"/>
        <v>360.6</v>
      </c>
      <c r="R497" s="6">
        <f t="shared" si="29"/>
        <v>179.6</v>
      </c>
      <c r="S497" s="6">
        <f t="shared" si="30"/>
        <v>181.00000000000003</v>
      </c>
      <c r="T497" s="8">
        <f t="shared" si="31"/>
        <v>0.50194120909595119</v>
      </c>
      <c r="U497" s="5">
        <f>YEAR(SalesDataTable[[#This Row],[Order Date]])</f>
        <v>2026</v>
      </c>
      <c r="V497" s="8" t="str">
        <f>"Q"&amp;ROUNDUP(MONTH(SalesDataTable[[#This Row],[Order Date]])/3,0)</f>
        <v>Q2</v>
      </c>
      <c r="W497" s="9">
        <f>MONTH(SalesDataTable[[#This Row],[Order Date]])</f>
        <v>4</v>
      </c>
      <c r="X497" s="8" t="str">
        <f>TEXT(SalesDataTable[[#This Row],[Order Date]],"mmm")</f>
        <v>Apr</v>
      </c>
    </row>
    <row r="498" spans="1:24" ht="16">
      <c r="A498" s="2">
        <v>1383</v>
      </c>
      <c r="B498" s="3">
        <v>46116</v>
      </c>
      <c r="C498" s="5">
        <f>YEAR(SalesDataTable[[#This Row],[Order Date]])</f>
        <v>2026</v>
      </c>
      <c r="D498" s="14" t="str">
        <f>"Q"&amp;ROUNDUP(MONTH(SalesDataTable[[#This Row],[Order Date]])/3,0)</f>
        <v>Q2</v>
      </c>
      <c r="E498" s="5">
        <f>MONTH(SalesDataTable[[#This Row],[Order Date]])</f>
        <v>4</v>
      </c>
      <c r="F498" s="5" t="str">
        <f>TEXT(SalesDataTable[[#This Row],[Order Date]], "MMM")</f>
        <v>Apr</v>
      </c>
      <c r="G498" s="4" t="s">
        <v>20</v>
      </c>
      <c r="H498" s="4" t="s">
        <v>21</v>
      </c>
      <c r="I498" s="4" t="s">
        <v>19</v>
      </c>
      <c r="J498" s="4" t="s">
        <v>3</v>
      </c>
      <c r="K498" s="4" t="s">
        <v>4</v>
      </c>
      <c r="L498" s="4" t="s">
        <v>22</v>
      </c>
      <c r="M498" s="9">
        <v>1</v>
      </c>
      <c r="N498" s="6">
        <v>50.7</v>
      </c>
      <c r="O498" s="7">
        <v>0.05</v>
      </c>
      <c r="P498" s="6">
        <v>21.85</v>
      </c>
      <c r="Q498" s="6">
        <f t="shared" si="28"/>
        <v>48.164999999999999</v>
      </c>
      <c r="R498" s="6">
        <f t="shared" si="29"/>
        <v>21.85</v>
      </c>
      <c r="S498" s="6">
        <f t="shared" si="30"/>
        <v>26.314999999999998</v>
      </c>
      <c r="T498" s="8">
        <f t="shared" si="31"/>
        <v>0.54635108481262329</v>
      </c>
      <c r="U498" s="5">
        <f>YEAR(SalesDataTable[[#This Row],[Order Date]])</f>
        <v>2026</v>
      </c>
      <c r="V498" s="8" t="str">
        <f>"Q"&amp;ROUNDUP(MONTH(SalesDataTable[[#This Row],[Order Date]])/3,0)</f>
        <v>Q2</v>
      </c>
      <c r="W498" s="9">
        <f>MONTH(SalesDataTable[[#This Row],[Order Date]])</f>
        <v>4</v>
      </c>
      <c r="X498" s="8" t="str">
        <f>TEXT(SalesDataTable[[#This Row],[Order Date]],"mmm")</f>
        <v>Apr</v>
      </c>
    </row>
    <row r="499" spans="1:24" ht="16">
      <c r="A499" s="2">
        <v>2583</v>
      </c>
      <c r="B499" s="3">
        <v>46116</v>
      </c>
      <c r="C499" s="5">
        <f>YEAR(SalesDataTable[[#This Row],[Order Date]])</f>
        <v>2026</v>
      </c>
      <c r="D499" s="14" t="str">
        <f>"Q"&amp;ROUNDUP(MONTH(SalesDataTable[[#This Row],[Order Date]])/3,0)</f>
        <v>Q2</v>
      </c>
      <c r="E499" s="5">
        <f>MONTH(SalesDataTable[[#This Row],[Order Date]])</f>
        <v>4</v>
      </c>
      <c r="F499" s="5" t="str">
        <f>TEXT(SalesDataTable[[#This Row],[Order Date]], "MMM")</f>
        <v>Apr</v>
      </c>
      <c r="G499" s="4" t="s">
        <v>0</v>
      </c>
      <c r="H499" s="4" t="s">
        <v>1</v>
      </c>
      <c r="I499" s="4" t="s">
        <v>2</v>
      </c>
      <c r="J499" s="4" t="s">
        <v>3</v>
      </c>
      <c r="K499" s="4" t="s">
        <v>34</v>
      </c>
      <c r="L499" s="4" t="s">
        <v>35</v>
      </c>
      <c r="M499" s="9">
        <v>1</v>
      </c>
      <c r="N499" s="6">
        <v>41.13</v>
      </c>
      <c r="O499" s="7">
        <v>0</v>
      </c>
      <c r="P499" s="6">
        <v>15.04</v>
      </c>
      <c r="Q499" s="6">
        <f t="shared" si="28"/>
        <v>41.13</v>
      </c>
      <c r="R499" s="6">
        <f t="shared" si="29"/>
        <v>15.04</v>
      </c>
      <c r="S499" s="6">
        <f t="shared" si="30"/>
        <v>26.090000000000003</v>
      </c>
      <c r="T499" s="8">
        <f t="shared" si="31"/>
        <v>0.63433017262338931</v>
      </c>
      <c r="U499" s="5">
        <f>YEAR(SalesDataTable[[#This Row],[Order Date]])</f>
        <v>2026</v>
      </c>
      <c r="V499" s="8" t="str">
        <f>"Q"&amp;ROUNDUP(MONTH(SalesDataTable[[#This Row],[Order Date]])/3,0)</f>
        <v>Q2</v>
      </c>
      <c r="W499" s="9">
        <f>MONTH(SalesDataTable[[#This Row],[Order Date]])</f>
        <v>4</v>
      </c>
      <c r="X499" s="8" t="str">
        <f>TEXT(SalesDataTable[[#This Row],[Order Date]],"mmm")</f>
        <v>Apr</v>
      </c>
    </row>
    <row r="500" spans="1:24" ht="16">
      <c r="A500" s="2">
        <v>4074</v>
      </c>
      <c r="B500" s="3">
        <v>46116</v>
      </c>
      <c r="C500" s="5">
        <f>YEAR(SalesDataTable[[#This Row],[Order Date]])</f>
        <v>2026</v>
      </c>
      <c r="D500" s="14" t="str">
        <f>"Q"&amp;ROUNDUP(MONTH(SalesDataTable[[#This Row],[Order Date]])/3,0)</f>
        <v>Q2</v>
      </c>
      <c r="E500" s="5">
        <f>MONTH(SalesDataTable[[#This Row],[Order Date]])</f>
        <v>4</v>
      </c>
      <c r="F500" s="5" t="str">
        <f>TEXT(SalesDataTable[[#This Row],[Order Date]], "MMM")</f>
        <v>Apr</v>
      </c>
      <c r="G500" s="4" t="s">
        <v>6</v>
      </c>
      <c r="H500" s="4" t="s">
        <v>7</v>
      </c>
      <c r="I500" s="4" t="s">
        <v>19</v>
      </c>
      <c r="J500" s="4" t="s">
        <v>3</v>
      </c>
      <c r="K500" s="4" t="s">
        <v>23</v>
      </c>
      <c r="L500" s="4" t="s">
        <v>51</v>
      </c>
      <c r="M500" s="9">
        <v>1</v>
      </c>
      <c r="N500" s="6">
        <v>121.66</v>
      </c>
      <c r="O500" s="7">
        <v>0</v>
      </c>
      <c r="P500" s="6">
        <v>61.37</v>
      </c>
      <c r="Q500" s="6">
        <f t="shared" si="28"/>
        <v>121.66</v>
      </c>
      <c r="R500" s="6">
        <f t="shared" si="29"/>
        <v>61.37</v>
      </c>
      <c r="S500" s="6">
        <f t="shared" si="30"/>
        <v>60.29</v>
      </c>
      <c r="T500" s="8">
        <f t="shared" si="31"/>
        <v>0.49556140062469178</v>
      </c>
      <c r="U500" s="5">
        <f>YEAR(SalesDataTable[[#This Row],[Order Date]])</f>
        <v>2026</v>
      </c>
      <c r="V500" s="8" t="str">
        <f>"Q"&amp;ROUNDUP(MONTH(SalesDataTable[[#This Row],[Order Date]])/3,0)</f>
        <v>Q2</v>
      </c>
      <c r="W500" s="9">
        <f>MONTH(SalesDataTable[[#This Row],[Order Date]])</f>
        <v>4</v>
      </c>
      <c r="X500" s="8" t="str">
        <f>TEXT(SalesDataTable[[#This Row],[Order Date]],"mmm")</f>
        <v>Apr</v>
      </c>
    </row>
    <row r="501" spans="1:24" ht="16">
      <c r="A501" s="2">
        <v>4301</v>
      </c>
      <c r="B501" s="3">
        <v>46116</v>
      </c>
      <c r="C501" s="5">
        <f>YEAR(SalesDataTable[[#This Row],[Order Date]])</f>
        <v>2026</v>
      </c>
      <c r="D501" s="14" t="str">
        <f>"Q"&amp;ROUNDUP(MONTH(SalesDataTable[[#This Row],[Order Date]])/3,0)</f>
        <v>Q2</v>
      </c>
      <c r="E501" s="5">
        <f>MONTH(SalesDataTable[[#This Row],[Order Date]])</f>
        <v>4</v>
      </c>
      <c r="F501" s="5" t="str">
        <f>TEXT(SalesDataTable[[#This Row],[Order Date]], "MMM")</f>
        <v>Apr</v>
      </c>
      <c r="G501" s="4" t="s">
        <v>11</v>
      </c>
      <c r="H501" s="4" t="s">
        <v>52</v>
      </c>
      <c r="I501" s="4" t="s">
        <v>19</v>
      </c>
      <c r="J501" s="4" t="s">
        <v>13</v>
      </c>
      <c r="K501" s="4" t="s">
        <v>34</v>
      </c>
      <c r="L501" s="4" t="s">
        <v>38</v>
      </c>
      <c r="M501" s="9">
        <v>1</v>
      </c>
      <c r="N501" s="6">
        <v>122.77</v>
      </c>
      <c r="O501" s="7">
        <v>0.1</v>
      </c>
      <c r="P501" s="6">
        <v>70.59</v>
      </c>
      <c r="Q501" s="6">
        <f t="shared" si="28"/>
        <v>110.49299999999999</v>
      </c>
      <c r="R501" s="6">
        <f t="shared" si="29"/>
        <v>70.59</v>
      </c>
      <c r="S501" s="6">
        <f t="shared" si="30"/>
        <v>39.902999999999992</v>
      </c>
      <c r="T501" s="8">
        <f t="shared" si="31"/>
        <v>0.36113599956558329</v>
      </c>
      <c r="U501" s="5">
        <f>YEAR(SalesDataTable[[#This Row],[Order Date]])</f>
        <v>2026</v>
      </c>
      <c r="V501" s="8" t="str">
        <f>"Q"&amp;ROUNDUP(MONTH(SalesDataTable[[#This Row],[Order Date]])/3,0)</f>
        <v>Q2</v>
      </c>
      <c r="W501" s="9">
        <f>MONTH(SalesDataTable[[#This Row],[Order Date]])</f>
        <v>4</v>
      </c>
      <c r="X501" s="8" t="str">
        <f>TEXT(SalesDataTable[[#This Row],[Order Date]],"mmm")</f>
        <v>Apr</v>
      </c>
    </row>
    <row r="502" spans="1:24" ht="16">
      <c r="A502" s="2">
        <v>4692</v>
      </c>
      <c r="B502" s="3">
        <v>46116</v>
      </c>
      <c r="C502" s="5">
        <f>YEAR(SalesDataTable[[#This Row],[Order Date]])</f>
        <v>2026</v>
      </c>
      <c r="D502" s="14" t="str">
        <f>"Q"&amp;ROUNDUP(MONTH(SalesDataTable[[#This Row],[Order Date]])/3,0)</f>
        <v>Q2</v>
      </c>
      <c r="E502" s="5">
        <f>MONTH(SalesDataTable[[#This Row],[Order Date]])</f>
        <v>4</v>
      </c>
      <c r="F502" s="5" t="str">
        <f>TEXT(SalesDataTable[[#This Row],[Order Date]], "MMM")</f>
        <v>Apr</v>
      </c>
      <c r="G502" s="4" t="s">
        <v>20</v>
      </c>
      <c r="H502" s="4" t="s">
        <v>47</v>
      </c>
      <c r="I502" s="4" t="s">
        <v>2</v>
      </c>
      <c r="J502" s="4" t="s">
        <v>3</v>
      </c>
      <c r="K502" s="4" t="s">
        <v>4</v>
      </c>
      <c r="L502" s="4" t="s">
        <v>22</v>
      </c>
      <c r="M502" s="9">
        <v>1</v>
      </c>
      <c r="N502" s="6">
        <v>49.96</v>
      </c>
      <c r="O502" s="7">
        <v>0</v>
      </c>
      <c r="P502" s="6">
        <v>22.13</v>
      </c>
      <c r="Q502" s="6">
        <f t="shared" si="28"/>
        <v>49.96</v>
      </c>
      <c r="R502" s="6">
        <f t="shared" si="29"/>
        <v>22.13</v>
      </c>
      <c r="S502" s="6">
        <f t="shared" si="30"/>
        <v>27.830000000000002</v>
      </c>
      <c r="T502" s="8">
        <f t="shared" si="31"/>
        <v>0.55704563650920735</v>
      </c>
      <c r="U502" s="5">
        <f>YEAR(SalesDataTable[[#This Row],[Order Date]])</f>
        <v>2026</v>
      </c>
      <c r="V502" s="8" t="str">
        <f>"Q"&amp;ROUNDUP(MONTH(SalesDataTable[[#This Row],[Order Date]])/3,0)</f>
        <v>Q2</v>
      </c>
      <c r="W502" s="9">
        <f>MONTH(SalesDataTable[[#This Row],[Order Date]])</f>
        <v>4</v>
      </c>
      <c r="X502" s="8" t="str">
        <f>TEXT(SalesDataTable[[#This Row],[Order Date]],"mmm")</f>
        <v>Apr</v>
      </c>
    </row>
    <row r="503" spans="1:24" ht="16">
      <c r="A503" s="2">
        <v>1951</v>
      </c>
      <c r="B503" s="3">
        <v>46117</v>
      </c>
      <c r="C503" s="5">
        <f>YEAR(SalesDataTable[[#This Row],[Order Date]])</f>
        <v>2026</v>
      </c>
      <c r="D503" s="14" t="str">
        <f>"Q"&amp;ROUNDUP(MONTH(SalesDataTable[[#This Row],[Order Date]])/3,0)</f>
        <v>Q2</v>
      </c>
      <c r="E503" s="5">
        <f>MONTH(SalesDataTable[[#This Row],[Order Date]])</f>
        <v>4</v>
      </c>
      <c r="F503" s="5" t="str">
        <f>TEXT(SalesDataTable[[#This Row],[Order Date]], "MMM")</f>
        <v>Apr</v>
      </c>
      <c r="G503" s="4" t="s">
        <v>20</v>
      </c>
      <c r="H503" s="4" t="s">
        <v>33</v>
      </c>
      <c r="I503" s="4" t="s">
        <v>28</v>
      </c>
      <c r="J503" s="4" t="s">
        <v>3</v>
      </c>
      <c r="K503" s="4" t="s">
        <v>9</v>
      </c>
      <c r="L503" s="4" t="s">
        <v>37</v>
      </c>
      <c r="M503" s="9">
        <v>2</v>
      </c>
      <c r="N503" s="6">
        <v>155.13</v>
      </c>
      <c r="O503" s="7">
        <v>0.15</v>
      </c>
      <c r="P503" s="6">
        <v>80.959999999999994</v>
      </c>
      <c r="Q503" s="6">
        <f t="shared" si="28"/>
        <v>263.721</v>
      </c>
      <c r="R503" s="6">
        <f t="shared" si="29"/>
        <v>161.91999999999999</v>
      </c>
      <c r="S503" s="6">
        <f t="shared" si="30"/>
        <v>101.80100000000002</v>
      </c>
      <c r="T503" s="8">
        <f t="shared" si="31"/>
        <v>0.38601779911345707</v>
      </c>
      <c r="U503" s="5">
        <f>YEAR(SalesDataTable[[#This Row],[Order Date]])</f>
        <v>2026</v>
      </c>
      <c r="V503" s="8" t="str">
        <f>"Q"&amp;ROUNDUP(MONTH(SalesDataTable[[#This Row],[Order Date]])/3,0)</f>
        <v>Q2</v>
      </c>
      <c r="W503" s="9">
        <f>MONTH(SalesDataTable[[#This Row],[Order Date]])</f>
        <v>4</v>
      </c>
      <c r="X503" s="8" t="str">
        <f>TEXT(SalesDataTable[[#This Row],[Order Date]],"mmm")</f>
        <v>Apr</v>
      </c>
    </row>
    <row r="504" spans="1:24" ht="16">
      <c r="A504" s="2">
        <v>2111</v>
      </c>
      <c r="B504" s="3">
        <v>46117</v>
      </c>
      <c r="C504" s="5">
        <f>YEAR(SalesDataTable[[#This Row],[Order Date]])</f>
        <v>2026</v>
      </c>
      <c r="D504" s="14" t="str">
        <f>"Q"&amp;ROUNDUP(MONTH(SalesDataTable[[#This Row],[Order Date]])/3,0)</f>
        <v>Q2</v>
      </c>
      <c r="E504" s="5">
        <f>MONTH(SalesDataTable[[#This Row],[Order Date]])</f>
        <v>4</v>
      </c>
      <c r="F504" s="5" t="str">
        <f>TEXT(SalesDataTable[[#This Row],[Order Date]], "MMM")</f>
        <v>Apr</v>
      </c>
      <c r="G504" s="4" t="s">
        <v>20</v>
      </c>
      <c r="H504" s="4" t="s">
        <v>47</v>
      </c>
      <c r="I504" s="4" t="s">
        <v>2</v>
      </c>
      <c r="J504" s="4" t="s">
        <v>13</v>
      </c>
      <c r="K504" s="4" t="s">
        <v>9</v>
      </c>
      <c r="L504" s="4" t="s">
        <v>46</v>
      </c>
      <c r="M504" s="9">
        <v>3</v>
      </c>
      <c r="N504" s="6">
        <v>69.83</v>
      </c>
      <c r="O504" s="7">
        <v>0.05</v>
      </c>
      <c r="P504" s="6">
        <v>31.53</v>
      </c>
      <c r="Q504" s="6">
        <f t="shared" si="28"/>
        <v>199.0155</v>
      </c>
      <c r="R504" s="6">
        <f t="shared" si="29"/>
        <v>94.59</v>
      </c>
      <c r="S504" s="6">
        <f t="shared" si="30"/>
        <v>104.4255</v>
      </c>
      <c r="T504" s="8">
        <f t="shared" si="31"/>
        <v>0.52471038687941396</v>
      </c>
      <c r="U504" s="5">
        <f>YEAR(SalesDataTable[[#This Row],[Order Date]])</f>
        <v>2026</v>
      </c>
      <c r="V504" s="8" t="str">
        <f>"Q"&amp;ROUNDUP(MONTH(SalesDataTable[[#This Row],[Order Date]])/3,0)</f>
        <v>Q2</v>
      </c>
      <c r="W504" s="9">
        <f>MONTH(SalesDataTable[[#This Row],[Order Date]])</f>
        <v>4</v>
      </c>
      <c r="X504" s="8" t="str">
        <f>TEXT(SalesDataTable[[#This Row],[Order Date]],"mmm")</f>
        <v>Apr</v>
      </c>
    </row>
    <row r="505" spans="1:24" ht="16">
      <c r="A505" s="2">
        <v>2933</v>
      </c>
      <c r="B505" s="3">
        <v>46117</v>
      </c>
      <c r="C505" s="5">
        <f>YEAR(SalesDataTable[[#This Row],[Order Date]])</f>
        <v>2026</v>
      </c>
      <c r="D505" s="14" t="str">
        <f>"Q"&amp;ROUNDUP(MONTH(SalesDataTable[[#This Row],[Order Date]])/3,0)</f>
        <v>Q2</v>
      </c>
      <c r="E505" s="5">
        <f>MONTH(SalesDataTable[[#This Row],[Order Date]])</f>
        <v>4</v>
      </c>
      <c r="F505" s="5" t="str">
        <f>TEXT(SalesDataTable[[#This Row],[Order Date]], "MMM")</f>
        <v>Apr</v>
      </c>
      <c r="G505" s="4" t="s">
        <v>6</v>
      </c>
      <c r="H505" s="4" t="s">
        <v>27</v>
      </c>
      <c r="I505" s="4" t="s">
        <v>19</v>
      </c>
      <c r="J505" s="4" t="s">
        <v>3</v>
      </c>
      <c r="K505" s="4" t="s">
        <v>14</v>
      </c>
      <c r="L505" s="4" t="s">
        <v>15</v>
      </c>
      <c r="M505" s="9">
        <v>1</v>
      </c>
      <c r="N505" s="6">
        <v>35.4</v>
      </c>
      <c r="O505" s="7">
        <v>0</v>
      </c>
      <c r="P505" s="6">
        <v>13.37</v>
      </c>
      <c r="Q505" s="6">
        <f t="shared" si="28"/>
        <v>35.4</v>
      </c>
      <c r="R505" s="6">
        <f t="shared" si="29"/>
        <v>13.37</v>
      </c>
      <c r="S505" s="6">
        <f t="shared" si="30"/>
        <v>22.03</v>
      </c>
      <c r="T505" s="8">
        <f t="shared" si="31"/>
        <v>0.62231638418079105</v>
      </c>
      <c r="U505" s="5">
        <f>YEAR(SalesDataTable[[#This Row],[Order Date]])</f>
        <v>2026</v>
      </c>
      <c r="V505" s="8" t="str">
        <f>"Q"&amp;ROUNDUP(MONTH(SalesDataTable[[#This Row],[Order Date]])/3,0)</f>
        <v>Q2</v>
      </c>
      <c r="W505" s="9">
        <f>MONTH(SalesDataTable[[#This Row],[Order Date]])</f>
        <v>4</v>
      </c>
      <c r="X505" s="8" t="str">
        <f>TEXT(SalesDataTable[[#This Row],[Order Date]],"mmm")</f>
        <v>Apr</v>
      </c>
    </row>
    <row r="506" spans="1:24" ht="16">
      <c r="A506" s="2">
        <v>3263</v>
      </c>
      <c r="B506" s="3">
        <v>46117</v>
      </c>
      <c r="C506" s="5">
        <f>YEAR(SalesDataTable[[#This Row],[Order Date]])</f>
        <v>2026</v>
      </c>
      <c r="D506" s="14" t="str">
        <f>"Q"&amp;ROUNDUP(MONTH(SalesDataTable[[#This Row],[Order Date]])/3,0)</f>
        <v>Q2</v>
      </c>
      <c r="E506" s="5">
        <f>MONTH(SalesDataTable[[#This Row],[Order Date]])</f>
        <v>4</v>
      </c>
      <c r="F506" s="5" t="str">
        <f>TEXT(SalesDataTable[[#This Row],[Order Date]], "MMM")</f>
        <v>Apr</v>
      </c>
      <c r="G506" s="4" t="s">
        <v>20</v>
      </c>
      <c r="H506" s="4" t="s">
        <v>31</v>
      </c>
      <c r="I506" s="4" t="s">
        <v>2</v>
      </c>
      <c r="J506" s="4" t="s">
        <v>13</v>
      </c>
      <c r="K506" s="4" t="s">
        <v>34</v>
      </c>
      <c r="L506" s="4" t="s">
        <v>45</v>
      </c>
      <c r="M506" s="9">
        <v>1</v>
      </c>
      <c r="N506" s="6">
        <v>51.75</v>
      </c>
      <c r="O506" s="7">
        <v>0.1</v>
      </c>
      <c r="P506" s="6">
        <v>22.1</v>
      </c>
      <c r="Q506" s="6">
        <f t="shared" si="28"/>
        <v>46.575000000000003</v>
      </c>
      <c r="R506" s="6">
        <f t="shared" si="29"/>
        <v>22.1</v>
      </c>
      <c r="S506" s="6">
        <f t="shared" si="30"/>
        <v>24.475000000000001</v>
      </c>
      <c r="T506" s="8">
        <f t="shared" si="31"/>
        <v>0.52549651100375738</v>
      </c>
      <c r="U506" s="5">
        <f>YEAR(SalesDataTable[[#This Row],[Order Date]])</f>
        <v>2026</v>
      </c>
      <c r="V506" s="8" t="str">
        <f>"Q"&amp;ROUNDUP(MONTH(SalesDataTable[[#This Row],[Order Date]])/3,0)</f>
        <v>Q2</v>
      </c>
      <c r="W506" s="9">
        <f>MONTH(SalesDataTable[[#This Row],[Order Date]])</f>
        <v>4</v>
      </c>
      <c r="X506" s="8" t="str">
        <f>TEXT(SalesDataTable[[#This Row],[Order Date]],"mmm")</f>
        <v>Apr</v>
      </c>
    </row>
    <row r="507" spans="1:24" ht="16">
      <c r="A507" s="2">
        <v>4764</v>
      </c>
      <c r="B507" s="3">
        <v>46117</v>
      </c>
      <c r="C507" s="5">
        <f>YEAR(SalesDataTable[[#This Row],[Order Date]])</f>
        <v>2026</v>
      </c>
      <c r="D507" s="14" t="str">
        <f>"Q"&amp;ROUNDUP(MONTH(SalesDataTable[[#This Row],[Order Date]])/3,0)</f>
        <v>Q2</v>
      </c>
      <c r="E507" s="5">
        <f>MONTH(SalesDataTable[[#This Row],[Order Date]])</f>
        <v>4</v>
      </c>
      <c r="F507" s="5" t="str">
        <f>TEXT(SalesDataTable[[#This Row],[Order Date]], "MMM")</f>
        <v>Apr</v>
      </c>
      <c r="G507" s="4" t="s">
        <v>20</v>
      </c>
      <c r="H507" s="4" t="s">
        <v>47</v>
      </c>
      <c r="I507" s="4" t="s">
        <v>28</v>
      </c>
      <c r="J507" s="4" t="s">
        <v>13</v>
      </c>
      <c r="K507" s="4" t="s">
        <v>4</v>
      </c>
      <c r="L507" s="4" t="s">
        <v>26</v>
      </c>
      <c r="M507" s="9">
        <v>6</v>
      </c>
      <c r="N507" s="6">
        <v>39.6</v>
      </c>
      <c r="O507" s="7">
        <v>0.15</v>
      </c>
      <c r="P507" s="6">
        <v>17.010000000000002</v>
      </c>
      <c r="Q507" s="6">
        <f t="shared" si="28"/>
        <v>201.96</v>
      </c>
      <c r="R507" s="6">
        <f t="shared" si="29"/>
        <v>102.06</v>
      </c>
      <c r="S507" s="6">
        <f t="shared" si="30"/>
        <v>99.9</v>
      </c>
      <c r="T507" s="8">
        <f t="shared" si="31"/>
        <v>0.49465240641711233</v>
      </c>
      <c r="U507" s="5">
        <f>YEAR(SalesDataTable[[#This Row],[Order Date]])</f>
        <v>2026</v>
      </c>
      <c r="V507" s="8" t="str">
        <f>"Q"&amp;ROUNDUP(MONTH(SalesDataTable[[#This Row],[Order Date]])/3,0)</f>
        <v>Q2</v>
      </c>
      <c r="W507" s="9">
        <f>MONTH(SalesDataTable[[#This Row],[Order Date]])</f>
        <v>4</v>
      </c>
      <c r="X507" s="8" t="str">
        <f>TEXT(SalesDataTable[[#This Row],[Order Date]],"mmm")</f>
        <v>Apr</v>
      </c>
    </row>
    <row r="508" spans="1:24" ht="16">
      <c r="A508" s="2">
        <v>28</v>
      </c>
      <c r="B508" s="3">
        <v>46118</v>
      </c>
      <c r="C508" s="5">
        <f>YEAR(SalesDataTable[[#This Row],[Order Date]])</f>
        <v>2026</v>
      </c>
      <c r="D508" s="14" t="str">
        <f>"Q"&amp;ROUNDUP(MONTH(SalesDataTable[[#This Row],[Order Date]])/3,0)</f>
        <v>Q2</v>
      </c>
      <c r="E508" s="5">
        <f>MONTH(SalesDataTable[[#This Row],[Order Date]])</f>
        <v>4</v>
      </c>
      <c r="F508" s="5" t="str">
        <f>TEXT(SalesDataTable[[#This Row],[Order Date]], "MMM")</f>
        <v>Apr</v>
      </c>
      <c r="G508" s="4" t="s">
        <v>6</v>
      </c>
      <c r="H508" s="4" t="s">
        <v>27</v>
      </c>
      <c r="I508" s="4" t="s">
        <v>19</v>
      </c>
      <c r="J508" s="4" t="s">
        <v>13</v>
      </c>
      <c r="K508" s="4" t="s">
        <v>34</v>
      </c>
      <c r="L508" s="4" t="s">
        <v>38</v>
      </c>
      <c r="M508" s="9">
        <v>2</v>
      </c>
      <c r="N508" s="6">
        <v>125.94</v>
      </c>
      <c r="O508" s="7">
        <v>0.05</v>
      </c>
      <c r="P508" s="6">
        <v>70.94</v>
      </c>
      <c r="Q508" s="6">
        <f t="shared" si="28"/>
        <v>239.28599999999997</v>
      </c>
      <c r="R508" s="6">
        <f t="shared" si="29"/>
        <v>141.88</v>
      </c>
      <c r="S508" s="6">
        <f t="shared" si="30"/>
        <v>97.405999999999977</v>
      </c>
      <c r="T508" s="8">
        <f t="shared" si="31"/>
        <v>0.40706936469329585</v>
      </c>
      <c r="U508" s="5">
        <f>YEAR(SalesDataTable[[#This Row],[Order Date]])</f>
        <v>2026</v>
      </c>
      <c r="V508" s="8" t="str">
        <f>"Q"&amp;ROUNDUP(MONTH(SalesDataTable[[#This Row],[Order Date]])/3,0)</f>
        <v>Q2</v>
      </c>
      <c r="W508" s="9">
        <f>MONTH(SalesDataTable[[#This Row],[Order Date]])</f>
        <v>4</v>
      </c>
      <c r="X508" s="8" t="str">
        <f>TEXT(SalesDataTable[[#This Row],[Order Date]],"mmm")</f>
        <v>Apr</v>
      </c>
    </row>
    <row r="509" spans="1:24" ht="16">
      <c r="A509" s="2">
        <v>581</v>
      </c>
      <c r="B509" s="3">
        <v>46118</v>
      </c>
      <c r="C509" s="5">
        <f>YEAR(SalesDataTable[[#This Row],[Order Date]])</f>
        <v>2026</v>
      </c>
      <c r="D509" s="14" t="str">
        <f>"Q"&amp;ROUNDUP(MONTH(SalesDataTable[[#This Row],[Order Date]])/3,0)</f>
        <v>Q2</v>
      </c>
      <c r="E509" s="5">
        <f>MONTH(SalesDataTable[[#This Row],[Order Date]])</f>
        <v>4</v>
      </c>
      <c r="F509" s="5" t="str">
        <f>TEXT(SalesDataTable[[#This Row],[Order Date]], "MMM")</f>
        <v>Apr</v>
      </c>
      <c r="G509" s="4" t="s">
        <v>6</v>
      </c>
      <c r="H509" s="4" t="s">
        <v>7</v>
      </c>
      <c r="I509" s="4" t="s">
        <v>2</v>
      </c>
      <c r="J509" s="4" t="s">
        <v>3</v>
      </c>
      <c r="K509" s="4" t="s">
        <v>23</v>
      </c>
      <c r="L509" s="4" t="s">
        <v>51</v>
      </c>
      <c r="M509" s="9">
        <v>3</v>
      </c>
      <c r="N509" s="6">
        <v>124.67</v>
      </c>
      <c r="O509" s="7">
        <v>0</v>
      </c>
      <c r="P509" s="6">
        <v>61.46</v>
      </c>
      <c r="Q509" s="6">
        <f t="shared" si="28"/>
        <v>374.01</v>
      </c>
      <c r="R509" s="6">
        <f t="shared" si="29"/>
        <v>184.38</v>
      </c>
      <c r="S509" s="6">
        <f t="shared" si="30"/>
        <v>189.63</v>
      </c>
      <c r="T509" s="8">
        <f t="shared" si="31"/>
        <v>0.50701852891633914</v>
      </c>
      <c r="U509" s="5">
        <f>YEAR(SalesDataTable[[#This Row],[Order Date]])</f>
        <v>2026</v>
      </c>
      <c r="V509" s="8" t="str">
        <f>"Q"&amp;ROUNDUP(MONTH(SalesDataTable[[#This Row],[Order Date]])/3,0)</f>
        <v>Q2</v>
      </c>
      <c r="W509" s="9">
        <f>MONTH(SalesDataTable[[#This Row],[Order Date]])</f>
        <v>4</v>
      </c>
      <c r="X509" s="8" t="str">
        <f>TEXT(SalesDataTable[[#This Row],[Order Date]],"mmm")</f>
        <v>Apr</v>
      </c>
    </row>
    <row r="510" spans="1:24" ht="16">
      <c r="A510" s="2">
        <v>643</v>
      </c>
      <c r="B510" s="3">
        <v>46118</v>
      </c>
      <c r="C510" s="5">
        <f>YEAR(SalesDataTable[[#This Row],[Order Date]])</f>
        <v>2026</v>
      </c>
      <c r="D510" s="14" t="str">
        <f>"Q"&amp;ROUNDUP(MONTH(SalesDataTable[[#This Row],[Order Date]])/3,0)</f>
        <v>Q2</v>
      </c>
      <c r="E510" s="5">
        <f>MONTH(SalesDataTable[[#This Row],[Order Date]])</f>
        <v>4</v>
      </c>
      <c r="F510" s="5" t="str">
        <f>TEXT(SalesDataTable[[#This Row],[Order Date]], "MMM")</f>
        <v>Apr</v>
      </c>
      <c r="G510" s="4" t="s">
        <v>20</v>
      </c>
      <c r="H510" s="4" t="s">
        <v>33</v>
      </c>
      <c r="I510" s="4" t="s">
        <v>2</v>
      </c>
      <c r="J510" s="4" t="s">
        <v>3</v>
      </c>
      <c r="K510" s="4" t="s">
        <v>9</v>
      </c>
      <c r="L510" s="4" t="s">
        <v>46</v>
      </c>
      <c r="M510" s="9">
        <v>2</v>
      </c>
      <c r="N510" s="6">
        <v>72.260000000000005</v>
      </c>
      <c r="O510" s="7">
        <v>0</v>
      </c>
      <c r="P510" s="6">
        <v>33.21</v>
      </c>
      <c r="Q510" s="6">
        <f t="shared" si="28"/>
        <v>144.52000000000001</v>
      </c>
      <c r="R510" s="6">
        <f t="shared" si="29"/>
        <v>66.42</v>
      </c>
      <c r="S510" s="6">
        <f t="shared" si="30"/>
        <v>78.100000000000009</v>
      </c>
      <c r="T510" s="8">
        <f t="shared" si="31"/>
        <v>0.54040963188486024</v>
      </c>
      <c r="U510" s="5">
        <f>YEAR(SalesDataTable[[#This Row],[Order Date]])</f>
        <v>2026</v>
      </c>
      <c r="V510" s="8" t="str">
        <f>"Q"&amp;ROUNDUP(MONTH(SalesDataTable[[#This Row],[Order Date]])/3,0)</f>
        <v>Q2</v>
      </c>
      <c r="W510" s="9">
        <f>MONTH(SalesDataTable[[#This Row],[Order Date]])</f>
        <v>4</v>
      </c>
      <c r="X510" s="8" t="str">
        <f>TEXT(SalesDataTable[[#This Row],[Order Date]],"mmm")</f>
        <v>Apr</v>
      </c>
    </row>
    <row r="511" spans="1:24" ht="16">
      <c r="A511" s="2">
        <v>1907</v>
      </c>
      <c r="B511" s="3">
        <v>46118</v>
      </c>
      <c r="C511" s="5">
        <f>YEAR(SalesDataTable[[#This Row],[Order Date]])</f>
        <v>2026</v>
      </c>
      <c r="D511" s="14" t="str">
        <f>"Q"&amp;ROUNDUP(MONTH(SalesDataTable[[#This Row],[Order Date]])/3,0)</f>
        <v>Q2</v>
      </c>
      <c r="E511" s="5">
        <f>MONTH(SalesDataTable[[#This Row],[Order Date]])</f>
        <v>4</v>
      </c>
      <c r="F511" s="5" t="str">
        <f>TEXT(SalesDataTable[[#This Row],[Order Date]], "MMM")</f>
        <v>Apr</v>
      </c>
      <c r="G511" s="4" t="s">
        <v>6</v>
      </c>
      <c r="H511" s="4" t="s">
        <v>43</v>
      </c>
      <c r="I511" s="4" t="s">
        <v>8</v>
      </c>
      <c r="J511" s="4" t="s">
        <v>16</v>
      </c>
      <c r="K511" s="4" t="s">
        <v>4</v>
      </c>
      <c r="L511" s="4" t="s">
        <v>22</v>
      </c>
      <c r="M511" s="9">
        <v>10</v>
      </c>
      <c r="N511" s="6">
        <v>50.64</v>
      </c>
      <c r="O511" s="7">
        <v>0.2</v>
      </c>
      <c r="P511" s="6">
        <v>22.99</v>
      </c>
      <c r="Q511" s="6">
        <f t="shared" si="28"/>
        <v>405.12</v>
      </c>
      <c r="R511" s="6">
        <f t="shared" si="29"/>
        <v>229.89999999999998</v>
      </c>
      <c r="S511" s="6">
        <f t="shared" si="30"/>
        <v>175.22000000000003</v>
      </c>
      <c r="T511" s="8">
        <f t="shared" si="31"/>
        <v>0.43251382306477099</v>
      </c>
      <c r="U511" s="5">
        <f>YEAR(SalesDataTable[[#This Row],[Order Date]])</f>
        <v>2026</v>
      </c>
      <c r="V511" s="8" t="str">
        <f>"Q"&amp;ROUNDUP(MONTH(SalesDataTable[[#This Row],[Order Date]])/3,0)</f>
        <v>Q2</v>
      </c>
      <c r="W511" s="9">
        <f>MONTH(SalesDataTable[[#This Row],[Order Date]])</f>
        <v>4</v>
      </c>
      <c r="X511" s="8" t="str">
        <f>TEXT(SalesDataTable[[#This Row],[Order Date]],"mmm")</f>
        <v>Apr</v>
      </c>
    </row>
    <row r="512" spans="1:24" ht="16">
      <c r="A512" s="2">
        <v>1950</v>
      </c>
      <c r="B512" s="3">
        <v>46118</v>
      </c>
      <c r="C512" s="5">
        <f>YEAR(SalesDataTable[[#This Row],[Order Date]])</f>
        <v>2026</v>
      </c>
      <c r="D512" s="14" t="str">
        <f>"Q"&amp;ROUNDUP(MONTH(SalesDataTable[[#This Row],[Order Date]])/3,0)</f>
        <v>Q2</v>
      </c>
      <c r="E512" s="5">
        <f>MONTH(SalesDataTable[[#This Row],[Order Date]])</f>
        <v>4</v>
      </c>
      <c r="F512" s="5" t="str">
        <f>TEXT(SalesDataTable[[#This Row],[Order Date]], "MMM")</f>
        <v>Apr</v>
      </c>
      <c r="G512" s="4" t="s">
        <v>0</v>
      </c>
      <c r="H512" s="4" t="s">
        <v>36</v>
      </c>
      <c r="I512" s="4" t="s">
        <v>2</v>
      </c>
      <c r="J512" s="4" t="s">
        <v>13</v>
      </c>
      <c r="K512" s="4" t="s">
        <v>9</v>
      </c>
      <c r="L512" s="4" t="s">
        <v>46</v>
      </c>
      <c r="M512" s="9">
        <v>1</v>
      </c>
      <c r="N512" s="6">
        <v>73</v>
      </c>
      <c r="O512" s="7">
        <v>0</v>
      </c>
      <c r="P512" s="6">
        <v>32.4</v>
      </c>
      <c r="Q512" s="6">
        <f t="shared" si="28"/>
        <v>73</v>
      </c>
      <c r="R512" s="6">
        <f t="shared" si="29"/>
        <v>32.4</v>
      </c>
      <c r="S512" s="6">
        <f t="shared" si="30"/>
        <v>40.6</v>
      </c>
      <c r="T512" s="8">
        <f t="shared" si="31"/>
        <v>0.55616438356164388</v>
      </c>
      <c r="U512" s="5">
        <f>YEAR(SalesDataTable[[#This Row],[Order Date]])</f>
        <v>2026</v>
      </c>
      <c r="V512" s="8" t="str">
        <f>"Q"&amp;ROUNDUP(MONTH(SalesDataTable[[#This Row],[Order Date]])/3,0)</f>
        <v>Q2</v>
      </c>
      <c r="W512" s="9">
        <f>MONTH(SalesDataTable[[#This Row],[Order Date]])</f>
        <v>4</v>
      </c>
      <c r="X512" s="8" t="str">
        <f>TEXT(SalesDataTable[[#This Row],[Order Date]],"mmm")</f>
        <v>Apr</v>
      </c>
    </row>
    <row r="513" spans="1:24" ht="16">
      <c r="A513" s="2">
        <v>2443</v>
      </c>
      <c r="B513" s="3">
        <v>46118</v>
      </c>
      <c r="C513" s="5">
        <f>YEAR(SalesDataTable[[#This Row],[Order Date]])</f>
        <v>2026</v>
      </c>
      <c r="D513" s="14" t="str">
        <f>"Q"&amp;ROUNDUP(MONTH(SalesDataTable[[#This Row],[Order Date]])/3,0)</f>
        <v>Q2</v>
      </c>
      <c r="E513" s="5">
        <f>MONTH(SalesDataTable[[#This Row],[Order Date]])</f>
        <v>4</v>
      </c>
      <c r="F513" s="5" t="str">
        <f>TEXT(SalesDataTable[[#This Row],[Order Date]], "MMM")</f>
        <v>Apr</v>
      </c>
      <c r="G513" s="4" t="s">
        <v>0</v>
      </c>
      <c r="H513" s="4" t="s">
        <v>50</v>
      </c>
      <c r="I513" s="4" t="s">
        <v>2</v>
      </c>
      <c r="J513" s="4" t="s">
        <v>3</v>
      </c>
      <c r="K513" s="4" t="s">
        <v>14</v>
      </c>
      <c r="L513" s="4" t="s">
        <v>15</v>
      </c>
      <c r="M513" s="9">
        <v>1</v>
      </c>
      <c r="N513" s="6">
        <v>35.700000000000003</v>
      </c>
      <c r="O513" s="7">
        <v>0</v>
      </c>
      <c r="P513" s="6">
        <v>13.8</v>
      </c>
      <c r="Q513" s="6">
        <f t="shared" si="28"/>
        <v>35.700000000000003</v>
      </c>
      <c r="R513" s="6">
        <f t="shared" si="29"/>
        <v>13.8</v>
      </c>
      <c r="S513" s="6">
        <f t="shared" si="30"/>
        <v>21.900000000000002</v>
      </c>
      <c r="T513" s="8">
        <f t="shared" si="31"/>
        <v>0.61344537815126055</v>
      </c>
      <c r="U513" s="5">
        <f>YEAR(SalesDataTable[[#This Row],[Order Date]])</f>
        <v>2026</v>
      </c>
      <c r="V513" s="8" t="str">
        <f>"Q"&amp;ROUNDUP(MONTH(SalesDataTable[[#This Row],[Order Date]])/3,0)</f>
        <v>Q2</v>
      </c>
      <c r="W513" s="9">
        <f>MONTH(SalesDataTable[[#This Row],[Order Date]])</f>
        <v>4</v>
      </c>
      <c r="X513" s="8" t="str">
        <f>TEXT(SalesDataTable[[#This Row],[Order Date]],"mmm")</f>
        <v>Apr</v>
      </c>
    </row>
    <row r="514" spans="1:24" ht="16">
      <c r="A514" s="2">
        <v>2480</v>
      </c>
      <c r="B514" s="3">
        <v>46118</v>
      </c>
      <c r="C514" s="5">
        <f>YEAR(SalesDataTable[[#This Row],[Order Date]])</f>
        <v>2026</v>
      </c>
      <c r="D514" s="14" t="str">
        <f>"Q"&amp;ROUNDUP(MONTH(SalesDataTable[[#This Row],[Order Date]])/3,0)</f>
        <v>Q2</v>
      </c>
      <c r="E514" s="5">
        <f>MONTH(SalesDataTable[[#This Row],[Order Date]])</f>
        <v>4</v>
      </c>
      <c r="F514" s="5" t="str">
        <f>TEXT(SalesDataTable[[#This Row],[Order Date]], "MMM")</f>
        <v>Apr</v>
      </c>
      <c r="G514" s="4" t="s">
        <v>11</v>
      </c>
      <c r="H514" s="4" t="s">
        <v>52</v>
      </c>
      <c r="I514" s="4" t="s">
        <v>8</v>
      </c>
      <c r="J514" s="4" t="s">
        <v>13</v>
      </c>
      <c r="K514" s="4" t="s">
        <v>9</v>
      </c>
      <c r="L514" s="4" t="s">
        <v>37</v>
      </c>
      <c r="M514" s="9">
        <v>8</v>
      </c>
      <c r="N514" s="6">
        <v>152.41999999999999</v>
      </c>
      <c r="O514" s="7">
        <v>0.05</v>
      </c>
      <c r="P514" s="6">
        <v>80.11</v>
      </c>
      <c r="Q514" s="6">
        <f t="shared" ref="Q514:Q577" si="32">M514*N514*(1-O514)</f>
        <v>1158.3919999999998</v>
      </c>
      <c r="R514" s="6">
        <f t="shared" ref="R514:R577" si="33">M514*P514</f>
        <v>640.88</v>
      </c>
      <c r="S514" s="6">
        <f t="shared" ref="S514:S577" si="34">Q514-R514</f>
        <v>517.51199999999983</v>
      </c>
      <c r="T514" s="8">
        <f t="shared" ref="T514:T577" si="35">IFERROR(S514/Q514,0)</f>
        <v>0.44675032286134564</v>
      </c>
      <c r="U514" s="5">
        <f>YEAR(SalesDataTable[[#This Row],[Order Date]])</f>
        <v>2026</v>
      </c>
      <c r="V514" s="8" t="str">
        <f>"Q"&amp;ROUNDUP(MONTH(SalesDataTable[[#This Row],[Order Date]])/3,0)</f>
        <v>Q2</v>
      </c>
      <c r="W514" s="9">
        <f>MONTH(SalesDataTable[[#This Row],[Order Date]])</f>
        <v>4</v>
      </c>
      <c r="X514" s="8" t="str">
        <f>TEXT(SalesDataTable[[#This Row],[Order Date]],"mmm")</f>
        <v>Apr</v>
      </c>
    </row>
    <row r="515" spans="1:24" ht="16">
      <c r="A515" s="2">
        <v>2515</v>
      </c>
      <c r="B515" s="3">
        <v>46118</v>
      </c>
      <c r="C515" s="5">
        <f>YEAR(SalesDataTable[[#This Row],[Order Date]])</f>
        <v>2026</v>
      </c>
      <c r="D515" s="14" t="str">
        <f>"Q"&amp;ROUNDUP(MONTH(SalesDataTable[[#This Row],[Order Date]])/3,0)</f>
        <v>Q2</v>
      </c>
      <c r="E515" s="5">
        <f>MONTH(SalesDataTable[[#This Row],[Order Date]])</f>
        <v>4</v>
      </c>
      <c r="F515" s="5" t="str">
        <f>TEXT(SalesDataTable[[#This Row],[Order Date]], "MMM")</f>
        <v>Apr</v>
      </c>
      <c r="G515" s="4" t="s">
        <v>20</v>
      </c>
      <c r="H515" s="4" t="s">
        <v>33</v>
      </c>
      <c r="I515" s="4" t="s">
        <v>2</v>
      </c>
      <c r="J515" s="4" t="s">
        <v>3</v>
      </c>
      <c r="K515" s="4" t="s">
        <v>4</v>
      </c>
      <c r="L515" s="4" t="s">
        <v>5</v>
      </c>
      <c r="M515" s="9">
        <v>1</v>
      </c>
      <c r="N515" s="6">
        <v>81.78</v>
      </c>
      <c r="O515" s="7">
        <v>0</v>
      </c>
      <c r="P515" s="6">
        <v>42.82</v>
      </c>
      <c r="Q515" s="6">
        <f t="shared" si="32"/>
        <v>81.78</v>
      </c>
      <c r="R515" s="6">
        <f t="shared" si="33"/>
        <v>42.82</v>
      </c>
      <c r="S515" s="6">
        <f t="shared" si="34"/>
        <v>38.96</v>
      </c>
      <c r="T515" s="8">
        <f t="shared" si="35"/>
        <v>0.47640009782342874</v>
      </c>
      <c r="U515" s="5">
        <f>YEAR(SalesDataTable[[#This Row],[Order Date]])</f>
        <v>2026</v>
      </c>
      <c r="V515" s="8" t="str">
        <f>"Q"&amp;ROUNDUP(MONTH(SalesDataTable[[#This Row],[Order Date]])/3,0)</f>
        <v>Q2</v>
      </c>
      <c r="W515" s="9">
        <f>MONTH(SalesDataTable[[#This Row],[Order Date]])</f>
        <v>4</v>
      </c>
      <c r="X515" s="8" t="str">
        <f>TEXT(SalesDataTable[[#This Row],[Order Date]],"mmm")</f>
        <v>Apr</v>
      </c>
    </row>
    <row r="516" spans="1:24" ht="16">
      <c r="A516" s="2">
        <v>2829</v>
      </c>
      <c r="B516" s="3">
        <v>46118</v>
      </c>
      <c r="C516" s="5">
        <f>YEAR(SalesDataTable[[#This Row],[Order Date]])</f>
        <v>2026</v>
      </c>
      <c r="D516" s="14" t="str">
        <f>"Q"&amp;ROUNDUP(MONTH(SalesDataTable[[#This Row],[Order Date]])/3,0)</f>
        <v>Q2</v>
      </c>
      <c r="E516" s="5">
        <f>MONTH(SalesDataTable[[#This Row],[Order Date]])</f>
        <v>4</v>
      </c>
      <c r="F516" s="5" t="str">
        <f>TEXT(SalesDataTable[[#This Row],[Order Date]], "MMM")</f>
        <v>Apr</v>
      </c>
      <c r="G516" s="4" t="s">
        <v>6</v>
      </c>
      <c r="H516" s="4" t="s">
        <v>27</v>
      </c>
      <c r="I516" s="4" t="s">
        <v>2</v>
      </c>
      <c r="J516" s="4" t="s">
        <v>16</v>
      </c>
      <c r="K516" s="4" t="s">
        <v>4</v>
      </c>
      <c r="L516" s="4" t="s">
        <v>30</v>
      </c>
      <c r="M516" s="9">
        <v>6</v>
      </c>
      <c r="N516" s="6">
        <v>102.59</v>
      </c>
      <c r="O516" s="7">
        <v>0.1</v>
      </c>
      <c r="P516" s="6">
        <v>49.6</v>
      </c>
      <c r="Q516" s="6">
        <f t="shared" si="32"/>
        <v>553.98599999999999</v>
      </c>
      <c r="R516" s="6">
        <f t="shared" si="33"/>
        <v>297.60000000000002</v>
      </c>
      <c r="S516" s="6">
        <f t="shared" si="34"/>
        <v>256.38599999999997</v>
      </c>
      <c r="T516" s="8">
        <f t="shared" si="35"/>
        <v>0.46280230908362302</v>
      </c>
      <c r="U516" s="5">
        <f>YEAR(SalesDataTable[[#This Row],[Order Date]])</f>
        <v>2026</v>
      </c>
      <c r="V516" s="8" t="str">
        <f>"Q"&amp;ROUNDUP(MONTH(SalesDataTable[[#This Row],[Order Date]])/3,0)</f>
        <v>Q2</v>
      </c>
      <c r="W516" s="9">
        <f>MONTH(SalesDataTable[[#This Row],[Order Date]])</f>
        <v>4</v>
      </c>
      <c r="X516" s="8" t="str">
        <f>TEXT(SalesDataTable[[#This Row],[Order Date]],"mmm")</f>
        <v>Apr</v>
      </c>
    </row>
    <row r="517" spans="1:24" ht="16">
      <c r="A517" s="2">
        <v>4086</v>
      </c>
      <c r="B517" s="3">
        <v>46118</v>
      </c>
      <c r="C517" s="5">
        <f>YEAR(SalesDataTable[[#This Row],[Order Date]])</f>
        <v>2026</v>
      </c>
      <c r="D517" s="14" t="str">
        <f>"Q"&amp;ROUNDUP(MONTH(SalesDataTable[[#This Row],[Order Date]])/3,0)</f>
        <v>Q2</v>
      </c>
      <c r="E517" s="5">
        <f>MONTH(SalesDataTable[[#This Row],[Order Date]])</f>
        <v>4</v>
      </c>
      <c r="F517" s="5" t="str">
        <f>TEXT(SalesDataTable[[#This Row],[Order Date]], "MMM")</f>
        <v>Apr</v>
      </c>
      <c r="G517" s="4" t="s">
        <v>20</v>
      </c>
      <c r="H517" s="4" t="s">
        <v>33</v>
      </c>
      <c r="I517" s="4" t="s">
        <v>19</v>
      </c>
      <c r="J517" s="4" t="s">
        <v>3</v>
      </c>
      <c r="K517" s="4" t="s">
        <v>9</v>
      </c>
      <c r="L517" s="4" t="s">
        <v>37</v>
      </c>
      <c r="M517" s="9">
        <v>2</v>
      </c>
      <c r="N517" s="6">
        <v>152.44</v>
      </c>
      <c r="O517" s="7">
        <v>0.15</v>
      </c>
      <c r="P517" s="6">
        <v>76.680000000000007</v>
      </c>
      <c r="Q517" s="6">
        <f t="shared" si="32"/>
        <v>259.14799999999997</v>
      </c>
      <c r="R517" s="6">
        <f t="shared" si="33"/>
        <v>153.36000000000001</v>
      </c>
      <c r="S517" s="6">
        <f t="shared" si="34"/>
        <v>105.78799999999995</v>
      </c>
      <c r="T517" s="8">
        <f t="shared" si="35"/>
        <v>0.4082146109559015</v>
      </c>
      <c r="U517" s="5">
        <f>YEAR(SalesDataTable[[#This Row],[Order Date]])</f>
        <v>2026</v>
      </c>
      <c r="V517" s="8" t="str">
        <f>"Q"&amp;ROUNDUP(MONTH(SalesDataTable[[#This Row],[Order Date]])/3,0)</f>
        <v>Q2</v>
      </c>
      <c r="W517" s="9">
        <f>MONTH(SalesDataTable[[#This Row],[Order Date]])</f>
        <v>4</v>
      </c>
      <c r="X517" s="8" t="str">
        <f>TEXT(SalesDataTable[[#This Row],[Order Date]],"mmm")</f>
        <v>Apr</v>
      </c>
    </row>
    <row r="518" spans="1:24" ht="16">
      <c r="A518" s="2">
        <v>4512</v>
      </c>
      <c r="B518" s="3">
        <v>46118</v>
      </c>
      <c r="C518" s="5">
        <f>YEAR(SalesDataTable[[#This Row],[Order Date]])</f>
        <v>2026</v>
      </c>
      <c r="D518" s="14" t="str">
        <f>"Q"&amp;ROUNDUP(MONTH(SalesDataTable[[#This Row],[Order Date]])/3,0)</f>
        <v>Q2</v>
      </c>
      <c r="E518" s="5">
        <f>MONTH(SalesDataTable[[#This Row],[Order Date]])</f>
        <v>4</v>
      </c>
      <c r="F518" s="5" t="str">
        <f>TEXT(SalesDataTable[[#This Row],[Order Date]], "MMM")</f>
        <v>Apr</v>
      </c>
      <c r="G518" s="4" t="s">
        <v>6</v>
      </c>
      <c r="H518" s="4" t="s">
        <v>7</v>
      </c>
      <c r="I518" s="4" t="s">
        <v>2</v>
      </c>
      <c r="J518" s="4" t="s">
        <v>13</v>
      </c>
      <c r="K518" s="4" t="s">
        <v>14</v>
      </c>
      <c r="L518" s="4" t="s">
        <v>44</v>
      </c>
      <c r="M518" s="9">
        <v>6</v>
      </c>
      <c r="N518" s="6">
        <v>136.29</v>
      </c>
      <c r="O518" s="7">
        <v>0</v>
      </c>
      <c r="P518" s="6">
        <v>68.209999999999994</v>
      </c>
      <c r="Q518" s="6">
        <f t="shared" si="32"/>
        <v>817.74</v>
      </c>
      <c r="R518" s="6">
        <f t="shared" si="33"/>
        <v>409.26</v>
      </c>
      <c r="S518" s="6">
        <f t="shared" si="34"/>
        <v>408.48</v>
      </c>
      <c r="T518" s="8">
        <f t="shared" si="35"/>
        <v>0.49952307579426225</v>
      </c>
      <c r="U518" s="5">
        <f>YEAR(SalesDataTable[[#This Row],[Order Date]])</f>
        <v>2026</v>
      </c>
      <c r="V518" s="8" t="str">
        <f>"Q"&amp;ROUNDUP(MONTH(SalesDataTable[[#This Row],[Order Date]])/3,0)</f>
        <v>Q2</v>
      </c>
      <c r="W518" s="9">
        <f>MONTH(SalesDataTable[[#This Row],[Order Date]])</f>
        <v>4</v>
      </c>
      <c r="X518" s="8" t="str">
        <f>TEXT(SalesDataTable[[#This Row],[Order Date]],"mmm")</f>
        <v>Apr</v>
      </c>
    </row>
    <row r="519" spans="1:24" ht="16">
      <c r="A519" s="2">
        <v>4837</v>
      </c>
      <c r="B519" s="3">
        <v>46118</v>
      </c>
      <c r="C519" s="5">
        <f>YEAR(SalesDataTable[[#This Row],[Order Date]])</f>
        <v>2026</v>
      </c>
      <c r="D519" s="14" t="str">
        <f>"Q"&amp;ROUNDUP(MONTH(SalesDataTable[[#This Row],[Order Date]])/3,0)</f>
        <v>Q2</v>
      </c>
      <c r="E519" s="5">
        <f>MONTH(SalesDataTable[[#This Row],[Order Date]])</f>
        <v>4</v>
      </c>
      <c r="F519" s="5" t="str">
        <f>TEXT(SalesDataTable[[#This Row],[Order Date]], "MMM")</f>
        <v>Apr</v>
      </c>
      <c r="G519" s="4" t="s">
        <v>0</v>
      </c>
      <c r="H519" s="4" t="s">
        <v>36</v>
      </c>
      <c r="I519" s="4" t="s">
        <v>8</v>
      </c>
      <c r="J519" s="4" t="s">
        <v>16</v>
      </c>
      <c r="K519" s="4" t="s">
        <v>9</v>
      </c>
      <c r="L519" s="4" t="s">
        <v>37</v>
      </c>
      <c r="M519" s="9">
        <v>4</v>
      </c>
      <c r="N519" s="6">
        <v>157.51</v>
      </c>
      <c r="O519" s="7">
        <v>0.2</v>
      </c>
      <c r="P519" s="6">
        <v>79.209999999999994</v>
      </c>
      <c r="Q519" s="6">
        <f t="shared" si="32"/>
        <v>504.03199999999998</v>
      </c>
      <c r="R519" s="6">
        <f t="shared" si="33"/>
        <v>316.83999999999997</v>
      </c>
      <c r="S519" s="6">
        <f t="shared" si="34"/>
        <v>187.19200000000001</v>
      </c>
      <c r="T519" s="8">
        <f t="shared" si="35"/>
        <v>0.37138911815122855</v>
      </c>
      <c r="U519" s="5">
        <f>YEAR(SalesDataTable[[#This Row],[Order Date]])</f>
        <v>2026</v>
      </c>
      <c r="V519" s="8" t="str">
        <f>"Q"&amp;ROUNDUP(MONTH(SalesDataTable[[#This Row],[Order Date]])/3,0)</f>
        <v>Q2</v>
      </c>
      <c r="W519" s="9">
        <f>MONTH(SalesDataTable[[#This Row],[Order Date]])</f>
        <v>4</v>
      </c>
      <c r="X519" s="8" t="str">
        <f>TEXT(SalesDataTable[[#This Row],[Order Date]],"mmm")</f>
        <v>Apr</v>
      </c>
    </row>
    <row r="520" spans="1:24" ht="16">
      <c r="A520" s="2">
        <v>1580</v>
      </c>
      <c r="B520" s="3">
        <v>46119</v>
      </c>
      <c r="C520" s="5">
        <f>YEAR(SalesDataTable[[#This Row],[Order Date]])</f>
        <v>2026</v>
      </c>
      <c r="D520" s="14" t="str">
        <f>"Q"&amp;ROUNDUP(MONTH(SalesDataTable[[#This Row],[Order Date]])/3,0)</f>
        <v>Q2</v>
      </c>
      <c r="E520" s="5">
        <f>MONTH(SalesDataTable[[#This Row],[Order Date]])</f>
        <v>4</v>
      </c>
      <c r="F520" s="5" t="str">
        <f>TEXT(SalesDataTable[[#This Row],[Order Date]], "MMM")</f>
        <v>Apr</v>
      </c>
      <c r="G520" s="4" t="s">
        <v>11</v>
      </c>
      <c r="H520" s="4" t="s">
        <v>18</v>
      </c>
      <c r="I520" s="4" t="s">
        <v>2</v>
      </c>
      <c r="J520" s="4" t="s">
        <v>13</v>
      </c>
      <c r="K520" s="4" t="s">
        <v>23</v>
      </c>
      <c r="L520" s="4" t="s">
        <v>51</v>
      </c>
      <c r="M520" s="9">
        <v>2</v>
      </c>
      <c r="N520" s="6">
        <v>120.5</v>
      </c>
      <c r="O520" s="7">
        <v>0</v>
      </c>
      <c r="P520" s="6">
        <v>61.42</v>
      </c>
      <c r="Q520" s="6">
        <f t="shared" si="32"/>
        <v>241</v>
      </c>
      <c r="R520" s="6">
        <f t="shared" si="33"/>
        <v>122.84</v>
      </c>
      <c r="S520" s="6">
        <f t="shared" si="34"/>
        <v>118.16</v>
      </c>
      <c r="T520" s="8">
        <f t="shared" si="35"/>
        <v>0.49029045643153524</v>
      </c>
      <c r="U520" s="5">
        <f>YEAR(SalesDataTable[[#This Row],[Order Date]])</f>
        <v>2026</v>
      </c>
      <c r="V520" s="8" t="str">
        <f>"Q"&amp;ROUNDUP(MONTH(SalesDataTable[[#This Row],[Order Date]])/3,0)</f>
        <v>Q2</v>
      </c>
      <c r="W520" s="9">
        <f>MONTH(SalesDataTable[[#This Row],[Order Date]])</f>
        <v>4</v>
      </c>
      <c r="X520" s="8" t="str">
        <f>TEXT(SalesDataTable[[#This Row],[Order Date]],"mmm")</f>
        <v>Apr</v>
      </c>
    </row>
    <row r="521" spans="1:24" ht="16">
      <c r="A521" s="2">
        <v>1962</v>
      </c>
      <c r="B521" s="3">
        <v>46119</v>
      </c>
      <c r="C521" s="5">
        <f>YEAR(SalesDataTable[[#This Row],[Order Date]])</f>
        <v>2026</v>
      </c>
      <c r="D521" s="14" t="str">
        <f>"Q"&amp;ROUNDUP(MONTH(SalesDataTable[[#This Row],[Order Date]])/3,0)</f>
        <v>Q2</v>
      </c>
      <c r="E521" s="5">
        <f>MONTH(SalesDataTable[[#This Row],[Order Date]])</f>
        <v>4</v>
      </c>
      <c r="F521" s="5" t="str">
        <f>TEXT(SalesDataTable[[#This Row],[Order Date]], "MMM")</f>
        <v>Apr</v>
      </c>
      <c r="G521" s="4" t="s">
        <v>0</v>
      </c>
      <c r="H521" s="4" t="s">
        <v>1</v>
      </c>
      <c r="I521" s="4" t="s">
        <v>2</v>
      </c>
      <c r="J521" s="4" t="s">
        <v>3</v>
      </c>
      <c r="K521" s="4" t="s">
        <v>9</v>
      </c>
      <c r="L521" s="4" t="s">
        <v>37</v>
      </c>
      <c r="M521" s="9">
        <v>3</v>
      </c>
      <c r="N521" s="6">
        <v>152.62</v>
      </c>
      <c r="O521" s="7">
        <v>0.05</v>
      </c>
      <c r="P521" s="6">
        <v>77.75</v>
      </c>
      <c r="Q521" s="6">
        <f t="shared" si="32"/>
        <v>434.96699999999998</v>
      </c>
      <c r="R521" s="6">
        <f t="shared" si="33"/>
        <v>233.25</v>
      </c>
      <c r="S521" s="6">
        <f t="shared" si="34"/>
        <v>201.71699999999998</v>
      </c>
      <c r="T521" s="8">
        <f t="shared" si="35"/>
        <v>0.46375242259757637</v>
      </c>
      <c r="U521" s="5">
        <f>YEAR(SalesDataTable[[#This Row],[Order Date]])</f>
        <v>2026</v>
      </c>
      <c r="V521" s="8" t="str">
        <f>"Q"&amp;ROUNDUP(MONTH(SalesDataTable[[#This Row],[Order Date]])/3,0)</f>
        <v>Q2</v>
      </c>
      <c r="W521" s="9">
        <f>MONTH(SalesDataTable[[#This Row],[Order Date]])</f>
        <v>4</v>
      </c>
      <c r="X521" s="8" t="str">
        <f>TEXT(SalesDataTable[[#This Row],[Order Date]],"mmm")</f>
        <v>Apr</v>
      </c>
    </row>
    <row r="522" spans="1:24" ht="16">
      <c r="A522" s="2">
        <v>2381</v>
      </c>
      <c r="B522" s="3">
        <v>46119</v>
      </c>
      <c r="C522" s="5">
        <f>YEAR(SalesDataTable[[#This Row],[Order Date]])</f>
        <v>2026</v>
      </c>
      <c r="D522" s="14" t="str">
        <f>"Q"&amp;ROUNDUP(MONTH(SalesDataTable[[#This Row],[Order Date]])/3,0)</f>
        <v>Q2</v>
      </c>
      <c r="E522" s="5">
        <f>MONTH(SalesDataTable[[#This Row],[Order Date]])</f>
        <v>4</v>
      </c>
      <c r="F522" s="5" t="str">
        <f>TEXT(SalesDataTable[[#This Row],[Order Date]], "MMM")</f>
        <v>Apr</v>
      </c>
      <c r="G522" s="4" t="s">
        <v>6</v>
      </c>
      <c r="H522" s="4" t="s">
        <v>41</v>
      </c>
      <c r="I522" s="4" t="s">
        <v>2</v>
      </c>
      <c r="J522" s="4" t="s">
        <v>3</v>
      </c>
      <c r="K522" s="4" t="s">
        <v>14</v>
      </c>
      <c r="L522" s="4" t="s">
        <v>44</v>
      </c>
      <c r="M522" s="9">
        <v>2</v>
      </c>
      <c r="N522" s="6">
        <v>134.16</v>
      </c>
      <c r="O522" s="7">
        <v>0.05</v>
      </c>
      <c r="P522" s="6">
        <v>67.08</v>
      </c>
      <c r="Q522" s="6">
        <f t="shared" si="32"/>
        <v>254.90399999999997</v>
      </c>
      <c r="R522" s="6">
        <f t="shared" si="33"/>
        <v>134.16</v>
      </c>
      <c r="S522" s="6">
        <f t="shared" si="34"/>
        <v>120.74399999999997</v>
      </c>
      <c r="T522" s="8">
        <f t="shared" si="35"/>
        <v>0.47368421052631576</v>
      </c>
      <c r="U522" s="5">
        <f>YEAR(SalesDataTable[[#This Row],[Order Date]])</f>
        <v>2026</v>
      </c>
      <c r="V522" s="8" t="str">
        <f>"Q"&amp;ROUNDUP(MONTH(SalesDataTable[[#This Row],[Order Date]])/3,0)</f>
        <v>Q2</v>
      </c>
      <c r="W522" s="9">
        <f>MONTH(SalesDataTable[[#This Row],[Order Date]])</f>
        <v>4</v>
      </c>
      <c r="X522" s="8" t="str">
        <f>TEXT(SalesDataTable[[#This Row],[Order Date]],"mmm")</f>
        <v>Apr</v>
      </c>
    </row>
    <row r="523" spans="1:24" ht="16">
      <c r="A523" s="2">
        <v>2655</v>
      </c>
      <c r="B523" s="3">
        <v>46119</v>
      </c>
      <c r="C523" s="5">
        <f>YEAR(SalesDataTable[[#This Row],[Order Date]])</f>
        <v>2026</v>
      </c>
      <c r="D523" s="14" t="str">
        <f>"Q"&amp;ROUNDUP(MONTH(SalesDataTable[[#This Row],[Order Date]])/3,0)</f>
        <v>Q2</v>
      </c>
      <c r="E523" s="5">
        <f>MONTH(SalesDataTable[[#This Row],[Order Date]])</f>
        <v>4</v>
      </c>
      <c r="F523" s="5" t="str">
        <f>TEXT(SalesDataTable[[#This Row],[Order Date]], "MMM")</f>
        <v>Apr</v>
      </c>
      <c r="G523" s="4" t="s">
        <v>20</v>
      </c>
      <c r="H523" s="4" t="s">
        <v>47</v>
      </c>
      <c r="I523" s="4" t="s">
        <v>19</v>
      </c>
      <c r="J523" s="4" t="s">
        <v>16</v>
      </c>
      <c r="K523" s="4" t="s">
        <v>4</v>
      </c>
      <c r="L523" s="4" t="s">
        <v>30</v>
      </c>
      <c r="M523" s="9">
        <v>1</v>
      </c>
      <c r="N523" s="6">
        <v>101.13</v>
      </c>
      <c r="O523" s="7">
        <v>0</v>
      </c>
      <c r="P523" s="6">
        <v>50.8</v>
      </c>
      <c r="Q523" s="6">
        <f t="shared" si="32"/>
        <v>101.13</v>
      </c>
      <c r="R523" s="6">
        <f t="shared" si="33"/>
        <v>50.8</v>
      </c>
      <c r="S523" s="6">
        <f t="shared" si="34"/>
        <v>50.33</v>
      </c>
      <c r="T523" s="8">
        <f t="shared" si="35"/>
        <v>0.49767625828141998</v>
      </c>
      <c r="U523" s="5">
        <f>YEAR(SalesDataTable[[#This Row],[Order Date]])</f>
        <v>2026</v>
      </c>
      <c r="V523" s="8" t="str">
        <f>"Q"&amp;ROUNDUP(MONTH(SalesDataTable[[#This Row],[Order Date]])/3,0)</f>
        <v>Q2</v>
      </c>
      <c r="W523" s="9">
        <f>MONTH(SalesDataTable[[#This Row],[Order Date]])</f>
        <v>4</v>
      </c>
      <c r="X523" s="8" t="str">
        <f>TEXT(SalesDataTable[[#This Row],[Order Date]],"mmm")</f>
        <v>Apr</v>
      </c>
    </row>
    <row r="524" spans="1:24" ht="16">
      <c r="A524" s="2">
        <v>2944</v>
      </c>
      <c r="B524" s="3">
        <v>46119</v>
      </c>
      <c r="C524" s="5">
        <f>YEAR(SalesDataTable[[#This Row],[Order Date]])</f>
        <v>2026</v>
      </c>
      <c r="D524" s="14" t="str">
        <f>"Q"&amp;ROUNDUP(MONTH(SalesDataTable[[#This Row],[Order Date]])/3,0)</f>
        <v>Q2</v>
      </c>
      <c r="E524" s="5">
        <f>MONTH(SalesDataTable[[#This Row],[Order Date]])</f>
        <v>4</v>
      </c>
      <c r="F524" s="5" t="str">
        <f>TEXT(SalesDataTable[[#This Row],[Order Date]], "MMM")</f>
        <v>Apr</v>
      </c>
      <c r="G524" s="4" t="s">
        <v>6</v>
      </c>
      <c r="H524" s="4" t="s">
        <v>49</v>
      </c>
      <c r="I524" s="4" t="s">
        <v>19</v>
      </c>
      <c r="J524" s="4" t="s">
        <v>13</v>
      </c>
      <c r="K524" s="4" t="s">
        <v>34</v>
      </c>
      <c r="L524" s="4" t="s">
        <v>45</v>
      </c>
      <c r="M524" s="9">
        <v>1</v>
      </c>
      <c r="N524" s="6">
        <v>51.36</v>
      </c>
      <c r="O524" s="7">
        <v>0</v>
      </c>
      <c r="P524" s="6">
        <v>22.21</v>
      </c>
      <c r="Q524" s="6">
        <f t="shared" si="32"/>
        <v>51.36</v>
      </c>
      <c r="R524" s="6">
        <f t="shared" si="33"/>
        <v>22.21</v>
      </c>
      <c r="S524" s="6">
        <f t="shared" si="34"/>
        <v>29.15</v>
      </c>
      <c r="T524" s="8">
        <f t="shared" si="35"/>
        <v>0.56756230529595009</v>
      </c>
      <c r="U524" s="5">
        <f>YEAR(SalesDataTable[[#This Row],[Order Date]])</f>
        <v>2026</v>
      </c>
      <c r="V524" s="8" t="str">
        <f>"Q"&amp;ROUNDUP(MONTH(SalesDataTable[[#This Row],[Order Date]])/3,0)</f>
        <v>Q2</v>
      </c>
      <c r="W524" s="9">
        <f>MONTH(SalesDataTable[[#This Row],[Order Date]])</f>
        <v>4</v>
      </c>
      <c r="X524" s="8" t="str">
        <f>TEXT(SalesDataTable[[#This Row],[Order Date]],"mmm")</f>
        <v>Apr</v>
      </c>
    </row>
    <row r="525" spans="1:24" ht="16">
      <c r="A525" s="2">
        <v>4756</v>
      </c>
      <c r="B525" s="3">
        <v>46119</v>
      </c>
      <c r="C525" s="5">
        <f>YEAR(SalesDataTable[[#This Row],[Order Date]])</f>
        <v>2026</v>
      </c>
      <c r="D525" s="14" t="str">
        <f>"Q"&amp;ROUNDUP(MONTH(SalesDataTable[[#This Row],[Order Date]])/3,0)</f>
        <v>Q2</v>
      </c>
      <c r="E525" s="5">
        <f>MONTH(SalesDataTable[[#This Row],[Order Date]])</f>
        <v>4</v>
      </c>
      <c r="F525" s="5" t="str">
        <f>TEXT(SalesDataTable[[#This Row],[Order Date]], "MMM")</f>
        <v>Apr</v>
      </c>
      <c r="G525" s="4" t="s">
        <v>11</v>
      </c>
      <c r="H525" s="4" t="s">
        <v>52</v>
      </c>
      <c r="I525" s="4" t="s">
        <v>2</v>
      </c>
      <c r="J525" s="4" t="s">
        <v>16</v>
      </c>
      <c r="K525" s="4" t="s">
        <v>9</v>
      </c>
      <c r="L525" s="4" t="s">
        <v>37</v>
      </c>
      <c r="M525" s="9">
        <v>5</v>
      </c>
      <c r="N525" s="6">
        <v>151.88</v>
      </c>
      <c r="O525" s="7">
        <v>0</v>
      </c>
      <c r="P525" s="6">
        <v>80.56</v>
      </c>
      <c r="Q525" s="6">
        <f t="shared" si="32"/>
        <v>759.4</v>
      </c>
      <c r="R525" s="6">
        <f t="shared" si="33"/>
        <v>402.8</v>
      </c>
      <c r="S525" s="6">
        <f t="shared" si="34"/>
        <v>356.59999999999997</v>
      </c>
      <c r="T525" s="8">
        <f t="shared" si="35"/>
        <v>0.46958124835396364</v>
      </c>
      <c r="U525" s="5">
        <f>YEAR(SalesDataTable[[#This Row],[Order Date]])</f>
        <v>2026</v>
      </c>
      <c r="V525" s="8" t="str">
        <f>"Q"&amp;ROUNDUP(MONTH(SalesDataTable[[#This Row],[Order Date]])/3,0)</f>
        <v>Q2</v>
      </c>
      <c r="W525" s="9">
        <f>MONTH(SalesDataTable[[#This Row],[Order Date]])</f>
        <v>4</v>
      </c>
      <c r="X525" s="8" t="str">
        <f>TEXT(SalesDataTable[[#This Row],[Order Date]],"mmm")</f>
        <v>Apr</v>
      </c>
    </row>
    <row r="526" spans="1:24" ht="16">
      <c r="A526" s="2">
        <v>52</v>
      </c>
      <c r="B526" s="3">
        <v>46120</v>
      </c>
      <c r="C526" s="5">
        <f>YEAR(SalesDataTable[[#This Row],[Order Date]])</f>
        <v>2026</v>
      </c>
      <c r="D526" s="14" t="str">
        <f>"Q"&amp;ROUNDUP(MONTH(SalesDataTable[[#This Row],[Order Date]])/3,0)</f>
        <v>Q2</v>
      </c>
      <c r="E526" s="5">
        <f>MONTH(SalesDataTable[[#This Row],[Order Date]])</f>
        <v>4</v>
      </c>
      <c r="F526" s="5" t="str">
        <f>TEXT(SalesDataTable[[#This Row],[Order Date]], "MMM")</f>
        <v>Apr</v>
      </c>
      <c r="G526" s="4" t="s">
        <v>6</v>
      </c>
      <c r="H526" s="4" t="s">
        <v>43</v>
      </c>
      <c r="I526" s="4" t="s">
        <v>2</v>
      </c>
      <c r="J526" s="4" t="s">
        <v>13</v>
      </c>
      <c r="K526" s="4" t="s">
        <v>14</v>
      </c>
      <c r="L526" s="4" t="s">
        <v>44</v>
      </c>
      <c r="M526" s="9">
        <v>2</v>
      </c>
      <c r="N526" s="6">
        <v>133.59</v>
      </c>
      <c r="O526" s="7">
        <v>0</v>
      </c>
      <c r="P526" s="6">
        <v>66.83</v>
      </c>
      <c r="Q526" s="6">
        <f t="shared" si="32"/>
        <v>267.18</v>
      </c>
      <c r="R526" s="6">
        <f t="shared" si="33"/>
        <v>133.66</v>
      </c>
      <c r="S526" s="6">
        <f t="shared" si="34"/>
        <v>133.52000000000001</v>
      </c>
      <c r="T526" s="8">
        <f t="shared" si="35"/>
        <v>0.49973800434164234</v>
      </c>
      <c r="U526" s="5">
        <f>YEAR(SalesDataTable[[#This Row],[Order Date]])</f>
        <v>2026</v>
      </c>
      <c r="V526" s="8" t="str">
        <f>"Q"&amp;ROUNDUP(MONTH(SalesDataTable[[#This Row],[Order Date]])/3,0)</f>
        <v>Q2</v>
      </c>
      <c r="W526" s="9">
        <f>MONTH(SalesDataTable[[#This Row],[Order Date]])</f>
        <v>4</v>
      </c>
      <c r="X526" s="8" t="str">
        <f>TEXT(SalesDataTable[[#This Row],[Order Date]],"mmm")</f>
        <v>Apr</v>
      </c>
    </row>
    <row r="527" spans="1:24" ht="16">
      <c r="A527" s="2">
        <v>556</v>
      </c>
      <c r="B527" s="3">
        <v>46120</v>
      </c>
      <c r="C527" s="5">
        <f>YEAR(SalesDataTable[[#This Row],[Order Date]])</f>
        <v>2026</v>
      </c>
      <c r="D527" s="14" t="str">
        <f>"Q"&amp;ROUNDUP(MONTH(SalesDataTable[[#This Row],[Order Date]])/3,0)</f>
        <v>Q2</v>
      </c>
      <c r="E527" s="5">
        <f>MONTH(SalesDataTable[[#This Row],[Order Date]])</f>
        <v>4</v>
      </c>
      <c r="F527" s="5" t="str">
        <f>TEXT(SalesDataTable[[#This Row],[Order Date]], "MMM")</f>
        <v>Apr</v>
      </c>
      <c r="G527" s="4" t="s">
        <v>20</v>
      </c>
      <c r="H527" s="4" t="s">
        <v>33</v>
      </c>
      <c r="I527" s="4" t="s">
        <v>2</v>
      </c>
      <c r="J527" s="4" t="s">
        <v>13</v>
      </c>
      <c r="K527" s="4" t="s">
        <v>23</v>
      </c>
      <c r="L527" s="4" t="s">
        <v>51</v>
      </c>
      <c r="M527" s="9">
        <v>2</v>
      </c>
      <c r="N527" s="6">
        <v>124.39</v>
      </c>
      <c r="O527" s="7">
        <v>0</v>
      </c>
      <c r="P527" s="6">
        <v>61.27</v>
      </c>
      <c r="Q527" s="6">
        <f t="shared" si="32"/>
        <v>248.78</v>
      </c>
      <c r="R527" s="6">
        <f t="shared" si="33"/>
        <v>122.54</v>
      </c>
      <c r="S527" s="6">
        <f t="shared" si="34"/>
        <v>126.24</v>
      </c>
      <c r="T527" s="8">
        <f t="shared" si="35"/>
        <v>0.50743628909076288</v>
      </c>
      <c r="U527" s="5">
        <f>YEAR(SalesDataTable[[#This Row],[Order Date]])</f>
        <v>2026</v>
      </c>
      <c r="V527" s="8" t="str">
        <f>"Q"&amp;ROUNDUP(MONTH(SalesDataTable[[#This Row],[Order Date]])/3,0)</f>
        <v>Q2</v>
      </c>
      <c r="W527" s="9">
        <f>MONTH(SalesDataTable[[#This Row],[Order Date]])</f>
        <v>4</v>
      </c>
      <c r="X527" s="8" t="str">
        <f>TEXT(SalesDataTable[[#This Row],[Order Date]],"mmm")</f>
        <v>Apr</v>
      </c>
    </row>
    <row r="528" spans="1:24" ht="16">
      <c r="A528" s="2">
        <v>1233</v>
      </c>
      <c r="B528" s="3">
        <v>46120</v>
      </c>
      <c r="C528" s="5">
        <f>YEAR(SalesDataTable[[#This Row],[Order Date]])</f>
        <v>2026</v>
      </c>
      <c r="D528" s="14" t="str">
        <f>"Q"&amp;ROUNDUP(MONTH(SalesDataTable[[#This Row],[Order Date]])/3,0)</f>
        <v>Q2</v>
      </c>
      <c r="E528" s="5">
        <f>MONTH(SalesDataTable[[#This Row],[Order Date]])</f>
        <v>4</v>
      </c>
      <c r="F528" s="5" t="str">
        <f>TEXT(SalesDataTable[[#This Row],[Order Date]], "MMM")</f>
        <v>Apr</v>
      </c>
      <c r="G528" s="4" t="s">
        <v>0</v>
      </c>
      <c r="H528" s="4" t="s">
        <v>50</v>
      </c>
      <c r="I528" s="4" t="s">
        <v>2</v>
      </c>
      <c r="J528" s="4" t="s">
        <v>13</v>
      </c>
      <c r="K528" s="4" t="s">
        <v>4</v>
      </c>
      <c r="L528" s="4" t="s">
        <v>22</v>
      </c>
      <c r="M528" s="9">
        <v>5</v>
      </c>
      <c r="N528" s="6">
        <v>50.22</v>
      </c>
      <c r="O528" s="7">
        <v>0.1</v>
      </c>
      <c r="P528" s="6">
        <v>22.31</v>
      </c>
      <c r="Q528" s="6">
        <f t="shared" si="32"/>
        <v>225.99</v>
      </c>
      <c r="R528" s="6">
        <f t="shared" si="33"/>
        <v>111.55</v>
      </c>
      <c r="S528" s="6">
        <f t="shared" si="34"/>
        <v>114.44000000000001</v>
      </c>
      <c r="T528" s="8">
        <f t="shared" si="35"/>
        <v>0.50639408823399268</v>
      </c>
      <c r="U528" s="5">
        <f>YEAR(SalesDataTable[[#This Row],[Order Date]])</f>
        <v>2026</v>
      </c>
      <c r="V528" s="8" t="str">
        <f>"Q"&amp;ROUNDUP(MONTH(SalesDataTable[[#This Row],[Order Date]])/3,0)</f>
        <v>Q2</v>
      </c>
      <c r="W528" s="9">
        <f>MONTH(SalesDataTable[[#This Row],[Order Date]])</f>
        <v>4</v>
      </c>
      <c r="X528" s="8" t="str">
        <f>TEXT(SalesDataTable[[#This Row],[Order Date]],"mmm")</f>
        <v>Apr</v>
      </c>
    </row>
    <row r="529" spans="1:24" ht="16">
      <c r="A529" s="2">
        <v>1492</v>
      </c>
      <c r="B529" s="3">
        <v>46120</v>
      </c>
      <c r="C529" s="5">
        <f>YEAR(SalesDataTable[[#This Row],[Order Date]])</f>
        <v>2026</v>
      </c>
      <c r="D529" s="14" t="str">
        <f>"Q"&amp;ROUNDUP(MONTH(SalesDataTable[[#This Row],[Order Date]])/3,0)</f>
        <v>Q2</v>
      </c>
      <c r="E529" s="5">
        <f>MONTH(SalesDataTable[[#This Row],[Order Date]])</f>
        <v>4</v>
      </c>
      <c r="F529" s="5" t="str">
        <f>TEXT(SalesDataTable[[#This Row],[Order Date]], "MMM")</f>
        <v>Apr</v>
      </c>
      <c r="G529" s="4" t="s">
        <v>6</v>
      </c>
      <c r="H529" s="4" t="s">
        <v>49</v>
      </c>
      <c r="I529" s="4" t="s">
        <v>2</v>
      </c>
      <c r="J529" s="4" t="s">
        <v>3</v>
      </c>
      <c r="K529" s="4" t="s">
        <v>4</v>
      </c>
      <c r="L529" s="4" t="s">
        <v>26</v>
      </c>
      <c r="M529" s="9">
        <v>2</v>
      </c>
      <c r="N529" s="6">
        <v>41.08</v>
      </c>
      <c r="O529" s="7">
        <v>0</v>
      </c>
      <c r="P529" s="6">
        <v>16.79</v>
      </c>
      <c r="Q529" s="6">
        <f t="shared" si="32"/>
        <v>82.16</v>
      </c>
      <c r="R529" s="6">
        <f t="shared" si="33"/>
        <v>33.58</v>
      </c>
      <c r="S529" s="6">
        <f t="shared" si="34"/>
        <v>48.58</v>
      </c>
      <c r="T529" s="8">
        <f t="shared" si="35"/>
        <v>0.59128529698149956</v>
      </c>
      <c r="U529" s="5">
        <f>YEAR(SalesDataTable[[#This Row],[Order Date]])</f>
        <v>2026</v>
      </c>
      <c r="V529" s="8" t="str">
        <f>"Q"&amp;ROUNDUP(MONTH(SalesDataTable[[#This Row],[Order Date]])/3,0)</f>
        <v>Q2</v>
      </c>
      <c r="W529" s="9">
        <f>MONTH(SalesDataTable[[#This Row],[Order Date]])</f>
        <v>4</v>
      </c>
      <c r="X529" s="8" t="str">
        <f>TEXT(SalesDataTable[[#This Row],[Order Date]],"mmm")</f>
        <v>Apr</v>
      </c>
    </row>
    <row r="530" spans="1:24" ht="16">
      <c r="A530" s="2">
        <v>1619</v>
      </c>
      <c r="B530" s="3">
        <v>46120</v>
      </c>
      <c r="C530" s="5">
        <f>YEAR(SalesDataTable[[#This Row],[Order Date]])</f>
        <v>2026</v>
      </c>
      <c r="D530" s="14" t="str">
        <f>"Q"&amp;ROUNDUP(MONTH(SalesDataTable[[#This Row],[Order Date]])/3,0)</f>
        <v>Q2</v>
      </c>
      <c r="E530" s="5">
        <f>MONTH(SalesDataTable[[#This Row],[Order Date]])</f>
        <v>4</v>
      </c>
      <c r="F530" s="5" t="str">
        <f>TEXT(SalesDataTable[[#This Row],[Order Date]], "MMM")</f>
        <v>Apr</v>
      </c>
      <c r="G530" s="4" t="s">
        <v>20</v>
      </c>
      <c r="H530" s="4" t="s">
        <v>33</v>
      </c>
      <c r="I530" s="4" t="s">
        <v>19</v>
      </c>
      <c r="J530" s="4" t="s">
        <v>13</v>
      </c>
      <c r="K530" s="4" t="s">
        <v>14</v>
      </c>
      <c r="L530" s="4" t="s">
        <v>32</v>
      </c>
      <c r="M530" s="9">
        <v>5</v>
      </c>
      <c r="N530" s="6">
        <v>46.11</v>
      </c>
      <c r="O530" s="7">
        <v>0</v>
      </c>
      <c r="P530" s="6">
        <v>18.88</v>
      </c>
      <c r="Q530" s="6">
        <f t="shared" si="32"/>
        <v>230.55</v>
      </c>
      <c r="R530" s="6">
        <f t="shared" si="33"/>
        <v>94.399999999999991</v>
      </c>
      <c r="S530" s="6">
        <f t="shared" si="34"/>
        <v>136.15000000000003</v>
      </c>
      <c r="T530" s="8">
        <f t="shared" si="35"/>
        <v>0.5905443504662764</v>
      </c>
      <c r="U530" s="5">
        <f>YEAR(SalesDataTable[[#This Row],[Order Date]])</f>
        <v>2026</v>
      </c>
      <c r="V530" s="8" t="str">
        <f>"Q"&amp;ROUNDUP(MONTH(SalesDataTable[[#This Row],[Order Date]])/3,0)</f>
        <v>Q2</v>
      </c>
      <c r="W530" s="9">
        <f>MONTH(SalesDataTable[[#This Row],[Order Date]])</f>
        <v>4</v>
      </c>
      <c r="X530" s="8" t="str">
        <f>TEXT(SalesDataTable[[#This Row],[Order Date]],"mmm")</f>
        <v>Apr</v>
      </c>
    </row>
    <row r="531" spans="1:24" ht="16">
      <c r="A531" s="2">
        <v>1631</v>
      </c>
      <c r="B531" s="3">
        <v>46120</v>
      </c>
      <c r="C531" s="5">
        <f>YEAR(SalesDataTable[[#This Row],[Order Date]])</f>
        <v>2026</v>
      </c>
      <c r="D531" s="14" t="str">
        <f>"Q"&amp;ROUNDUP(MONTH(SalesDataTable[[#This Row],[Order Date]])/3,0)</f>
        <v>Q2</v>
      </c>
      <c r="E531" s="5">
        <f>MONTH(SalesDataTable[[#This Row],[Order Date]])</f>
        <v>4</v>
      </c>
      <c r="F531" s="5" t="str">
        <f>TEXT(SalesDataTable[[#This Row],[Order Date]], "MMM")</f>
        <v>Apr</v>
      </c>
      <c r="G531" s="4" t="s">
        <v>20</v>
      </c>
      <c r="H531" s="4" t="s">
        <v>33</v>
      </c>
      <c r="I531" s="4" t="s">
        <v>2</v>
      </c>
      <c r="J531" s="4" t="s">
        <v>3</v>
      </c>
      <c r="K531" s="4" t="s">
        <v>14</v>
      </c>
      <c r="L531" s="4" t="s">
        <v>32</v>
      </c>
      <c r="M531" s="9">
        <v>1</v>
      </c>
      <c r="N531" s="6">
        <v>45.54</v>
      </c>
      <c r="O531" s="7">
        <v>0</v>
      </c>
      <c r="P531" s="6">
        <v>18.36</v>
      </c>
      <c r="Q531" s="6">
        <f t="shared" si="32"/>
        <v>45.54</v>
      </c>
      <c r="R531" s="6">
        <f t="shared" si="33"/>
        <v>18.36</v>
      </c>
      <c r="S531" s="6">
        <f t="shared" si="34"/>
        <v>27.18</v>
      </c>
      <c r="T531" s="8">
        <f t="shared" si="35"/>
        <v>0.59683794466403162</v>
      </c>
      <c r="U531" s="5">
        <f>YEAR(SalesDataTable[[#This Row],[Order Date]])</f>
        <v>2026</v>
      </c>
      <c r="V531" s="8" t="str">
        <f>"Q"&amp;ROUNDUP(MONTH(SalesDataTable[[#This Row],[Order Date]])/3,0)</f>
        <v>Q2</v>
      </c>
      <c r="W531" s="9">
        <f>MONTH(SalesDataTable[[#This Row],[Order Date]])</f>
        <v>4</v>
      </c>
      <c r="X531" s="8" t="str">
        <f>TEXT(SalesDataTable[[#This Row],[Order Date]],"mmm")</f>
        <v>Apr</v>
      </c>
    </row>
    <row r="532" spans="1:24" ht="16">
      <c r="A532" s="2">
        <v>1844</v>
      </c>
      <c r="B532" s="3">
        <v>46120</v>
      </c>
      <c r="C532" s="5">
        <f>YEAR(SalesDataTable[[#This Row],[Order Date]])</f>
        <v>2026</v>
      </c>
      <c r="D532" s="14" t="str">
        <f>"Q"&amp;ROUNDUP(MONTH(SalesDataTable[[#This Row],[Order Date]])/3,0)</f>
        <v>Q2</v>
      </c>
      <c r="E532" s="5">
        <f>MONTH(SalesDataTable[[#This Row],[Order Date]])</f>
        <v>4</v>
      </c>
      <c r="F532" s="5" t="str">
        <f>TEXT(SalesDataTable[[#This Row],[Order Date]], "MMM")</f>
        <v>Apr</v>
      </c>
      <c r="G532" s="4" t="s">
        <v>6</v>
      </c>
      <c r="H532" s="4" t="s">
        <v>49</v>
      </c>
      <c r="I532" s="4" t="s">
        <v>19</v>
      </c>
      <c r="J532" s="4" t="s">
        <v>13</v>
      </c>
      <c r="K532" s="4" t="s">
        <v>34</v>
      </c>
      <c r="L532" s="4" t="s">
        <v>42</v>
      </c>
      <c r="M532" s="9">
        <v>2</v>
      </c>
      <c r="N532" s="6">
        <v>37.1</v>
      </c>
      <c r="O532" s="7">
        <v>0.1</v>
      </c>
      <c r="P532" s="6">
        <v>14.17</v>
      </c>
      <c r="Q532" s="6">
        <f t="shared" si="32"/>
        <v>66.78</v>
      </c>
      <c r="R532" s="6">
        <f t="shared" si="33"/>
        <v>28.34</v>
      </c>
      <c r="S532" s="6">
        <f t="shared" si="34"/>
        <v>38.44</v>
      </c>
      <c r="T532" s="8">
        <f t="shared" si="35"/>
        <v>0.57562144354597178</v>
      </c>
      <c r="U532" s="5">
        <f>YEAR(SalesDataTable[[#This Row],[Order Date]])</f>
        <v>2026</v>
      </c>
      <c r="V532" s="8" t="str">
        <f>"Q"&amp;ROUNDUP(MONTH(SalesDataTable[[#This Row],[Order Date]])/3,0)</f>
        <v>Q2</v>
      </c>
      <c r="W532" s="9">
        <f>MONTH(SalesDataTable[[#This Row],[Order Date]])</f>
        <v>4</v>
      </c>
      <c r="X532" s="8" t="str">
        <f>TEXT(SalesDataTable[[#This Row],[Order Date]],"mmm")</f>
        <v>Apr</v>
      </c>
    </row>
    <row r="533" spans="1:24" ht="16">
      <c r="A533" s="2">
        <v>4246</v>
      </c>
      <c r="B533" s="3">
        <v>46120</v>
      </c>
      <c r="C533" s="5">
        <f>YEAR(SalesDataTable[[#This Row],[Order Date]])</f>
        <v>2026</v>
      </c>
      <c r="D533" s="14" t="str">
        <f>"Q"&amp;ROUNDUP(MONTH(SalesDataTable[[#This Row],[Order Date]])/3,0)</f>
        <v>Q2</v>
      </c>
      <c r="E533" s="5">
        <f>MONTH(SalesDataTable[[#This Row],[Order Date]])</f>
        <v>4</v>
      </c>
      <c r="F533" s="5" t="str">
        <f>TEXT(SalesDataTable[[#This Row],[Order Date]], "MMM")</f>
        <v>Apr</v>
      </c>
      <c r="G533" s="4" t="s">
        <v>20</v>
      </c>
      <c r="H533" s="4" t="s">
        <v>33</v>
      </c>
      <c r="I533" s="4" t="s">
        <v>8</v>
      </c>
      <c r="J533" s="4" t="s">
        <v>16</v>
      </c>
      <c r="K533" s="4" t="s">
        <v>9</v>
      </c>
      <c r="L533" s="4" t="s">
        <v>37</v>
      </c>
      <c r="M533" s="9">
        <v>5</v>
      </c>
      <c r="N533" s="6">
        <v>156.57</v>
      </c>
      <c r="O533" s="7">
        <v>0.15</v>
      </c>
      <c r="P533" s="6">
        <v>80.849999999999994</v>
      </c>
      <c r="Q533" s="6">
        <f t="shared" si="32"/>
        <v>665.4224999999999</v>
      </c>
      <c r="R533" s="6">
        <f t="shared" si="33"/>
        <v>404.25</v>
      </c>
      <c r="S533" s="6">
        <f t="shared" si="34"/>
        <v>261.1724999999999</v>
      </c>
      <c r="T533" s="8">
        <f t="shared" si="35"/>
        <v>0.39249123677062309</v>
      </c>
      <c r="U533" s="5">
        <f>YEAR(SalesDataTable[[#This Row],[Order Date]])</f>
        <v>2026</v>
      </c>
      <c r="V533" s="8" t="str">
        <f>"Q"&amp;ROUNDUP(MONTH(SalesDataTable[[#This Row],[Order Date]])/3,0)</f>
        <v>Q2</v>
      </c>
      <c r="W533" s="9">
        <f>MONTH(SalesDataTable[[#This Row],[Order Date]])</f>
        <v>4</v>
      </c>
      <c r="X533" s="8" t="str">
        <f>TEXT(SalesDataTable[[#This Row],[Order Date]],"mmm")</f>
        <v>Apr</v>
      </c>
    </row>
    <row r="534" spans="1:24" ht="16">
      <c r="A534" s="2">
        <v>5139</v>
      </c>
      <c r="B534" s="3">
        <v>46120</v>
      </c>
      <c r="C534" s="5">
        <f>YEAR(SalesDataTable[[#This Row],[Order Date]])</f>
        <v>2026</v>
      </c>
      <c r="D534" s="14" t="str">
        <f>"Q"&amp;ROUNDUP(MONTH(SalesDataTable[[#This Row],[Order Date]])/3,0)</f>
        <v>Q2</v>
      </c>
      <c r="E534" s="5">
        <f>MONTH(SalesDataTable[[#This Row],[Order Date]])</f>
        <v>4</v>
      </c>
      <c r="F534" s="5" t="str">
        <f>TEXT(SalesDataTable[[#This Row],[Order Date]], "MMM")</f>
        <v>Apr</v>
      </c>
      <c r="G534" s="4" t="s">
        <v>0</v>
      </c>
      <c r="H534" s="4" t="s">
        <v>50</v>
      </c>
      <c r="I534" s="4" t="s">
        <v>2</v>
      </c>
      <c r="J534" s="4" t="s">
        <v>3</v>
      </c>
      <c r="K534" s="4" t="s">
        <v>34</v>
      </c>
      <c r="L534" s="4" t="s">
        <v>45</v>
      </c>
      <c r="M534" s="9">
        <v>2</v>
      </c>
      <c r="N534" s="6">
        <v>51.4</v>
      </c>
      <c r="O534" s="7">
        <v>0</v>
      </c>
      <c r="P534" s="6">
        <v>21.99</v>
      </c>
      <c r="Q534" s="6">
        <f t="shared" si="32"/>
        <v>102.8</v>
      </c>
      <c r="R534" s="6">
        <f t="shared" si="33"/>
        <v>43.98</v>
      </c>
      <c r="S534" s="6">
        <f t="shared" si="34"/>
        <v>58.82</v>
      </c>
      <c r="T534" s="8">
        <f t="shared" si="35"/>
        <v>0.57217898832684821</v>
      </c>
      <c r="U534" s="5">
        <f>YEAR(SalesDataTable[[#This Row],[Order Date]])</f>
        <v>2026</v>
      </c>
      <c r="V534" s="8" t="str">
        <f>"Q"&amp;ROUNDUP(MONTH(SalesDataTable[[#This Row],[Order Date]])/3,0)</f>
        <v>Q2</v>
      </c>
      <c r="W534" s="9">
        <f>MONTH(SalesDataTable[[#This Row],[Order Date]])</f>
        <v>4</v>
      </c>
      <c r="X534" s="8" t="str">
        <f>TEXT(SalesDataTable[[#This Row],[Order Date]],"mmm")</f>
        <v>Apr</v>
      </c>
    </row>
    <row r="535" spans="1:24" ht="16">
      <c r="A535" s="2">
        <v>186</v>
      </c>
      <c r="B535" s="3">
        <v>46121</v>
      </c>
      <c r="C535" s="5">
        <f>YEAR(SalesDataTable[[#This Row],[Order Date]])</f>
        <v>2026</v>
      </c>
      <c r="D535" s="14" t="str">
        <f>"Q"&amp;ROUNDUP(MONTH(SalesDataTable[[#This Row],[Order Date]])/3,0)</f>
        <v>Q2</v>
      </c>
      <c r="E535" s="5">
        <f>MONTH(SalesDataTable[[#This Row],[Order Date]])</f>
        <v>4</v>
      </c>
      <c r="F535" s="5" t="str">
        <f>TEXT(SalesDataTable[[#This Row],[Order Date]], "MMM")</f>
        <v>Apr</v>
      </c>
      <c r="G535" s="4" t="s">
        <v>0</v>
      </c>
      <c r="H535" s="4" t="s">
        <v>1</v>
      </c>
      <c r="I535" s="4" t="s">
        <v>2</v>
      </c>
      <c r="J535" s="4" t="s">
        <v>13</v>
      </c>
      <c r="K535" s="4" t="s">
        <v>14</v>
      </c>
      <c r="L535" s="4" t="s">
        <v>32</v>
      </c>
      <c r="M535" s="9">
        <v>2</v>
      </c>
      <c r="N535" s="6">
        <v>46.42</v>
      </c>
      <c r="O535" s="7">
        <v>0.1</v>
      </c>
      <c r="P535" s="6">
        <v>18.73</v>
      </c>
      <c r="Q535" s="6">
        <f t="shared" si="32"/>
        <v>83.556000000000012</v>
      </c>
      <c r="R535" s="6">
        <f t="shared" si="33"/>
        <v>37.46</v>
      </c>
      <c r="S535" s="6">
        <f t="shared" si="34"/>
        <v>46.096000000000011</v>
      </c>
      <c r="T535" s="8">
        <f t="shared" si="35"/>
        <v>0.55167791660682663</v>
      </c>
      <c r="U535" s="5">
        <f>YEAR(SalesDataTable[[#This Row],[Order Date]])</f>
        <v>2026</v>
      </c>
      <c r="V535" s="8" t="str">
        <f>"Q"&amp;ROUNDUP(MONTH(SalesDataTable[[#This Row],[Order Date]])/3,0)</f>
        <v>Q2</v>
      </c>
      <c r="W535" s="9">
        <f>MONTH(SalesDataTable[[#This Row],[Order Date]])</f>
        <v>4</v>
      </c>
      <c r="X535" s="8" t="str">
        <f>TEXT(SalesDataTable[[#This Row],[Order Date]],"mmm")</f>
        <v>Apr</v>
      </c>
    </row>
    <row r="536" spans="1:24" ht="16">
      <c r="A536" s="2">
        <v>1742</v>
      </c>
      <c r="B536" s="3">
        <v>46121</v>
      </c>
      <c r="C536" s="5">
        <f>YEAR(SalesDataTable[[#This Row],[Order Date]])</f>
        <v>2026</v>
      </c>
      <c r="D536" s="14" t="str">
        <f>"Q"&amp;ROUNDUP(MONTH(SalesDataTable[[#This Row],[Order Date]])/3,0)</f>
        <v>Q2</v>
      </c>
      <c r="E536" s="5">
        <f>MONTH(SalesDataTable[[#This Row],[Order Date]])</f>
        <v>4</v>
      </c>
      <c r="F536" s="5" t="str">
        <f>TEXT(SalesDataTable[[#This Row],[Order Date]], "MMM")</f>
        <v>Apr</v>
      </c>
      <c r="G536" s="4" t="s">
        <v>20</v>
      </c>
      <c r="H536" s="4" t="s">
        <v>21</v>
      </c>
      <c r="I536" s="4" t="s">
        <v>28</v>
      </c>
      <c r="J536" s="4" t="s">
        <v>3</v>
      </c>
      <c r="K536" s="4" t="s">
        <v>23</v>
      </c>
      <c r="L536" s="4" t="s">
        <v>51</v>
      </c>
      <c r="M536" s="9">
        <v>2</v>
      </c>
      <c r="N536" s="6">
        <v>120.75</v>
      </c>
      <c r="O536" s="7">
        <v>0.05</v>
      </c>
      <c r="P536" s="6">
        <v>60.31</v>
      </c>
      <c r="Q536" s="6">
        <f t="shared" si="32"/>
        <v>229.42499999999998</v>
      </c>
      <c r="R536" s="6">
        <f t="shared" si="33"/>
        <v>120.62</v>
      </c>
      <c r="S536" s="6">
        <f t="shared" si="34"/>
        <v>108.80499999999998</v>
      </c>
      <c r="T536" s="8">
        <f t="shared" si="35"/>
        <v>0.47425084450256066</v>
      </c>
      <c r="U536" s="5">
        <f>YEAR(SalesDataTable[[#This Row],[Order Date]])</f>
        <v>2026</v>
      </c>
      <c r="V536" s="8" t="str">
        <f>"Q"&amp;ROUNDUP(MONTH(SalesDataTable[[#This Row],[Order Date]])/3,0)</f>
        <v>Q2</v>
      </c>
      <c r="W536" s="9">
        <f>MONTH(SalesDataTable[[#This Row],[Order Date]])</f>
        <v>4</v>
      </c>
      <c r="X536" s="8" t="str">
        <f>TEXT(SalesDataTable[[#This Row],[Order Date]],"mmm")</f>
        <v>Apr</v>
      </c>
    </row>
    <row r="537" spans="1:24" ht="16">
      <c r="A537" s="2">
        <v>3189</v>
      </c>
      <c r="B537" s="3">
        <v>46121</v>
      </c>
      <c r="C537" s="5">
        <f>YEAR(SalesDataTable[[#This Row],[Order Date]])</f>
        <v>2026</v>
      </c>
      <c r="D537" s="14" t="str">
        <f>"Q"&amp;ROUNDUP(MONTH(SalesDataTable[[#This Row],[Order Date]])/3,0)</f>
        <v>Q2</v>
      </c>
      <c r="E537" s="5">
        <f>MONTH(SalesDataTable[[#This Row],[Order Date]])</f>
        <v>4</v>
      </c>
      <c r="F537" s="5" t="str">
        <f>TEXT(SalesDataTable[[#This Row],[Order Date]], "MMM")</f>
        <v>Apr</v>
      </c>
      <c r="G537" s="4" t="s">
        <v>6</v>
      </c>
      <c r="H537" s="4" t="s">
        <v>41</v>
      </c>
      <c r="I537" s="4" t="s">
        <v>8</v>
      </c>
      <c r="J537" s="4" t="s">
        <v>16</v>
      </c>
      <c r="K537" s="4" t="s">
        <v>9</v>
      </c>
      <c r="L537" s="4" t="s">
        <v>37</v>
      </c>
      <c r="M537" s="9">
        <v>6</v>
      </c>
      <c r="N537" s="6">
        <v>157.38999999999999</v>
      </c>
      <c r="O537" s="7">
        <v>0.05</v>
      </c>
      <c r="P537" s="6">
        <v>79.239999999999995</v>
      </c>
      <c r="Q537" s="6">
        <f t="shared" si="32"/>
        <v>897.12299999999993</v>
      </c>
      <c r="R537" s="6">
        <f t="shared" si="33"/>
        <v>475.43999999999994</v>
      </c>
      <c r="S537" s="6">
        <f t="shared" si="34"/>
        <v>421.68299999999999</v>
      </c>
      <c r="T537" s="8">
        <f t="shared" si="35"/>
        <v>0.47003922539049831</v>
      </c>
      <c r="U537" s="5">
        <f>YEAR(SalesDataTable[[#This Row],[Order Date]])</f>
        <v>2026</v>
      </c>
      <c r="V537" s="8" t="str">
        <f>"Q"&amp;ROUNDUP(MONTH(SalesDataTable[[#This Row],[Order Date]])/3,0)</f>
        <v>Q2</v>
      </c>
      <c r="W537" s="9">
        <f>MONTH(SalesDataTable[[#This Row],[Order Date]])</f>
        <v>4</v>
      </c>
      <c r="X537" s="8" t="str">
        <f>TEXT(SalesDataTable[[#This Row],[Order Date]],"mmm")</f>
        <v>Apr</v>
      </c>
    </row>
    <row r="538" spans="1:24" ht="16">
      <c r="A538" s="2">
        <v>3747</v>
      </c>
      <c r="B538" s="3">
        <v>46121</v>
      </c>
      <c r="C538" s="5">
        <f>YEAR(SalesDataTable[[#This Row],[Order Date]])</f>
        <v>2026</v>
      </c>
      <c r="D538" s="14" t="str">
        <f>"Q"&amp;ROUNDUP(MONTH(SalesDataTable[[#This Row],[Order Date]])/3,0)</f>
        <v>Q2</v>
      </c>
      <c r="E538" s="5">
        <f>MONTH(SalesDataTable[[#This Row],[Order Date]])</f>
        <v>4</v>
      </c>
      <c r="F538" s="5" t="str">
        <f>TEXT(SalesDataTable[[#This Row],[Order Date]], "MMM")</f>
        <v>Apr</v>
      </c>
      <c r="G538" s="4" t="s">
        <v>20</v>
      </c>
      <c r="H538" s="4" t="s">
        <v>31</v>
      </c>
      <c r="I538" s="4" t="s">
        <v>19</v>
      </c>
      <c r="J538" s="4" t="s">
        <v>3</v>
      </c>
      <c r="K538" s="4" t="s">
        <v>23</v>
      </c>
      <c r="L538" s="4" t="s">
        <v>51</v>
      </c>
      <c r="M538" s="9">
        <v>2</v>
      </c>
      <c r="N538" s="6">
        <v>122.36</v>
      </c>
      <c r="O538" s="7">
        <v>0.05</v>
      </c>
      <c r="P538" s="6">
        <v>59.06</v>
      </c>
      <c r="Q538" s="6">
        <f t="shared" si="32"/>
        <v>232.48399999999998</v>
      </c>
      <c r="R538" s="6">
        <f t="shared" si="33"/>
        <v>118.12</v>
      </c>
      <c r="S538" s="6">
        <f t="shared" si="34"/>
        <v>114.36399999999998</v>
      </c>
      <c r="T538" s="8">
        <f t="shared" si="35"/>
        <v>0.49192202474148755</v>
      </c>
      <c r="U538" s="5">
        <f>YEAR(SalesDataTable[[#This Row],[Order Date]])</f>
        <v>2026</v>
      </c>
      <c r="V538" s="8" t="str">
        <f>"Q"&amp;ROUNDUP(MONTH(SalesDataTable[[#This Row],[Order Date]])/3,0)</f>
        <v>Q2</v>
      </c>
      <c r="W538" s="9">
        <f>MONTH(SalesDataTable[[#This Row],[Order Date]])</f>
        <v>4</v>
      </c>
      <c r="X538" s="8" t="str">
        <f>TEXT(SalesDataTable[[#This Row],[Order Date]],"mmm")</f>
        <v>Apr</v>
      </c>
    </row>
    <row r="539" spans="1:24" ht="16">
      <c r="A539" s="2">
        <v>3782</v>
      </c>
      <c r="B539" s="3">
        <v>46121</v>
      </c>
      <c r="C539" s="5">
        <f>YEAR(SalesDataTable[[#This Row],[Order Date]])</f>
        <v>2026</v>
      </c>
      <c r="D539" s="14" t="str">
        <f>"Q"&amp;ROUNDUP(MONTH(SalesDataTable[[#This Row],[Order Date]])/3,0)</f>
        <v>Q2</v>
      </c>
      <c r="E539" s="5">
        <f>MONTH(SalesDataTable[[#This Row],[Order Date]])</f>
        <v>4</v>
      </c>
      <c r="F539" s="5" t="str">
        <f>TEXT(SalesDataTable[[#This Row],[Order Date]], "MMM")</f>
        <v>Apr</v>
      </c>
      <c r="G539" s="4" t="s">
        <v>0</v>
      </c>
      <c r="H539" s="4" t="s">
        <v>1</v>
      </c>
      <c r="I539" s="4" t="s">
        <v>19</v>
      </c>
      <c r="J539" s="4" t="s">
        <v>3</v>
      </c>
      <c r="K539" s="4" t="s">
        <v>34</v>
      </c>
      <c r="L539" s="4" t="s">
        <v>35</v>
      </c>
      <c r="M539" s="9">
        <v>2</v>
      </c>
      <c r="N539" s="6">
        <v>39.68</v>
      </c>
      <c r="O539" s="7">
        <v>0.05</v>
      </c>
      <c r="P539" s="6">
        <v>14.98</v>
      </c>
      <c r="Q539" s="6">
        <f t="shared" si="32"/>
        <v>75.391999999999996</v>
      </c>
      <c r="R539" s="6">
        <f t="shared" si="33"/>
        <v>29.96</v>
      </c>
      <c r="S539" s="6">
        <f t="shared" si="34"/>
        <v>45.431999999999995</v>
      </c>
      <c r="T539" s="8">
        <f t="shared" si="35"/>
        <v>0.60261035653650252</v>
      </c>
      <c r="U539" s="5">
        <f>YEAR(SalesDataTable[[#This Row],[Order Date]])</f>
        <v>2026</v>
      </c>
      <c r="V539" s="8" t="str">
        <f>"Q"&amp;ROUNDUP(MONTH(SalesDataTable[[#This Row],[Order Date]])/3,0)</f>
        <v>Q2</v>
      </c>
      <c r="W539" s="9">
        <f>MONTH(SalesDataTable[[#This Row],[Order Date]])</f>
        <v>4</v>
      </c>
      <c r="X539" s="8" t="str">
        <f>TEXT(SalesDataTable[[#This Row],[Order Date]],"mmm")</f>
        <v>Apr</v>
      </c>
    </row>
    <row r="540" spans="1:24" ht="16">
      <c r="A540" s="2">
        <v>4344</v>
      </c>
      <c r="B540" s="3">
        <v>46121</v>
      </c>
      <c r="C540" s="5">
        <f>YEAR(SalesDataTable[[#This Row],[Order Date]])</f>
        <v>2026</v>
      </c>
      <c r="D540" s="14" t="str">
        <f>"Q"&amp;ROUNDUP(MONTH(SalesDataTable[[#This Row],[Order Date]])/3,0)</f>
        <v>Q2</v>
      </c>
      <c r="E540" s="5">
        <f>MONTH(SalesDataTable[[#This Row],[Order Date]])</f>
        <v>4</v>
      </c>
      <c r="F540" s="5" t="str">
        <f>TEXT(SalesDataTable[[#This Row],[Order Date]], "MMM")</f>
        <v>Apr</v>
      </c>
      <c r="G540" s="4" t="s">
        <v>11</v>
      </c>
      <c r="H540" s="4" t="s">
        <v>25</v>
      </c>
      <c r="I540" s="4" t="s">
        <v>19</v>
      </c>
      <c r="J540" s="4" t="s">
        <v>16</v>
      </c>
      <c r="K540" s="4" t="s">
        <v>23</v>
      </c>
      <c r="L540" s="4" t="s">
        <v>51</v>
      </c>
      <c r="M540" s="9">
        <v>3</v>
      </c>
      <c r="N540" s="6">
        <v>121.56</v>
      </c>
      <c r="O540" s="7">
        <v>0.15</v>
      </c>
      <c r="P540" s="6">
        <v>61.31</v>
      </c>
      <c r="Q540" s="6">
        <f t="shared" si="32"/>
        <v>309.97800000000001</v>
      </c>
      <c r="R540" s="6">
        <f t="shared" si="33"/>
        <v>183.93</v>
      </c>
      <c r="S540" s="6">
        <f t="shared" si="34"/>
        <v>126.048</v>
      </c>
      <c r="T540" s="8">
        <f t="shared" si="35"/>
        <v>0.40663530960261696</v>
      </c>
      <c r="U540" s="5">
        <f>YEAR(SalesDataTable[[#This Row],[Order Date]])</f>
        <v>2026</v>
      </c>
      <c r="V540" s="8" t="str">
        <f>"Q"&amp;ROUNDUP(MONTH(SalesDataTable[[#This Row],[Order Date]])/3,0)</f>
        <v>Q2</v>
      </c>
      <c r="W540" s="9">
        <f>MONTH(SalesDataTable[[#This Row],[Order Date]])</f>
        <v>4</v>
      </c>
      <c r="X540" s="8" t="str">
        <f>TEXT(SalesDataTable[[#This Row],[Order Date]],"mmm")</f>
        <v>Apr</v>
      </c>
    </row>
    <row r="541" spans="1:24" ht="16">
      <c r="A541" s="2">
        <v>4901</v>
      </c>
      <c r="B541" s="3">
        <v>46121</v>
      </c>
      <c r="C541" s="5">
        <f>YEAR(SalesDataTable[[#This Row],[Order Date]])</f>
        <v>2026</v>
      </c>
      <c r="D541" s="14" t="str">
        <f>"Q"&amp;ROUNDUP(MONTH(SalesDataTable[[#This Row],[Order Date]])/3,0)</f>
        <v>Q2</v>
      </c>
      <c r="E541" s="5">
        <f>MONTH(SalesDataTable[[#This Row],[Order Date]])</f>
        <v>4</v>
      </c>
      <c r="F541" s="5" t="str">
        <f>TEXT(SalesDataTable[[#This Row],[Order Date]], "MMM")</f>
        <v>Apr</v>
      </c>
      <c r="G541" s="4" t="s">
        <v>0</v>
      </c>
      <c r="H541" s="4" t="s">
        <v>1</v>
      </c>
      <c r="I541" s="4" t="s">
        <v>28</v>
      </c>
      <c r="J541" s="4" t="s">
        <v>13</v>
      </c>
      <c r="K541" s="4" t="s">
        <v>4</v>
      </c>
      <c r="L541" s="4" t="s">
        <v>5</v>
      </c>
      <c r="M541" s="9">
        <v>1</v>
      </c>
      <c r="N541" s="6">
        <v>80.19</v>
      </c>
      <c r="O541" s="7">
        <v>0.1</v>
      </c>
      <c r="P541" s="6">
        <v>42.15</v>
      </c>
      <c r="Q541" s="6">
        <f t="shared" si="32"/>
        <v>72.171000000000006</v>
      </c>
      <c r="R541" s="6">
        <f t="shared" si="33"/>
        <v>42.15</v>
      </c>
      <c r="S541" s="6">
        <f t="shared" si="34"/>
        <v>30.021000000000008</v>
      </c>
      <c r="T541" s="8">
        <f t="shared" si="35"/>
        <v>0.4159704036247247</v>
      </c>
      <c r="U541" s="5">
        <f>YEAR(SalesDataTable[[#This Row],[Order Date]])</f>
        <v>2026</v>
      </c>
      <c r="V541" s="8" t="str">
        <f>"Q"&amp;ROUNDUP(MONTH(SalesDataTable[[#This Row],[Order Date]])/3,0)</f>
        <v>Q2</v>
      </c>
      <c r="W541" s="9">
        <f>MONTH(SalesDataTable[[#This Row],[Order Date]])</f>
        <v>4</v>
      </c>
      <c r="X541" s="8" t="str">
        <f>TEXT(SalesDataTable[[#This Row],[Order Date]],"mmm")</f>
        <v>Apr</v>
      </c>
    </row>
    <row r="542" spans="1:24" ht="16">
      <c r="A542" s="2">
        <v>4969</v>
      </c>
      <c r="B542" s="3">
        <v>46121</v>
      </c>
      <c r="C542" s="5">
        <f>YEAR(SalesDataTable[[#This Row],[Order Date]])</f>
        <v>2026</v>
      </c>
      <c r="D542" s="14" t="str">
        <f>"Q"&amp;ROUNDUP(MONTH(SalesDataTable[[#This Row],[Order Date]])/3,0)</f>
        <v>Q2</v>
      </c>
      <c r="E542" s="5">
        <f>MONTH(SalesDataTable[[#This Row],[Order Date]])</f>
        <v>4</v>
      </c>
      <c r="F542" s="5" t="str">
        <f>TEXT(SalesDataTable[[#This Row],[Order Date]], "MMM")</f>
        <v>Apr</v>
      </c>
      <c r="G542" s="4" t="s">
        <v>20</v>
      </c>
      <c r="H542" s="4" t="s">
        <v>31</v>
      </c>
      <c r="I542" s="4" t="s">
        <v>28</v>
      </c>
      <c r="J542" s="4" t="s">
        <v>16</v>
      </c>
      <c r="K542" s="4" t="s">
        <v>4</v>
      </c>
      <c r="L542" s="4" t="s">
        <v>5</v>
      </c>
      <c r="M542" s="9">
        <v>2</v>
      </c>
      <c r="N542" s="6">
        <v>81.14</v>
      </c>
      <c r="O542" s="7">
        <v>0</v>
      </c>
      <c r="P542" s="6">
        <v>43.43</v>
      </c>
      <c r="Q542" s="6">
        <f t="shared" si="32"/>
        <v>162.28</v>
      </c>
      <c r="R542" s="6">
        <f t="shared" si="33"/>
        <v>86.86</v>
      </c>
      <c r="S542" s="6">
        <f t="shared" si="34"/>
        <v>75.42</v>
      </c>
      <c r="T542" s="8">
        <f t="shared" si="35"/>
        <v>0.46475228000985952</v>
      </c>
      <c r="U542" s="5">
        <f>YEAR(SalesDataTable[[#This Row],[Order Date]])</f>
        <v>2026</v>
      </c>
      <c r="V542" s="8" t="str">
        <f>"Q"&amp;ROUNDUP(MONTH(SalesDataTable[[#This Row],[Order Date]])/3,0)</f>
        <v>Q2</v>
      </c>
      <c r="W542" s="9">
        <f>MONTH(SalesDataTable[[#This Row],[Order Date]])</f>
        <v>4</v>
      </c>
      <c r="X542" s="8" t="str">
        <f>TEXT(SalesDataTable[[#This Row],[Order Date]],"mmm")</f>
        <v>Apr</v>
      </c>
    </row>
    <row r="543" spans="1:24" ht="16">
      <c r="A543" s="2">
        <v>673</v>
      </c>
      <c r="B543" s="3">
        <v>46122</v>
      </c>
      <c r="C543" s="5">
        <f>YEAR(SalesDataTable[[#This Row],[Order Date]])</f>
        <v>2026</v>
      </c>
      <c r="D543" s="14" t="str">
        <f>"Q"&amp;ROUNDUP(MONTH(SalesDataTable[[#This Row],[Order Date]])/3,0)</f>
        <v>Q2</v>
      </c>
      <c r="E543" s="5">
        <f>MONTH(SalesDataTable[[#This Row],[Order Date]])</f>
        <v>4</v>
      </c>
      <c r="F543" s="5" t="str">
        <f>TEXT(SalesDataTable[[#This Row],[Order Date]], "MMM")</f>
        <v>Apr</v>
      </c>
      <c r="G543" s="4" t="s">
        <v>20</v>
      </c>
      <c r="H543" s="4" t="s">
        <v>33</v>
      </c>
      <c r="I543" s="4" t="s">
        <v>19</v>
      </c>
      <c r="J543" s="4" t="s">
        <v>13</v>
      </c>
      <c r="K543" s="4" t="s">
        <v>23</v>
      </c>
      <c r="L543" s="4" t="s">
        <v>29</v>
      </c>
      <c r="M543" s="9">
        <v>2</v>
      </c>
      <c r="N543" s="6">
        <v>191.11</v>
      </c>
      <c r="O543" s="7">
        <v>0</v>
      </c>
      <c r="P543" s="6">
        <v>103.58</v>
      </c>
      <c r="Q543" s="6">
        <f t="shared" si="32"/>
        <v>382.22</v>
      </c>
      <c r="R543" s="6">
        <f t="shared" si="33"/>
        <v>207.16</v>
      </c>
      <c r="S543" s="6">
        <f t="shared" si="34"/>
        <v>175.06000000000003</v>
      </c>
      <c r="T543" s="8">
        <f t="shared" si="35"/>
        <v>0.45800847679346979</v>
      </c>
      <c r="U543" s="5">
        <f>YEAR(SalesDataTable[[#This Row],[Order Date]])</f>
        <v>2026</v>
      </c>
      <c r="V543" s="8" t="str">
        <f>"Q"&amp;ROUNDUP(MONTH(SalesDataTable[[#This Row],[Order Date]])/3,0)</f>
        <v>Q2</v>
      </c>
      <c r="W543" s="9">
        <f>MONTH(SalesDataTable[[#This Row],[Order Date]])</f>
        <v>4</v>
      </c>
      <c r="X543" s="8" t="str">
        <f>TEXT(SalesDataTable[[#This Row],[Order Date]],"mmm")</f>
        <v>Apr</v>
      </c>
    </row>
    <row r="544" spans="1:24" ht="16">
      <c r="A544" s="2">
        <v>888</v>
      </c>
      <c r="B544" s="3">
        <v>46122</v>
      </c>
      <c r="C544" s="5">
        <f>YEAR(SalesDataTable[[#This Row],[Order Date]])</f>
        <v>2026</v>
      </c>
      <c r="D544" s="14" t="str">
        <f>"Q"&amp;ROUNDUP(MONTH(SalesDataTable[[#This Row],[Order Date]])/3,0)</f>
        <v>Q2</v>
      </c>
      <c r="E544" s="5">
        <f>MONTH(SalesDataTable[[#This Row],[Order Date]])</f>
        <v>4</v>
      </c>
      <c r="F544" s="5" t="str">
        <f>TEXT(SalesDataTable[[#This Row],[Order Date]], "MMM")</f>
        <v>Apr</v>
      </c>
      <c r="G544" s="4" t="s">
        <v>20</v>
      </c>
      <c r="H544" s="4" t="s">
        <v>31</v>
      </c>
      <c r="I544" s="4" t="s">
        <v>19</v>
      </c>
      <c r="J544" s="4" t="s">
        <v>13</v>
      </c>
      <c r="K544" s="4" t="s">
        <v>4</v>
      </c>
      <c r="L544" s="4" t="s">
        <v>26</v>
      </c>
      <c r="M544" s="9">
        <v>2</v>
      </c>
      <c r="N544" s="6">
        <v>40.58</v>
      </c>
      <c r="O544" s="7">
        <v>0.05</v>
      </c>
      <c r="P544" s="6">
        <v>17.149999999999999</v>
      </c>
      <c r="Q544" s="6">
        <f t="shared" si="32"/>
        <v>77.10199999999999</v>
      </c>
      <c r="R544" s="6">
        <f t="shared" si="33"/>
        <v>34.299999999999997</v>
      </c>
      <c r="S544" s="6">
        <f t="shared" si="34"/>
        <v>42.801999999999992</v>
      </c>
      <c r="T544" s="8">
        <f t="shared" si="35"/>
        <v>0.55513475655625011</v>
      </c>
      <c r="U544" s="5">
        <f>YEAR(SalesDataTable[[#This Row],[Order Date]])</f>
        <v>2026</v>
      </c>
      <c r="V544" s="8" t="str">
        <f>"Q"&amp;ROUNDUP(MONTH(SalesDataTable[[#This Row],[Order Date]])/3,0)</f>
        <v>Q2</v>
      </c>
      <c r="W544" s="9">
        <f>MONTH(SalesDataTable[[#This Row],[Order Date]])</f>
        <v>4</v>
      </c>
      <c r="X544" s="8" t="str">
        <f>TEXT(SalesDataTable[[#This Row],[Order Date]],"mmm")</f>
        <v>Apr</v>
      </c>
    </row>
    <row r="545" spans="1:24" ht="16">
      <c r="A545" s="2">
        <v>1541</v>
      </c>
      <c r="B545" s="3">
        <v>46122</v>
      </c>
      <c r="C545" s="5">
        <f>YEAR(SalesDataTable[[#This Row],[Order Date]])</f>
        <v>2026</v>
      </c>
      <c r="D545" s="14" t="str">
        <f>"Q"&amp;ROUNDUP(MONTH(SalesDataTable[[#This Row],[Order Date]])/3,0)</f>
        <v>Q2</v>
      </c>
      <c r="E545" s="5">
        <f>MONTH(SalesDataTable[[#This Row],[Order Date]])</f>
        <v>4</v>
      </c>
      <c r="F545" s="5" t="str">
        <f>TEXT(SalesDataTable[[#This Row],[Order Date]], "MMM")</f>
        <v>Apr</v>
      </c>
      <c r="G545" s="4" t="s">
        <v>0</v>
      </c>
      <c r="H545" s="4" t="s">
        <v>50</v>
      </c>
      <c r="I545" s="4" t="s">
        <v>28</v>
      </c>
      <c r="J545" s="4" t="s">
        <v>3</v>
      </c>
      <c r="K545" s="4" t="s">
        <v>23</v>
      </c>
      <c r="L545" s="4" t="s">
        <v>40</v>
      </c>
      <c r="M545" s="9">
        <v>1</v>
      </c>
      <c r="N545" s="6">
        <v>83.44</v>
      </c>
      <c r="O545" s="7">
        <v>0</v>
      </c>
      <c r="P545" s="6">
        <v>40.299999999999997</v>
      </c>
      <c r="Q545" s="6">
        <f t="shared" si="32"/>
        <v>83.44</v>
      </c>
      <c r="R545" s="6">
        <f t="shared" si="33"/>
        <v>40.299999999999997</v>
      </c>
      <c r="S545" s="6">
        <f t="shared" si="34"/>
        <v>43.14</v>
      </c>
      <c r="T545" s="8">
        <f t="shared" si="35"/>
        <v>0.51701821668264625</v>
      </c>
      <c r="U545" s="5">
        <f>YEAR(SalesDataTable[[#This Row],[Order Date]])</f>
        <v>2026</v>
      </c>
      <c r="V545" s="8" t="str">
        <f>"Q"&amp;ROUNDUP(MONTH(SalesDataTable[[#This Row],[Order Date]])/3,0)</f>
        <v>Q2</v>
      </c>
      <c r="W545" s="9">
        <f>MONTH(SalesDataTable[[#This Row],[Order Date]])</f>
        <v>4</v>
      </c>
      <c r="X545" s="8" t="str">
        <f>TEXT(SalesDataTable[[#This Row],[Order Date]],"mmm")</f>
        <v>Apr</v>
      </c>
    </row>
    <row r="546" spans="1:24" ht="16">
      <c r="A546" s="2">
        <v>1881</v>
      </c>
      <c r="B546" s="3">
        <v>46122</v>
      </c>
      <c r="C546" s="5">
        <f>YEAR(SalesDataTable[[#This Row],[Order Date]])</f>
        <v>2026</v>
      </c>
      <c r="D546" s="14" t="str">
        <f>"Q"&amp;ROUNDUP(MONTH(SalesDataTable[[#This Row],[Order Date]])/3,0)</f>
        <v>Q2</v>
      </c>
      <c r="E546" s="5">
        <f>MONTH(SalesDataTable[[#This Row],[Order Date]])</f>
        <v>4</v>
      </c>
      <c r="F546" s="5" t="str">
        <f>TEXT(SalesDataTable[[#This Row],[Order Date]], "MMM")</f>
        <v>Apr</v>
      </c>
      <c r="G546" s="4" t="s">
        <v>20</v>
      </c>
      <c r="H546" s="4" t="s">
        <v>31</v>
      </c>
      <c r="I546" s="4" t="s">
        <v>28</v>
      </c>
      <c r="J546" s="4" t="s">
        <v>13</v>
      </c>
      <c r="K546" s="4" t="s">
        <v>34</v>
      </c>
      <c r="L546" s="4" t="s">
        <v>45</v>
      </c>
      <c r="M546" s="9">
        <v>1</v>
      </c>
      <c r="N546" s="6">
        <v>49.61</v>
      </c>
      <c r="O546" s="7">
        <v>0</v>
      </c>
      <c r="P546" s="6">
        <v>21.92</v>
      </c>
      <c r="Q546" s="6">
        <f t="shared" si="32"/>
        <v>49.61</v>
      </c>
      <c r="R546" s="6">
        <f t="shared" si="33"/>
        <v>21.92</v>
      </c>
      <c r="S546" s="6">
        <f t="shared" si="34"/>
        <v>27.689999999999998</v>
      </c>
      <c r="T546" s="8">
        <f t="shared" si="35"/>
        <v>0.55815359806490628</v>
      </c>
      <c r="U546" s="5">
        <f>YEAR(SalesDataTable[[#This Row],[Order Date]])</f>
        <v>2026</v>
      </c>
      <c r="V546" s="8" t="str">
        <f>"Q"&amp;ROUNDUP(MONTH(SalesDataTable[[#This Row],[Order Date]])/3,0)</f>
        <v>Q2</v>
      </c>
      <c r="W546" s="9">
        <f>MONTH(SalesDataTable[[#This Row],[Order Date]])</f>
        <v>4</v>
      </c>
      <c r="X546" s="8" t="str">
        <f>TEXT(SalesDataTable[[#This Row],[Order Date]],"mmm")</f>
        <v>Apr</v>
      </c>
    </row>
    <row r="547" spans="1:24" ht="16">
      <c r="A547" s="2">
        <v>2007</v>
      </c>
      <c r="B547" s="3">
        <v>46122</v>
      </c>
      <c r="C547" s="5">
        <f>YEAR(SalesDataTable[[#This Row],[Order Date]])</f>
        <v>2026</v>
      </c>
      <c r="D547" s="14" t="str">
        <f>"Q"&amp;ROUNDUP(MONTH(SalesDataTable[[#This Row],[Order Date]])/3,0)</f>
        <v>Q2</v>
      </c>
      <c r="E547" s="5">
        <f>MONTH(SalesDataTable[[#This Row],[Order Date]])</f>
        <v>4</v>
      </c>
      <c r="F547" s="5" t="str">
        <f>TEXT(SalesDataTable[[#This Row],[Order Date]], "MMM")</f>
        <v>Apr</v>
      </c>
      <c r="G547" s="4" t="s">
        <v>20</v>
      </c>
      <c r="H547" s="4" t="s">
        <v>33</v>
      </c>
      <c r="I547" s="4" t="s">
        <v>2</v>
      </c>
      <c r="J547" s="4" t="s">
        <v>3</v>
      </c>
      <c r="K547" s="4" t="s">
        <v>34</v>
      </c>
      <c r="L547" s="4" t="s">
        <v>38</v>
      </c>
      <c r="M547" s="9">
        <v>2</v>
      </c>
      <c r="N547" s="6">
        <v>123.31</v>
      </c>
      <c r="O547" s="7">
        <v>0</v>
      </c>
      <c r="P547" s="6">
        <v>69.239999999999995</v>
      </c>
      <c r="Q547" s="6">
        <f t="shared" si="32"/>
        <v>246.62</v>
      </c>
      <c r="R547" s="6">
        <f t="shared" si="33"/>
        <v>138.47999999999999</v>
      </c>
      <c r="S547" s="6">
        <f t="shared" si="34"/>
        <v>108.14000000000001</v>
      </c>
      <c r="T547" s="8">
        <f t="shared" si="35"/>
        <v>0.43848836266320662</v>
      </c>
      <c r="U547" s="5">
        <f>YEAR(SalesDataTable[[#This Row],[Order Date]])</f>
        <v>2026</v>
      </c>
      <c r="V547" s="8" t="str">
        <f>"Q"&amp;ROUNDUP(MONTH(SalesDataTable[[#This Row],[Order Date]])/3,0)</f>
        <v>Q2</v>
      </c>
      <c r="W547" s="9">
        <f>MONTH(SalesDataTable[[#This Row],[Order Date]])</f>
        <v>4</v>
      </c>
      <c r="X547" s="8" t="str">
        <f>TEXT(SalesDataTable[[#This Row],[Order Date]],"mmm")</f>
        <v>Apr</v>
      </c>
    </row>
    <row r="548" spans="1:24" ht="16">
      <c r="A548" s="2">
        <v>2312</v>
      </c>
      <c r="B548" s="3">
        <v>46122</v>
      </c>
      <c r="C548" s="5">
        <f>YEAR(SalesDataTable[[#This Row],[Order Date]])</f>
        <v>2026</v>
      </c>
      <c r="D548" s="14" t="str">
        <f>"Q"&amp;ROUNDUP(MONTH(SalesDataTable[[#This Row],[Order Date]])/3,0)</f>
        <v>Q2</v>
      </c>
      <c r="E548" s="5">
        <f>MONTH(SalesDataTable[[#This Row],[Order Date]])</f>
        <v>4</v>
      </c>
      <c r="F548" s="5" t="str">
        <f>TEXT(SalesDataTable[[#This Row],[Order Date]], "MMM")</f>
        <v>Apr</v>
      </c>
      <c r="G548" s="4" t="s">
        <v>0</v>
      </c>
      <c r="H548" s="4" t="s">
        <v>50</v>
      </c>
      <c r="I548" s="4" t="s">
        <v>19</v>
      </c>
      <c r="J548" s="4" t="s">
        <v>13</v>
      </c>
      <c r="K548" s="4" t="s">
        <v>9</v>
      </c>
      <c r="L548" s="4" t="s">
        <v>10</v>
      </c>
      <c r="M548" s="9">
        <v>1</v>
      </c>
      <c r="N548" s="6">
        <v>93.35</v>
      </c>
      <c r="O548" s="7">
        <v>0.1</v>
      </c>
      <c r="P548" s="6">
        <v>45.54</v>
      </c>
      <c r="Q548" s="6">
        <f t="shared" si="32"/>
        <v>84.015000000000001</v>
      </c>
      <c r="R548" s="6">
        <f t="shared" si="33"/>
        <v>45.54</v>
      </c>
      <c r="S548" s="6">
        <f t="shared" si="34"/>
        <v>38.475000000000001</v>
      </c>
      <c r="T548" s="8">
        <f t="shared" si="35"/>
        <v>0.45795393679700053</v>
      </c>
      <c r="U548" s="5">
        <f>YEAR(SalesDataTable[[#This Row],[Order Date]])</f>
        <v>2026</v>
      </c>
      <c r="V548" s="8" t="str">
        <f>"Q"&amp;ROUNDUP(MONTH(SalesDataTable[[#This Row],[Order Date]])/3,0)</f>
        <v>Q2</v>
      </c>
      <c r="W548" s="9">
        <f>MONTH(SalesDataTable[[#This Row],[Order Date]])</f>
        <v>4</v>
      </c>
      <c r="X548" s="8" t="str">
        <f>TEXT(SalesDataTable[[#This Row],[Order Date]],"mmm")</f>
        <v>Apr</v>
      </c>
    </row>
    <row r="549" spans="1:24" ht="16">
      <c r="A549" s="2">
        <v>4493</v>
      </c>
      <c r="B549" s="3">
        <v>46122</v>
      </c>
      <c r="C549" s="5">
        <f>YEAR(SalesDataTable[[#This Row],[Order Date]])</f>
        <v>2026</v>
      </c>
      <c r="D549" s="14" t="str">
        <f>"Q"&amp;ROUNDUP(MONTH(SalesDataTable[[#This Row],[Order Date]])/3,0)</f>
        <v>Q2</v>
      </c>
      <c r="E549" s="5">
        <f>MONTH(SalesDataTable[[#This Row],[Order Date]])</f>
        <v>4</v>
      </c>
      <c r="F549" s="5" t="str">
        <f>TEXT(SalesDataTable[[#This Row],[Order Date]], "MMM")</f>
        <v>Apr</v>
      </c>
      <c r="G549" s="4" t="s">
        <v>0</v>
      </c>
      <c r="H549" s="4" t="s">
        <v>1</v>
      </c>
      <c r="I549" s="4" t="s">
        <v>8</v>
      </c>
      <c r="J549" s="4" t="s">
        <v>16</v>
      </c>
      <c r="K549" s="4" t="s">
        <v>9</v>
      </c>
      <c r="L549" s="4" t="s">
        <v>10</v>
      </c>
      <c r="M549" s="9">
        <v>5</v>
      </c>
      <c r="N549" s="6">
        <v>92.63</v>
      </c>
      <c r="O549" s="7">
        <v>0.15</v>
      </c>
      <c r="P549" s="6">
        <v>46.33</v>
      </c>
      <c r="Q549" s="6">
        <f t="shared" si="32"/>
        <v>393.67749999999995</v>
      </c>
      <c r="R549" s="6">
        <f t="shared" si="33"/>
        <v>231.64999999999998</v>
      </c>
      <c r="S549" s="6">
        <f t="shared" si="34"/>
        <v>162.02749999999997</v>
      </c>
      <c r="T549" s="8">
        <f t="shared" si="35"/>
        <v>0.41157419461361139</v>
      </c>
      <c r="U549" s="5">
        <f>YEAR(SalesDataTable[[#This Row],[Order Date]])</f>
        <v>2026</v>
      </c>
      <c r="V549" s="8" t="str">
        <f>"Q"&amp;ROUNDUP(MONTH(SalesDataTable[[#This Row],[Order Date]])/3,0)</f>
        <v>Q2</v>
      </c>
      <c r="W549" s="9">
        <f>MONTH(SalesDataTable[[#This Row],[Order Date]])</f>
        <v>4</v>
      </c>
      <c r="X549" s="8" t="str">
        <f>TEXT(SalesDataTable[[#This Row],[Order Date]],"mmm")</f>
        <v>Apr</v>
      </c>
    </row>
    <row r="550" spans="1:24" ht="16">
      <c r="A550" s="2">
        <v>2072</v>
      </c>
      <c r="B550" s="3">
        <v>46123</v>
      </c>
      <c r="C550" s="5">
        <f>YEAR(SalesDataTable[[#This Row],[Order Date]])</f>
        <v>2026</v>
      </c>
      <c r="D550" s="14" t="str">
        <f>"Q"&amp;ROUNDUP(MONTH(SalesDataTable[[#This Row],[Order Date]])/3,0)</f>
        <v>Q2</v>
      </c>
      <c r="E550" s="5">
        <f>MONTH(SalesDataTable[[#This Row],[Order Date]])</f>
        <v>4</v>
      </c>
      <c r="F550" s="5" t="str">
        <f>TEXT(SalesDataTable[[#This Row],[Order Date]], "MMM")</f>
        <v>Apr</v>
      </c>
      <c r="G550" s="4" t="s">
        <v>0</v>
      </c>
      <c r="H550" s="4" t="s">
        <v>36</v>
      </c>
      <c r="I550" s="4" t="s">
        <v>2</v>
      </c>
      <c r="J550" s="4" t="s">
        <v>13</v>
      </c>
      <c r="K550" s="4" t="s">
        <v>23</v>
      </c>
      <c r="L550" s="4" t="s">
        <v>51</v>
      </c>
      <c r="M550" s="9">
        <v>4</v>
      </c>
      <c r="N550" s="6">
        <v>124.87</v>
      </c>
      <c r="O550" s="7">
        <v>0.1</v>
      </c>
      <c r="P550" s="6">
        <v>62.03</v>
      </c>
      <c r="Q550" s="6">
        <f t="shared" si="32"/>
        <v>449.53200000000004</v>
      </c>
      <c r="R550" s="6">
        <f t="shared" si="33"/>
        <v>248.12</v>
      </c>
      <c r="S550" s="6">
        <f t="shared" si="34"/>
        <v>201.41200000000003</v>
      </c>
      <c r="T550" s="8">
        <f t="shared" si="35"/>
        <v>0.44804819234225823</v>
      </c>
      <c r="U550" s="5">
        <f>YEAR(SalesDataTable[[#This Row],[Order Date]])</f>
        <v>2026</v>
      </c>
      <c r="V550" s="8" t="str">
        <f>"Q"&amp;ROUNDUP(MONTH(SalesDataTable[[#This Row],[Order Date]])/3,0)</f>
        <v>Q2</v>
      </c>
      <c r="W550" s="9">
        <f>MONTH(SalesDataTable[[#This Row],[Order Date]])</f>
        <v>4</v>
      </c>
      <c r="X550" s="8" t="str">
        <f>TEXT(SalesDataTable[[#This Row],[Order Date]],"mmm")</f>
        <v>Apr</v>
      </c>
    </row>
    <row r="551" spans="1:24" ht="16">
      <c r="A551" s="2">
        <v>2142</v>
      </c>
      <c r="B551" s="3">
        <v>46123</v>
      </c>
      <c r="C551" s="5">
        <f>YEAR(SalesDataTable[[#This Row],[Order Date]])</f>
        <v>2026</v>
      </c>
      <c r="D551" s="14" t="str">
        <f>"Q"&amp;ROUNDUP(MONTH(SalesDataTable[[#This Row],[Order Date]])/3,0)</f>
        <v>Q2</v>
      </c>
      <c r="E551" s="5">
        <f>MONTH(SalesDataTable[[#This Row],[Order Date]])</f>
        <v>4</v>
      </c>
      <c r="F551" s="5" t="str">
        <f>TEXT(SalesDataTable[[#This Row],[Order Date]], "MMM")</f>
        <v>Apr</v>
      </c>
      <c r="G551" s="4" t="s">
        <v>20</v>
      </c>
      <c r="H551" s="4" t="s">
        <v>21</v>
      </c>
      <c r="I551" s="4" t="s">
        <v>28</v>
      </c>
      <c r="J551" s="4" t="s">
        <v>13</v>
      </c>
      <c r="K551" s="4" t="s">
        <v>23</v>
      </c>
      <c r="L551" s="4" t="s">
        <v>24</v>
      </c>
      <c r="M551" s="9">
        <v>1</v>
      </c>
      <c r="N551" s="6">
        <v>339.64</v>
      </c>
      <c r="O551" s="7">
        <v>0.1</v>
      </c>
      <c r="P551" s="6">
        <v>195.81</v>
      </c>
      <c r="Q551" s="6">
        <f t="shared" si="32"/>
        <v>305.67599999999999</v>
      </c>
      <c r="R551" s="6">
        <f t="shared" si="33"/>
        <v>195.81</v>
      </c>
      <c r="S551" s="6">
        <f t="shared" si="34"/>
        <v>109.86599999999999</v>
      </c>
      <c r="T551" s="8">
        <f t="shared" si="35"/>
        <v>0.35941977780394924</v>
      </c>
      <c r="U551" s="5">
        <f>YEAR(SalesDataTable[[#This Row],[Order Date]])</f>
        <v>2026</v>
      </c>
      <c r="V551" s="8" t="str">
        <f>"Q"&amp;ROUNDUP(MONTH(SalesDataTable[[#This Row],[Order Date]])/3,0)</f>
        <v>Q2</v>
      </c>
      <c r="W551" s="9">
        <f>MONTH(SalesDataTable[[#This Row],[Order Date]])</f>
        <v>4</v>
      </c>
      <c r="X551" s="8" t="str">
        <f>TEXT(SalesDataTable[[#This Row],[Order Date]],"mmm")</f>
        <v>Apr</v>
      </c>
    </row>
    <row r="552" spans="1:24" ht="16">
      <c r="A552" s="2">
        <v>2911</v>
      </c>
      <c r="B552" s="3">
        <v>46123</v>
      </c>
      <c r="C552" s="5">
        <f>YEAR(SalesDataTable[[#This Row],[Order Date]])</f>
        <v>2026</v>
      </c>
      <c r="D552" s="14" t="str">
        <f>"Q"&amp;ROUNDUP(MONTH(SalesDataTable[[#This Row],[Order Date]])/3,0)</f>
        <v>Q2</v>
      </c>
      <c r="E552" s="5">
        <f>MONTH(SalesDataTable[[#This Row],[Order Date]])</f>
        <v>4</v>
      </c>
      <c r="F552" s="5" t="str">
        <f>TEXT(SalesDataTable[[#This Row],[Order Date]], "MMM")</f>
        <v>Apr</v>
      </c>
      <c r="G552" s="4" t="s">
        <v>11</v>
      </c>
      <c r="H552" s="4" t="s">
        <v>12</v>
      </c>
      <c r="I552" s="4" t="s">
        <v>19</v>
      </c>
      <c r="J552" s="4" t="s">
        <v>13</v>
      </c>
      <c r="K552" s="4" t="s">
        <v>4</v>
      </c>
      <c r="L552" s="4" t="s">
        <v>22</v>
      </c>
      <c r="M552" s="9">
        <v>1</v>
      </c>
      <c r="N552" s="6">
        <v>50.86</v>
      </c>
      <c r="O552" s="7">
        <v>0.05</v>
      </c>
      <c r="P552" s="6">
        <v>22.1</v>
      </c>
      <c r="Q552" s="6">
        <f t="shared" si="32"/>
        <v>48.317</v>
      </c>
      <c r="R552" s="6">
        <f t="shared" si="33"/>
        <v>22.1</v>
      </c>
      <c r="S552" s="6">
        <f t="shared" si="34"/>
        <v>26.216999999999999</v>
      </c>
      <c r="T552" s="8">
        <f t="shared" si="35"/>
        <v>0.54260405240391574</v>
      </c>
      <c r="U552" s="5">
        <f>YEAR(SalesDataTable[[#This Row],[Order Date]])</f>
        <v>2026</v>
      </c>
      <c r="V552" s="8" t="str">
        <f>"Q"&amp;ROUNDUP(MONTH(SalesDataTable[[#This Row],[Order Date]])/3,0)</f>
        <v>Q2</v>
      </c>
      <c r="W552" s="9">
        <f>MONTH(SalesDataTable[[#This Row],[Order Date]])</f>
        <v>4</v>
      </c>
      <c r="X552" s="8" t="str">
        <f>TEXT(SalesDataTable[[#This Row],[Order Date]],"mmm")</f>
        <v>Apr</v>
      </c>
    </row>
    <row r="553" spans="1:24" ht="16">
      <c r="A553" s="2">
        <v>4276</v>
      </c>
      <c r="B553" s="3">
        <v>46123</v>
      </c>
      <c r="C553" s="5">
        <f>YEAR(SalesDataTable[[#This Row],[Order Date]])</f>
        <v>2026</v>
      </c>
      <c r="D553" s="14" t="str">
        <f>"Q"&amp;ROUNDUP(MONTH(SalesDataTable[[#This Row],[Order Date]])/3,0)</f>
        <v>Q2</v>
      </c>
      <c r="E553" s="5">
        <f>MONTH(SalesDataTable[[#This Row],[Order Date]])</f>
        <v>4</v>
      </c>
      <c r="F553" s="5" t="str">
        <f>TEXT(SalesDataTable[[#This Row],[Order Date]], "MMM")</f>
        <v>Apr</v>
      </c>
      <c r="G553" s="4" t="s">
        <v>20</v>
      </c>
      <c r="H553" s="4" t="s">
        <v>33</v>
      </c>
      <c r="I553" s="4" t="s">
        <v>2</v>
      </c>
      <c r="J553" s="4" t="s">
        <v>13</v>
      </c>
      <c r="K553" s="4" t="s">
        <v>14</v>
      </c>
      <c r="L553" s="4" t="s">
        <v>48</v>
      </c>
      <c r="M553" s="9">
        <v>2</v>
      </c>
      <c r="N553" s="6">
        <v>167.01</v>
      </c>
      <c r="O553" s="7">
        <v>0</v>
      </c>
      <c r="P553" s="6">
        <v>89.8</v>
      </c>
      <c r="Q553" s="6">
        <f t="shared" si="32"/>
        <v>334.02</v>
      </c>
      <c r="R553" s="6">
        <f t="shared" si="33"/>
        <v>179.6</v>
      </c>
      <c r="S553" s="6">
        <f t="shared" si="34"/>
        <v>154.41999999999999</v>
      </c>
      <c r="T553" s="8">
        <f t="shared" si="35"/>
        <v>0.46230764624872761</v>
      </c>
      <c r="U553" s="5">
        <f>YEAR(SalesDataTable[[#This Row],[Order Date]])</f>
        <v>2026</v>
      </c>
      <c r="V553" s="8" t="str">
        <f>"Q"&amp;ROUNDUP(MONTH(SalesDataTable[[#This Row],[Order Date]])/3,0)</f>
        <v>Q2</v>
      </c>
      <c r="W553" s="9">
        <f>MONTH(SalesDataTable[[#This Row],[Order Date]])</f>
        <v>4</v>
      </c>
      <c r="X553" s="8" t="str">
        <f>TEXT(SalesDataTable[[#This Row],[Order Date]],"mmm")</f>
        <v>Apr</v>
      </c>
    </row>
    <row r="554" spans="1:24" ht="16">
      <c r="A554" s="2">
        <v>5077</v>
      </c>
      <c r="B554" s="3">
        <v>46123</v>
      </c>
      <c r="C554" s="5">
        <f>YEAR(SalesDataTable[[#This Row],[Order Date]])</f>
        <v>2026</v>
      </c>
      <c r="D554" s="14" t="str">
        <f>"Q"&amp;ROUNDUP(MONTH(SalesDataTable[[#This Row],[Order Date]])/3,0)</f>
        <v>Q2</v>
      </c>
      <c r="E554" s="5">
        <f>MONTH(SalesDataTable[[#This Row],[Order Date]])</f>
        <v>4</v>
      </c>
      <c r="F554" s="5" t="str">
        <f>TEXT(SalesDataTable[[#This Row],[Order Date]], "MMM")</f>
        <v>Apr</v>
      </c>
      <c r="G554" s="4" t="s">
        <v>20</v>
      </c>
      <c r="H554" s="4" t="s">
        <v>33</v>
      </c>
      <c r="I554" s="4" t="s">
        <v>28</v>
      </c>
      <c r="J554" s="4" t="s">
        <v>3</v>
      </c>
      <c r="K554" s="4" t="s">
        <v>9</v>
      </c>
      <c r="L554" s="4" t="s">
        <v>10</v>
      </c>
      <c r="M554" s="9">
        <v>2</v>
      </c>
      <c r="N554" s="6">
        <v>92.63</v>
      </c>
      <c r="O554" s="7">
        <v>0.15</v>
      </c>
      <c r="P554" s="6">
        <v>44.96</v>
      </c>
      <c r="Q554" s="6">
        <f t="shared" si="32"/>
        <v>157.47099999999998</v>
      </c>
      <c r="R554" s="6">
        <f t="shared" si="33"/>
        <v>89.92</v>
      </c>
      <c r="S554" s="6">
        <f t="shared" si="34"/>
        <v>67.550999999999974</v>
      </c>
      <c r="T554" s="8">
        <f t="shared" si="35"/>
        <v>0.42897422382533917</v>
      </c>
      <c r="U554" s="5">
        <f>YEAR(SalesDataTable[[#This Row],[Order Date]])</f>
        <v>2026</v>
      </c>
      <c r="V554" s="8" t="str">
        <f>"Q"&amp;ROUNDUP(MONTH(SalesDataTable[[#This Row],[Order Date]])/3,0)</f>
        <v>Q2</v>
      </c>
      <c r="W554" s="9">
        <f>MONTH(SalesDataTable[[#This Row],[Order Date]])</f>
        <v>4</v>
      </c>
      <c r="X554" s="8" t="str">
        <f>TEXT(SalesDataTable[[#This Row],[Order Date]],"mmm")</f>
        <v>Apr</v>
      </c>
    </row>
    <row r="555" spans="1:24" ht="16">
      <c r="A555" s="2">
        <v>1259</v>
      </c>
      <c r="B555" s="3">
        <v>46124</v>
      </c>
      <c r="C555" s="5">
        <f>YEAR(SalesDataTable[[#This Row],[Order Date]])</f>
        <v>2026</v>
      </c>
      <c r="D555" s="14" t="str">
        <f>"Q"&amp;ROUNDUP(MONTH(SalesDataTable[[#This Row],[Order Date]])/3,0)</f>
        <v>Q2</v>
      </c>
      <c r="E555" s="5">
        <f>MONTH(SalesDataTable[[#This Row],[Order Date]])</f>
        <v>4</v>
      </c>
      <c r="F555" s="5" t="str">
        <f>TEXT(SalesDataTable[[#This Row],[Order Date]], "MMM")</f>
        <v>Apr</v>
      </c>
      <c r="G555" s="4" t="s">
        <v>6</v>
      </c>
      <c r="H555" s="4" t="s">
        <v>43</v>
      </c>
      <c r="I555" s="4" t="s">
        <v>28</v>
      </c>
      <c r="J555" s="4" t="s">
        <v>13</v>
      </c>
      <c r="K555" s="4" t="s">
        <v>9</v>
      </c>
      <c r="L555" s="4" t="s">
        <v>37</v>
      </c>
      <c r="M555" s="9">
        <v>2</v>
      </c>
      <c r="N555" s="6">
        <v>151.01</v>
      </c>
      <c r="O555" s="7">
        <v>0</v>
      </c>
      <c r="P555" s="6">
        <v>80.209999999999994</v>
      </c>
      <c r="Q555" s="6">
        <f t="shared" si="32"/>
        <v>302.02</v>
      </c>
      <c r="R555" s="6">
        <f t="shared" si="33"/>
        <v>160.41999999999999</v>
      </c>
      <c r="S555" s="6">
        <f t="shared" si="34"/>
        <v>141.6</v>
      </c>
      <c r="T555" s="8">
        <f t="shared" si="35"/>
        <v>0.4688431229719886</v>
      </c>
      <c r="U555" s="5">
        <f>YEAR(SalesDataTable[[#This Row],[Order Date]])</f>
        <v>2026</v>
      </c>
      <c r="V555" s="8" t="str">
        <f>"Q"&amp;ROUNDUP(MONTH(SalesDataTable[[#This Row],[Order Date]])/3,0)</f>
        <v>Q2</v>
      </c>
      <c r="W555" s="9">
        <f>MONTH(SalesDataTable[[#This Row],[Order Date]])</f>
        <v>4</v>
      </c>
      <c r="X555" s="8" t="str">
        <f>TEXT(SalesDataTable[[#This Row],[Order Date]],"mmm")</f>
        <v>Apr</v>
      </c>
    </row>
    <row r="556" spans="1:24" ht="16">
      <c r="A556" s="2">
        <v>1720</v>
      </c>
      <c r="B556" s="3">
        <v>46124</v>
      </c>
      <c r="C556" s="5">
        <f>YEAR(SalesDataTable[[#This Row],[Order Date]])</f>
        <v>2026</v>
      </c>
      <c r="D556" s="14" t="str">
        <f>"Q"&amp;ROUNDUP(MONTH(SalesDataTable[[#This Row],[Order Date]])/3,0)</f>
        <v>Q2</v>
      </c>
      <c r="E556" s="5">
        <f>MONTH(SalesDataTable[[#This Row],[Order Date]])</f>
        <v>4</v>
      </c>
      <c r="F556" s="5" t="str">
        <f>TEXT(SalesDataTable[[#This Row],[Order Date]], "MMM")</f>
        <v>Apr</v>
      </c>
      <c r="G556" s="4" t="s">
        <v>0</v>
      </c>
      <c r="H556" s="4" t="s">
        <v>50</v>
      </c>
      <c r="I556" s="4" t="s">
        <v>2</v>
      </c>
      <c r="J556" s="4" t="s">
        <v>13</v>
      </c>
      <c r="K556" s="4" t="s">
        <v>9</v>
      </c>
      <c r="L556" s="4" t="s">
        <v>10</v>
      </c>
      <c r="M556" s="9">
        <v>2</v>
      </c>
      <c r="N556" s="6">
        <v>92.07</v>
      </c>
      <c r="O556" s="7">
        <v>0</v>
      </c>
      <c r="P556" s="6">
        <v>44.1</v>
      </c>
      <c r="Q556" s="6">
        <f t="shared" si="32"/>
        <v>184.14</v>
      </c>
      <c r="R556" s="6">
        <f t="shared" si="33"/>
        <v>88.2</v>
      </c>
      <c r="S556" s="6">
        <f t="shared" si="34"/>
        <v>95.939999999999984</v>
      </c>
      <c r="T556" s="8">
        <f t="shared" si="35"/>
        <v>0.52101661779081132</v>
      </c>
      <c r="U556" s="5">
        <f>YEAR(SalesDataTable[[#This Row],[Order Date]])</f>
        <v>2026</v>
      </c>
      <c r="V556" s="8" t="str">
        <f>"Q"&amp;ROUNDUP(MONTH(SalesDataTable[[#This Row],[Order Date]])/3,0)</f>
        <v>Q2</v>
      </c>
      <c r="W556" s="9">
        <f>MONTH(SalesDataTable[[#This Row],[Order Date]])</f>
        <v>4</v>
      </c>
      <c r="X556" s="8" t="str">
        <f>TEXT(SalesDataTable[[#This Row],[Order Date]],"mmm")</f>
        <v>Apr</v>
      </c>
    </row>
    <row r="557" spans="1:24" ht="16">
      <c r="A557" s="2">
        <v>1975</v>
      </c>
      <c r="B557" s="3">
        <v>46124</v>
      </c>
      <c r="C557" s="5">
        <f>YEAR(SalesDataTable[[#This Row],[Order Date]])</f>
        <v>2026</v>
      </c>
      <c r="D557" s="14" t="str">
        <f>"Q"&amp;ROUNDUP(MONTH(SalesDataTable[[#This Row],[Order Date]])/3,0)</f>
        <v>Q2</v>
      </c>
      <c r="E557" s="5">
        <f>MONTH(SalesDataTable[[#This Row],[Order Date]])</f>
        <v>4</v>
      </c>
      <c r="F557" s="5" t="str">
        <f>TEXT(SalesDataTable[[#This Row],[Order Date]], "MMM")</f>
        <v>Apr</v>
      </c>
      <c r="G557" s="4" t="s">
        <v>0</v>
      </c>
      <c r="H557" s="4" t="s">
        <v>50</v>
      </c>
      <c r="I557" s="4" t="s">
        <v>2</v>
      </c>
      <c r="J557" s="4" t="s">
        <v>3</v>
      </c>
      <c r="K557" s="4" t="s">
        <v>34</v>
      </c>
      <c r="L557" s="4" t="s">
        <v>42</v>
      </c>
      <c r="M557" s="9">
        <v>1</v>
      </c>
      <c r="N557" s="6">
        <v>36.840000000000003</v>
      </c>
      <c r="O557" s="7">
        <v>0.1</v>
      </c>
      <c r="P557" s="6">
        <v>13.86</v>
      </c>
      <c r="Q557" s="6">
        <f t="shared" si="32"/>
        <v>33.156000000000006</v>
      </c>
      <c r="R557" s="6">
        <f t="shared" si="33"/>
        <v>13.86</v>
      </c>
      <c r="S557" s="6">
        <f t="shared" si="34"/>
        <v>19.296000000000006</v>
      </c>
      <c r="T557" s="8">
        <f t="shared" si="35"/>
        <v>0.58197611292073836</v>
      </c>
      <c r="U557" s="5">
        <f>YEAR(SalesDataTable[[#This Row],[Order Date]])</f>
        <v>2026</v>
      </c>
      <c r="V557" s="8" t="str">
        <f>"Q"&amp;ROUNDUP(MONTH(SalesDataTable[[#This Row],[Order Date]])/3,0)</f>
        <v>Q2</v>
      </c>
      <c r="W557" s="9">
        <f>MONTH(SalesDataTable[[#This Row],[Order Date]])</f>
        <v>4</v>
      </c>
      <c r="X557" s="8" t="str">
        <f>TEXT(SalesDataTable[[#This Row],[Order Date]],"mmm")</f>
        <v>Apr</v>
      </c>
    </row>
    <row r="558" spans="1:24" ht="16">
      <c r="A558" s="2">
        <v>2848</v>
      </c>
      <c r="B558" s="3">
        <v>46124</v>
      </c>
      <c r="C558" s="5">
        <f>YEAR(SalesDataTable[[#This Row],[Order Date]])</f>
        <v>2026</v>
      </c>
      <c r="D558" s="14" t="str">
        <f>"Q"&amp;ROUNDUP(MONTH(SalesDataTable[[#This Row],[Order Date]])/3,0)</f>
        <v>Q2</v>
      </c>
      <c r="E558" s="5">
        <f>MONTH(SalesDataTable[[#This Row],[Order Date]])</f>
        <v>4</v>
      </c>
      <c r="F558" s="5" t="str">
        <f>TEXT(SalesDataTable[[#This Row],[Order Date]], "MMM")</f>
        <v>Apr</v>
      </c>
      <c r="G558" s="4" t="s">
        <v>6</v>
      </c>
      <c r="H558" s="4" t="s">
        <v>27</v>
      </c>
      <c r="I558" s="4" t="s">
        <v>2</v>
      </c>
      <c r="J558" s="4" t="s">
        <v>13</v>
      </c>
      <c r="K558" s="4" t="s">
        <v>9</v>
      </c>
      <c r="L558" s="4" t="s">
        <v>46</v>
      </c>
      <c r="M558" s="9">
        <v>1</v>
      </c>
      <c r="N558" s="6">
        <v>71.64</v>
      </c>
      <c r="O558" s="7">
        <v>0.05</v>
      </c>
      <c r="P558" s="6">
        <v>32.729999999999997</v>
      </c>
      <c r="Q558" s="6">
        <f t="shared" si="32"/>
        <v>68.057999999999993</v>
      </c>
      <c r="R558" s="6">
        <f t="shared" si="33"/>
        <v>32.729999999999997</v>
      </c>
      <c r="S558" s="6">
        <f t="shared" si="34"/>
        <v>35.327999999999996</v>
      </c>
      <c r="T558" s="8">
        <f t="shared" si="35"/>
        <v>0.51908666137706072</v>
      </c>
      <c r="U558" s="5">
        <f>YEAR(SalesDataTable[[#This Row],[Order Date]])</f>
        <v>2026</v>
      </c>
      <c r="V558" s="8" t="str">
        <f>"Q"&amp;ROUNDUP(MONTH(SalesDataTable[[#This Row],[Order Date]])/3,0)</f>
        <v>Q2</v>
      </c>
      <c r="W558" s="9">
        <f>MONTH(SalesDataTable[[#This Row],[Order Date]])</f>
        <v>4</v>
      </c>
      <c r="X558" s="8" t="str">
        <f>TEXT(SalesDataTable[[#This Row],[Order Date]],"mmm")</f>
        <v>Apr</v>
      </c>
    </row>
    <row r="559" spans="1:24" ht="16">
      <c r="A559" s="2">
        <v>2979</v>
      </c>
      <c r="B559" s="3">
        <v>46124</v>
      </c>
      <c r="C559" s="5">
        <f>YEAR(SalesDataTable[[#This Row],[Order Date]])</f>
        <v>2026</v>
      </c>
      <c r="D559" s="14" t="str">
        <f>"Q"&amp;ROUNDUP(MONTH(SalesDataTable[[#This Row],[Order Date]])/3,0)</f>
        <v>Q2</v>
      </c>
      <c r="E559" s="5">
        <f>MONTH(SalesDataTable[[#This Row],[Order Date]])</f>
        <v>4</v>
      </c>
      <c r="F559" s="5" t="str">
        <f>TEXT(SalesDataTable[[#This Row],[Order Date]], "MMM")</f>
        <v>Apr</v>
      </c>
      <c r="G559" s="4" t="s">
        <v>6</v>
      </c>
      <c r="H559" s="4" t="s">
        <v>49</v>
      </c>
      <c r="I559" s="4" t="s">
        <v>2</v>
      </c>
      <c r="J559" s="4" t="s">
        <v>13</v>
      </c>
      <c r="K559" s="4" t="s">
        <v>34</v>
      </c>
      <c r="L559" s="4" t="s">
        <v>38</v>
      </c>
      <c r="M559" s="9">
        <v>1</v>
      </c>
      <c r="N559" s="6">
        <v>124.18</v>
      </c>
      <c r="O559" s="7">
        <v>0</v>
      </c>
      <c r="P559" s="6">
        <v>67.42</v>
      </c>
      <c r="Q559" s="6">
        <f t="shared" si="32"/>
        <v>124.18</v>
      </c>
      <c r="R559" s="6">
        <f t="shared" si="33"/>
        <v>67.42</v>
      </c>
      <c r="S559" s="6">
        <f t="shared" si="34"/>
        <v>56.760000000000005</v>
      </c>
      <c r="T559" s="8">
        <f t="shared" si="35"/>
        <v>0.45707843453052022</v>
      </c>
      <c r="U559" s="5">
        <f>YEAR(SalesDataTable[[#This Row],[Order Date]])</f>
        <v>2026</v>
      </c>
      <c r="V559" s="8" t="str">
        <f>"Q"&amp;ROUNDUP(MONTH(SalesDataTable[[#This Row],[Order Date]])/3,0)</f>
        <v>Q2</v>
      </c>
      <c r="W559" s="9">
        <f>MONTH(SalesDataTable[[#This Row],[Order Date]])</f>
        <v>4</v>
      </c>
      <c r="X559" s="8" t="str">
        <f>TEXT(SalesDataTable[[#This Row],[Order Date]],"mmm")</f>
        <v>Apr</v>
      </c>
    </row>
    <row r="560" spans="1:24" ht="16">
      <c r="A560" s="2">
        <v>2996</v>
      </c>
      <c r="B560" s="3">
        <v>46124</v>
      </c>
      <c r="C560" s="5">
        <f>YEAR(SalesDataTable[[#This Row],[Order Date]])</f>
        <v>2026</v>
      </c>
      <c r="D560" s="14" t="str">
        <f>"Q"&amp;ROUNDUP(MONTH(SalesDataTable[[#This Row],[Order Date]])/3,0)</f>
        <v>Q2</v>
      </c>
      <c r="E560" s="5">
        <f>MONTH(SalesDataTable[[#This Row],[Order Date]])</f>
        <v>4</v>
      </c>
      <c r="F560" s="5" t="str">
        <f>TEXT(SalesDataTable[[#This Row],[Order Date]], "MMM")</f>
        <v>Apr</v>
      </c>
      <c r="G560" s="4" t="s">
        <v>6</v>
      </c>
      <c r="H560" s="4" t="s">
        <v>43</v>
      </c>
      <c r="I560" s="4" t="s">
        <v>19</v>
      </c>
      <c r="J560" s="4" t="s">
        <v>13</v>
      </c>
      <c r="K560" s="4" t="s">
        <v>14</v>
      </c>
      <c r="L560" s="4" t="s">
        <v>44</v>
      </c>
      <c r="M560" s="9">
        <v>1</v>
      </c>
      <c r="N560" s="6">
        <v>134.94999999999999</v>
      </c>
      <c r="O560" s="7">
        <v>0</v>
      </c>
      <c r="P560" s="6">
        <v>67.849999999999994</v>
      </c>
      <c r="Q560" s="6">
        <f t="shared" si="32"/>
        <v>134.94999999999999</v>
      </c>
      <c r="R560" s="6">
        <f t="shared" si="33"/>
        <v>67.849999999999994</v>
      </c>
      <c r="S560" s="6">
        <f t="shared" si="34"/>
        <v>67.099999999999994</v>
      </c>
      <c r="T560" s="8">
        <f t="shared" si="35"/>
        <v>0.49722119303445722</v>
      </c>
      <c r="U560" s="5">
        <f>YEAR(SalesDataTable[[#This Row],[Order Date]])</f>
        <v>2026</v>
      </c>
      <c r="V560" s="8" t="str">
        <f>"Q"&amp;ROUNDUP(MONTH(SalesDataTable[[#This Row],[Order Date]])/3,0)</f>
        <v>Q2</v>
      </c>
      <c r="W560" s="9">
        <f>MONTH(SalesDataTable[[#This Row],[Order Date]])</f>
        <v>4</v>
      </c>
      <c r="X560" s="8" t="str">
        <f>TEXT(SalesDataTable[[#This Row],[Order Date]],"mmm")</f>
        <v>Apr</v>
      </c>
    </row>
    <row r="561" spans="1:24" ht="16">
      <c r="A561" s="2">
        <v>749</v>
      </c>
      <c r="B561" s="3">
        <v>46125</v>
      </c>
      <c r="C561" s="5">
        <f>YEAR(SalesDataTable[[#This Row],[Order Date]])</f>
        <v>2026</v>
      </c>
      <c r="D561" s="14" t="str">
        <f>"Q"&amp;ROUNDUP(MONTH(SalesDataTable[[#This Row],[Order Date]])/3,0)</f>
        <v>Q2</v>
      </c>
      <c r="E561" s="5">
        <f>MONTH(SalesDataTable[[#This Row],[Order Date]])</f>
        <v>4</v>
      </c>
      <c r="F561" s="5" t="str">
        <f>TEXT(SalesDataTable[[#This Row],[Order Date]], "MMM")</f>
        <v>Apr</v>
      </c>
      <c r="G561" s="4" t="s">
        <v>0</v>
      </c>
      <c r="H561" s="4" t="s">
        <v>50</v>
      </c>
      <c r="I561" s="4" t="s">
        <v>2</v>
      </c>
      <c r="J561" s="4" t="s">
        <v>13</v>
      </c>
      <c r="K561" s="4" t="s">
        <v>23</v>
      </c>
      <c r="L561" s="4" t="s">
        <v>51</v>
      </c>
      <c r="M561" s="9">
        <v>2</v>
      </c>
      <c r="N561" s="6">
        <v>124</v>
      </c>
      <c r="O561" s="7">
        <v>0</v>
      </c>
      <c r="P561" s="6">
        <v>60.14</v>
      </c>
      <c r="Q561" s="6">
        <f t="shared" si="32"/>
        <v>248</v>
      </c>
      <c r="R561" s="6">
        <f t="shared" si="33"/>
        <v>120.28</v>
      </c>
      <c r="S561" s="6">
        <f t="shared" si="34"/>
        <v>127.72</v>
      </c>
      <c r="T561" s="8">
        <f t="shared" si="35"/>
        <v>0.51500000000000001</v>
      </c>
      <c r="U561" s="5">
        <f>YEAR(SalesDataTable[[#This Row],[Order Date]])</f>
        <v>2026</v>
      </c>
      <c r="V561" s="8" t="str">
        <f>"Q"&amp;ROUNDUP(MONTH(SalesDataTable[[#This Row],[Order Date]])/3,0)</f>
        <v>Q2</v>
      </c>
      <c r="W561" s="9">
        <f>MONTH(SalesDataTable[[#This Row],[Order Date]])</f>
        <v>4</v>
      </c>
      <c r="X561" s="8" t="str">
        <f>TEXT(SalesDataTable[[#This Row],[Order Date]],"mmm")</f>
        <v>Apr</v>
      </c>
    </row>
    <row r="562" spans="1:24" ht="16">
      <c r="A562" s="2">
        <v>1928</v>
      </c>
      <c r="B562" s="3">
        <v>46125</v>
      </c>
      <c r="C562" s="5">
        <f>YEAR(SalesDataTable[[#This Row],[Order Date]])</f>
        <v>2026</v>
      </c>
      <c r="D562" s="14" t="str">
        <f>"Q"&amp;ROUNDUP(MONTH(SalesDataTable[[#This Row],[Order Date]])/3,0)</f>
        <v>Q2</v>
      </c>
      <c r="E562" s="5">
        <f>MONTH(SalesDataTable[[#This Row],[Order Date]])</f>
        <v>4</v>
      </c>
      <c r="F562" s="5" t="str">
        <f>TEXT(SalesDataTable[[#This Row],[Order Date]], "MMM")</f>
        <v>Apr</v>
      </c>
      <c r="G562" s="4" t="s">
        <v>20</v>
      </c>
      <c r="H562" s="4" t="s">
        <v>47</v>
      </c>
      <c r="I562" s="4" t="s">
        <v>28</v>
      </c>
      <c r="J562" s="4" t="s">
        <v>3</v>
      </c>
      <c r="K562" s="4" t="s">
        <v>34</v>
      </c>
      <c r="L562" s="4" t="s">
        <v>45</v>
      </c>
      <c r="M562" s="9">
        <v>2</v>
      </c>
      <c r="N562" s="6">
        <v>50.2</v>
      </c>
      <c r="O562" s="7">
        <v>0.1</v>
      </c>
      <c r="P562" s="6">
        <v>21.48</v>
      </c>
      <c r="Q562" s="6">
        <f t="shared" si="32"/>
        <v>90.360000000000014</v>
      </c>
      <c r="R562" s="6">
        <f t="shared" si="33"/>
        <v>42.96</v>
      </c>
      <c r="S562" s="6">
        <f t="shared" si="34"/>
        <v>47.400000000000013</v>
      </c>
      <c r="T562" s="8">
        <f t="shared" si="35"/>
        <v>0.5245683930942896</v>
      </c>
      <c r="U562" s="5">
        <f>YEAR(SalesDataTable[[#This Row],[Order Date]])</f>
        <v>2026</v>
      </c>
      <c r="V562" s="8" t="str">
        <f>"Q"&amp;ROUNDUP(MONTH(SalesDataTable[[#This Row],[Order Date]])/3,0)</f>
        <v>Q2</v>
      </c>
      <c r="W562" s="9">
        <f>MONTH(SalesDataTable[[#This Row],[Order Date]])</f>
        <v>4</v>
      </c>
      <c r="X562" s="8" t="str">
        <f>TEXT(SalesDataTable[[#This Row],[Order Date]],"mmm")</f>
        <v>Apr</v>
      </c>
    </row>
    <row r="563" spans="1:24" ht="16">
      <c r="A563" s="2">
        <v>2486</v>
      </c>
      <c r="B563" s="3">
        <v>46125</v>
      </c>
      <c r="C563" s="5">
        <f>YEAR(SalesDataTable[[#This Row],[Order Date]])</f>
        <v>2026</v>
      </c>
      <c r="D563" s="14" t="str">
        <f>"Q"&amp;ROUNDUP(MONTH(SalesDataTable[[#This Row],[Order Date]])/3,0)</f>
        <v>Q2</v>
      </c>
      <c r="E563" s="5">
        <f>MONTH(SalesDataTable[[#This Row],[Order Date]])</f>
        <v>4</v>
      </c>
      <c r="F563" s="5" t="str">
        <f>TEXT(SalesDataTable[[#This Row],[Order Date]], "MMM")</f>
        <v>Apr</v>
      </c>
      <c r="G563" s="4" t="s">
        <v>6</v>
      </c>
      <c r="H563" s="4" t="s">
        <v>41</v>
      </c>
      <c r="I563" s="4" t="s">
        <v>2</v>
      </c>
      <c r="J563" s="4" t="s">
        <v>16</v>
      </c>
      <c r="K563" s="4" t="s">
        <v>9</v>
      </c>
      <c r="L563" s="4" t="s">
        <v>10</v>
      </c>
      <c r="M563" s="9">
        <v>1</v>
      </c>
      <c r="N563" s="6">
        <v>93.65</v>
      </c>
      <c r="O563" s="7">
        <v>0</v>
      </c>
      <c r="P563" s="6">
        <v>44.15</v>
      </c>
      <c r="Q563" s="6">
        <f t="shared" si="32"/>
        <v>93.65</v>
      </c>
      <c r="R563" s="6">
        <f t="shared" si="33"/>
        <v>44.15</v>
      </c>
      <c r="S563" s="6">
        <f t="shared" si="34"/>
        <v>49.500000000000007</v>
      </c>
      <c r="T563" s="8">
        <f t="shared" si="35"/>
        <v>0.5285638013881474</v>
      </c>
      <c r="U563" s="5">
        <f>YEAR(SalesDataTable[[#This Row],[Order Date]])</f>
        <v>2026</v>
      </c>
      <c r="V563" s="8" t="str">
        <f>"Q"&amp;ROUNDUP(MONTH(SalesDataTable[[#This Row],[Order Date]])/3,0)</f>
        <v>Q2</v>
      </c>
      <c r="W563" s="9">
        <f>MONTH(SalesDataTable[[#This Row],[Order Date]])</f>
        <v>4</v>
      </c>
      <c r="X563" s="8" t="str">
        <f>TEXT(SalesDataTable[[#This Row],[Order Date]],"mmm")</f>
        <v>Apr</v>
      </c>
    </row>
    <row r="564" spans="1:24" ht="16">
      <c r="A564" s="2">
        <v>2688</v>
      </c>
      <c r="B564" s="3">
        <v>46125</v>
      </c>
      <c r="C564" s="5">
        <f>YEAR(SalesDataTable[[#This Row],[Order Date]])</f>
        <v>2026</v>
      </c>
      <c r="D564" s="14" t="str">
        <f>"Q"&amp;ROUNDUP(MONTH(SalesDataTable[[#This Row],[Order Date]])/3,0)</f>
        <v>Q2</v>
      </c>
      <c r="E564" s="5">
        <f>MONTH(SalesDataTable[[#This Row],[Order Date]])</f>
        <v>4</v>
      </c>
      <c r="F564" s="5" t="str">
        <f>TEXT(SalesDataTable[[#This Row],[Order Date]], "MMM")</f>
        <v>Apr</v>
      </c>
      <c r="G564" s="4" t="s">
        <v>11</v>
      </c>
      <c r="H564" s="4" t="s">
        <v>52</v>
      </c>
      <c r="I564" s="4" t="s">
        <v>28</v>
      </c>
      <c r="J564" s="4" t="s">
        <v>13</v>
      </c>
      <c r="K564" s="4" t="s">
        <v>14</v>
      </c>
      <c r="L564" s="4" t="s">
        <v>32</v>
      </c>
      <c r="M564" s="9">
        <v>5</v>
      </c>
      <c r="N564" s="6">
        <v>47.25</v>
      </c>
      <c r="O564" s="7">
        <v>0.1</v>
      </c>
      <c r="P564" s="6">
        <v>17.93</v>
      </c>
      <c r="Q564" s="6">
        <f t="shared" si="32"/>
        <v>212.625</v>
      </c>
      <c r="R564" s="6">
        <f t="shared" si="33"/>
        <v>89.65</v>
      </c>
      <c r="S564" s="6">
        <f t="shared" si="34"/>
        <v>122.97499999999999</v>
      </c>
      <c r="T564" s="8">
        <f t="shared" si="35"/>
        <v>0.57836566725455607</v>
      </c>
      <c r="U564" s="5">
        <f>YEAR(SalesDataTable[[#This Row],[Order Date]])</f>
        <v>2026</v>
      </c>
      <c r="V564" s="8" t="str">
        <f>"Q"&amp;ROUNDUP(MONTH(SalesDataTable[[#This Row],[Order Date]])/3,0)</f>
        <v>Q2</v>
      </c>
      <c r="W564" s="9">
        <f>MONTH(SalesDataTable[[#This Row],[Order Date]])</f>
        <v>4</v>
      </c>
      <c r="X564" s="8" t="str">
        <f>TEXT(SalesDataTable[[#This Row],[Order Date]],"mmm")</f>
        <v>Apr</v>
      </c>
    </row>
    <row r="565" spans="1:24" ht="16">
      <c r="A565" s="2">
        <v>2712</v>
      </c>
      <c r="B565" s="3">
        <v>46125</v>
      </c>
      <c r="C565" s="5">
        <f>YEAR(SalesDataTable[[#This Row],[Order Date]])</f>
        <v>2026</v>
      </c>
      <c r="D565" s="14" t="str">
        <f>"Q"&amp;ROUNDUP(MONTH(SalesDataTable[[#This Row],[Order Date]])/3,0)</f>
        <v>Q2</v>
      </c>
      <c r="E565" s="5">
        <f>MONTH(SalesDataTable[[#This Row],[Order Date]])</f>
        <v>4</v>
      </c>
      <c r="F565" s="5" t="str">
        <f>TEXT(SalesDataTable[[#This Row],[Order Date]], "MMM")</f>
        <v>Apr</v>
      </c>
      <c r="G565" s="4" t="s">
        <v>11</v>
      </c>
      <c r="H565" s="4" t="s">
        <v>25</v>
      </c>
      <c r="I565" s="4" t="s">
        <v>2</v>
      </c>
      <c r="J565" s="4" t="s">
        <v>3</v>
      </c>
      <c r="K565" s="4" t="s">
        <v>34</v>
      </c>
      <c r="L565" s="4" t="s">
        <v>42</v>
      </c>
      <c r="M565" s="9">
        <v>1</v>
      </c>
      <c r="N565" s="6">
        <v>35.69</v>
      </c>
      <c r="O565" s="7">
        <v>0.05</v>
      </c>
      <c r="P565" s="6">
        <v>13.53</v>
      </c>
      <c r="Q565" s="6">
        <f t="shared" si="32"/>
        <v>33.905499999999996</v>
      </c>
      <c r="R565" s="6">
        <f t="shared" si="33"/>
        <v>13.53</v>
      </c>
      <c r="S565" s="6">
        <f t="shared" si="34"/>
        <v>20.375499999999995</v>
      </c>
      <c r="T565" s="8">
        <f t="shared" si="35"/>
        <v>0.60094969842650892</v>
      </c>
      <c r="U565" s="5">
        <f>YEAR(SalesDataTable[[#This Row],[Order Date]])</f>
        <v>2026</v>
      </c>
      <c r="V565" s="8" t="str">
        <f>"Q"&amp;ROUNDUP(MONTH(SalesDataTable[[#This Row],[Order Date]])/3,0)</f>
        <v>Q2</v>
      </c>
      <c r="W565" s="9">
        <f>MONTH(SalesDataTable[[#This Row],[Order Date]])</f>
        <v>4</v>
      </c>
      <c r="X565" s="8" t="str">
        <f>TEXT(SalesDataTable[[#This Row],[Order Date]],"mmm")</f>
        <v>Apr</v>
      </c>
    </row>
    <row r="566" spans="1:24" ht="16">
      <c r="A566" s="2">
        <v>3853</v>
      </c>
      <c r="B566" s="3">
        <v>46125</v>
      </c>
      <c r="C566" s="5">
        <f>YEAR(SalesDataTable[[#This Row],[Order Date]])</f>
        <v>2026</v>
      </c>
      <c r="D566" s="14" t="str">
        <f>"Q"&amp;ROUNDUP(MONTH(SalesDataTable[[#This Row],[Order Date]])/3,0)</f>
        <v>Q2</v>
      </c>
      <c r="E566" s="5">
        <f>MONTH(SalesDataTable[[#This Row],[Order Date]])</f>
        <v>4</v>
      </c>
      <c r="F566" s="5" t="str">
        <f>TEXT(SalesDataTable[[#This Row],[Order Date]], "MMM")</f>
        <v>Apr</v>
      </c>
      <c r="G566" s="4" t="s">
        <v>20</v>
      </c>
      <c r="H566" s="4" t="s">
        <v>47</v>
      </c>
      <c r="I566" s="4" t="s">
        <v>2</v>
      </c>
      <c r="J566" s="4" t="s">
        <v>3</v>
      </c>
      <c r="K566" s="4" t="s">
        <v>14</v>
      </c>
      <c r="L566" s="4" t="s">
        <v>44</v>
      </c>
      <c r="M566" s="9">
        <v>3</v>
      </c>
      <c r="N566" s="6">
        <v>136.12</v>
      </c>
      <c r="O566" s="7">
        <v>0</v>
      </c>
      <c r="P566" s="6">
        <v>66.58</v>
      </c>
      <c r="Q566" s="6">
        <f t="shared" si="32"/>
        <v>408.36</v>
      </c>
      <c r="R566" s="6">
        <f t="shared" si="33"/>
        <v>199.74</v>
      </c>
      <c r="S566" s="6">
        <f t="shared" si="34"/>
        <v>208.62</v>
      </c>
      <c r="T566" s="8">
        <f t="shared" si="35"/>
        <v>0.51087275933000298</v>
      </c>
      <c r="U566" s="5">
        <f>YEAR(SalesDataTable[[#This Row],[Order Date]])</f>
        <v>2026</v>
      </c>
      <c r="V566" s="8" t="str">
        <f>"Q"&amp;ROUNDUP(MONTH(SalesDataTable[[#This Row],[Order Date]])/3,0)</f>
        <v>Q2</v>
      </c>
      <c r="W566" s="9">
        <f>MONTH(SalesDataTable[[#This Row],[Order Date]])</f>
        <v>4</v>
      </c>
      <c r="X566" s="8" t="str">
        <f>TEXT(SalesDataTable[[#This Row],[Order Date]],"mmm")</f>
        <v>Apr</v>
      </c>
    </row>
    <row r="567" spans="1:24" ht="16">
      <c r="A567" s="2">
        <v>4043</v>
      </c>
      <c r="B567" s="3">
        <v>46125</v>
      </c>
      <c r="C567" s="5">
        <f>YEAR(SalesDataTable[[#This Row],[Order Date]])</f>
        <v>2026</v>
      </c>
      <c r="D567" s="14" t="str">
        <f>"Q"&amp;ROUNDUP(MONTH(SalesDataTable[[#This Row],[Order Date]])/3,0)</f>
        <v>Q2</v>
      </c>
      <c r="E567" s="5">
        <f>MONTH(SalesDataTable[[#This Row],[Order Date]])</f>
        <v>4</v>
      </c>
      <c r="F567" s="5" t="str">
        <f>TEXT(SalesDataTable[[#This Row],[Order Date]], "MMM")</f>
        <v>Apr</v>
      </c>
      <c r="G567" s="4" t="s">
        <v>20</v>
      </c>
      <c r="H567" s="4" t="s">
        <v>31</v>
      </c>
      <c r="I567" s="4" t="s">
        <v>28</v>
      </c>
      <c r="J567" s="4" t="s">
        <v>13</v>
      </c>
      <c r="K567" s="4" t="s">
        <v>9</v>
      </c>
      <c r="L567" s="4" t="s">
        <v>37</v>
      </c>
      <c r="M567" s="9">
        <v>1</v>
      </c>
      <c r="N567" s="6">
        <v>155.88999999999999</v>
      </c>
      <c r="O567" s="7">
        <v>0</v>
      </c>
      <c r="P567" s="6">
        <v>77.260000000000005</v>
      </c>
      <c r="Q567" s="6">
        <f t="shared" si="32"/>
        <v>155.88999999999999</v>
      </c>
      <c r="R567" s="6">
        <f t="shared" si="33"/>
        <v>77.260000000000005</v>
      </c>
      <c r="S567" s="6">
        <f t="shared" si="34"/>
        <v>78.629999999999981</v>
      </c>
      <c r="T567" s="8">
        <f t="shared" si="35"/>
        <v>0.50439412406183837</v>
      </c>
      <c r="U567" s="5">
        <f>YEAR(SalesDataTable[[#This Row],[Order Date]])</f>
        <v>2026</v>
      </c>
      <c r="V567" s="8" t="str">
        <f>"Q"&amp;ROUNDUP(MONTH(SalesDataTable[[#This Row],[Order Date]])/3,0)</f>
        <v>Q2</v>
      </c>
      <c r="W567" s="9">
        <f>MONTH(SalesDataTable[[#This Row],[Order Date]])</f>
        <v>4</v>
      </c>
      <c r="X567" s="8" t="str">
        <f>TEXT(SalesDataTable[[#This Row],[Order Date]],"mmm")</f>
        <v>Apr</v>
      </c>
    </row>
    <row r="568" spans="1:24" ht="16">
      <c r="A568" s="2">
        <v>290</v>
      </c>
      <c r="B568" s="3">
        <v>46126</v>
      </c>
      <c r="C568" s="5">
        <f>YEAR(SalesDataTable[[#This Row],[Order Date]])</f>
        <v>2026</v>
      </c>
      <c r="D568" s="14" t="str">
        <f>"Q"&amp;ROUNDUP(MONTH(SalesDataTable[[#This Row],[Order Date]])/3,0)</f>
        <v>Q2</v>
      </c>
      <c r="E568" s="5">
        <f>MONTH(SalesDataTable[[#This Row],[Order Date]])</f>
        <v>4</v>
      </c>
      <c r="F568" s="5" t="str">
        <f>TEXT(SalesDataTable[[#This Row],[Order Date]], "MMM")</f>
        <v>Apr</v>
      </c>
      <c r="G568" s="4" t="s">
        <v>0</v>
      </c>
      <c r="H568" s="4" t="s">
        <v>50</v>
      </c>
      <c r="I568" s="4" t="s">
        <v>2</v>
      </c>
      <c r="J568" s="4" t="s">
        <v>16</v>
      </c>
      <c r="K568" s="4" t="s">
        <v>14</v>
      </c>
      <c r="L568" s="4" t="s">
        <v>44</v>
      </c>
      <c r="M568" s="9">
        <v>1</v>
      </c>
      <c r="N568" s="6">
        <v>130.81</v>
      </c>
      <c r="O568" s="7">
        <v>0</v>
      </c>
      <c r="P568" s="6">
        <v>67.86</v>
      </c>
      <c r="Q568" s="6">
        <f t="shared" si="32"/>
        <v>130.81</v>
      </c>
      <c r="R568" s="6">
        <f t="shared" si="33"/>
        <v>67.86</v>
      </c>
      <c r="S568" s="6">
        <f t="shared" si="34"/>
        <v>62.95</v>
      </c>
      <c r="T568" s="8">
        <f t="shared" si="35"/>
        <v>0.48123232168794439</v>
      </c>
      <c r="U568" s="5">
        <f>YEAR(SalesDataTable[[#This Row],[Order Date]])</f>
        <v>2026</v>
      </c>
      <c r="V568" s="8" t="str">
        <f>"Q"&amp;ROUNDUP(MONTH(SalesDataTable[[#This Row],[Order Date]])/3,0)</f>
        <v>Q2</v>
      </c>
      <c r="W568" s="9">
        <f>MONTH(SalesDataTable[[#This Row],[Order Date]])</f>
        <v>4</v>
      </c>
      <c r="X568" s="8" t="str">
        <f>TEXT(SalesDataTable[[#This Row],[Order Date]],"mmm")</f>
        <v>Apr</v>
      </c>
    </row>
    <row r="569" spans="1:24" ht="16">
      <c r="A569" s="2">
        <v>2953</v>
      </c>
      <c r="B569" s="3">
        <v>46126</v>
      </c>
      <c r="C569" s="5">
        <f>YEAR(SalesDataTable[[#This Row],[Order Date]])</f>
        <v>2026</v>
      </c>
      <c r="D569" s="14" t="str">
        <f>"Q"&amp;ROUNDUP(MONTH(SalesDataTable[[#This Row],[Order Date]])/3,0)</f>
        <v>Q2</v>
      </c>
      <c r="E569" s="5">
        <f>MONTH(SalesDataTable[[#This Row],[Order Date]])</f>
        <v>4</v>
      </c>
      <c r="F569" s="5" t="str">
        <f>TEXT(SalesDataTable[[#This Row],[Order Date]], "MMM")</f>
        <v>Apr</v>
      </c>
      <c r="G569" s="4" t="s">
        <v>0</v>
      </c>
      <c r="H569" s="4" t="s">
        <v>1</v>
      </c>
      <c r="I569" s="4" t="s">
        <v>2</v>
      </c>
      <c r="J569" s="4" t="s">
        <v>3</v>
      </c>
      <c r="K569" s="4" t="s">
        <v>14</v>
      </c>
      <c r="L569" s="4" t="s">
        <v>32</v>
      </c>
      <c r="M569" s="9">
        <v>2</v>
      </c>
      <c r="N569" s="6">
        <v>47.56</v>
      </c>
      <c r="O569" s="7">
        <v>0.05</v>
      </c>
      <c r="P569" s="6">
        <v>18.649999999999999</v>
      </c>
      <c r="Q569" s="6">
        <f t="shared" si="32"/>
        <v>90.364000000000004</v>
      </c>
      <c r="R569" s="6">
        <f t="shared" si="33"/>
        <v>37.299999999999997</v>
      </c>
      <c r="S569" s="6">
        <f t="shared" si="34"/>
        <v>53.064000000000007</v>
      </c>
      <c r="T569" s="8">
        <f t="shared" si="35"/>
        <v>0.58722500110663545</v>
      </c>
      <c r="U569" s="5">
        <f>YEAR(SalesDataTable[[#This Row],[Order Date]])</f>
        <v>2026</v>
      </c>
      <c r="V569" s="8" t="str">
        <f>"Q"&amp;ROUNDUP(MONTH(SalesDataTable[[#This Row],[Order Date]])/3,0)</f>
        <v>Q2</v>
      </c>
      <c r="W569" s="9">
        <f>MONTH(SalesDataTable[[#This Row],[Order Date]])</f>
        <v>4</v>
      </c>
      <c r="X569" s="8" t="str">
        <f>TEXT(SalesDataTable[[#This Row],[Order Date]],"mmm")</f>
        <v>Apr</v>
      </c>
    </row>
    <row r="570" spans="1:24" ht="16">
      <c r="A570" s="2">
        <v>3179</v>
      </c>
      <c r="B570" s="3">
        <v>46126</v>
      </c>
      <c r="C570" s="5">
        <f>YEAR(SalesDataTable[[#This Row],[Order Date]])</f>
        <v>2026</v>
      </c>
      <c r="D570" s="14" t="str">
        <f>"Q"&amp;ROUNDUP(MONTH(SalesDataTable[[#This Row],[Order Date]])/3,0)</f>
        <v>Q2</v>
      </c>
      <c r="E570" s="5">
        <f>MONTH(SalesDataTable[[#This Row],[Order Date]])</f>
        <v>4</v>
      </c>
      <c r="F570" s="5" t="str">
        <f>TEXT(SalesDataTable[[#This Row],[Order Date]], "MMM")</f>
        <v>Apr</v>
      </c>
      <c r="G570" s="4" t="s">
        <v>6</v>
      </c>
      <c r="H570" s="4" t="s">
        <v>49</v>
      </c>
      <c r="I570" s="4" t="s">
        <v>2</v>
      </c>
      <c r="J570" s="4" t="s">
        <v>13</v>
      </c>
      <c r="K570" s="4" t="s">
        <v>9</v>
      </c>
      <c r="L570" s="4" t="s">
        <v>17</v>
      </c>
      <c r="M570" s="9">
        <v>2</v>
      </c>
      <c r="N570" s="6">
        <v>140.65</v>
      </c>
      <c r="O570" s="7">
        <v>0.05</v>
      </c>
      <c r="P570" s="6">
        <v>78.900000000000006</v>
      </c>
      <c r="Q570" s="6">
        <f t="shared" si="32"/>
        <v>267.23500000000001</v>
      </c>
      <c r="R570" s="6">
        <f t="shared" si="33"/>
        <v>157.80000000000001</v>
      </c>
      <c r="S570" s="6">
        <f t="shared" si="34"/>
        <v>109.435</v>
      </c>
      <c r="T570" s="8">
        <f t="shared" si="35"/>
        <v>0.40950848504125581</v>
      </c>
      <c r="U570" s="5">
        <f>YEAR(SalesDataTable[[#This Row],[Order Date]])</f>
        <v>2026</v>
      </c>
      <c r="V570" s="8" t="str">
        <f>"Q"&amp;ROUNDUP(MONTH(SalesDataTable[[#This Row],[Order Date]])/3,0)</f>
        <v>Q2</v>
      </c>
      <c r="W570" s="9">
        <f>MONTH(SalesDataTable[[#This Row],[Order Date]])</f>
        <v>4</v>
      </c>
      <c r="X570" s="8" t="str">
        <f>TEXT(SalesDataTable[[#This Row],[Order Date]],"mmm")</f>
        <v>Apr</v>
      </c>
    </row>
    <row r="571" spans="1:24" ht="16">
      <c r="A571" s="2">
        <v>3301</v>
      </c>
      <c r="B571" s="3">
        <v>46126</v>
      </c>
      <c r="C571" s="5">
        <f>YEAR(SalesDataTable[[#This Row],[Order Date]])</f>
        <v>2026</v>
      </c>
      <c r="D571" s="14" t="str">
        <f>"Q"&amp;ROUNDUP(MONTH(SalesDataTable[[#This Row],[Order Date]])/3,0)</f>
        <v>Q2</v>
      </c>
      <c r="E571" s="5">
        <f>MONTH(SalesDataTable[[#This Row],[Order Date]])</f>
        <v>4</v>
      </c>
      <c r="F571" s="5" t="str">
        <f>TEXT(SalesDataTable[[#This Row],[Order Date]], "MMM")</f>
        <v>Apr</v>
      </c>
      <c r="G571" s="4" t="s">
        <v>20</v>
      </c>
      <c r="H571" s="4" t="s">
        <v>21</v>
      </c>
      <c r="I571" s="4" t="s">
        <v>19</v>
      </c>
      <c r="J571" s="4" t="s">
        <v>13</v>
      </c>
      <c r="K571" s="4" t="s">
        <v>4</v>
      </c>
      <c r="L571" s="4" t="s">
        <v>5</v>
      </c>
      <c r="M571" s="9">
        <v>1</v>
      </c>
      <c r="N571" s="6">
        <v>82.75</v>
      </c>
      <c r="O571" s="7">
        <v>0</v>
      </c>
      <c r="P571" s="6">
        <v>43.18</v>
      </c>
      <c r="Q571" s="6">
        <f t="shared" si="32"/>
        <v>82.75</v>
      </c>
      <c r="R571" s="6">
        <f t="shared" si="33"/>
        <v>43.18</v>
      </c>
      <c r="S571" s="6">
        <f t="shared" si="34"/>
        <v>39.57</v>
      </c>
      <c r="T571" s="8">
        <f t="shared" si="35"/>
        <v>0.47818731117824775</v>
      </c>
      <c r="U571" s="5">
        <f>YEAR(SalesDataTable[[#This Row],[Order Date]])</f>
        <v>2026</v>
      </c>
      <c r="V571" s="8" t="str">
        <f>"Q"&amp;ROUNDUP(MONTH(SalesDataTable[[#This Row],[Order Date]])/3,0)</f>
        <v>Q2</v>
      </c>
      <c r="W571" s="9">
        <f>MONTH(SalesDataTable[[#This Row],[Order Date]])</f>
        <v>4</v>
      </c>
      <c r="X571" s="8" t="str">
        <f>TEXT(SalesDataTable[[#This Row],[Order Date]],"mmm")</f>
        <v>Apr</v>
      </c>
    </row>
    <row r="572" spans="1:24" ht="16">
      <c r="A572" s="2">
        <v>3349</v>
      </c>
      <c r="B572" s="3">
        <v>46126</v>
      </c>
      <c r="C572" s="5">
        <f>YEAR(SalesDataTable[[#This Row],[Order Date]])</f>
        <v>2026</v>
      </c>
      <c r="D572" s="14" t="str">
        <f>"Q"&amp;ROUNDUP(MONTH(SalesDataTable[[#This Row],[Order Date]])/3,0)</f>
        <v>Q2</v>
      </c>
      <c r="E572" s="5">
        <f>MONTH(SalesDataTable[[#This Row],[Order Date]])</f>
        <v>4</v>
      </c>
      <c r="F572" s="5" t="str">
        <f>TEXT(SalesDataTable[[#This Row],[Order Date]], "MMM")</f>
        <v>Apr</v>
      </c>
      <c r="G572" s="4" t="s">
        <v>20</v>
      </c>
      <c r="H572" s="4" t="s">
        <v>33</v>
      </c>
      <c r="I572" s="4" t="s">
        <v>2</v>
      </c>
      <c r="J572" s="4" t="s">
        <v>3</v>
      </c>
      <c r="K572" s="4" t="s">
        <v>34</v>
      </c>
      <c r="L572" s="4" t="s">
        <v>35</v>
      </c>
      <c r="M572" s="9">
        <v>2</v>
      </c>
      <c r="N572" s="6">
        <v>40.909999999999997</v>
      </c>
      <c r="O572" s="7">
        <v>0.1</v>
      </c>
      <c r="P572" s="6">
        <v>14.95</v>
      </c>
      <c r="Q572" s="6">
        <f t="shared" si="32"/>
        <v>73.637999999999991</v>
      </c>
      <c r="R572" s="6">
        <f t="shared" si="33"/>
        <v>29.9</v>
      </c>
      <c r="S572" s="6">
        <f t="shared" si="34"/>
        <v>43.737999999999992</v>
      </c>
      <c r="T572" s="8">
        <f t="shared" si="35"/>
        <v>0.59395964040305271</v>
      </c>
      <c r="U572" s="5">
        <f>YEAR(SalesDataTable[[#This Row],[Order Date]])</f>
        <v>2026</v>
      </c>
      <c r="V572" s="8" t="str">
        <f>"Q"&amp;ROUNDUP(MONTH(SalesDataTable[[#This Row],[Order Date]])/3,0)</f>
        <v>Q2</v>
      </c>
      <c r="W572" s="9">
        <f>MONTH(SalesDataTable[[#This Row],[Order Date]])</f>
        <v>4</v>
      </c>
      <c r="X572" s="8" t="str">
        <f>TEXT(SalesDataTable[[#This Row],[Order Date]],"mmm")</f>
        <v>Apr</v>
      </c>
    </row>
    <row r="573" spans="1:24" ht="16">
      <c r="A573" s="2">
        <v>4874</v>
      </c>
      <c r="B573" s="3">
        <v>46126</v>
      </c>
      <c r="C573" s="5">
        <f>YEAR(SalesDataTable[[#This Row],[Order Date]])</f>
        <v>2026</v>
      </c>
      <c r="D573" s="14" t="str">
        <f>"Q"&amp;ROUNDUP(MONTH(SalesDataTable[[#This Row],[Order Date]])/3,0)</f>
        <v>Q2</v>
      </c>
      <c r="E573" s="5">
        <f>MONTH(SalesDataTable[[#This Row],[Order Date]])</f>
        <v>4</v>
      </c>
      <c r="F573" s="5" t="str">
        <f>TEXT(SalesDataTable[[#This Row],[Order Date]], "MMM")</f>
        <v>Apr</v>
      </c>
      <c r="G573" s="4" t="s">
        <v>0</v>
      </c>
      <c r="H573" s="4" t="s">
        <v>1</v>
      </c>
      <c r="I573" s="4" t="s">
        <v>19</v>
      </c>
      <c r="J573" s="4" t="s">
        <v>3</v>
      </c>
      <c r="K573" s="4" t="s">
        <v>14</v>
      </c>
      <c r="L573" s="4" t="s">
        <v>32</v>
      </c>
      <c r="M573" s="9">
        <v>1</v>
      </c>
      <c r="N573" s="6">
        <v>46.62</v>
      </c>
      <c r="O573" s="7">
        <v>0</v>
      </c>
      <c r="P573" s="6">
        <v>18.86</v>
      </c>
      <c r="Q573" s="6">
        <f t="shared" si="32"/>
        <v>46.62</v>
      </c>
      <c r="R573" s="6">
        <f t="shared" si="33"/>
        <v>18.86</v>
      </c>
      <c r="S573" s="6">
        <f t="shared" si="34"/>
        <v>27.759999999999998</v>
      </c>
      <c r="T573" s="8">
        <f t="shared" si="35"/>
        <v>0.59545259545259543</v>
      </c>
      <c r="U573" s="5">
        <f>YEAR(SalesDataTable[[#This Row],[Order Date]])</f>
        <v>2026</v>
      </c>
      <c r="V573" s="8" t="str">
        <f>"Q"&amp;ROUNDUP(MONTH(SalesDataTable[[#This Row],[Order Date]])/3,0)</f>
        <v>Q2</v>
      </c>
      <c r="W573" s="9">
        <f>MONTH(SalesDataTable[[#This Row],[Order Date]])</f>
        <v>4</v>
      </c>
      <c r="X573" s="8" t="str">
        <f>TEXT(SalesDataTable[[#This Row],[Order Date]],"mmm")</f>
        <v>Apr</v>
      </c>
    </row>
    <row r="574" spans="1:24" ht="16">
      <c r="A574" s="2">
        <v>1045</v>
      </c>
      <c r="B574" s="3">
        <v>46127</v>
      </c>
      <c r="C574" s="5">
        <f>YEAR(SalesDataTable[[#This Row],[Order Date]])</f>
        <v>2026</v>
      </c>
      <c r="D574" s="14" t="str">
        <f>"Q"&amp;ROUNDUP(MONTH(SalesDataTable[[#This Row],[Order Date]])/3,0)</f>
        <v>Q2</v>
      </c>
      <c r="E574" s="5">
        <f>MONTH(SalesDataTable[[#This Row],[Order Date]])</f>
        <v>4</v>
      </c>
      <c r="F574" s="5" t="str">
        <f>TEXT(SalesDataTable[[#This Row],[Order Date]], "MMM")</f>
        <v>Apr</v>
      </c>
      <c r="G574" s="4" t="s">
        <v>0</v>
      </c>
      <c r="H574" s="4" t="s">
        <v>50</v>
      </c>
      <c r="I574" s="4" t="s">
        <v>2</v>
      </c>
      <c r="J574" s="4" t="s">
        <v>3</v>
      </c>
      <c r="K574" s="4" t="s">
        <v>23</v>
      </c>
      <c r="L574" s="4" t="s">
        <v>29</v>
      </c>
      <c r="M574" s="9">
        <v>2</v>
      </c>
      <c r="N574" s="6">
        <v>196.57</v>
      </c>
      <c r="O574" s="7">
        <v>0.05</v>
      </c>
      <c r="P574" s="6">
        <v>106.2</v>
      </c>
      <c r="Q574" s="6">
        <f t="shared" si="32"/>
        <v>373.48299999999995</v>
      </c>
      <c r="R574" s="6">
        <f t="shared" si="33"/>
        <v>212.4</v>
      </c>
      <c r="S574" s="6">
        <f t="shared" si="34"/>
        <v>161.08299999999994</v>
      </c>
      <c r="T574" s="8">
        <f t="shared" si="35"/>
        <v>0.43129941657317727</v>
      </c>
      <c r="U574" s="5">
        <f>YEAR(SalesDataTable[[#This Row],[Order Date]])</f>
        <v>2026</v>
      </c>
      <c r="V574" s="8" t="str">
        <f>"Q"&amp;ROUNDUP(MONTH(SalesDataTable[[#This Row],[Order Date]])/3,0)</f>
        <v>Q2</v>
      </c>
      <c r="W574" s="9">
        <f>MONTH(SalesDataTable[[#This Row],[Order Date]])</f>
        <v>4</v>
      </c>
      <c r="X574" s="8" t="str">
        <f>TEXT(SalesDataTable[[#This Row],[Order Date]],"mmm")</f>
        <v>Apr</v>
      </c>
    </row>
    <row r="575" spans="1:24" ht="16">
      <c r="A575" s="2">
        <v>1703</v>
      </c>
      <c r="B575" s="3">
        <v>46127</v>
      </c>
      <c r="C575" s="5">
        <f>YEAR(SalesDataTable[[#This Row],[Order Date]])</f>
        <v>2026</v>
      </c>
      <c r="D575" s="14" t="str">
        <f>"Q"&amp;ROUNDUP(MONTH(SalesDataTable[[#This Row],[Order Date]])/3,0)</f>
        <v>Q2</v>
      </c>
      <c r="E575" s="5">
        <f>MONTH(SalesDataTable[[#This Row],[Order Date]])</f>
        <v>4</v>
      </c>
      <c r="F575" s="5" t="str">
        <f>TEXT(SalesDataTable[[#This Row],[Order Date]], "MMM")</f>
        <v>Apr</v>
      </c>
      <c r="G575" s="4" t="s">
        <v>6</v>
      </c>
      <c r="H575" s="4" t="s">
        <v>7</v>
      </c>
      <c r="I575" s="4" t="s">
        <v>2</v>
      </c>
      <c r="J575" s="4" t="s">
        <v>3</v>
      </c>
      <c r="K575" s="4" t="s">
        <v>9</v>
      </c>
      <c r="L575" s="4" t="s">
        <v>10</v>
      </c>
      <c r="M575" s="9">
        <v>1</v>
      </c>
      <c r="N575" s="6">
        <v>90.52</v>
      </c>
      <c r="O575" s="7">
        <v>0</v>
      </c>
      <c r="P575" s="6">
        <v>46.5</v>
      </c>
      <c r="Q575" s="6">
        <f t="shared" si="32"/>
        <v>90.52</v>
      </c>
      <c r="R575" s="6">
        <f t="shared" si="33"/>
        <v>46.5</v>
      </c>
      <c r="S575" s="6">
        <f t="shared" si="34"/>
        <v>44.019999999999996</v>
      </c>
      <c r="T575" s="8">
        <f t="shared" si="35"/>
        <v>0.4863013698630137</v>
      </c>
      <c r="U575" s="5">
        <f>YEAR(SalesDataTable[[#This Row],[Order Date]])</f>
        <v>2026</v>
      </c>
      <c r="V575" s="8" t="str">
        <f>"Q"&amp;ROUNDUP(MONTH(SalesDataTable[[#This Row],[Order Date]])/3,0)</f>
        <v>Q2</v>
      </c>
      <c r="W575" s="9">
        <f>MONTH(SalesDataTable[[#This Row],[Order Date]])</f>
        <v>4</v>
      </c>
      <c r="X575" s="8" t="str">
        <f>TEXT(SalesDataTable[[#This Row],[Order Date]],"mmm")</f>
        <v>Apr</v>
      </c>
    </row>
    <row r="576" spans="1:24" ht="16">
      <c r="A576" s="2">
        <v>2107</v>
      </c>
      <c r="B576" s="3">
        <v>46127</v>
      </c>
      <c r="C576" s="5">
        <f>YEAR(SalesDataTable[[#This Row],[Order Date]])</f>
        <v>2026</v>
      </c>
      <c r="D576" s="14" t="str">
        <f>"Q"&amp;ROUNDUP(MONTH(SalesDataTable[[#This Row],[Order Date]])/3,0)</f>
        <v>Q2</v>
      </c>
      <c r="E576" s="5">
        <f>MONTH(SalesDataTable[[#This Row],[Order Date]])</f>
        <v>4</v>
      </c>
      <c r="F576" s="5" t="str">
        <f>TEXT(SalesDataTable[[#This Row],[Order Date]], "MMM")</f>
        <v>Apr</v>
      </c>
      <c r="G576" s="4" t="s">
        <v>0</v>
      </c>
      <c r="H576" s="4" t="s">
        <v>50</v>
      </c>
      <c r="I576" s="4" t="s">
        <v>2</v>
      </c>
      <c r="J576" s="4" t="s">
        <v>3</v>
      </c>
      <c r="K576" s="4" t="s">
        <v>14</v>
      </c>
      <c r="L576" s="4" t="s">
        <v>48</v>
      </c>
      <c r="M576" s="9">
        <v>5</v>
      </c>
      <c r="N576" s="6">
        <v>165.35</v>
      </c>
      <c r="O576" s="7">
        <v>0.05</v>
      </c>
      <c r="P576" s="6">
        <v>89.38</v>
      </c>
      <c r="Q576" s="6">
        <f t="shared" si="32"/>
        <v>785.41249999999991</v>
      </c>
      <c r="R576" s="6">
        <f t="shared" si="33"/>
        <v>446.9</v>
      </c>
      <c r="S576" s="6">
        <f t="shared" si="34"/>
        <v>338.51249999999993</v>
      </c>
      <c r="T576" s="8">
        <f t="shared" si="35"/>
        <v>0.43099963395031271</v>
      </c>
      <c r="U576" s="5">
        <f>YEAR(SalesDataTable[[#This Row],[Order Date]])</f>
        <v>2026</v>
      </c>
      <c r="V576" s="8" t="str">
        <f>"Q"&amp;ROUNDUP(MONTH(SalesDataTable[[#This Row],[Order Date]])/3,0)</f>
        <v>Q2</v>
      </c>
      <c r="W576" s="9">
        <f>MONTH(SalesDataTable[[#This Row],[Order Date]])</f>
        <v>4</v>
      </c>
      <c r="X576" s="8" t="str">
        <f>TEXT(SalesDataTable[[#This Row],[Order Date]],"mmm")</f>
        <v>Apr</v>
      </c>
    </row>
    <row r="577" spans="1:24" ht="16">
      <c r="A577" s="2">
        <v>2265</v>
      </c>
      <c r="B577" s="3">
        <v>46127</v>
      </c>
      <c r="C577" s="5">
        <f>YEAR(SalesDataTable[[#This Row],[Order Date]])</f>
        <v>2026</v>
      </c>
      <c r="D577" s="14" t="str">
        <f>"Q"&amp;ROUNDUP(MONTH(SalesDataTable[[#This Row],[Order Date]])/3,0)</f>
        <v>Q2</v>
      </c>
      <c r="E577" s="5">
        <f>MONTH(SalesDataTable[[#This Row],[Order Date]])</f>
        <v>4</v>
      </c>
      <c r="F577" s="5" t="str">
        <f>TEXT(SalesDataTable[[#This Row],[Order Date]], "MMM")</f>
        <v>Apr</v>
      </c>
      <c r="G577" s="4" t="s">
        <v>6</v>
      </c>
      <c r="H577" s="4" t="s">
        <v>41</v>
      </c>
      <c r="I577" s="4" t="s">
        <v>19</v>
      </c>
      <c r="J577" s="4" t="s">
        <v>3</v>
      </c>
      <c r="K577" s="4" t="s">
        <v>14</v>
      </c>
      <c r="L577" s="4" t="s">
        <v>15</v>
      </c>
      <c r="M577" s="9">
        <v>2</v>
      </c>
      <c r="N577" s="6">
        <v>36.35</v>
      </c>
      <c r="O577" s="7">
        <v>0</v>
      </c>
      <c r="P577" s="6">
        <v>13.55</v>
      </c>
      <c r="Q577" s="6">
        <f t="shared" si="32"/>
        <v>72.7</v>
      </c>
      <c r="R577" s="6">
        <f t="shared" si="33"/>
        <v>27.1</v>
      </c>
      <c r="S577" s="6">
        <f t="shared" si="34"/>
        <v>45.6</v>
      </c>
      <c r="T577" s="8">
        <f t="shared" si="35"/>
        <v>0.6272352132049519</v>
      </c>
      <c r="U577" s="5">
        <f>YEAR(SalesDataTable[[#This Row],[Order Date]])</f>
        <v>2026</v>
      </c>
      <c r="V577" s="8" t="str">
        <f>"Q"&amp;ROUNDUP(MONTH(SalesDataTable[[#This Row],[Order Date]])/3,0)</f>
        <v>Q2</v>
      </c>
      <c r="W577" s="9">
        <f>MONTH(SalesDataTable[[#This Row],[Order Date]])</f>
        <v>4</v>
      </c>
      <c r="X577" s="8" t="str">
        <f>TEXT(SalesDataTable[[#This Row],[Order Date]],"mmm")</f>
        <v>Apr</v>
      </c>
    </row>
    <row r="578" spans="1:24" ht="16">
      <c r="A578" s="2">
        <v>2839</v>
      </c>
      <c r="B578" s="3">
        <v>46127</v>
      </c>
      <c r="C578" s="5">
        <f>YEAR(SalesDataTable[[#This Row],[Order Date]])</f>
        <v>2026</v>
      </c>
      <c r="D578" s="14" t="str">
        <f>"Q"&amp;ROUNDUP(MONTH(SalesDataTable[[#This Row],[Order Date]])/3,0)</f>
        <v>Q2</v>
      </c>
      <c r="E578" s="5">
        <f>MONTH(SalesDataTable[[#This Row],[Order Date]])</f>
        <v>4</v>
      </c>
      <c r="F578" s="5" t="str">
        <f>TEXT(SalesDataTable[[#This Row],[Order Date]], "MMM")</f>
        <v>Apr</v>
      </c>
      <c r="G578" s="4" t="s">
        <v>6</v>
      </c>
      <c r="H578" s="4" t="s">
        <v>49</v>
      </c>
      <c r="I578" s="4" t="s">
        <v>19</v>
      </c>
      <c r="J578" s="4" t="s">
        <v>13</v>
      </c>
      <c r="K578" s="4" t="s">
        <v>14</v>
      </c>
      <c r="L578" s="4" t="s">
        <v>32</v>
      </c>
      <c r="M578" s="9">
        <v>1</v>
      </c>
      <c r="N578" s="6">
        <v>47</v>
      </c>
      <c r="O578" s="7">
        <v>0</v>
      </c>
      <c r="P578" s="6">
        <v>18.64</v>
      </c>
      <c r="Q578" s="6">
        <f t="shared" ref="Q578:Q641" si="36">M578*N578*(1-O578)</f>
        <v>47</v>
      </c>
      <c r="R578" s="6">
        <f t="shared" ref="R578:R641" si="37">M578*P578</f>
        <v>18.64</v>
      </c>
      <c r="S578" s="6">
        <f t="shared" ref="S578:S641" si="38">Q578-R578</f>
        <v>28.36</v>
      </c>
      <c r="T578" s="8">
        <f t="shared" ref="T578:T641" si="39">IFERROR(S578/Q578,0)</f>
        <v>0.60340425531914887</v>
      </c>
      <c r="U578" s="5">
        <f>YEAR(SalesDataTable[[#This Row],[Order Date]])</f>
        <v>2026</v>
      </c>
      <c r="V578" s="8" t="str">
        <f>"Q"&amp;ROUNDUP(MONTH(SalesDataTable[[#This Row],[Order Date]])/3,0)</f>
        <v>Q2</v>
      </c>
      <c r="W578" s="9">
        <f>MONTH(SalesDataTable[[#This Row],[Order Date]])</f>
        <v>4</v>
      </c>
      <c r="X578" s="8" t="str">
        <f>TEXT(SalesDataTable[[#This Row],[Order Date]],"mmm")</f>
        <v>Apr</v>
      </c>
    </row>
    <row r="579" spans="1:24" ht="16">
      <c r="A579" s="2">
        <v>4742</v>
      </c>
      <c r="B579" s="3">
        <v>46127</v>
      </c>
      <c r="C579" s="5">
        <f>YEAR(SalesDataTable[[#This Row],[Order Date]])</f>
        <v>2026</v>
      </c>
      <c r="D579" s="14" t="str">
        <f>"Q"&amp;ROUNDUP(MONTH(SalesDataTable[[#This Row],[Order Date]])/3,0)</f>
        <v>Q2</v>
      </c>
      <c r="E579" s="5">
        <f>MONTH(SalesDataTable[[#This Row],[Order Date]])</f>
        <v>4</v>
      </c>
      <c r="F579" s="5" t="str">
        <f>TEXT(SalesDataTable[[#This Row],[Order Date]], "MMM")</f>
        <v>Apr</v>
      </c>
      <c r="G579" s="4" t="s">
        <v>20</v>
      </c>
      <c r="H579" s="4" t="s">
        <v>47</v>
      </c>
      <c r="I579" s="4" t="s">
        <v>28</v>
      </c>
      <c r="J579" s="4" t="s">
        <v>3</v>
      </c>
      <c r="K579" s="4" t="s">
        <v>14</v>
      </c>
      <c r="L579" s="4" t="s">
        <v>32</v>
      </c>
      <c r="M579" s="9">
        <v>1</v>
      </c>
      <c r="N579" s="6">
        <v>46.86</v>
      </c>
      <c r="O579" s="7">
        <v>0</v>
      </c>
      <c r="P579" s="6">
        <v>18.190000000000001</v>
      </c>
      <c r="Q579" s="6">
        <f t="shared" si="36"/>
        <v>46.86</v>
      </c>
      <c r="R579" s="6">
        <f t="shared" si="37"/>
        <v>18.190000000000001</v>
      </c>
      <c r="S579" s="6">
        <f t="shared" si="38"/>
        <v>28.669999999999998</v>
      </c>
      <c r="T579" s="8">
        <f t="shared" si="39"/>
        <v>0.61182244985061884</v>
      </c>
      <c r="U579" s="5">
        <f>YEAR(SalesDataTable[[#This Row],[Order Date]])</f>
        <v>2026</v>
      </c>
      <c r="V579" s="8" t="str">
        <f>"Q"&amp;ROUNDUP(MONTH(SalesDataTable[[#This Row],[Order Date]])/3,0)</f>
        <v>Q2</v>
      </c>
      <c r="W579" s="9">
        <f>MONTH(SalesDataTable[[#This Row],[Order Date]])</f>
        <v>4</v>
      </c>
      <c r="X579" s="8" t="str">
        <f>TEXT(SalesDataTable[[#This Row],[Order Date]],"mmm")</f>
        <v>Apr</v>
      </c>
    </row>
    <row r="580" spans="1:24" ht="16">
      <c r="A580" s="2">
        <v>4899</v>
      </c>
      <c r="B580" s="3">
        <v>46127</v>
      </c>
      <c r="C580" s="5">
        <f>YEAR(SalesDataTable[[#This Row],[Order Date]])</f>
        <v>2026</v>
      </c>
      <c r="D580" s="14" t="str">
        <f>"Q"&amp;ROUNDUP(MONTH(SalesDataTable[[#This Row],[Order Date]])/3,0)</f>
        <v>Q2</v>
      </c>
      <c r="E580" s="5">
        <f>MONTH(SalesDataTable[[#This Row],[Order Date]])</f>
        <v>4</v>
      </c>
      <c r="F580" s="5" t="str">
        <f>TEXT(SalesDataTable[[#This Row],[Order Date]], "MMM")</f>
        <v>Apr</v>
      </c>
      <c r="G580" s="4" t="s">
        <v>0</v>
      </c>
      <c r="H580" s="4" t="s">
        <v>36</v>
      </c>
      <c r="I580" s="4" t="s">
        <v>2</v>
      </c>
      <c r="J580" s="4" t="s">
        <v>13</v>
      </c>
      <c r="K580" s="4" t="s">
        <v>23</v>
      </c>
      <c r="L580" s="4" t="s">
        <v>40</v>
      </c>
      <c r="M580" s="9">
        <v>2</v>
      </c>
      <c r="N580" s="6">
        <v>82.13</v>
      </c>
      <c r="O580" s="7">
        <v>0.05</v>
      </c>
      <c r="P580" s="6">
        <v>39.909999999999997</v>
      </c>
      <c r="Q580" s="6">
        <f t="shared" si="36"/>
        <v>156.047</v>
      </c>
      <c r="R580" s="6">
        <f t="shared" si="37"/>
        <v>79.819999999999993</v>
      </c>
      <c r="S580" s="6">
        <f t="shared" si="38"/>
        <v>76.227000000000004</v>
      </c>
      <c r="T580" s="8">
        <f t="shared" si="39"/>
        <v>0.48848744288579726</v>
      </c>
      <c r="U580" s="5">
        <f>YEAR(SalesDataTable[[#This Row],[Order Date]])</f>
        <v>2026</v>
      </c>
      <c r="V580" s="8" t="str">
        <f>"Q"&amp;ROUNDUP(MONTH(SalesDataTable[[#This Row],[Order Date]])/3,0)</f>
        <v>Q2</v>
      </c>
      <c r="W580" s="9">
        <f>MONTH(SalesDataTable[[#This Row],[Order Date]])</f>
        <v>4</v>
      </c>
      <c r="X580" s="8" t="str">
        <f>TEXT(SalesDataTable[[#This Row],[Order Date]],"mmm")</f>
        <v>Apr</v>
      </c>
    </row>
    <row r="581" spans="1:24" ht="16">
      <c r="A581" s="2">
        <v>5042</v>
      </c>
      <c r="B581" s="3">
        <v>46127</v>
      </c>
      <c r="C581" s="5">
        <f>YEAR(SalesDataTable[[#This Row],[Order Date]])</f>
        <v>2026</v>
      </c>
      <c r="D581" s="14" t="str">
        <f>"Q"&amp;ROUNDUP(MONTH(SalesDataTable[[#This Row],[Order Date]])/3,0)</f>
        <v>Q2</v>
      </c>
      <c r="E581" s="5">
        <f>MONTH(SalesDataTable[[#This Row],[Order Date]])</f>
        <v>4</v>
      </c>
      <c r="F581" s="5" t="str">
        <f>TEXT(SalesDataTable[[#This Row],[Order Date]], "MMM")</f>
        <v>Apr</v>
      </c>
      <c r="G581" s="4" t="s">
        <v>6</v>
      </c>
      <c r="H581" s="4" t="s">
        <v>27</v>
      </c>
      <c r="I581" s="4" t="s">
        <v>19</v>
      </c>
      <c r="J581" s="4" t="s">
        <v>16</v>
      </c>
      <c r="K581" s="4" t="s">
        <v>14</v>
      </c>
      <c r="L581" s="4" t="s">
        <v>48</v>
      </c>
      <c r="M581" s="9">
        <v>1</v>
      </c>
      <c r="N581" s="6">
        <v>163.16</v>
      </c>
      <c r="O581" s="7">
        <v>0</v>
      </c>
      <c r="P581" s="6">
        <v>88.78</v>
      </c>
      <c r="Q581" s="6">
        <f t="shared" si="36"/>
        <v>163.16</v>
      </c>
      <c r="R581" s="6">
        <f t="shared" si="37"/>
        <v>88.78</v>
      </c>
      <c r="S581" s="6">
        <f t="shared" si="38"/>
        <v>74.38</v>
      </c>
      <c r="T581" s="8">
        <f t="shared" si="39"/>
        <v>0.45587153714145623</v>
      </c>
      <c r="U581" s="5">
        <f>YEAR(SalesDataTable[[#This Row],[Order Date]])</f>
        <v>2026</v>
      </c>
      <c r="V581" s="8" t="str">
        <f>"Q"&amp;ROUNDUP(MONTH(SalesDataTable[[#This Row],[Order Date]])/3,0)</f>
        <v>Q2</v>
      </c>
      <c r="W581" s="9">
        <f>MONTH(SalesDataTable[[#This Row],[Order Date]])</f>
        <v>4</v>
      </c>
      <c r="X581" s="8" t="str">
        <f>TEXT(SalesDataTable[[#This Row],[Order Date]],"mmm")</f>
        <v>Apr</v>
      </c>
    </row>
    <row r="582" spans="1:24" ht="16">
      <c r="A582" s="2">
        <v>2248</v>
      </c>
      <c r="B582" s="3">
        <v>46128</v>
      </c>
      <c r="C582" s="5">
        <f>YEAR(SalesDataTable[[#This Row],[Order Date]])</f>
        <v>2026</v>
      </c>
      <c r="D582" s="14" t="str">
        <f>"Q"&amp;ROUNDUP(MONTH(SalesDataTable[[#This Row],[Order Date]])/3,0)</f>
        <v>Q2</v>
      </c>
      <c r="E582" s="5">
        <f>MONTH(SalesDataTable[[#This Row],[Order Date]])</f>
        <v>4</v>
      </c>
      <c r="F582" s="5" t="str">
        <f>TEXT(SalesDataTable[[#This Row],[Order Date]], "MMM")</f>
        <v>Apr</v>
      </c>
      <c r="G582" s="4" t="s">
        <v>0</v>
      </c>
      <c r="H582" s="4" t="s">
        <v>50</v>
      </c>
      <c r="I582" s="4" t="s">
        <v>19</v>
      </c>
      <c r="J582" s="4" t="s">
        <v>13</v>
      </c>
      <c r="K582" s="4" t="s">
        <v>14</v>
      </c>
      <c r="L582" s="4" t="s">
        <v>15</v>
      </c>
      <c r="M582" s="9">
        <v>2</v>
      </c>
      <c r="N582" s="6">
        <v>36.68</v>
      </c>
      <c r="O582" s="7">
        <v>0.1</v>
      </c>
      <c r="P582" s="6">
        <v>13.92</v>
      </c>
      <c r="Q582" s="6">
        <f t="shared" si="36"/>
        <v>66.024000000000001</v>
      </c>
      <c r="R582" s="6">
        <f t="shared" si="37"/>
        <v>27.84</v>
      </c>
      <c r="S582" s="6">
        <f t="shared" si="38"/>
        <v>38.183999999999997</v>
      </c>
      <c r="T582" s="8">
        <f t="shared" si="39"/>
        <v>0.57833515085423481</v>
      </c>
      <c r="U582" s="5">
        <f>YEAR(SalesDataTable[[#This Row],[Order Date]])</f>
        <v>2026</v>
      </c>
      <c r="V582" s="8" t="str">
        <f>"Q"&amp;ROUNDUP(MONTH(SalesDataTable[[#This Row],[Order Date]])/3,0)</f>
        <v>Q2</v>
      </c>
      <c r="W582" s="9">
        <f>MONTH(SalesDataTable[[#This Row],[Order Date]])</f>
        <v>4</v>
      </c>
      <c r="X582" s="8" t="str">
        <f>TEXT(SalesDataTable[[#This Row],[Order Date]],"mmm")</f>
        <v>Apr</v>
      </c>
    </row>
    <row r="583" spans="1:24" ht="16">
      <c r="A583" s="2">
        <v>2427</v>
      </c>
      <c r="B583" s="3">
        <v>46128</v>
      </c>
      <c r="C583" s="5">
        <f>YEAR(SalesDataTable[[#This Row],[Order Date]])</f>
        <v>2026</v>
      </c>
      <c r="D583" s="14" t="str">
        <f>"Q"&amp;ROUNDUP(MONTH(SalesDataTable[[#This Row],[Order Date]])/3,0)</f>
        <v>Q2</v>
      </c>
      <c r="E583" s="5">
        <f>MONTH(SalesDataTable[[#This Row],[Order Date]])</f>
        <v>4</v>
      </c>
      <c r="F583" s="5" t="str">
        <f>TEXT(SalesDataTable[[#This Row],[Order Date]], "MMM")</f>
        <v>Apr</v>
      </c>
      <c r="G583" s="4" t="s">
        <v>20</v>
      </c>
      <c r="H583" s="4" t="s">
        <v>47</v>
      </c>
      <c r="I583" s="4" t="s">
        <v>2</v>
      </c>
      <c r="J583" s="4" t="s">
        <v>13</v>
      </c>
      <c r="K583" s="4" t="s">
        <v>14</v>
      </c>
      <c r="L583" s="4" t="s">
        <v>32</v>
      </c>
      <c r="M583" s="9">
        <v>1</v>
      </c>
      <c r="N583" s="6">
        <v>45.82</v>
      </c>
      <c r="O583" s="7">
        <v>0.1</v>
      </c>
      <c r="P583" s="6">
        <v>18.48</v>
      </c>
      <c r="Q583" s="6">
        <f t="shared" si="36"/>
        <v>41.238</v>
      </c>
      <c r="R583" s="6">
        <f t="shared" si="37"/>
        <v>18.48</v>
      </c>
      <c r="S583" s="6">
        <f t="shared" si="38"/>
        <v>22.757999999999999</v>
      </c>
      <c r="T583" s="8">
        <f t="shared" si="39"/>
        <v>0.55186963480285167</v>
      </c>
      <c r="U583" s="5">
        <f>YEAR(SalesDataTable[[#This Row],[Order Date]])</f>
        <v>2026</v>
      </c>
      <c r="V583" s="8" t="str">
        <f>"Q"&amp;ROUNDUP(MONTH(SalesDataTable[[#This Row],[Order Date]])/3,0)</f>
        <v>Q2</v>
      </c>
      <c r="W583" s="9">
        <f>MONTH(SalesDataTable[[#This Row],[Order Date]])</f>
        <v>4</v>
      </c>
      <c r="X583" s="8" t="str">
        <f>TEXT(SalesDataTable[[#This Row],[Order Date]],"mmm")</f>
        <v>Apr</v>
      </c>
    </row>
    <row r="584" spans="1:24" ht="16">
      <c r="A584" s="2">
        <v>2445</v>
      </c>
      <c r="B584" s="3">
        <v>46128</v>
      </c>
      <c r="C584" s="5">
        <f>YEAR(SalesDataTable[[#This Row],[Order Date]])</f>
        <v>2026</v>
      </c>
      <c r="D584" s="14" t="str">
        <f>"Q"&amp;ROUNDUP(MONTH(SalesDataTable[[#This Row],[Order Date]])/3,0)</f>
        <v>Q2</v>
      </c>
      <c r="E584" s="5">
        <f>MONTH(SalesDataTable[[#This Row],[Order Date]])</f>
        <v>4</v>
      </c>
      <c r="F584" s="5" t="str">
        <f>TEXT(SalesDataTable[[#This Row],[Order Date]], "MMM")</f>
        <v>Apr</v>
      </c>
      <c r="G584" s="4" t="s">
        <v>0</v>
      </c>
      <c r="H584" s="4" t="s">
        <v>50</v>
      </c>
      <c r="I584" s="4" t="s">
        <v>2</v>
      </c>
      <c r="J584" s="4" t="s">
        <v>3</v>
      </c>
      <c r="K584" s="4" t="s">
        <v>9</v>
      </c>
      <c r="L584" s="4" t="s">
        <v>46</v>
      </c>
      <c r="M584" s="9">
        <v>1</v>
      </c>
      <c r="N584" s="6">
        <v>70.95</v>
      </c>
      <c r="O584" s="7">
        <v>0</v>
      </c>
      <c r="P584" s="6">
        <v>31.43</v>
      </c>
      <c r="Q584" s="6">
        <f t="shared" si="36"/>
        <v>70.95</v>
      </c>
      <c r="R584" s="6">
        <f t="shared" si="37"/>
        <v>31.43</v>
      </c>
      <c r="S584" s="6">
        <f t="shared" si="38"/>
        <v>39.520000000000003</v>
      </c>
      <c r="T584" s="8">
        <f t="shared" si="39"/>
        <v>0.55701198026779419</v>
      </c>
      <c r="U584" s="5">
        <f>YEAR(SalesDataTable[[#This Row],[Order Date]])</f>
        <v>2026</v>
      </c>
      <c r="V584" s="8" t="str">
        <f>"Q"&amp;ROUNDUP(MONTH(SalesDataTable[[#This Row],[Order Date]])/3,0)</f>
        <v>Q2</v>
      </c>
      <c r="W584" s="9">
        <f>MONTH(SalesDataTable[[#This Row],[Order Date]])</f>
        <v>4</v>
      </c>
      <c r="X584" s="8" t="str">
        <f>TEXT(SalesDataTable[[#This Row],[Order Date]],"mmm")</f>
        <v>Apr</v>
      </c>
    </row>
    <row r="585" spans="1:24" ht="16">
      <c r="A585" s="2">
        <v>3311</v>
      </c>
      <c r="B585" s="3">
        <v>46128</v>
      </c>
      <c r="C585" s="5">
        <f>YEAR(SalesDataTable[[#This Row],[Order Date]])</f>
        <v>2026</v>
      </c>
      <c r="D585" s="14" t="str">
        <f>"Q"&amp;ROUNDUP(MONTH(SalesDataTable[[#This Row],[Order Date]])/3,0)</f>
        <v>Q2</v>
      </c>
      <c r="E585" s="5">
        <f>MONTH(SalesDataTable[[#This Row],[Order Date]])</f>
        <v>4</v>
      </c>
      <c r="F585" s="5" t="str">
        <f>TEXT(SalesDataTable[[#This Row],[Order Date]], "MMM")</f>
        <v>Apr</v>
      </c>
      <c r="G585" s="4" t="s">
        <v>6</v>
      </c>
      <c r="H585" s="4" t="s">
        <v>41</v>
      </c>
      <c r="I585" s="4" t="s">
        <v>2</v>
      </c>
      <c r="J585" s="4" t="s">
        <v>13</v>
      </c>
      <c r="K585" s="4" t="s">
        <v>14</v>
      </c>
      <c r="L585" s="4" t="s">
        <v>32</v>
      </c>
      <c r="M585" s="9">
        <v>1</v>
      </c>
      <c r="N585" s="6">
        <v>46.68</v>
      </c>
      <c r="O585" s="7">
        <v>0.05</v>
      </c>
      <c r="P585" s="6">
        <v>18.350000000000001</v>
      </c>
      <c r="Q585" s="6">
        <f t="shared" si="36"/>
        <v>44.345999999999997</v>
      </c>
      <c r="R585" s="6">
        <f t="shared" si="37"/>
        <v>18.350000000000001</v>
      </c>
      <c r="S585" s="6">
        <f t="shared" si="38"/>
        <v>25.995999999999995</v>
      </c>
      <c r="T585" s="8">
        <f t="shared" si="39"/>
        <v>0.58620845172056102</v>
      </c>
      <c r="U585" s="5">
        <f>YEAR(SalesDataTable[[#This Row],[Order Date]])</f>
        <v>2026</v>
      </c>
      <c r="V585" s="8" t="str">
        <f>"Q"&amp;ROUNDUP(MONTH(SalesDataTable[[#This Row],[Order Date]])/3,0)</f>
        <v>Q2</v>
      </c>
      <c r="W585" s="9">
        <f>MONTH(SalesDataTable[[#This Row],[Order Date]])</f>
        <v>4</v>
      </c>
      <c r="X585" s="8" t="str">
        <f>TEXT(SalesDataTable[[#This Row],[Order Date]],"mmm")</f>
        <v>Apr</v>
      </c>
    </row>
    <row r="586" spans="1:24" ht="16">
      <c r="A586" s="2">
        <v>3320</v>
      </c>
      <c r="B586" s="3">
        <v>46128</v>
      </c>
      <c r="C586" s="5">
        <f>YEAR(SalesDataTable[[#This Row],[Order Date]])</f>
        <v>2026</v>
      </c>
      <c r="D586" s="14" t="str">
        <f>"Q"&amp;ROUNDUP(MONTH(SalesDataTable[[#This Row],[Order Date]])/3,0)</f>
        <v>Q2</v>
      </c>
      <c r="E586" s="5">
        <f>MONTH(SalesDataTable[[#This Row],[Order Date]])</f>
        <v>4</v>
      </c>
      <c r="F586" s="5" t="str">
        <f>TEXT(SalesDataTable[[#This Row],[Order Date]], "MMM")</f>
        <v>Apr</v>
      </c>
      <c r="G586" s="4" t="s">
        <v>11</v>
      </c>
      <c r="H586" s="4" t="s">
        <v>52</v>
      </c>
      <c r="I586" s="4" t="s">
        <v>2</v>
      </c>
      <c r="J586" s="4" t="s">
        <v>16</v>
      </c>
      <c r="K586" s="4" t="s">
        <v>14</v>
      </c>
      <c r="L586" s="4" t="s">
        <v>48</v>
      </c>
      <c r="M586" s="9">
        <v>5</v>
      </c>
      <c r="N586" s="6">
        <v>164.31</v>
      </c>
      <c r="O586" s="7">
        <v>0.05</v>
      </c>
      <c r="P586" s="6">
        <v>85.41</v>
      </c>
      <c r="Q586" s="6">
        <f t="shared" si="36"/>
        <v>780.47249999999997</v>
      </c>
      <c r="R586" s="6">
        <f t="shared" si="37"/>
        <v>427.04999999999995</v>
      </c>
      <c r="S586" s="6">
        <f t="shared" si="38"/>
        <v>353.42250000000001</v>
      </c>
      <c r="T586" s="8">
        <f t="shared" si="39"/>
        <v>0.45283145786686912</v>
      </c>
      <c r="U586" s="5">
        <f>YEAR(SalesDataTable[[#This Row],[Order Date]])</f>
        <v>2026</v>
      </c>
      <c r="V586" s="8" t="str">
        <f>"Q"&amp;ROUNDUP(MONTH(SalesDataTable[[#This Row],[Order Date]])/3,0)</f>
        <v>Q2</v>
      </c>
      <c r="W586" s="9">
        <f>MONTH(SalesDataTable[[#This Row],[Order Date]])</f>
        <v>4</v>
      </c>
      <c r="X586" s="8" t="str">
        <f>TEXT(SalesDataTable[[#This Row],[Order Date]],"mmm")</f>
        <v>Apr</v>
      </c>
    </row>
    <row r="587" spans="1:24" ht="16">
      <c r="A587" s="2">
        <v>3321</v>
      </c>
      <c r="B587" s="3">
        <v>46128</v>
      </c>
      <c r="C587" s="5">
        <f>YEAR(SalesDataTable[[#This Row],[Order Date]])</f>
        <v>2026</v>
      </c>
      <c r="D587" s="14" t="str">
        <f>"Q"&amp;ROUNDUP(MONTH(SalesDataTable[[#This Row],[Order Date]])/3,0)</f>
        <v>Q2</v>
      </c>
      <c r="E587" s="5">
        <f>MONTH(SalesDataTable[[#This Row],[Order Date]])</f>
        <v>4</v>
      </c>
      <c r="F587" s="5" t="str">
        <f>TEXT(SalesDataTable[[#This Row],[Order Date]], "MMM")</f>
        <v>Apr</v>
      </c>
      <c r="G587" s="4" t="s">
        <v>6</v>
      </c>
      <c r="H587" s="4" t="s">
        <v>27</v>
      </c>
      <c r="I587" s="4" t="s">
        <v>2</v>
      </c>
      <c r="J587" s="4" t="s">
        <v>16</v>
      </c>
      <c r="K587" s="4" t="s">
        <v>14</v>
      </c>
      <c r="L587" s="4" t="s">
        <v>15</v>
      </c>
      <c r="M587" s="9">
        <v>3</v>
      </c>
      <c r="N587" s="6">
        <v>35.57</v>
      </c>
      <c r="O587" s="7">
        <v>0</v>
      </c>
      <c r="P587" s="6">
        <v>13.67</v>
      </c>
      <c r="Q587" s="6">
        <f t="shared" si="36"/>
        <v>106.71000000000001</v>
      </c>
      <c r="R587" s="6">
        <f t="shared" si="37"/>
        <v>41.01</v>
      </c>
      <c r="S587" s="6">
        <f t="shared" si="38"/>
        <v>65.700000000000017</v>
      </c>
      <c r="T587" s="8">
        <f t="shared" si="39"/>
        <v>0.61568737700309262</v>
      </c>
      <c r="U587" s="5">
        <f>YEAR(SalesDataTable[[#This Row],[Order Date]])</f>
        <v>2026</v>
      </c>
      <c r="V587" s="8" t="str">
        <f>"Q"&amp;ROUNDUP(MONTH(SalesDataTable[[#This Row],[Order Date]])/3,0)</f>
        <v>Q2</v>
      </c>
      <c r="W587" s="9">
        <f>MONTH(SalesDataTable[[#This Row],[Order Date]])</f>
        <v>4</v>
      </c>
      <c r="X587" s="8" t="str">
        <f>TEXT(SalesDataTable[[#This Row],[Order Date]],"mmm")</f>
        <v>Apr</v>
      </c>
    </row>
    <row r="588" spans="1:24" ht="16">
      <c r="A588" s="2">
        <v>5181</v>
      </c>
      <c r="B588" s="3">
        <v>46128</v>
      </c>
      <c r="C588" s="5">
        <f>YEAR(SalesDataTable[[#This Row],[Order Date]])</f>
        <v>2026</v>
      </c>
      <c r="D588" s="14" t="str">
        <f>"Q"&amp;ROUNDUP(MONTH(SalesDataTable[[#This Row],[Order Date]])/3,0)</f>
        <v>Q2</v>
      </c>
      <c r="E588" s="5">
        <f>MONTH(SalesDataTable[[#This Row],[Order Date]])</f>
        <v>4</v>
      </c>
      <c r="F588" s="5" t="str">
        <f>TEXT(SalesDataTable[[#This Row],[Order Date]], "MMM")</f>
        <v>Apr</v>
      </c>
      <c r="G588" s="4" t="s">
        <v>0</v>
      </c>
      <c r="H588" s="4" t="s">
        <v>1</v>
      </c>
      <c r="I588" s="4" t="s">
        <v>28</v>
      </c>
      <c r="J588" s="4" t="s">
        <v>13</v>
      </c>
      <c r="K588" s="4" t="s">
        <v>14</v>
      </c>
      <c r="L588" s="4" t="s">
        <v>32</v>
      </c>
      <c r="M588" s="9">
        <v>2</v>
      </c>
      <c r="N588" s="6">
        <v>45.51</v>
      </c>
      <c r="O588" s="7">
        <v>0.1</v>
      </c>
      <c r="P588" s="6">
        <v>18.809999999999999</v>
      </c>
      <c r="Q588" s="6">
        <f t="shared" si="36"/>
        <v>81.917999999999992</v>
      </c>
      <c r="R588" s="6">
        <f t="shared" si="37"/>
        <v>37.619999999999997</v>
      </c>
      <c r="S588" s="6">
        <f t="shared" si="38"/>
        <v>44.297999999999995</v>
      </c>
      <c r="T588" s="8">
        <f t="shared" si="39"/>
        <v>0.54076027246758951</v>
      </c>
      <c r="U588" s="5">
        <f>YEAR(SalesDataTable[[#This Row],[Order Date]])</f>
        <v>2026</v>
      </c>
      <c r="V588" s="8" t="str">
        <f>"Q"&amp;ROUNDUP(MONTH(SalesDataTable[[#This Row],[Order Date]])/3,0)</f>
        <v>Q2</v>
      </c>
      <c r="W588" s="9">
        <f>MONTH(SalesDataTable[[#This Row],[Order Date]])</f>
        <v>4</v>
      </c>
      <c r="X588" s="8" t="str">
        <f>TEXT(SalesDataTable[[#This Row],[Order Date]],"mmm")</f>
        <v>Apr</v>
      </c>
    </row>
    <row r="589" spans="1:24" ht="16">
      <c r="A589" s="2">
        <v>5187</v>
      </c>
      <c r="B589" s="3">
        <v>46128</v>
      </c>
      <c r="C589" s="5">
        <f>YEAR(SalesDataTable[[#This Row],[Order Date]])</f>
        <v>2026</v>
      </c>
      <c r="D589" s="14" t="str">
        <f>"Q"&amp;ROUNDUP(MONTH(SalesDataTable[[#This Row],[Order Date]])/3,0)</f>
        <v>Q2</v>
      </c>
      <c r="E589" s="5">
        <f>MONTH(SalesDataTable[[#This Row],[Order Date]])</f>
        <v>4</v>
      </c>
      <c r="F589" s="5" t="str">
        <f>TEXT(SalesDataTable[[#This Row],[Order Date]], "MMM")</f>
        <v>Apr</v>
      </c>
      <c r="G589" s="4" t="s">
        <v>20</v>
      </c>
      <c r="H589" s="4" t="s">
        <v>33</v>
      </c>
      <c r="I589" s="4" t="s">
        <v>2</v>
      </c>
      <c r="J589" s="4" t="s">
        <v>3</v>
      </c>
      <c r="K589" s="4" t="s">
        <v>23</v>
      </c>
      <c r="L589" s="4" t="s">
        <v>29</v>
      </c>
      <c r="M589" s="9">
        <v>2</v>
      </c>
      <c r="N589" s="6">
        <v>198.32</v>
      </c>
      <c r="O589" s="7">
        <v>0</v>
      </c>
      <c r="P589" s="6">
        <v>106.8</v>
      </c>
      <c r="Q589" s="6">
        <f t="shared" si="36"/>
        <v>396.64</v>
      </c>
      <c r="R589" s="6">
        <f t="shared" si="37"/>
        <v>213.6</v>
      </c>
      <c r="S589" s="6">
        <f t="shared" si="38"/>
        <v>183.04</v>
      </c>
      <c r="T589" s="8">
        <f t="shared" si="39"/>
        <v>0.46147640177490923</v>
      </c>
      <c r="U589" s="5">
        <f>YEAR(SalesDataTable[[#This Row],[Order Date]])</f>
        <v>2026</v>
      </c>
      <c r="V589" s="8" t="str">
        <f>"Q"&amp;ROUNDUP(MONTH(SalesDataTable[[#This Row],[Order Date]])/3,0)</f>
        <v>Q2</v>
      </c>
      <c r="W589" s="9">
        <f>MONTH(SalesDataTable[[#This Row],[Order Date]])</f>
        <v>4</v>
      </c>
      <c r="X589" s="8" t="str">
        <f>TEXT(SalesDataTable[[#This Row],[Order Date]],"mmm")</f>
        <v>Apr</v>
      </c>
    </row>
    <row r="590" spans="1:24" ht="16">
      <c r="A590" s="2">
        <v>605</v>
      </c>
      <c r="B590" s="3">
        <v>46129</v>
      </c>
      <c r="C590" s="5">
        <f>YEAR(SalesDataTable[[#This Row],[Order Date]])</f>
        <v>2026</v>
      </c>
      <c r="D590" s="14" t="str">
        <f>"Q"&amp;ROUNDUP(MONTH(SalesDataTable[[#This Row],[Order Date]])/3,0)</f>
        <v>Q2</v>
      </c>
      <c r="E590" s="5">
        <f>MONTH(SalesDataTable[[#This Row],[Order Date]])</f>
        <v>4</v>
      </c>
      <c r="F590" s="5" t="str">
        <f>TEXT(SalesDataTable[[#This Row],[Order Date]], "MMM")</f>
        <v>Apr</v>
      </c>
      <c r="G590" s="4" t="s">
        <v>20</v>
      </c>
      <c r="H590" s="4" t="s">
        <v>33</v>
      </c>
      <c r="I590" s="4" t="s">
        <v>28</v>
      </c>
      <c r="J590" s="4" t="s">
        <v>16</v>
      </c>
      <c r="K590" s="4" t="s">
        <v>14</v>
      </c>
      <c r="L590" s="4" t="s">
        <v>44</v>
      </c>
      <c r="M590" s="9">
        <v>2</v>
      </c>
      <c r="N590" s="6">
        <v>130.94</v>
      </c>
      <c r="O590" s="7">
        <v>0</v>
      </c>
      <c r="P590" s="6">
        <v>67.459999999999994</v>
      </c>
      <c r="Q590" s="6">
        <f t="shared" si="36"/>
        <v>261.88</v>
      </c>
      <c r="R590" s="6">
        <f t="shared" si="37"/>
        <v>134.91999999999999</v>
      </c>
      <c r="S590" s="6">
        <f t="shared" si="38"/>
        <v>126.96000000000001</v>
      </c>
      <c r="T590" s="8">
        <f t="shared" si="39"/>
        <v>0.48480219948067821</v>
      </c>
      <c r="U590" s="5">
        <f>YEAR(SalesDataTable[[#This Row],[Order Date]])</f>
        <v>2026</v>
      </c>
      <c r="V590" s="8" t="str">
        <f>"Q"&amp;ROUNDUP(MONTH(SalesDataTable[[#This Row],[Order Date]])/3,0)</f>
        <v>Q2</v>
      </c>
      <c r="W590" s="9">
        <f>MONTH(SalesDataTable[[#This Row],[Order Date]])</f>
        <v>4</v>
      </c>
      <c r="X590" s="8" t="str">
        <f>TEXT(SalesDataTable[[#This Row],[Order Date]],"mmm")</f>
        <v>Apr</v>
      </c>
    </row>
    <row r="591" spans="1:24" ht="16">
      <c r="A591" s="2">
        <v>3244</v>
      </c>
      <c r="B591" s="3">
        <v>46129</v>
      </c>
      <c r="C591" s="5">
        <f>YEAR(SalesDataTable[[#This Row],[Order Date]])</f>
        <v>2026</v>
      </c>
      <c r="D591" s="14" t="str">
        <f>"Q"&amp;ROUNDUP(MONTH(SalesDataTable[[#This Row],[Order Date]])/3,0)</f>
        <v>Q2</v>
      </c>
      <c r="E591" s="5">
        <f>MONTH(SalesDataTable[[#This Row],[Order Date]])</f>
        <v>4</v>
      </c>
      <c r="F591" s="5" t="str">
        <f>TEXT(SalesDataTable[[#This Row],[Order Date]], "MMM")</f>
        <v>Apr</v>
      </c>
      <c r="G591" s="4" t="s">
        <v>6</v>
      </c>
      <c r="H591" s="4" t="s">
        <v>41</v>
      </c>
      <c r="I591" s="4" t="s">
        <v>28</v>
      </c>
      <c r="J591" s="4" t="s">
        <v>3</v>
      </c>
      <c r="K591" s="4" t="s">
        <v>14</v>
      </c>
      <c r="L591" s="4" t="s">
        <v>44</v>
      </c>
      <c r="M591" s="9">
        <v>1</v>
      </c>
      <c r="N591" s="6">
        <v>131.62</v>
      </c>
      <c r="O591" s="7">
        <v>0</v>
      </c>
      <c r="P591" s="6">
        <v>66.95</v>
      </c>
      <c r="Q591" s="6">
        <f t="shared" si="36"/>
        <v>131.62</v>
      </c>
      <c r="R591" s="6">
        <f t="shared" si="37"/>
        <v>66.95</v>
      </c>
      <c r="S591" s="6">
        <f t="shared" si="38"/>
        <v>64.67</v>
      </c>
      <c r="T591" s="8">
        <f t="shared" si="39"/>
        <v>0.49133870232487464</v>
      </c>
      <c r="U591" s="5">
        <f>YEAR(SalesDataTable[[#This Row],[Order Date]])</f>
        <v>2026</v>
      </c>
      <c r="V591" s="8" t="str">
        <f>"Q"&amp;ROUNDUP(MONTH(SalesDataTable[[#This Row],[Order Date]])/3,0)</f>
        <v>Q2</v>
      </c>
      <c r="W591" s="9">
        <f>MONTH(SalesDataTable[[#This Row],[Order Date]])</f>
        <v>4</v>
      </c>
      <c r="X591" s="8" t="str">
        <f>TEXT(SalesDataTable[[#This Row],[Order Date]],"mmm")</f>
        <v>Apr</v>
      </c>
    </row>
    <row r="592" spans="1:24" ht="16">
      <c r="A592" s="2">
        <v>4047</v>
      </c>
      <c r="B592" s="3">
        <v>46129</v>
      </c>
      <c r="C592" s="5">
        <f>YEAR(SalesDataTable[[#This Row],[Order Date]])</f>
        <v>2026</v>
      </c>
      <c r="D592" s="14" t="str">
        <f>"Q"&amp;ROUNDUP(MONTH(SalesDataTable[[#This Row],[Order Date]])/3,0)</f>
        <v>Q2</v>
      </c>
      <c r="E592" s="5">
        <f>MONTH(SalesDataTable[[#This Row],[Order Date]])</f>
        <v>4</v>
      </c>
      <c r="F592" s="5" t="str">
        <f>TEXT(SalesDataTable[[#This Row],[Order Date]], "MMM")</f>
        <v>Apr</v>
      </c>
      <c r="G592" s="4" t="s">
        <v>0</v>
      </c>
      <c r="H592" s="4" t="s">
        <v>1</v>
      </c>
      <c r="I592" s="4" t="s">
        <v>8</v>
      </c>
      <c r="J592" s="4" t="s">
        <v>16</v>
      </c>
      <c r="K592" s="4" t="s">
        <v>14</v>
      </c>
      <c r="L592" s="4" t="s">
        <v>48</v>
      </c>
      <c r="M592" s="9">
        <v>8</v>
      </c>
      <c r="N592" s="6">
        <v>168.34</v>
      </c>
      <c r="O592" s="7">
        <v>0.15</v>
      </c>
      <c r="P592" s="6">
        <v>88.7</v>
      </c>
      <c r="Q592" s="6">
        <f t="shared" si="36"/>
        <v>1144.712</v>
      </c>
      <c r="R592" s="6">
        <f t="shared" si="37"/>
        <v>709.6</v>
      </c>
      <c r="S592" s="6">
        <f t="shared" si="38"/>
        <v>435.11199999999997</v>
      </c>
      <c r="T592" s="8">
        <f t="shared" si="39"/>
        <v>0.38010608781946897</v>
      </c>
      <c r="U592" s="5">
        <f>YEAR(SalesDataTable[[#This Row],[Order Date]])</f>
        <v>2026</v>
      </c>
      <c r="V592" s="8" t="str">
        <f>"Q"&amp;ROUNDUP(MONTH(SalesDataTable[[#This Row],[Order Date]])/3,0)</f>
        <v>Q2</v>
      </c>
      <c r="W592" s="9">
        <f>MONTH(SalesDataTable[[#This Row],[Order Date]])</f>
        <v>4</v>
      </c>
      <c r="X592" s="8" t="str">
        <f>TEXT(SalesDataTable[[#This Row],[Order Date]],"mmm")</f>
        <v>Apr</v>
      </c>
    </row>
    <row r="593" spans="1:24" ht="16">
      <c r="A593" s="2">
        <v>4101</v>
      </c>
      <c r="B593" s="3">
        <v>46129</v>
      </c>
      <c r="C593" s="5">
        <f>YEAR(SalesDataTable[[#This Row],[Order Date]])</f>
        <v>2026</v>
      </c>
      <c r="D593" s="14" t="str">
        <f>"Q"&amp;ROUNDUP(MONTH(SalesDataTable[[#This Row],[Order Date]])/3,0)</f>
        <v>Q2</v>
      </c>
      <c r="E593" s="5">
        <f>MONTH(SalesDataTable[[#This Row],[Order Date]])</f>
        <v>4</v>
      </c>
      <c r="F593" s="5" t="str">
        <f>TEXT(SalesDataTable[[#This Row],[Order Date]], "MMM")</f>
        <v>Apr</v>
      </c>
      <c r="G593" s="4" t="s">
        <v>6</v>
      </c>
      <c r="H593" s="4" t="s">
        <v>27</v>
      </c>
      <c r="I593" s="4" t="s">
        <v>2</v>
      </c>
      <c r="J593" s="4" t="s">
        <v>3</v>
      </c>
      <c r="K593" s="4" t="s">
        <v>23</v>
      </c>
      <c r="L593" s="4" t="s">
        <v>40</v>
      </c>
      <c r="M593" s="9">
        <v>1</v>
      </c>
      <c r="N593" s="6">
        <v>81.040000000000006</v>
      </c>
      <c r="O593" s="7">
        <v>0</v>
      </c>
      <c r="P593" s="6">
        <v>39.97</v>
      </c>
      <c r="Q593" s="6">
        <f t="shared" si="36"/>
        <v>81.040000000000006</v>
      </c>
      <c r="R593" s="6">
        <f t="shared" si="37"/>
        <v>39.97</v>
      </c>
      <c r="S593" s="6">
        <f t="shared" si="38"/>
        <v>41.070000000000007</v>
      </c>
      <c r="T593" s="8">
        <f t="shared" si="39"/>
        <v>0.50678677196446209</v>
      </c>
      <c r="U593" s="5">
        <f>YEAR(SalesDataTable[[#This Row],[Order Date]])</f>
        <v>2026</v>
      </c>
      <c r="V593" s="8" t="str">
        <f>"Q"&amp;ROUNDUP(MONTH(SalesDataTable[[#This Row],[Order Date]])/3,0)</f>
        <v>Q2</v>
      </c>
      <c r="W593" s="9">
        <f>MONTH(SalesDataTable[[#This Row],[Order Date]])</f>
        <v>4</v>
      </c>
      <c r="X593" s="8" t="str">
        <f>TEXT(SalesDataTable[[#This Row],[Order Date]],"mmm")</f>
        <v>Apr</v>
      </c>
    </row>
    <row r="594" spans="1:24" ht="16">
      <c r="A594" s="2">
        <v>4537</v>
      </c>
      <c r="B594" s="3">
        <v>46129</v>
      </c>
      <c r="C594" s="5">
        <f>YEAR(SalesDataTable[[#This Row],[Order Date]])</f>
        <v>2026</v>
      </c>
      <c r="D594" s="14" t="str">
        <f>"Q"&amp;ROUNDUP(MONTH(SalesDataTable[[#This Row],[Order Date]])/3,0)</f>
        <v>Q2</v>
      </c>
      <c r="E594" s="5">
        <f>MONTH(SalesDataTable[[#This Row],[Order Date]])</f>
        <v>4</v>
      </c>
      <c r="F594" s="5" t="str">
        <f>TEXT(SalesDataTable[[#This Row],[Order Date]], "MMM")</f>
        <v>Apr</v>
      </c>
      <c r="G594" s="4" t="s">
        <v>20</v>
      </c>
      <c r="H594" s="4" t="s">
        <v>33</v>
      </c>
      <c r="I594" s="4" t="s">
        <v>2</v>
      </c>
      <c r="J594" s="4" t="s">
        <v>16</v>
      </c>
      <c r="K594" s="4" t="s">
        <v>23</v>
      </c>
      <c r="L594" s="4" t="s">
        <v>40</v>
      </c>
      <c r="M594" s="9">
        <v>3</v>
      </c>
      <c r="N594" s="6">
        <v>81.53</v>
      </c>
      <c r="O594" s="7">
        <v>0.05</v>
      </c>
      <c r="P594" s="6">
        <v>38.630000000000003</v>
      </c>
      <c r="Q594" s="6">
        <f t="shared" si="36"/>
        <v>232.3605</v>
      </c>
      <c r="R594" s="6">
        <f t="shared" si="37"/>
        <v>115.89000000000001</v>
      </c>
      <c r="S594" s="6">
        <f t="shared" si="38"/>
        <v>116.47049999999999</v>
      </c>
      <c r="T594" s="8">
        <f t="shared" si="39"/>
        <v>0.50124913657872139</v>
      </c>
      <c r="U594" s="5">
        <f>YEAR(SalesDataTable[[#This Row],[Order Date]])</f>
        <v>2026</v>
      </c>
      <c r="V594" s="8" t="str">
        <f>"Q"&amp;ROUNDUP(MONTH(SalesDataTable[[#This Row],[Order Date]])/3,0)</f>
        <v>Q2</v>
      </c>
      <c r="W594" s="9">
        <f>MONTH(SalesDataTable[[#This Row],[Order Date]])</f>
        <v>4</v>
      </c>
      <c r="X594" s="8" t="str">
        <f>TEXT(SalesDataTable[[#This Row],[Order Date]],"mmm")</f>
        <v>Apr</v>
      </c>
    </row>
    <row r="595" spans="1:24" ht="16">
      <c r="A595" s="2">
        <v>754</v>
      </c>
      <c r="B595" s="3">
        <v>46130</v>
      </c>
      <c r="C595" s="5">
        <f>YEAR(SalesDataTable[[#This Row],[Order Date]])</f>
        <v>2026</v>
      </c>
      <c r="D595" s="14" t="str">
        <f>"Q"&amp;ROUNDUP(MONTH(SalesDataTable[[#This Row],[Order Date]])/3,0)</f>
        <v>Q2</v>
      </c>
      <c r="E595" s="5">
        <f>MONTH(SalesDataTable[[#This Row],[Order Date]])</f>
        <v>4</v>
      </c>
      <c r="F595" s="5" t="str">
        <f>TEXT(SalesDataTable[[#This Row],[Order Date]], "MMM")</f>
        <v>Apr</v>
      </c>
      <c r="G595" s="4" t="s">
        <v>11</v>
      </c>
      <c r="H595" s="4" t="s">
        <v>39</v>
      </c>
      <c r="I595" s="4" t="s">
        <v>28</v>
      </c>
      <c r="J595" s="4" t="s">
        <v>3</v>
      </c>
      <c r="K595" s="4" t="s">
        <v>4</v>
      </c>
      <c r="L595" s="4" t="s">
        <v>30</v>
      </c>
      <c r="M595" s="9">
        <v>3</v>
      </c>
      <c r="N595" s="6">
        <v>104.8</v>
      </c>
      <c r="O595" s="7">
        <v>0.1</v>
      </c>
      <c r="P595" s="6">
        <v>50.59</v>
      </c>
      <c r="Q595" s="6">
        <f t="shared" si="36"/>
        <v>282.95999999999998</v>
      </c>
      <c r="R595" s="6">
        <f t="shared" si="37"/>
        <v>151.77000000000001</v>
      </c>
      <c r="S595" s="6">
        <f t="shared" si="38"/>
        <v>131.18999999999997</v>
      </c>
      <c r="T595" s="8">
        <f t="shared" si="39"/>
        <v>0.46363443596268017</v>
      </c>
      <c r="U595" s="5">
        <f>YEAR(SalesDataTable[[#This Row],[Order Date]])</f>
        <v>2026</v>
      </c>
      <c r="V595" s="8" t="str">
        <f>"Q"&amp;ROUNDUP(MONTH(SalesDataTable[[#This Row],[Order Date]])/3,0)</f>
        <v>Q2</v>
      </c>
      <c r="W595" s="9">
        <f>MONTH(SalesDataTable[[#This Row],[Order Date]])</f>
        <v>4</v>
      </c>
      <c r="X595" s="8" t="str">
        <f>TEXT(SalesDataTable[[#This Row],[Order Date]],"mmm")</f>
        <v>Apr</v>
      </c>
    </row>
    <row r="596" spans="1:24" ht="16">
      <c r="A596" s="2">
        <v>1340</v>
      </c>
      <c r="B596" s="3">
        <v>46130</v>
      </c>
      <c r="C596" s="5">
        <f>YEAR(SalesDataTable[[#This Row],[Order Date]])</f>
        <v>2026</v>
      </c>
      <c r="D596" s="14" t="str">
        <f>"Q"&amp;ROUNDUP(MONTH(SalesDataTable[[#This Row],[Order Date]])/3,0)</f>
        <v>Q2</v>
      </c>
      <c r="E596" s="5">
        <f>MONTH(SalesDataTable[[#This Row],[Order Date]])</f>
        <v>4</v>
      </c>
      <c r="F596" s="5" t="str">
        <f>TEXT(SalesDataTable[[#This Row],[Order Date]], "MMM")</f>
        <v>Apr</v>
      </c>
      <c r="G596" s="4" t="s">
        <v>20</v>
      </c>
      <c r="H596" s="4" t="s">
        <v>33</v>
      </c>
      <c r="I596" s="4" t="s">
        <v>2</v>
      </c>
      <c r="J596" s="4" t="s">
        <v>13</v>
      </c>
      <c r="K596" s="4" t="s">
        <v>34</v>
      </c>
      <c r="L596" s="4" t="s">
        <v>45</v>
      </c>
      <c r="M596" s="9">
        <v>2</v>
      </c>
      <c r="N596" s="6">
        <v>51.24</v>
      </c>
      <c r="O596" s="7">
        <v>0</v>
      </c>
      <c r="P596" s="6">
        <v>22.52</v>
      </c>
      <c r="Q596" s="6">
        <f t="shared" si="36"/>
        <v>102.48</v>
      </c>
      <c r="R596" s="6">
        <f t="shared" si="37"/>
        <v>45.04</v>
      </c>
      <c r="S596" s="6">
        <f t="shared" si="38"/>
        <v>57.440000000000005</v>
      </c>
      <c r="T596" s="8">
        <f t="shared" si="39"/>
        <v>0.56049960967993762</v>
      </c>
      <c r="U596" s="5">
        <f>YEAR(SalesDataTable[[#This Row],[Order Date]])</f>
        <v>2026</v>
      </c>
      <c r="V596" s="8" t="str">
        <f>"Q"&amp;ROUNDUP(MONTH(SalesDataTable[[#This Row],[Order Date]])/3,0)</f>
        <v>Q2</v>
      </c>
      <c r="W596" s="9">
        <f>MONTH(SalesDataTable[[#This Row],[Order Date]])</f>
        <v>4</v>
      </c>
      <c r="X596" s="8" t="str">
        <f>TEXT(SalesDataTable[[#This Row],[Order Date]],"mmm")</f>
        <v>Apr</v>
      </c>
    </row>
    <row r="597" spans="1:24" ht="16">
      <c r="A597" s="2">
        <v>1444</v>
      </c>
      <c r="B597" s="3">
        <v>46130</v>
      </c>
      <c r="C597" s="5">
        <f>YEAR(SalesDataTable[[#This Row],[Order Date]])</f>
        <v>2026</v>
      </c>
      <c r="D597" s="14" t="str">
        <f>"Q"&amp;ROUNDUP(MONTH(SalesDataTable[[#This Row],[Order Date]])/3,0)</f>
        <v>Q2</v>
      </c>
      <c r="E597" s="5">
        <f>MONTH(SalesDataTable[[#This Row],[Order Date]])</f>
        <v>4</v>
      </c>
      <c r="F597" s="5" t="str">
        <f>TEXT(SalesDataTable[[#This Row],[Order Date]], "MMM")</f>
        <v>Apr</v>
      </c>
      <c r="G597" s="4" t="s">
        <v>11</v>
      </c>
      <c r="H597" s="4" t="s">
        <v>39</v>
      </c>
      <c r="I597" s="4" t="s">
        <v>19</v>
      </c>
      <c r="J597" s="4" t="s">
        <v>3</v>
      </c>
      <c r="K597" s="4" t="s">
        <v>23</v>
      </c>
      <c r="L597" s="4" t="s">
        <v>51</v>
      </c>
      <c r="M597" s="9">
        <v>1</v>
      </c>
      <c r="N597" s="6">
        <v>120.52</v>
      </c>
      <c r="O597" s="7">
        <v>0.1</v>
      </c>
      <c r="P597" s="6">
        <v>59.01</v>
      </c>
      <c r="Q597" s="6">
        <f t="shared" si="36"/>
        <v>108.468</v>
      </c>
      <c r="R597" s="6">
        <f t="shared" si="37"/>
        <v>59.01</v>
      </c>
      <c r="S597" s="6">
        <f t="shared" si="38"/>
        <v>49.458000000000006</v>
      </c>
      <c r="T597" s="8">
        <f t="shared" si="39"/>
        <v>0.45596858059519862</v>
      </c>
      <c r="U597" s="5">
        <f>YEAR(SalesDataTable[[#This Row],[Order Date]])</f>
        <v>2026</v>
      </c>
      <c r="V597" s="8" t="str">
        <f>"Q"&amp;ROUNDUP(MONTH(SalesDataTable[[#This Row],[Order Date]])/3,0)</f>
        <v>Q2</v>
      </c>
      <c r="W597" s="9">
        <f>MONTH(SalesDataTable[[#This Row],[Order Date]])</f>
        <v>4</v>
      </c>
      <c r="X597" s="8" t="str">
        <f>TEXT(SalesDataTable[[#This Row],[Order Date]],"mmm")</f>
        <v>Apr</v>
      </c>
    </row>
    <row r="598" spans="1:24" ht="16">
      <c r="A598" s="2">
        <v>2390</v>
      </c>
      <c r="B598" s="3">
        <v>46130</v>
      </c>
      <c r="C598" s="5">
        <f>YEAR(SalesDataTable[[#This Row],[Order Date]])</f>
        <v>2026</v>
      </c>
      <c r="D598" s="14" t="str">
        <f>"Q"&amp;ROUNDUP(MONTH(SalesDataTable[[#This Row],[Order Date]])/3,0)</f>
        <v>Q2</v>
      </c>
      <c r="E598" s="5">
        <f>MONTH(SalesDataTable[[#This Row],[Order Date]])</f>
        <v>4</v>
      </c>
      <c r="F598" s="5" t="str">
        <f>TEXT(SalesDataTable[[#This Row],[Order Date]], "MMM")</f>
        <v>Apr</v>
      </c>
      <c r="G598" s="4" t="s">
        <v>20</v>
      </c>
      <c r="H598" s="4" t="s">
        <v>33</v>
      </c>
      <c r="I598" s="4" t="s">
        <v>19</v>
      </c>
      <c r="J598" s="4" t="s">
        <v>3</v>
      </c>
      <c r="K598" s="4" t="s">
        <v>23</v>
      </c>
      <c r="L598" s="4" t="s">
        <v>40</v>
      </c>
      <c r="M598" s="9">
        <v>1</v>
      </c>
      <c r="N598" s="6">
        <v>80.98</v>
      </c>
      <c r="O598" s="7">
        <v>0</v>
      </c>
      <c r="P598" s="6">
        <v>40.19</v>
      </c>
      <c r="Q598" s="6">
        <f t="shared" si="36"/>
        <v>80.98</v>
      </c>
      <c r="R598" s="6">
        <f t="shared" si="37"/>
        <v>40.19</v>
      </c>
      <c r="S598" s="6">
        <f t="shared" si="38"/>
        <v>40.790000000000006</v>
      </c>
      <c r="T598" s="8">
        <f t="shared" si="39"/>
        <v>0.50370461842430236</v>
      </c>
      <c r="U598" s="5">
        <f>YEAR(SalesDataTable[[#This Row],[Order Date]])</f>
        <v>2026</v>
      </c>
      <c r="V598" s="8" t="str">
        <f>"Q"&amp;ROUNDUP(MONTH(SalesDataTable[[#This Row],[Order Date]])/3,0)</f>
        <v>Q2</v>
      </c>
      <c r="W598" s="9">
        <f>MONTH(SalesDataTable[[#This Row],[Order Date]])</f>
        <v>4</v>
      </c>
      <c r="X598" s="8" t="str">
        <f>TEXT(SalesDataTable[[#This Row],[Order Date]],"mmm")</f>
        <v>Apr</v>
      </c>
    </row>
    <row r="599" spans="1:24" ht="16">
      <c r="A599" s="2">
        <v>3076</v>
      </c>
      <c r="B599" s="3">
        <v>46130</v>
      </c>
      <c r="C599" s="5">
        <f>YEAR(SalesDataTable[[#This Row],[Order Date]])</f>
        <v>2026</v>
      </c>
      <c r="D599" s="14" t="str">
        <f>"Q"&amp;ROUNDUP(MONTH(SalesDataTable[[#This Row],[Order Date]])/3,0)</f>
        <v>Q2</v>
      </c>
      <c r="E599" s="5">
        <f>MONTH(SalesDataTable[[#This Row],[Order Date]])</f>
        <v>4</v>
      </c>
      <c r="F599" s="5" t="str">
        <f>TEXT(SalesDataTable[[#This Row],[Order Date]], "MMM")</f>
        <v>Apr</v>
      </c>
      <c r="G599" s="4" t="s">
        <v>11</v>
      </c>
      <c r="H599" s="4" t="s">
        <v>12</v>
      </c>
      <c r="I599" s="4" t="s">
        <v>2</v>
      </c>
      <c r="J599" s="4" t="s">
        <v>16</v>
      </c>
      <c r="K599" s="4" t="s">
        <v>23</v>
      </c>
      <c r="L599" s="4" t="s">
        <v>40</v>
      </c>
      <c r="M599" s="9">
        <v>2</v>
      </c>
      <c r="N599" s="6">
        <v>82.58</v>
      </c>
      <c r="O599" s="7">
        <v>0.1</v>
      </c>
      <c r="P599" s="6">
        <v>39.93</v>
      </c>
      <c r="Q599" s="6">
        <f t="shared" si="36"/>
        <v>148.64400000000001</v>
      </c>
      <c r="R599" s="6">
        <f t="shared" si="37"/>
        <v>79.86</v>
      </c>
      <c r="S599" s="6">
        <f t="shared" si="38"/>
        <v>68.784000000000006</v>
      </c>
      <c r="T599" s="8">
        <f t="shared" si="39"/>
        <v>0.46274319851457174</v>
      </c>
      <c r="U599" s="5">
        <f>YEAR(SalesDataTable[[#This Row],[Order Date]])</f>
        <v>2026</v>
      </c>
      <c r="V599" s="8" t="str">
        <f>"Q"&amp;ROUNDUP(MONTH(SalesDataTable[[#This Row],[Order Date]])/3,0)</f>
        <v>Q2</v>
      </c>
      <c r="W599" s="9">
        <f>MONTH(SalesDataTable[[#This Row],[Order Date]])</f>
        <v>4</v>
      </c>
      <c r="X599" s="8" t="str">
        <f>TEXT(SalesDataTable[[#This Row],[Order Date]],"mmm")</f>
        <v>Apr</v>
      </c>
    </row>
    <row r="600" spans="1:24" ht="16">
      <c r="A600" s="2">
        <v>3157</v>
      </c>
      <c r="B600" s="3">
        <v>46130</v>
      </c>
      <c r="C600" s="5">
        <f>YEAR(SalesDataTable[[#This Row],[Order Date]])</f>
        <v>2026</v>
      </c>
      <c r="D600" s="14" t="str">
        <f>"Q"&amp;ROUNDUP(MONTH(SalesDataTable[[#This Row],[Order Date]])/3,0)</f>
        <v>Q2</v>
      </c>
      <c r="E600" s="5">
        <f>MONTH(SalesDataTable[[#This Row],[Order Date]])</f>
        <v>4</v>
      </c>
      <c r="F600" s="5" t="str">
        <f>TEXT(SalesDataTable[[#This Row],[Order Date]], "MMM")</f>
        <v>Apr</v>
      </c>
      <c r="G600" s="4" t="s">
        <v>20</v>
      </c>
      <c r="H600" s="4" t="s">
        <v>33</v>
      </c>
      <c r="I600" s="4" t="s">
        <v>2</v>
      </c>
      <c r="J600" s="4" t="s">
        <v>13</v>
      </c>
      <c r="K600" s="4" t="s">
        <v>23</v>
      </c>
      <c r="L600" s="4" t="s">
        <v>29</v>
      </c>
      <c r="M600" s="9">
        <v>2</v>
      </c>
      <c r="N600" s="6">
        <v>200.36</v>
      </c>
      <c r="O600" s="7">
        <v>0</v>
      </c>
      <c r="P600" s="6">
        <v>105.12</v>
      </c>
      <c r="Q600" s="6">
        <f t="shared" si="36"/>
        <v>400.72</v>
      </c>
      <c r="R600" s="6">
        <f t="shared" si="37"/>
        <v>210.24</v>
      </c>
      <c r="S600" s="6">
        <f t="shared" si="38"/>
        <v>190.48000000000002</v>
      </c>
      <c r="T600" s="8">
        <f t="shared" si="39"/>
        <v>0.47534438011579161</v>
      </c>
      <c r="U600" s="5">
        <f>YEAR(SalesDataTable[[#This Row],[Order Date]])</f>
        <v>2026</v>
      </c>
      <c r="V600" s="8" t="str">
        <f>"Q"&amp;ROUNDUP(MONTH(SalesDataTable[[#This Row],[Order Date]])/3,0)</f>
        <v>Q2</v>
      </c>
      <c r="W600" s="9">
        <f>MONTH(SalesDataTable[[#This Row],[Order Date]])</f>
        <v>4</v>
      </c>
      <c r="X600" s="8" t="str">
        <f>TEXT(SalesDataTable[[#This Row],[Order Date]],"mmm")</f>
        <v>Apr</v>
      </c>
    </row>
    <row r="601" spans="1:24" ht="16">
      <c r="A601" s="2">
        <v>4516</v>
      </c>
      <c r="B601" s="3">
        <v>46130</v>
      </c>
      <c r="C601" s="5">
        <f>YEAR(SalesDataTable[[#This Row],[Order Date]])</f>
        <v>2026</v>
      </c>
      <c r="D601" s="14" t="str">
        <f>"Q"&amp;ROUNDUP(MONTH(SalesDataTable[[#This Row],[Order Date]])/3,0)</f>
        <v>Q2</v>
      </c>
      <c r="E601" s="5">
        <f>MONTH(SalesDataTable[[#This Row],[Order Date]])</f>
        <v>4</v>
      </c>
      <c r="F601" s="5" t="str">
        <f>TEXT(SalesDataTable[[#This Row],[Order Date]], "MMM")</f>
        <v>Apr</v>
      </c>
      <c r="G601" s="4" t="s">
        <v>11</v>
      </c>
      <c r="H601" s="4" t="s">
        <v>25</v>
      </c>
      <c r="I601" s="4" t="s">
        <v>2</v>
      </c>
      <c r="J601" s="4" t="s">
        <v>3</v>
      </c>
      <c r="K601" s="4" t="s">
        <v>23</v>
      </c>
      <c r="L601" s="4" t="s">
        <v>29</v>
      </c>
      <c r="M601" s="9">
        <v>1</v>
      </c>
      <c r="N601" s="6">
        <v>196.24</v>
      </c>
      <c r="O601" s="7">
        <v>0</v>
      </c>
      <c r="P601" s="6">
        <v>106.34</v>
      </c>
      <c r="Q601" s="6">
        <f t="shared" si="36"/>
        <v>196.24</v>
      </c>
      <c r="R601" s="6">
        <f t="shared" si="37"/>
        <v>106.34</v>
      </c>
      <c r="S601" s="6">
        <f t="shared" si="38"/>
        <v>89.9</v>
      </c>
      <c r="T601" s="8">
        <f t="shared" si="39"/>
        <v>0.45811251528740321</v>
      </c>
      <c r="U601" s="5">
        <f>YEAR(SalesDataTable[[#This Row],[Order Date]])</f>
        <v>2026</v>
      </c>
      <c r="V601" s="8" t="str">
        <f>"Q"&amp;ROUNDUP(MONTH(SalesDataTable[[#This Row],[Order Date]])/3,0)</f>
        <v>Q2</v>
      </c>
      <c r="W601" s="9">
        <f>MONTH(SalesDataTable[[#This Row],[Order Date]])</f>
        <v>4</v>
      </c>
      <c r="X601" s="8" t="str">
        <f>TEXT(SalesDataTable[[#This Row],[Order Date]],"mmm")</f>
        <v>Apr</v>
      </c>
    </row>
    <row r="602" spans="1:24" ht="16">
      <c r="A602" s="2">
        <v>5119</v>
      </c>
      <c r="B602" s="3">
        <v>46130</v>
      </c>
      <c r="C602" s="5">
        <f>YEAR(SalesDataTable[[#This Row],[Order Date]])</f>
        <v>2026</v>
      </c>
      <c r="D602" s="14" t="str">
        <f>"Q"&amp;ROUNDUP(MONTH(SalesDataTable[[#This Row],[Order Date]])/3,0)</f>
        <v>Q2</v>
      </c>
      <c r="E602" s="5">
        <f>MONTH(SalesDataTable[[#This Row],[Order Date]])</f>
        <v>4</v>
      </c>
      <c r="F602" s="5" t="str">
        <f>TEXT(SalesDataTable[[#This Row],[Order Date]], "MMM")</f>
        <v>Apr</v>
      </c>
      <c r="G602" s="4" t="s">
        <v>0</v>
      </c>
      <c r="H602" s="4" t="s">
        <v>50</v>
      </c>
      <c r="I602" s="4" t="s">
        <v>2</v>
      </c>
      <c r="J602" s="4" t="s">
        <v>16</v>
      </c>
      <c r="K602" s="4" t="s">
        <v>9</v>
      </c>
      <c r="L602" s="4" t="s">
        <v>10</v>
      </c>
      <c r="M602" s="9">
        <v>1</v>
      </c>
      <c r="N602" s="6">
        <v>93.32</v>
      </c>
      <c r="O602" s="7">
        <v>0</v>
      </c>
      <c r="P602" s="6">
        <v>44.82</v>
      </c>
      <c r="Q602" s="6">
        <f t="shared" si="36"/>
        <v>93.32</v>
      </c>
      <c r="R602" s="6">
        <f t="shared" si="37"/>
        <v>44.82</v>
      </c>
      <c r="S602" s="6">
        <f t="shared" si="38"/>
        <v>48.499999999999993</v>
      </c>
      <c r="T602" s="8">
        <f t="shared" si="39"/>
        <v>0.51971710244320612</v>
      </c>
      <c r="U602" s="5">
        <f>YEAR(SalesDataTable[[#This Row],[Order Date]])</f>
        <v>2026</v>
      </c>
      <c r="V602" s="8" t="str">
        <f>"Q"&amp;ROUNDUP(MONTH(SalesDataTable[[#This Row],[Order Date]])/3,0)</f>
        <v>Q2</v>
      </c>
      <c r="W602" s="9">
        <f>MONTH(SalesDataTable[[#This Row],[Order Date]])</f>
        <v>4</v>
      </c>
      <c r="X602" s="8" t="str">
        <f>TEXT(SalesDataTable[[#This Row],[Order Date]],"mmm")</f>
        <v>Apr</v>
      </c>
    </row>
    <row r="603" spans="1:24" ht="16">
      <c r="A603" s="2">
        <v>125</v>
      </c>
      <c r="B603" s="3">
        <v>46131</v>
      </c>
      <c r="C603" s="5">
        <f>YEAR(SalesDataTable[[#This Row],[Order Date]])</f>
        <v>2026</v>
      </c>
      <c r="D603" s="14" t="str">
        <f>"Q"&amp;ROUNDUP(MONTH(SalesDataTable[[#This Row],[Order Date]])/3,0)</f>
        <v>Q2</v>
      </c>
      <c r="E603" s="5">
        <f>MONTH(SalesDataTable[[#This Row],[Order Date]])</f>
        <v>4</v>
      </c>
      <c r="F603" s="5" t="str">
        <f>TEXT(SalesDataTable[[#This Row],[Order Date]], "MMM")</f>
        <v>Apr</v>
      </c>
      <c r="G603" s="4" t="s">
        <v>20</v>
      </c>
      <c r="H603" s="4" t="s">
        <v>31</v>
      </c>
      <c r="I603" s="4" t="s">
        <v>2</v>
      </c>
      <c r="J603" s="4" t="s">
        <v>3</v>
      </c>
      <c r="K603" s="4" t="s">
        <v>4</v>
      </c>
      <c r="L603" s="4" t="s">
        <v>30</v>
      </c>
      <c r="M603" s="9">
        <v>2</v>
      </c>
      <c r="N603" s="6">
        <v>101.61</v>
      </c>
      <c r="O603" s="7">
        <v>0</v>
      </c>
      <c r="P603" s="6">
        <v>49.9</v>
      </c>
      <c r="Q603" s="6">
        <f t="shared" si="36"/>
        <v>203.22</v>
      </c>
      <c r="R603" s="6">
        <f t="shared" si="37"/>
        <v>99.8</v>
      </c>
      <c r="S603" s="6">
        <f t="shared" si="38"/>
        <v>103.42</v>
      </c>
      <c r="T603" s="8">
        <f t="shared" si="39"/>
        <v>0.50890660368074014</v>
      </c>
      <c r="U603" s="5">
        <f>YEAR(SalesDataTable[[#This Row],[Order Date]])</f>
        <v>2026</v>
      </c>
      <c r="V603" s="8" t="str">
        <f>"Q"&amp;ROUNDUP(MONTH(SalesDataTable[[#This Row],[Order Date]])/3,0)</f>
        <v>Q2</v>
      </c>
      <c r="W603" s="9">
        <f>MONTH(SalesDataTable[[#This Row],[Order Date]])</f>
        <v>4</v>
      </c>
      <c r="X603" s="8" t="str">
        <f>TEXT(SalesDataTable[[#This Row],[Order Date]],"mmm")</f>
        <v>Apr</v>
      </c>
    </row>
    <row r="604" spans="1:24" ht="16">
      <c r="A604" s="2">
        <v>728</v>
      </c>
      <c r="B604" s="3">
        <v>46131</v>
      </c>
      <c r="C604" s="5">
        <f>YEAR(SalesDataTable[[#This Row],[Order Date]])</f>
        <v>2026</v>
      </c>
      <c r="D604" s="14" t="str">
        <f>"Q"&amp;ROUNDUP(MONTH(SalesDataTable[[#This Row],[Order Date]])/3,0)</f>
        <v>Q2</v>
      </c>
      <c r="E604" s="5">
        <f>MONTH(SalesDataTable[[#This Row],[Order Date]])</f>
        <v>4</v>
      </c>
      <c r="F604" s="5" t="str">
        <f>TEXT(SalesDataTable[[#This Row],[Order Date]], "MMM")</f>
        <v>Apr</v>
      </c>
      <c r="G604" s="4" t="s">
        <v>6</v>
      </c>
      <c r="H604" s="4" t="s">
        <v>49</v>
      </c>
      <c r="I604" s="4" t="s">
        <v>2</v>
      </c>
      <c r="J604" s="4" t="s">
        <v>3</v>
      </c>
      <c r="K604" s="4" t="s">
        <v>4</v>
      </c>
      <c r="L604" s="4" t="s">
        <v>30</v>
      </c>
      <c r="M604" s="9">
        <v>1</v>
      </c>
      <c r="N604" s="6">
        <v>104.91</v>
      </c>
      <c r="O604" s="7">
        <v>0</v>
      </c>
      <c r="P604" s="6">
        <v>51.68</v>
      </c>
      <c r="Q604" s="6">
        <f t="shared" si="36"/>
        <v>104.91</v>
      </c>
      <c r="R604" s="6">
        <f t="shared" si="37"/>
        <v>51.68</v>
      </c>
      <c r="S604" s="6">
        <f t="shared" si="38"/>
        <v>53.23</v>
      </c>
      <c r="T604" s="8">
        <f t="shared" si="39"/>
        <v>0.50738728433895719</v>
      </c>
      <c r="U604" s="5">
        <f>YEAR(SalesDataTable[[#This Row],[Order Date]])</f>
        <v>2026</v>
      </c>
      <c r="V604" s="8" t="str">
        <f>"Q"&amp;ROUNDUP(MONTH(SalesDataTable[[#This Row],[Order Date]])/3,0)</f>
        <v>Q2</v>
      </c>
      <c r="W604" s="9">
        <f>MONTH(SalesDataTable[[#This Row],[Order Date]])</f>
        <v>4</v>
      </c>
      <c r="X604" s="8" t="str">
        <f>TEXT(SalesDataTable[[#This Row],[Order Date]],"mmm")</f>
        <v>Apr</v>
      </c>
    </row>
    <row r="605" spans="1:24" ht="16">
      <c r="A605" s="2">
        <v>1271</v>
      </c>
      <c r="B605" s="3">
        <v>46131</v>
      </c>
      <c r="C605" s="5">
        <f>YEAR(SalesDataTable[[#This Row],[Order Date]])</f>
        <v>2026</v>
      </c>
      <c r="D605" s="14" t="str">
        <f>"Q"&amp;ROUNDUP(MONTH(SalesDataTable[[#This Row],[Order Date]])/3,0)</f>
        <v>Q2</v>
      </c>
      <c r="E605" s="5">
        <f>MONTH(SalesDataTable[[#This Row],[Order Date]])</f>
        <v>4</v>
      </c>
      <c r="F605" s="5" t="str">
        <f>TEXT(SalesDataTable[[#This Row],[Order Date]], "MMM")</f>
        <v>Apr</v>
      </c>
      <c r="G605" s="4" t="s">
        <v>11</v>
      </c>
      <c r="H605" s="4" t="s">
        <v>12</v>
      </c>
      <c r="I605" s="4" t="s">
        <v>8</v>
      </c>
      <c r="J605" s="4" t="s">
        <v>16</v>
      </c>
      <c r="K605" s="4" t="s">
        <v>34</v>
      </c>
      <c r="L605" s="4" t="s">
        <v>35</v>
      </c>
      <c r="M605" s="9">
        <v>8</v>
      </c>
      <c r="N605" s="6">
        <v>39.99</v>
      </c>
      <c r="O605" s="7">
        <v>0.15</v>
      </c>
      <c r="P605" s="6">
        <v>14.92</v>
      </c>
      <c r="Q605" s="6">
        <f t="shared" si="36"/>
        <v>271.93200000000002</v>
      </c>
      <c r="R605" s="6">
        <f t="shared" si="37"/>
        <v>119.36</v>
      </c>
      <c r="S605" s="6">
        <f t="shared" si="38"/>
        <v>152.572</v>
      </c>
      <c r="T605" s="8">
        <f t="shared" si="39"/>
        <v>0.56106673727255341</v>
      </c>
      <c r="U605" s="5">
        <f>YEAR(SalesDataTable[[#This Row],[Order Date]])</f>
        <v>2026</v>
      </c>
      <c r="V605" s="8" t="str">
        <f>"Q"&amp;ROUNDUP(MONTH(SalesDataTable[[#This Row],[Order Date]])/3,0)</f>
        <v>Q2</v>
      </c>
      <c r="W605" s="9">
        <f>MONTH(SalesDataTable[[#This Row],[Order Date]])</f>
        <v>4</v>
      </c>
      <c r="X605" s="8" t="str">
        <f>TEXT(SalesDataTable[[#This Row],[Order Date]],"mmm")</f>
        <v>Apr</v>
      </c>
    </row>
    <row r="606" spans="1:24" ht="16">
      <c r="A606" s="2">
        <v>1284</v>
      </c>
      <c r="B606" s="3">
        <v>46131</v>
      </c>
      <c r="C606" s="5">
        <f>YEAR(SalesDataTable[[#This Row],[Order Date]])</f>
        <v>2026</v>
      </c>
      <c r="D606" s="14" t="str">
        <f>"Q"&amp;ROUNDUP(MONTH(SalesDataTable[[#This Row],[Order Date]])/3,0)</f>
        <v>Q2</v>
      </c>
      <c r="E606" s="5">
        <f>MONTH(SalesDataTable[[#This Row],[Order Date]])</f>
        <v>4</v>
      </c>
      <c r="F606" s="5" t="str">
        <f>TEXT(SalesDataTable[[#This Row],[Order Date]], "MMM")</f>
        <v>Apr</v>
      </c>
      <c r="G606" s="4" t="s">
        <v>6</v>
      </c>
      <c r="H606" s="4" t="s">
        <v>43</v>
      </c>
      <c r="I606" s="4" t="s">
        <v>19</v>
      </c>
      <c r="J606" s="4" t="s">
        <v>13</v>
      </c>
      <c r="K606" s="4" t="s">
        <v>14</v>
      </c>
      <c r="L606" s="4" t="s">
        <v>44</v>
      </c>
      <c r="M606" s="9">
        <v>1</v>
      </c>
      <c r="N606" s="6">
        <v>136.01</v>
      </c>
      <c r="O606" s="7">
        <v>0</v>
      </c>
      <c r="P606" s="6">
        <v>66.59</v>
      </c>
      <c r="Q606" s="6">
        <f t="shared" si="36"/>
        <v>136.01</v>
      </c>
      <c r="R606" s="6">
        <f t="shared" si="37"/>
        <v>66.59</v>
      </c>
      <c r="S606" s="6">
        <f t="shared" si="38"/>
        <v>69.419999999999987</v>
      </c>
      <c r="T606" s="8">
        <f t="shared" si="39"/>
        <v>0.51040364679067707</v>
      </c>
      <c r="U606" s="5">
        <f>YEAR(SalesDataTable[[#This Row],[Order Date]])</f>
        <v>2026</v>
      </c>
      <c r="V606" s="8" t="str">
        <f>"Q"&amp;ROUNDUP(MONTH(SalesDataTable[[#This Row],[Order Date]])/3,0)</f>
        <v>Q2</v>
      </c>
      <c r="W606" s="9">
        <f>MONTH(SalesDataTable[[#This Row],[Order Date]])</f>
        <v>4</v>
      </c>
      <c r="X606" s="8" t="str">
        <f>TEXT(SalesDataTable[[#This Row],[Order Date]],"mmm")</f>
        <v>Apr</v>
      </c>
    </row>
    <row r="607" spans="1:24" ht="16">
      <c r="A607" s="2">
        <v>1657</v>
      </c>
      <c r="B607" s="3">
        <v>46131</v>
      </c>
      <c r="C607" s="5">
        <f>YEAR(SalesDataTable[[#This Row],[Order Date]])</f>
        <v>2026</v>
      </c>
      <c r="D607" s="14" t="str">
        <f>"Q"&amp;ROUNDUP(MONTH(SalesDataTable[[#This Row],[Order Date]])/3,0)</f>
        <v>Q2</v>
      </c>
      <c r="E607" s="5">
        <f>MONTH(SalesDataTable[[#This Row],[Order Date]])</f>
        <v>4</v>
      </c>
      <c r="F607" s="5" t="str">
        <f>TEXT(SalesDataTable[[#This Row],[Order Date]], "MMM")</f>
        <v>Apr</v>
      </c>
      <c r="G607" s="4" t="s">
        <v>0</v>
      </c>
      <c r="H607" s="4" t="s">
        <v>1</v>
      </c>
      <c r="I607" s="4" t="s">
        <v>8</v>
      </c>
      <c r="J607" s="4" t="s">
        <v>16</v>
      </c>
      <c r="K607" s="4" t="s">
        <v>23</v>
      </c>
      <c r="L607" s="4" t="s">
        <v>51</v>
      </c>
      <c r="M607" s="9">
        <v>15</v>
      </c>
      <c r="N607" s="6">
        <v>122.1</v>
      </c>
      <c r="O607" s="7">
        <v>0.15</v>
      </c>
      <c r="P607" s="6">
        <v>62.33</v>
      </c>
      <c r="Q607" s="6">
        <f t="shared" si="36"/>
        <v>1556.7749999999999</v>
      </c>
      <c r="R607" s="6">
        <f t="shared" si="37"/>
        <v>934.94999999999993</v>
      </c>
      <c r="S607" s="6">
        <f t="shared" si="38"/>
        <v>621.82499999999993</v>
      </c>
      <c r="T607" s="8">
        <f t="shared" si="39"/>
        <v>0.39943151707857588</v>
      </c>
      <c r="U607" s="5">
        <f>YEAR(SalesDataTable[[#This Row],[Order Date]])</f>
        <v>2026</v>
      </c>
      <c r="V607" s="8" t="str">
        <f>"Q"&amp;ROUNDUP(MONTH(SalesDataTable[[#This Row],[Order Date]])/3,0)</f>
        <v>Q2</v>
      </c>
      <c r="W607" s="9">
        <f>MONTH(SalesDataTable[[#This Row],[Order Date]])</f>
        <v>4</v>
      </c>
      <c r="X607" s="8" t="str">
        <f>TEXT(SalesDataTable[[#This Row],[Order Date]],"mmm")</f>
        <v>Apr</v>
      </c>
    </row>
    <row r="608" spans="1:24" ht="16">
      <c r="A608" s="2">
        <v>2240</v>
      </c>
      <c r="B608" s="3">
        <v>46131</v>
      </c>
      <c r="C608" s="5">
        <f>YEAR(SalesDataTable[[#This Row],[Order Date]])</f>
        <v>2026</v>
      </c>
      <c r="D608" s="14" t="str">
        <f>"Q"&amp;ROUNDUP(MONTH(SalesDataTable[[#This Row],[Order Date]])/3,0)</f>
        <v>Q2</v>
      </c>
      <c r="E608" s="5">
        <f>MONTH(SalesDataTable[[#This Row],[Order Date]])</f>
        <v>4</v>
      </c>
      <c r="F608" s="5" t="str">
        <f>TEXT(SalesDataTable[[#This Row],[Order Date]], "MMM")</f>
        <v>Apr</v>
      </c>
      <c r="G608" s="4" t="s">
        <v>0</v>
      </c>
      <c r="H608" s="4" t="s">
        <v>50</v>
      </c>
      <c r="I608" s="4" t="s">
        <v>28</v>
      </c>
      <c r="J608" s="4" t="s">
        <v>3</v>
      </c>
      <c r="K608" s="4" t="s">
        <v>23</v>
      </c>
      <c r="L608" s="4" t="s">
        <v>24</v>
      </c>
      <c r="M608" s="9">
        <v>4</v>
      </c>
      <c r="N608" s="6">
        <v>341.75</v>
      </c>
      <c r="O608" s="7">
        <v>0.1</v>
      </c>
      <c r="P608" s="6">
        <v>191.91</v>
      </c>
      <c r="Q608" s="6">
        <f t="shared" si="36"/>
        <v>1230.3</v>
      </c>
      <c r="R608" s="6">
        <f t="shared" si="37"/>
        <v>767.64</v>
      </c>
      <c r="S608" s="6">
        <f t="shared" si="38"/>
        <v>462.65999999999997</v>
      </c>
      <c r="T608" s="8">
        <f t="shared" si="39"/>
        <v>0.37605462082418922</v>
      </c>
      <c r="U608" s="5">
        <f>YEAR(SalesDataTable[[#This Row],[Order Date]])</f>
        <v>2026</v>
      </c>
      <c r="V608" s="8" t="str">
        <f>"Q"&amp;ROUNDUP(MONTH(SalesDataTable[[#This Row],[Order Date]])/3,0)</f>
        <v>Q2</v>
      </c>
      <c r="W608" s="9">
        <f>MONTH(SalesDataTable[[#This Row],[Order Date]])</f>
        <v>4</v>
      </c>
      <c r="X608" s="8" t="str">
        <f>TEXT(SalesDataTable[[#This Row],[Order Date]],"mmm")</f>
        <v>Apr</v>
      </c>
    </row>
    <row r="609" spans="1:24" ht="16">
      <c r="A609" s="2">
        <v>3050</v>
      </c>
      <c r="B609" s="3">
        <v>46131</v>
      </c>
      <c r="C609" s="5">
        <f>YEAR(SalesDataTable[[#This Row],[Order Date]])</f>
        <v>2026</v>
      </c>
      <c r="D609" s="14" t="str">
        <f>"Q"&amp;ROUNDUP(MONTH(SalesDataTable[[#This Row],[Order Date]])/3,0)</f>
        <v>Q2</v>
      </c>
      <c r="E609" s="5">
        <f>MONTH(SalesDataTable[[#This Row],[Order Date]])</f>
        <v>4</v>
      </c>
      <c r="F609" s="5" t="str">
        <f>TEXT(SalesDataTable[[#This Row],[Order Date]], "MMM")</f>
        <v>Apr</v>
      </c>
      <c r="G609" s="4" t="s">
        <v>20</v>
      </c>
      <c r="H609" s="4" t="s">
        <v>47</v>
      </c>
      <c r="I609" s="4" t="s">
        <v>19</v>
      </c>
      <c r="J609" s="4" t="s">
        <v>3</v>
      </c>
      <c r="K609" s="4" t="s">
        <v>9</v>
      </c>
      <c r="L609" s="4" t="s">
        <v>37</v>
      </c>
      <c r="M609" s="9">
        <v>3</v>
      </c>
      <c r="N609" s="6">
        <v>156.16</v>
      </c>
      <c r="O609" s="7">
        <v>0.05</v>
      </c>
      <c r="P609" s="6">
        <v>77.81</v>
      </c>
      <c r="Q609" s="6">
        <f t="shared" si="36"/>
        <v>445.05599999999998</v>
      </c>
      <c r="R609" s="6">
        <f t="shared" si="37"/>
        <v>233.43</v>
      </c>
      <c r="S609" s="6">
        <f t="shared" si="38"/>
        <v>211.62599999999998</v>
      </c>
      <c r="T609" s="8">
        <f t="shared" si="39"/>
        <v>0.47550420621225192</v>
      </c>
      <c r="U609" s="5">
        <f>YEAR(SalesDataTable[[#This Row],[Order Date]])</f>
        <v>2026</v>
      </c>
      <c r="V609" s="8" t="str">
        <f>"Q"&amp;ROUNDUP(MONTH(SalesDataTable[[#This Row],[Order Date]])/3,0)</f>
        <v>Q2</v>
      </c>
      <c r="W609" s="9">
        <f>MONTH(SalesDataTable[[#This Row],[Order Date]])</f>
        <v>4</v>
      </c>
      <c r="X609" s="8" t="str">
        <f>TEXT(SalesDataTable[[#This Row],[Order Date]],"mmm")</f>
        <v>Apr</v>
      </c>
    </row>
    <row r="610" spans="1:24" ht="16">
      <c r="A610" s="2">
        <v>3213</v>
      </c>
      <c r="B610" s="3">
        <v>46131</v>
      </c>
      <c r="C610" s="5">
        <f>YEAR(SalesDataTable[[#This Row],[Order Date]])</f>
        <v>2026</v>
      </c>
      <c r="D610" s="14" t="str">
        <f>"Q"&amp;ROUNDUP(MONTH(SalesDataTable[[#This Row],[Order Date]])/3,0)</f>
        <v>Q2</v>
      </c>
      <c r="E610" s="5">
        <f>MONTH(SalesDataTable[[#This Row],[Order Date]])</f>
        <v>4</v>
      </c>
      <c r="F610" s="5" t="str">
        <f>TEXT(SalesDataTable[[#This Row],[Order Date]], "MMM")</f>
        <v>Apr</v>
      </c>
      <c r="G610" s="4" t="s">
        <v>0</v>
      </c>
      <c r="H610" s="4" t="s">
        <v>50</v>
      </c>
      <c r="I610" s="4" t="s">
        <v>2</v>
      </c>
      <c r="J610" s="4" t="s">
        <v>3</v>
      </c>
      <c r="K610" s="4" t="s">
        <v>14</v>
      </c>
      <c r="L610" s="4" t="s">
        <v>44</v>
      </c>
      <c r="M610" s="9">
        <v>2</v>
      </c>
      <c r="N610" s="6">
        <v>132.53</v>
      </c>
      <c r="O610" s="7">
        <v>0.05</v>
      </c>
      <c r="P610" s="6">
        <v>66.39</v>
      </c>
      <c r="Q610" s="6">
        <f t="shared" si="36"/>
        <v>251.80699999999999</v>
      </c>
      <c r="R610" s="6">
        <f t="shared" si="37"/>
        <v>132.78</v>
      </c>
      <c r="S610" s="6">
        <f t="shared" si="38"/>
        <v>119.02699999999999</v>
      </c>
      <c r="T610" s="8">
        <f t="shared" si="39"/>
        <v>0.47269138665724142</v>
      </c>
      <c r="U610" s="5">
        <f>YEAR(SalesDataTable[[#This Row],[Order Date]])</f>
        <v>2026</v>
      </c>
      <c r="V610" s="8" t="str">
        <f>"Q"&amp;ROUNDUP(MONTH(SalesDataTable[[#This Row],[Order Date]])/3,0)</f>
        <v>Q2</v>
      </c>
      <c r="W610" s="9">
        <f>MONTH(SalesDataTable[[#This Row],[Order Date]])</f>
        <v>4</v>
      </c>
      <c r="X610" s="8" t="str">
        <f>TEXT(SalesDataTable[[#This Row],[Order Date]],"mmm")</f>
        <v>Apr</v>
      </c>
    </row>
    <row r="611" spans="1:24" ht="16">
      <c r="A611" s="2">
        <v>3367</v>
      </c>
      <c r="B611" s="3">
        <v>46131</v>
      </c>
      <c r="C611" s="5">
        <f>YEAR(SalesDataTable[[#This Row],[Order Date]])</f>
        <v>2026</v>
      </c>
      <c r="D611" s="14" t="str">
        <f>"Q"&amp;ROUNDUP(MONTH(SalesDataTable[[#This Row],[Order Date]])/3,0)</f>
        <v>Q2</v>
      </c>
      <c r="E611" s="5">
        <f>MONTH(SalesDataTable[[#This Row],[Order Date]])</f>
        <v>4</v>
      </c>
      <c r="F611" s="5" t="str">
        <f>TEXT(SalesDataTable[[#This Row],[Order Date]], "MMM")</f>
        <v>Apr</v>
      </c>
      <c r="G611" s="4" t="s">
        <v>11</v>
      </c>
      <c r="H611" s="4" t="s">
        <v>18</v>
      </c>
      <c r="I611" s="4" t="s">
        <v>2</v>
      </c>
      <c r="J611" s="4" t="s">
        <v>3</v>
      </c>
      <c r="K611" s="4" t="s">
        <v>14</v>
      </c>
      <c r="L611" s="4" t="s">
        <v>32</v>
      </c>
      <c r="M611" s="9">
        <v>3</v>
      </c>
      <c r="N611" s="6">
        <v>45.79</v>
      </c>
      <c r="O611" s="7">
        <v>0</v>
      </c>
      <c r="P611" s="6">
        <v>17.98</v>
      </c>
      <c r="Q611" s="6">
        <f t="shared" si="36"/>
        <v>137.37</v>
      </c>
      <c r="R611" s="6">
        <f t="shared" si="37"/>
        <v>53.94</v>
      </c>
      <c r="S611" s="6">
        <f t="shared" si="38"/>
        <v>83.43</v>
      </c>
      <c r="T611" s="8">
        <f t="shared" si="39"/>
        <v>0.60733784669141733</v>
      </c>
      <c r="U611" s="5">
        <f>YEAR(SalesDataTable[[#This Row],[Order Date]])</f>
        <v>2026</v>
      </c>
      <c r="V611" s="8" t="str">
        <f>"Q"&amp;ROUNDUP(MONTH(SalesDataTable[[#This Row],[Order Date]])/3,0)</f>
        <v>Q2</v>
      </c>
      <c r="W611" s="9">
        <f>MONTH(SalesDataTable[[#This Row],[Order Date]])</f>
        <v>4</v>
      </c>
      <c r="X611" s="8" t="str">
        <f>TEXT(SalesDataTable[[#This Row],[Order Date]],"mmm")</f>
        <v>Apr</v>
      </c>
    </row>
    <row r="612" spans="1:24" ht="16">
      <c r="A612" s="2">
        <v>3885</v>
      </c>
      <c r="B612" s="3">
        <v>46131</v>
      </c>
      <c r="C612" s="5">
        <f>YEAR(SalesDataTable[[#This Row],[Order Date]])</f>
        <v>2026</v>
      </c>
      <c r="D612" s="14" t="str">
        <f>"Q"&amp;ROUNDUP(MONTH(SalesDataTable[[#This Row],[Order Date]])/3,0)</f>
        <v>Q2</v>
      </c>
      <c r="E612" s="5">
        <f>MONTH(SalesDataTable[[#This Row],[Order Date]])</f>
        <v>4</v>
      </c>
      <c r="F612" s="5" t="str">
        <f>TEXT(SalesDataTable[[#This Row],[Order Date]], "MMM")</f>
        <v>Apr</v>
      </c>
      <c r="G612" s="4" t="s">
        <v>0</v>
      </c>
      <c r="H612" s="4" t="s">
        <v>50</v>
      </c>
      <c r="I612" s="4" t="s">
        <v>2</v>
      </c>
      <c r="J612" s="4" t="s">
        <v>13</v>
      </c>
      <c r="K612" s="4" t="s">
        <v>14</v>
      </c>
      <c r="L612" s="4" t="s">
        <v>44</v>
      </c>
      <c r="M612" s="9">
        <v>2</v>
      </c>
      <c r="N612" s="6">
        <v>133.97</v>
      </c>
      <c r="O612" s="7">
        <v>0.15</v>
      </c>
      <c r="P612" s="6">
        <v>67.36</v>
      </c>
      <c r="Q612" s="6">
        <f t="shared" si="36"/>
        <v>227.749</v>
      </c>
      <c r="R612" s="6">
        <f t="shared" si="37"/>
        <v>134.72</v>
      </c>
      <c r="S612" s="6">
        <f t="shared" si="38"/>
        <v>93.028999999999996</v>
      </c>
      <c r="T612" s="8">
        <f t="shared" si="39"/>
        <v>0.40847160690057915</v>
      </c>
      <c r="U612" s="5">
        <f>YEAR(SalesDataTable[[#This Row],[Order Date]])</f>
        <v>2026</v>
      </c>
      <c r="V612" s="8" t="str">
        <f>"Q"&amp;ROUNDUP(MONTH(SalesDataTable[[#This Row],[Order Date]])/3,0)</f>
        <v>Q2</v>
      </c>
      <c r="W612" s="9">
        <f>MONTH(SalesDataTable[[#This Row],[Order Date]])</f>
        <v>4</v>
      </c>
      <c r="X612" s="8" t="str">
        <f>TEXT(SalesDataTable[[#This Row],[Order Date]],"mmm")</f>
        <v>Apr</v>
      </c>
    </row>
    <row r="613" spans="1:24" ht="16">
      <c r="A613" s="2">
        <v>4372</v>
      </c>
      <c r="B613" s="3">
        <v>46131</v>
      </c>
      <c r="C613" s="5">
        <f>YEAR(SalesDataTable[[#This Row],[Order Date]])</f>
        <v>2026</v>
      </c>
      <c r="D613" s="14" t="str">
        <f>"Q"&amp;ROUNDUP(MONTH(SalesDataTable[[#This Row],[Order Date]])/3,0)</f>
        <v>Q2</v>
      </c>
      <c r="E613" s="5">
        <f>MONTH(SalesDataTable[[#This Row],[Order Date]])</f>
        <v>4</v>
      </c>
      <c r="F613" s="5" t="str">
        <f>TEXT(SalesDataTable[[#This Row],[Order Date]], "MMM")</f>
        <v>Apr</v>
      </c>
      <c r="G613" s="4" t="s">
        <v>0</v>
      </c>
      <c r="H613" s="4" t="s">
        <v>50</v>
      </c>
      <c r="I613" s="4" t="s">
        <v>2</v>
      </c>
      <c r="J613" s="4" t="s">
        <v>13</v>
      </c>
      <c r="K613" s="4" t="s">
        <v>34</v>
      </c>
      <c r="L613" s="4" t="s">
        <v>42</v>
      </c>
      <c r="M613" s="9">
        <v>1</v>
      </c>
      <c r="N613" s="6">
        <v>37.11</v>
      </c>
      <c r="O613" s="7">
        <v>0.1</v>
      </c>
      <c r="P613" s="6">
        <v>14.27</v>
      </c>
      <c r="Q613" s="6">
        <f t="shared" si="36"/>
        <v>33.399000000000001</v>
      </c>
      <c r="R613" s="6">
        <f t="shared" si="37"/>
        <v>14.27</v>
      </c>
      <c r="S613" s="6">
        <f t="shared" si="38"/>
        <v>19.129000000000001</v>
      </c>
      <c r="T613" s="8">
        <f t="shared" si="39"/>
        <v>0.5727416988532591</v>
      </c>
      <c r="U613" s="5">
        <f>YEAR(SalesDataTable[[#This Row],[Order Date]])</f>
        <v>2026</v>
      </c>
      <c r="V613" s="8" t="str">
        <f>"Q"&amp;ROUNDUP(MONTH(SalesDataTable[[#This Row],[Order Date]])/3,0)</f>
        <v>Q2</v>
      </c>
      <c r="W613" s="9">
        <f>MONTH(SalesDataTable[[#This Row],[Order Date]])</f>
        <v>4</v>
      </c>
      <c r="X613" s="8" t="str">
        <f>TEXT(SalesDataTable[[#This Row],[Order Date]],"mmm")</f>
        <v>Apr</v>
      </c>
    </row>
    <row r="614" spans="1:24" ht="16">
      <c r="A614" s="2">
        <v>4417</v>
      </c>
      <c r="B614" s="3">
        <v>46131</v>
      </c>
      <c r="C614" s="5">
        <f>YEAR(SalesDataTable[[#This Row],[Order Date]])</f>
        <v>2026</v>
      </c>
      <c r="D614" s="14" t="str">
        <f>"Q"&amp;ROUNDUP(MONTH(SalesDataTable[[#This Row],[Order Date]])/3,0)</f>
        <v>Q2</v>
      </c>
      <c r="E614" s="5">
        <f>MONTH(SalesDataTable[[#This Row],[Order Date]])</f>
        <v>4</v>
      </c>
      <c r="F614" s="5" t="str">
        <f>TEXT(SalesDataTable[[#This Row],[Order Date]], "MMM")</f>
        <v>Apr</v>
      </c>
      <c r="G614" s="4" t="s">
        <v>20</v>
      </c>
      <c r="H614" s="4" t="s">
        <v>33</v>
      </c>
      <c r="I614" s="4" t="s">
        <v>19</v>
      </c>
      <c r="J614" s="4" t="s">
        <v>13</v>
      </c>
      <c r="K614" s="4" t="s">
        <v>23</v>
      </c>
      <c r="L614" s="4" t="s">
        <v>24</v>
      </c>
      <c r="M614" s="9">
        <v>3</v>
      </c>
      <c r="N614" s="6">
        <v>334.01</v>
      </c>
      <c r="O614" s="7">
        <v>0.15</v>
      </c>
      <c r="P614" s="6">
        <v>192.17</v>
      </c>
      <c r="Q614" s="6">
        <f t="shared" si="36"/>
        <v>851.72550000000001</v>
      </c>
      <c r="R614" s="6">
        <f t="shared" si="37"/>
        <v>576.51</v>
      </c>
      <c r="S614" s="6">
        <f t="shared" si="38"/>
        <v>275.21550000000002</v>
      </c>
      <c r="T614" s="8">
        <f t="shared" si="39"/>
        <v>0.32312699337990941</v>
      </c>
      <c r="U614" s="5">
        <f>YEAR(SalesDataTable[[#This Row],[Order Date]])</f>
        <v>2026</v>
      </c>
      <c r="V614" s="8" t="str">
        <f>"Q"&amp;ROUNDUP(MONTH(SalesDataTable[[#This Row],[Order Date]])/3,0)</f>
        <v>Q2</v>
      </c>
      <c r="W614" s="9">
        <f>MONTH(SalesDataTable[[#This Row],[Order Date]])</f>
        <v>4</v>
      </c>
      <c r="X614" s="8" t="str">
        <f>TEXT(SalesDataTable[[#This Row],[Order Date]],"mmm")</f>
        <v>Apr</v>
      </c>
    </row>
    <row r="615" spans="1:24" ht="16">
      <c r="A615" s="2">
        <v>1147</v>
      </c>
      <c r="B615" s="3">
        <v>46132</v>
      </c>
      <c r="C615" s="5">
        <f>YEAR(SalesDataTable[[#This Row],[Order Date]])</f>
        <v>2026</v>
      </c>
      <c r="D615" s="14" t="str">
        <f>"Q"&amp;ROUNDUP(MONTH(SalesDataTable[[#This Row],[Order Date]])/3,0)</f>
        <v>Q2</v>
      </c>
      <c r="E615" s="5">
        <f>MONTH(SalesDataTable[[#This Row],[Order Date]])</f>
        <v>4</v>
      </c>
      <c r="F615" s="5" t="str">
        <f>TEXT(SalesDataTable[[#This Row],[Order Date]], "MMM")</f>
        <v>Apr</v>
      </c>
      <c r="G615" s="4" t="s">
        <v>20</v>
      </c>
      <c r="H615" s="4" t="s">
        <v>31</v>
      </c>
      <c r="I615" s="4" t="s">
        <v>2</v>
      </c>
      <c r="J615" s="4" t="s">
        <v>13</v>
      </c>
      <c r="K615" s="4" t="s">
        <v>14</v>
      </c>
      <c r="L615" s="4" t="s">
        <v>44</v>
      </c>
      <c r="M615" s="9">
        <v>1</v>
      </c>
      <c r="N615" s="6">
        <v>131.46</v>
      </c>
      <c r="O615" s="7">
        <v>0</v>
      </c>
      <c r="P615" s="6">
        <v>67.77</v>
      </c>
      <c r="Q615" s="6">
        <f t="shared" si="36"/>
        <v>131.46</v>
      </c>
      <c r="R615" s="6">
        <f t="shared" si="37"/>
        <v>67.77</v>
      </c>
      <c r="S615" s="6">
        <f t="shared" si="38"/>
        <v>63.690000000000012</v>
      </c>
      <c r="T615" s="8">
        <f t="shared" si="39"/>
        <v>0.48448197170241902</v>
      </c>
      <c r="U615" s="5">
        <f>YEAR(SalesDataTable[[#This Row],[Order Date]])</f>
        <v>2026</v>
      </c>
      <c r="V615" s="8" t="str">
        <f>"Q"&amp;ROUNDUP(MONTH(SalesDataTable[[#This Row],[Order Date]])/3,0)</f>
        <v>Q2</v>
      </c>
      <c r="W615" s="9">
        <f>MONTH(SalesDataTable[[#This Row],[Order Date]])</f>
        <v>4</v>
      </c>
      <c r="X615" s="8" t="str">
        <f>TEXT(SalesDataTable[[#This Row],[Order Date]],"mmm")</f>
        <v>Apr</v>
      </c>
    </row>
    <row r="616" spans="1:24" ht="16">
      <c r="A616" s="2">
        <v>1514</v>
      </c>
      <c r="B616" s="3">
        <v>46132</v>
      </c>
      <c r="C616" s="5">
        <f>YEAR(SalesDataTable[[#This Row],[Order Date]])</f>
        <v>2026</v>
      </c>
      <c r="D616" s="14" t="str">
        <f>"Q"&amp;ROUNDUP(MONTH(SalesDataTable[[#This Row],[Order Date]])/3,0)</f>
        <v>Q2</v>
      </c>
      <c r="E616" s="5">
        <f>MONTH(SalesDataTable[[#This Row],[Order Date]])</f>
        <v>4</v>
      </c>
      <c r="F616" s="5" t="str">
        <f>TEXT(SalesDataTable[[#This Row],[Order Date]], "MMM")</f>
        <v>Apr</v>
      </c>
      <c r="G616" s="4" t="s">
        <v>11</v>
      </c>
      <c r="H616" s="4" t="s">
        <v>18</v>
      </c>
      <c r="I616" s="4" t="s">
        <v>19</v>
      </c>
      <c r="J616" s="4" t="s">
        <v>3</v>
      </c>
      <c r="K616" s="4" t="s">
        <v>9</v>
      </c>
      <c r="L616" s="4" t="s">
        <v>46</v>
      </c>
      <c r="M616" s="9">
        <v>3</v>
      </c>
      <c r="N616" s="6">
        <v>72.48</v>
      </c>
      <c r="O616" s="7">
        <v>0</v>
      </c>
      <c r="P616" s="6">
        <v>32.36</v>
      </c>
      <c r="Q616" s="6">
        <f t="shared" si="36"/>
        <v>217.44</v>
      </c>
      <c r="R616" s="6">
        <f t="shared" si="37"/>
        <v>97.08</v>
      </c>
      <c r="S616" s="6">
        <f t="shared" si="38"/>
        <v>120.36</v>
      </c>
      <c r="T616" s="8">
        <f t="shared" si="39"/>
        <v>0.55353200883002207</v>
      </c>
      <c r="U616" s="5">
        <f>YEAR(SalesDataTable[[#This Row],[Order Date]])</f>
        <v>2026</v>
      </c>
      <c r="V616" s="8" t="str">
        <f>"Q"&amp;ROUNDUP(MONTH(SalesDataTable[[#This Row],[Order Date]])/3,0)</f>
        <v>Q2</v>
      </c>
      <c r="W616" s="9">
        <f>MONTH(SalesDataTable[[#This Row],[Order Date]])</f>
        <v>4</v>
      </c>
      <c r="X616" s="8" t="str">
        <f>TEXT(SalesDataTable[[#This Row],[Order Date]],"mmm")</f>
        <v>Apr</v>
      </c>
    </row>
    <row r="617" spans="1:24" ht="16">
      <c r="A617" s="2">
        <v>1538</v>
      </c>
      <c r="B617" s="3">
        <v>46132</v>
      </c>
      <c r="C617" s="5">
        <f>YEAR(SalesDataTable[[#This Row],[Order Date]])</f>
        <v>2026</v>
      </c>
      <c r="D617" s="14" t="str">
        <f>"Q"&amp;ROUNDUP(MONTH(SalesDataTable[[#This Row],[Order Date]])/3,0)</f>
        <v>Q2</v>
      </c>
      <c r="E617" s="5">
        <f>MONTH(SalesDataTable[[#This Row],[Order Date]])</f>
        <v>4</v>
      </c>
      <c r="F617" s="5" t="str">
        <f>TEXT(SalesDataTable[[#This Row],[Order Date]], "MMM")</f>
        <v>Apr</v>
      </c>
      <c r="G617" s="4" t="s">
        <v>11</v>
      </c>
      <c r="H617" s="4" t="s">
        <v>12</v>
      </c>
      <c r="I617" s="4" t="s">
        <v>28</v>
      </c>
      <c r="J617" s="4" t="s">
        <v>13</v>
      </c>
      <c r="K617" s="4" t="s">
        <v>4</v>
      </c>
      <c r="L617" s="4" t="s">
        <v>5</v>
      </c>
      <c r="M617" s="9">
        <v>1</v>
      </c>
      <c r="N617" s="6">
        <v>81.98</v>
      </c>
      <c r="O617" s="7">
        <v>0</v>
      </c>
      <c r="P617" s="6">
        <v>43.15</v>
      </c>
      <c r="Q617" s="6">
        <f t="shared" si="36"/>
        <v>81.98</v>
      </c>
      <c r="R617" s="6">
        <f t="shared" si="37"/>
        <v>43.15</v>
      </c>
      <c r="S617" s="6">
        <f t="shared" si="38"/>
        <v>38.830000000000005</v>
      </c>
      <c r="T617" s="8">
        <f t="shared" si="39"/>
        <v>0.47365211027079779</v>
      </c>
      <c r="U617" s="5">
        <f>YEAR(SalesDataTable[[#This Row],[Order Date]])</f>
        <v>2026</v>
      </c>
      <c r="V617" s="8" t="str">
        <f>"Q"&amp;ROUNDUP(MONTH(SalesDataTable[[#This Row],[Order Date]])/3,0)</f>
        <v>Q2</v>
      </c>
      <c r="W617" s="9">
        <f>MONTH(SalesDataTable[[#This Row],[Order Date]])</f>
        <v>4</v>
      </c>
      <c r="X617" s="8" t="str">
        <f>TEXT(SalesDataTable[[#This Row],[Order Date]],"mmm")</f>
        <v>Apr</v>
      </c>
    </row>
    <row r="618" spans="1:24" ht="16">
      <c r="A618" s="2">
        <v>1679</v>
      </c>
      <c r="B618" s="3">
        <v>46132</v>
      </c>
      <c r="C618" s="5">
        <f>YEAR(SalesDataTable[[#This Row],[Order Date]])</f>
        <v>2026</v>
      </c>
      <c r="D618" s="14" t="str">
        <f>"Q"&amp;ROUNDUP(MONTH(SalesDataTable[[#This Row],[Order Date]])/3,0)</f>
        <v>Q2</v>
      </c>
      <c r="E618" s="5">
        <f>MONTH(SalesDataTable[[#This Row],[Order Date]])</f>
        <v>4</v>
      </c>
      <c r="F618" s="5" t="str">
        <f>TEXT(SalesDataTable[[#This Row],[Order Date]], "MMM")</f>
        <v>Apr</v>
      </c>
      <c r="G618" s="4" t="s">
        <v>20</v>
      </c>
      <c r="H618" s="4" t="s">
        <v>47</v>
      </c>
      <c r="I618" s="4" t="s">
        <v>28</v>
      </c>
      <c r="J618" s="4" t="s">
        <v>3</v>
      </c>
      <c r="K618" s="4" t="s">
        <v>14</v>
      </c>
      <c r="L618" s="4" t="s">
        <v>32</v>
      </c>
      <c r="M618" s="9">
        <v>1</v>
      </c>
      <c r="N618" s="6">
        <v>46.71</v>
      </c>
      <c r="O618" s="7">
        <v>0</v>
      </c>
      <c r="P618" s="6">
        <v>18.18</v>
      </c>
      <c r="Q618" s="6">
        <f t="shared" si="36"/>
        <v>46.71</v>
      </c>
      <c r="R618" s="6">
        <f t="shared" si="37"/>
        <v>18.18</v>
      </c>
      <c r="S618" s="6">
        <f t="shared" si="38"/>
        <v>28.53</v>
      </c>
      <c r="T618" s="8">
        <f t="shared" si="39"/>
        <v>0.61078998073217727</v>
      </c>
      <c r="U618" s="5">
        <f>YEAR(SalesDataTable[[#This Row],[Order Date]])</f>
        <v>2026</v>
      </c>
      <c r="V618" s="8" t="str">
        <f>"Q"&amp;ROUNDUP(MONTH(SalesDataTable[[#This Row],[Order Date]])/3,0)</f>
        <v>Q2</v>
      </c>
      <c r="W618" s="9">
        <f>MONTH(SalesDataTable[[#This Row],[Order Date]])</f>
        <v>4</v>
      </c>
      <c r="X618" s="8" t="str">
        <f>TEXT(SalesDataTable[[#This Row],[Order Date]],"mmm")</f>
        <v>Apr</v>
      </c>
    </row>
    <row r="619" spans="1:24" ht="16">
      <c r="A619" s="2">
        <v>1708</v>
      </c>
      <c r="B619" s="3">
        <v>46132</v>
      </c>
      <c r="C619" s="5">
        <f>YEAR(SalesDataTable[[#This Row],[Order Date]])</f>
        <v>2026</v>
      </c>
      <c r="D619" s="14" t="str">
        <f>"Q"&amp;ROUNDUP(MONTH(SalesDataTable[[#This Row],[Order Date]])/3,0)</f>
        <v>Q2</v>
      </c>
      <c r="E619" s="5">
        <f>MONTH(SalesDataTable[[#This Row],[Order Date]])</f>
        <v>4</v>
      </c>
      <c r="F619" s="5" t="str">
        <f>TEXT(SalesDataTable[[#This Row],[Order Date]], "MMM")</f>
        <v>Apr</v>
      </c>
      <c r="G619" s="4" t="s">
        <v>11</v>
      </c>
      <c r="H619" s="4" t="s">
        <v>25</v>
      </c>
      <c r="I619" s="4" t="s">
        <v>28</v>
      </c>
      <c r="J619" s="4" t="s">
        <v>13</v>
      </c>
      <c r="K619" s="4" t="s">
        <v>34</v>
      </c>
      <c r="L619" s="4" t="s">
        <v>35</v>
      </c>
      <c r="M619" s="9">
        <v>1</v>
      </c>
      <c r="N619" s="6">
        <v>41.01</v>
      </c>
      <c r="O619" s="7">
        <v>0</v>
      </c>
      <c r="P619" s="6">
        <v>14.5</v>
      </c>
      <c r="Q619" s="6">
        <f t="shared" si="36"/>
        <v>41.01</v>
      </c>
      <c r="R619" s="6">
        <f t="shared" si="37"/>
        <v>14.5</v>
      </c>
      <c r="S619" s="6">
        <f t="shared" si="38"/>
        <v>26.509999999999998</v>
      </c>
      <c r="T619" s="8">
        <f t="shared" si="39"/>
        <v>0.64642770056083876</v>
      </c>
      <c r="U619" s="5">
        <f>YEAR(SalesDataTable[[#This Row],[Order Date]])</f>
        <v>2026</v>
      </c>
      <c r="V619" s="8" t="str">
        <f>"Q"&amp;ROUNDUP(MONTH(SalesDataTable[[#This Row],[Order Date]])/3,0)</f>
        <v>Q2</v>
      </c>
      <c r="W619" s="9">
        <f>MONTH(SalesDataTable[[#This Row],[Order Date]])</f>
        <v>4</v>
      </c>
      <c r="X619" s="8" t="str">
        <f>TEXT(SalesDataTable[[#This Row],[Order Date]],"mmm")</f>
        <v>Apr</v>
      </c>
    </row>
    <row r="620" spans="1:24" ht="16">
      <c r="A620" s="2">
        <v>2686</v>
      </c>
      <c r="B620" s="3">
        <v>46132</v>
      </c>
      <c r="C620" s="5">
        <f>YEAR(SalesDataTable[[#This Row],[Order Date]])</f>
        <v>2026</v>
      </c>
      <c r="D620" s="14" t="str">
        <f>"Q"&amp;ROUNDUP(MONTH(SalesDataTable[[#This Row],[Order Date]])/3,0)</f>
        <v>Q2</v>
      </c>
      <c r="E620" s="5">
        <f>MONTH(SalesDataTable[[#This Row],[Order Date]])</f>
        <v>4</v>
      </c>
      <c r="F620" s="5" t="str">
        <f>TEXT(SalesDataTable[[#This Row],[Order Date]], "MMM")</f>
        <v>Apr</v>
      </c>
      <c r="G620" s="4" t="s">
        <v>6</v>
      </c>
      <c r="H620" s="4" t="s">
        <v>43</v>
      </c>
      <c r="I620" s="4" t="s">
        <v>2</v>
      </c>
      <c r="J620" s="4" t="s">
        <v>3</v>
      </c>
      <c r="K620" s="4" t="s">
        <v>9</v>
      </c>
      <c r="L620" s="4" t="s">
        <v>46</v>
      </c>
      <c r="M620" s="9">
        <v>1</v>
      </c>
      <c r="N620" s="6">
        <v>70.45</v>
      </c>
      <c r="O620" s="7">
        <v>0.05</v>
      </c>
      <c r="P620" s="6">
        <v>31.98</v>
      </c>
      <c r="Q620" s="6">
        <f t="shared" si="36"/>
        <v>66.927499999999995</v>
      </c>
      <c r="R620" s="6">
        <f t="shared" si="37"/>
        <v>31.98</v>
      </c>
      <c r="S620" s="6">
        <f t="shared" si="38"/>
        <v>34.947499999999991</v>
      </c>
      <c r="T620" s="8">
        <f t="shared" si="39"/>
        <v>0.52216951178514059</v>
      </c>
      <c r="U620" s="5">
        <f>YEAR(SalesDataTable[[#This Row],[Order Date]])</f>
        <v>2026</v>
      </c>
      <c r="V620" s="8" t="str">
        <f>"Q"&amp;ROUNDUP(MONTH(SalesDataTable[[#This Row],[Order Date]])/3,0)</f>
        <v>Q2</v>
      </c>
      <c r="W620" s="9">
        <f>MONTH(SalesDataTable[[#This Row],[Order Date]])</f>
        <v>4</v>
      </c>
      <c r="X620" s="8" t="str">
        <f>TEXT(SalesDataTable[[#This Row],[Order Date]],"mmm")</f>
        <v>Apr</v>
      </c>
    </row>
    <row r="621" spans="1:24" ht="16">
      <c r="A621" s="2">
        <v>3307</v>
      </c>
      <c r="B621" s="3">
        <v>46132</v>
      </c>
      <c r="C621" s="5">
        <f>YEAR(SalesDataTable[[#This Row],[Order Date]])</f>
        <v>2026</v>
      </c>
      <c r="D621" s="14" t="str">
        <f>"Q"&amp;ROUNDUP(MONTH(SalesDataTable[[#This Row],[Order Date]])/3,0)</f>
        <v>Q2</v>
      </c>
      <c r="E621" s="5">
        <f>MONTH(SalesDataTable[[#This Row],[Order Date]])</f>
        <v>4</v>
      </c>
      <c r="F621" s="5" t="str">
        <f>TEXT(SalesDataTable[[#This Row],[Order Date]], "MMM")</f>
        <v>Apr</v>
      </c>
      <c r="G621" s="4" t="s">
        <v>20</v>
      </c>
      <c r="H621" s="4" t="s">
        <v>47</v>
      </c>
      <c r="I621" s="4" t="s">
        <v>19</v>
      </c>
      <c r="J621" s="4" t="s">
        <v>16</v>
      </c>
      <c r="K621" s="4" t="s">
        <v>4</v>
      </c>
      <c r="L621" s="4" t="s">
        <v>22</v>
      </c>
      <c r="M621" s="9">
        <v>2</v>
      </c>
      <c r="N621" s="6">
        <v>51.39</v>
      </c>
      <c r="O621" s="7">
        <v>0.05</v>
      </c>
      <c r="P621" s="6">
        <v>22.28</v>
      </c>
      <c r="Q621" s="6">
        <f t="shared" si="36"/>
        <v>97.640999999999991</v>
      </c>
      <c r="R621" s="6">
        <f t="shared" si="37"/>
        <v>44.56</v>
      </c>
      <c r="S621" s="6">
        <f t="shared" si="38"/>
        <v>53.080999999999989</v>
      </c>
      <c r="T621" s="8">
        <f t="shared" si="39"/>
        <v>0.54363433393758764</v>
      </c>
      <c r="U621" s="5">
        <f>YEAR(SalesDataTable[[#This Row],[Order Date]])</f>
        <v>2026</v>
      </c>
      <c r="V621" s="8" t="str">
        <f>"Q"&amp;ROUNDUP(MONTH(SalesDataTable[[#This Row],[Order Date]])/3,0)</f>
        <v>Q2</v>
      </c>
      <c r="W621" s="9">
        <f>MONTH(SalesDataTable[[#This Row],[Order Date]])</f>
        <v>4</v>
      </c>
      <c r="X621" s="8" t="str">
        <f>TEXT(SalesDataTable[[#This Row],[Order Date]],"mmm")</f>
        <v>Apr</v>
      </c>
    </row>
    <row r="622" spans="1:24" ht="16">
      <c r="A622" s="2">
        <v>3772</v>
      </c>
      <c r="B622" s="3">
        <v>46132</v>
      </c>
      <c r="C622" s="5">
        <f>YEAR(SalesDataTable[[#This Row],[Order Date]])</f>
        <v>2026</v>
      </c>
      <c r="D622" s="14" t="str">
        <f>"Q"&amp;ROUNDUP(MONTH(SalesDataTable[[#This Row],[Order Date]])/3,0)</f>
        <v>Q2</v>
      </c>
      <c r="E622" s="5">
        <f>MONTH(SalesDataTable[[#This Row],[Order Date]])</f>
        <v>4</v>
      </c>
      <c r="F622" s="5" t="str">
        <f>TEXT(SalesDataTable[[#This Row],[Order Date]], "MMM")</f>
        <v>Apr</v>
      </c>
      <c r="G622" s="4" t="s">
        <v>0</v>
      </c>
      <c r="H622" s="4" t="s">
        <v>50</v>
      </c>
      <c r="I622" s="4" t="s">
        <v>19</v>
      </c>
      <c r="J622" s="4" t="s">
        <v>3</v>
      </c>
      <c r="K622" s="4" t="s">
        <v>23</v>
      </c>
      <c r="L622" s="4" t="s">
        <v>51</v>
      </c>
      <c r="M622" s="9">
        <v>2</v>
      </c>
      <c r="N622" s="6">
        <v>122.03</v>
      </c>
      <c r="O622" s="7">
        <v>0</v>
      </c>
      <c r="P622" s="6">
        <v>59.43</v>
      </c>
      <c r="Q622" s="6">
        <f t="shared" si="36"/>
        <v>244.06</v>
      </c>
      <c r="R622" s="6">
        <f t="shared" si="37"/>
        <v>118.86</v>
      </c>
      <c r="S622" s="6">
        <f t="shared" si="38"/>
        <v>125.2</v>
      </c>
      <c r="T622" s="8">
        <f t="shared" si="39"/>
        <v>0.51298860935835455</v>
      </c>
      <c r="U622" s="5">
        <f>YEAR(SalesDataTable[[#This Row],[Order Date]])</f>
        <v>2026</v>
      </c>
      <c r="V622" s="8" t="str">
        <f>"Q"&amp;ROUNDUP(MONTH(SalesDataTable[[#This Row],[Order Date]])/3,0)</f>
        <v>Q2</v>
      </c>
      <c r="W622" s="9">
        <f>MONTH(SalesDataTable[[#This Row],[Order Date]])</f>
        <v>4</v>
      </c>
      <c r="X622" s="8" t="str">
        <f>TEXT(SalesDataTable[[#This Row],[Order Date]],"mmm")</f>
        <v>Apr</v>
      </c>
    </row>
    <row r="623" spans="1:24" ht="16">
      <c r="A623" s="2">
        <v>3877</v>
      </c>
      <c r="B623" s="3">
        <v>46132</v>
      </c>
      <c r="C623" s="5">
        <f>YEAR(SalesDataTable[[#This Row],[Order Date]])</f>
        <v>2026</v>
      </c>
      <c r="D623" s="14" t="str">
        <f>"Q"&amp;ROUNDUP(MONTH(SalesDataTable[[#This Row],[Order Date]])/3,0)</f>
        <v>Q2</v>
      </c>
      <c r="E623" s="5">
        <f>MONTH(SalesDataTable[[#This Row],[Order Date]])</f>
        <v>4</v>
      </c>
      <c r="F623" s="5" t="str">
        <f>TEXT(SalesDataTable[[#This Row],[Order Date]], "MMM")</f>
        <v>Apr</v>
      </c>
      <c r="G623" s="4" t="s">
        <v>20</v>
      </c>
      <c r="H623" s="4" t="s">
        <v>21</v>
      </c>
      <c r="I623" s="4" t="s">
        <v>2</v>
      </c>
      <c r="J623" s="4" t="s">
        <v>13</v>
      </c>
      <c r="K623" s="4" t="s">
        <v>14</v>
      </c>
      <c r="L623" s="4" t="s">
        <v>44</v>
      </c>
      <c r="M623" s="9">
        <v>3</v>
      </c>
      <c r="N623" s="6">
        <v>132.07</v>
      </c>
      <c r="O623" s="7">
        <v>0.05</v>
      </c>
      <c r="P623" s="6">
        <v>66.41</v>
      </c>
      <c r="Q623" s="6">
        <f t="shared" si="36"/>
        <v>376.39949999999999</v>
      </c>
      <c r="R623" s="6">
        <f t="shared" si="37"/>
        <v>199.23</v>
      </c>
      <c r="S623" s="6">
        <f t="shared" si="38"/>
        <v>177.1695</v>
      </c>
      <c r="T623" s="8">
        <f t="shared" si="39"/>
        <v>0.47069536489819991</v>
      </c>
      <c r="U623" s="5">
        <f>YEAR(SalesDataTable[[#This Row],[Order Date]])</f>
        <v>2026</v>
      </c>
      <c r="V623" s="8" t="str">
        <f>"Q"&amp;ROUNDUP(MONTH(SalesDataTable[[#This Row],[Order Date]])/3,0)</f>
        <v>Q2</v>
      </c>
      <c r="W623" s="9">
        <f>MONTH(SalesDataTable[[#This Row],[Order Date]])</f>
        <v>4</v>
      </c>
      <c r="X623" s="8" t="str">
        <f>TEXT(SalesDataTable[[#This Row],[Order Date]],"mmm")</f>
        <v>Apr</v>
      </c>
    </row>
    <row r="624" spans="1:24" ht="16">
      <c r="A624" s="2">
        <v>4117</v>
      </c>
      <c r="B624" s="3">
        <v>46132</v>
      </c>
      <c r="C624" s="5">
        <f>YEAR(SalesDataTable[[#This Row],[Order Date]])</f>
        <v>2026</v>
      </c>
      <c r="D624" s="14" t="str">
        <f>"Q"&amp;ROUNDUP(MONTH(SalesDataTable[[#This Row],[Order Date]])/3,0)</f>
        <v>Q2</v>
      </c>
      <c r="E624" s="5">
        <f>MONTH(SalesDataTable[[#This Row],[Order Date]])</f>
        <v>4</v>
      </c>
      <c r="F624" s="5" t="str">
        <f>TEXT(SalesDataTable[[#This Row],[Order Date]], "MMM")</f>
        <v>Apr</v>
      </c>
      <c r="G624" s="4" t="s">
        <v>20</v>
      </c>
      <c r="H624" s="4" t="s">
        <v>31</v>
      </c>
      <c r="I624" s="4" t="s">
        <v>28</v>
      </c>
      <c r="J624" s="4" t="s">
        <v>3</v>
      </c>
      <c r="K624" s="4" t="s">
        <v>4</v>
      </c>
      <c r="L624" s="4" t="s">
        <v>26</v>
      </c>
      <c r="M624" s="9">
        <v>1</v>
      </c>
      <c r="N624" s="6">
        <v>41.04</v>
      </c>
      <c r="O624" s="7">
        <v>0.1</v>
      </c>
      <c r="P624" s="6">
        <v>17.02</v>
      </c>
      <c r="Q624" s="6">
        <f t="shared" si="36"/>
        <v>36.936</v>
      </c>
      <c r="R624" s="6">
        <f t="shared" si="37"/>
        <v>17.02</v>
      </c>
      <c r="S624" s="6">
        <f t="shared" si="38"/>
        <v>19.916</v>
      </c>
      <c r="T624" s="8">
        <f t="shared" si="39"/>
        <v>0.53920294563569415</v>
      </c>
      <c r="U624" s="5">
        <f>YEAR(SalesDataTable[[#This Row],[Order Date]])</f>
        <v>2026</v>
      </c>
      <c r="V624" s="8" t="str">
        <f>"Q"&amp;ROUNDUP(MONTH(SalesDataTable[[#This Row],[Order Date]])/3,0)</f>
        <v>Q2</v>
      </c>
      <c r="W624" s="9">
        <f>MONTH(SalesDataTable[[#This Row],[Order Date]])</f>
        <v>4</v>
      </c>
      <c r="X624" s="8" t="str">
        <f>TEXT(SalesDataTable[[#This Row],[Order Date]],"mmm")</f>
        <v>Apr</v>
      </c>
    </row>
    <row r="625" spans="1:24" ht="16">
      <c r="A625" s="2">
        <v>4562</v>
      </c>
      <c r="B625" s="3">
        <v>46132</v>
      </c>
      <c r="C625" s="5">
        <f>YEAR(SalesDataTable[[#This Row],[Order Date]])</f>
        <v>2026</v>
      </c>
      <c r="D625" s="14" t="str">
        <f>"Q"&amp;ROUNDUP(MONTH(SalesDataTable[[#This Row],[Order Date]])/3,0)</f>
        <v>Q2</v>
      </c>
      <c r="E625" s="5">
        <f>MONTH(SalesDataTable[[#This Row],[Order Date]])</f>
        <v>4</v>
      </c>
      <c r="F625" s="5" t="str">
        <f>TEXT(SalesDataTable[[#This Row],[Order Date]], "MMM")</f>
        <v>Apr</v>
      </c>
      <c r="G625" s="4" t="s">
        <v>6</v>
      </c>
      <c r="H625" s="4" t="s">
        <v>7</v>
      </c>
      <c r="I625" s="4" t="s">
        <v>19</v>
      </c>
      <c r="J625" s="4" t="s">
        <v>13</v>
      </c>
      <c r="K625" s="4" t="s">
        <v>34</v>
      </c>
      <c r="L625" s="4" t="s">
        <v>35</v>
      </c>
      <c r="M625" s="9">
        <v>2</v>
      </c>
      <c r="N625" s="6">
        <v>40.56</v>
      </c>
      <c r="O625" s="7">
        <v>0</v>
      </c>
      <c r="P625" s="6">
        <v>15.09</v>
      </c>
      <c r="Q625" s="6">
        <f t="shared" si="36"/>
        <v>81.12</v>
      </c>
      <c r="R625" s="6">
        <f t="shared" si="37"/>
        <v>30.18</v>
      </c>
      <c r="S625" s="6">
        <f t="shared" si="38"/>
        <v>50.940000000000005</v>
      </c>
      <c r="T625" s="8">
        <f t="shared" si="39"/>
        <v>0.62795857988165682</v>
      </c>
      <c r="U625" s="5">
        <f>YEAR(SalesDataTable[[#This Row],[Order Date]])</f>
        <v>2026</v>
      </c>
      <c r="V625" s="8" t="str">
        <f>"Q"&amp;ROUNDUP(MONTH(SalesDataTable[[#This Row],[Order Date]])/3,0)</f>
        <v>Q2</v>
      </c>
      <c r="W625" s="9">
        <f>MONTH(SalesDataTable[[#This Row],[Order Date]])</f>
        <v>4</v>
      </c>
      <c r="X625" s="8" t="str">
        <f>TEXT(SalesDataTable[[#This Row],[Order Date]],"mmm")</f>
        <v>Apr</v>
      </c>
    </row>
    <row r="626" spans="1:24" ht="16">
      <c r="A626" s="2">
        <v>4683</v>
      </c>
      <c r="B626" s="3">
        <v>46132</v>
      </c>
      <c r="C626" s="5">
        <f>YEAR(SalesDataTable[[#This Row],[Order Date]])</f>
        <v>2026</v>
      </c>
      <c r="D626" s="14" t="str">
        <f>"Q"&amp;ROUNDUP(MONTH(SalesDataTable[[#This Row],[Order Date]])/3,0)</f>
        <v>Q2</v>
      </c>
      <c r="E626" s="5">
        <f>MONTH(SalesDataTable[[#This Row],[Order Date]])</f>
        <v>4</v>
      </c>
      <c r="F626" s="5" t="str">
        <f>TEXT(SalesDataTable[[#This Row],[Order Date]], "MMM")</f>
        <v>Apr</v>
      </c>
      <c r="G626" s="4" t="s">
        <v>11</v>
      </c>
      <c r="H626" s="4" t="s">
        <v>52</v>
      </c>
      <c r="I626" s="4" t="s">
        <v>2</v>
      </c>
      <c r="J626" s="4" t="s">
        <v>16</v>
      </c>
      <c r="K626" s="4" t="s">
        <v>34</v>
      </c>
      <c r="L626" s="4" t="s">
        <v>45</v>
      </c>
      <c r="M626" s="9">
        <v>3</v>
      </c>
      <c r="N626" s="6">
        <v>51.36</v>
      </c>
      <c r="O626" s="7">
        <v>0</v>
      </c>
      <c r="P626" s="6">
        <v>22.05</v>
      </c>
      <c r="Q626" s="6">
        <f t="shared" si="36"/>
        <v>154.07999999999998</v>
      </c>
      <c r="R626" s="6">
        <f t="shared" si="37"/>
        <v>66.150000000000006</v>
      </c>
      <c r="S626" s="6">
        <f t="shared" si="38"/>
        <v>87.929999999999978</v>
      </c>
      <c r="T626" s="8">
        <f t="shared" si="39"/>
        <v>0.57067757009345788</v>
      </c>
      <c r="U626" s="5">
        <f>YEAR(SalesDataTable[[#This Row],[Order Date]])</f>
        <v>2026</v>
      </c>
      <c r="V626" s="8" t="str">
        <f>"Q"&amp;ROUNDUP(MONTH(SalesDataTable[[#This Row],[Order Date]])/3,0)</f>
        <v>Q2</v>
      </c>
      <c r="W626" s="9">
        <f>MONTH(SalesDataTable[[#This Row],[Order Date]])</f>
        <v>4</v>
      </c>
      <c r="X626" s="8" t="str">
        <f>TEXT(SalesDataTable[[#This Row],[Order Date]],"mmm")</f>
        <v>Apr</v>
      </c>
    </row>
    <row r="627" spans="1:24" ht="16">
      <c r="A627" s="2">
        <v>308</v>
      </c>
      <c r="B627" s="3">
        <v>46133</v>
      </c>
      <c r="C627" s="5">
        <f>YEAR(SalesDataTable[[#This Row],[Order Date]])</f>
        <v>2026</v>
      </c>
      <c r="D627" s="14" t="str">
        <f>"Q"&amp;ROUNDUP(MONTH(SalesDataTable[[#This Row],[Order Date]])/3,0)</f>
        <v>Q2</v>
      </c>
      <c r="E627" s="5">
        <f>MONTH(SalesDataTable[[#This Row],[Order Date]])</f>
        <v>4</v>
      </c>
      <c r="F627" s="5" t="str">
        <f>TEXT(SalesDataTable[[#This Row],[Order Date]], "MMM")</f>
        <v>Apr</v>
      </c>
      <c r="G627" s="4" t="s">
        <v>20</v>
      </c>
      <c r="H627" s="4" t="s">
        <v>31</v>
      </c>
      <c r="I627" s="4" t="s">
        <v>2</v>
      </c>
      <c r="J627" s="4" t="s">
        <v>3</v>
      </c>
      <c r="K627" s="4" t="s">
        <v>9</v>
      </c>
      <c r="L627" s="4" t="s">
        <v>10</v>
      </c>
      <c r="M627" s="9">
        <v>6</v>
      </c>
      <c r="N627" s="6">
        <v>93.58</v>
      </c>
      <c r="O627" s="7">
        <v>0</v>
      </c>
      <c r="P627" s="6">
        <v>46.68</v>
      </c>
      <c r="Q627" s="6">
        <f t="shared" si="36"/>
        <v>561.48</v>
      </c>
      <c r="R627" s="6">
        <f t="shared" si="37"/>
        <v>280.08</v>
      </c>
      <c r="S627" s="6">
        <f t="shared" si="38"/>
        <v>281.40000000000003</v>
      </c>
      <c r="T627" s="8">
        <f t="shared" si="39"/>
        <v>0.5011754648429152</v>
      </c>
      <c r="U627" s="5">
        <f>YEAR(SalesDataTable[[#This Row],[Order Date]])</f>
        <v>2026</v>
      </c>
      <c r="V627" s="8" t="str">
        <f>"Q"&amp;ROUNDUP(MONTH(SalesDataTable[[#This Row],[Order Date]])/3,0)</f>
        <v>Q2</v>
      </c>
      <c r="W627" s="9">
        <f>MONTH(SalesDataTable[[#This Row],[Order Date]])</f>
        <v>4</v>
      </c>
      <c r="X627" s="8" t="str">
        <f>TEXT(SalesDataTable[[#This Row],[Order Date]],"mmm")</f>
        <v>Apr</v>
      </c>
    </row>
    <row r="628" spans="1:24" ht="16">
      <c r="A628" s="2">
        <v>773</v>
      </c>
      <c r="B628" s="3">
        <v>46133</v>
      </c>
      <c r="C628" s="5">
        <f>YEAR(SalesDataTable[[#This Row],[Order Date]])</f>
        <v>2026</v>
      </c>
      <c r="D628" s="14" t="str">
        <f>"Q"&amp;ROUNDUP(MONTH(SalesDataTable[[#This Row],[Order Date]])/3,0)</f>
        <v>Q2</v>
      </c>
      <c r="E628" s="5">
        <f>MONTH(SalesDataTable[[#This Row],[Order Date]])</f>
        <v>4</v>
      </c>
      <c r="F628" s="5" t="str">
        <f>TEXT(SalesDataTable[[#This Row],[Order Date]], "MMM")</f>
        <v>Apr</v>
      </c>
      <c r="G628" s="4" t="s">
        <v>20</v>
      </c>
      <c r="H628" s="4" t="s">
        <v>31</v>
      </c>
      <c r="I628" s="4" t="s">
        <v>2</v>
      </c>
      <c r="J628" s="4" t="s">
        <v>16</v>
      </c>
      <c r="K628" s="4" t="s">
        <v>4</v>
      </c>
      <c r="L628" s="4" t="s">
        <v>5</v>
      </c>
      <c r="M628" s="9">
        <v>5</v>
      </c>
      <c r="N628" s="6">
        <v>80.16</v>
      </c>
      <c r="O628" s="7">
        <v>0.1</v>
      </c>
      <c r="P628" s="6">
        <v>42.5</v>
      </c>
      <c r="Q628" s="6">
        <f t="shared" si="36"/>
        <v>360.71999999999997</v>
      </c>
      <c r="R628" s="6">
        <f t="shared" si="37"/>
        <v>212.5</v>
      </c>
      <c r="S628" s="6">
        <f t="shared" si="38"/>
        <v>148.21999999999997</v>
      </c>
      <c r="T628" s="8">
        <f t="shared" si="39"/>
        <v>0.41090042137946325</v>
      </c>
      <c r="U628" s="5">
        <f>YEAR(SalesDataTable[[#This Row],[Order Date]])</f>
        <v>2026</v>
      </c>
      <c r="V628" s="8" t="str">
        <f>"Q"&amp;ROUNDUP(MONTH(SalesDataTable[[#This Row],[Order Date]])/3,0)</f>
        <v>Q2</v>
      </c>
      <c r="W628" s="9">
        <f>MONTH(SalesDataTable[[#This Row],[Order Date]])</f>
        <v>4</v>
      </c>
      <c r="X628" s="8" t="str">
        <f>TEXT(SalesDataTable[[#This Row],[Order Date]],"mmm")</f>
        <v>Apr</v>
      </c>
    </row>
    <row r="629" spans="1:24" ht="16">
      <c r="A629" s="2">
        <v>1303</v>
      </c>
      <c r="B629" s="3">
        <v>46133</v>
      </c>
      <c r="C629" s="5">
        <f>YEAR(SalesDataTable[[#This Row],[Order Date]])</f>
        <v>2026</v>
      </c>
      <c r="D629" s="14" t="str">
        <f>"Q"&amp;ROUNDUP(MONTH(SalesDataTable[[#This Row],[Order Date]])/3,0)</f>
        <v>Q2</v>
      </c>
      <c r="E629" s="5">
        <f>MONTH(SalesDataTable[[#This Row],[Order Date]])</f>
        <v>4</v>
      </c>
      <c r="F629" s="5" t="str">
        <f>TEXT(SalesDataTable[[#This Row],[Order Date]], "MMM")</f>
        <v>Apr</v>
      </c>
      <c r="G629" s="4" t="s">
        <v>6</v>
      </c>
      <c r="H629" s="4" t="s">
        <v>43</v>
      </c>
      <c r="I629" s="4" t="s">
        <v>2</v>
      </c>
      <c r="J629" s="4" t="s">
        <v>13</v>
      </c>
      <c r="K629" s="4" t="s">
        <v>9</v>
      </c>
      <c r="L629" s="4" t="s">
        <v>17</v>
      </c>
      <c r="M629" s="9">
        <v>1</v>
      </c>
      <c r="N629" s="6">
        <v>142.22999999999999</v>
      </c>
      <c r="O629" s="7">
        <v>0.05</v>
      </c>
      <c r="P629" s="6">
        <v>77.66</v>
      </c>
      <c r="Q629" s="6">
        <f t="shared" si="36"/>
        <v>135.11849999999998</v>
      </c>
      <c r="R629" s="6">
        <f t="shared" si="37"/>
        <v>77.66</v>
      </c>
      <c r="S629" s="6">
        <f t="shared" si="38"/>
        <v>57.458499999999987</v>
      </c>
      <c r="T629" s="8">
        <f t="shared" si="39"/>
        <v>0.42524524768999061</v>
      </c>
      <c r="U629" s="5">
        <f>YEAR(SalesDataTable[[#This Row],[Order Date]])</f>
        <v>2026</v>
      </c>
      <c r="V629" s="8" t="str">
        <f>"Q"&amp;ROUNDUP(MONTH(SalesDataTable[[#This Row],[Order Date]])/3,0)</f>
        <v>Q2</v>
      </c>
      <c r="W629" s="9">
        <f>MONTH(SalesDataTable[[#This Row],[Order Date]])</f>
        <v>4</v>
      </c>
      <c r="X629" s="8" t="str">
        <f>TEXT(SalesDataTable[[#This Row],[Order Date]],"mmm")</f>
        <v>Apr</v>
      </c>
    </row>
    <row r="630" spans="1:24" ht="16">
      <c r="A630" s="2">
        <v>1348</v>
      </c>
      <c r="B630" s="3">
        <v>46133</v>
      </c>
      <c r="C630" s="5">
        <f>YEAR(SalesDataTable[[#This Row],[Order Date]])</f>
        <v>2026</v>
      </c>
      <c r="D630" s="14" t="str">
        <f>"Q"&amp;ROUNDUP(MONTH(SalesDataTable[[#This Row],[Order Date]])/3,0)</f>
        <v>Q2</v>
      </c>
      <c r="E630" s="5">
        <f>MONTH(SalesDataTable[[#This Row],[Order Date]])</f>
        <v>4</v>
      </c>
      <c r="F630" s="5" t="str">
        <f>TEXT(SalesDataTable[[#This Row],[Order Date]], "MMM")</f>
        <v>Apr</v>
      </c>
      <c r="G630" s="4" t="s">
        <v>6</v>
      </c>
      <c r="H630" s="4" t="s">
        <v>49</v>
      </c>
      <c r="I630" s="4" t="s">
        <v>2</v>
      </c>
      <c r="J630" s="4" t="s">
        <v>3</v>
      </c>
      <c r="K630" s="4" t="s">
        <v>9</v>
      </c>
      <c r="L630" s="4" t="s">
        <v>46</v>
      </c>
      <c r="M630" s="9">
        <v>2</v>
      </c>
      <c r="N630" s="6">
        <v>71.77</v>
      </c>
      <c r="O630" s="7">
        <v>0</v>
      </c>
      <c r="P630" s="6">
        <v>32.450000000000003</v>
      </c>
      <c r="Q630" s="6">
        <f t="shared" si="36"/>
        <v>143.54</v>
      </c>
      <c r="R630" s="6">
        <f t="shared" si="37"/>
        <v>64.900000000000006</v>
      </c>
      <c r="S630" s="6">
        <f t="shared" si="38"/>
        <v>78.639999999999986</v>
      </c>
      <c r="T630" s="8">
        <f t="shared" si="39"/>
        <v>0.54786122335237553</v>
      </c>
      <c r="U630" s="5">
        <f>YEAR(SalesDataTable[[#This Row],[Order Date]])</f>
        <v>2026</v>
      </c>
      <c r="V630" s="8" t="str">
        <f>"Q"&amp;ROUNDUP(MONTH(SalesDataTable[[#This Row],[Order Date]])/3,0)</f>
        <v>Q2</v>
      </c>
      <c r="W630" s="9">
        <f>MONTH(SalesDataTable[[#This Row],[Order Date]])</f>
        <v>4</v>
      </c>
      <c r="X630" s="8" t="str">
        <f>TEXT(SalesDataTable[[#This Row],[Order Date]],"mmm")</f>
        <v>Apr</v>
      </c>
    </row>
    <row r="631" spans="1:24" ht="16">
      <c r="A631" s="2">
        <v>1496</v>
      </c>
      <c r="B631" s="3">
        <v>46133</v>
      </c>
      <c r="C631" s="5">
        <f>YEAR(SalesDataTable[[#This Row],[Order Date]])</f>
        <v>2026</v>
      </c>
      <c r="D631" s="14" t="str">
        <f>"Q"&amp;ROUNDUP(MONTH(SalesDataTable[[#This Row],[Order Date]])/3,0)</f>
        <v>Q2</v>
      </c>
      <c r="E631" s="5">
        <f>MONTH(SalesDataTable[[#This Row],[Order Date]])</f>
        <v>4</v>
      </c>
      <c r="F631" s="5" t="str">
        <f>TEXT(SalesDataTable[[#This Row],[Order Date]], "MMM")</f>
        <v>Apr</v>
      </c>
      <c r="G631" s="4" t="s">
        <v>0</v>
      </c>
      <c r="H631" s="4" t="s">
        <v>1</v>
      </c>
      <c r="I631" s="4" t="s">
        <v>28</v>
      </c>
      <c r="J631" s="4" t="s">
        <v>3</v>
      </c>
      <c r="K631" s="4" t="s">
        <v>9</v>
      </c>
      <c r="L631" s="4" t="s">
        <v>46</v>
      </c>
      <c r="M631" s="9">
        <v>1</v>
      </c>
      <c r="N631" s="6">
        <v>71.23</v>
      </c>
      <c r="O631" s="7">
        <v>0.05</v>
      </c>
      <c r="P631" s="6">
        <v>33.28</v>
      </c>
      <c r="Q631" s="6">
        <f t="shared" si="36"/>
        <v>67.668499999999995</v>
      </c>
      <c r="R631" s="6">
        <f t="shared" si="37"/>
        <v>33.28</v>
      </c>
      <c r="S631" s="6">
        <f t="shared" si="38"/>
        <v>34.388499999999993</v>
      </c>
      <c r="T631" s="8">
        <f t="shared" si="39"/>
        <v>0.50819066478494423</v>
      </c>
      <c r="U631" s="5">
        <f>YEAR(SalesDataTable[[#This Row],[Order Date]])</f>
        <v>2026</v>
      </c>
      <c r="V631" s="8" t="str">
        <f>"Q"&amp;ROUNDUP(MONTH(SalesDataTable[[#This Row],[Order Date]])/3,0)</f>
        <v>Q2</v>
      </c>
      <c r="W631" s="9">
        <f>MONTH(SalesDataTable[[#This Row],[Order Date]])</f>
        <v>4</v>
      </c>
      <c r="X631" s="8" t="str">
        <f>TEXT(SalesDataTable[[#This Row],[Order Date]],"mmm")</f>
        <v>Apr</v>
      </c>
    </row>
    <row r="632" spans="1:24" ht="16">
      <c r="A632" s="2">
        <v>1695</v>
      </c>
      <c r="B632" s="3">
        <v>46133</v>
      </c>
      <c r="C632" s="5">
        <f>YEAR(SalesDataTable[[#This Row],[Order Date]])</f>
        <v>2026</v>
      </c>
      <c r="D632" s="14" t="str">
        <f>"Q"&amp;ROUNDUP(MONTH(SalesDataTable[[#This Row],[Order Date]])/3,0)</f>
        <v>Q2</v>
      </c>
      <c r="E632" s="5">
        <f>MONTH(SalesDataTable[[#This Row],[Order Date]])</f>
        <v>4</v>
      </c>
      <c r="F632" s="5" t="str">
        <f>TEXT(SalesDataTable[[#This Row],[Order Date]], "MMM")</f>
        <v>Apr</v>
      </c>
      <c r="G632" s="4" t="s">
        <v>0</v>
      </c>
      <c r="H632" s="4" t="s">
        <v>1</v>
      </c>
      <c r="I632" s="4" t="s">
        <v>19</v>
      </c>
      <c r="J632" s="4" t="s">
        <v>3</v>
      </c>
      <c r="K632" s="4" t="s">
        <v>9</v>
      </c>
      <c r="L632" s="4" t="s">
        <v>46</v>
      </c>
      <c r="M632" s="9">
        <v>1</v>
      </c>
      <c r="N632" s="6">
        <v>71.239999999999995</v>
      </c>
      <c r="O632" s="7">
        <v>0.1</v>
      </c>
      <c r="P632" s="6">
        <v>33.07</v>
      </c>
      <c r="Q632" s="6">
        <f t="shared" si="36"/>
        <v>64.116</v>
      </c>
      <c r="R632" s="6">
        <f t="shared" si="37"/>
        <v>33.07</v>
      </c>
      <c r="S632" s="6">
        <f t="shared" si="38"/>
        <v>31.045999999999999</v>
      </c>
      <c r="T632" s="8">
        <f t="shared" si="39"/>
        <v>0.48421610830369954</v>
      </c>
      <c r="U632" s="5">
        <f>YEAR(SalesDataTable[[#This Row],[Order Date]])</f>
        <v>2026</v>
      </c>
      <c r="V632" s="8" t="str">
        <f>"Q"&amp;ROUNDUP(MONTH(SalesDataTable[[#This Row],[Order Date]])/3,0)</f>
        <v>Q2</v>
      </c>
      <c r="W632" s="9">
        <f>MONTH(SalesDataTable[[#This Row],[Order Date]])</f>
        <v>4</v>
      </c>
      <c r="X632" s="8" t="str">
        <f>TEXT(SalesDataTable[[#This Row],[Order Date]],"mmm")</f>
        <v>Apr</v>
      </c>
    </row>
    <row r="633" spans="1:24" ht="16">
      <c r="A633" s="2">
        <v>2812</v>
      </c>
      <c r="B633" s="3">
        <v>46133</v>
      </c>
      <c r="C633" s="5">
        <f>YEAR(SalesDataTable[[#This Row],[Order Date]])</f>
        <v>2026</v>
      </c>
      <c r="D633" s="14" t="str">
        <f>"Q"&amp;ROUNDUP(MONTH(SalesDataTable[[#This Row],[Order Date]])/3,0)</f>
        <v>Q2</v>
      </c>
      <c r="E633" s="5">
        <f>MONTH(SalesDataTable[[#This Row],[Order Date]])</f>
        <v>4</v>
      </c>
      <c r="F633" s="5" t="str">
        <f>TEXT(SalesDataTable[[#This Row],[Order Date]], "MMM")</f>
        <v>Apr</v>
      </c>
      <c r="G633" s="4" t="s">
        <v>6</v>
      </c>
      <c r="H633" s="4" t="s">
        <v>27</v>
      </c>
      <c r="I633" s="4" t="s">
        <v>2</v>
      </c>
      <c r="J633" s="4" t="s">
        <v>13</v>
      </c>
      <c r="K633" s="4" t="s">
        <v>4</v>
      </c>
      <c r="L633" s="4" t="s">
        <v>22</v>
      </c>
      <c r="M633" s="9">
        <v>1</v>
      </c>
      <c r="N633" s="6">
        <v>51.39</v>
      </c>
      <c r="O633" s="7">
        <v>0</v>
      </c>
      <c r="P633" s="6">
        <v>22.08</v>
      </c>
      <c r="Q633" s="6">
        <f t="shared" si="36"/>
        <v>51.39</v>
      </c>
      <c r="R633" s="6">
        <f t="shared" si="37"/>
        <v>22.08</v>
      </c>
      <c r="S633" s="6">
        <f t="shared" si="38"/>
        <v>29.310000000000002</v>
      </c>
      <c r="T633" s="8">
        <f t="shared" si="39"/>
        <v>0.57034442498540572</v>
      </c>
      <c r="U633" s="5">
        <f>YEAR(SalesDataTable[[#This Row],[Order Date]])</f>
        <v>2026</v>
      </c>
      <c r="V633" s="8" t="str">
        <f>"Q"&amp;ROUNDUP(MONTH(SalesDataTable[[#This Row],[Order Date]])/3,0)</f>
        <v>Q2</v>
      </c>
      <c r="W633" s="9">
        <f>MONTH(SalesDataTable[[#This Row],[Order Date]])</f>
        <v>4</v>
      </c>
      <c r="X633" s="8" t="str">
        <f>TEXT(SalesDataTable[[#This Row],[Order Date]],"mmm")</f>
        <v>Apr</v>
      </c>
    </row>
    <row r="634" spans="1:24" ht="16">
      <c r="A634" s="2">
        <v>3017</v>
      </c>
      <c r="B634" s="3">
        <v>46133</v>
      </c>
      <c r="C634" s="5">
        <f>YEAR(SalesDataTable[[#This Row],[Order Date]])</f>
        <v>2026</v>
      </c>
      <c r="D634" s="14" t="str">
        <f>"Q"&amp;ROUNDUP(MONTH(SalesDataTable[[#This Row],[Order Date]])/3,0)</f>
        <v>Q2</v>
      </c>
      <c r="E634" s="5">
        <f>MONTH(SalesDataTable[[#This Row],[Order Date]])</f>
        <v>4</v>
      </c>
      <c r="F634" s="5" t="str">
        <f>TEXT(SalesDataTable[[#This Row],[Order Date]], "MMM")</f>
        <v>Apr</v>
      </c>
      <c r="G634" s="4" t="s">
        <v>6</v>
      </c>
      <c r="H634" s="4" t="s">
        <v>43</v>
      </c>
      <c r="I634" s="4" t="s">
        <v>2</v>
      </c>
      <c r="J634" s="4" t="s">
        <v>3</v>
      </c>
      <c r="K634" s="4" t="s">
        <v>4</v>
      </c>
      <c r="L634" s="4" t="s">
        <v>30</v>
      </c>
      <c r="M634" s="9">
        <v>1</v>
      </c>
      <c r="N634" s="6">
        <v>102.64</v>
      </c>
      <c r="O634" s="7">
        <v>0</v>
      </c>
      <c r="P634" s="6">
        <v>51.86</v>
      </c>
      <c r="Q634" s="6">
        <f t="shared" si="36"/>
        <v>102.64</v>
      </c>
      <c r="R634" s="6">
        <f t="shared" si="37"/>
        <v>51.86</v>
      </c>
      <c r="S634" s="6">
        <f t="shared" si="38"/>
        <v>50.78</v>
      </c>
      <c r="T634" s="8">
        <f t="shared" si="39"/>
        <v>0.49473889321901793</v>
      </c>
      <c r="U634" s="5">
        <f>YEAR(SalesDataTable[[#This Row],[Order Date]])</f>
        <v>2026</v>
      </c>
      <c r="V634" s="8" t="str">
        <f>"Q"&amp;ROUNDUP(MONTH(SalesDataTable[[#This Row],[Order Date]])/3,0)</f>
        <v>Q2</v>
      </c>
      <c r="W634" s="9">
        <f>MONTH(SalesDataTable[[#This Row],[Order Date]])</f>
        <v>4</v>
      </c>
      <c r="X634" s="8" t="str">
        <f>TEXT(SalesDataTable[[#This Row],[Order Date]],"mmm")</f>
        <v>Apr</v>
      </c>
    </row>
    <row r="635" spans="1:24" ht="16">
      <c r="A635" s="2">
        <v>3719</v>
      </c>
      <c r="B635" s="3">
        <v>46133</v>
      </c>
      <c r="C635" s="5">
        <f>YEAR(SalesDataTable[[#This Row],[Order Date]])</f>
        <v>2026</v>
      </c>
      <c r="D635" s="14" t="str">
        <f>"Q"&amp;ROUNDUP(MONTH(SalesDataTable[[#This Row],[Order Date]])/3,0)</f>
        <v>Q2</v>
      </c>
      <c r="E635" s="5">
        <f>MONTH(SalesDataTable[[#This Row],[Order Date]])</f>
        <v>4</v>
      </c>
      <c r="F635" s="5" t="str">
        <f>TEXT(SalesDataTable[[#This Row],[Order Date]], "MMM")</f>
        <v>Apr</v>
      </c>
      <c r="G635" s="4" t="s">
        <v>11</v>
      </c>
      <c r="H635" s="4" t="s">
        <v>12</v>
      </c>
      <c r="I635" s="4" t="s">
        <v>2</v>
      </c>
      <c r="J635" s="4" t="s">
        <v>13</v>
      </c>
      <c r="K635" s="4" t="s">
        <v>34</v>
      </c>
      <c r="L635" s="4" t="s">
        <v>42</v>
      </c>
      <c r="M635" s="9">
        <v>2</v>
      </c>
      <c r="N635" s="6">
        <v>35.56</v>
      </c>
      <c r="O635" s="7">
        <v>0.1</v>
      </c>
      <c r="P635" s="6">
        <v>13.85</v>
      </c>
      <c r="Q635" s="6">
        <f t="shared" si="36"/>
        <v>64.00800000000001</v>
      </c>
      <c r="R635" s="6">
        <f t="shared" si="37"/>
        <v>27.7</v>
      </c>
      <c r="S635" s="6">
        <f t="shared" si="38"/>
        <v>36.308000000000007</v>
      </c>
      <c r="T635" s="8">
        <f t="shared" si="39"/>
        <v>0.56724159480064995</v>
      </c>
      <c r="U635" s="5">
        <f>YEAR(SalesDataTable[[#This Row],[Order Date]])</f>
        <v>2026</v>
      </c>
      <c r="V635" s="8" t="str">
        <f>"Q"&amp;ROUNDUP(MONTH(SalesDataTable[[#This Row],[Order Date]])/3,0)</f>
        <v>Q2</v>
      </c>
      <c r="W635" s="9">
        <f>MONTH(SalesDataTable[[#This Row],[Order Date]])</f>
        <v>4</v>
      </c>
      <c r="X635" s="8" t="str">
        <f>TEXT(SalesDataTable[[#This Row],[Order Date]],"mmm")</f>
        <v>Apr</v>
      </c>
    </row>
    <row r="636" spans="1:24" ht="16">
      <c r="A636" s="2">
        <v>3920</v>
      </c>
      <c r="B636" s="3">
        <v>46133</v>
      </c>
      <c r="C636" s="5">
        <f>YEAR(SalesDataTable[[#This Row],[Order Date]])</f>
        <v>2026</v>
      </c>
      <c r="D636" s="14" t="str">
        <f>"Q"&amp;ROUNDUP(MONTH(SalesDataTable[[#This Row],[Order Date]])/3,0)</f>
        <v>Q2</v>
      </c>
      <c r="E636" s="5">
        <f>MONTH(SalesDataTable[[#This Row],[Order Date]])</f>
        <v>4</v>
      </c>
      <c r="F636" s="5" t="str">
        <f>TEXT(SalesDataTable[[#This Row],[Order Date]], "MMM")</f>
        <v>Apr</v>
      </c>
      <c r="G636" s="4" t="s">
        <v>6</v>
      </c>
      <c r="H636" s="4" t="s">
        <v>41</v>
      </c>
      <c r="I636" s="4" t="s">
        <v>2</v>
      </c>
      <c r="J636" s="4" t="s">
        <v>3</v>
      </c>
      <c r="K636" s="4" t="s">
        <v>4</v>
      </c>
      <c r="L636" s="4" t="s">
        <v>30</v>
      </c>
      <c r="M636" s="9">
        <v>2</v>
      </c>
      <c r="N636" s="6">
        <v>100.39</v>
      </c>
      <c r="O636" s="7">
        <v>0</v>
      </c>
      <c r="P636" s="6">
        <v>49.05</v>
      </c>
      <c r="Q636" s="6">
        <f t="shared" si="36"/>
        <v>200.78</v>
      </c>
      <c r="R636" s="6">
        <f t="shared" si="37"/>
        <v>98.1</v>
      </c>
      <c r="S636" s="6">
        <f t="shared" si="38"/>
        <v>102.68</v>
      </c>
      <c r="T636" s="8">
        <f t="shared" si="39"/>
        <v>0.51140551847793603</v>
      </c>
      <c r="U636" s="5">
        <f>YEAR(SalesDataTable[[#This Row],[Order Date]])</f>
        <v>2026</v>
      </c>
      <c r="V636" s="8" t="str">
        <f>"Q"&amp;ROUNDUP(MONTH(SalesDataTable[[#This Row],[Order Date]])/3,0)</f>
        <v>Q2</v>
      </c>
      <c r="W636" s="9">
        <f>MONTH(SalesDataTable[[#This Row],[Order Date]])</f>
        <v>4</v>
      </c>
      <c r="X636" s="8" t="str">
        <f>TEXT(SalesDataTable[[#This Row],[Order Date]],"mmm")</f>
        <v>Apr</v>
      </c>
    </row>
    <row r="637" spans="1:24" ht="16">
      <c r="A637" s="2">
        <v>4654</v>
      </c>
      <c r="B637" s="3">
        <v>46133</v>
      </c>
      <c r="C637" s="5">
        <f>YEAR(SalesDataTable[[#This Row],[Order Date]])</f>
        <v>2026</v>
      </c>
      <c r="D637" s="14" t="str">
        <f>"Q"&amp;ROUNDUP(MONTH(SalesDataTable[[#This Row],[Order Date]])/3,0)</f>
        <v>Q2</v>
      </c>
      <c r="E637" s="5">
        <f>MONTH(SalesDataTable[[#This Row],[Order Date]])</f>
        <v>4</v>
      </c>
      <c r="F637" s="5" t="str">
        <f>TEXT(SalesDataTable[[#This Row],[Order Date]], "MMM")</f>
        <v>Apr</v>
      </c>
      <c r="G637" s="4" t="s">
        <v>0</v>
      </c>
      <c r="H637" s="4" t="s">
        <v>50</v>
      </c>
      <c r="I637" s="4" t="s">
        <v>19</v>
      </c>
      <c r="J637" s="4" t="s">
        <v>3</v>
      </c>
      <c r="K637" s="4" t="s">
        <v>23</v>
      </c>
      <c r="L637" s="4" t="s">
        <v>29</v>
      </c>
      <c r="M637" s="9">
        <v>2</v>
      </c>
      <c r="N637" s="6">
        <v>191.51</v>
      </c>
      <c r="O637" s="7">
        <v>0.1</v>
      </c>
      <c r="P637" s="6">
        <v>101.25</v>
      </c>
      <c r="Q637" s="6">
        <f t="shared" si="36"/>
        <v>344.71800000000002</v>
      </c>
      <c r="R637" s="6">
        <f t="shared" si="37"/>
        <v>202.5</v>
      </c>
      <c r="S637" s="6">
        <f t="shared" si="38"/>
        <v>142.21800000000002</v>
      </c>
      <c r="T637" s="8">
        <f t="shared" si="39"/>
        <v>0.41256331262075091</v>
      </c>
      <c r="U637" s="5">
        <f>YEAR(SalesDataTable[[#This Row],[Order Date]])</f>
        <v>2026</v>
      </c>
      <c r="V637" s="8" t="str">
        <f>"Q"&amp;ROUNDUP(MONTH(SalesDataTable[[#This Row],[Order Date]])/3,0)</f>
        <v>Q2</v>
      </c>
      <c r="W637" s="9">
        <f>MONTH(SalesDataTable[[#This Row],[Order Date]])</f>
        <v>4</v>
      </c>
      <c r="X637" s="8" t="str">
        <f>TEXT(SalesDataTable[[#This Row],[Order Date]],"mmm")</f>
        <v>Apr</v>
      </c>
    </row>
    <row r="638" spans="1:24" ht="16">
      <c r="A638" s="2">
        <v>4920</v>
      </c>
      <c r="B638" s="3">
        <v>46133</v>
      </c>
      <c r="C638" s="5">
        <f>YEAR(SalesDataTable[[#This Row],[Order Date]])</f>
        <v>2026</v>
      </c>
      <c r="D638" s="14" t="str">
        <f>"Q"&amp;ROUNDUP(MONTH(SalesDataTable[[#This Row],[Order Date]])/3,0)</f>
        <v>Q2</v>
      </c>
      <c r="E638" s="5">
        <f>MONTH(SalesDataTable[[#This Row],[Order Date]])</f>
        <v>4</v>
      </c>
      <c r="F638" s="5" t="str">
        <f>TEXT(SalesDataTable[[#This Row],[Order Date]], "MMM")</f>
        <v>Apr</v>
      </c>
      <c r="G638" s="4" t="s">
        <v>6</v>
      </c>
      <c r="H638" s="4" t="s">
        <v>43</v>
      </c>
      <c r="I638" s="4" t="s">
        <v>19</v>
      </c>
      <c r="J638" s="4" t="s">
        <v>13</v>
      </c>
      <c r="K638" s="4" t="s">
        <v>9</v>
      </c>
      <c r="L638" s="4" t="s">
        <v>17</v>
      </c>
      <c r="M638" s="9">
        <v>2</v>
      </c>
      <c r="N638" s="6">
        <v>147.30000000000001</v>
      </c>
      <c r="O638" s="7">
        <v>0</v>
      </c>
      <c r="P638" s="6">
        <v>81.2</v>
      </c>
      <c r="Q638" s="6">
        <f t="shared" si="36"/>
        <v>294.60000000000002</v>
      </c>
      <c r="R638" s="6">
        <f t="shared" si="37"/>
        <v>162.4</v>
      </c>
      <c r="S638" s="6">
        <f t="shared" si="38"/>
        <v>132.20000000000002</v>
      </c>
      <c r="T638" s="8">
        <f t="shared" si="39"/>
        <v>0.44874405974202308</v>
      </c>
      <c r="U638" s="5">
        <f>YEAR(SalesDataTable[[#This Row],[Order Date]])</f>
        <v>2026</v>
      </c>
      <c r="V638" s="8" t="str">
        <f>"Q"&amp;ROUNDUP(MONTH(SalesDataTable[[#This Row],[Order Date]])/3,0)</f>
        <v>Q2</v>
      </c>
      <c r="W638" s="9">
        <f>MONTH(SalesDataTable[[#This Row],[Order Date]])</f>
        <v>4</v>
      </c>
      <c r="X638" s="8" t="str">
        <f>TEXT(SalesDataTable[[#This Row],[Order Date]],"mmm")</f>
        <v>Apr</v>
      </c>
    </row>
    <row r="639" spans="1:24" ht="16">
      <c r="A639" s="2">
        <v>5191</v>
      </c>
      <c r="B639" s="3">
        <v>46133</v>
      </c>
      <c r="C639" s="5">
        <f>YEAR(SalesDataTable[[#This Row],[Order Date]])</f>
        <v>2026</v>
      </c>
      <c r="D639" s="14" t="str">
        <f>"Q"&amp;ROUNDUP(MONTH(SalesDataTable[[#This Row],[Order Date]])/3,0)</f>
        <v>Q2</v>
      </c>
      <c r="E639" s="5">
        <f>MONTH(SalesDataTable[[#This Row],[Order Date]])</f>
        <v>4</v>
      </c>
      <c r="F639" s="5" t="str">
        <f>TEXT(SalesDataTable[[#This Row],[Order Date]], "MMM")</f>
        <v>Apr</v>
      </c>
      <c r="G639" s="4" t="s">
        <v>6</v>
      </c>
      <c r="H639" s="4" t="s">
        <v>41</v>
      </c>
      <c r="I639" s="4" t="s">
        <v>19</v>
      </c>
      <c r="J639" s="4" t="s">
        <v>3</v>
      </c>
      <c r="K639" s="4" t="s">
        <v>4</v>
      </c>
      <c r="L639" s="4" t="s">
        <v>5</v>
      </c>
      <c r="M639" s="9">
        <v>1</v>
      </c>
      <c r="N639" s="6">
        <v>79.92</v>
      </c>
      <c r="O639" s="7">
        <v>0.1</v>
      </c>
      <c r="P639" s="6">
        <v>43.13</v>
      </c>
      <c r="Q639" s="6">
        <f t="shared" si="36"/>
        <v>71.927999999999997</v>
      </c>
      <c r="R639" s="6">
        <f t="shared" si="37"/>
        <v>43.13</v>
      </c>
      <c r="S639" s="6">
        <f t="shared" si="38"/>
        <v>28.797999999999995</v>
      </c>
      <c r="T639" s="8">
        <f t="shared" si="39"/>
        <v>0.40037259481703918</v>
      </c>
      <c r="U639" s="5">
        <f>YEAR(SalesDataTable[[#This Row],[Order Date]])</f>
        <v>2026</v>
      </c>
      <c r="V639" s="8" t="str">
        <f>"Q"&amp;ROUNDUP(MONTH(SalesDataTable[[#This Row],[Order Date]])/3,0)</f>
        <v>Q2</v>
      </c>
      <c r="W639" s="9">
        <f>MONTH(SalesDataTable[[#This Row],[Order Date]])</f>
        <v>4</v>
      </c>
      <c r="X639" s="8" t="str">
        <f>TEXT(SalesDataTable[[#This Row],[Order Date]],"mmm")</f>
        <v>Apr</v>
      </c>
    </row>
    <row r="640" spans="1:24" ht="16">
      <c r="A640" s="2">
        <v>413</v>
      </c>
      <c r="B640" s="3">
        <v>46134</v>
      </c>
      <c r="C640" s="5">
        <f>YEAR(SalesDataTable[[#This Row],[Order Date]])</f>
        <v>2026</v>
      </c>
      <c r="D640" s="14" t="str">
        <f>"Q"&amp;ROUNDUP(MONTH(SalesDataTable[[#This Row],[Order Date]])/3,0)</f>
        <v>Q2</v>
      </c>
      <c r="E640" s="5">
        <f>MONTH(SalesDataTable[[#This Row],[Order Date]])</f>
        <v>4</v>
      </c>
      <c r="F640" s="5" t="str">
        <f>TEXT(SalesDataTable[[#This Row],[Order Date]], "MMM")</f>
        <v>Apr</v>
      </c>
      <c r="G640" s="4" t="s">
        <v>6</v>
      </c>
      <c r="H640" s="4" t="s">
        <v>7</v>
      </c>
      <c r="I640" s="4" t="s">
        <v>2</v>
      </c>
      <c r="J640" s="4" t="s">
        <v>3</v>
      </c>
      <c r="K640" s="4" t="s">
        <v>23</v>
      </c>
      <c r="L640" s="4" t="s">
        <v>24</v>
      </c>
      <c r="M640" s="9">
        <v>2</v>
      </c>
      <c r="N640" s="6">
        <v>344.29</v>
      </c>
      <c r="O640" s="7">
        <v>0.1</v>
      </c>
      <c r="P640" s="6">
        <v>192.66</v>
      </c>
      <c r="Q640" s="6">
        <f t="shared" si="36"/>
        <v>619.72200000000009</v>
      </c>
      <c r="R640" s="6">
        <f t="shared" si="37"/>
        <v>385.32</v>
      </c>
      <c r="S640" s="6">
        <f t="shared" si="38"/>
        <v>234.4020000000001</v>
      </c>
      <c r="T640" s="8">
        <f t="shared" si="39"/>
        <v>0.37823733867766524</v>
      </c>
      <c r="U640" s="5">
        <f>YEAR(SalesDataTable[[#This Row],[Order Date]])</f>
        <v>2026</v>
      </c>
      <c r="V640" s="8" t="str">
        <f>"Q"&amp;ROUNDUP(MONTH(SalesDataTable[[#This Row],[Order Date]])/3,0)</f>
        <v>Q2</v>
      </c>
      <c r="W640" s="9">
        <f>MONTH(SalesDataTable[[#This Row],[Order Date]])</f>
        <v>4</v>
      </c>
      <c r="X640" s="8" t="str">
        <f>TEXT(SalesDataTable[[#This Row],[Order Date]],"mmm")</f>
        <v>Apr</v>
      </c>
    </row>
    <row r="641" spans="1:24" ht="16">
      <c r="A641" s="2">
        <v>1658</v>
      </c>
      <c r="B641" s="3">
        <v>46134</v>
      </c>
      <c r="C641" s="5">
        <f>YEAR(SalesDataTable[[#This Row],[Order Date]])</f>
        <v>2026</v>
      </c>
      <c r="D641" s="14" t="str">
        <f>"Q"&amp;ROUNDUP(MONTH(SalesDataTable[[#This Row],[Order Date]])/3,0)</f>
        <v>Q2</v>
      </c>
      <c r="E641" s="5">
        <f>MONTH(SalesDataTable[[#This Row],[Order Date]])</f>
        <v>4</v>
      </c>
      <c r="F641" s="5" t="str">
        <f>TEXT(SalesDataTable[[#This Row],[Order Date]], "MMM")</f>
        <v>Apr</v>
      </c>
      <c r="G641" s="4" t="s">
        <v>11</v>
      </c>
      <c r="H641" s="4" t="s">
        <v>25</v>
      </c>
      <c r="I641" s="4" t="s">
        <v>2</v>
      </c>
      <c r="J641" s="4" t="s">
        <v>3</v>
      </c>
      <c r="K641" s="4" t="s">
        <v>9</v>
      </c>
      <c r="L641" s="4" t="s">
        <v>37</v>
      </c>
      <c r="M641" s="9">
        <v>1</v>
      </c>
      <c r="N641" s="6">
        <v>151.15</v>
      </c>
      <c r="O641" s="7">
        <v>0</v>
      </c>
      <c r="P641" s="6">
        <v>77.680000000000007</v>
      </c>
      <c r="Q641" s="6">
        <f t="shared" si="36"/>
        <v>151.15</v>
      </c>
      <c r="R641" s="6">
        <f t="shared" si="37"/>
        <v>77.680000000000007</v>
      </c>
      <c r="S641" s="6">
        <f t="shared" si="38"/>
        <v>73.47</v>
      </c>
      <c r="T641" s="8">
        <f t="shared" si="39"/>
        <v>0.48607343698312933</v>
      </c>
      <c r="U641" s="5">
        <f>YEAR(SalesDataTable[[#This Row],[Order Date]])</f>
        <v>2026</v>
      </c>
      <c r="V641" s="8" t="str">
        <f>"Q"&amp;ROUNDUP(MONTH(SalesDataTable[[#This Row],[Order Date]])/3,0)</f>
        <v>Q2</v>
      </c>
      <c r="W641" s="9">
        <f>MONTH(SalesDataTable[[#This Row],[Order Date]])</f>
        <v>4</v>
      </c>
      <c r="X641" s="8" t="str">
        <f>TEXT(SalesDataTable[[#This Row],[Order Date]],"mmm")</f>
        <v>Apr</v>
      </c>
    </row>
    <row r="642" spans="1:24" ht="16">
      <c r="A642" s="2">
        <v>2024</v>
      </c>
      <c r="B642" s="3">
        <v>46134</v>
      </c>
      <c r="C642" s="5">
        <f>YEAR(SalesDataTable[[#This Row],[Order Date]])</f>
        <v>2026</v>
      </c>
      <c r="D642" s="14" t="str">
        <f>"Q"&amp;ROUNDUP(MONTH(SalesDataTable[[#This Row],[Order Date]])/3,0)</f>
        <v>Q2</v>
      </c>
      <c r="E642" s="5">
        <f>MONTH(SalesDataTable[[#This Row],[Order Date]])</f>
        <v>4</v>
      </c>
      <c r="F642" s="5" t="str">
        <f>TEXT(SalesDataTable[[#This Row],[Order Date]], "MMM")</f>
        <v>Apr</v>
      </c>
      <c r="G642" s="4" t="s">
        <v>6</v>
      </c>
      <c r="H642" s="4" t="s">
        <v>27</v>
      </c>
      <c r="I642" s="4" t="s">
        <v>19</v>
      </c>
      <c r="J642" s="4" t="s">
        <v>13</v>
      </c>
      <c r="K642" s="4" t="s">
        <v>23</v>
      </c>
      <c r="L642" s="4" t="s">
        <v>40</v>
      </c>
      <c r="M642" s="9">
        <v>1</v>
      </c>
      <c r="N642" s="6">
        <v>81.73</v>
      </c>
      <c r="O642" s="7">
        <v>0.05</v>
      </c>
      <c r="P642" s="6">
        <v>39.979999999999997</v>
      </c>
      <c r="Q642" s="6">
        <f t="shared" ref="Q642:Q705" si="40">M642*N642*(1-O642)</f>
        <v>77.643500000000003</v>
      </c>
      <c r="R642" s="6">
        <f t="shared" ref="R642:R705" si="41">M642*P642</f>
        <v>39.979999999999997</v>
      </c>
      <c r="S642" s="6">
        <f t="shared" ref="S642:S705" si="42">Q642-R642</f>
        <v>37.663500000000006</v>
      </c>
      <c r="T642" s="8">
        <f t="shared" ref="T642:T705" si="43">IFERROR(S642/Q642,0)</f>
        <v>0.48508246021882068</v>
      </c>
      <c r="U642" s="5">
        <f>YEAR(SalesDataTable[[#This Row],[Order Date]])</f>
        <v>2026</v>
      </c>
      <c r="V642" s="8" t="str">
        <f>"Q"&amp;ROUNDUP(MONTH(SalesDataTable[[#This Row],[Order Date]])/3,0)</f>
        <v>Q2</v>
      </c>
      <c r="W642" s="9">
        <f>MONTH(SalesDataTable[[#This Row],[Order Date]])</f>
        <v>4</v>
      </c>
      <c r="X642" s="8" t="str">
        <f>TEXT(SalesDataTable[[#This Row],[Order Date]],"mmm")</f>
        <v>Apr</v>
      </c>
    </row>
    <row r="643" spans="1:24" ht="16">
      <c r="A643" s="2">
        <v>3980</v>
      </c>
      <c r="B643" s="3">
        <v>46134</v>
      </c>
      <c r="C643" s="5">
        <f>YEAR(SalesDataTable[[#This Row],[Order Date]])</f>
        <v>2026</v>
      </c>
      <c r="D643" s="14" t="str">
        <f>"Q"&amp;ROUNDUP(MONTH(SalesDataTable[[#This Row],[Order Date]])/3,0)</f>
        <v>Q2</v>
      </c>
      <c r="E643" s="5">
        <f>MONTH(SalesDataTable[[#This Row],[Order Date]])</f>
        <v>4</v>
      </c>
      <c r="F643" s="5" t="str">
        <f>TEXT(SalesDataTable[[#This Row],[Order Date]], "MMM")</f>
        <v>Apr</v>
      </c>
      <c r="G643" s="4" t="s">
        <v>20</v>
      </c>
      <c r="H643" s="4" t="s">
        <v>21</v>
      </c>
      <c r="I643" s="4" t="s">
        <v>19</v>
      </c>
      <c r="J643" s="4" t="s">
        <v>13</v>
      </c>
      <c r="K643" s="4" t="s">
        <v>9</v>
      </c>
      <c r="L643" s="4" t="s">
        <v>17</v>
      </c>
      <c r="M643" s="9">
        <v>1</v>
      </c>
      <c r="N643" s="6">
        <v>142.53</v>
      </c>
      <c r="O643" s="7">
        <v>0.05</v>
      </c>
      <c r="P643" s="6">
        <v>77.77</v>
      </c>
      <c r="Q643" s="6">
        <f t="shared" si="40"/>
        <v>135.40350000000001</v>
      </c>
      <c r="R643" s="6">
        <f t="shared" si="41"/>
        <v>77.77</v>
      </c>
      <c r="S643" s="6">
        <f t="shared" si="42"/>
        <v>57.633500000000012</v>
      </c>
      <c r="T643" s="8">
        <f t="shared" si="43"/>
        <v>0.4256426163282338</v>
      </c>
      <c r="U643" s="5">
        <f>YEAR(SalesDataTable[[#This Row],[Order Date]])</f>
        <v>2026</v>
      </c>
      <c r="V643" s="8" t="str">
        <f>"Q"&amp;ROUNDUP(MONTH(SalesDataTable[[#This Row],[Order Date]])/3,0)</f>
        <v>Q2</v>
      </c>
      <c r="W643" s="9">
        <f>MONTH(SalesDataTable[[#This Row],[Order Date]])</f>
        <v>4</v>
      </c>
      <c r="X643" s="8" t="str">
        <f>TEXT(SalesDataTable[[#This Row],[Order Date]],"mmm")</f>
        <v>Apr</v>
      </c>
    </row>
    <row r="644" spans="1:24" ht="16">
      <c r="A644" s="2">
        <v>4239</v>
      </c>
      <c r="B644" s="3">
        <v>46134</v>
      </c>
      <c r="C644" s="5">
        <f>YEAR(SalesDataTable[[#This Row],[Order Date]])</f>
        <v>2026</v>
      </c>
      <c r="D644" s="14" t="str">
        <f>"Q"&amp;ROUNDUP(MONTH(SalesDataTable[[#This Row],[Order Date]])/3,0)</f>
        <v>Q2</v>
      </c>
      <c r="E644" s="5">
        <f>MONTH(SalesDataTable[[#This Row],[Order Date]])</f>
        <v>4</v>
      </c>
      <c r="F644" s="5" t="str">
        <f>TEXT(SalesDataTable[[#This Row],[Order Date]], "MMM")</f>
        <v>Apr</v>
      </c>
      <c r="G644" s="4" t="s">
        <v>6</v>
      </c>
      <c r="H644" s="4" t="s">
        <v>7</v>
      </c>
      <c r="I644" s="4" t="s">
        <v>2</v>
      </c>
      <c r="J644" s="4" t="s">
        <v>13</v>
      </c>
      <c r="K644" s="4" t="s">
        <v>23</v>
      </c>
      <c r="L644" s="4" t="s">
        <v>40</v>
      </c>
      <c r="M644" s="9">
        <v>2</v>
      </c>
      <c r="N644" s="6">
        <v>83.24</v>
      </c>
      <c r="O644" s="7">
        <v>0</v>
      </c>
      <c r="P644" s="6">
        <v>40.03</v>
      </c>
      <c r="Q644" s="6">
        <f t="shared" si="40"/>
        <v>166.48</v>
      </c>
      <c r="R644" s="6">
        <f t="shared" si="41"/>
        <v>80.06</v>
      </c>
      <c r="S644" s="6">
        <f t="shared" si="42"/>
        <v>86.419999999999987</v>
      </c>
      <c r="T644" s="8">
        <f t="shared" si="43"/>
        <v>0.51910139356078799</v>
      </c>
      <c r="U644" s="5">
        <f>YEAR(SalesDataTable[[#This Row],[Order Date]])</f>
        <v>2026</v>
      </c>
      <c r="V644" s="8" t="str">
        <f>"Q"&amp;ROUNDUP(MONTH(SalesDataTable[[#This Row],[Order Date]])/3,0)</f>
        <v>Q2</v>
      </c>
      <c r="W644" s="9">
        <f>MONTH(SalesDataTable[[#This Row],[Order Date]])</f>
        <v>4</v>
      </c>
      <c r="X644" s="8" t="str">
        <f>TEXT(SalesDataTable[[#This Row],[Order Date]],"mmm")</f>
        <v>Apr</v>
      </c>
    </row>
    <row r="645" spans="1:24" ht="16">
      <c r="A645" s="2">
        <v>4761</v>
      </c>
      <c r="B645" s="3">
        <v>46134</v>
      </c>
      <c r="C645" s="5">
        <f>YEAR(SalesDataTable[[#This Row],[Order Date]])</f>
        <v>2026</v>
      </c>
      <c r="D645" s="14" t="str">
        <f>"Q"&amp;ROUNDUP(MONTH(SalesDataTable[[#This Row],[Order Date]])/3,0)</f>
        <v>Q2</v>
      </c>
      <c r="E645" s="5">
        <f>MONTH(SalesDataTable[[#This Row],[Order Date]])</f>
        <v>4</v>
      </c>
      <c r="F645" s="5" t="str">
        <f>TEXT(SalesDataTable[[#This Row],[Order Date]], "MMM")</f>
        <v>Apr</v>
      </c>
      <c r="G645" s="4" t="s">
        <v>0</v>
      </c>
      <c r="H645" s="4" t="s">
        <v>1</v>
      </c>
      <c r="I645" s="4" t="s">
        <v>28</v>
      </c>
      <c r="J645" s="4" t="s">
        <v>13</v>
      </c>
      <c r="K645" s="4" t="s">
        <v>9</v>
      </c>
      <c r="L645" s="4" t="s">
        <v>17</v>
      </c>
      <c r="M645" s="9">
        <v>1</v>
      </c>
      <c r="N645" s="6">
        <v>141.99</v>
      </c>
      <c r="O645" s="7">
        <v>0.05</v>
      </c>
      <c r="P645" s="6">
        <v>79.7</v>
      </c>
      <c r="Q645" s="6">
        <f t="shared" si="40"/>
        <v>134.8905</v>
      </c>
      <c r="R645" s="6">
        <f t="shared" si="41"/>
        <v>79.7</v>
      </c>
      <c r="S645" s="6">
        <f t="shared" si="42"/>
        <v>55.1905</v>
      </c>
      <c r="T645" s="8">
        <f t="shared" si="43"/>
        <v>0.40915038494186023</v>
      </c>
      <c r="U645" s="5">
        <f>YEAR(SalesDataTable[[#This Row],[Order Date]])</f>
        <v>2026</v>
      </c>
      <c r="V645" s="8" t="str">
        <f>"Q"&amp;ROUNDUP(MONTH(SalesDataTable[[#This Row],[Order Date]])/3,0)</f>
        <v>Q2</v>
      </c>
      <c r="W645" s="9">
        <f>MONTH(SalesDataTable[[#This Row],[Order Date]])</f>
        <v>4</v>
      </c>
      <c r="X645" s="8" t="str">
        <f>TEXT(SalesDataTable[[#This Row],[Order Date]],"mmm")</f>
        <v>Apr</v>
      </c>
    </row>
    <row r="646" spans="1:24" ht="16">
      <c r="A646" s="2">
        <v>5160</v>
      </c>
      <c r="B646" s="3">
        <v>46134</v>
      </c>
      <c r="C646" s="5">
        <f>YEAR(SalesDataTable[[#This Row],[Order Date]])</f>
        <v>2026</v>
      </c>
      <c r="D646" s="14" t="str">
        <f>"Q"&amp;ROUNDUP(MONTH(SalesDataTable[[#This Row],[Order Date]])/3,0)</f>
        <v>Q2</v>
      </c>
      <c r="E646" s="5">
        <f>MONTH(SalesDataTable[[#This Row],[Order Date]])</f>
        <v>4</v>
      </c>
      <c r="F646" s="5" t="str">
        <f>TEXT(SalesDataTable[[#This Row],[Order Date]], "MMM")</f>
        <v>Apr</v>
      </c>
      <c r="G646" s="4" t="s">
        <v>6</v>
      </c>
      <c r="H646" s="4" t="s">
        <v>43</v>
      </c>
      <c r="I646" s="4" t="s">
        <v>2</v>
      </c>
      <c r="J646" s="4" t="s">
        <v>13</v>
      </c>
      <c r="K646" s="4" t="s">
        <v>34</v>
      </c>
      <c r="L646" s="4" t="s">
        <v>42</v>
      </c>
      <c r="M646" s="9">
        <v>2</v>
      </c>
      <c r="N646" s="6">
        <v>35.94</v>
      </c>
      <c r="O646" s="7">
        <v>0.05</v>
      </c>
      <c r="P646" s="6">
        <v>14.17</v>
      </c>
      <c r="Q646" s="6">
        <f t="shared" si="40"/>
        <v>68.285999999999987</v>
      </c>
      <c r="R646" s="6">
        <f t="shared" si="41"/>
        <v>28.34</v>
      </c>
      <c r="S646" s="6">
        <f t="shared" si="42"/>
        <v>39.945999999999984</v>
      </c>
      <c r="T646" s="8">
        <f t="shared" si="43"/>
        <v>0.5849808159798493</v>
      </c>
      <c r="U646" s="5">
        <f>YEAR(SalesDataTable[[#This Row],[Order Date]])</f>
        <v>2026</v>
      </c>
      <c r="V646" s="8" t="str">
        <f>"Q"&amp;ROUNDUP(MONTH(SalesDataTable[[#This Row],[Order Date]])/3,0)</f>
        <v>Q2</v>
      </c>
      <c r="W646" s="9">
        <f>MONTH(SalesDataTable[[#This Row],[Order Date]])</f>
        <v>4</v>
      </c>
      <c r="X646" s="8" t="str">
        <f>TEXT(SalesDataTable[[#This Row],[Order Date]],"mmm")</f>
        <v>Apr</v>
      </c>
    </row>
    <row r="647" spans="1:24" ht="16">
      <c r="A647" s="2">
        <v>2224</v>
      </c>
      <c r="B647" s="3">
        <v>46135</v>
      </c>
      <c r="C647" s="5">
        <f>YEAR(SalesDataTable[[#This Row],[Order Date]])</f>
        <v>2026</v>
      </c>
      <c r="D647" s="14" t="str">
        <f>"Q"&amp;ROUNDUP(MONTH(SalesDataTable[[#This Row],[Order Date]])/3,0)</f>
        <v>Q2</v>
      </c>
      <c r="E647" s="5">
        <f>MONTH(SalesDataTable[[#This Row],[Order Date]])</f>
        <v>4</v>
      </c>
      <c r="F647" s="5" t="str">
        <f>TEXT(SalesDataTable[[#This Row],[Order Date]], "MMM")</f>
        <v>Apr</v>
      </c>
      <c r="G647" s="4" t="s">
        <v>6</v>
      </c>
      <c r="H647" s="4" t="s">
        <v>7</v>
      </c>
      <c r="I647" s="4" t="s">
        <v>2</v>
      </c>
      <c r="J647" s="4" t="s">
        <v>13</v>
      </c>
      <c r="K647" s="4" t="s">
        <v>34</v>
      </c>
      <c r="L647" s="4" t="s">
        <v>45</v>
      </c>
      <c r="M647" s="9">
        <v>3</v>
      </c>
      <c r="N647" s="6">
        <v>49.55</v>
      </c>
      <c r="O647" s="7">
        <v>0</v>
      </c>
      <c r="P647" s="6">
        <v>22.55</v>
      </c>
      <c r="Q647" s="6">
        <f t="shared" si="40"/>
        <v>148.64999999999998</v>
      </c>
      <c r="R647" s="6">
        <f t="shared" si="41"/>
        <v>67.650000000000006</v>
      </c>
      <c r="S647" s="6">
        <f t="shared" si="42"/>
        <v>80.999999999999972</v>
      </c>
      <c r="T647" s="8">
        <f t="shared" si="43"/>
        <v>0.54490413723511588</v>
      </c>
      <c r="U647" s="5">
        <f>YEAR(SalesDataTable[[#This Row],[Order Date]])</f>
        <v>2026</v>
      </c>
      <c r="V647" s="8" t="str">
        <f>"Q"&amp;ROUNDUP(MONTH(SalesDataTable[[#This Row],[Order Date]])/3,0)</f>
        <v>Q2</v>
      </c>
      <c r="W647" s="9">
        <f>MONTH(SalesDataTable[[#This Row],[Order Date]])</f>
        <v>4</v>
      </c>
      <c r="X647" s="8" t="str">
        <f>TEXT(SalesDataTable[[#This Row],[Order Date]],"mmm")</f>
        <v>Apr</v>
      </c>
    </row>
    <row r="648" spans="1:24" ht="16">
      <c r="A648" s="2">
        <v>2832</v>
      </c>
      <c r="B648" s="3">
        <v>46135</v>
      </c>
      <c r="C648" s="5">
        <f>YEAR(SalesDataTable[[#This Row],[Order Date]])</f>
        <v>2026</v>
      </c>
      <c r="D648" s="14" t="str">
        <f>"Q"&amp;ROUNDUP(MONTH(SalesDataTable[[#This Row],[Order Date]])/3,0)</f>
        <v>Q2</v>
      </c>
      <c r="E648" s="5">
        <f>MONTH(SalesDataTable[[#This Row],[Order Date]])</f>
        <v>4</v>
      </c>
      <c r="F648" s="5" t="str">
        <f>TEXT(SalesDataTable[[#This Row],[Order Date]], "MMM")</f>
        <v>Apr</v>
      </c>
      <c r="G648" s="4" t="s">
        <v>20</v>
      </c>
      <c r="H648" s="4" t="s">
        <v>33</v>
      </c>
      <c r="I648" s="4" t="s">
        <v>28</v>
      </c>
      <c r="J648" s="4" t="s">
        <v>3</v>
      </c>
      <c r="K648" s="4" t="s">
        <v>34</v>
      </c>
      <c r="L648" s="4" t="s">
        <v>35</v>
      </c>
      <c r="M648" s="9">
        <v>1</v>
      </c>
      <c r="N648" s="6">
        <v>39.89</v>
      </c>
      <c r="O648" s="7">
        <v>0.05</v>
      </c>
      <c r="P648" s="6">
        <v>15.06</v>
      </c>
      <c r="Q648" s="6">
        <f t="shared" si="40"/>
        <v>37.895499999999998</v>
      </c>
      <c r="R648" s="6">
        <f t="shared" si="41"/>
        <v>15.06</v>
      </c>
      <c r="S648" s="6">
        <f t="shared" si="42"/>
        <v>22.835499999999996</v>
      </c>
      <c r="T648" s="8">
        <f t="shared" si="43"/>
        <v>0.60259133670224685</v>
      </c>
      <c r="U648" s="5">
        <f>YEAR(SalesDataTable[[#This Row],[Order Date]])</f>
        <v>2026</v>
      </c>
      <c r="V648" s="8" t="str">
        <f>"Q"&amp;ROUNDUP(MONTH(SalesDataTable[[#This Row],[Order Date]])/3,0)</f>
        <v>Q2</v>
      </c>
      <c r="W648" s="9">
        <f>MONTH(SalesDataTable[[#This Row],[Order Date]])</f>
        <v>4</v>
      </c>
      <c r="X648" s="8" t="str">
        <f>TEXT(SalesDataTable[[#This Row],[Order Date]],"mmm")</f>
        <v>Apr</v>
      </c>
    </row>
    <row r="649" spans="1:24" ht="16">
      <c r="A649" s="2">
        <v>3000</v>
      </c>
      <c r="B649" s="3">
        <v>46135</v>
      </c>
      <c r="C649" s="5">
        <f>YEAR(SalesDataTable[[#This Row],[Order Date]])</f>
        <v>2026</v>
      </c>
      <c r="D649" s="14" t="str">
        <f>"Q"&amp;ROUNDUP(MONTH(SalesDataTable[[#This Row],[Order Date]])/3,0)</f>
        <v>Q2</v>
      </c>
      <c r="E649" s="5">
        <f>MONTH(SalesDataTable[[#This Row],[Order Date]])</f>
        <v>4</v>
      </c>
      <c r="F649" s="5" t="str">
        <f>TEXT(SalesDataTable[[#This Row],[Order Date]], "MMM")</f>
        <v>Apr</v>
      </c>
      <c r="G649" s="4" t="s">
        <v>20</v>
      </c>
      <c r="H649" s="4" t="s">
        <v>31</v>
      </c>
      <c r="I649" s="4" t="s">
        <v>28</v>
      </c>
      <c r="J649" s="4" t="s">
        <v>13</v>
      </c>
      <c r="K649" s="4" t="s">
        <v>34</v>
      </c>
      <c r="L649" s="4" t="s">
        <v>35</v>
      </c>
      <c r="M649" s="9">
        <v>1</v>
      </c>
      <c r="N649" s="6">
        <v>40.630000000000003</v>
      </c>
      <c r="O649" s="7">
        <v>0.1</v>
      </c>
      <c r="P649" s="6">
        <v>14.67</v>
      </c>
      <c r="Q649" s="6">
        <f t="shared" si="40"/>
        <v>36.567</v>
      </c>
      <c r="R649" s="6">
        <f t="shared" si="41"/>
        <v>14.67</v>
      </c>
      <c r="S649" s="6">
        <f t="shared" si="42"/>
        <v>21.896999999999998</v>
      </c>
      <c r="T649" s="8">
        <f t="shared" si="43"/>
        <v>0.59881860694068423</v>
      </c>
      <c r="U649" s="5">
        <f>YEAR(SalesDataTable[[#This Row],[Order Date]])</f>
        <v>2026</v>
      </c>
      <c r="V649" s="8" t="str">
        <f>"Q"&amp;ROUNDUP(MONTH(SalesDataTable[[#This Row],[Order Date]])/3,0)</f>
        <v>Q2</v>
      </c>
      <c r="W649" s="9">
        <f>MONTH(SalesDataTable[[#This Row],[Order Date]])</f>
        <v>4</v>
      </c>
      <c r="X649" s="8" t="str">
        <f>TEXT(SalesDataTable[[#This Row],[Order Date]],"mmm")</f>
        <v>Apr</v>
      </c>
    </row>
    <row r="650" spans="1:24" ht="16">
      <c r="A650" s="2">
        <v>3206</v>
      </c>
      <c r="B650" s="3">
        <v>46135</v>
      </c>
      <c r="C650" s="5">
        <f>YEAR(SalesDataTable[[#This Row],[Order Date]])</f>
        <v>2026</v>
      </c>
      <c r="D650" s="14" t="str">
        <f>"Q"&amp;ROUNDUP(MONTH(SalesDataTable[[#This Row],[Order Date]])/3,0)</f>
        <v>Q2</v>
      </c>
      <c r="E650" s="5">
        <f>MONTH(SalesDataTable[[#This Row],[Order Date]])</f>
        <v>4</v>
      </c>
      <c r="F650" s="5" t="str">
        <f>TEXT(SalesDataTable[[#This Row],[Order Date]], "MMM")</f>
        <v>Apr</v>
      </c>
      <c r="G650" s="4" t="s">
        <v>20</v>
      </c>
      <c r="H650" s="4" t="s">
        <v>33</v>
      </c>
      <c r="I650" s="4" t="s">
        <v>28</v>
      </c>
      <c r="J650" s="4" t="s">
        <v>3</v>
      </c>
      <c r="K650" s="4" t="s">
        <v>4</v>
      </c>
      <c r="L650" s="4" t="s">
        <v>26</v>
      </c>
      <c r="M650" s="9">
        <v>4</v>
      </c>
      <c r="N650" s="6">
        <v>39.78</v>
      </c>
      <c r="O650" s="7">
        <v>0.05</v>
      </c>
      <c r="P650" s="6">
        <v>16.7</v>
      </c>
      <c r="Q650" s="6">
        <f t="shared" si="40"/>
        <v>151.16399999999999</v>
      </c>
      <c r="R650" s="6">
        <f t="shared" si="41"/>
        <v>66.8</v>
      </c>
      <c r="S650" s="6">
        <f t="shared" si="42"/>
        <v>84.36399999999999</v>
      </c>
      <c r="T650" s="8">
        <f t="shared" si="43"/>
        <v>0.55809584292556425</v>
      </c>
      <c r="U650" s="5">
        <f>YEAR(SalesDataTable[[#This Row],[Order Date]])</f>
        <v>2026</v>
      </c>
      <c r="V650" s="8" t="str">
        <f>"Q"&amp;ROUNDUP(MONTH(SalesDataTable[[#This Row],[Order Date]])/3,0)</f>
        <v>Q2</v>
      </c>
      <c r="W650" s="9">
        <f>MONTH(SalesDataTable[[#This Row],[Order Date]])</f>
        <v>4</v>
      </c>
      <c r="X650" s="8" t="str">
        <f>TEXT(SalesDataTable[[#This Row],[Order Date]],"mmm")</f>
        <v>Apr</v>
      </c>
    </row>
    <row r="651" spans="1:24" ht="16">
      <c r="A651" s="2">
        <v>3777</v>
      </c>
      <c r="B651" s="3">
        <v>46135</v>
      </c>
      <c r="C651" s="5">
        <f>YEAR(SalesDataTable[[#This Row],[Order Date]])</f>
        <v>2026</v>
      </c>
      <c r="D651" s="14" t="str">
        <f>"Q"&amp;ROUNDUP(MONTH(SalesDataTable[[#This Row],[Order Date]])/3,0)</f>
        <v>Q2</v>
      </c>
      <c r="E651" s="5">
        <f>MONTH(SalesDataTable[[#This Row],[Order Date]])</f>
        <v>4</v>
      </c>
      <c r="F651" s="5" t="str">
        <f>TEXT(SalesDataTable[[#This Row],[Order Date]], "MMM")</f>
        <v>Apr</v>
      </c>
      <c r="G651" s="4" t="s">
        <v>20</v>
      </c>
      <c r="H651" s="4" t="s">
        <v>21</v>
      </c>
      <c r="I651" s="4" t="s">
        <v>28</v>
      </c>
      <c r="J651" s="4" t="s">
        <v>16</v>
      </c>
      <c r="K651" s="4" t="s">
        <v>9</v>
      </c>
      <c r="L651" s="4" t="s">
        <v>10</v>
      </c>
      <c r="M651" s="9">
        <v>1</v>
      </c>
      <c r="N651" s="6">
        <v>92.74</v>
      </c>
      <c r="O651" s="7">
        <v>0</v>
      </c>
      <c r="P651" s="6">
        <v>46.1</v>
      </c>
      <c r="Q651" s="6">
        <f t="shared" si="40"/>
        <v>92.74</v>
      </c>
      <c r="R651" s="6">
        <f t="shared" si="41"/>
        <v>46.1</v>
      </c>
      <c r="S651" s="6">
        <f t="shared" si="42"/>
        <v>46.639999999999993</v>
      </c>
      <c r="T651" s="8">
        <f t="shared" si="43"/>
        <v>0.50291136510675005</v>
      </c>
      <c r="U651" s="5">
        <f>YEAR(SalesDataTable[[#This Row],[Order Date]])</f>
        <v>2026</v>
      </c>
      <c r="V651" s="8" t="str">
        <f>"Q"&amp;ROUNDUP(MONTH(SalesDataTable[[#This Row],[Order Date]])/3,0)</f>
        <v>Q2</v>
      </c>
      <c r="W651" s="9">
        <f>MONTH(SalesDataTable[[#This Row],[Order Date]])</f>
        <v>4</v>
      </c>
      <c r="X651" s="8" t="str">
        <f>TEXT(SalesDataTable[[#This Row],[Order Date]],"mmm")</f>
        <v>Apr</v>
      </c>
    </row>
    <row r="652" spans="1:24" ht="16">
      <c r="A652" s="2">
        <v>4980</v>
      </c>
      <c r="B652" s="3">
        <v>46135</v>
      </c>
      <c r="C652" s="5">
        <f>YEAR(SalesDataTable[[#This Row],[Order Date]])</f>
        <v>2026</v>
      </c>
      <c r="D652" s="14" t="str">
        <f>"Q"&amp;ROUNDUP(MONTH(SalesDataTable[[#This Row],[Order Date]])/3,0)</f>
        <v>Q2</v>
      </c>
      <c r="E652" s="5">
        <f>MONTH(SalesDataTable[[#This Row],[Order Date]])</f>
        <v>4</v>
      </c>
      <c r="F652" s="5" t="str">
        <f>TEXT(SalesDataTable[[#This Row],[Order Date]], "MMM")</f>
        <v>Apr</v>
      </c>
      <c r="G652" s="4" t="s">
        <v>6</v>
      </c>
      <c r="H652" s="4" t="s">
        <v>27</v>
      </c>
      <c r="I652" s="4" t="s">
        <v>19</v>
      </c>
      <c r="J652" s="4" t="s">
        <v>3</v>
      </c>
      <c r="K652" s="4" t="s">
        <v>23</v>
      </c>
      <c r="L652" s="4" t="s">
        <v>51</v>
      </c>
      <c r="M652" s="9">
        <v>2</v>
      </c>
      <c r="N652" s="6">
        <v>120.49</v>
      </c>
      <c r="O652" s="7">
        <v>0.1</v>
      </c>
      <c r="P652" s="6">
        <v>62.23</v>
      </c>
      <c r="Q652" s="6">
        <f t="shared" si="40"/>
        <v>216.88200000000001</v>
      </c>
      <c r="R652" s="6">
        <f t="shared" si="41"/>
        <v>124.46</v>
      </c>
      <c r="S652" s="6">
        <f t="shared" si="42"/>
        <v>92.422000000000011</v>
      </c>
      <c r="T652" s="8">
        <f t="shared" si="43"/>
        <v>0.42613955976060719</v>
      </c>
      <c r="U652" s="5">
        <f>YEAR(SalesDataTable[[#This Row],[Order Date]])</f>
        <v>2026</v>
      </c>
      <c r="V652" s="8" t="str">
        <f>"Q"&amp;ROUNDUP(MONTH(SalesDataTable[[#This Row],[Order Date]])/3,0)</f>
        <v>Q2</v>
      </c>
      <c r="W652" s="9">
        <f>MONTH(SalesDataTable[[#This Row],[Order Date]])</f>
        <v>4</v>
      </c>
      <c r="X652" s="8" t="str">
        <f>TEXT(SalesDataTable[[#This Row],[Order Date]],"mmm")</f>
        <v>Apr</v>
      </c>
    </row>
    <row r="653" spans="1:24" ht="16">
      <c r="A653" s="2">
        <v>1102</v>
      </c>
      <c r="B653" s="3">
        <v>46136</v>
      </c>
      <c r="C653" s="5">
        <f>YEAR(SalesDataTable[[#This Row],[Order Date]])</f>
        <v>2026</v>
      </c>
      <c r="D653" s="14" t="str">
        <f>"Q"&amp;ROUNDUP(MONTH(SalesDataTable[[#This Row],[Order Date]])/3,0)</f>
        <v>Q2</v>
      </c>
      <c r="E653" s="5">
        <f>MONTH(SalesDataTable[[#This Row],[Order Date]])</f>
        <v>4</v>
      </c>
      <c r="F653" s="5" t="str">
        <f>TEXT(SalesDataTable[[#This Row],[Order Date]], "MMM")</f>
        <v>Apr</v>
      </c>
      <c r="G653" s="4" t="s">
        <v>6</v>
      </c>
      <c r="H653" s="4" t="s">
        <v>27</v>
      </c>
      <c r="I653" s="4" t="s">
        <v>2</v>
      </c>
      <c r="J653" s="4" t="s">
        <v>16</v>
      </c>
      <c r="K653" s="4" t="s">
        <v>9</v>
      </c>
      <c r="L653" s="4" t="s">
        <v>46</v>
      </c>
      <c r="M653" s="9">
        <v>2</v>
      </c>
      <c r="N653" s="6">
        <v>70.53</v>
      </c>
      <c r="O653" s="7">
        <v>0</v>
      </c>
      <c r="P653" s="6">
        <v>32.229999999999997</v>
      </c>
      <c r="Q653" s="6">
        <f t="shared" si="40"/>
        <v>141.06</v>
      </c>
      <c r="R653" s="6">
        <f t="shared" si="41"/>
        <v>64.459999999999994</v>
      </c>
      <c r="S653" s="6">
        <f t="shared" si="42"/>
        <v>76.600000000000009</v>
      </c>
      <c r="T653" s="8">
        <f t="shared" si="43"/>
        <v>0.54303133418403526</v>
      </c>
      <c r="U653" s="5">
        <f>YEAR(SalesDataTable[[#This Row],[Order Date]])</f>
        <v>2026</v>
      </c>
      <c r="V653" s="8" t="str">
        <f>"Q"&amp;ROUNDUP(MONTH(SalesDataTable[[#This Row],[Order Date]])/3,0)</f>
        <v>Q2</v>
      </c>
      <c r="W653" s="9">
        <f>MONTH(SalesDataTable[[#This Row],[Order Date]])</f>
        <v>4</v>
      </c>
      <c r="X653" s="8" t="str">
        <f>TEXT(SalesDataTable[[#This Row],[Order Date]],"mmm")</f>
        <v>Apr</v>
      </c>
    </row>
    <row r="654" spans="1:24" ht="16">
      <c r="A654" s="2">
        <v>1333</v>
      </c>
      <c r="B654" s="3">
        <v>46136</v>
      </c>
      <c r="C654" s="5">
        <f>YEAR(SalesDataTable[[#This Row],[Order Date]])</f>
        <v>2026</v>
      </c>
      <c r="D654" s="14" t="str">
        <f>"Q"&amp;ROUNDUP(MONTH(SalesDataTable[[#This Row],[Order Date]])/3,0)</f>
        <v>Q2</v>
      </c>
      <c r="E654" s="5">
        <f>MONTH(SalesDataTable[[#This Row],[Order Date]])</f>
        <v>4</v>
      </c>
      <c r="F654" s="5" t="str">
        <f>TEXT(SalesDataTable[[#This Row],[Order Date]], "MMM")</f>
        <v>Apr</v>
      </c>
      <c r="G654" s="4" t="s">
        <v>6</v>
      </c>
      <c r="H654" s="4" t="s">
        <v>49</v>
      </c>
      <c r="I654" s="4" t="s">
        <v>2</v>
      </c>
      <c r="J654" s="4" t="s">
        <v>13</v>
      </c>
      <c r="K654" s="4" t="s">
        <v>9</v>
      </c>
      <c r="L654" s="4" t="s">
        <v>10</v>
      </c>
      <c r="M654" s="9">
        <v>1</v>
      </c>
      <c r="N654" s="6">
        <v>90.87</v>
      </c>
      <c r="O654" s="7">
        <v>0.1</v>
      </c>
      <c r="P654" s="6">
        <v>44.4</v>
      </c>
      <c r="Q654" s="6">
        <f t="shared" si="40"/>
        <v>81.783000000000001</v>
      </c>
      <c r="R654" s="6">
        <f t="shared" si="41"/>
        <v>44.4</v>
      </c>
      <c r="S654" s="6">
        <f t="shared" si="42"/>
        <v>37.383000000000003</v>
      </c>
      <c r="T654" s="8">
        <f t="shared" si="43"/>
        <v>0.45709988628443565</v>
      </c>
      <c r="U654" s="5">
        <f>YEAR(SalesDataTable[[#This Row],[Order Date]])</f>
        <v>2026</v>
      </c>
      <c r="V654" s="8" t="str">
        <f>"Q"&amp;ROUNDUP(MONTH(SalesDataTable[[#This Row],[Order Date]])/3,0)</f>
        <v>Q2</v>
      </c>
      <c r="W654" s="9">
        <f>MONTH(SalesDataTable[[#This Row],[Order Date]])</f>
        <v>4</v>
      </c>
      <c r="X654" s="8" t="str">
        <f>TEXT(SalesDataTable[[#This Row],[Order Date]],"mmm")</f>
        <v>Apr</v>
      </c>
    </row>
    <row r="655" spans="1:24" ht="16">
      <c r="A655" s="2">
        <v>1369</v>
      </c>
      <c r="B655" s="3">
        <v>46136</v>
      </c>
      <c r="C655" s="5">
        <f>YEAR(SalesDataTable[[#This Row],[Order Date]])</f>
        <v>2026</v>
      </c>
      <c r="D655" s="14" t="str">
        <f>"Q"&amp;ROUNDUP(MONTH(SalesDataTable[[#This Row],[Order Date]])/3,0)</f>
        <v>Q2</v>
      </c>
      <c r="E655" s="5">
        <f>MONTH(SalesDataTable[[#This Row],[Order Date]])</f>
        <v>4</v>
      </c>
      <c r="F655" s="5" t="str">
        <f>TEXT(SalesDataTable[[#This Row],[Order Date]], "MMM")</f>
        <v>Apr</v>
      </c>
      <c r="G655" s="4" t="s">
        <v>6</v>
      </c>
      <c r="H655" s="4" t="s">
        <v>49</v>
      </c>
      <c r="I655" s="4" t="s">
        <v>8</v>
      </c>
      <c r="J655" s="4" t="s">
        <v>3</v>
      </c>
      <c r="K655" s="4" t="s">
        <v>34</v>
      </c>
      <c r="L655" s="4" t="s">
        <v>38</v>
      </c>
      <c r="M655" s="9">
        <v>3</v>
      </c>
      <c r="N655" s="6">
        <v>124.31</v>
      </c>
      <c r="O655" s="7">
        <v>0.2</v>
      </c>
      <c r="P655" s="6">
        <v>67.97</v>
      </c>
      <c r="Q655" s="6">
        <f t="shared" si="40"/>
        <v>298.34399999999999</v>
      </c>
      <c r="R655" s="6">
        <f t="shared" si="41"/>
        <v>203.91</v>
      </c>
      <c r="S655" s="6">
        <f t="shared" si="42"/>
        <v>94.433999999999997</v>
      </c>
      <c r="T655" s="8">
        <f t="shared" si="43"/>
        <v>0.31652723031131846</v>
      </c>
      <c r="U655" s="5">
        <f>YEAR(SalesDataTable[[#This Row],[Order Date]])</f>
        <v>2026</v>
      </c>
      <c r="V655" s="8" t="str">
        <f>"Q"&amp;ROUNDUP(MONTH(SalesDataTable[[#This Row],[Order Date]])/3,0)</f>
        <v>Q2</v>
      </c>
      <c r="W655" s="9">
        <f>MONTH(SalesDataTable[[#This Row],[Order Date]])</f>
        <v>4</v>
      </c>
      <c r="X655" s="8" t="str">
        <f>TEXT(SalesDataTable[[#This Row],[Order Date]],"mmm")</f>
        <v>Apr</v>
      </c>
    </row>
    <row r="656" spans="1:24" ht="16">
      <c r="A656" s="2">
        <v>1712</v>
      </c>
      <c r="B656" s="3">
        <v>46136</v>
      </c>
      <c r="C656" s="5">
        <f>YEAR(SalesDataTable[[#This Row],[Order Date]])</f>
        <v>2026</v>
      </c>
      <c r="D656" s="14" t="str">
        <f>"Q"&amp;ROUNDUP(MONTH(SalesDataTable[[#This Row],[Order Date]])/3,0)</f>
        <v>Q2</v>
      </c>
      <c r="E656" s="5">
        <f>MONTH(SalesDataTable[[#This Row],[Order Date]])</f>
        <v>4</v>
      </c>
      <c r="F656" s="5" t="str">
        <f>TEXT(SalesDataTable[[#This Row],[Order Date]], "MMM")</f>
        <v>Apr</v>
      </c>
      <c r="G656" s="4" t="s">
        <v>6</v>
      </c>
      <c r="H656" s="4" t="s">
        <v>7</v>
      </c>
      <c r="I656" s="4" t="s">
        <v>8</v>
      </c>
      <c r="J656" s="4" t="s">
        <v>3</v>
      </c>
      <c r="K656" s="4" t="s">
        <v>4</v>
      </c>
      <c r="L656" s="4" t="s">
        <v>26</v>
      </c>
      <c r="M656" s="9">
        <v>15</v>
      </c>
      <c r="N656" s="6">
        <v>41.21</v>
      </c>
      <c r="O656" s="7">
        <v>0.15</v>
      </c>
      <c r="P656" s="6">
        <v>16.760000000000002</v>
      </c>
      <c r="Q656" s="6">
        <f t="shared" si="40"/>
        <v>525.42750000000001</v>
      </c>
      <c r="R656" s="6">
        <f t="shared" si="41"/>
        <v>251.40000000000003</v>
      </c>
      <c r="S656" s="6">
        <f t="shared" si="42"/>
        <v>274.02749999999997</v>
      </c>
      <c r="T656" s="8">
        <f t="shared" si="43"/>
        <v>0.52153246642020068</v>
      </c>
      <c r="U656" s="5">
        <f>YEAR(SalesDataTable[[#This Row],[Order Date]])</f>
        <v>2026</v>
      </c>
      <c r="V656" s="8" t="str">
        <f>"Q"&amp;ROUNDUP(MONTH(SalesDataTable[[#This Row],[Order Date]])/3,0)</f>
        <v>Q2</v>
      </c>
      <c r="W656" s="9">
        <f>MONTH(SalesDataTable[[#This Row],[Order Date]])</f>
        <v>4</v>
      </c>
      <c r="X656" s="8" t="str">
        <f>TEXT(SalesDataTable[[#This Row],[Order Date]],"mmm")</f>
        <v>Apr</v>
      </c>
    </row>
    <row r="657" spans="1:24" ht="16">
      <c r="A657" s="2">
        <v>2229</v>
      </c>
      <c r="B657" s="3">
        <v>46136</v>
      </c>
      <c r="C657" s="5">
        <f>YEAR(SalesDataTable[[#This Row],[Order Date]])</f>
        <v>2026</v>
      </c>
      <c r="D657" s="14" t="str">
        <f>"Q"&amp;ROUNDUP(MONTH(SalesDataTable[[#This Row],[Order Date]])/3,0)</f>
        <v>Q2</v>
      </c>
      <c r="E657" s="5">
        <f>MONTH(SalesDataTable[[#This Row],[Order Date]])</f>
        <v>4</v>
      </c>
      <c r="F657" s="5" t="str">
        <f>TEXT(SalesDataTable[[#This Row],[Order Date]], "MMM")</f>
        <v>Apr</v>
      </c>
      <c r="G657" s="4" t="s">
        <v>0</v>
      </c>
      <c r="H657" s="4" t="s">
        <v>1</v>
      </c>
      <c r="I657" s="4" t="s">
        <v>2</v>
      </c>
      <c r="J657" s="4" t="s">
        <v>13</v>
      </c>
      <c r="K657" s="4" t="s">
        <v>9</v>
      </c>
      <c r="L657" s="4" t="s">
        <v>17</v>
      </c>
      <c r="M657" s="9">
        <v>2</v>
      </c>
      <c r="N657" s="6">
        <v>145.75</v>
      </c>
      <c r="O657" s="7">
        <v>0.1</v>
      </c>
      <c r="P657" s="6">
        <v>78.900000000000006</v>
      </c>
      <c r="Q657" s="6">
        <f t="shared" si="40"/>
        <v>262.35000000000002</v>
      </c>
      <c r="R657" s="6">
        <f t="shared" si="41"/>
        <v>157.80000000000001</v>
      </c>
      <c r="S657" s="6">
        <f t="shared" si="42"/>
        <v>104.55000000000001</v>
      </c>
      <c r="T657" s="8">
        <f t="shared" si="43"/>
        <v>0.39851343624928531</v>
      </c>
      <c r="U657" s="5">
        <f>YEAR(SalesDataTable[[#This Row],[Order Date]])</f>
        <v>2026</v>
      </c>
      <c r="V657" s="8" t="str">
        <f>"Q"&amp;ROUNDUP(MONTH(SalesDataTable[[#This Row],[Order Date]])/3,0)</f>
        <v>Q2</v>
      </c>
      <c r="W657" s="9">
        <f>MONTH(SalesDataTable[[#This Row],[Order Date]])</f>
        <v>4</v>
      </c>
      <c r="X657" s="8" t="str">
        <f>TEXT(SalesDataTable[[#This Row],[Order Date]],"mmm")</f>
        <v>Apr</v>
      </c>
    </row>
    <row r="658" spans="1:24" ht="16">
      <c r="A658" s="2">
        <v>3458</v>
      </c>
      <c r="B658" s="3">
        <v>46136</v>
      </c>
      <c r="C658" s="5">
        <f>YEAR(SalesDataTable[[#This Row],[Order Date]])</f>
        <v>2026</v>
      </c>
      <c r="D658" s="14" t="str">
        <f>"Q"&amp;ROUNDUP(MONTH(SalesDataTable[[#This Row],[Order Date]])/3,0)</f>
        <v>Q2</v>
      </c>
      <c r="E658" s="5">
        <f>MONTH(SalesDataTable[[#This Row],[Order Date]])</f>
        <v>4</v>
      </c>
      <c r="F658" s="5" t="str">
        <f>TEXT(SalesDataTable[[#This Row],[Order Date]], "MMM")</f>
        <v>Apr</v>
      </c>
      <c r="G658" s="4" t="s">
        <v>11</v>
      </c>
      <c r="H658" s="4" t="s">
        <v>18</v>
      </c>
      <c r="I658" s="4" t="s">
        <v>2</v>
      </c>
      <c r="J658" s="4" t="s">
        <v>13</v>
      </c>
      <c r="K658" s="4" t="s">
        <v>14</v>
      </c>
      <c r="L658" s="4" t="s">
        <v>44</v>
      </c>
      <c r="M658" s="9">
        <v>1</v>
      </c>
      <c r="N658" s="6">
        <v>134.86000000000001</v>
      </c>
      <c r="O658" s="7">
        <v>0</v>
      </c>
      <c r="P658" s="6">
        <v>66.040000000000006</v>
      </c>
      <c r="Q658" s="6">
        <f t="shared" si="40"/>
        <v>134.86000000000001</v>
      </c>
      <c r="R658" s="6">
        <f t="shared" si="41"/>
        <v>66.040000000000006</v>
      </c>
      <c r="S658" s="6">
        <f t="shared" si="42"/>
        <v>68.820000000000007</v>
      </c>
      <c r="T658" s="8">
        <f t="shared" si="43"/>
        <v>0.51030698502150373</v>
      </c>
      <c r="U658" s="5">
        <f>YEAR(SalesDataTable[[#This Row],[Order Date]])</f>
        <v>2026</v>
      </c>
      <c r="V658" s="8" t="str">
        <f>"Q"&amp;ROUNDUP(MONTH(SalesDataTable[[#This Row],[Order Date]])/3,0)</f>
        <v>Q2</v>
      </c>
      <c r="W658" s="9">
        <f>MONTH(SalesDataTable[[#This Row],[Order Date]])</f>
        <v>4</v>
      </c>
      <c r="X658" s="8" t="str">
        <f>TEXT(SalesDataTable[[#This Row],[Order Date]],"mmm")</f>
        <v>Apr</v>
      </c>
    </row>
    <row r="659" spans="1:24" ht="16">
      <c r="A659" s="2">
        <v>4637</v>
      </c>
      <c r="B659" s="3">
        <v>46136</v>
      </c>
      <c r="C659" s="5">
        <f>YEAR(SalesDataTable[[#This Row],[Order Date]])</f>
        <v>2026</v>
      </c>
      <c r="D659" s="14" t="str">
        <f>"Q"&amp;ROUNDUP(MONTH(SalesDataTable[[#This Row],[Order Date]])/3,0)</f>
        <v>Q2</v>
      </c>
      <c r="E659" s="5">
        <f>MONTH(SalesDataTable[[#This Row],[Order Date]])</f>
        <v>4</v>
      </c>
      <c r="F659" s="5" t="str">
        <f>TEXT(SalesDataTable[[#This Row],[Order Date]], "MMM")</f>
        <v>Apr</v>
      </c>
      <c r="G659" s="4" t="s">
        <v>20</v>
      </c>
      <c r="H659" s="4" t="s">
        <v>47</v>
      </c>
      <c r="I659" s="4" t="s">
        <v>19</v>
      </c>
      <c r="J659" s="4" t="s">
        <v>13</v>
      </c>
      <c r="K659" s="4" t="s">
        <v>14</v>
      </c>
      <c r="L659" s="4" t="s">
        <v>44</v>
      </c>
      <c r="M659" s="9">
        <v>1</v>
      </c>
      <c r="N659" s="6">
        <v>136.07</v>
      </c>
      <c r="O659" s="7">
        <v>0</v>
      </c>
      <c r="P659" s="6">
        <v>65.17</v>
      </c>
      <c r="Q659" s="6">
        <f t="shared" si="40"/>
        <v>136.07</v>
      </c>
      <c r="R659" s="6">
        <f t="shared" si="41"/>
        <v>65.17</v>
      </c>
      <c r="S659" s="6">
        <f t="shared" si="42"/>
        <v>70.899999999999991</v>
      </c>
      <c r="T659" s="8">
        <f t="shared" si="43"/>
        <v>0.52105533916366575</v>
      </c>
      <c r="U659" s="5">
        <f>YEAR(SalesDataTable[[#This Row],[Order Date]])</f>
        <v>2026</v>
      </c>
      <c r="V659" s="8" t="str">
        <f>"Q"&amp;ROUNDUP(MONTH(SalesDataTable[[#This Row],[Order Date]])/3,0)</f>
        <v>Q2</v>
      </c>
      <c r="W659" s="9">
        <f>MONTH(SalesDataTable[[#This Row],[Order Date]])</f>
        <v>4</v>
      </c>
      <c r="X659" s="8" t="str">
        <f>TEXT(SalesDataTable[[#This Row],[Order Date]],"mmm")</f>
        <v>Apr</v>
      </c>
    </row>
    <row r="660" spans="1:24" ht="16">
      <c r="A660" s="2">
        <v>4726</v>
      </c>
      <c r="B660" s="3">
        <v>46136</v>
      </c>
      <c r="C660" s="5">
        <f>YEAR(SalesDataTable[[#This Row],[Order Date]])</f>
        <v>2026</v>
      </c>
      <c r="D660" s="14" t="str">
        <f>"Q"&amp;ROUNDUP(MONTH(SalesDataTable[[#This Row],[Order Date]])/3,0)</f>
        <v>Q2</v>
      </c>
      <c r="E660" s="5">
        <f>MONTH(SalesDataTable[[#This Row],[Order Date]])</f>
        <v>4</v>
      </c>
      <c r="F660" s="5" t="str">
        <f>TEXT(SalesDataTable[[#This Row],[Order Date]], "MMM")</f>
        <v>Apr</v>
      </c>
      <c r="G660" s="4" t="s">
        <v>0</v>
      </c>
      <c r="H660" s="4" t="s">
        <v>50</v>
      </c>
      <c r="I660" s="4" t="s">
        <v>19</v>
      </c>
      <c r="J660" s="4" t="s">
        <v>16</v>
      </c>
      <c r="K660" s="4" t="s">
        <v>14</v>
      </c>
      <c r="L660" s="4" t="s">
        <v>32</v>
      </c>
      <c r="M660" s="9">
        <v>1</v>
      </c>
      <c r="N660" s="6">
        <v>47.25</v>
      </c>
      <c r="O660" s="7">
        <v>0.1</v>
      </c>
      <c r="P660" s="6">
        <v>18.25</v>
      </c>
      <c r="Q660" s="6">
        <f t="shared" si="40"/>
        <v>42.524999999999999</v>
      </c>
      <c r="R660" s="6">
        <f t="shared" si="41"/>
        <v>18.25</v>
      </c>
      <c r="S660" s="6">
        <f t="shared" si="42"/>
        <v>24.274999999999999</v>
      </c>
      <c r="T660" s="8">
        <f t="shared" si="43"/>
        <v>0.57084068195179305</v>
      </c>
      <c r="U660" s="5">
        <f>YEAR(SalesDataTable[[#This Row],[Order Date]])</f>
        <v>2026</v>
      </c>
      <c r="V660" s="8" t="str">
        <f>"Q"&amp;ROUNDUP(MONTH(SalesDataTable[[#This Row],[Order Date]])/3,0)</f>
        <v>Q2</v>
      </c>
      <c r="W660" s="9">
        <f>MONTH(SalesDataTable[[#This Row],[Order Date]])</f>
        <v>4</v>
      </c>
      <c r="X660" s="8" t="str">
        <f>TEXT(SalesDataTable[[#This Row],[Order Date]],"mmm")</f>
        <v>Apr</v>
      </c>
    </row>
    <row r="661" spans="1:24" ht="16">
      <c r="A661" s="2">
        <v>4838</v>
      </c>
      <c r="B661" s="3">
        <v>46136</v>
      </c>
      <c r="C661" s="5">
        <f>YEAR(SalesDataTable[[#This Row],[Order Date]])</f>
        <v>2026</v>
      </c>
      <c r="D661" s="14" t="str">
        <f>"Q"&amp;ROUNDUP(MONTH(SalesDataTable[[#This Row],[Order Date]])/3,0)</f>
        <v>Q2</v>
      </c>
      <c r="E661" s="5">
        <f>MONTH(SalesDataTable[[#This Row],[Order Date]])</f>
        <v>4</v>
      </c>
      <c r="F661" s="5" t="str">
        <f>TEXT(SalesDataTable[[#This Row],[Order Date]], "MMM")</f>
        <v>Apr</v>
      </c>
      <c r="G661" s="4" t="s">
        <v>0</v>
      </c>
      <c r="H661" s="4" t="s">
        <v>1</v>
      </c>
      <c r="I661" s="4" t="s">
        <v>2</v>
      </c>
      <c r="J661" s="4" t="s">
        <v>16</v>
      </c>
      <c r="K661" s="4" t="s">
        <v>4</v>
      </c>
      <c r="L661" s="4" t="s">
        <v>26</v>
      </c>
      <c r="M661" s="9">
        <v>2</v>
      </c>
      <c r="N661" s="6">
        <v>41.32</v>
      </c>
      <c r="O661" s="7">
        <v>0.1</v>
      </c>
      <c r="P661" s="6">
        <v>16.66</v>
      </c>
      <c r="Q661" s="6">
        <f t="shared" si="40"/>
        <v>74.376000000000005</v>
      </c>
      <c r="R661" s="6">
        <f t="shared" si="41"/>
        <v>33.32</v>
      </c>
      <c r="S661" s="6">
        <f t="shared" si="42"/>
        <v>41.056000000000004</v>
      </c>
      <c r="T661" s="8">
        <f t="shared" si="43"/>
        <v>0.5520060234484242</v>
      </c>
      <c r="U661" s="5">
        <f>YEAR(SalesDataTable[[#This Row],[Order Date]])</f>
        <v>2026</v>
      </c>
      <c r="V661" s="8" t="str">
        <f>"Q"&amp;ROUNDUP(MONTH(SalesDataTable[[#This Row],[Order Date]])/3,0)</f>
        <v>Q2</v>
      </c>
      <c r="W661" s="9">
        <f>MONTH(SalesDataTable[[#This Row],[Order Date]])</f>
        <v>4</v>
      </c>
      <c r="X661" s="8" t="str">
        <f>TEXT(SalesDataTable[[#This Row],[Order Date]],"mmm")</f>
        <v>Apr</v>
      </c>
    </row>
    <row r="662" spans="1:24" ht="16">
      <c r="A662" s="2">
        <v>5075</v>
      </c>
      <c r="B662" s="3">
        <v>46136</v>
      </c>
      <c r="C662" s="5">
        <f>YEAR(SalesDataTable[[#This Row],[Order Date]])</f>
        <v>2026</v>
      </c>
      <c r="D662" s="14" t="str">
        <f>"Q"&amp;ROUNDUP(MONTH(SalesDataTable[[#This Row],[Order Date]])/3,0)</f>
        <v>Q2</v>
      </c>
      <c r="E662" s="5">
        <f>MONTH(SalesDataTable[[#This Row],[Order Date]])</f>
        <v>4</v>
      </c>
      <c r="F662" s="5" t="str">
        <f>TEXT(SalesDataTable[[#This Row],[Order Date]], "MMM")</f>
        <v>Apr</v>
      </c>
      <c r="G662" s="4" t="s">
        <v>0</v>
      </c>
      <c r="H662" s="4" t="s">
        <v>50</v>
      </c>
      <c r="I662" s="4" t="s">
        <v>28</v>
      </c>
      <c r="J662" s="4" t="s">
        <v>13</v>
      </c>
      <c r="K662" s="4" t="s">
        <v>4</v>
      </c>
      <c r="L662" s="4" t="s">
        <v>5</v>
      </c>
      <c r="M662" s="9">
        <v>2</v>
      </c>
      <c r="N662" s="6">
        <v>81.75</v>
      </c>
      <c r="O662" s="7">
        <v>0</v>
      </c>
      <c r="P662" s="6">
        <v>41.92</v>
      </c>
      <c r="Q662" s="6">
        <f t="shared" si="40"/>
        <v>163.5</v>
      </c>
      <c r="R662" s="6">
        <f t="shared" si="41"/>
        <v>83.84</v>
      </c>
      <c r="S662" s="6">
        <f t="shared" si="42"/>
        <v>79.66</v>
      </c>
      <c r="T662" s="8">
        <f t="shared" si="43"/>
        <v>0.48721712538226297</v>
      </c>
      <c r="U662" s="5">
        <f>YEAR(SalesDataTable[[#This Row],[Order Date]])</f>
        <v>2026</v>
      </c>
      <c r="V662" s="8" t="str">
        <f>"Q"&amp;ROUNDUP(MONTH(SalesDataTable[[#This Row],[Order Date]])/3,0)</f>
        <v>Q2</v>
      </c>
      <c r="W662" s="9">
        <f>MONTH(SalesDataTable[[#This Row],[Order Date]])</f>
        <v>4</v>
      </c>
      <c r="X662" s="8" t="str">
        <f>TEXT(SalesDataTable[[#This Row],[Order Date]],"mmm")</f>
        <v>Apr</v>
      </c>
    </row>
    <row r="663" spans="1:24" ht="16">
      <c r="A663" s="2">
        <v>149</v>
      </c>
      <c r="B663" s="3">
        <v>46137</v>
      </c>
      <c r="C663" s="5">
        <f>YEAR(SalesDataTable[[#This Row],[Order Date]])</f>
        <v>2026</v>
      </c>
      <c r="D663" s="14" t="str">
        <f>"Q"&amp;ROUNDUP(MONTH(SalesDataTable[[#This Row],[Order Date]])/3,0)</f>
        <v>Q2</v>
      </c>
      <c r="E663" s="5">
        <f>MONTH(SalesDataTable[[#This Row],[Order Date]])</f>
        <v>4</v>
      </c>
      <c r="F663" s="5" t="str">
        <f>TEXT(SalesDataTable[[#This Row],[Order Date]], "MMM")</f>
        <v>Apr</v>
      </c>
      <c r="G663" s="4" t="s">
        <v>6</v>
      </c>
      <c r="H663" s="4" t="s">
        <v>43</v>
      </c>
      <c r="I663" s="4" t="s">
        <v>2</v>
      </c>
      <c r="J663" s="4" t="s">
        <v>3</v>
      </c>
      <c r="K663" s="4" t="s">
        <v>14</v>
      </c>
      <c r="L663" s="4" t="s">
        <v>15</v>
      </c>
      <c r="M663" s="9">
        <v>1</v>
      </c>
      <c r="N663" s="6">
        <v>36.020000000000003</v>
      </c>
      <c r="O663" s="7">
        <v>0.05</v>
      </c>
      <c r="P663" s="6">
        <v>13.72</v>
      </c>
      <c r="Q663" s="6">
        <f t="shared" si="40"/>
        <v>34.219000000000001</v>
      </c>
      <c r="R663" s="6">
        <f t="shared" si="41"/>
        <v>13.72</v>
      </c>
      <c r="S663" s="6">
        <f t="shared" si="42"/>
        <v>20.499000000000002</v>
      </c>
      <c r="T663" s="8">
        <f t="shared" si="43"/>
        <v>0.59905315760250155</v>
      </c>
      <c r="U663" s="5">
        <f>YEAR(SalesDataTable[[#This Row],[Order Date]])</f>
        <v>2026</v>
      </c>
      <c r="V663" s="8" t="str">
        <f>"Q"&amp;ROUNDUP(MONTH(SalesDataTable[[#This Row],[Order Date]])/3,0)</f>
        <v>Q2</v>
      </c>
      <c r="W663" s="9">
        <f>MONTH(SalesDataTable[[#This Row],[Order Date]])</f>
        <v>4</v>
      </c>
      <c r="X663" s="8" t="str">
        <f>TEXT(SalesDataTable[[#This Row],[Order Date]],"mmm")</f>
        <v>Apr</v>
      </c>
    </row>
    <row r="664" spans="1:24" ht="16">
      <c r="A664" s="2">
        <v>449</v>
      </c>
      <c r="B664" s="3">
        <v>46137</v>
      </c>
      <c r="C664" s="5">
        <f>YEAR(SalesDataTable[[#This Row],[Order Date]])</f>
        <v>2026</v>
      </c>
      <c r="D664" s="14" t="str">
        <f>"Q"&amp;ROUNDUP(MONTH(SalesDataTable[[#This Row],[Order Date]])/3,0)</f>
        <v>Q2</v>
      </c>
      <c r="E664" s="5">
        <f>MONTH(SalesDataTable[[#This Row],[Order Date]])</f>
        <v>4</v>
      </c>
      <c r="F664" s="5" t="str">
        <f>TEXT(SalesDataTable[[#This Row],[Order Date]], "MMM")</f>
        <v>Apr</v>
      </c>
      <c r="G664" s="4" t="s">
        <v>11</v>
      </c>
      <c r="H664" s="4" t="s">
        <v>25</v>
      </c>
      <c r="I664" s="4" t="s">
        <v>2</v>
      </c>
      <c r="J664" s="4" t="s">
        <v>16</v>
      </c>
      <c r="K664" s="4" t="s">
        <v>14</v>
      </c>
      <c r="L664" s="4" t="s">
        <v>15</v>
      </c>
      <c r="M664" s="9">
        <v>1</v>
      </c>
      <c r="N664" s="6">
        <v>36.68</v>
      </c>
      <c r="O664" s="7">
        <v>0</v>
      </c>
      <c r="P664" s="6">
        <v>13.27</v>
      </c>
      <c r="Q664" s="6">
        <f t="shared" si="40"/>
        <v>36.68</v>
      </c>
      <c r="R664" s="6">
        <f t="shared" si="41"/>
        <v>13.27</v>
      </c>
      <c r="S664" s="6">
        <f t="shared" si="42"/>
        <v>23.41</v>
      </c>
      <c r="T664" s="8">
        <f t="shared" si="43"/>
        <v>0.63822246455834242</v>
      </c>
      <c r="U664" s="5">
        <f>YEAR(SalesDataTable[[#This Row],[Order Date]])</f>
        <v>2026</v>
      </c>
      <c r="V664" s="8" t="str">
        <f>"Q"&amp;ROUNDUP(MONTH(SalesDataTable[[#This Row],[Order Date]])/3,0)</f>
        <v>Q2</v>
      </c>
      <c r="W664" s="9">
        <f>MONTH(SalesDataTable[[#This Row],[Order Date]])</f>
        <v>4</v>
      </c>
      <c r="X664" s="8" t="str">
        <f>TEXT(SalesDataTable[[#This Row],[Order Date]],"mmm")</f>
        <v>Apr</v>
      </c>
    </row>
    <row r="665" spans="1:24" ht="16">
      <c r="A665" s="2">
        <v>1422</v>
      </c>
      <c r="B665" s="3">
        <v>46137</v>
      </c>
      <c r="C665" s="5">
        <f>YEAR(SalesDataTable[[#This Row],[Order Date]])</f>
        <v>2026</v>
      </c>
      <c r="D665" s="14" t="str">
        <f>"Q"&amp;ROUNDUP(MONTH(SalesDataTable[[#This Row],[Order Date]])/3,0)</f>
        <v>Q2</v>
      </c>
      <c r="E665" s="5">
        <f>MONTH(SalesDataTable[[#This Row],[Order Date]])</f>
        <v>4</v>
      </c>
      <c r="F665" s="5" t="str">
        <f>TEXT(SalesDataTable[[#This Row],[Order Date]], "MMM")</f>
        <v>Apr</v>
      </c>
      <c r="G665" s="4" t="s">
        <v>20</v>
      </c>
      <c r="H665" s="4" t="s">
        <v>33</v>
      </c>
      <c r="I665" s="4" t="s">
        <v>8</v>
      </c>
      <c r="J665" s="4" t="s">
        <v>16</v>
      </c>
      <c r="K665" s="4" t="s">
        <v>23</v>
      </c>
      <c r="L665" s="4" t="s">
        <v>24</v>
      </c>
      <c r="M665" s="9">
        <v>6</v>
      </c>
      <c r="N665" s="6">
        <v>348.16</v>
      </c>
      <c r="O665" s="7">
        <v>0.1</v>
      </c>
      <c r="P665" s="6">
        <v>198.24</v>
      </c>
      <c r="Q665" s="6">
        <f t="shared" si="40"/>
        <v>1880.0640000000001</v>
      </c>
      <c r="R665" s="6">
        <f t="shared" si="41"/>
        <v>1189.44</v>
      </c>
      <c r="S665" s="6">
        <f t="shared" si="42"/>
        <v>690.62400000000002</v>
      </c>
      <c r="T665" s="8">
        <f t="shared" si="43"/>
        <v>0.36734068627450978</v>
      </c>
      <c r="U665" s="5">
        <f>YEAR(SalesDataTable[[#This Row],[Order Date]])</f>
        <v>2026</v>
      </c>
      <c r="V665" s="8" t="str">
        <f>"Q"&amp;ROUNDUP(MONTH(SalesDataTable[[#This Row],[Order Date]])/3,0)</f>
        <v>Q2</v>
      </c>
      <c r="W665" s="9">
        <f>MONTH(SalesDataTable[[#This Row],[Order Date]])</f>
        <v>4</v>
      </c>
      <c r="X665" s="8" t="str">
        <f>TEXT(SalesDataTable[[#This Row],[Order Date]],"mmm")</f>
        <v>Apr</v>
      </c>
    </row>
    <row r="666" spans="1:24" ht="16">
      <c r="A666" s="2">
        <v>3248</v>
      </c>
      <c r="B666" s="3">
        <v>46137</v>
      </c>
      <c r="C666" s="5">
        <f>YEAR(SalesDataTable[[#This Row],[Order Date]])</f>
        <v>2026</v>
      </c>
      <c r="D666" s="14" t="str">
        <f>"Q"&amp;ROUNDUP(MONTH(SalesDataTable[[#This Row],[Order Date]])/3,0)</f>
        <v>Q2</v>
      </c>
      <c r="E666" s="5">
        <f>MONTH(SalesDataTable[[#This Row],[Order Date]])</f>
        <v>4</v>
      </c>
      <c r="F666" s="5" t="str">
        <f>TEXT(SalesDataTable[[#This Row],[Order Date]], "MMM")</f>
        <v>Apr</v>
      </c>
      <c r="G666" s="4" t="s">
        <v>11</v>
      </c>
      <c r="H666" s="4" t="s">
        <v>52</v>
      </c>
      <c r="I666" s="4" t="s">
        <v>2</v>
      </c>
      <c r="J666" s="4" t="s">
        <v>3</v>
      </c>
      <c r="K666" s="4" t="s">
        <v>4</v>
      </c>
      <c r="L666" s="4" t="s">
        <v>26</v>
      </c>
      <c r="M666" s="9">
        <v>2</v>
      </c>
      <c r="N666" s="6">
        <v>39.799999999999997</v>
      </c>
      <c r="O666" s="7">
        <v>0.05</v>
      </c>
      <c r="P666" s="6">
        <v>16.23</v>
      </c>
      <c r="Q666" s="6">
        <f t="shared" si="40"/>
        <v>75.61999999999999</v>
      </c>
      <c r="R666" s="6">
        <f t="shared" si="41"/>
        <v>32.46</v>
      </c>
      <c r="S666" s="6">
        <f t="shared" si="42"/>
        <v>43.159999999999989</v>
      </c>
      <c r="T666" s="8">
        <f t="shared" si="43"/>
        <v>0.57074847923829664</v>
      </c>
      <c r="U666" s="5">
        <f>YEAR(SalesDataTable[[#This Row],[Order Date]])</f>
        <v>2026</v>
      </c>
      <c r="V666" s="8" t="str">
        <f>"Q"&amp;ROUNDUP(MONTH(SalesDataTable[[#This Row],[Order Date]])/3,0)</f>
        <v>Q2</v>
      </c>
      <c r="W666" s="9">
        <f>MONTH(SalesDataTable[[#This Row],[Order Date]])</f>
        <v>4</v>
      </c>
      <c r="X666" s="8" t="str">
        <f>TEXT(SalesDataTable[[#This Row],[Order Date]],"mmm")</f>
        <v>Apr</v>
      </c>
    </row>
    <row r="667" spans="1:24" ht="16">
      <c r="A667" s="2">
        <v>3445</v>
      </c>
      <c r="B667" s="3">
        <v>46137</v>
      </c>
      <c r="C667" s="5">
        <f>YEAR(SalesDataTable[[#This Row],[Order Date]])</f>
        <v>2026</v>
      </c>
      <c r="D667" s="14" t="str">
        <f>"Q"&amp;ROUNDUP(MONTH(SalesDataTable[[#This Row],[Order Date]])/3,0)</f>
        <v>Q2</v>
      </c>
      <c r="E667" s="5">
        <f>MONTH(SalesDataTable[[#This Row],[Order Date]])</f>
        <v>4</v>
      </c>
      <c r="F667" s="5" t="str">
        <f>TEXT(SalesDataTable[[#This Row],[Order Date]], "MMM")</f>
        <v>Apr</v>
      </c>
      <c r="G667" s="4" t="s">
        <v>0</v>
      </c>
      <c r="H667" s="4" t="s">
        <v>50</v>
      </c>
      <c r="I667" s="4" t="s">
        <v>2</v>
      </c>
      <c r="J667" s="4" t="s">
        <v>3</v>
      </c>
      <c r="K667" s="4" t="s">
        <v>4</v>
      </c>
      <c r="L667" s="4" t="s">
        <v>26</v>
      </c>
      <c r="M667" s="9">
        <v>5</v>
      </c>
      <c r="N667" s="6">
        <v>39.369999999999997</v>
      </c>
      <c r="O667" s="7">
        <v>0.05</v>
      </c>
      <c r="P667" s="6">
        <v>16.760000000000002</v>
      </c>
      <c r="Q667" s="6">
        <f t="shared" si="40"/>
        <v>187.00749999999999</v>
      </c>
      <c r="R667" s="6">
        <f t="shared" si="41"/>
        <v>83.800000000000011</v>
      </c>
      <c r="S667" s="6">
        <f t="shared" si="42"/>
        <v>103.20749999999998</v>
      </c>
      <c r="T667" s="8">
        <f t="shared" si="43"/>
        <v>0.55188963009504954</v>
      </c>
      <c r="U667" s="5">
        <f>YEAR(SalesDataTable[[#This Row],[Order Date]])</f>
        <v>2026</v>
      </c>
      <c r="V667" s="8" t="str">
        <f>"Q"&amp;ROUNDUP(MONTH(SalesDataTable[[#This Row],[Order Date]])/3,0)</f>
        <v>Q2</v>
      </c>
      <c r="W667" s="9">
        <f>MONTH(SalesDataTable[[#This Row],[Order Date]])</f>
        <v>4</v>
      </c>
      <c r="X667" s="8" t="str">
        <f>TEXT(SalesDataTable[[#This Row],[Order Date]],"mmm")</f>
        <v>Apr</v>
      </c>
    </row>
    <row r="668" spans="1:24" ht="16">
      <c r="A668" s="2">
        <v>3930</v>
      </c>
      <c r="B668" s="3">
        <v>46137</v>
      </c>
      <c r="C668" s="5">
        <f>YEAR(SalesDataTable[[#This Row],[Order Date]])</f>
        <v>2026</v>
      </c>
      <c r="D668" s="14" t="str">
        <f>"Q"&amp;ROUNDUP(MONTH(SalesDataTable[[#This Row],[Order Date]])/3,0)</f>
        <v>Q2</v>
      </c>
      <c r="E668" s="5">
        <f>MONTH(SalesDataTable[[#This Row],[Order Date]])</f>
        <v>4</v>
      </c>
      <c r="F668" s="5" t="str">
        <f>TEXT(SalesDataTable[[#This Row],[Order Date]], "MMM")</f>
        <v>Apr</v>
      </c>
      <c r="G668" s="4" t="s">
        <v>6</v>
      </c>
      <c r="H668" s="4" t="s">
        <v>43</v>
      </c>
      <c r="I668" s="4" t="s">
        <v>28</v>
      </c>
      <c r="J668" s="4" t="s">
        <v>3</v>
      </c>
      <c r="K668" s="4" t="s">
        <v>34</v>
      </c>
      <c r="L668" s="4" t="s">
        <v>35</v>
      </c>
      <c r="M668" s="9">
        <v>2</v>
      </c>
      <c r="N668" s="6">
        <v>40.85</v>
      </c>
      <c r="O668" s="7">
        <v>0</v>
      </c>
      <c r="P668" s="6">
        <v>14.99</v>
      </c>
      <c r="Q668" s="6">
        <f t="shared" si="40"/>
        <v>81.7</v>
      </c>
      <c r="R668" s="6">
        <f t="shared" si="41"/>
        <v>29.98</v>
      </c>
      <c r="S668" s="6">
        <f t="shared" si="42"/>
        <v>51.72</v>
      </c>
      <c r="T668" s="8">
        <f t="shared" si="43"/>
        <v>0.633047735618115</v>
      </c>
      <c r="U668" s="5">
        <f>YEAR(SalesDataTable[[#This Row],[Order Date]])</f>
        <v>2026</v>
      </c>
      <c r="V668" s="8" t="str">
        <f>"Q"&amp;ROUNDUP(MONTH(SalesDataTable[[#This Row],[Order Date]])/3,0)</f>
        <v>Q2</v>
      </c>
      <c r="W668" s="9">
        <f>MONTH(SalesDataTable[[#This Row],[Order Date]])</f>
        <v>4</v>
      </c>
      <c r="X668" s="8" t="str">
        <f>TEXT(SalesDataTable[[#This Row],[Order Date]],"mmm")</f>
        <v>Apr</v>
      </c>
    </row>
    <row r="669" spans="1:24" ht="16">
      <c r="A669" s="2">
        <v>3969</v>
      </c>
      <c r="B669" s="3">
        <v>46137</v>
      </c>
      <c r="C669" s="5">
        <f>YEAR(SalesDataTable[[#This Row],[Order Date]])</f>
        <v>2026</v>
      </c>
      <c r="D669" s="14" t="str">
        <f>"Q"&amp;ROUNDUP(MONTH(SalesDataTable[[#This Row],[Order Date]])/3,0)</f>
        <v>Q2</v>
      </c>
      <c r="E669" s="5">
        <f>MONTH(SalesDataTable[[#This Row],[Order Date]])</f>
        <v>4</v>
      </c>
      <c r="F669" s="5" t="str">
        <f>TEXT(SalesDataTable[[#This Row],[Order Date]], "MMM")</f>
        <v>Apr</v>
      </c>
      <c r="G669" s="4" t="s">
        <v>20</v>
      </c>
      <c r="H669" s="4" t="s">
        <v>33</v>
      </c>
      <c r="I669" s="4" t="s">
        <v>28</v>
      </c>
      <c r="J669" s="4" t="s">
        <v>3</v>
      </c>
      <c r="K669" s="4" t="s">
        <v>9</v>
      </c>
      <c r="L669" s="4" t="s">
        <v>10</v>
      </c>
      <c r="M669" s="9">
        <v>1</v>
      </c>
      <c r="N669" s="6">
        <v>92.91</v>
      </c>
      <c r="O669" s="7">
        <v>0.05</v>
      </c>
      <c r="P669" s="6">
        <v>46</v>
      </c>
      <c r="Q669" s="6">
        <f t="shared" si="40"/>
        <v>88.264499999999998</v>
      </c>
      <c r="R669" s="6">
        <f t="shared" si="41"/>
        <v>46</v>
      </c>
      <c r="S669" s="6">
        <f t="shared" si="42"/>
        <v>42.264499999999998</v>
      </c>
      <c r="T669" s="8">
        <f t="shared" si="43"/>
        <v>0.4788391709010984</v>
      </c>
      <c r="U669" s="5">
        <f>YEAR(SalesDataTable[[#This Row],[Order Date]])</f>
        <v>2026</v>
      </c>
      <c r="V669" s="8" t="str">
        <f>"Q"&amp;ROUNDUP(MONTH(SalesDataTable[[#This Row],[Order Date]])/3,0)</f>
        <v>Q2</v>
      </c>
      <c r="W669" s="9">
        <f>MONTH(SalesDataTable[[#This Row],[Order Date]])</f>
        <v>4</v>
      </c>
      <c r="X669" s="8" t="str">
        <f>TEXT(SalesDataTable[[#This Row],[Order Date]],"mmm")</f>
        <v>Apr</v>
      </c>
    </row>
    <row r="670" spans="1:24" ht="16">
      <c r="A670" s="2">
        <v>4190</v>
      </c>
      <c r="B670" s="3">
        <v>46137</v>
      </c>
      <c r="C670" s="5">
        <f>YEAR(SalesDataTable[[#This Row],[Order Date]])</f>
        <v>2026</v>
      </c>
      <c r="D670" s="14" t="str">
        <f>"Q"&amp;ROUNDUP(MONTH(SalesDataTable[[#This Row],[Order Date]])/3,0)</f>
        <v>Q2</v>
      </c>
      <c r="E670" s="5">
        <f>MONTH(SalesDataTable[[#This Row],[Order Date]])</f>
        <v>4</v>
      </c>
      <c r="F670" s="5" t="str">
        <f>TEXT(SalesDataTable[[#This Row],[Order Date]], "MMM")</f>
        <v>Apr</v>
      </c>
      <c r="G670" s="4" t="s">
        <v>20</v>
      </c>
      <c r="H670" s="4" t="s">
        <v>47</v>
      </c>
      <c r="I670" s="4" t="s">
        <v>2</v>
      </c>
      <c r="J670" s="4" t="s">
        <v>13</v>
      </c>
      <c r="K670" s="4" t="s">
        <v>9</v>
      </c>
      <c r="L670" s="4" t="s">
        <v>37</v>
      </c>
      <c r="M670" s="9">
        <v>1</v>
      </c>
      <c r="N670" s="6">
        <v>152.01</v>
      </c>
      <c r="O670" s="7">
        <v>0</v>
      </c>
      <c r="P670" s="6">
        <v>80.33</v>
      </c>
      <c r="Q670" s="6">
        <f t="shared" si="40"/>
        <v>152.01</v>
      </c>
      <c r="R670" s="6">
        <f t="shared" si="41"/>
        <v>80.33</v>
      </c>
      <c r="S670" s="6">
        <f t="shared" si="42"/>
        <v>71.679999999999993</v>
      </c>
      <c r="T670" s="8">
        <f t="shared" si="43"/>
        <v>0.47154792447865268</v>
      </c>
      <c r="U670" s="5">
        <f>YEAR(SalesDataTable[[#This Row],[Order Date]])</f>
        <v>2026</v>
      </c>
      <c r="V670" s="8" t="str">
        <f>"Q"&amp;ROUNDUP(MONTH(SalesDataTable[[#This Row],[Order Date]])/3,0)</f>
        <v>Q2</v>
      </c>
      <c r="W670" s="9">
        <f>MONTH(SalesDataTable[[#This Row],[Order Date]])</f>
        <v>4</v>
      </c>
      <c r="X670" s="8" t="str">
        <f>TEXT(SalesDataTable[[#This Row],[Order Date]],"mmm")</f>
        <v>Apr</v>
      </c>
    </row>
    <row r="671" spans="1:24" ht="16">
      <c r="A671" s="2">
        <v>4442</v>
      </c>
      <c r="B671" s="3">
        <v>46137</v>
      </c>
      <c r="C671" s="5">
        <f>YEAR(SalesDataTable[[#This Row],[Order Date]])</f>
        <v>2026</v>
      </c>
      <c r="D671" s="14" t="str">
        <f>"Q"&amp;ROUNDUP(MONTH(SalesDataTable[[#This Row],[Order Date]])/3,0)</f>
        <v>Q2</v>
      </c>
      <c r="E671" s="5">
        <f>MONTH(SalesDataTable[[#This Row],[Order Date]])</f>
        <v>4</v>
      </c>
      <c r="F671" s="5" t="str">
        <f>TEXT(SalesDataTable[[#This Row],[Order Date]], "MMM")</f>
        <v>Apr</v>
      </c>
      <c r="G671" s="4" t="s">
        <v>6</v>
      </c>
      <c r="H671" s="4" t="s">
        <v>27</v>
      </c>
      <c r="I671" s="4" t="s">
        <v>28</v>
      </c>
      <c r="J671" s="4" t="s">
        <v>13</v>
      </c>
      <c r="K671" s="4" t="s">
        <v>14</v>
      </c>
      <c r="L671" s="4" t="s">
        <v>15</v>
      </c>
      <c r="M671" s="9">
        <v>1</v>
      </c>
      <c r="N671" s="6">
        <v>36.65</v>
      </c>
      <c r="O671" s="7">
        <v>0</v>
      </c>
      <c r="P671" s="6">
        <v>13.28</v>
      </c>
      <c r="Q671" s="6">
        <f t="shared" si="40"/>
        <v>36.65</v>
      </c>
      <c r="R671" s="6">
        <f t="shared" si="41"/>
        <v>13.28</v>
      </c>
      <c r="S671" s="6">
        <f t="shared" si="42"/>
        <v>23.369999999999997</v>
      </c>
      <c r="T671" s="8">
        <f t="shared" si="43"/>
        <v>0.63765347885402446</v>
      </c>
      <c r="U671" s="5">
        <f>YEAR(SalesDataTable[[#This Row],[Order Date]])</f>
        <v>2026</v>
      </c>
      <c r="V671" s="8" t="str">
        <f>"Q"&amp;ROUNDUP(MONTH(SalesDataTable[[#This Row],[Order Date]])/3,0)</f>
        <v>Q2</v>
      </c>
      <c r="W671" s="9">
        <f>MONTH(SalesDataTable[[#This Row],[Order Date]])</f>
        <v>4</v>
      </c>
      <c r="X671" s="8" t="str">
        <f>TEXT(SalesDataTable[[#This Row],[Order Date]],"mmm")</f>
        <v>Apr</v>
      </c>
    </row>
    <row r="672" spans="1:24" ht="16">
      <c r="A672" s="2">
        <v>228</v>
      </c>
      <c r="B672" s="3">
        <v>46138</v>
      </c>
      <c r="C672" s="5">
        <f>YEAR(SalesDataTable[[#This Row],[Order Date]])</f>
        <v>2026</v>
      </c>
      <c r="D672" s="14" t="str">
        <f>"Q"&amp;ROUNDUP(MONTH(SalesDataTable[[#This Row],[Order Date]])/3,0)</f>
        <v>Q2</v>
      </c>
      <c r="E672" s="5">
        <f>MONTH(SalesDataTable[[#This Row],[Order Date]])</f>
        <v>4</v>
      </c>
      <c r="F672" s="5" t="str">
        <f>TEXT(SalesDataTable[[#This Row],[Order Date]], "MMM")</f>
        <v>Apr</v>
      </c>
      <c r="G672" s="4" t="s">
        <v>20</v>
      </c>
      <c r="H672" s="4" t="s">
        <v>33</v>
      </c>
      <c r="I672" s="4" t="s">
        <v>2</v>
      </c>
      <c r="J672" s="4" t="s">
        <v>3</v>
      </c>
      <c r="K672" s="4" t="s">
        <v>23</v>
      </c>
      <c r="L672" s="4" t="s">
        <v>40</v>
      </c>
      <c r="M672" s="9">
        <v>5</v>
      </c>
      <c r="N672" s="6">
        <v>80.819999999999993</v>
      </c>
      <c r="O672" s="7">
        <v>0</v>
      </c>
      <c r="P672" s="6">
        <v>40.47</v>
      </c>
      <c r="Q672" s="6">
        <f t="shared" si="40"/>
        <v>404.09999999999997</v>
      </c>
      <c r="R672" s="6">
        <f t="shared" si="41"/>
        <v>202.35</v>
      </c>
      <c r="S672" s="6">
        <f t="shared" si="42"/>
        <v>201.74999999999997</v>
      </c>
      <c r="T672" s="8">
        <f t="shared" si="43"/>
        <v>0.49925760950259834</v>
      </c>
      <c r="U672" s="5">
        <f>YEAR(SalesDataTable[[#This Row],[Order Date]])</f>
        <v>2026</v>
      </c>
      <c r="V672" s="8" t="str">
        <f>"Q"&amp;ROUNDUP(MONTH(SalesDataTable[[#This Row],[Order Date]])/3,0)</f>
        <v>Q2</v>
      </c>
      <c r="W672" s="9">
        <f>MONTH(SalesDataTable[[#This Row],[Order Date]])</f>
        <v>4</v>
      </c>
      <c r="X672" s="8" t="str">
        <f>TEXT(SalesDataTable[[#This Row],[Order Date]],"mmm")</f>
        <v>Apr</v>
      </c>
    </row>
    <row r="673" spans="1:24" ht="16">
      <c r="A673" s="2">
        <v>2101</v>
      </c>
      <c r="B673" s="3">
        <v>46138</v>
      </c>
      <c r="C673" s="5">
        <f>YEAR(SalesDataTable[[#This Row],[Order Date]])</f>
        <v>2026</v>
      </c>
      <c r="D673" s="14" t="str">
        <f>"Q"&amp;ROUNDUP(MONTH(SalesDataTable[[#This Row],[Order Date]])/3,0)</f>
        <v>Q2</v>
      </c>
      <c r="E673" s="5">
        <f>MONTH(SalesDataTable[[#This Row],[Order Date]])</f>
        <v>4</v>
      </c>
      <c r="F673" s="5" t="str">
        <f>TEXT(SalesDataTable[[#This Row],[Order Date]], "MMM")</f>
        <v>Apr</v>
      </c>
      <c r="G673" s="4" t="s">
        <v>20</v>
      </c>
      <c r="H673" s="4" t="s">
        <v>21</v>
      </c>
      <c r="I673" s="4" t="s">
        <v>2</v>
      </c>
      <c r="J673" s="4" t="s">
        <v>13</v>
      </c>
      <c r="K673" s="4" t="s">
        <v>9</v>
      </c>
      <c r="L673" s="4" t="s">
        <v>17</v>
      </c>
      <c r="M673" s="9">
        <v>4</v>
      </c>
      <c r="N673" s="6">
        <v>144.69999999999999</v>
      </c>
      <c r="O673" s="7">
        <v>0</v>
      </c>
      <c r="P673" s="6">
        <v>79.41</v>
      </c>
      <c r="Q673" s="6">
        <f t="shared" si="40"/>
        <v>578.79999999999995</v>
      </c>
      <c r="R673" s="6">
        <f t="shared" si="41"/>
        <v>317.64</v>
      </c>
      <c r="S673" s="6">
        <f t="shared" si="42"/>
        <v>261.15999999999997</v>
      </c>
      <c r="T673" s="8">
        <f t="shared" si="43"/>
        <v>0.45120939875604699</v>
      </c>
      <c r="U673" s="5">
        <f>YEAR(SalesDataTable[[#This Row],[Order Date]])</f>
        <v>2026</v>
      </c>
      <c r="V673" s="8" t="str">
        <f>"Q"&amp;ROUNDUP(MONTH(SalesDataTable[[#This Row],[Order Date]])/3,0)</f>
        <v>Q2</v>
      </c>
      <c r="W673" s="9">
        <f>MONTH(SalesDataTable[[#This Row],[Order Date]])</f>
        <v>4</v>
      </c>
      <c r="X673" s="8" t="str">
        <f>TEXT(SalesDataTable[[#This Row],[Order Date]],"mmm")</f>
        <v>Apr</v>
      </c>
    </row>
    <row r="674" spans="1:24" ht="16">
      <c r="A674" s="2">
        <v>2590</v>
      </c>
      <c r="B674" s="3">
        <v>46138</v>
      </c>
      <c r="C674" s="5">
        <f>YEAR(SalesDataTable[[#This Row],[Order Date]])</f>
        <v>2026</v>
      </c>
      <c r="D674" s="14" t="str">
        <f>"Q"&amp;ROUNDUP(MONTH(SalesDataTable[[#This Row],[Order Date]])/3,0)</f>
        <v>Q2</v>
      </c>
      <c r="E674" s="5">
        <f>MONTH(SalesDataTable[[#This Row],[Order Date]])</f>
        <v>4</v>
      </c>
      <c r="F674" s="5" t="str">
        <f>TEXT(SalesDataTable[[#This Row],[Order Date]], "MMM")</f>
        <v>Apr</v>
      </c>
      <c r="G674" s="4" t="s">
        <v>6</v>
      </c>
      <c r="H674" s="4" t="s">
        <v>27</v>
      </c>
      <c r="I674" s="4" t="s">
        <v>19</v>
      </c>
      <c r="J674" s="4" t="s">
        <v>13</v>
      </c>
      <c r="K674" s="4" t="s">
        <v>34</v>
      </c>
      <c r="L674" s="4" t="s">
        <v>42</v>
      </c>
      <c r="M674" s="9">
        <v>2</v>
      </c>
      <c r="N674" s="6">
        <v>36.51</v>
      </c>
      <c r="O674" s="7">
        <v>0.1</v>
      </c>
      <c r="P674" s="6">
        <v>14.18</v>
      </c>
      <c r="Q674" s="6">
        <f t="shared" si="40"/>
        <v>65.718000000000004</v>
      </c>
      <c r="R674" s="6">
        <f t="shared" si="41"/>
        <v>28.36</v>
      </c>
      <c r="S674" s="6">
        <f t="shared" si="42"/>
        <v>37.358000000000004</v>
      </c>
      <c r="T674" s="8">
        <f t="shared" si="43"/>
        <v>0.56845917404668433</v>
      </c>
      <c r="U674" s="5">
        <f>YEAR(SalesDataTable[[#This Row],[Order Date]])</f>
        <v>2026</v>
      </c>
      <c r="V674" s="8" t="str">
        <f>"Q"&amp;ROUNDUP(MONTH(SalesDataTable[[#This Row],[Order Date]])/3,0)</f>
        <v>Q2</v>
      </c>
      <c r="W674" s="9">
        <f>MONTH(SalesDataTable[[#This Row],[Order Date]])</f>
        <v>4</v>
      </c>
      <c r="X674" s="8" t="str">
        <f>TEXT(SalesDataTable[[#This Row],[Order Date]],"mmm")</f>
        <v>Apr</v>
      </c>
    </row>
    <row r="675" spans="1:24" ht="16">
      <c r="A675" s="2">
        <v>2957</v>
      </c>
      <c r="B675" s="3">
        <v>46138</v>
      </c>
      <c r="C675" s="5">
        <f>YEAR(SalesDataTable[[#This Row],[Order Date]])</f>
        <v>2026</v>
      </c>
      <c r="D675" s="14" t="str">
        <f>"Q"&amp;ROUNDUP(MONTH(SalesDataTable[[#This Row],[Order Date]])/3,0)</f>
        <v>Q2</v>
      </c>
      <c r="E675" s="5">
        <f>MONTH(SalesDataTable[[#This Row],[Order Date]])</f>
        <v>4</v>
      </c>
      <c r="F675" s="5" t="str">
        <f>TEXT(SalesDataTable[[#This Row],[Order Date]], "MMM")</f>
        <v>Apr</v>
      </c>
      <c r="G675" s="4" t="s">
        <v>20</v>
      </c>
      <c r="H675" s="4" t="s">
        <v>31</v>
      </c>
      <c r="I675" s="4" t="s">
        <v>28</v>
      </c>
      <c r="J675" s="4" t="s">
        <v>13</v>
      </c>
      <c r="K675" s="4" t="s">
        <v>14</v>
      </c>
      <c r="L675" s="4" t="s">
        <v>15</v>
      </c>
      <c r="M675" s="9">
        <v>3</v>
      </c>
      <c r="N675" s="6">
        <v>36.58</v>
      </c>
      <c r="O675" s="7">
        <v>0.05</v>
      </c>
      <c r="P675" s="6">
        <v>13.71</v>
      </c>
      <c r="Q675" s="6">
        <f t="shared" si="40"/>
        <v>104.25299999999999</v>
      </c>
      <c r="R675" s="6">
        <f t="shared" si="41"/>
        <v>41.13</v>
      </c>
      <c r="S675" s="6">
        <f t="shared" si="42"/>
        <v>63.122999999999983</v>
      </c>
      <c r="T675" s="8">
        <f t="shared" si="43"/>
        <v>0.60547897902218628</v>
      </c>
      <c r="U675" s="5">
        <f>YEAR(SalesDataTable[[#This Row],[Order Date]])</f>
        <v>2026</v>
      </c>
      <c r="V675" s="8" t="str">
        <f>"Q"&amp;ROUNDUP(MONTH(SalesDataTable[[#This Row],[Order Date]])/3,0)</f>
        <v>Q2</v>
      </c>
      <c r="W675" s="9">
        <f>MONTH(SalesDataTable[[#This Row],[Order Date]])</f>
        <v>4</v>
      </c>
      <c r="X675" s="8" t="str">
        <f>TEXT(SalesDataTable[[#This Row],[Order Date]],"mmm")</f>
        <v>Apr</v>
      </c>
    </row>
    <row r="676" spans="1:24" ht="16">
      <c r="A676" s="2">
        <v>4270</v>
      </c>
      <c r="B676" s="3">
        <v>46138</v>
      </c>
      <c r="C676" s="5">
        <f>YEAR(SalesDataTable[[#This Row],[Order Date]])</f>
        <v>2026</v>
      </c>
      <c r="D676" s="14" t="str">
        <f>"Q"&amp;ROUNDUP(MONTH(SalesDataTable[[#This Row],[Order Date]])/3,0)</f>
        <v>Q2</v>
      </c>
      <c r="E676" s="5">
        <f>MONTH(SalesDataTable[[#This Row],[Order Date]])</f>
        <v>4</v>
      </c>
      <c r="F676" s="5" t="str">
        <f>TEXT(SalesDataTable[[#This Row],[Order Date]], "MMM")</f>
        <v>Apr</v>
      </c>
      <c r="G676" s="4" t="s">
        <v>20</v>
      </c>
      <c r="H676" s="4" t="s">
        <v>31</v>
      </c>
      <c r="I676" s="4" t="s">
        <v>19</v>
      </c>
      <c r="J676" s="4" t="s">
        <v>16</v>
      </c>
      <c r="K676" s="4" t="s">
        <v>23</v>
      </c>
      <c r="L676" s="4" t="s">
        <v>29</v>
      </c>
      <c r="M676" s="9">
        <v>2</v>
      </c>
      <c r="N676" s="6">
        <v>191.59</v>
      </c>
      <c r="O676" s="7">
        <v>0</v>
      </c>
      <c r="P676" s="6">
        <v>102.52</v>
      </c>
      <c r="Q676" s="6">
        <f t="shared" si="40"/>
        <v>383.18</v>
      </c>
      <c r="R676" s="6">
        <f t="shared" si="41"/>
        <v>205.04</v>
      </c>
      <c r="S676" s="6">
        <f t="shared" si="42"/>
        <v>178.14000000000001</v>
      </c>
      <c r="T676" s="8">
        <f t="shared" si="43"/>
        <v>0.46489900307949272</v>
      </c>
      <c r="U676" s="5">
        <f>YEAR(SalesDataTable[[#This Row],[Order Date]])</f>
        <v>2026</v>
      </c>
      <c r="V676" s="8" t="str">
        <f>"Q"&amp;ROUNDUP(MONTH(SalesDataTable[[#This Row],[Order Date]])/3,0)</f>
        <v>Q2</v>
      </c>
      <c r="W676" s="9">
        <f>MONTH(SalesDataTable[[#This Row],[Order Date]])</f>
        <v>4</v>
      </c>
      <c r="X676" s="8" t="str">
        <f>TEXT(SalesDataTable[[#This Row],[Order Date]],"mmm")</f>
        <v>Apr</v>
      </c>
    </row>
    <row r="677" spans="1:24" ht="16">
      <c r="A677" s="2">
        <v>4324</v>
      </c>
      <c r="B677" s="3">
        <v>46138</v>
      </c>
      <c r="C677" s="5">
        <f>YEAR(SalesDataTable[[#This Row],[Order Date]])</f>
        <v>2026</v>
      </c>
      <c r="D677" s="14" t="str">
        <f>"Q"&amp;ROUNDUP(MONTH(SalesDataTable[[#This Row],[Order Date]])/3,0)</f>
        <v>Q2</v>
      </c>
      <c r="E677" s="5">
        <f>MONTH(SalesDataTable[[#This Row],[Order Date]])</f>
        <v>4</v>
      </c>
      <c r="F677" s="5" t="str">
        <f>TEXT(SalesDataTable[[#This Row],[Order Date]], "MMM")</f>
        <v>Apr</v>
      </c>
      <c r="G677" s="4" t="s">
        <v>20</v>
      </c>
      <c r="H677" s="4" t="s">
        <v>33</v>
      </c>
      <c r="I677" s="4" t="s">
        <v>8</v>
      </c>
      <c r="J677" s="4" t="s">
        <v>16</v>
      </c>
      <c r="K677" s="4" t="s">
        <v>23</v>
      </c>
      <c r="L677" s="4" t="s">
        <v>24</v>
      </c>
      <c r="M677" s="9">
        <v>6</v>
      </c>
      <c r="N677" s="6">
        <v>337.24</v>
      </c>
      <c r="O677" s="7">
        <v>0.05</v>
      </c>
      <c r="P677" s="6">
        <v>198.63</v>
      </c>
      <c r="Q677" s="6">
        <f t="shared" si="40"/>
        <v>1922.268</v>
      </c>
      <c r="R677" s="6">
        <f t="shared" si="41"/>
        <v>1191.78</v>
      </c>
      <c r="S677" s="6">
        <f t="shared" si="42"/>
        <v>730.48800000000006</v>
      </c>
      <c r="T677" s="8">
        <f t="shared" si="43"/>
        <v>0.38001360892445801</v>
      </c>
      <c r="U677" s="5">
        <f>YEAR(SalesDataTable[[#This Row],[Order Date]])</f>
        <v>2026</v>
      </c>
      <c r="V677" s="8" t="str">
        <f>"Q"&amp;ROUNDUP(MONTH(SalesDataTable[[#This Row],[Order Date]])/3,0)</f>
        <v>Q2</v>
      </c>
      <c r="W677" s="9">
        <f>MONTH(SalesDataTable[[#This Row],[Order Date]])</f>
        <v>4</v>
      </c>
      <c r="X677" s="8" t="str">
        <f>TEXT(SalesDataTable[[#This Row],[Order Date]],"mmm")</f>
        <v>Apr</v>
      </c>
    </row>
    <row r="678" spans="1:24" ht="16">
      <c r="A678" s="2">
        <v>5010</v>
      </c>
      <c r="B678" s="3">
        <v>46138</v>
      </c>
      <c r="C678" s="5">
        <f>YEAR(SalesDataTable[[#This Row],[Order Date]])</f>
        <v>2026</v>
      </c>
      <c r="D678" s="14" t="str">
        <f>"Q"&amp;ROUNDUP(MONTH(SalesDataTable[[#This Row],[Order Date]])/3,0)</f>
        <v>Q2</v>
      </c>
      <c r="E678" s="5">
        <f>MONTH(SalesDataTable[[#This Row],[Order Date]])</f>
        <v>4</v>
      </c>
      <c r="F678" s="5" t="str">
        <f>TEXT(SalesDataTable[[#This Row],[Order Date]], "MMM")</f>
        <v>Apr</v>
      </c>
      <c r="G678" s="4" t="s">
        <v>20</v>
      </c>
      <c r="H678" s="4" t="s">
        <v>31</v>
      </c>
      <c r="I678" s="4" t="s">
        <v>8</v>
      </c>
      <c r="J678" s="4" t="s">
        <v>16</v>
      </c>
      <c r="K678" s="4" t="s">
        <v>14</v>
      </c>
      <c r="L678" s="4" t="s">
        <v>32</v>
      </c>
      <c r="M678" s="9">
        <v>3</v>
      </c>
      <c r="N678" s="6">
        <v>46.2</v>
      </c>
      <c r="O678" s="7">
        <v>0.1</v>
      </c>
      <c r="P678" s="6">
        <v>18.149999999999999</v>
      </c>
      <c r="Q678" s="6">
        <f t="shared" si="40"/>
        <v>124.74000000000002</v>
      </c>
      <c r="R678" s="6">
        <f t="shared" si="41"/>
        <v>54.449999999999996</v>
      </c>
      <c r="S678" s="6">
        <f t="shared" si="42"/>
        <v>70.29000000000002</v>
      </c>
      <c r="T678" s="8">
        <f t="shared" si="43"/>
        <v>0.5634920634920636</v>
      </c>
      <c r="U678" s="5">
        <f>YEAR(SalesDataTable[[#This Row],[Order Date]])</f>
        <v>2026</v>
      </c>
      <c r="V678" s="8" t="str">
        <f>"Q"&amp;ROUNDUP(MONTH(SalesDataTable[[#This Row],[Order Date]])/3,0)</f>
        <v>Q2</v>
      </c>
      <c r="W678" s="9">
        <f>MONTH(SalesDataTable[[#This Row],[Order Date]])</f>
        <v>4</v>
      </c>
      <c r="X678" s="8" t="str">
        <f>TEXT(SalesDataTable[[#This Row],[Order Date]],"mmm")</f>
        <v>Apr</v>
      </c>
    </row>
    <row r="679" spans="1:24" ht="16">
      <c r="A679" s="2">
        <v>5092</v>
      </c>
      <c r="B679" s="3">
        <v>46138</v>
      </c>
      <c r="C679" s="5">
        <f>YEAR(SalesDataTable[[#This Row],[Order Date]])</f>
        <v>2026</v>
      </c>
      <c r="D679" s="14" t="str">
        <f>"Q"&amp;ROUNDUP(MONTH(SalesDataTable[[#This Row],[Order Date]])/3,0)</f>
        <v>Q2</v>
      </c>
      <c r="E679" s="5">
        <f>MONTH(SalesDataTable[[#This Row],[Order Date]])</f>
        <v>4</v>
      </c>
      <c r="F679" s="5" t="str">
        <f>TEXT(SalesDataTable[[#This Row],[Order Date]], "MMM")</f>
        <v>Apr</v>
      </c>
      <c r="G679" s="4" t="s">
        <v>6</v>
      </c>
      <c r="H679" s="4" t="s">
        <v>7</v>
      </c>
      <c r="I679" s="4" t="s">
        <v>28</v>
      </c>
      <c r="J679" s="4" t="s">
        <v>16</v>
      </c>
      <c r="K679" s="4" t="s">
        <v>34</v>
      </c>
      <c r="L679" s="4" t="s">
        <v>45</v>
      </c>
      <c r="M679" s="9">
        <v>4</v>
      </c>
      <c r="N679" s="6">
        <v>50.84</v>
      </c>
      <c r="O679" s="7">
        <v>0.05</v>
      </c>
      <c r="P679" s="6">
        <v>22.63</v>
      </c>
      <c r="Q679" s="6">
        <f t="shared" si="40"/>
        <v>193.19200000000001</v>
      </c>
      <c r="R679" s="6">
        <f t="shared" si="41"/>
        <v>90.52</v>
      </c>
      <c r="S679" s="6">
        <f t="shared" si="42"/>
        <v>102.67200000000001</v>
      </c>
      <c r="T679" s="8">
        <f t="shared" si="43"/>
        <v>0.53145057766367143</v>
      </c>
      <c r="U679" s="5">
        <f>YEAR(SalesDataTable[[#This Row],[Order Date]])</f>
        <v>2026</v>
      </c>
      <c r="V679" s="8" t="str">
        <f>"Q"&amp;ROUNDUP(MONTH(SalesDataTable[[#This Row],[Order Date]])/3,0)</f>
        <v>Q2</v>
      </c>
      <c r="W679" s="9">
        <f>MONTH(SalesDataTable[[#This Row],[Order Date]])</f>
        <v>4</v>
      </c>
      <c r="X679" s="8" t="str">
        <f>TEXT(SalesDataTable[[#This Row],[Order Date]],"mmm")</f>
        <v>Apr</v>
      </c>
    </row>
    <row r="680" spans="1:24" ht="16">
      <c r="A680" s="2">
        <v>1061</v>
      </c>
      <c r="B680" s="3">
        <v>46139</v>
      </c>
      <c r="C680" s="5">
        <f>YEAR(SalesDataTable[[#This Row],[Order Date]])</f>
        <v>2026</v>
      </c>
      <c r="D680" s="14" t="str">
        <f>"Q"&amp;ROUNDUP(MONTH(SalesDataTable[[#This Row],[Order Date]])/3,0)</f>
        <v>Q2</v>
      </c>
      <c r="E680" s="5">
        <f>MONTH(SalesDataTable[[#This Row],[Order Date]])</f>
        <v>4</v>
      </c>
      <c r="F680" s="5" t="str">
        <f>TEXT(SalesDataTable[[#This Row],[Order Date]], "MMM")</f>
        <v>Apr</v>
      </c>
      <c r="G680" s="4" t="s">
        <v>20</v>
      </c>
      <c r="H680" s="4" t="s">
        <v>47</v>
      </c>
      <c r="I680" s="4" t="s">
        <v>2</v>
      </c>
      <c r="J680" s="4" t="s">
        <v>3</v>
      </c>
      <c r="K680" s="4" t="s">
        <v>14</v>
      </c>
      <c r="L680" s="4" t="s">
        <v>48</v>
      </c>
      <c r="M680" s="9">
        <v>1</v>
      </c>
      <c r="N680" s="6">
        <v>166.5</v>
      </c>
      <c r="O680" s="7">
        <v>0</v>
      </c>
      <c r="P680" s="6">
        <v>85.55</v>
      </c>
      <c r="Q680" s="6">
        <f t="shared" si="40"/>
        <v>166.5</v>
      </c>
      <c r="R680" s="6">
        <f t="shared" si="41"/>
        <v>85.55</v>
      </c>
      <c r="S680" s="6">
        <f t="shared" si="42"/>
        <v>80.95</v>
      </c>
      <c r="T680" s="8">
        <f t="shared" si="43"/>
        <v>0.4861861861861862</v>
      </c>
      <c r="U680" s="5">
        <f>YEAR(SalesDataTable[[#This Row],[Order Date]])</f>
        <v>2026</v>
      </c>
      <c r="V680" s="8" t="str">
        <f>"Q"&amp;ROUNDUP(MONTH(SalesDataTable[[#This Row],[Order Date]])/3,0)</f>
        <v>Q2</v>
      </c>
      <c r="W680" s="9">
        <f>MONTH(SalesDataTable[[#This Row],[Order Date]])</f>
        <v>4</v>
      </c>
      <c r="X680" s="8" t="str">
        <f>TEXT(SalesDataTable[[#This Row],[Order Date]],"mmm")</f>
        <v>Apr</v>
      </c>
    </row>
    <row r="681" spans="1:24" ht="16">
      <c r="A681" s="2">
        <v>1099</v>
      </c>
      <c r="B681" s="3">
        <v>46139</v>
      </c>
      <c r="C681" s="5">
        <f>YEAR(SalesDataTable[[#This Row],[Order Date]])</f>
        <v>2026</v>
      </c>
      <c r="D681" s="14" t="str">
        <f>"Q"&amp;ROUNDUP(MONTH(SalesDataTable[[#This Row],[Order Date]])/3,0)</f>
        <v>Q2</v>
      </c>
      <c r="E681" s="5">
        <f>MONTH(SalesDataTable[[#This Row],[Order Date]])</f>
        <v>4</v>
      </c>
      <c r="F681" s="5" t="str">
        <f>TEXT(SalesDataTable[[#This Row],[Order Date]], "MMM")</f>
        <v>Apr</v>
      </c>
      <c r="G681" s="4" t="s">
        <v>20</v>
      </c>
      <c r="H681" s="4" t="s">
        <v>21</v>
      </c>
      <c r="I681" s="4" t="s">
        <v>28</v>
      </c>
      <c r="J681" s="4" t="s">
        <v>13</v>
      </c>
      <c r="K681" s="4" t="s">
        <v>9</v>
      </c>
      <c r="L681" s="4" t="s">
        <v>46</v>
      </c>
      <c r="M681" s="9">
        <v>1</v>
      </c>
      <c r="N681" s="6">
        <v>70.2</v>
      </c>
      <c r="O681" s="7">
        <v>0</v>
      </c>
      <c r="P681" s="6">
        <v>32.06</v>
      </c>
      <c r="Q681" s="6">
        <f t="shared" si="40"/>
        <v>70.2</v>
      </c>
      <c r="R681" s="6">
        <f t="shared" si="41"/>
        <v>32.06</v>
      </c>
      <c r="S681" s="6">
        <f t="shared" si="42"/>
        <v>38.14</v>
      </c>
      <c r="T681" s="8">
        <f t="shared" si="43"/>
        <v>0.5433048433048433</v>
      </c>
      <c r="U681" s="5">
        <f>YEAR(SalesDataTable[[#This Row],[Order Date]])</f>
        <v>2026</v>
      </c>
      <c r="V681" s="8" t="str">
        <f>"Q"&amp;ROUNDUP(MONTH(SalesDataTable[[#This Row],[Order Date]])/3,0)</f>
        <v>Q2</v>
      </c>
      <c r="W681" s="9">
        <f>MONTH(SalesDataTable[[#This Row],[Order Date]])</f>
        <v>4</v>
      </c>
      <c r="X681" s="8" t="str">
        <f>TEXT(SalesDataTable[[#This Row],[Order Date]],"mmm")</f>
        <v>Apr</v>
      </c>
    </row>
    <row r="682" spans="1:24" ht="16">
      <c r="A682" s="2">
        <v>3500</v>
      </c>
      <c r="B682" s="3">
        <v>46139</v>
      </c>
      <c r="C682" s="5">
        <f>YEAR(SalesDataTable[[#This Row],[Order Date]])</f>
        <v>2026</v>
      </c>
      <c r="D682" s="14" t="str">
        <f>"Q"&amp;ROUNDUP(MONTH(SalesDataTable[[#This Row],[Order Date]])/3,0)</f>
        <v>Q2</v>
      </c>
      <c r="E682" s="5">
        <f>MONTH(SalesDataTable[[#This Row],[Order Date]])</f>
        <v>4</v>
      </c>
      <c r="F682" s="5" t="str">
        <f>TEXT(SalesDataTable[[#This Row],[Order Date]], "MMM")</f>
        <v>Apr</v>
      </c>
      <c r="G682" s="4" t="s">
        <v>6</v>
      </c>
      <c r="H682" s="4" t="s">
        <v>43</v>
      </c>
      <c r="I682" s="4" t="s">
        <v>2</v>
      </c>
      <c r="J682" s="4" t="s">
        <v>13</v>
      </c>
      <c r="K682" s="4" t="s">
        <v>34</v>
      </c>
      <c r="L682" s="4" t="s">
        <v>45</v>
      </c>
      <c r="M682" s="9">
        <v>4</v>
      </c>
      <c r="N682" s="6">
        <v>50.67</v>
      </c>
      <c r="O682" s="7">
        <v>0</v>
      </c>
      <c r="P682" s="6">
        <v>22.62</v>
      </c>
      <c r="Q682" s="6">
        <f t="shared" si="40"/>
        <v>202.68</v>
      </c>
      <c r="R682" s="6">
        <f t="shared" si="41"/>
        <v>90.48</v>
      </c>
      <c r="S682" s="6">
        <f t="shared" si="42"/>
        <v>112.2</v>
      </c>
      <c r="T682" s="8">
        <f t="shared" si="43"/>
        <v>0.55358200118413259</v>
      </c>
      <c r="U682" s="5">
        <f>YEAR(SalesDataTable[[#This Row],[Order Date]])</f>
        <v>2026</v>
      </c>
      <c r="V682" s="8" t="str">
        <f>"Q"&amp;ROUNDUP(MONTH(SalesDataTable[[#This Row],[Order Date]])/3,0)</f>
        <v>Q2</v>
      </c>
      <c r="W682" s="9">
        <f>MONTH(SalesDataTable[[#This Row],[Order Date]])</f>
        <v>4</v>
      </c>
      <c r="X682" s="8" t="str">
        <f>TEXT(SalesDataTable[[#This Row],[Order Date]],"mmm")</f>
        <v>Apr</v>
      </c>
    </row>
    <row r="683" spans="1:24" ht="16">
      <c r="A683" s="2">
        <v>3856</v>
      </c>
      <c r="B683" s="3">
        <v>46139</v>
      </c>
      <c r="C683" s="5">
        <f>YEAR(SalesDataTable[[#This Row],[Order Date]])</f>
        <v>2026</v>
      </c>
      <c r="D683" s="14" t="str">
        <f>"Q"&amp;ROUNDUP(MONTH(SalesDataTable[[#This Row],[Order Date]])/3,0)</f>
        <v>Q2</v>
      </c>
      <c r="E683" s="5">
        <f>MONTH(SalesDataTable[[#This Row],[Order Date]])</f>
        <v>4</v>
      </c>
      <c r="F683" s="5" t="str">
        <f>TEXT(SalesDataTable[[#This Row],[Order Date]], "MMM")</f>
        <v>Apr</v>
      </c>
      <c r="G683" s="4" t="s">
        <v>6</v>
      </c>
      <c r="H683" s="4" t="s">
        <v>41</v>
      </c>
      <c r="I683" s="4" t="s">
        <v>19</v>
      </c>
      <c r="J683" s="4" t="s">
        <v>13</v>
      </c>
      <c r="K683" s="4" t="s">
        <v>14</v>
      </c>
      <c r="L683" s="4" t="s">
        <v>48</v>
      </c>
      <c r="M683" s="9">
        <v>3</v>
      </c>
      <c r="N683" s="6">
        <v>161.05000000000001</v>
      </c>
      <c r="O683" s="7">
        <v>0.05</v>
      </c>
      <c r="P683" s="6">
        <v>87.43</v>
      </c>
      <c r="Q683" s="6">
        <f t="shared" si="40"/>
        <v>458.99250000000001</v>
      </c>
      <c r="R683" s="6">
        <f t="shared" si="41"/>
        <v>262.29000000000002</v>
      </c>
      <c r="S683" s="6">
        <f t="shared" si="42"/>
        <v>196.70249999999999</v>
      </c>
      <c r="T683" s="8">
        <f t="shared" si="43"/>
        <v>0.4285527541299694</v>
      </c>
      <c r="U683" s="5">
        <f>YEAR(SalesDataTable[[#This Row],[Order Date]])</f>
        <v>2026</v>
      </c>
      <c r="V683" s="8" t="str">
        <f>"Q"&amp;ROUNDUP(MONTH(SalesDataTable[[#This Row],[Order Date]])/3,0)</f>
        <v>Q2</v>
      </c>
      <c r="W683" s="9">
        <f>MONTH(SalesDataTable[[#This Row],[Order Date]])</f>
        <v>4</v>
      </c>
      <c r="X683" s="8" t="str">
        <f>TEXT(SalesDataTable[[#This Row],[Order Date]],"mmm")</f>
        <v>Apr</v>
      </c>
    </row>
    <row r="684" spans="1:24" ht="16">
      <c r="A684" s="2">
        <v>4044</v>
      </c>
      <c r="B684" s="3">
        <v>46139</v>
      </c>
      <c r="C684" s="5">
        <f>YEAR(SalesDataTable[[#This Row],[Order Date]])</f>
        <v>2026</v>
      </c>
      <c r="D684" s="14" t="str">
        <f>"Q"&amp;ROUNDUP(MONTH(SalesDataTable[[#This Row],[Order Date]])/3,0)</f>
        <v>Q2</v>
      </c>
      <c r="E684" s="5">
        <f>MONTH(SalesDataTable[[#This Row],[Order Date]])</f>
        <v>4</v>
      </c>
      <c r="F684" s="5" t="str">
        <f>TEXT(SalesDataTable[[#This Row],[Order Date]], "MMM")</f>
        <v>Apr</v>
      </c>
      <c r="G684" s="4" t="s">
        <v>6</v>
      </c>
      <c r="H684" s="4" t="s">
        <v>27</v>
      </c>
      <c r="I684" s="4" t="s">
        <v>8</v>
      </c>
      <c r="J684" s="4" t="s">
        <v>13</v>
      </c>
      <c r="K684" s="4" t="s">
        <v>34</v>
      </c>
      <c r="L684" s="4" t="s">
        <v>38</v>
      </c>
      <c r="M684" s="9">
        <v>10</v>
      </c>
      <c r="N684" s="6">
        <v>124.59</v>
      </c>
      <c r="O684" s="7">
        <v>0.15</v>
      </c>
      <c r="P684" s="6">
        <v>67.14</v>
      </c>
      <c r="Q684" s="6">
        <f t="shared" si="40"/>
        <v>1059.0150000000001</v>
      </c>
      <c r="R684" s="6">
        <f t="shared" si="41"/>
        <v>671.4</v>
      </c>
      <c r="S684" s="6">
        <f t="shared" si="42"/>
        <v>387.61500000000012</v>
      </c>
      <c r="T684" s="8">
        <f t="shared" si="43"/>
        <v>0.36601464568490538</v>
      </c>
      <c r="U684" s="5">
        <f>YEAR(SalesDataTable[[#This Row],[Order Date]])</f>
        <v>2026</v>
      </c>
      <c r="V684" s="8" t="str">
        <f>"Q"&amp;ROUNDUP(MONTH(SalesDataTable[[#This Row],[Order Date]])/3,0)</f>
        <v>Q2</v>
      </c>
      <c r="W684" s="9">
        <f>MONTH(SalesDataTable[[#This Row],[Order Date]])</f>
        <v>4</v>
      </c>
      <c r="X684" s="8" t="str">
        <f>TEXT(SalesDataTable[[#This Row],[Order Date]],"mmm")</f>
        <v>Apr</v>
      </c>
    </row>
    <row r="685" spans="1:24" ht="16">
      <c r="A685" s="2">
        <v>4235</v>
      </c>
      <c r="B685" s="3">
        <v>46139</v>
      </c>
      <c r="C685" s="5">
        <f>YEAR(SalesDataTable[[#This Row],[Order Date]])</f>
        <v>2026</v>
      </c>
      <c r="D685" s="14" t="str">
        <f>"Q"&amp;ROUNDUP(MONTH(SalesDataTable[[#This Row],[Order Date]])/3,0)</f>
        <v>Q2</v>
      </c>
      <c r="E685" s="5">
        <f>MONTH(SalesDataTable[[#This Row],[Order Date]])</f>
        <v>4</v>
      </c>
      <c r="F685" s="5" t="str">
        <f>TEXT(SalesDataTable[[#This Row],[Order Date]], "MMM")</f>
        <v>Apr</v>
      </c>
      <c r="G685" s="4" t="s">
        <v>11</v>
      </c>
      <c r="H685" s="4" t="s">
        <v>52</v>
      </c>
      <c r="I685" s="4" t="s">
        <v>2</v>
      </c>
      <c r="J685" s="4" t="s">
        <v>16</v>
      </c>
      <c r="K685" s="4" t="s">
        <v>34</v>
      </c>
      <c r="L685" s="4" t="s">
        <v>45</v>
      </c>
      <c r="M685" s="9">
        <v>1</v>
      </c>
      <c r="N685" s="6">
        <v>50.18</v>
      </c>
      <c r="O685" s="7">
        <v>0</v>
      </c>
      <c r="P685" s="6">
        <v>22.05</v>
      </c>
      <c r="Q685" s="6">
        <f t="shared" si="40"/>
        <v>50.18</v>
      </c>
      <c r="R685" s="6">
        <f t="shared" si="41"/>
        <v>22.05</v>
      </c>
      <c r="S685" s="6">
        <f t="shared" si="42"/>
        <v>28.13</v>
      </c>
      <c r="T685" s="8">
        <f t="shared" si="43"/>
        <v>0.56058190514149064</v>
      </c>
      <c r="U685" s="5">
        <f>YEAR(SalesDataTable[[#This Row],[Order Date]])</f>
        <v>2026</v>
      </c>
      <c r="V685" s="8" t="str">
        <f>"Q"&amp;ROUNDUP(MONTH(SalesDataTable[[#This Row],[Order Date]])/3,0)</f>
        <v>Q2</v>
      </c>
      <c r="W685" s="9">
        <f>MONTH(SalesDataTable[[#This Row],[Order Date]])</f>
        <v>4</v>
      </c>
      <c r="X685" s="8" t="str">
        <f>TEXT(SalesDataTable[[#This Row],[Order Date]],"mmm")</f>
        <v>Apr</v>
      </c>
    </row>
    <row r="686" spans="1:24" ht="16">
      <c r="A686" s="2">
        <v>122</v>
      </c>
      <c r="B686" s="3">
        <v>46140</v>
      </c>
      <c r="C686" s="5">
        <f>YEAR(SalesDataTable[[#This Row],[Order Date]])</f>
        <v>2026</v>
      </c>
      <c r="D686" s="14" t="str">
        <f>"Q"&amp;ROUNDUP(MONTH(SalesDataTable[[#This Row],[Order Date]])/3,0)</f>
        <v>Q2</v>
      </c>
      <c r="E686" s="5">
        <f>MONTH(SalesDataTable[[#This Row],[Order Date]])</f>
        <v>4</v>
      </c>
      <c r="F686" s="5" t="str">
        <f>TEXT(SalesDataTable[[#This Row],[Order Date]], "MMM")</f>
        <v>Apr</v>
      </c>
      <c r="G686" s="4" t="s">
        <v>6</v>
      </c>
      <c r="H686" s="4" t="s">
        <v>41</v>
      </c>
      <c r="I686" s="4" t="s">
        <v>2</v>
      </c>
      <c r="J686" s="4" t="s">
        <v>13</v>
      </c>
      <c r="K686" s="4" t="s">
        <v>23</v>
      </c>
      <c r="L686" s="4" t="s">
        <v>40</v>
      </c>
      <c r="M686" s="9">
        <v>1</v>
      </c>
      <c r="N686" s="6">
        <v>83.38</v>
      </c>
      <c r="O686" s="7">
        <v>0</v>
      </c>
      <c r="P686" s="6">
        <v>38.979999999999997</v>
      </c>
      <c r="Q686" s="6">
        <f t="shared" si="40"/>
        <v>83.38</v>
      </c>
      <c r="R686" s="6">
        <f t="shared" si="41"/>
        <v>38.979999999999997</v>
      </c>
      <c r="S686" s="6">
        <f t="shared" si="42"/>
        <v>44.4</v>
      </c>
      <c r="T686" s="8">
        <f t="shared" si="43"/>
        <v>0.53250179899256422</v>
      </c>
      <c r="U686" s="5">
        <f>YEAR(SalesDataTable[[#This Row],[Order Date]])</f>
        <v>2026</v>
      </c>
      <c r="V686" s="8" t="str">
        <f>"Q"&amp;ROUNDUP(MONTH(SalesDataTable[[#This Row],[Order Date]])/3,0)</f>
        <v>Q2</v>
      </c>
      <c r="W686" s="9">
        <f>MONTH(SalesDataTable[[#This Row],[Order Date]])</f>
        <v>4</v>
      </c>
      <c r="X686" s="8" t="str">
        <f>TEXT(SalesDataTable[[#This Row],[Order Date]],"mmm")</f>
        <v>Apr</v>
      </c>
    </row>
    <row r="687" spans="1:24" ht="16">
      <c r="A687" s="2">
        <v>239</v>
      </c>
      <c r="B687" s="3">
        <v>46140</v>
      </c>
      <c r="C687" s="5">
        <f>YEAR(SalesDataTable[[#This Row],[Order Date]])</f>
        <v>2026</v>
      </c>
      <c r="D687" s="14" t="str">
        <f>"Q"&amp;ROUNDUP(MONTH(SalesDataTable[[#This Row],[Order Date]])/3,0)</f>
        <v>Q2</v>
      </c>
      <c r="E687" s="5">
        <f>MONTH(SalesDataTable[[#This Row],[Order Date]])</f>
        <v>4</v>
      </c>
      <c r="F687" s="5" t="str">
        <f>TEXT(SalesDataTable[[#This Row],[Order Date]], "MMM")</f>
        <v>Apr</v>
      </c>
      <c r="G687" s="4" t="s">
        <v>20</v>
      </c>
      <c r="H687" s="4" t="s">
        <v>31</v>
      </c>
      <c r="I687" s="4" t="s">
        <v>2</v>
      </c>
      <c r="J687" s="4" t="s">
        <v>3</v>
      </c>
      <c r="K687" s="4" t="s">
        <v>14</v>
      </c>
      <c r="L687" s="4" t="s">
        <v>15</v>
      </c>
      <c r="M687" s="9">
        <v>1</v>
      </c>
      <c r="N687" s="6">
        <v>35.549999999999997</v>
      </c>
      <c r="O687" s="7">
        <v>0.05</v>
      </c>
      <c r="P687" s="6">
        <v>13.25</v>
      </c>
      <c r="Q687" s="6">
        <f t="shared" si="40"/>
        <v>33.772499999999994</v>
      </c>
      <c r="R687" s="6">
        <f t="shared" si="41"/>
        <v>13.25</v>
      </c>
      <c r="S687" s="6">
        <f t="shared" si="42"/>
        <v>20.522499999999994</v>
      </c>
      <c r="T687" s="8">
        <f t="shared" si="43"/>
        <v>0.60766896143311855</v>
      </c>
      <c r="U687" s="5">
        <f>YEAR(SalesDataTable[[#This Row],[Order Date]])</f>
        <v>2026</v>
      </c>
      <c r="V687" s="8" t="str">
        <f>"Q"&amp;ROUNDUP(MONTH(SalesDataTable[[#This Row],[Order Date]])/3,0)</f>
        <v>Q2</v>
      </c>
      <c r="W687" s="9">
        <f>MONTH(SalesDataTable[[#This Row],[Order Date]])</f>
        <v>4</v>
      </c>
      <c r="X687" s="8" t="str">
        <f>TEXT(SalesDataTable[[#This Row],[Order Date]],"mmm")</f>
        <v>Apr</v>
      </c>
    </row>
    <row r="688" spans="1:24" ht="16">
      <c r="A688" s="2">
        <v>356</v>
      </c>
      <c r="B688" s="3">
        <v>46140</v>
      </c>
      <c r="C688" s="5">
        <f>YEAR(SalesDataTable[[#This Row],[Order Date]])</f>
        <v>2026</v>
      </c>
      <c r="D688" s="14" t="str">
        <f>"Q"&amp;ROUNDUP(MONTH(SalesDataTable[[#This Row],[Order Date]])/3,0)</f>
        <v>Q2</v>
      </c>
      <c r="E688" s="5">
        <f>MONTH(SalesDataTable[[#This Row],[Order Date]])</f>
        <v>4</v>
      </c>
      <c r="F688" s="5" t="str">
        <f>TEXT(SalesDataTable[[#This Row],[Order Date]], "MMM")</f>
        <v>Apr</v>
      </c>
      <c r="G688" s="4" t="s">
        <v>20</v>
      </c>
      <c r="H688" s="4" t="s">
        <v>33</v>
      </c>
      <c r="I688" s="4" t="s">
        <v>19</v>
      </c>
      <c r="J688" s="4" t="s">
        <v>13</v>
      </c>
      <c r="K688" s="4" t="s">
        <v>9</v>
      </c>
      <c r="L688" s="4" t="s">
        <v>37</v>
      </c>
      <c r="M688" s="9">
        <v>1</v>
      </c>
      <c r="N688" s="6">
        <v>154.36000000000001</v>
      </c>
      <c r="O688" s="7">
        <v>0</v>
      </c>
      <c r="P688" s="6">
        <v>77.760000000000005</v>
      </c>
      <c r="Q688" s="6">
        <f t="shared" si="40"/>
        <v>154.36000000000001</v>
      </c>
      <c r="R688" s="6">
        <f t="shared" si="41"/>
        <v>77.760000000000005</v>
      </c>
      <c r="S688" s="6">
        <f t="shared" si="42"/>
        <v>76.600000000000009</v>
      </c>
      <c r="T688" s="8">
        <f t="shared" si="43"/>
        <v>0.49624254988338951</v>
      </c>
      <c r="U688" s="5">
        <f>YEAR(SalesDataTable[[#This Row],[Order Date]])</f>
        <v>2026</v>
      </c>
      <c r="V688" s="8" t="str">
        <f>"Q"&amp;ROUNDUP(MONTH(SalesDataTable[[#This Row],[Order Date]])/3,0)</f>
        <v>Q2</v>
      </c>
      <c r="W688" s="9">
        <f>MONTH(SalesDataTable[[#This Row],[Order Date]])</f>
        <v>4</v>
      </c>
      <c r="X688" s="8" t="str">
        <f>TEXT(SalesDataTable[[#This Row],[Order Date]],"mmm")</f>
        <v>Apr</v>
      </c>
    </row>
    <row r="689" spans="1:24" ht="16">
      <c r="A689" s="2">
        <v>785</v>
      </c>
      <c r="B689" s="3">
        <v>46140</v>
      </c>
      <c r="C689" s="5">
        <f>YEAR(SalesDataTable[[#This Row],[Order Date]])</f>
        <v>2026</v>
      </c>
      <c r="D689" s="14" t="str">
        <f>"Q"&amp;ROUNDUP(MONTH(SalesDataTable[[#This Row],[Order Date]])/3,0)</f>
        <v>Q2</v>
      </c>
      <c r="E689" s="5">
        <f>MONTH(SalesDataTable[[#This Row],[Order Date]])</f>
        <v>4</v>
      </c>
      <c r="F689" s="5" t="str">
        <f>TEXT(SalesDataTable[[#This Row],[Order Date]], "MMM")</f>
        <v>Apr</v>
      </c>
      <c r="G689" s="4" t="s">
        <v>0</v>
      </c>
      <c r="H689" s="4" t="s">
        <v>36</v>
      </c>
      <c r="I689" s="4" t="s">
        <v>28</v>
      </c>
      <c r="J689" s="4" t="s">
        <v>13</v>
      </c>
      <c r="K689" s="4" t="s">
        <v>9</v>
      </c>
      <c r="L689" s="4" t="s">
        <v>37</v>
      </c>
      <c r="M689" s="9">
        <v>1</v>
      </c>
      <c r="N689" s="6">
        <v>155.68</v>
      </c>
      <c r="O689" s="7">
        <v>0</v>
      </c>
      <c r="P689" s="6">
        <v>77.97</v>
      </c>
      <c r="Q689" s="6">
        <f t="shared" si="40"/>
        <v>155.68</v>
      </c>
      <c r="R689" s="6">
        <f t="shared" si="41"/>
        <v>77.97</v>
      </c>
      <c r="S689" s="6">
        <f t="shared" si="42"/>
        <v>77.710000000000008</v>
      </c>
      <c r="T689" s="8">
        <f t="shared" si="43"/>
        <v>0.49916495375128472</v>
      </c>
      <c r="U689" s="5">
        <f>YEAR(SalesDataTable[[#This Row],[Order Date]])</f>
        <v>2026</v>
      </c>
      <c r="V689" s="8" t="str">
        <f>"Q"&amp;ROUNDUP(MONTH(SalesDataTable[[#This Row],[Order Date]])/3,0)</f>
        <v>Q2</v>
      </c>
      <c r="W689" s="9">
        <f>MONTH(SalesDataTable[[#This Row],[Order Date]])</f>
        <v>4</v>
      </c>
      <c r="X689" s="8" t="str">
        <f>TEXT(SalesDataTable[[#This Row],[Order Date]],"mmm")</f>
        <v>Apr</v>
      </c>
    </row>
    <row r="690" spans="1:24" ht="16">
      <c r="A690" s="2">
        <v>2325</v>
      </c>
      <c r="B690" s="3">
        <v>46140</v>
      </c>
      <c r="C690" s="5">
        <f>YEAR(SalesDataTable[[#This Row],[Order Date]])</f>
        <v>2026</v>
      </c>
      <c r="D690" s="14" t="str">
        <f>"Q"&amp;ROUNDUP(MONTH(SalesDataTable[[#This Row],[Order Date]])/3,0)</f>
        <v>Q2</v>
      </c>
      <c r="E690" s="5">
        <f>MONTH(SalesDataTable[[#This Row],[Order Date]])</f>
        <v>4</v>
      </c>
      <c r="F690" s="5" t="str">
        <f>TEXT(SalesDataTable[[#This Row],[Order Date]], "MMM")</f>
        <v>Apr</v>
      </c>
      <c r="G690" s="4" t="s">
        <v>0</v>
      </c>
      <c r="H690" s="4" t="s">
        <v>1</v>
      </c>
      <c r="I690" s="4" t="s">
        <v>2</v>
      </c>
      <c r="J690" s="4" t="s">
        <v>3</v>
      </c>
      <c r="K690" s="4" t="s">
        <v>34</v>
      </c>
      <c r="L690" s="4" t="s">
        <v>35</v>
      </c>
      <c r="M690" s="9">
        <v>1</v>
      </c>
      <c r="N690" s="6">
        <v>40.950000000000003</v>
      </c>
      <c r="O690" s="7">
        <v>0.15</v>
      </c>
      <c r="P690" s="6">
        <v>14.89</v>
      </c>
      <c r="Q690" s="6">
        <f t="shared" si="40"/>
        <v>34.807500000000005</v>
      </c>
      <c r="R690" s="6">
        <f t="shared" si="41"/>
        <v>14.89</v>
      </c>
      <c r="S690" s="6">
        <f t="shared" si="42"/>
        <v>19.917500000000004</v>
      </c>
      <c r="T690" s="8">
        <f t="shared" si="43"/>
        <v>0.57221863104216053</v>
      </c>
      <c r="U690" s="5">
        <f>YEAR(SalesDataTable[[#This Row],[Order Date]])</f>
        <v>2026</v>
      </c>
      <c r="V690" s="8" t="str">
        <f>"Q"&amp;ROUNDUP(MONTH(SalesDataTable[[#This Row],[Order Date]])/3,0)</f>
        <v>Q2</v>
      </c>
      <c r="W690" s="9">
        <f>MONTH(SalesDataTable[[#This Row],[Order Date]])</f>
        <v>4</v>
      </c>
      <c r="X690" s="8" t="str">
        <f>TEXT(SalesDataTable[[#This Row],[Order Date]],"mmm")</f>
        <v>Apr</v>
      </c>
    </row>
    <row r="691" spans="1:24" ht="16">
      <c r="A691" s="2">
        <v>2566</v>
      </c>
      <c r="B691" s="3">
        <v>46140</v>
      </c>
      <c r="C691" s="5">
        <f>YEAR(SalesDataTable[[#This Row],[Order Date]])</f>
        <v>2026</v>
      </c>
      <c r="D691" s="14" t="str">
        <f>"Q"&amp;ROUNDUP(MONTH(SalesDataTable[[#This Row],[Order Date]])/3,0)</f>
        <v>Q2</v>
      </c>
      <c r="E691" s="5">
        <f>MONTH(SalesDataTable[[#This Row],[Order Date]])</f>
        <v>4</v>
      </c>
      <c r="F691" s="5" t="str">
        <f>TEXT(SalesDataTable[[#This Row],[Order Date]], "MMM")</f>
        <v>Apr</v>
      </c>
      <c r="G691" s="4" t="s">
        <v>20</v>
      </c>
      <c r="H691" s="4" t="s">
        <v>47</v>
      </c>
      <c r="I691" s="4" t="s">
        <v>28</v>
      </c>
      <c r="J691" s="4" t="s">
        <v>3</v>
      </c>
      <c r="K691" s="4" t="s">
        <v>14</v>
      </c>
      <c r="L691" s="4" t="s">
        <v>32</v>
      </c>
      <c r="M691" s="9">
        <v>3</v>
      </c>
      <c r="N691" s="6">
        <v>47.28</v>
      </c>
      <c r="O691" s="7">
        <v>0.05</v>
      </c>
      <c r="P691" s="6">
        <v>18.52</v>
      </c>
      <c r="Q691" s="6">
        <f t="shared" si="40"/>
        <v>134.74799999999999</v>
      </c>
      <c r="R691" s="6">
        <f t="shared" si="41"/>
        <v>55.56</v>
      </c>
      <c r="S691" s="6">
        <f t="shared" si="42"/>
        <v>79.187999999999988</v>
      </c>
      <c r="T691" s="8">
        <f t="shared" si="43"/>
        <v>0.58767477068305274</v>
      </c>
      <c r="U691" s="5">
        <f>YEAR(SalesDataTable[[#This Row],[Order Date]])</f>
        <v>2026</v>
      </c>
      <c r="V691" s="8" t="str">
        <f>"Q"&amp;ROUNDUP(MONTH(SalesDataTable[[#This Row],[Order Date]])/3,0)</f>
        <v>Q2</v>
      </c>
      <c r="W691" s="9">
        <f>MONTH(SalesDataTable[[#This Row],[Order Date]])</f>
        <v>4</v>
      </c>
      <c r="X691" s="8" t="str">
        <f>TEXT(SalesDataTable[[#This Row],[Order Date]],"mmm")</f>
        <v>Apr</v>
      </c>
    </row>
    <row r="692" spans="1:24" ht="16">
      <c r="A692" s="2">
        <v>3105</v>
      </c>
      <c r="B692" s="3">
        <v>46140</v>
      </c>
      <c r="C692" s="5">
        <f>YEAR(SalesDataTable[[#This Row],[Order Date]])</f>
        <v>2026</v>
      </c>
      <c r="D692" s="14" t="str">
        <f>"Q"&amp;ROUNDUP(MONTH(SalesDataTable[[#This Row],[Order Date]])/3,0)</f>
        <v>Q2</v>
      </c>
      <c r="E692" s="5">
        <f>MONTH(SalesDataTable[[#This Row],[Order Date]])</f>
        <v>4</v>
      </c>
      <c r="F692" s="5" t="str">
        <f>TEXT(SalesDataTable[[#This Row],[Order Date]], "MMM")</f>
        <v>Apr</v>
      </c>
      <c r="G692" s="4" t="s">
        <v>20</v>
      </c>
      <c r="H692" s="4" t="s">
        <v>31</v>
      </c>
      <c r="I692" s="4" t="s">
        <v>2</v>
      </c>
      <c r="J692" s="4" t="s">
        <v>3</v>
      </c>
      <c r="K692" s="4" t="s">
        <v>34</v>
      </c>
      <c r="L692" s="4" t="s">
        <v>45</v>
      </c>
      <c r="M692" s="9">
        <v>4</v>
      </c>
      <c r="N692" s="6">
        <v>51.57</v>
      </c>
      <c r="O692" s="7">
        <v>0.1</v>
      </c>
      <c r="P692" s="6">
        <v>22.58</v>
      </c>
      <c r="Q692" s="6">
        <f t="shared" si="40"/>
        <v>185.65200000000002</v>
      </c>
      <c r="R692" s="6">
        <f t="shared" si="41"/>
        <v>90.32</v>
      </c>
      <c r="S692" s="6">
        <f t="shared" si="42"/>
        <v>95.332000000000022</v>
      </c>
      <c r="T692" s="8">
        <f t="shared" si="43"/>
        <v>0.51349837330058401</v>
      </c>
      <c r="U692" s="5">
        <f>YEAR(SalesDataTable[[#This Row],[Order Date]])</f>
        <v>2026</v>
      </c>
      <c r="V692" s="8" t="str">
        <f>"Q"&amp;ROUNDUP(MONTH(SalesDataTable[[#This Row],[Order Date]])/3,0)</f>
        <v>Q2</v>
      </c>
      <c r="W692" s="9">
        <f>MONTH(SalesDataTable[[#This Row],[Order Date]])</f>
        <v>4</v>
      </c>
      <c r="X692" s="8" t="str">
        <f>TEXT(SalesDataTable[[#This Row],[Order Date]],"mmm")</f>
        <v>Apr</v>
      </c>
    </row>
    <row r="693" spans="1:24" ht="16">
      <c r="A693" s="2">
        <v>3167</v>
      </c>
      <c r="B693" s="3">
        <v>46140</v>
      </c>
      <c r="C693" s="5">
        <f>YEAR(SalesDataTable[[#This Row],[Order Date]])</f>
        <v>2026</v>
      </c>
      <c r="D693" s="14" t="str">
        <f>"Q"&amp;ROUNDUP(MONTH(SalesDataTable[[#This Row],[Order Date]])/3,0)</f>
        <v>Q2</v>
      </c>
      <c r="E693" s="5">
        <f>MONTH(SalesDataTable[[#This Row],[Order Date]])</f>
        <v>4</v>
      </c>
      <c r="F693" s="5" t="str">
        <f>TEXT(SalesDataTable[[#This Row],[Order Date]], "MMM")</f>
        <v>Apr</v>
      </c>
      <c r="G693" s="4" t="s">
        <v>20</v>
      </c>
      <c r="H693" s="4" t="s">
        <v>33</v>
      </c>
      <c r="I693" s="4" t="s">
        <v>2</v>
      </c>
      <c r="J693" s="4" t="s">
        <v>16</v>
      </c>
      <c r="K693" s="4" t="s">
        <v>4</v>
      </c>
      <c r="L693" s="4" t="s">
        <v>22</v>
      </c>
      <c r="M693" s="9">
        <v>1</v>
      </c>
      <c r="N693" s="6">
        <v>51.61</v>
      </c>
      <c r="O693" s="7">
        <v>0</v>
      </c>
      <c r="P693" s="6">
        <v>23</v>
      </c>
      <c r="Q693" s="6">
        <f t="shared" si="40"/>
        <v>51.61</v>
      </c>
      <c r="R693" s="6">
        <f t="shared" si="41"/>
        <v>23</v>
      </c>
      <c r="S693" s="6">
        <f t="shared" si="42"/>
        <v>28.61</v>
      </c>
      <c r="T693" s="8">
        <f t="shared" si="43"/>
        <v>0.55434993218368533</v>
      </c>
      <c r="U693" s="5">
        <f>YEAR(SalesDataTable[[#This Row],[Order Date]])</f>
        <v>2026</v>
      </c>
      <c r="V693" s="8" t="str">
        <f>"Q"&amp;ROUNDUP(MONTH(SalesDataTable[[#This Row],[Order Date]])/3,0)</f>
        <v>Q2</v>
      </c>
      <c r="W693" s="9">
        <f>MONTH(SalesDataTable[[#This Row],[Order Date]])</f>
        <v>4</v>
      </c>
      <c r="X693" s="8" t="str">
        <f>TEXT(SalesDataTable[[#This Row],[Order Date]],"mmm")</f>
        <v>Apr</v>
      </c>
    </row>
    <row r="694" spans="1:24" ht="16">
      <c r="A694" s="2">
        <v>4396</v>
      </c>
      <c r="B694" s="3">
        <v>46140</v>
      </c>
      <c r="C694" s="5">
        <f>YEAR(SalesDataTable[[#This Row],[Order Date]])</f>
        <v>2026</v>
      </c>
      <c r="D694" s="14" t="str">
        <f>"Q"&amp;ROUNDUP(MONTH(SalesDataTable[[#This Row],[Order Date]])/3,0)</f>
        <v>Q2</v>
      </c>
      <c r="E694" s="5">
        <f>MONTH(SalesDataTable[[#This Row],[Order Date]])</f>
        <v>4</v>
      </c>
      <c r="F694" s="5" t="str">
        <f>TEXT(SalesDataTable[[#This Row],[Order Date]], "MMM")</f>
        <v>Apr</v>
      </c>
      <c r="G694" s="4" t="s">
        <v>0</v>
      </c>
      <c r="H694" s="4" t="s">
        <v>50</v>
      </c>
      <c r="I694" s="4" t="s">
        <v>19</v>
      </c>
      <c r="J694" s="4" t="s">
        <v>3</v>
      </c>
      <c r="K694" s="4" t="s">
        <v>34</v>
      </c>
      <c r="L694" s="4" t="s">
        <v>45</v>
      </c>
      <c r="M694" s="9">
        <v>1</v>
      </c>
      <c r="N694" s="6">
        <v>50.56</v>
      </c>
      <c r="O694" s="7">
        <v>0.05</v>
      </c>
      <c r="P694" s="6">
        <v>22.06</v>
      </c>
      <c r="Q694" s="6">
        <f t="shared" si="40"/>
        <v>48.031999999999996</v>
      </c>
      <c r="R694" s="6">
        <f t="shared" si="41"/>
        <v>22.06</v>
      </c>
      <c r="S694" s="6">
        <f t="shared" si="42"/>
        <v>25.971999999999998</v>
      </c>
      <c r="T694" s="8">
        <f t="shared" si="43"/>
        <v>0.54072285143237842</v>
      </c>
      <c r="U694" s="5">
        <f>YEAR(SalesDataTable[[#This Row],[Order Date]])</f>
        <v>2026</v>
      </c>
      <c r="V694" s="8" t="str">
        <f>"Q"&amp;ROUNDUP(MONTH(SalesDataTable[[#This Row],[Order Date]])/3,0)</f>
        <v>Q2</v>
      </c>
      <c r="W694" s="9">
        <f>MONTH(SalesDataTable[[#This Row],[Order Date]])</f>
        <v>4</v>
      </c>
      <c r="X694" s="8" t="str">
        <f>TEXT(SalesDataTable[[#This Row],[Order Date]],"mmm")</f>
        <v>Apr</v>
      </c>
    </row>
    <row r="695" spans="1:24" ht="16">
      <c r="A695" s="2">
        <v>4475</v>
      </c>
      <c r="B695" s="3">
        <v>46140</v>
      </c>
      <c r="C695" s="5">
        <f>YEAR(SalesDataTable[[#This Row],[Order Date]])</f>
        <v>2026</v>
      </c>
      <c r="D695" s="14" t="str">
        <f>"Q"&amp;ROUNDUP(MONTH(SalesDataTable[[#This Row],[Order Date]])/3,0)</f>
        <v>Q2</v>
      </c>
      <c r="E695" s="5">
        <f>MONTH(SalesDataTable[[#This Row],[Order Date]])</f>
        <v>4</v>
      </c>
      <c r="F695" s="5" t="str">
        <f>TEXT(SalesDataTable[[#This Row],[Order Date]], "MMM")</f>
        <v>Apr</v>
      </c>
      <c r="G695" s="4" t="s">
        <v>11</v>
      </c>
      <c r="H695" s="4" t="s">
        <v>25</v>
      </c>
      <c r="I695" s="4" t="s">
        <v>28</v>
      </c>
      <c r="J695" s="4" t="s">
        <v>16</v>
      </c>
      <c r="K695" s="4" t="s">
        <v>14</v>
      </c>
      <c r="L695" s="4" t="s">
        <v>48</v>
      </c>
      <c r="M695" s="9">
        <v>2</v>
      </c>
      <c r="N695" s="6">
        <v>165.74</v>
      </c>
      <c r="O695" s="7">
        <v>0</v>
      </c>
      <c r="P695" s="6">
        <v>87.73</v>
      </c>
      <c r="Q695" s="6">
        <f t="shared" si="40"/>
        <v>331.48</v>
      </c>
      <c r="R695" s="6">
        <f t="shared" si="41"/>
        <v>175.46</v>
      </c>
      <c r="S695" s="6">
        <f t="shared" si="42"/>
        <v>156.02000000000001</v>
      </c>
      <c r="T695" s="8">
        <f t="shared" si="43"/>
        <v>0.47067696391939184</v>
      </c>
      <c r="U695" s="5">
        <f>YEAR(SalesDataTable[[#This Row],[Order Date]])</f>
        <v>2026</v>
      </c>
      <c r="V695" s="8" t="str">
        <f>"Q"&amp;ROUNDUP(MONTH(SalesDataTable[[#This Row],[Order Date]])/3,0)</f>
        <v>Q2</v>
      </c>
      <c r="W695" s="9">
        <f>MONTH(SalesDataTable[[#This Row],[Order Date]])</f>
        <v>4</v>
      </c>
      <c r="X695" s="8" t="str">
        <f>TEXT(SalesDataTable[[#This Row],[Order Date]],"mmm")</f>
        <v>Apr</v>
      </c>
    </row>
    <row r="696" spans="1:24" ht="16">
      <c r="A696" s="2">
        <v>4482</v>
      </c>
      <c r="B696" s="3">
        <v>46140</v>
      </c>
      <c r="C696" s="5">
        <f>YEAR(SalesDataTable[[#This Row],[Order Date]])</f>
        <v>2026</v>
      </c>
      <c r="D696" s="14" t="str">
        <f>"Q"&amp;ROUNDUP(MONTH(SalesDataTable[[#This Row],[Order Date]])/3,0)</f>
        <v>Q2</v>
      </c>
      <c r="E696" s="5">
        <f>MONTH(SalesDataTable[[#This Row],[Order Date]])</f>
        <v>4</v>
      </c>
      <c r="F696" s="5" t="str">
        <f>TEXT(SalesDataTable[[#This Row],[Order Date]], "MMM")</f>
        <v>Apr</v>
      </c>
      <c r="G696" s="4" t="s">
        <v>11</v>
      </c>
      <c r="H696" s="4" t="s">
        <v>12</v>
      </c>
      <c r="I696" s="4" t="s">
        <v>2</v>
      </c>
      <c r="J696" s="4" t="s">
        <v>16</v>
      </c>
      <c r="K696" s="4" t="s">
        <v>34</v>
      </c>
      <c r="L696" s="4" t="s">
        <v>42</v>
      </c>
      <c r="M696" s="9">
        <v>3</v>
      </c>
      <c r="N696" s="6">
        <v>36.770000000000003</v>
      </c>
      <c r="O696" s="7">
        <v>0</v>
      </c>
      <c r="P696" s="6">
        <v>13.63</v>
      </c>
      <c r="Q696" s="6">
        <f t="shared" si="40"/>
        <v>110.31</v>
      </c>
      <c r="R696" s="6">
        <f t="shared" si="41"/>
        <v>40.89</v>
      </c>
      <c r="S696" s="6">
        <f t="shared" si="42"/>
        <v>69.42</v>
      </c>
      <c r="T696" s="8">
        <f t="shared" si="43"/>
        <v>0.62931737829752521</v>
      </c>
      <c r="U696" s="5">
        <f>YEAR(SalesDataTable[[#This Row],[Order Date]])</f>
        <v>2026</v>
      </c>
      <c r="V696" s="8" t="str">
        <f>"Q"&amp;ROUNDUP(MONTH(SalesDataTable[[#This Row],[Order Date]])/3,0)</f>
        <v>Q2</v>
      </c>
      <c r="W696" s="9">
        <f>MONTH(SalesDataTable[[#This Row],[Order Date]])</f>
        <v>4</v>
      </c>
      <c r="X696" s="8" t="str">
        <f>TEXT(SalesDataTable[[#This Row],[Order Date]],"mmm")</f>
        <v>Apr</v>
      </c>
    </row>
    <row r="697" spans="1:24" ht="16">
      <c r="A697" s="2">
        <v>5022</v>
      </c>
      <c r="B697" s="3">
        <v>46140</v>
      </c>
      <c r="C697" s="5">
        <f>YEAR(SalesDataTable[[#This Row],[Order Date]])</f>
        <v>2026</v>
      </c>
      <c r="D697" s="14" t="str">
        <f>"Q"&amp;ROUNDUP(MONTH(SalesDataTable[[#This Row],[Order Date]])/3,0)</f>
        <v>Q2</v>
      </c>
      <c r="E697" s="5">
        <f>MONTH(SalesDataTable[[#This Row],[Order Date]])</f>
        <v>4</v>
      </c>
      <c r="F697" s="5" t="str">
        <f>TEXT(SalesDataTable[[#This Row],[Order Date]], "MMM")</f>
        <v>Apr</v>
      </c>
      <c r="G697" s="4" t="s">
        <v>20</v>
      </c>
      <c r="H697" s="4" t="s">
        <v>31</v>
      </c>
      <c r="I697" s="4" t="s">
        <v>2</v>
      </c>
      <c r="J697" s="4" t="s">
        <v>16</v>
      </c>
      <c r="K697" s="4" t="s">
        <v>23</v>
      </c>
      <c r="L697" s="4" t="s">
        <v>29</v>
      </c>
      <c r="M697" s="9">
        <v>2</v>
      </c>
      <c r="N697" s="6">
        <v>196.37</v>
      </c>
      <c r="O697" s="7">
        <v>0</v>
      </c>
      <c r="P697" s="6">
        <v>101.73</v>
      </c>
      <c r="Q697" s="6">
        <f t="shared" si="40"/>
        <v>392.74</v>
      </c>
      <c r="R697" s="6">
        <f t="shared" si="41"/>
        <v>203.46</v>
      </c>
      <c r="S697" s="6">
        <f t="shared" si="42"/>
        <v>189.28</v>
      </c>
      <c r="T697" s="8">
        <f t="shared" si="43"/>
        <v>0.48194734429902736</v>
      </c>
      <c r="U697" s="5">
        <f>YEAR(SalesDataTable[[#This Row],[Order Date]])</f>
        <v>2026</v>
      </c>
      <c r="V697" s="8" t="str">
        <f>"Q"&amp;ROUNDUP(MONTH(SalesDataTable[[#This Row],[Order Date]])/3,0)</f>
        <v>Q2</v>
      </c>
      <c r="W697" s="9">
        <f>MONTH(SalesDataTable[[#This Row],[Order Date]])</f>
        <v>4</v>
      </c>
      <c r="X697" s="8" t="str">
        <f>TEXT(SalesDataTable[[#This Row],[Order Date]],"mmm")</f>
        <v>Apr</v>
      </c>
    </row>
    <row r="698" spans="1:24" ht="16">
      <c r="A698" s="2">
        <v>1304</v>
      </c>
      <c r="B698" s="3">
        <v>46141</v>
      </c>
      <c r="C698" s="5">
        <f>YEAR(SalesDataTable[[#This Row],[Order Date]])</f>
        <v>2026</v>
      </c>
      <c r="D698" s="14" t="str">
        <f>"Q"&amp;ROUNDUP(MONTH(SalesDataTable[[#This Row],[Order Date]])/3,0)</f>
        <v>Q2</v>
      </c>
      <c r="E698" s="5">
        <f>MONTH(SalesDataTable[[#This Row],[Order Date]])</f>
        <v>4</v>
      </c>
      <c r="F698" s="5" t="str">
        <f>TEXT(SalesDataTable[[#This Row],[Order Date]], "MMM")</f>
        <v>Apr</v>
      </c>
      <c r="G698" s="4" t="s">
        <v>0</v>
      </c>
      <c r="H698" s="4" t="s">
        <v>1</v>
      </c>
      <c r="I698" s="4" t="s">
        <v>28</v>
      </c>
      <c r="J698" s="4" t="s">
        <v>3</v>
      </c>
      <c r="K698" s="4" t="s">
        <v>14</v>
      </c>
      <c r="L698" s="4" t="s">
        <v>15</v>
      </c>
      <c r="M698" s="9">
        <v>2</v>
      </c>
      <c r="N698" s="6">
        <v>35.33</v>
      </c>
      <c r="O698" s="7">
        <v>0</v>
      </c>
      <c r="P698" s="6">
        <v>13.69</v>
      </c>
      <c r="Q698" s="6">
        <f t="shared" si="40"/>
        <v>70.66</v>
      </c>
      <c r="R698" s="6">
        <f t="shared" si="41"/>
        <v>27.38</v>
      </c>
      <c r="S698" s="6">
        <f t="shared" si="42"/>
        <v>43.28</v>
      </c>
      <c r="T698" s="8">
        <f t="shared" si="43"/>
        <v>0.61251061420888764</v>
      </c>
      <c r="U698" s="5">
        <f>YEAR(SalesDataTable[[#This Row],[Order Date]])</f>
        <v>2026</v>
      </c>
      <c r="V698" s="8" t="str">
        <f>"Q"&amp;ROUNDUP(MONTH(SalesDataTable[[#This Row],[Order Date]])/3,0)</f>
        <v>Q2</v>
      </c>
      <c r="W698" s="9">
        <f>MONTH(SalesDataTable[[#This Row],[Order Date]])</f>
        <v>4</v>
      </c>
      <c r="X698" s="8" t="str">
        <f>TEXT(SalesDataTable[[#This Row],[Order Date]],"mmm")</f>
        <v>Apr</v>
      </c>
    </row>
    <row r="699" spans="1:24" ht="16">
      <c r="A699" s="2">
        <v>3008</v>
      </c>
      <c r="B699" s="3">
        <v>46141</v>
      </c>
      <c r="C699" s="5">
        <f>YEAR(SalesDataTable[[#This Row],[Order Date]])</f>
        <v>2026</v>
      </c>
      <c r="D699" s="14" t="str">
        <f>"Q"&amp;ROUNDUP(MONTH(SalesDataTable[[#This Row],[Order Date]])/3,0)</f>
        <v>Q2</v>
      </c>
      <c r="E699" s="5">
        <f>MONTH(SalesDataTable[[#This Row],[Order Date]])</f>
        <v>4</v>
      </c>
      <c r="F699" s="5" t="str">
        <f>TEXT(SalesDataTable[[#This Row],[Order Date]], "MMM")</f>
        <v>Apr</v>
      </c>
      <c r="G699" s="4" t="s">
        <v>11</v>
      </c>
      <c r="H699" s="4" t="s">
        <v>12</v>
      </c>
      <c r="I699" s="4" t="s">
        <v>8</v>
      </c>
      <c r="J699" s="4" t="s">
        <v>16</v>
      </c>
      <c r="K699" s="4" t="s">
        <v>14</v>
      </c>
      <c r="L699" s="4" t="s">
        <v>32</v>
      </c>
      <c r="M699" s="9">
        <v>4</v>
      </c>
      <c r="N699" s="6">
        <v>46.43</v>
      </c>
      <c r="O699" s="7">
        <v>0.1</v>
      </c>
      <c r="P699" s="6">
        <v>18.04</v>
      </c>
      <c r="Q699" s="6">
        <f t="shared" si="40"/>
        <v>167.148</v>
      </c>
      <c r="R699" s="6">
        <f t="shared" si="41"/>
        <v>72.16</v>
      </c>
      <c r="S699" s="6">
        <f t="shared" si="42"/>
        <v>94.988</v>
      </c>
      <c r="T699" s="8">
        <f t="shared" si="43"/>
        <v>0.56828678775695796</v>
      </c>
      <c r="U699" s="5">
        <f>YEAR(SalesDataTable[[#This Row],[Order Date]])</f>
        <v>2026</v>
      </c>
      <c r="V699" s="8" t="str">
        <f>"Q"&amp;ROUNDUP(MONTH(SalesDataTable[[#This Row],[Order Date]])/3,0)</f>
        <v>Q2</v>
      </c>
      <c r="W699" s="9">
        <f>MONTH(SalesDataTable[[#This Row],[Order Date]])</f>
        <v>4</v>
      </c>
      <c r="X699" s="8" t="str">
        <f>TEXT(SalesDataTable[[#This Row],[Order Date]],"mmm")</f>
        <v>Apr</v>
      </c>
    </row>
    <row r="700" spans="1:24" ht="16">
      <c r="A700" s="2">
        <v>4140</v>
      </c>
      <c r="B700" s="3">
        <v>46141</v>
      </c>
      <c r="C700" s="5">
        <f>YEAR(SalesDataTable[[#This Row],[Order Date]])</f>
        <v>2026</v>
      </c>
      <c r="D700" s="14" t="str">
        <f>"Q"&amp;ROUNDUP(MONTH(SalesDataTable[[#This Row],[Order Date]])/3,0)</f>
        <v>Q2</v>
      </c>
      <c r="E700" s="5">
        <f>MONTH(SalesDataTable[[#This Row],[Order Date]])</f>
        <v>4</v>
      </c>
      <c r="F700" s="5" t="str">
        <f>TEXT(SalesDataTable[[#This Row],[Order Date]], "MMM")</f>
        <v>Apr</v>
      </c>
      <c r="G700" s="4" t="s">
        <v>20</v>
      </c>
      <c r="H700" s="4" t="s">
        <v>31</v>
      </c>
      <c r="I700" s="4" t="s">
        <v>28</v>
      </c>
      <c r="J700" s="4" t="s">
        <v>13</v>
      </c>
      <c r="K700" s="4" t="s">
        <v>34</v>
      </c>
      <c r="L700" s="4" t="s">
        <v>38</v>
      </c>
      <c r="M700" s="9">
        <v>1</v>
      </c>
      <c r="N700" s="6">
        <v>125.25</v>
      </c>
      <c r="O700" s="7">
        <v>0</v>
      </c>
      <c r="P700" s="6">
        <v>70.88</v>
      </c>
      <c r="Q700" s="6">
        <f t="shared" si="40"/>
        <v>125.25</v>
      </c>
      <c r="R700" s="6">
        <f t="shared" si="41"/>
        <v>70.88</v>
      </c>
      <c r="S700" s="6">
        <f t="shared" si="42"/>
        <v>54.370000000000005</v>
      </c>
      <c r="T700" s="8">
        <f t="shared" si="43"/>
        <v>0.43409181636726552</v>
      </c>
      <c r="U700" s="5">
        <f>YEAR(SalesDataTable[[#This Row],[Order Date]])</f>
        <v>2026</v>
      </c>
      <c r="V700" s="8" t="str">
        <f>"Q"&amp;ROUNDUP(MONTH(SalesDataTable[[#This Row],[Order Date]])/3,0)</f>
        <v>Q2</v>
      </c>
      <c r="W700" s="9">
        <f>MONTH(SalesDataTable[[#This Row],[Order Date]])</f>
        <v>4</v>
      </c>
      <c r="X700" s="8" t="str">
        <f>TEXT(SalesDataTable[[#This Row],[Order Date]],"mmm")</f>
        <v>Apr</v>
      </c>
    </row>
    <row r="701" spans="1:24" ht="16">
      <c r="A701" s="2">
        <v>4151</v>
      </c>
      <c r="B701" s="3">
        <v>46141</v>
      </c>
      <c r="C701" s="5">
        <f>YEAR(SalesDataTable[[#This Row],[Order Date]])</f>
        <v>2026</v>
      </c>
      <c r="D701" s="14" t="str">
        <f>"Q"&amp;ROUNDUP(MONTH(SalesDataTable[[#This Row],[Order Date]])/3,0)</f>
        <v>Q2</v>
      </c>
      <c r="E701" s="5">
        <f>MONTH(SalesDataTable[[#This Row],[Order Date]])</f>
        <v>4</v>
      </c>
      <c r="F701" s="5" t="str">
        <f>TEXT(SalesDataTable[[#This Row],[Order Date]], "MMM")</f>
        <v>Apr</v>
      </c>
      <c r="G701" s="4" t="s">
        <v>6</v>
      </c>
      <c r="H701" s="4" t="s">
        <v>49</v>
      </c>
      <c r="I701" s="4" t="s">
        <v>2</v>
      </c>
      <c r="J701" s="4" t="s">
        <v>3</v>
      </c>
      <c r="K701" s="4" t="s">
        <v>23</v>
      </c>
      <c r="L701" s="4" t="s">
        <v>24</v>
      </c>
      <c r="M701" s="9">
        <v>1</v>
      </c>
      <c r="N701" s="6">
        <v>341.98</v>
      </c>
      <c r="O701" s="7">
        <v>0</v>
      </c>
      <c r="P701" s="6">
        <v>192.43</v>
      </c>
      <c r="Q701" s="6">
        <f t="shared" si="40"/>
        <v>341.98</v>
      </c>
      <c r="R701" s="6">
        <f t="shared" si="41"/>
        <v>192.43</v>
      </c>
      <c r="S701" s="6">
        <f t="shared" si="42"/>
        <v>149.55000000000001</v>
      </c>
      <c r="T701" s="8">
        <f t="shared" si="43"/>
        <v>0.43730627522077314</v>
      </c>
      <c r="U701" s="5">
        <f>YEAR(SalesDataTable[[#This Row],[Order Date]])</f>
        <v>2026</v>
      </c>
      <c r="V701" s="8" t="str">
        <f>"Q"&amp;ROUNDUP(MONTH(SalesDataTable[[#This Row],[Order Date]])/3,0)</f>
        <v>Q2</v>
      </c>
      <c r="W701" s="9">
        <f>MONTH(SalesDataTable[[#This Row],[Order Date]])</f>
        <v>4</v>
      </c>
      <c r="X701" s="8" t="str">
        <f>TEXT(SalesDataTable[[#This Row],[Order Date]],"mmm")</f>
        <v>Apr</v>
      </c>
    </row>
    <row r="702" spans="1:24" ht="16">
      <c r="A702" s="2">
        <v>4650</v>
      </c>
      <c r="B702" s="3">
        <v>46141</v>
      </c>
      <c r="C702" s="5">
        <f>YEAR(SalesDataTable[[#This Row],[Order Date]])</f>
        <v>2026</v>
      </c>
      <c r="D702" s="14" t="str">
        <f>"Q"&amp;ROUNDUP(MONTH(SalesDataTable[[#This Row],[Order Date]])/3,0)</f>
        <v>Q2</v>
      </c>
      <c r="E702" s="5">
        <f>MONTH(SalesDataTable[[#This Row],[Order Date]])</f>
        <v>4</v>
      </c>
      <c r="F702" s="5" t="str">
        <f>TEXT(SalesDataTable[[#This Row],[Order Date]], "MMM")</f>
        <v>Apr</v>
      </c>
      <c r="G702" s="4" t="s">
        <v>6</v>
      </c>
      <c r="H702" s="4" t="s">
        <v>27</v>
      </c>
      <c r="I702" s="4" t="s">
        <v>28</v>
      </c>
      <c r="J702" s="4" t="s">
        <v>16</v>
      </c>
      <c r="K702" s="4" t="s">
        <v>34</v>
      </c>
      <c r="L702" s="4" t="s">
        <v>35</v>
      </c>
      <c r="M702" s="9">
        <v>1</v>
      </c>
      <c r="N702" s="6">
        <v>40.04</v>
      </c>
      <c r="O702" s="7">
        <v>0</v>
      </c>
      <c r="P702" s="6">
        <v>14.72</v>
      </c>
      <c r="Q702" s="6">
        <f t="shared" si="40"/>
        <v>40.04</v>
      </c>
      <c r="R702" s="6">
        <f t="shared" si="41"/>
        <v>14.72</v>
      </c>
      <c r="S702" s="6">
        <f t="shared" si="42"/>
        <v>25.32</v>
      </c>
      <c r="T702" s="8">
        <f t="shared" si="43"/>
        <v>0.63236763236763238</v>
      </c>
      <c r="U702" s="5">
        <f>YEAR(SalesDataTable[[#This Row],[Order Date]])</f>
        <v>2026</v>
      </c>
      <c r="V702" s="8" t="str">
        <f>"Q"&amp;ROUNDUP(MONTH(SalesDataTable[[#This Row],[Order Date]])/3,0)</f>
        <v>Q2</v>
      </c>
      <c r="W702" s="9">
        <f>MONTH(SalesDataTable[[#This Row],[Order Date]])</f>
        <v>4</v>
      </c>
      <c r="X702" s="8" t="str">
        <f>TEXT(SalesDataTable[[#This Row],[Order Date]],"mmm")</f>
        <v>Apr</v>
      </c>
    </row>
    <row r="703" spans="1:24" ht="16">
      <c r="A703" s="2">
        <v>4897</v>
      </c>
      <c r="B703" s="3">
        <v>46141</v>
      </c>
      <c r="C703" s="5">
        <f>YEAR(SalesDataTable[[#This Row],[Order Date]])</f>
        <v>2026</v>
      </c>
      <c r="D703" s="14" t="str">
        <f>"Q"&amp;ROUNDUP(MONTH(SalesDataTable[[#This Row],[Order Date]])/3,0)</f>
        <v>Q2</v>
      </c>
      <c r="E703" s="5">
        <f>MONTH(SalesDataTable[[#This Row],[Order Date]])</f>
        <v>4</v>
      </c>
      <c r="F703" s="5" t="str">
        <f>TEXT(SalesDataTable[[#This Row],[Order Date]], "MMM")</f>
        <v>Apr</v>
      </c>
      <c r="G703" s="4" t="s">
        <v>20</v>
      </c>
      <c r="H703" s="4" t="s">
        <v>47</v>
      </c>
      <c r="I703" s="4" t="s">
        <v>2</v>
      </c>
      <c r="J703" s="4" t="s">
        <v>3</v>
      </c>
      <c r="K703" s="4" t="s">
        <v>4</v>
      </c>
      <c r="L703" s="4" t="s">
        <v>26</v>
      </c>
      <c r="M703" s="9">
        <v>3</v>
      </c>
      <c r="N703" s="6">
        <v>40.47</v>
      </c>
      <c r="O703" s="7">
        <v>0.05</v>
      </c>
      <c r="P703" s="6">
        <v>17.14</v>
      </c>
      <c r="Q703" s="6">
        <f t="shared" si="40"/>
        <v>115.33949999999999</v>
      </c>
      <c r="R703" s="6">
        <f t="shared" si="41"/>
        <v>51.42</v>
      </c>
      <c r="S703" s="6">
        <f t="shared" si="42"/>
        <v>63.919499999999985</v>
      </c>
      <c r="T703" s="8">
        <f t="shared" si="43"/>
        <v>0.5541856866034619</v>
      </c>
      <c r="U703" s="5">
        <f>YEAR(SalesDataTable[[#This Row],[Order Date]])</f>
        <v>2026</v>
      </c>
      <c r="V703" s="8" t="str">
        <f>"Q"&amp;ROUNDUP(MONTH(SalesDataTable[[#This Row],[Order Date]])/3,0)</f>
        <v>Q2</v>
      </c>
      <c r="W703" s="9">
        <f>MONTH(SalesDataTable[[#This Row],[Order Date]])</f>
        <v>4</v>
      </c>
      <c r="X703" s="8" t="str">
        <f>TEXT(SalesDataTable[[#This Row],[Order Date]],"mmm")</f>
        <v>Apr</v>
      </c>
    </row>
    <row r="704" spans="1:24" ht="16">
      <c r="A704" s="2">
        <v>792</v>
      </c>
      <c r="B704" s="3">
        <v>46142</v>
      </c>
      <c r="C704" s="5">
        <f>YEAR(SalesDataTable[[#This Row],[Order Date]])</f>
        <v>2026</v>
      </c>
      <c r="D704" s="14" t="str">
        <f>"Q"&amp;ROUNDUP(MONTH(SalesDataTable[[#This Row],[Order Date]])/3,0)</f>
        <v>Q2</v>
      </c>
      <c r="E704" s="5">
        <f>MONTH(SalesDataTable[[#This Row],[Order Date]])</f>
        <v>4</v>
      </c>
      <c r="F704" s="5" t="str">
        <f>TEXT(SalesDataTable[[#This Row],[Order Date]], "MMM")</f>
        <v>Apr</v>
      </c>
      <c r="G704" s="4" t="s">
        <v>20</v>
      </c>
      <c r="H704" s="4" t="s">
        <v>33</v>
      </c>
      <c r="I704" s="4" t="s">
        <v>8</v>
      </c>
      <c r="J704" s="4" t="s">
        <v>3</v>
      </c>
      <c r="K704" s="4" t="s">
        <v>23</v>
      </c>
      <c r="L704" s="4" t="s">
        <v>40</v>
      </c>
      <c r="M704" s="9">
        <v>6</v>
      </c>
      <c r="N704" s="6">
        <v>83.7</v>
      </c>
      <c r="O704" s="7">
        <v>0.2</v>
      </c>
      <c r="P704" s="6">
        <v>38.58</v>
      </c>
      <c r="Q704" s="6">
        <f t="shared" si="40"/>
        <v>401.76000000000005</v>
      </c>
      <c r="R704" s="6">
        <f t="shared" si="41"/>
        <v>231.48</v>
      </c>
      <c r="S704" s="6">
        <f t="shared" si="42"/>
        <v>170.28000000000006</v>
      </c>
      <c r="T704" s="8">
        <f t="shared" si="43"/>
        <v>0.42383512544802876</v>
      </c>
      <c r="U704" s="5">
        <f>YEAR(SalesDataTable[[#This Row],[Order Date]])</f>
        <v>2026</v>
      </c>
      <c r="V704" s="8" t="str">
        <f>"Q"&amp;ROUNDUP(MONTH(SalesDataTable[[#This Row],[Order Date]])/3,0)</f>
        <v>Q2</v>
      </c>
      <c r="W704" s="9">
        <f>MONTH(SalesDataTable[[#This Row],[Order Date]])</f>
        <v>4</v>
      </c>
      <c r="X704" s="8" t="str">
        <f>TEXT(SalesDataTable[[#This Row],[Order Date]],"mmm")</f>
        <v>Apr</v>
      </c>
    </row>
    <row r="705" spans="1:24" ht="16">
      <c r="A705" s="2">
        <v>1796</v>
      </c>
      <c r="B705" s="3">
        <v>46142</v>
      </c>
      <c r="C705" s="5">
        <f>YEAR(SalesDataTable[[#This Row],[Order Date]])</f>
        <v>2026</v>
      </c>
      <c r="D705" s="14" t="str">
        <f>"Q"&amp;ROUNDUP(MONTH(SalesDataTable[[#This Row],[Order Date]])/3,0)</f>
        <v>Q2</v>
      </c>
      <c r="E705" s="5">
        <f>MONTH(SalesDataTable[[#This Row],[Order Date]])</f>
        <v>4</v>
      </c>
      <c r="F705" s="5" t="str">
        <f>TEXT(SalesDataTable[[#This Row],[Order Date]], "MMM")</f>
        <v>Apr</v>
      </c>
      <c r="G705" s="4" t="s">
        <v>0</v>
      </c>
      <c r="H705" s="4" t="s">
        <v>50</v>
      </c>
      <c r="I705" s="4" t="s">
        <v>2</v>
      </c>
      <c r="J705" s="4" t="s">
        <v>3</v>
      </c>
      <c r="K705" s="4" t="s">
        <v>23</v>
      </c>
      <c r="L705" s="4" t="s">
        <v>40</v>
      </c>
      <c r="M705" s="9">
        <v>4</v>
      </c>
      <c r="N705" s="6">
        <v>83.27</v>
      </c>
      <c r="O705" s="7">
        <v>0</v>
      </c>
      <c r="P705" s="6">
        <v>39.979999999999997</v>
      </c>
      <c r="Q705" s="6">
        <f t="shared" si="40"/>
        <v>333.08</v>
      </c>
      <c r="R705" s="6">
        <f t="shared" si="41"/>
        <v>159.91999999999999</v>
      </c>
      <c r="S705" s="6">
        <f t="shared" si="42"/>
        <v>173.16</v>
      </c>
      <c r="T705" s="8">
        <f t="shared" si="43"/>
        <v>0.51987510507986068</v>
      </c>
      <c r="U705" s="5">
        <f>YEAR(SalesDataTable[[#This Row],[Order Date]])</f>
        <v>2026</v>
      </c>
      <c r="V705" s="8" t="str">
        <f>"Q"&amp;ROUNDUP(MONTH(SalesDataTable[[#This Row],[Order Date]])/3,0)</f>
        <v>Q2</v>
      </c>
      <c r="W705" s="9">
        <f>MONTH(SalesDataTable[[#This Row],[Order Date]])</f>
        <v>4</v>
      </c>
      <c r="X705" s="8" t="str">
        <f>TEXT(SalesDataTable[[#This Row],[Order Date]],"mmm")</f>
        <v>Apr</v>
      </c>
    </row>
    <row r="706" spans="1:24" ht="16">
      <c r="A706" s="2">
        <v>3222</v>
      </c>
      <c r="B706" s="3">
        <v>46142</v>
      </c>
      <c r="C706" s="5">
        <f>YEAR(SalesDataTable[[#This Row],[Order Date]])</f>
        <v>2026</v>
      </c>
      <c r="D706" s="14" t="str">
        <f>"Q"&amp;ROUNDUP(MONTH(SalesDataTable[[#This Row],[Order Date]])/3,0)</f>
        <v>Q2</v>
      </c>
      <c r="E706" s="5">
        <f>MONTH(SalesDataTable[[#This Row],[Order Date]])</f>
        <v>4</v>
      </c>
      <c r="F706" s="5" t="str">
        <f>TEXT(SalesDataTable[[#This Row],[Order Date]], "MMM")</f>
        <v>Apr</v>
      </c>
      <c r="G706" s="4" t="s">
        <v>11</v>
      </c>
      <c r="H706" s="4" t="s">
        <v>52</v>
      </c>
      <c r="I706" s="4" t="s">
        <v>8</v>
      </c>
      <c r="J706" s="4" t="s">
        <v>16</v>
      </c>
      <c r="K706" s="4" t="s">
        <v>23</v>
      </c>
      <c r="L706" s="4" t="s">
        <v>51</v>
      </c>
      <c r="M706" s="9">
        <v>3</v>
      </c>
      <c r="N706" s="6">
        <v>126.03</v>
      </c>
      <c r="O706" s="7">
        <v>0.1</v>
      </c>
      <c r="P706" s="6">
        <v>61.75</v>
      </c>
      <c r="Q706" s="6">
        <f t="shared" ref="Q706:Q769" si="44">M706*N706*(1-O706)</f>
        <v>340.28100000000006</v>
      </c>
      <c r="R706" s="6">
        <f t="shared" ref="R706:R769" si="45">M706*P706</f>
        <v>185.25</v>
      </c>
      <c r="S706" s="6">
        <f t="shared" ref="S706:S769" si="46">Q706-R706</f>
        <v>155.03100000000006</v>
      </c>
      <c r="T706" s="8">
        <f t="shared" ref="T706:T769" si="47">IFERROR(S706/Q706,0)</f>
        <v>0.45559699189787273</v>
      </c>
      <c r="U706" s="5">
        <f>YEAR(SalesDataTable[[#This Row],[Order Date]])</f>
        <v>2026</v>
      </c>
      <c r="V706" s="8" t="str">
        <f>"Q"&amp;ROUNDUP(MONTH(SalesDataTable[[#This Row],[Order Date]])/3,0)</f>
        <v>Q2</v>
      </c>
      <c r="W706" s="9">
        <f>MONTH(SalesDataTable[[#This Row],[Order Date]])</f>
        <v>4</v>
      </c>
      <c r="X706" s="8" t="str">
        <f>TEXT(SalesDataTable[[#This Row],[Order Date]],"mmm")</f>
        <v>Apr</v>
      </c>
    </row>
    <row r="707" spans="1:24" ht="16">
      <c r="A707" s="2">
        <v>3237</v>
      </c>
      <c r="B707" s="3">
        <v>46142</v>
      </c>
      <c r="C707" s="5">
        <f>YEAR(SalesDataTable[[#This Row],[Order Date]])</f>
        <v>2026</v>
      </c>
      <c r="D707" s="14" t="str">
        <f>"Q"&amp;ROUNDUP(MONTH(SalesDataTable[[#This Row],[Order Date]])/3,0)</f>
        <v>Q2</v>
      </c>
      <c r="E707" s="5">
        <f>MONTH(SalesDataTable[[#This Row],[Order Date]])</f>
        <v>4</v>
      </c>
      <c r="F707" s="5" t="str">
        <f>TEXT(SalesDataTable[[#This Row],[Order Date]], "MMM")</f>
        <v>Apr</v>
      </c>
      <c r="G707" s="4" t="s">
        <v>6</v>
      </c>
      <c r="H707" s="4" t="s">
        <v>49</v>
      </c>
      <c r="I707" s="4" t="s">
        <v>2</v>
      </c>
      <c r="J707" s="4" t="s">
        <v>13</v>
      </c>
      <c r="K707" s="4" t="s">
        <v>23</v>
      </c>
      <c r="L707" s="4" t="s">
        <v>51</v>
      </c>
      <c r="M707" s="9">
        <v>1</v>
      </c>
      <c r="N707" s="6">
        <v>122.86</v>
      </c>
      <c r="O707" s="7">
        <v>0.05</v>
      </c>
      <c r="P707" s="6">
        <v>59.22</v>
      </c>
      <c r="Q707" s="6">
        <f t="shared" si="44"/>
        <v>116.717</v>
      </c>
      <c r="R707" s="6">
        <f t="shared" si="45"/>
        <v>59.22</v>
      </c>
      <c r="S707" s="6">
        <f t="shared" si="46"/>
        <v>57.497</v>
      </c>
      <c r="T707" s="8">
        <f t="shared" si="47"/>
        <v>0.49261889870370212</v>
      </c>
      <c r="U707" s="5">
        <f>YEAR(SalesDataTable[[#This Row],[Order Date]])</f>
        <v>2026</v>
      </c>
      <c r="V707" s="8" t="str">
        <f>"Q"&amp;ROUNDUP(MONTH(SalesDataTable[[#This Row],[Order Date]])/3,0)</f>
        <v>Q2</v>
      </c>
      <c r="W707" s="9">
        <f>MONTH(SalesDataTable[[#This Row],[Order Date]])</f>
        <v>4</v>
      </c>
      <c r="X707" s="8" t="str">
        <f>TEXT(SalesDataTable[[#This Row],[Order Date]],"mmm")</f>
        <v>Apr</v>
      </c>
    </row>
    <row r="708" spans="1:24" ht="16">
      <c r="A708" s="2">
        <v>3695</v>
      </c>
      <c r="B708" s="3">
        <v>46142</v>
      </c>
      <c r="C708" s="5">
        <f>YEAR(SalesDataTable[[#This Row],[Order Date]])</f>
        <v>2026</v>
      </c>
      <c r="D708" s="14" t="str">
        <f>"Q"&amp;ROUNDUP(MONTH(SalesDataTable[[#This Row],[Order Date]])/3,0)</f>
        <v>Q2</v>
      </c>
      <c r="E708" s="5">
        <f>MONTH(SalesDataTable[[#This Row],[Order Date]])</f>
        <v>4</v>
      </c>
      <c r="F708" s="5" t="str">
        <f>TEXT(SalesDataTable[[#This Row],[Order Date]], "MMM")</f>
        <v>Apr</v>
      </c>
      <c r="G708" s="4" t="s">
        <v>11</v>
      </c>
      <c r="H708" s="4" t="s">
        <v>12</v>
      </c>
      <c r="I708" s="4" t="s">
        <v>2</v>
      </c>
      <c r="J708" s="4" t="s">
        <v>13</v>
      </c>
      <c r="K708" s="4" t="s">
        <v>4</v>
      </c>
      <c r="L708" s="4" t="s">
        <v>26</v>
      </c>
      <c r="M708" s="9">
        <v>1</v>
      </c>
      <c r="N708" s="6">
        <v>39.44</v>
      </c>
      <c r="O708" s="7">
        <v>0.1</v>
      </c>
      <c r="P708" s="6">
        <v>16.63</v>
      </c>
      <c r="Q708" s="6">
        <f t="shared" si="44"/>
        <v>35.496000000000002</v>
      </c>
      <c r="R708" s="6">
        <f t="shared" si="45"/>
        <v>16.63</v>
      </c>
      <c r="S708" s="6">
        <f t="shared" si="46"/>
        <v>18.866000000000003</v>
      </c>
      <c r="T708" s="8">
        <f t="shared" si="47"/>
        <v>0.53149650664863657</v>
      </c>
      <c r="U708" s="5">
        <f>YEAR(SalesDataTable[[#This Row],[Order Date]])</f>
        <v>2026</v>
      </c>
      <c r="V708" s="8" t="str">
        <f>"Q"&amp;ROUNDUP(MONTH(SalesDataTable[[#This Row],[Order Date]])/3,0)</f>
        <v>Q2</v>
      </c>
      <c r="W708" s="9">
        <f>MONTH(SalesDataTable[[#This Row],[Order Date]])</f>
        <v>4</v>
      </c>
      <c r="X708" s="8" t="str">
        <f>TEXT(SalesDataTable[[#This Row],[Order Date]],"mmm")</f>
        <v>Apr</v>
      </c>
    </row>
    <row r="709" spans="1:24" ht="16">
      <c r="A709" s="2">
        <v>5148</v>
      </c>
      <c r="B709" s="3">
        <v>46142</v>
      </c>
      <c r="C709" s="5">
        <f>YEAR(SalesDataTable[[#This Row],[Order Date]])</f>
        <v>2026</v>
      </c>
      <c r="D709" s="14" t="str">
        <f>"Q"&amp;ROUNDUP(MONTH(SalesDataTable[[#This Row],[Order Date]])/3,0)</f>
        <v>Q2</v>
      </c>
      <c r="E709" s="5">
        <f>MONTH(SalesDataTable[[#This Row],[Order Date]])</f>
        <v>4</v>
      </c>
      <c r="F709" s="5" t="str">
        <f>TEXT(SalesDataTable[[#This Row],[Order Date]], "MMM")</f>
        <v>Apr</v>
      </c>
      <c r="G709" s="4" t="s">
        <v>11</v>
      </c>
      <c r="H709" s="4" t="s">
        <v>39</v>
      </c>
      <c r="I709" s="4" t="s">
        <v>2</v>
      </c>
      <c r="J709" s="4" t="s">
        <v>3</v>
      </c>
      <c r="K709" s="4" t="s">
        <v>14</v>
      </c>
      <c r="L709" s="4" t="s">
        <v>44</v>
      </c>
      <c r="M709" s="9">
        <v>1</v>
      </c>
      <c r="N709" s="6">
        <v>130.34</v>
      </c>
      <c r="O709" s="7">
        <v>0.1</v>
      </c>
      <c r="P709" s="6">
        <v>66.680000000000007</v>
      </c>
      <c r="Q709" s="6">
        <f t="shared" si="44"/>
        <v>117.30600000000001</v>
      </c>
      <c r="R709" s="6">
        <f t="shared" si="45"/>
        <v>66.680000000000007</v>
      </c>
      <c r="S709" s="6">
        <f t="shared" si="46"/>
        <v>50.626000000000005</v>
      </c>
      <c r="T709" s="8">
        <f t="shared" si="47"/>
        <v>0.43157212759790631</v>
      </c>
      <c r="U709" s="5">
        <f>YEAR(SalesDataTable[[#This Row],[Order Date]])</f>
        <v>2026</v>
      </c>
      <c r="V709" s="8" t="str">
        <f>"Q"&amp;ROUNDUP(MONTH(SalesDataTable[[#This Row],[Order Date]])/3,0)</f>
        <v>Q2</v>
      </c>
      <c r="W709" s="9">
        <f>MONTH(SalesDataTable[[#This Row],[Order Date]])</f>
        <v>4</v>
      </c>
      <c r="X709" s="8" t="str">
        <f>TEXT(SalesDataTable[[#This Row],[Order Date]],"mmm")</f>
        <v>Apr</v>
      </c>
    </row>
    <row r="710" spans="1:24" ht="16">
      <c r="A710" s="2">
        <v>534</v>
      </c>
      <c r="B710" s="3">
        <v>46143</v>
      </c>
      <c r="C710" s="5">
        <f>YEAR(SalesDataTable[[#This Row],[Order Date]])</f>
        <v>2026</v>
      </c>
      <c r="D710" s="14" t="str">
        <f>"Q"&amp;ROUNDUP(MONTH(SalesDataTable[[#This Row],[Order Date]])/3,0)</f>
        <v>Q2</v>
      </c>
      <c r="E710" s="5">
        <f>MONTH(SalesDataTable[[#This Row],[Order Date]])</f>
        <v>5</v>
      </c>
      <c r="F710" s="5" t="str">
        <f>TEXT(SalesDataTable[[#This Row],[Order Date]], "MMM")</f>
        <v>May</v>
      </c>
      <c r="G710" s="4" t="s">
        <v>6</v>
      </c>
      <c r="H710" s="4" t="s">
        <v>43</v>
      </c>
      <c r="I710" s="4" t="s">
        <v>2</v>
      </c>
      <c r="J710" s="4" t="s">
        <v>16</v>
      </c>
      <c r="K710" s="4" t="s">
        <v>9</v>
      </c>
      <c r="L710" s="4" t="s">
        <v>37</v>
      </c>
      <c r="M710" s="9">
        <v>1</v>
      </c>
      <c r="N710" s="6">
        <v>154.86000000000001</v>
      </c>
      <c r="O710" s="7">
        <v>0</v>
      </c>
      <c r="P710" s="6">
        <v>78.37</v>
      </c>
      <c r="Q710" s="6">
        <f t="shared" si="44"/>
        <v>154.86000000000001</v>
      </c>
      <c r="R710" s="6">
        <f t="shared" si="45"/>
        <v>78.37</v>
      </c>
      <c r="S710" s="6">
        <f t="shared" si="46"/>
        <v>76.490000000000009</v>
      </c>
      <c r="T710" s="8">
        <f t="shared" si="47"/>
        <v>0.49393000129148912</v>
      </c>
      <c r="U710" s="5">
        <f>YEAR(SalesDataTable[[#This Row],[Order Date]])</f>
        <v>2026</v>
      </c>
      <c r="V710" s="8" t="str">
        <f>"Q"&amp;ROUNDUP(MONTH(SalesDataTable[[#This Row],[Order Date]])/3,0)</f>
        <v>Q2</v>
      </c>
      <c r="W710" s="9">
        <f>MONTH(SalesDataTable[[#This Row],[Order Date]])</f>
        <v>5</v>
      </c>
      <c r="X710" s="8" t="str">
        <f>TEXT(SalesDataTable[[#This Row],[Order Date]],"mmm")</f>
        <v>May</v>
      </c>
    </row>
    <row r="711" spans="1:24" ht="16">
      <c r="A711" s="2">
        <v>551</v>
      </c>
      <c r="B711" s="3">
        <v>46143</v>
      </c>
      <c r="C711" s="5">
        <f>YEAR(SalesDataTable[[#This Row],[Order Date]])</f>
        <v>2026</v>
      </c>
      <c r="D711" s="14" t="str">
        <f>"Q"&amp;ROUNDUP(MONTH(SalesDataTable[[#This Row],[Order Date]])/3,0)</f>
        <v>Q2</v>
      </c>
      <c r="E711" s="5">
        <f>MONTH(SalesDataTable[[#This Row],[Order Date]])</f>
        <v>5</v>
      </c>
      <c r="F711" s="5" t="str">
        <f>TEXT(SalesDataTable[[#This Row],[Order Date]], "MMM")</f>
        <v>May</v>
      </c>
      <c r="G711" s="4" t="s">
        <v>20</v>
      </c>
      <c r="H711" s="4" t="s">
        <v>33</v>
      </c>
      <c r="I711" s="4" t="s">
        <v>19</v>
      </c>
      <c r="J711" s="4" t="s">
        <v>3</v>
      </c>
      <c r="K711" s="4" t="s">
        <v>4</v>
      </c>
      <c r="L711" s="4" t="s">
        <v>30</v>
      </c>
      <c r="M711" s="9">
        <v>4</v>
      </c>
      <c r="N711" s="6">
        <v>103.64</v>
      </c>
      <c r="O711" s="7">
        <v>0</v>
      </c>
      <c r="P711" s="6">
        <v>50.59</v>
      </c>
      <c r="Q711" s="6">
        <f t="shared" si="44"/>
        <v>414.56</v>
      </c>
      <c r="R711" s="6">
        <f t="shared" si="45"/>
        <v>202.36</v>
      </c>
      <c r="S711" s="6">
        <f t="shared" si="46"/>
        <v>212.2</v>
      </c>
      <c r="T711" s="8">
        <f t="shared" si="47"/>
        <v>0.51186800463141646</v>
      </c>
      <c r="U711" s="5">
        <f>YEAR(SalesDataTable[[#This Row],[Order Date]])</f>
        <v>2026</v>
      </c>
      <c r="V711" s="8" t="str">
        <f>"Q"&amp;ROUNDUP(MONTH(SalesDataTable[[#This Row],[Order Date]])/3,0)</f>
        <v>Q2</v>
      </c>
      <c r="W711" s="9">
        <f>MONTH(SalesDataTable[[#This Row],[Order Date]])</f>
        <v>5</v>
      </c>
      <c r="X711" s="8" t="str">
        <f>TEXT(SalesDataTable[[#This Row],[Order Date]],"mmm")</f>
        <v>May</v>
      </c>
    </row>
    <row r="712" spans="1:24" ht="16">
      <c r="A712" s="2">
        <v>2110</v>
      </c>
      <c r="B712" s="3">
        <v>46143</v>
      </c>
      <c r="C712" s="5">
        <f>YEAR(SalesDataTable[[#This Row],[Order Date]])</f>
        <v>2026</v>
      </c>
      <c r="D712" s="14" t="str">
        <f>"Q"&amp;ROUNDUP(MONTH(SalesDataTable[[#This Row],[Order Date]])/3,0)</f>
        <v>Q2</v>
      </c>
      <c r="E712" s="5">
        <f>MONTH(SalesDataTable[[#This Row],[Order Date]])</f>
        <v>5</v>
      </c>
      <c r="F712" s="5" t="str">
        <f>TEXT(SalesDataTable[[#This Row],[Order Date]], "MMM")</f>
        <v>May</v>
      </c>
      <c r="G712" s="4" t="s">
        <v>0</v>
      </c>
      <c r="H712" s="4" t="s">
        <v>50</v>
      </c>
      <c r="I712" s="4" t="s">
        <v>2</v>
      </c>
      <c r="J712" s="4" t="s">
        <v>3</v>
      </c>
      <c r="K712" s="4" t="s">
        <v>14</v>
      </c>
      <c r="L712" s="4" t="s">
        <v>48</v>
      </c>
      <c r="M712" s="9">
        <v>1</v>
      </c>
      <c r="N712" s="6">
        <v>164.49</v>
      </c>
      <c r="O712" s="7">
        <v>0.05</v>
      </c>
      <c r="P712" s="6">
        <v>87.81</v>
      </c>
      <c r="Q712" s="6">
        <f t="shared" si="44"/>
        <v>156.2655</v>
      </c>
      <c r="R712" s="6">
        <f t="shared" si="45"/>
        <v>87.81</v>
      </c>
      <c r="S712" s="6">
        <f t="shared" si="46"/>
        <v>68.455500000000001</v>
      </c>
      <c r="T712" s="8">
        <f t="shared" si="47"/>
        <v>0.43807174328306631</v>
      </c>
      <c r="U712" s="5">
        <f>YEAR(SalesDataTable[[#This Row],[Order Date]])</f>
        <v>2026</v>
      </c>
      <c r="V712" s="8" t="str">
        <f>"Q"&amp;ROUNDUP(MONTH(SalesDataTable[[#This Row],[Order Date]])/3,0)</f>
        <v>Q2</v>
      </c>
      <c r="W712" s="9">
        <f>MONTH(SalesDataTable[[#This Row],[Order Date]])</f>
        <v>5</v>
      </c>
      <c r="X712" s="8" t="str">
        <f>TEXT(SalesDataTable[[#This Row],[Order Date]],"mmm")</f>
        <v>May</v>
      </c>
    </row>
    <row r="713" spans="1:24" ht="16">
      <c r="A713" s="2">
        <v>2217</v>
      </c>
      <c r="B713" s="3">
        <v>46143</v>
      </c>
      <c r="C713" s="5">
        <f>YEAR(SalesDataTable[[#This Row],[Order Date]])</f>
        <v>2026</v>
      </c>
      <c r="D713" s="14" t="str">
        <f>"Q"&amp;ROUNDUP(MONTH(SalesDataTable[[#This Row],[Order Date]])/3,0)</f>
        <v>Q2</v>
      </c>
      <c r="E713" s="5">
        <f>MONTH(SalesDataTable[[#This Row],[Order Date]])</f>
        <v>5</v>
      </c>
      <c r="F713" s="5" t="str">
        <f>TEXT(SalesDataTable[[#This Row],[Order Date]], "MMM")</f>
        <v>May</v>
      </c>
      <c r="G713" s="4" t="s">
        <v>20</v>
      </c>
      <c r="H713" s="4" t="s">
        <v>33</v>
      </c>
      <c r="I713" s="4" t="s">
        <v>8</v>
      </c>
      <c r="J713" s="4" t="s">
        <v>3</v>
      </c>
      <c r="K713" s="4" t="s">
        <v>14</v>
      </c>
      <c r="L713" s="4" t="s">
        <v>48</v>
      </c>
      <c r="M713" s="9">
        <v>3</v>
      </c>
      <c r="N713" s="6">
        <v>163.44999999999999</v>
      </c>
      <c r="O713" s="7">
        <v>0.05</v>
      </c>
      <c r="P713" s="6">
        <v>87.54</v>
      </c>
      <c r="Q713" s="6">
        <f t="shared" si="44"/>
        <v>465.83249999999992</v>
      </c>
      <c r="R713" s="6">
        <f t="shared" si="45"/>
        <v>262.62</v>
      </c>
      <c r="S713" s="6">
        <f t="shared" si="46"/>
        <v>203.21249999999992</v>
      </c>
      <c r="T713" s="8">
        <f t="shared" si="47"/>
        <v>0.4362351274331438</v>
      </c>
      <c r="U713" s="5">
        <f>YEAR(SalesDataTable[[#This Row],[Order Date]])</f>
        <v>2026</v>
      </c>
      <c r="V713" s="8" t="str">
        <f>"Q"&amp;ROUNDUP(MONTH(SalesDataTable[[#This Row],[Order Date]])/3,0)</f>
        <v>Q2</v>
      </c>
      <c r="W713" s="9">
        <f>MONTH(SalesDataTable[[#This Row],[Order Date]])</f>
        <v>5</v>
      </c>
      <c r="X713" s="8" t="str">
        <f>TEXT(SalesDataTable[[#This Row],[Order Date]],"mmm")</f>
        <v>May</v>
      </c>
    </row>
    <row r="714" spans="1:24" ht="16">
      <c r="A714" s="2">
        <v>2544</v>
      </c>
      <c r="B714" s="3">
        <v>46143</v>
      </c>
      <c r="C714" s="5">
        <f>YEAR(SalesDataTable[[#This Row],[Order Date]])</f>
        <v>2026</v>
      </c>
      <c r="D714" s="14" t="str">
        <f>"Q"&amp;ROUNDUP(MONTH(SalesDataTable[[#This Row],[Order Date]])/3,0)</f>
        <v>Q2</v>
      </c>
      <c r="E714" s="5">
        <f>MONTH(SalesDataTable[[#This Row],[Order Date]])</f>
        <v>5</v>
      </c>
      <c r="F714" s="5" t="str">
        <f>TEXT(SalesDataTable[[#This Row],[Order Date]], "MMM")</f>
        <v>May</v>
      </c>
      <c r="G714" s="4" t="s">
        <v>20</v>
      </c>
      <c r="H714" s="4" t="s">
        <v>21</v>
      </c>
      <c r="I714" s="4" t="s">
        <v>2</v>
      </c>
      <c r="J714" s="4" t="s">
        <v>3</v>
      </c>
      <c r="K714" s="4" t="s">
        <v>9</v>
      </c>
      <c r="L714" s="4" t="s">
        <v>46</v>
      </c>
      <c r="M714" s="9">
        <v>1</v>
      </c>
      <c r="N714" s="6">
        <v>71.87</v>
      </c>
      <c r="O714" s="7">
        <v>0.05</v>
      </c>
      <c r="P714" s="6">
        <v>31.97</v>
      </c>
      <c r="Q714" s="6">
        <f t="shared" si="44"/>
        <v>68.276499999999999</v>
      </c>
      <c r="R714" s="6">
        <f t="shared" si="45"/>
        <v>31.97</v>
      </c>
      <c r="S714" s="6">
        <f t="shared" si="46"/>
        <v>36.3065</v>
      </c>
      <c r="T714" s="8">
        <f t="shared" si="47"/>
        <v>0.53175690025118449</v>
      </c>
      <c r="U714" s="5">
        <f>YEAR(SalesDataTable[[#This Row],[Order Date]])</f>
        <v>2026</v>
      </c>
      <c r="V714" s="8" t="str">
        <f>"Q"&amp;ROUNDUP(MONTH(SalesDataTable[[#This Row],[Order Date]])/3,0)</f>
        <v>Q2</v>
      </c>
      <c r="W714" s="9">
        <f>MONTH(SalesDataTable[[#This Row],[Order Date]])</f>
        <v>5</v>
      </c>
      <c r="X714" s="8" t="str">
        <f>TEXT(SalesDataTable[[#This Row],[Order Date]],"mmm")</f>
        <v>May</v>
      </c>
    </row>
    <row r="715" spans="1:24" ht="16">
      <c r="A715" s="2">
        <v>3678</v>
      </c>
      <c r="B715" s="3">
        <v>46143</v>
      </c>
      <c r="C715" s="5">
        <f>YEAR(SalesDataTable[[#This Row],[Order Date]])</f>
        <v>2026</v>
      </c>
      <c r="D715" s="14" t="str">
        <f>"Q"&amp;ROUNDUP(MONTH(SalesDataTable[[#This Row],[Order Date]])/3,0)</f>
        <v>Q2</v>
      </c>
      <c r="E715" s="5">
        <f>MONTH(SalesDataTable[[#This Row],[Order Date]])</f>
        <v>5</v>
      </c>
      <c r="F715" s="5" t="str">
        <f>TEXT(SalesDataTable[[#This Row],[Order Date]], "MMM")</f>
        <v>May</v>
      </c>
      <c r="G715" s="4" t="s">
        <v>6</v>
      </c>
      <c r="H715" s="4" t="s">
        <v>49</v>
      </c>
      <c r="I715" s="4" t="s">
        <v>28</v>
      </c>
      <c r="J715" s="4" t="s">
        <v>3</v>
      </c>
      <c r="K715" s="4" t="s">
        <v>23</v>
      </c>
      <c r="L715" s="4" t="s">
        <v>29</v>
      </c>
      <c r="M715" s="9">
        <v>2</v>
      </c>
      <c r="N715" s="6">
        <v>194.97</v>
      </c>
      <c r="O715" s="7">
        <v>0</v>
      </c>
      <c r="P715" s="6">
        <v>101.14</v>
      </c>
      <c r="Q715" s="6">
        <f t="shared" si="44"/>
        <v>389.94</v>
      </c>
      <c r="R715" s="6">
        <f t="shared" si="45"/>
        <v>202.28</v>
      </c>
      <c r="S715" s="6">
        <f t="shared" si="46"/>
        <v>187.66</v>
      </c>
      <c r="T715" s="8">
        <f t="shared" si="47"/>
        <v>0.48125352618351541</v>
      </c>
      <c r="U715" s="5">
        <f>YEAR(SalesDataTable[[#This Row],[Order Date]])</f>
        <v>2026</v>
      </c>
      <c r="V715" s="8" t="str">
        <f>"Q"&amp;ROUNDUP(MONTH(SalesDataTable[[#This Row],[Order Date]])/3,0)</f>
        <v>Q2</v>
      </c>
      <c r="W715" s="9">
        <f>MONTH(SalesDataTable[[#This Row],[Order Date]])</f>
        <v>5</v>
      </c>
      <c r="X715" s="8" t="str">
        <f>TEXT(SalesDataTable[[#This Row],[Order Date]],"mmm")</f>
        <v>May</v>
      </c>
    </row>
    <row r="716" spans="1:24" ht="16">
      <c r="A716" s="2">
        <v>3726</v>
      </c>
      <c r="B716" s="3">
        <v>46143</v>
      </c>
      <c r="C716" s="5">
        <f>YEAR(SalesDataTable[[#This Row],[Order Date]])</f>
        <v>2026</v>
      </c>
      <c r="D716" s="14" t="str">
        <f>"Q"&amp;ROUNDUP(MONTH(SalesDataTable[[#This Row],[Order Date]])/3,0)</f>
        <v>Q2</v>
      </c>
      <c r="E716" s="5">
        <f>MONTH(SalesDataTable[[#This Row],[Order Date]])</f>
        <v>5</v>
      </c>
      <c r="F716" s="5" t="str">
        <f>TEXT(SalesDataTable[[#This Row],[Order Date]], "MMM")</f>
        <v>May</v>
      </c>
      <c r="G716" s="4" t="s">
        <v>20</v>
      </c>
      <c r="H716" s="4" t="s">
        <v>33</v>
      </c>
      <c r="I716" s="4" t="s">
        <v>28</v>
      </c>
      <c r="J716" s="4" t="s">
        <v>3</v>
      </c>
      <c r="K716" s="4" t="s">
        <v>4</v>
      </c>
      <c r="L716" s="4" t="s">
        <v>22</v>
      </c>
      <c r="M716" s="9">
        <v>2</v>
      </c>
      <c r="N716" s="6">
        <v>49.53</v>
      </c>
      <c r="O716" s="7">
        <v>0</v>
      </c>
      <c r="P716" s="6">
        <v>22.91</v>
      </c>
      <c r="Q716" s="6">
        <f t="shared" si="44"/>
        <v>99.06</v>
      </c>
      <c r="R716" s="6">
        <f t="shared" si="45"/>
        <v>45.82</v>
      </c>
      <c r="S716" s="6">
        <f t="shared" si="46"/>
        <v>53.24</v>
      </c>
      <c r="T716" s="8">
        <f t="shared" si="47"/>
        <v>0.53745204926307288</v>
      </c>
      <c r="U716" s="5">
        <f>YEAR(SalesDataTable[[#This Row],[Order Date]])</f>
        <v>2026</v>
      </c>
      <c r="V716" s="8" t="str">
        <f>"Q"&amp;ROUNDUP(MONTH(SalesDataTable[[#This Row],[Order Date]])/3,0)</f>
        <v>Q2</v>
      </c>
      <c r="W716" s="9">
        <f>MONTH(SalesDataTable[[#This Row],[Order Date]])</f>
        <v>5</v>
      </c>
      <c r="X716" s="8" t="str">
        <f>TEXT(SalesDataTable[[#This Row],[Order Date]],"mmm")</f>
        <v>May</v>
      </c>
    </row>
    <row r="717" spans="1:24" ht="16">
      <c r="A717" s="2">
        <v>3897</v>
      </c>
      <c r="B717" s="3">
        <v>46143</v>
      </c>
      <c r="C717" s="5">
        <f>YEAR(SalesDataTable[[#This Row],[Order Date]])</f>
        <v>2026</v>
      </c>
      <c r="D717" s="14" t="str">
        <f>"Q"&amp;ROUNDUP(MONTH(SalesDataTable[[#This Row],[Order Date]])/3,0)</f>
        <v>Q2</v>
      </c>
      <c r="E717" s="5">
        <f>MONTH(SalesDataTable[[#This Row],[Order Date]])</f>
        <v>5</v>
      </c>
      <c r="F717" s="5" t="str">
        <f>TEXT(SalesDataTable[[#This Row],[Order Date]], "MMM")</f>
        <v>May</v>
      </c>
      <c r="G717" s="4" t="s">
        <v>20</v>
      </c>
      <c r="H717" s="4" t="s">
        <v>33</v>
      </c>
      <c r="I717" s="4" t="s">
        <v>8</v>
      </c>
      <c r="J717" s="4" t="s">
        <v>16</v>
      </c>
      <c r="K717" s="4" t="s">
        <v>34</v>
      </c>
      <c r="L717" s="4" t="s">
        <v>42</v>
      </c>
      <c r="M717" s="9">
        <v>4</v>
      </c>
      <c r="N717" s="6">
        <v>35.619999999999997</v>
      </c>
      <c r="O717" s="7">
        <v>0.15</v>
      </c>
      <c r="P717" s="6">
        <v>13.76</v>
      </c>
      <c r="Q717" s="6">
        <f t="shared" si="44"/>
        <v>121.10799999999999</v>
      </c>
      <c r="R717" s="6">
        <f t="shared" si="45"/>
        <v>55.04</v>
      </c>
      <c r="S717" s="6">
        <f t="shared" si="46"/>
        <v>66.067999999999984</v>
      </c>
      <c r="T717" s="8">
        <f t="shared" si="47"/>
        <v>0.54552960993493405</v>
      </c>
      <c r="U717" s="5">
        <f>YEAR(SalesDataTable[[#This Row],[Order Date]])</f>
        <v>2026</v>
      </c>
      <c r="V717" s="8" t="str">
        <f>"Q"&amp;ROUNDUP(MONTH(SalesDataTable[[#This Row],[Order Date]])/3,0)</f>
        <v>Q2</v>
      </c>
      <c r="W717" s="9">
        <f>MONTH(SalesDataTable[[#This Row],[Order Date]])</f>
        <v>5</v>
      </c>
      <c r="X717" s="8" t="str">
        <f>TEXT(SalesDataTable[[#This Row],[Order Date]],"mmm")</f>
        <v>May</v>
      </c>
    </row>
    <row r="718" spans="1:24" ht="16">
      <c r="A718" s="2">
        <v>1262</v>
      </c>
      <c r="B718" s="3">
        <v>46144</v>
      </c>
      <c r="C718" s="5">
        <f>YEAR(SalesDataTable[[#This Row],[Order Date]])</f>
        <v>2026</v>
      </c>
      <c r="D718" s="14" t="str">
        <f>"Q"&amp;ROUNDUP(MONTH(SalesDataTable[[#This Row],[Order Date]])/3,0)</f>
        <v>Q2</v>
      </c>
      <c r="E718" s="5">
        <f>MONTH(SalesDataTable[[#This Row],[Order Date]])</f>
        <v>5</v>
      </c>
      <c r="F718" s="5" t="str">
        <f>TEXT(SalesDataTable[[#This Row],[Order Date]], "MMM")</f>
        <v>May</v>
      </c>
      <c r="G718" s="4" t="s">
        <v>20</v>
      </c>
      <c r="H718" s="4" t="s">
        <v>31</v>
      </c>
      <c r="I718" s="4" t="s">
        <v>19</v>
      </c>
      <c r="J718" s="4" t="s">
        <v>3</v>
      </c>
      <c r="K718" s="4" t="s">
        <v>14</v>
      </c>
      <c r="L718" s="4" t="s">
        <v>32</v>
      </c>
      <c r="M718" s="9">
        <v>2</v>
      </c>
      <c r="N718" s="6">
        <v>45.47</v>
      </c>
      <c r="O718" s="7">
        <v>0</v>
      </c>
      <c r="P718" s="6">
        <v>18.37</v>
      </c>
      <c r="Q718" s="6">
        <f t="shared" si="44"/>
        <v>90.94</v>
      </c>
      <c r="R718" s="6">
        <f t="shared" si="45"/>
        <v>36.74</v>
      </c>
      <c r="S718" s="6">
        <f t="shared" si="46"/>
        <v>54.199999999999996</v>
      </c>
      <c r="T718" s="8">
        <f t="shared" si="47"/>
        <v>0.59599736089729494</v>
      </c>
      <c r="U718" s="5">
        <f>YEAR(SalesDataTable[[#This Row],[Order Date]])</f>
        <v>2026</v>
      </c>
      <c r="V718" s="8" t="str">
        <f>"Q"&amp;ROUNDUP(MONTH(SalesDataTable[[#This Row],[Order Date]])/3,0)</f>
        <v>Q2</v>
      </c>
      <c r="W718" s="9">
        <f>MONTH(SalesDataTable[[#This Row],[Order Date]])</f>
        <v>5</v>
      </c>
      <c r="X718" s="8" t="str">
        <f>TEXT(SalesDataTable[[#This Row],[Order Date]],"mmm")</f>
        <v>May</v>
      </c>
    </row>
    <row r="719" spans="1:24" ht="16">
      <c r="A719" s="2">
        <v>2657</v>
      </c>
      <c r="B719" s="3">
        <v>46144</v>
      </c>
      <c r="C719" s="5">
        <f>YEAR(SalesDataTable[[#This Row],[Order Date]])</f>
        <v>2026</v>
      </c>
      <c r="D719" s="14" t="str">
        <f>"Q"&amp;ROUNDUP(MONTH(SalesDataTable[[#This Row],[Order Date]])/3,0)</f>
        <v>Q2</v>
      </c>
      <c r="E719" s="5">
        <f>MONTH(SalesDataTable[[#This Row],[Order Date]])</f>
        <v>5</v>
      </c>
      <c r="F719" s="5" t="str">
        <f>TEXT(SalesDataTable[[#This Row],[Order Date]], "MMM")</f>
        <v>May</v>
      </c>
      <c r="G719" s="4" t="s">
        <v>0</v>
      </c>
      <c r="H719" s="4" t="s">
        <v>1</v>
      </c>
      <c r="I719" s="4" t="s">
        <v>19</v>
      </c>
      <c r="J719" s="4" t="s">
        <v>13</v>
      </c>
      <c r="K719" s="4" t="s">
        <v>9</v>
      </c>
      <c r="L719" s="4" t="s">
        <v>17</v>
      </c>
      <c r="M719" s="9">
        <v>1</v>
      </c>
      <c r="N719" s="6">
        <v>145.68</v>
      </c>
      <c r="O719" s="7">
        <v>0</v>
      </c>
      <c r="P719" s="6">
        <v>77.8</v>
      </c>
      <c r="Q719" s="6">
        <f t="shared" si="44"/>
        <v>145.68</v>
      </c>
      <c r="R719" s="6">
        <f t="shared" si="45"/>
        <v>77.8</v>
      </c>
      <c r="S719" s="6">
        <f t="shared" si="46"/>
        <v>67.88000000000001</v>
      </c>
      <c r="T719" s="8">
        <f t="shared" si="47"/>
        <v>0.46595277320153766</v>
      </c>
      <c r="U719" s="5">
        <f>YEAR(SalesDataTable[[#This Row],[Order Date]])</f>
        <v>2026</v>
      </c>
      <c r="V719" s="8" t="str">
        <f>"Q"&amp;ROUNDUP(MONTH(SalesDataTable[[#This Row],[Order Date]])/3,0)</f>
        <v>Q2</v>
      </c>
      <c r="W719" s="9">
        <f>MONTH(SalesDataTable[[#This Row],[Order Date]])</f>
        <v>5</v>
      </c>
      <c r="X719" s="8" t="str">
        <f>TEXT(SalesDataTable[[#This Row],[Order Date]],"mmm")</f>
        <v>May</v>
      </c>
    </row>
    <row r="720" spans="1:24" ht="16">
      <c r="A720" s="2">
        <v>3238</v>
      </c>
      <c r="B720" s="3">
        <v>46144</v>
      </c>
      <c r="C720" s="5">
        <f>YEAR(SalesDataTable[[#This Row],[Order Date]])</f>
        <v>2026</v>
      </c>
      <c r="D720" s="14" t="str">
        <f>"Q"&amp;ROUNDUP(MONTH(SalesDataTable[[#This Row],[Order Date]])/3,0)</f>
        <v>Q2</v>
      </c>
      <c r="E720" s="5">
        <f>MONTH(SalesDataTable[[#This Row],[Order Date]])</f>
        <v>5</v>
      </c>
      <c r="F720" s="5" t="str">
        <f>TEXT(SalesDataTable[[#This Row],[Order Date]], "MMM")</f>
        <v>May</v>
      </c>
      <c r="G720" s="4" t="s">
        <v>20</v>
      </c>
      <c r="H720" s="4" t="s">
        <v>33</v>
      </c>
      <c r="I720" s="4" t="s">
        <v>28</v>
      </c>
      <c r="J720" s="4" t="s">
        <v>3</v>
      </c>
      <c r="K720" s="4" t="s">
        <v>23</v>
      </c>
      <c r="L720" s="4" t="s">
        <v>40</v>
      </c>
      <c r="M720" s="9">
        <v>2</v>
      </c>
      <c r="N720" s="6">
        <v>82.65</v>
      </c>
      <c r="O720" s="7">
        <v>0.05</v>
      </c>
      <c r="P720" s="6">
        <v>40.46</v>
      </c>
      <c r="Q720" s="6">
        <f t="shared" si="44"/>
        <v>157.035</v>
      </c>
      <c r="R720" s="6">
        <f t="shared" si="45"/>
        <v>80.92</v>
      </c>
      <c r="S720" s="6">
        <f t="shared" si="46"/>
        <v>76.114999999999995</v>
      </c>
      <c r="T720" s="8">
        <f t="shared" si="47"/>
        <v>0.48470086286496639</v>
      </c>
      <c r="U720" s="5">
        <f>YEAR(SalesDataTable[[#This Row],[Order Date]])</f>
        <v>2026</v>
      </c>
      <c r="V720" s="8" t="str">
        <f>"Q"&amp;ROUNDUP(MONTH(SalesDataTable[[#This Row],[Order Date]])/3,0)</f>
        <v>Q2</v>
      </c>
      <c r="W720" s="9">
        <f>MONTH(SalesDataTable[[#This Row],[Order Date]])</f>
        <v>5</v>
      </c>
      <c r="X720" s="8" t="str">
        <f>TEXT(SalesDataTable[[#This Row],[Order Date]],"mmm")</f>
        <v>May</v>
      </c>
    </row>
    <row r="721" spans="1:24" ht="16">
      <c r="A721" s="2">
        <v>3607</v>
      </c>
      <c r="B721" s="3">
        <v>46144</v>
      </c>
      <c r="C721" s="5">
        <f>YEAR(SalesDataTable[[#This Row],[Order Date]])</f>
        <v>2026</v>
      </c>
      <c r="D721" s="14" t="str">
        <f>"Q"&amp;ROUNDUP(MONTH(SalesDataTable[[#This Row],[Order Date]])/3,0)</f>
        <v>Q2</v>
      </c>
      <c r="E721" s="5">
        <f>MONTH(SalesDataTable[[#This Row],[Order Date]])</f>
        <v>5</v>
      </c>
      <c r="F721" s="5" t="str">
        <f>TEXT(SalesDataTable[[#This Row],[Order Date]], "MMM")</f>
        <v>May</v>
      </c>
      <c r="G721" s="4" t="s">
        <v>6</v>
      </c>
      <c r="H721" s="4" t="s">
        <v>27</v>
      </c>
      <c r="I721" s="4" t="s">
        <v>2</v>
      </c>
      <c r="J721" s="4" t="s">
        <v>16</v>
      </c>
      <c r="K721" s="4" t="s">
        <v>14</v>
      </c>
      <c r="L721" s="4" t="s">
        <v>15</v>
      </c>
      <c r="M721" s="9">
        <v>1</v>
      </c>
      <c r="N721" s="6">
        <v>36.270000000000003</v>
      </c>
      <c r="O721" s="7">
        <v>0</v>
      </c>
      <c r="P721" s="6">
        <v>13.8</v>
      </c>
      <c r="Q721" s="6">
        <f t="shared" si="44"/>
        <v>36.270000000000003</v>
      </c>
      <c r="R721" s="6">
        <f t="shared" si="45"/>
        <v>13.8</v>
      </c>
      <c r="S721" s="6">
        <f t="shared" si="46"/>
        <v>22.470000000000002</v>
      </c>
      <c r="T721" s="8">
        <f t="shared" si="47"/>
        <v>0.61952026468155497</v>
      </c>
      <c r="U721" s="5">
        <f>YEAR(SalesDataTable[[#This Row],[Order Date]])</f>
        <v>2026</v>
      </c>
      <c r="V721" s="8" t="str">
        <f>"Q"&amp;ROUNDUP(MONTH(SalesDataTable[[#This Row],[Order Date]])/3,0)</f>
        <v>Q2</v>
      </c>
      <c r="W721" s="9">
        <f>MONTH(SalesDataTable[[#This Row],[Order Date]])</f>
        <v>5</v>
      </c>
      <c r="X721" s="8" t="str">
        <f>TEXT(SalesDataTable[[#This Row],[Order Date]],"mmm")</f>
        <v>May</v>
      </c>
    </row>
    <row r="722" spans="1:24" ht="16">
      <c r="A722" s="2">
        <v>5070</v>
      </c>
      <c r="B722" s="3">
        <v>46144</v>
      </c>
      <c r="C722" s="5">
        <f>YEAR(SalesDataTable[[#This Row],[Order Date]])</f>
        <v>2026</v>
      </c>
      <c r="D722" s="14" t="str">
        <f>"Q"&amp;ROUNDUP(MONTH(SalesDataTable[[#This Row],[Order Date]])/3,0)</f>
        <v>Q2</v>
      </c>
      <c r="E722" s="5">
        <f>MONTH(SalesDataTable[[#This Row],[Order Date]])</f>
        <v>5</v>
      </c>
      <c r="F722" s="5" t="str">
        <f>TEXT(SalesDataTable[[#This Row],[Order Date]], "MMM")</f>
        <v>May</v>
      </c>
      <c r="G722" s="4" t="s">
        <v>11</v>
      </c>
      <c r="H722" s="4" t="s">
        <v>52</v>
      </c>
      <c r="I722" s="4" t="s">
        <v>19</v>
      </c>
      <c r="J722" s="4" t="s">
        <v>13</v>
      </c>
      <c r="K722" s="4" t="s">
        <v>23</v>
      </c>
      <c r="L722" s="4" t="s">
        <v>40</v>
      </c>
      <c r="M722" s="9">
        <v>1</v>
      </c>
      <c r="N722" s="6">
        <v>80.819999999999993</v>
      </c>
      <c r="O722" s="7">
        <v>0</v>
      </c>
      <c r="P722" s="6">
        <v>39.950000000000003</v>
      </c>
      <c r="Q722" s="6">
        <f t="shared" si="44"/>
        <v>80.819999999999993</v>
      </c>
      <c r="R722" s="6">
        <f t="shared" si="45"/>
        <v>39.950000000000003</v>
      </c>
      <c r="S722" s="6">
        <f t="shared" si="46"/>
        <v>40.86999999999999</v>
      </c>
      <c r="T722" s="8">
        <f t="shared" si="47"/>
        <v>0.50569166048007907</v>
      </c>
      <c r="U722" s="5">
        <f>YEAR(SalesDataTable[[#This Row],[Order Date]])</f>
        <v>2026</v>
      </c>
      <c r="V722" s="8" t="str">
        <f>"Q"&amp;ROUNDUP(MONTH(SalesDataTable[[#This Row],[Order Date]])/3,0)</f>
        <v>Q2</v>
      </c>
      <c r="W722" s="9">
        <f>MONTH(SalesDataTable[[#This Row],[Order Date]])</f>
        <v>5</v>
      </c>
      <c r="X722" s="8" t="str">
        <f>TEXT(SalesDataTable[[#This Row],[Order Date]],"mmm")</f>
        <v>May</v>
      </c>
    </row>
    <row r="723" spans="1:24" ht="16">
      <c r="A723" s="2">
        <v>5171</v>
      </c>
      <c r="B723" s="3">
        <v>46144</v>
      </c>
      <c r="C723" s="5">
        <f>YEAR(SalesDataTable[[#This Row],[Order Date]])</f>
        <v>2026</v>
      </c>
      <c r="D723" s="14" t="str">
        <f>"Q"&amp;ROUNDUP(MONTH(SalesDataTable[[#This Row],[Order Date]])/3,0)</f>
        <v>Q2</v>
      </c>
      <c r="E723" s="5">
        <f>MONTH(SalesDataTable[[#This Row],[Order Date]])</f>
        <v>5</v>
      </c>
      <c r="F723" s="5" t="str">
        <f>TEXT(SalesDataTable[[#This Row],[Order Date]], "MMM")</f>
        <v>May</v>
      </c>
      <c r="G723" s="4" t="s">
        <v>6</v>
      </c>
      <c r="H723" s="4" t="s">
        <v>7</v>
      </c>
      <c r="I723" s="4" t="s">
        <v>19</v>
      </c>
      <c r="J723" s="4" t="s">
        <v>13</v>
      </c>
      <c r="K723" s="4" t="s">
        <v>9</v>
      </c>
      <c r="L723" s="4" t="s">
        <v>37</v>
      </c>
      <c r="M723" s="9">
        <v>2</v>
      </c>
      <c r="N723" s="6">
        <v>157.84</v>
      </c>
      <c r="O723" s="7">
        <v>0.1</v>
      </c>
      <c r="P723" s="6">
        <v>79.28</v>
      </c>
      <c r="Q723" s="6">
        <f t="shared" si="44"/>
        <v>284.11200000000002</v>
      </c>
      <c r="R723" s="6">
        <f t="shared" si="45"/>
        <v>158.56</v>
      </c>
      <c r="S723" s="6">
        <f t="shared" si="46"/>
        <v>125.55200000000002</v>
      </c>
      <c r="T723" s="8">
        <f t="shared" si="47"/>
        <v>0.44191023258433298</v>
      </c>
      <c r="U723" s="5">
        <f>YEAR(SalesDataTable[[#This Row],[Order Date]])</f>
        <v>2026</v>
      </c>
      <c r="V723" s="8" t="str">
        <f>"Q"&amp;ROUNDUP(MONTH(SalesDataTable[[#This Row],[Order Date]])/3,0)</f>
        <v>Q2</v>
      </c>
      <c r="W723" s="9">
        <f>MONTH(SalesDataTable[[#This Row],[Order Date]])</f>
        <v>5</v>
      </c>
      <c r="X723" s="8" t="str">
        <f>TEXT(SalesDataTable[[#This Row],[Order Date]],"mmm")</f>
        <v>May</v>
      </c>
    </row>
    <row r="724" spans="1:24" ht="16">
      <c r="A724" s="2">
        <v>617</v>
      </c>
      <c r="B724" s="3">
        <v>46145</v>
      </c>
      <c r="C724" s="5">
        <f>YEAR(SalesDataTable[[#This Row],[Order Date]])</f>
        <v>2026</v>
      </c>
      <c r="D724" s="14" t="str">
        <f>"Q"&amp;ROUNDUP(MONTH(SalesDataTable[[#This Row],[Order Date]])/3,0)</f>
        <v>Q2</v>
      </c>
      <c r="E724" s="5">
        <f>MONTH(SalesDataTable[[#This Row],[Order Date]])</f>
        <v>5</v>
      </c>
      <c r="F724" s="5" t="str">
        <f>TEXT(SalesDataTable[[#This Row],[Order Date]], "MMM")</f>
        <v>May</v>
      </c>
      <c r="G724" s="4" t="s">
        <v>6</v>
      </c>
      <c r="H724" s="4" t="s">
        <v>49</v>
      </c>
      <c r="I724" s="4" t="s">
        <v>28</v>
      </c>
      <c r="J724" s="4" t="s">
        <v>3</v>
      </c>
      <c r="K724" s="4" t="s">
        <v>34</v>
      </c>
      <c r="L724" s="4" t="s">
        <v>42</v>
      </c>
      <c r="M724" s="9">
        <v>4</v>
      </c>
      <c r="N724" s="6">
        <v>36.909999999999997</v>
      </c>
      <c r="O724" s="7">
        <v>0.1</v>
      </c>
      <c r="P724" s="6">
        <v>13.85</v>
      </c>
      <c r="Q724" s="6">
        <f t="shared" si="44"/>
        <v>132.876</v>
      </c>
      <c r="R724" s="6">
        <f t="shared" si="45"/>
        <v>55.4</v>
      </c>
      <c r="S724" s="6">
        <f t="shared" si="46"/>
        <v>77.475999999999999</v>
      </c>
      <c r="T724" s="8">
        <f t="shared" si="47"/>
        <v>0.58306992985941775</v>
      </c>
      <c r="U724" s="5">
        <f>YEAR(SalesDataTable[[#This Row],[Order Date]])</f>
        <v>2026</v>
      </c>
      <c r="V724" s="8" t="str">
        <f>"Q"&amp;ROUNDUP(MONTH(SalesDataTable[[#This Row],[Order Date]])/3,0)</f>
        <v>Q2</v>
      </c>
      <c r="W724" s="9">
        <f>MONTH(SalesDataTable[[#This Row],[Order Date]])</f>
        <v>5</v>
      </c>
      <c r="X724" s="8" t="str">
        <f>TEXT(SalesDataTable[[#This Row],[Order Date]],"mmm")</f>
        <v>May</v>
      </c>
    </row>
    <row r="725" spans="1:24" ht="16">
      <c r="A725" s="2">
        <v>849</v>
      </c>
      <c r="B725" s="3">
        <v>46145</v>
      </c>
      <c r="C725" s="5">
        <f>YEAR(SalesDataTable[[#This Row],[Order Date]])</f>
        <v>2026</v>
      </c>
      <c r="D725" s="14" t="str">
        <f>"Q"&amp;ROUNDUP(MONTH(SalesDataTable[[#This Row],[Order Date]])/3,0)</f>
        <v>Q2</v>
      </c>
      <c r="E725" s="5">
        <f>MONTH(SalesDataTable[[#This Row],[Order Date]])</f>
        <v>5</v>
      </c>
      <c r="F725" s="5" t="str">
        <f>TEXT(SalesDataTable[[#This Row],[Order Date]], "MMM")</f>
        <v>May</v>
      </c>
      <c r="G725" s="4" t="s">
        <v>6</v>
      </c>
      <c r="H725" s="4" t="s">
        <v>49</v>
      </c>
      <c r="I725" s="4" t="s">
        <v>8</v>
      </c>
      <c r="J725" s="4" t="s">
        <v>16</v>
      </c>
      <c r="K725" s="4" t="s">
        <v>23</v>
      </c>
      <c r="L725" s="4" t="s">
        <v>29</v>
      </c>
      <c r="M725" s="9">
        <v>3</v>
      </c>
      <c r="N725" s="6">
        <v>193.18</v>
      </c>
      <c r="O725" s="7">
        <v>0.1</v>
      </c>
      <c r="P725" s="6">
        <v>102.31</v>
      </c>
      <c r="Q725" s="6">
        <f t="shared" si="44"/>
        <v>521.58600000000001</v>
      </c>
      <c r="R725" s="6">
        <f t="shared" si="45"/>
        <v>306.93</v>
      </c>
      <c r="S725" s="6">
        <f t="shared" si="46"/>
        <v>214.65600000000001</v>
      </c>
      <c r="T725" s="8">
        <f t="shared" si="47"/>
        <v>0.41154478839539405</v>
      </c>
      <c r="U725" s="5">
        <f>YEAR(SalesDataTable[[#This Row],[Order Date]])</f>
        <v>2026</v>
      </c>
      <c r="V725" s="8" t="str">
        <f>"Q"&amp;ROUNDUP(MONTH(SalesDataTable[[#This Row],[Order Date]])/3,0)</f>
        <v>Q2</v>
      </c>
      <c r="W725" s="9">
        <f>MONTH(SalesDataTable[[#This Row],[Order Date]])</f>
        <v>5</v>
      </c>
      <c r="X725" s="8" t="str">
        <f>TEXT(SalesDataTable[[#This Row],[Order Date]],"mmm")</f>
        <v>May</v>
      </c>
    </row>
    <row r="726" spans="1:24" ht="16">
      <c r="A726" s="2">
        <v>956</v>
      </c>
      <c r="B726" s="3">
        <v>46145</v>
      </c>
      <c r="C726" s="5">
        <f>YEAR(SalesDataTable[[#This Row],[Order Date]])</f>
        <v>2026</v>
      </c>
      <c r="D726" s="14" t="str">
        <f>"Q"&amp;ROUNDUP(MONTH(SalesDataTable[[#This Row],[Order Date]])/3,0)</f>
        <v>Q2</v>
      </c>
      <c r="E726" s="5">
        <f>MONTH(SalesDataTable[[#This Row],[Order Date]])</f>
        <v>5</v>
      </c>
      <c r="F726" s="5" t="str">
        <f>TEXT(SalesDataTable[[#This Row],[Order Date]], "MMM")</f>
        <v>May</v>
      </c>
      <c r="G726" s="4" t="s">
        <v>0</v>
      </c>
      <c r="H726" s="4" t="s">
        <v>50</v>
      </c>
      <c r="I726" s="4" t="s">
        <v>2</v>
      </c>
      <c r="J726" s="4" t="s">
        <v>16</v>
      </c>
      <c r="K726" s="4" t="s">
        <v>9</v>
      </c>
      <c r="L726" s="4" t="s">
        <v>37</v>
      </c>
      <c r="M726" s="9">
        <v>1</v>
      </c>
      <c r="N726" s="6">
        <v>157.59</v>
      </c>
      <c r="O726" s="7">
        <v>0.05</v>
      </c>
      <c r="P726" s="6">
        <v>77.599999999999994</v>
      </c>
      <c r="Q726" s="6">
        <f t="shared" si="44"/>
        <v>149.7105</v>
      </c>
      <c r="R726" s="6">
        <f t="shared" si="45"/>
        <v>77.599999999999994</v>
      </c>
      <c r="S726" s="6">
        <f t="shared" si="46"/>
        <v>72.110500000000002</v>
      </c>
      <c r="T726" s="8">
        <f t="shared" si="47"/>
        <v>0.48166628259206939</v>
      </c>
      <c r="U726" s="5">
        <f>YEAR(SalesDataTable[[#This Row],[Order Date]])</f>
        <v>2026</v>
      </c>
      <c r="V726" s="8" t="str">
        <f>"Q"&amp;ROUNDUP(MONTH(SalesDataTable[[#This Row],[Order Date]])/3,0)</f>
        <v>Q2</v>
      </c>
      <c r="W726" s="9">
        <f>MONTH(SalesDataTable[[#This Row],[Order Date]])</f>
        <v>5</v>
      </c>
      <c r="X726" s="8" t="str">
        <f>TEXT(SalesDataTable[[#This Row],[Order Date]],"mmm")</f>
        <v>May</v>
      </c>
    </row>
    <row r="727" spans="1:24" ht="16">
      <c r="A727" s="2">
        <v>1896</v>
      </c>
      <c r="B727" s="3">
        <v>46145</v>
      </c>
      <c r="C727" s="5">
        <f>YEAR(SalesDataTable[[#This Row],[Order Date]])</f>
        <v>2026</v>
      </c>
      <c r="D727" s="14" t="str">
        <f>"Q"&amp;ROUNDUP(MONTH(SalesDataTable[[#This Row],[Order Date]])/3,0)</f>
        <v>Q2</v>
      </c>
      <c r="E727" s="5">
        <f>MONTH(SalesDataTable[[#This Row],[Order Date]])</f>
        <v>5</v>
      </c>
      <c r="F727" s="5" t="str">
        <f>TEXT(SalesDataTable[[#This Row],[Order Date]], "MMM")</f>
        <v>May</v>
      </c>
      <c r="G727" s="4" t="s">
        <v>6</v>
      </c>
      <c r="H727" s="4" t="s">
        <v>43</v>
      </c>
      <c r="I727" s="4" t="s">
        <v>28</v>
      </c>
      <c r="J727" s="4" t="s">
        <v>13</v>
      </c>
      <c r="K727" s="4" t="s">
        <v>34</v>
      </c>
      <c r="L727" s="4" t="s">
        <v>45</v>
      </c>
      <c r="M727" s="9">
        <v>2</v>
      </c>
      <c r="N727" s="6">
        <v>49.97</v>
      </c>
      <c r="O727" s="7">
        <v>0</v>
      </c>
      <c r="P727" s="6">
        <v>22.63</v>
      </c>
      <c r="Q727" s="6">
        <f t="shared" si="44"/>
        <v>99.94</v>
      </c>
      <c r="R727" s="6">
        <f t="shared" si="45"/>
        <v>45.26</v>
      </c>
      <c r="S727" s="6">
        <f t="shared" si="46"/>
        <v>54.68</v>
      </c>
      <c r="T727" s="8">
        <f t="shared" si="47"/>
        <v>0.54712827696617972</v>
      </c>
      <c r="U727" s="5">
        <f>YEAR(SalesDataTable[[#This Row],[Order Date]])</f>
        <v>2026</v>
      </c>
      <c r="V727" s="8" t="str">
        <f>"Q"&amp;ROUNDUP(MONTH(SalesDataTable[[#This Row],[Order Date]])/3,0)</f>
        <v>Q2</v>
      </c>
      <c r="W727" s="9">
        <f>MONTH(SalesDataTable[[#This Row],[Order Date]])</f>
        <v>5</v>
      </c>
      <c r="X727" s="8" t="str">
        <f>TEXT(SalesDataTable[[#This Row],[Order Date]],"mmm")</f>
        <v>May</v>
      </c>
    </row>
    <row r="728" spans="1:24" ht="16">
      <c r="A728" s="2">
        <v>2317</v>
      </c>
      <c r="B728" s="3">
        <v>46145</v>
      </c>
      <c r="C728" s="5">
        <f>YEAR(SalesDataTable[[#This Row],[Order Date]])</f>
        <v>2026</v>
      </c>
      <c r="D728" s="14" t="str">
        <f>"Q"&amp;ROUNDUP(MONTH(SalesDataTable[[#This Row],[Order Date]])/3,0)</f>
        <v>Q2</v>
      </c>
      <c r="E728" s="5">
        <f>MONTH(SalesDataTable[[#This Row],[Order Date]])</f>
        <v>5</v>
      </c>
      <c r="F728" s="5" t="str">
        <f>TEXT(SalesDataTable[[#This Row],[Order Date]], "MMM")</f>
        <v>May</v>
      </c>
      <c r="G728" s="4" t="s">
        <v>0</v>
      </c>
      <c r="H728" s="4" t="s">
        <v>50</v>
      </c>
      <c r="I728" s="4" t="s">
        <v>8</v>
      </c>
      <c r="J728" s="4" t="s">
        <v>16</v>
      </c>
      <c r="K728" s="4" t="s">
        <v>9</v>
      </c>
      <c r="L728" s="4" t="s">
        <v>37</v>
      </c>
      <c r="M728" s="9">
        <v>5</v>
      </c>
      <c r="N728" s="6">
        <v>155.54</v>
      </c>
      <c r="O728" s="7">
        <v>0.1</v>
      </c>
      <c r="P728" s="6">
        <v>78.02</v>
      </c>
      <c r="Q728" s="6">
        <f t="shared" si="44"/>
        <v>699.93</v>
      </c>
      <c r="R728" s="6">
        <f t="shared" si="45"/>
        <v>390.09999999999997</v>
      </c>
      <c r="S728" s="6">
        <f t="shared" si="46"/>
        <v>309.83</v>
      </c>
      <c r="T728" s="8">
        <f t="shared" si="47"/>
        <v>0.44265855156944267</v>
      </c>
      <c r="U728" s="5">
        <f>YEAR(SalesDataTable[[#This Row],[Order Date]])</f>
        <v>2026</v>
      </c>
      <c r="V728" s="8" t="str">
        <f>"Q"&amp;ROUNDUP(MONTH(SalesDataTable[[#This Row],[Order Date]])/3,0)</f>
        <v>Q2</v>
      </c>
      <c r="W728" s="9">
        <f>MONTH(SalesDataTable[[#This Row],[Order Date]])</f>
        <v>5</v>
      </c>
      <c r="X728" s="8" t="str">
        <f>TEXT(SalesDataTable[[#This Row],[Order Date]],"mmm")</f>
        <v>May</v>
      </c>
    </row>
    <row r="729" spans="1:24" ht="16">
      <c r="A729" s="2">
        <v>2542</v>
      </c>
      <c r="B729" s="3">
        <v>46145</v>
      </c>
      <c r="C729" s="5">
        <f>YEAR(SalesDataTable[[#This Row],[Order Date]])</f>
        <v>2026</v>
      </c>
      <c r="D729" s="14" t="str">
        <f>"Q"&amp;ROUNDUP(MONTH(SalesDataTable[[#This Row],[Order Date]])/3,0)</f>
        <v>Q2</v>
      </c>
      <c r="E729" s="5">
        <f>MONTH(SalesDataTable[[#This Row],[Order Date]])</f>
        <v>5</v>
      </c>
      <c r="F729" s="5" t="str">
        <f>TEXT(SalesDataTable[[#This Row],[Order Date]], "MMM")</f>
        <v>May</v>
      </c>
      <c r="G729" s="4" t="s">
        <v>20</v>
      </c>
      <c r="H729" s="4" t="s">
        <v>33</v>
      </c>
      <c r="I729" s="4" t="s">
        <v>19</v>
      </c>
      <c r="J729" s="4" t="s">
        <v>13</v>
      </c>
      <c r="K729" s="4" t="s">
        <v>14</v>
      </c>
      <c r="L729" s="4" t="s">
        <v>44</v>
      </c>
      <c r="M729" s="9">
        <v>1</v>
      </c>
      <c r="N729" s="6">
        <v>131.13</v>
      </c>
      <c r="O729" s="7">
        <v>0.05</v>
      </c>
      <c r="P729" s="6">
        <v>67.010000000000005</v>
      </c>
      <c r="Q729" s="6">
        <f t="shared" si="44"/>
        <v>124.5735</v>
      </c>
      <c r="R729" s="6">
        <f t="shared" si="45"/>
        <v>67.010000000000005</v>
      </c>
      <c r="S729" s="6">
        <f t="shared" si="46"/>
        <v>57.563499999999991</v>
      </c>
      <c r="T729" s="8">
        <f t="shared" si="47"/>
        <v>0.46208463276700096</v>
      </c>
      <c r="U729" s="5">
        <f>YEAR(SalesDataTable[[#This Row],[Order Date]])</f>
        <v>2026</v>
      </c>
      <c r="V729" s="8" t="str">
        <f>"Q"&amp;ROUNDUP(MONTH(SalesDataTable[[#This Row],[Order Date]])/3,0)</f>
        <v>Q2</v>
      </c>
      <c r="W729" s="9">
        <f>MONTH(SalesDataTable[[#This Row],[Order Date]])</f>
        <v>5</v>
      </c>
      <c r="X729" s="8" t="str">
        <f>TEXT(SalesDataTable[[#This Row],[Order Date]],"mmm")</f>
        <v>May</v>
      </c>
    </row>
    <row r="730" spans="1:24" ht="16">
      <c r="A730" s="2">
        <v>4535</v>
      </c>
      <c r="B730" s="3">
        <v>46145</v>
      </c>
      <c r="C730" s="5">
        <f>YEAR(SalesDataTable[[#This Row],[Order Date]])</f>
        <v>2026</v>
      </c>
      <c r="D730" s="14" t="str">
        <f>"Q"&amp;ROUNDUP(MONTH(SalesDataTable[[#This Row],[Order Date]])/3,0)</f>
        <v>Q2</v>
      </c>
      <c r="E730" s="5">
        <f>MONTH(SalesDataTable[[#This Row],[Order Date]])</f>
        <v>5</v>
      </c>
      <c r="F730" s="5" t="str">
        <f>TEXT(SalesDataTable[[#This Row],[Order Date]], "MMM")</f>
        <v>May</v>
      </c>
      <c r="G730" s="4" t="s">
        <v>11</v>
      </c>
      <c r="H730" s="4" t="s">
        <v>25</v>
      </c>
      <c r="I730" s="4" t="s">
        <v>2</v>
      </c>
      <c r="J730" s="4" t="s">
        <v>13</v>
      </c>
      <c r="K730" s="4" t="s">
        <v>14</v>
      </c>
      <c r="L730" s="4" t="s">
        <v>15</v>
      </c>
      <c r="M730" s="9">
        <v>1</v>
      </c>
      <c r="N730" s="6">
        <v>36.82</v>
      </c>
      <c r="O730" s="7">
        <v>0.1</v>
      </c>
      <c r="P730" s="6">
        <v>13.4</v>
      </c>
      <c r="Q730" s="6">
        <f t="shared" si="44"/>
        <v>33.137999999999998</v>
      </c>
      <c r="R730" s="6">
        <f t="shared" si="45"/>
        <v>13.4</v>
      </c>
      <c r="S730" s="6">
        <f t="shared" si="46"/>
        <v>19.738</v>
      </c>
      <c r="T730" s="8">
        <f t="shared" si="47"/>
        <v>0.5956303941094816</v>
      </c>
      <c r="U730" s="5">
        <f>YEAR(SalesDataTable[[#This Row],[Order Date]])</f>
        <v>2026</v>
      </c>
      <c r="V730" s="8" t="str">
        <f>"Q"&amp;ROUNDUP(MONTH(SalesDataTable[[#This Row],[Order Date]])/3,0)</f>
        <v>Q2</v>
      </c>
      <c r="W730" s="9">
        <f>MONTH(SalesDataTable[[#This Row],[Order Date]])</f>
        <v>5</v>
      </c>
      <c r="X730" s="8" t="str">
        <f>TEXT(SalesDataTable[[#This Row],[Order Date]],"mmm")</f>
        <v>May</v>
      </c>
    </row>
    <row r="731" spans="1:24" ht="16">
      <c r="A731" s="2">
        <v>4988</v>
      </c>
      <c r="B731" s="3">
        <v>46145</v>
      </c>
      <c r="C731" s="5">
        <f>YEAR(SalesDataTable[[#This Row],[Order Date]])</f>
        <v>2026</v>
      </c>
      <c r="D731" s="14" t="str">
        <f>"Q"&amp;ROUNDUP(MONTH(SalesDataTable[[#This Row],[Order Date]])/3,0)</f>
        <v>Q2</v>
      </c>
      <c r="E731" s="5">
        <f>MONTH(SalesDataTable[[#This Row],[Order Date]])</f>
        <v>5</v>
      </c>
      <c r="F731" s="5" t="str">
        <f>TEXT(SalesDataTable[[#This Row],[Order Date]], "MMM")</f>
        <v>May</v>
      </c>
      <c r="G731" s="4" t="s">
        <v>11</v>
      </c>
      <c r="H731" s="4" t="s">
        <v>39</v>
      </c>
      <c r="I731" s="4" t="s">
        <v>19</v>
      </c>
      <c r="J731" s="4" t="s">
        <v>13</v>
      </c>
      <c r="K731" s="4" t="s">
        <v>34</v>
      </c>
      <c r="L731" s="4" t="s">
        <v>38</v>
      </c>
      <c r="M731" s="9">
        <v>1</v>
      </c>
      <c r="N731" s="6">
        <v>122.28</v>
      </c>
      <c r="O731" s="7">
        <v>0</v>
      </c>
      <c r="P731" s="6">
        <v>67.28</v>
      </c>
      <c r="Q731" s="6">
        <f t="shared" si="44"/>
        <v>122.28</v>
      </c>
      <c r="R731" s="6">
        <f t="shared" si="45"/>
        <v>67.28</v>
      </c>
      <c r="S731" s="6">
        <f t="shared" si="46"/>
        <v>55</v>
      </c>
      <c r="T731" s="8">
        <f t="shared" si="47"/>
        <v>0.44978737324174028</v>
      </c>
      <c r="U731" s="5">
        <f>YEAR(SalesDataTable[[#This Row],[Order Date]])</f>
        <v>2026</v>
      </c>
      <c r="V731" s="8" t="str">
        <f>"Q"&amp;ROUNDUP(MONTH(SalesDataTable[[#This Row],[Order Date]])/3,0)</f>
        <v>Q2</v>
      </c>
      <c r="W731" s="9">
        <f>MONTH(SalesDataTable[[#This Row],[Order Date]])</f>
        <v>5</v>
      </c>
      <c r="X731" s="8" t="str">
        <f>TEXT(SalesDataTable[[#This Row],[Order Date]],"mmm")</f>
        <v>May</v>
      </c>
    </row>
    <row r="732" spans="1:24" ht="16">
      <c r="A732" s="2">
        <v>253</v>
      </c>
      <c r="B732" s="3">
        <v>46146</v>
      </c>
      <c r="C732" s="5">
        <f>YEAR(SalesDataTable[[#This Row],[Order Date]])</f>
        <v>2026</v>
      </c>
      <c r="D732" s="14" t="str">
        <f>"Q"&amp;ROUNDUP(MONTH(SalesDataTable[[#This Row],[Order Date]])/3,0)</f>
        <v>Q2</v>
      </c>
      <c r="E732" s="5">
        <f>MONTH(SalesDataTable[[#This Row],[Order Date]])</f>
        <v>5</v>
      </c>
      <c r="F732" s="5" t="str">
        <f>TEXT(SalesDataTable[[#This Row],[Order Date]], "MMM")</f>
        <v>May</v>
      </c>
      <c r="G732" s="4" t="s">
        <v>11</v>
      </c>
      <c r="H732" s="4" t="s">
        <v>39</v>
      </c>
      <c r="I732" s="4" t="s">
        <v>19</v>
      </c>
      <c r="J732" s="4" t="s">
        <v>16</v>
      </c>
      <c r="K732" s="4" t="s">
        <v>9</v>
      </c>
      <c r="L732" s="4" t="s">
        <v>10</v>
      </c>
      <c r="M732" s="9">
        <v>1</v>
      </c>
      <c r="N732" s="6">
        <v>90.92</v>
      </c>
      <c r="O732" s="7">
        <v>0.15</v>
      </c>
      <c r="P732" s="6">
        <v>44.93</v>
      </c>
      <c r="Q732" s="6">
        <f t="shared" si="44"/>
        <v>77.281999999999996</v>
      </c>
      <c r="R732" s="6">
        <f t="shared" si="45"/>
        <v>44.93</v>
      </c>
      <c r="S732" s="6">
        <f t="shared" si="46"/>
        <v>32.351999999999997</v>
      </c>
      <c r="T732" s="8">
        <f t="shared" si="47"/>
        <v>0.41862270645169636</v>
      </c>
      <c r="U732" s="5">
        <f>YEAR(SalesDataTable[[#This Row],[Order Date]])</f>
        <v>2026</v>
      </c>
      <c r="V732" s="8" t="str">
        <f>"Q"&amp;ROUNDUP(MONTH(SalesDataTable[[#This Row],[Order Date]])/3,0)</f>
        <v>Q2</v>
      </c>
      <c r="W732" s="9">
        <f>MONTH(SalesDataTable[[#This Row],[Order Date]])</f>
        <v>5</v>
      </c>
      <c r="X732" s="8" t="str">
        <f>TEXT(SalesDataTable[[#This Row],[Order Date]],"mmm")</f>
        <v>May</v>
      </c>
    </row>
    <row r="733" spans="1:24" ht="16">
      <c r="A733" s="2">
        <v>1743</v>
      </c>
      <c r="B733" s="3">
        <v>46146</v>
      </c>
      <c r="C733" s="5">
        <f>YEAR(SalesDataTable[[#This Row],[Order Date]])</f>
        <v>2026</v>
      </c>
      <c r="D733" s="14" t="str">
        <f>"Q"&amp;ROUNDUP(MONTH(SalesDataTable[[#This Row],[Order Date]])/3,0)</f>
        <v>Q2</v>
      </c>
      <c r="E733" s="5">
        <f>MONTH(SalesDataTable[[#This Row],[Order Date]])</f>
        <v>5</v>
      </c>
      <c r="F733" s="5" t="str">
        <f>TEXT(SalesDataTable[[#This Row],[Order Date]], "MMM")</f>
        <v>May</v>
      </c>
      <c r="G733" s="4" t="s">
        <v>6</v>
      </c>
      <c r="H733" s="4" t="s">
        <v>43</v>
      </c>
      <c r="I733" s="4" t="s">
        <v>2</v>
      </c>
      <c r="J733" s="4" t="s">
        <v>13</v>
      </c>
      <c r="K733" s="4" t="s">
        <v>34</v>
      </c>
      <c r="L733" s="4" t="s">
        <v>45</v>
      </c>
      <c r="M733" s="9">
        <v>1</v>
      </c>
      <c r="N733" s="6">
        <v>51.02</v>
      </c>
      <c r="O733" s="7">
        <v>0</v>
      </c>
      <c r="P733" s="6">
        <v>21.83</v>
      </c>
      <c r="Q733" s="6">
        <f t="shared" si="44"/>
        <v>51.02</v>
      </c>
      <c r="R733" s="6">
        <f t="shared" si="45"/>
        <v>21.83</v>
      </c>
      <c r="S733" s="6">
        <f t="shared" si="46"/>
        <v>29.190000000000005</v>
      </c>
      <c r="T733" s="8">
        <f t="shared" si="47"/>
        <v>0.5721285770286163</v>
      </c>
      <c r="U733" s="5">
        <f>YEAR(SalesDataTable[[#This Row],[Order Date]])</f>
        <v>2026</v>
      </c>
      <c r="V733" s="8" t="str">
        <f>"Q"&amp;ROUNDUP(MONTH(SalesDataTable[[#This Row],[Order Date]])/3,0)</f>
        <v>Q2</v>
      </c>
      <c r="W733" s="9">
        <f>MONTH(SalesDataTable[[#This Row],[Order Date]])</f>
        <v>5</v>
      </c>
      <c r="X733" s="8" t="str">
        <f>TEXT(SalesDataTable[[#This Row],[Order Date]],"mmm")</f>
        <v>May</v>
      </c>
    </row>
    <row r="734" spans="1:24" ht="16">
      <c r="A734" s="2">
        <v>1801</v>
      </c>
      <c r="B734" s="3">
        <v>46146</v>
      </c>
      <c r="C734" s="5">
        <f>YEAR(SalesDataTable[[#This Row],[Order Date]])</f>
        <v>2026</v>
      </c>
      <c r="D734" s="14" t="str">
        <f>"Q"&amp;ROUNDUP(MONTH(SalesDataTable[[#This Row],[Order Date]])/3,0)</f>
        <v>Q2</v>
      </c>
      <c r="E734" s="5">
        <f>MONTH(SalesDataTable[[#This Row],[Order Date]])</f>
        <v>5</v>
      </c>
      <c r="F734" s="5" t="str">
        <f>TEXT(SalesDataTable[[#This Row],[Order Date]], "MMM")</f>
        <v>May</v>
      </c>
      <c r="G734" s="4" t="s">
        <v>11</v>
      </c>
      <c r="H734" s="4" t="s">
        <v>12</v>
      </c>
      <c r="I734" s="4" t="s">
        <v>2</v>
      </c>
      <c r="J734" s="4" t="s">
        <v>16</v>
      </c>
      <c r="K734" s="4" t="s">
        <v>14</v>
      </c>
      <c r="L734" s="4" t="s">
        <v>15</v>
      </c>
      <c r="M734" s="9">
        <v>2</v>
      </c>
      <c r="N734" s="6">
        <v>36.299999999999997</v>
      </c>
      <c r="O734" s="7">
        <v>0.05</v>
      </c>
      <c r="P734" s="6">
        <v>13.9</v>
      </c>
      <c r="Q734" s="6">
        <f t="shared" si="44"/>
        <v>68.969999999999985</v>
      </c>
      <c r="R734" s="6">
        <f t="shared" si="45"/>
        <v>27.8</v>
      </c>
      <c r="S734" s="6">
        <f t="shared" si="46"/>
        <v>41.169999999999987</v>
      </c>
      <c r="T734" s="8">
        <f t="shared" si="47"/>
        <v>0.59692619979701311</v>
      </c>
      <c r="U734" s="5">
        <f>YEAR(SalesDataTable[[#This Row],[Order Date]])</f>
        <v>2026</v>
      </c>
      <c r="V734" s="8" t="str">
        <f>"Q"&amp;ROUNDUP(MONTH(SalesDataTable[[#This Row],[Order Date]])/3,0)</f>
        <v>Q2</v>
      </c>
      <c r="W734" s="9">
        <f>MONTH(SalesDataTable[[#This Row],[Order Date]])</f>
        <v>5</v>
      </c>
      <c r="X734" s="8" t="str">
        <f>TEXT(SalesDataTable[[#This Row],[Order Date]],"mmm")</f>
        <v>May</v>
      </c>
    </row>
    <row r="735" spans="1:24" ht="16">
      <c r="A735" s="2">
        <v>2511</v>
      </c>
      <c r="B735" s="3">
        <v>46146</v>
      </c>
      <c r="C735" s="5">
        <f>YEAR(SalesDataTable[[#This Row],[Order Date]])</f>
        <v>2026</v>
      </c>
      <c r="D735" s="14" t="str">
        <f>"Q"&amp;ROUNDUP(MONTH(SalesDataTable[[#This Row],[Order Date]])/3,0)</f>
        <v>Q2</v>
      </c>
      <c r="E735" s="5">
        <f>MONTH(SalesDataTable[[#This Row],[Order Date]])</f>
        <v>5</v>
      </c>
      <c r="F735" s="5" t="str">
        <f>TEXT(SalesDataTable[[#This Row],[Order Date]], "MMM")</f>
        <v>May</v>
      </c>
      <c r="G735" s="4" t="s">
        <v>11</v>
      </c>
      <c r="H735" s="4" t="s">
        <v>39</v>
      </c>
      <c r="I735" s="4" t="s">
        <v>8</v>
      </c>
      <c r="J735" s="4" t="s">
        <v>16</v>
      </c>
      <c r="K735" s="4" t="s">
        <v>23</v>
      </c>
      <c r="L735" s="4" t="s">
        <v>29</v>
      </c>
      <c r="M735" s="9">
        <v>8</v>
      </c>
      <c r="N735" s="6">
        <v>195.03</v>
      </c>
      <c r="O735" s="7">
        <v>0.15</v>
      </c>
      <c r="P735" s="6">
        <v>101.13</v>
      </c>
      <c r="Q735" s="6">
        <f t="shared" si="44"/>
        <v>1326.204</v>
      </c>
      <c r="R735" s="6">
        <f t="shared" si="45"/>
        <v>809.04</v>
      </c>
      <c r="S735" s="6">
        <f t="shared" si="46"/>
        <v>517.16399999999999</v>
      </c>
      <c r="T735" s="8">
        <f t="shared" si="47"/>
        <v>0.38995810599274322</v>
      </c>
      <c r="U735" s="5">
        <f>YEAR(SalesDataTable[[#This Row],[Order Date]])</f>
        <v>2026</v>
      </c>
      <c r="V735" s="8" t="str">
        <f>"Q"&amp;ROUNDUP(MONTH(SalesDataTable[[#This Row],[Order Date]])/3,0)</f>
        <v>Q2</v>
      </c>
      <c r="W735" s="9">
        <f>MONTH(SalesDataTable[[#This Row],[Order Date]])</f>
        <v>5</v>
      </c>
      <c r="X735" s="8" t="str">
        <f>TEXT(SalesDataTable[[#This Row],[Order Date]],"mmm")</f>
        <v>May</v>
      </c>
    </row>
    <row r="736" spans="1:24" ht="16">
      <c r="A736" s="2">
        <v>3186</v>
      </c>
      <c r="B736" s="3">
        <v>46146</v>
      </c>
      <c r="C736" s="5">
        <f>YEAR(SalesDataTable[[#This Row],[Order Date]])</f>
        <v>2026</v>
      </c>
      <c r="D736" s="14" t="str">
        <f>"Q"&amp;ROUNDUP(MONTH(SalesDataTable[[#This Row],[Order Date]])/3,0)</f>
        <v>Q2</v>
      </c>
      <c r="E736" s="5">
        <f>MONTH(SalesDataTable[[#This Row],[Order Date]])</f>
        <v>5</v>
      </c>
      <c r="F736" s="5" t="str">
        <f>TEXT(SalesDataTable[[#This Row],[Order Date]], "MMM")</f>
        <v>May</v>
      </c>
      <c r="G736" s="4" t="s">
        <v>6</v>
      </c>
      <c r="H736" s="4" t="s">
        <v>27</v>
      </c>
      <c r="I736" s="4" t="s">
        <v>2</v>
      </c>
      <c r="J736" s="4" t="s">
        <v>13</v>
      </c>
      <c r="K736" s="4" t="s">
        <v>9</v>
      </c>
      <c r="L736" s="4" t="s">
        <v>17</v>
      </c>
      <c r="M736" s="9">
        <v>1</v>
      </c>
      <c r="N736" s="6">
        <v>143.66</v>
      </c>
      <c r="O736" s="7">
        <v>0.1</v>
      </c>
      <c r="P736" s="6">
        <v>79.25</v>
      </c>
      <c r="Q736" s="6">
        <f t="shared" si="44"/>
        <v>129.29400000000001</v>
      </c>
      <c r="R736" s="6">
        <f t="shared" si="45"/>
        <v>79.25</v>
      </c>
      <c r="S736" s="6">
        <f t="shared" si="46"/>
        <v>50.044000000000011</v>
      </c>
      <c r="T736" s="8">
        <f t="shared" si="47"/>
        <v>0.38705585719368268</v>
      </c>
      <c r="U736" s="5">
        <f>YEAR(SalesDataTable[[#This Row],[Order Date]])</f>
        <v>2026</v>
      </c>
      <c r="V736" s="8" t="str">
        <f>"Q"&amp;ROUNDUP(MONTH(SalesDataTable[[#This Row],[Order Date]])/3,0)</f>
        <v>Q2</v>
      </c>
      <c r="W736" s="9">
        <f>MONTH(SalesDataTable[[#This Row],[Order Date]])</f>
        <v>5</v>
      </c>
      <c r="X736" s="8" t="str">
        <f>TEXT(SalesDataTable[[#This Row],[Order Date]],"mmm")</f>
        <v>May</v>
      </c>
    </row>
    <row r="737" spans="1:24" ht="16">
      <c r="A737" s="2">
        <v>3378</v>
      </c>
      <c r="B737" s="3">
        <v>46146</v>
      </c>
      <c r="C737" s="5">
        <f>YEAR(SalesDataTable[[#This Row],[Order Date]])</f>
        <v>2026</v>
      </c>
      <c r="D737" s="14" t="str">
        <f>"Q"&amp;ROUNDUP(MONTH(SalesDataTable[[#This Row],[Order Date]])/3,0)</f>
        <v>Q2</v>
      </c>
      <c r="E737" s="5">
        <f>MONTH(SalesDataTable[[#This Row],[Order Date]])</f>
        <v>5</v>
      </c>
      <c r="F737" s="5" t="str">
        <f>TEXT(SalesDataTable[[#This Row],[Order Date]], "MMM")</f>
        <v>May</v>
      </c>
      <c r="G737" s="4" t="s">
        <v>0</v>
      </c>
      <c r="H737" s="4" t="s">
        <v>1</v>
      </c>
      <c r="I737" s="4" t="s">
        <v>8</v>
      </c>
      <c r="J737" s="4" t="s">
        <v>16</v>
      </c>
      <c r="K737" s="4" t="s">
        <v>34</v>
      </c>
      <c r="L737" s="4" t="s">
        <v>38</v>
      </c>
      <c r="M737" s="9">
        <v>3</v>
      </c>
      <c r="N737" s="6">
        <v>120.28</v>
      </c>
      <c r="O737" s="7">
        <v>0.2</v>
      </c>
      <c r="P737" s="6">
        <v>69.23</v>
      </c>
      <c r="Q737" s="6">
        <f t="shared" si="44"/>
        <v>288.67200000000003</v>
      </c>
      <c r="R737" s="6">
        <f t="shared" si="45"/>
        <v>207.69</v>
      </c>
      <c r="S737" s="6">
        <f t="shared" si="46"/>
        <v>80.982000000000028</v>
      </c>
      <c r="T737" s="8">
        <f t="shared" si="47"/>
        <v>0.28053292317924849</v>
      </c>
      <c r="U737" s="5">
        <f>YEAR(SalesDataTable[[#This Row],[Order Date]])</f>
        <v>2026</v>
      </c>
      <c r="V737" s="8" t="str">
        <f>"Q"&amp;ROUNDUP(MONTH(SalesDataTable[[#This Row],[Order Date]])/3,0)</f>
        <v>Q2</v>
      </c>
      <c r="W737" s="9">
        <f>MONTH(SalesDataTable[[#This Row],[Order Date]])</f>
        <v>5</v>
      </c>
      <c r="X737" s="8" t="str">
        <f>TEXT(SalesDataTable[[#This Row],[Order Date]],"mmm")</f>
        <v>May</v>
      </c>
    </row>
    <row r="738" spans="1:24" ht="16">
      <c r="A738" s="2">
        <v>4255</v>
      </c>
      <c r="B738" s="3">
        <v>46146</v>
      </c>
      <c r="C738" s="5">
        <f>YEAR(SalesDataTable[[#This Row],[Order Date]])</f>
        <v>2026</v>
      </c>
      <c r="D738" s="14" t="str">
        <f>"Q"&amp;ROUNDUP(MONTH(SalesDataTable[[#This Row],[Order Date]])/3,0)</f>
        <v>Q2</v>
      </c>
      <c r="E738" s="5">
        <f>MONTH(SalesDataTable[[#This Row],[Order Date]])</f>
        <v>5</v>
      </c>
      <c r="F738" s="5" t="str">
        <f>TEXT(SalesDataTable[[#This Row],[Order Date]], "MMM")</f>
        <v>May</v>
      </c>
      <c r="G738" s="4" t="s">
        <v>20</v>
      </c>
      <c r="H738" s="4" t="s">
        <v>31</v>
      </c>
      <c r="I738" s="4" t="s">
        <v>28</v>
      </c>
      <c r="J738" s="4" t="s">
        <v>3</v>
      </c>
      <c r="K738" s="4" t="s">
        <v>14</v>
      </c>
      <c r="L738" s="4" t="s">
        <v>15</v>
      </c>
      <c r="M738" s="9">
        <v>6</v>
      </c>
      <c r="N738" s="6">
        <v>36.04</v>
      </c>
      <c r="O738" s="7">
        <v>0</v>
      </c>
      <c r="P738" s="6">
        <v>13.38</v>
      </c>
      <c r="Q738" s="6">
        <f t="shared" si="44"/>
        <v>216.24</v>
      </c>
      <c r="R738" s="6">
        <f t="shared" si="45"/>
        <v>80.28</v>
      </c>
      <c r="S738" s="6">
        <f t="shared" si="46"/>
        <v>135.96</v>
      </c>
      <c r="T738" s="8">
        <f t="shared" si="47"/>
        <v>0.62874583795782468</v>
      </c>
      <c r="U738" s="5">
        <f>YEAR(SalesDataTable[[#This Row],[Order Date]])</f>
        <v>2026</v>
      </c>
      <c r="V738" s="8" t="str">
        <f>"Q"&amp;ROUNDUP(MONTH(SalesDataTable[[#This Row],[Order Date]])/3,0)</f>
        <v>Q2</v>
      </c>
      <c r="W738" s="9">
        <f>MONTH(SalesDataTable[[#This Row],[Order Date]])</f>
        <v>5</v>
      </c>
      <c r="X738" s="8" t="str">
        <f>TEXT(SalesDataTable[[#This Row],[Order Date]],"mmm")</f>
        <v>May</v>
      </c>
    </row>
    <row r="739" spans="1:24" ht="16">
      <c r="A739" s="2">
        <v>4587</v>
      </c>
      <c r="B739" s="3">
        <v>46146</v>
      </c>
      <c r="C739" s="5">
        <f>YEAR(SalesDataTable[[#This Row],[Order Date]])</f>
        <v>2026</v>
      </c>
      <c r="D739" s="14" t="str">
        <f>"Q"&amp;ROUNDUP(MONTH(SalesDataTable[[#This Row],[Order Date]])/3,0)</f>
        <v>Q2</v>
      </c>
      <c r="E739" s="5">
        <f>MONTH(SalesDataTable[[#This Row],[Order Date]])</f>
        <v>5</v>
      </c>
      <c r="F739" s="5" t="str">
        <f>TEXT(SalesDataTable[[#This Row],[Order Date]], "MMM")</f>
        <v>May</v>
      </c>
      <c r="G739" s="4" t="s">
        <v>11</v>
      </c>
      <c r="H739" s="4" t="s">
        <v>12</v>
      </c>
      <c r="I739" s="4" t="s">
        <v>28</v>
      </c>
      <c r="J739" s="4" t="s">
        <v>3</v>
      </c>
      <c r="K739" s="4" t="s">
        <v>9</v>
      </c>
      <c r="L739" s="4" t="s">
        <v>10</v>
      </c>
      <c r="M739" s="9">
        <v>2</v>
      </c>
      <c r="N739" s="6">
        <v>91.72</v>
      </c>
      <c r="O739" s="7">
        <v>0</v>
      </c>
      <c r="P739" s="6">
        <v>45.67</v>
      </c>
      <c r="Q739" s="6">
        <f t="shared" si="44"/>
        <v>183.44</v>
      </c>
      <c r="R739" s="6">
        <f t="shared" si="45"/>
        <v>91.34</v>
      </c>
      <c r="S739" s="6">
        <f t="shared" si="46"/>
        <v>92.1</v>
      </c>
      <c r="T739" s="8">
        <f t="shared" si="47"/>
        <v>0.50207152202354988</v>
      </c>
      <c r="U739" s="5">
        <f>YEAR(SalesDataTable[[#This Row],[Order Date]])</f>
        <v>2026</v>
      </c>
      <c r="V739" s="8" t="str">
        <f>"Q"&amp;ROUNDUP(MONTH(SalesDataTable[[#This Row],[Order Date]])/3,0)</f>
        <v>Q2</v>
      </c>
      <c r="W739" s="9">
        <f>MONTH(SalesDataTable[[#This Row],[Order Date]])</f>
        <v>5</v>
      </c>
      <c r="X739" s="8" t="str">
        <f>TEXT(SalesDataTable[[#This Row],[Order Date]],"mmm")</f>
        <v>May</v>
      </c>
    </row>
    <row r="740" spans="1:24" ht="16">
      <c r="A740" s="2">
        <v>830</v>
      </c>
      <c r="B740" s="3">
        <v>46147</v>
      </c>
      <c r="C740" s="5">
        <f>YEAR(SalesDataTable[[#This Row],[Order Date]])</f>
        <v>2026</v>
      </c>
      <c r="D740" s="14" t="str">
        <f>"Q"&amp;ROUNDUP(MONTH(SalesDataTable[[#This Row],[Order Date]])/3,0)</f>
        <v>Q2</v>
      </c>
      <c r="E740" s="5">
        <f>MONTH(SalesDataTable[[#This Row],[Order Date]])</f>
        <v>5</v>
      </c>
      <c r="F740" s="5" t="str">
        <f>TEXT(SalesDataTable[[#This Row],[Order Date]], "MMM")</f>
        <v>May</v>
      </c>
      <c r="G740" s="4" t="s">
        <v>20</v>
      </c>
      <c r="H740" s="4" t="s">
        <v>33</v>
      </c>
      <c r="I740" s="4" t="s">
        <v>2</v>
      </c>
      <c r="J740" s="4" t="s">
        <v>16</v>
      </c>
      <c r="K740" s="4" t="s">
        <v>4</v>
      </c>
      <c r="L740" s="4" t="s">
        <v>22</v>
      </c>
      <c r="M740" s="9">
        <v>2</v>
      </c>
      <c r="N740" s="6">
        <v>50.4</v>
      </c>
      <c r="O740" s="7">
        <v>0</v>
      </c>
      <c r="P740" s="6">
        <v>22.21</v>
      </c>
      <c r="Q740" s="6">
        <f t="shared" si="44"/>
        <v>100.8</v>
      </c>
      <c r="R740" s="6">
        <f t="shared" si="45"/>
        <v>44.42</v>
      </c>
      <c r="S740" s="6">
        <f t="shared" si="46"/>
        <v>56.379999999999995</v>
      </c>
      <c r="T740" s="8">
        <f t="shared" si="47"/>
        <v>0.55932539682539684</v>
      </c>
      <c r="U740" s="5">
        <f>YEAR(SalesDataTable[[#This Row],[Order Date]])</f>
        <v>2026</v>
      </c>
      <c r="V740" s="8" t="str">
        <f>"Q"&amp;ROUNDUP(MONTH(SalesDataTable[[#This Row],[Order Date]])/3,0)</f>
        <v>Q2</v>
      </c>
      <c r="W740" s="9">
        <f>MONTH(SalesDataTable[[#This Row],[Order Date]])</f>
        <v>5</v>
      </c>
      <c r="X740" s="8" t="str">
        <f>TEXT(SalesDataTable[[#This Row],[Order Date]],"mmm")</f>
        <v>May</v>
      </c>
    </row>
    <row r="741" spans="1:24" ht="16">
      <c r="A741" s="2">
        <v>4320</v>
      </c>
      <c r="B741" s="3">
        <v>46147</v>
      </c>
      <c r="C741" s="5">
        <f>YEAR(SalesDataTable[[#This Row],[Order Date]])</f>
        <v>2026</v>
      </c>
      <c r="D741" s="14" t="str">
        <f>"Q"&amp;ROUNDUP(MONTH(SalesDataTable[[#This Row],[Order Date]])/3,0)</f>
        <v>Q2</v>
      </c>
      <c r="E741" s="5">
        <f>MONTH(SalesDataTable[[#This Row],[Order Date]])</f>
        <v>5</v>
      </c>
      <c r="F741" s="5" t="str">
        <f>TEXT(SalesDataTable[[#This Row],[Order Date]], "MMM")</f>
        <v>May</v>
      </c>
      <c r="G741" s="4" t="s">
        <v>6</v>
      </c>
      <c r="H741" s="4" t="s">
        <v>27</v>
      </c>
      <c r="I741" s="4" t="s">
        <v>2</v>
      </c>
      <c r="J741" s="4" t="s">
        <v>3</v>
      </c>
      <c r="K741" s="4" t="s">
        <v>14</v>
      </c>
      <c r="L741" s="4" t="s">
        <v>48</v>
      </c>
      <c r="M741" s="9">
        <v>2</v>
      </c>
      <c r="N741" s="6">
        <v>165.17</v>
      </c>
      <c r="O741" s="7">
        <v>0</v>
      </c>
      <c r="P741" s="6">
        <v>87.78</v>
      </c>
      <c r="Q741" s="6">
        <f t="shared" si="44"/>
        <v>330.34</v>
      </c>
      <c r="R741" s="6">
        <f t="shared" si="45"/>
        <v>175.56</v>
      </c>
      <c r="S741" s="6">
        <f t="shared" si="46"/>
        <v>154.77999999999997</v>
      </c>
      <c r="T741" s="8">
        <f t="shared" si="47"/>
        <v>0.46854755706242052</v>
      </c>
      <c r="U741" s="5">
        <f>YEAR(SalesDataTable[[#This Row],[Order Date]])</f>
        <v>2026</v>
      </c>
      <c r="V741" s="8" t="str">
        <f>"Q"&amp;ROUNDUP(MONTH(SalesDataTable[[#This Row],[Order Date]])/3,0)</f>
        <v>Q2</v>
      </c>
      <c r="W741" s="9">
        <f>MONTH(SalesDataTable[[#This Row],[Order Date]])</f>
        <v>5</v>
      </c>
      <c r="X741" s="8" t="str">
        <f>TEXT(SalesDataTable[[#This Row],[Order Date]],"mmm")</f>
        <v>May</v>
      </c>
    </row>
    <row r="742" spans="1:24" ht="16">
      <c r="A742" s="2">
        <v>4386</v>
      </c>
      <c r="B742" s="3">
        <v>46147</v>
      </c>
      <c r="C742" s="5">
        <f>YEAR(SalesDataTable[[#This Row],[Order Date]])</f>
        <v>2026</v>
      </c>
      <c r="D742" s="14" t="str">
        <f>"Q"&amp;ROUNDUP(MONTH(SalesDataTable[[#This Row],[Order Date]])/3,0)</f>
        <v>Q2</v>
      </c>
      <c r="E742" s="5">
        <f>MONTH(SalesDataTable[[#This Row],[Order Date]])</f>
        <v>5</v>
      </c>
      <c r="F742" s="5" t="str">
        <f>TEXT(SalesDataTable[[#This Row],[Order Date]], "MMM")</f>
        <v>May</v>
      </c>
      <c r="G742" s="4" t="s">
        <v>0</v>
      </c>
      <c r="H742" s="4" t="s">
        <v>50</v>
      </c>
      <c r="I742" s="4" t="s">
        <v>2</v>
      </c>
      <c r="J742" s="4" t="s">
        <v>3</v>
      </c>
      <c r="K742" s="4" t="s">
        <v>9</v>
      </c>
      <c r="L742" s="4" t="s">
        <v>46</v>
      </c>
      <c r="M742" s="9">
        <v>1</v>
      </c>
      <c r="N742" s="6">
        <v>69.819999999999993</v>
      </c>
      <c r="O742" s="7">
        <v>0.05</v>
      </c>
      <c r="P742" s="6">
        <v>33.29</v>
      </c>
      <c r="Q742" s="6">
        <f t="shared" si="44"/>
        <v>66.328999999999994</v>
      </c>
      <c r="R742" s="6">
        <f t="shared" si="45"/>
        <v>33.29</v>
      </c>
      <c r="S742" s="6">
        <f t="shared" si="46"/>
        <v>33.038999999999994</v>
      </c>
      <c r="T742" s="8">
        <f t="shared" si="47"/>
        <v>0.49810791659756665</v>
      </c>
      <c r="U742" s="5">
        <f>YEAR(SalesDataTable[[#This Row],[Order Date]])</f>
        <v>2026</v>
      </c>
      <c r="V742" s="8" t="str">
        <f>"Q"&amp;ROUNDUP(MONTH(SalesDataTable[[#This Row],[Order Date]])/3,0)</f>
        <v>Q2</v>
      </c>
      <c r="W742" s="9">
        <f>MONTH(SalesDataTable[[#This Row],[Order Date]])</f>
        <v>5</v>
      </c>
      <c r="X742" s="8" t="str">
        <f>TEXT(SalesDataTable[[#This Row],[Order Date]],"mmm")</f>
        <v>May</v>
      </c>
    </row>
    <row r="743" spans="1:24" ht="16">
      <c r="A743" s="2">
        <v>4602</v>
      </c>
      <c r="B743" s="3">
        <v>46147</v>
      </c>
      <c r="C743" s="5">
        <f>YEAR(SalesDataTable[[#This Row],[Order Date]])</f>
        <v>2026</v>
      </c>
      <c r="D743" s="14" t="str">
        <f>"Q"&amp;ROUNDUP(MONTH(SalesDataTable[[#This Row],[Order Date]])/3,0)</f>
        <v>Q2</v>
      </c>
      <c r="E743" s="5">
        <f>MONTH(SalesDataTable[[#This Row],[Order Date]])</f>
        <v>5</v>
      </c>
      <c r="F743" s="5" t="str">
        <f>TEXT(SalesDataTable[[#This Row],[Order Date]], "MMM")</f>
        <v>May</v>
      </c>
      <c r="G743" s="4" t="s">
        <v>6</v>
      </c>
      <c r="H743" s="4" t="s">
        <v>43</v>
      </c>
      <c r="I743" s="4" t="s">
        <v>28</v>
      </c>
      <c r="J743" s="4" t="s">
        <v>13</v>
      </c>
      <c r="K743" s="4" t="s">
        <v>14</v>
      </c>
      <c r="L743" s="4" t="s">
        <v>44</v>
      </c>
      <c r="M743" s="9">
        <v>2</v>
      </c>
      <c r="N743" s="6">
        <v>131.36000000000001</v>
      </c>
      <c r="O743" s="7">
        <v>0.1</v>
      </c>
      <c r="P743" s="6">
        <v>65.3</v>
      </c>
      <c r="Q743" s="6">
        <f t="shared" si="44"/>
        <v>236.44800000000004</v>
      </c>
      <c r="R743" s="6">
        <f t="shared" si="45"/>
        <v>130.6</v>
      </c>
      <c r="S743" s="6">
        <f t="shared" si="46"/>
        <v>105.84800000000004</v>
      </c>
      <c r="T743" s="8">
        <f t="shared" si="47"/>
        <v>0.4476586818243336</v>
      </c>
      <c r="U743" s="5">
        <f>YEAR(SalesDataTable[[#This Row],[Order Date]])</f>
        <v>2026</v>
      </c>
      <c r="V743" s="8" t="str">
        <f>"Q"&amp;ROUNDUP(MONTH(SalesDataTable[[#This Row],[Order Date]])/3,0)</f>
        <v>Q2</v>
      </c>
      <c r="W743" s="9">
        <f>MONTH(SalesDataTable[[#This Row],[Order Date]])</f>
        <v>5</v>
      </c>
      <c r="X743" s="8" t="str">
        <f>TEXT(SalesDataTable[[#This Row],[Order Date]],"mmm")</f>
        <v>May</v>
      </c>
    </row>
    <row r="744" spans="1:24" ht="16">
      <c r="A744" s="2">
        <v>5190</v>
      </c>
      <c r="B744" s="3">
        <v>46147</v>
      </c>
      <c r="C744" s="5">
        <f>YEAR(SalesDataTable[[#This Row],[Order Date]])</f>
        <v>2026</v>
      </c>
      <c r="D744" s="14" t="str">
        <f>"Q"&amp;ROUNDUP(MONTH(SalesDataTable[[#This Row],[Order Date]])/3,0)</f>
        <v>Q2</v>
      </c>
      <c r="E744" s="5">
        <f>MONTH(SalesDataTable[[#This Row],[Order Date]])</f>
        <v>5</v>
      </c>
      <c r="F744" s="5" t="str">
        <f>TEXT(SalesDataTable[[#This Row],[Order Date]], "MMM")</f>
        <v>May</v>
      </c>
      <c r="G744" s="4" t="s">
        <v>20</v>
      </c>
      <c r="H744" s="4" t="s">
        <v>33</v>
      </c>
      <c r="I744" s="4" t="s">
        <v>8</v>
      </c>
      <c r="J744" s="4" t="s">
        <v>3</v>
      </c>
      <c r="K744" s="4" t="s">
        <v>9</v>
      </c>
      <c r="L744" s="4" t="s">
        <v>10</v>
      </c>
      <c r="M744" s="9">
        <v>15</v>
      </c>
      <c r="N744" s="6">
        <v>93.65</v>
      </c>
      <c r="O744" s="7">
        <v>0.1</v>
      </c>
      <c r="P744" s="6">
        <v>44.89</v>
      </c>
      <c r="Q744" s="6">
        <f t="shared" si="44"/>
        <v>1264.2750000000001</v>
      </c>
      <c r="R744" s="6">
        <f t="shared" si="45"/>
        <v>673.35</v>
      </c>
      <c r="S744" s="6">
        <f t="shared" si="46"/>
        <v>590.92500000000007</v>
      </c>
      <c r="T744" s="8">
        <f t="shared" si="47"/>
        <v>0.46740226612089936</v>
      </c>
      <c r="U744" s="5">
        <f>YEAR(SalesDataTable[[#This Row],[Order Date]])</f>
        <v>2026</v>
      </c>
      <c r="V744" s="8" t="str">
        <f>"Q"&amp;ROUNDUP(MONTH(SalesDataTable[[#This Row],[Order Date]])/3,0)</f>
        <v>Q2</v>
      </c>
      <c r="W744" s="9">
        <f>MONTH(SalesDataTable[[#This Row],[Order Date]])</f>
        <v>5</v>
      </c>
      <c r="X744" s="8" t="str">
        <f>TEXT(SalesDataTable[[#This Row],[Order Date]],"mmm")</f>
        <v>May</v>
      </c>
    </row>
    <row r="745" spans="1:24" ht="16">
      <c r="A745" s="2">
        <v>393</v>
      </c>
      <c r="B745" s="3">
        <v>46148</v>
      </c>
      <c r="C745" s="5">
        <f>YEAR(SalesDataTable[[#This Row],[Order Date]])</f>
        <v>2026</v>
      </c>
      <c r="D745" s="14" t="str">
        <f>"Q"&amp;ROUNDUP(MONTH(SalesDataTable[[#This Row],[Order Date]])/3,0)</f>
        <v>Q2</v>
      </c>
      <c r="E745" s="5">
        <f>MONTH(SalesDataTable[[#This Row],[Order Date]])</f>
        <v>5</v>
      </c>
      <c r="F745" s="5" t="str">
        <f>TEXT(SalesDataTable[[#This Row],[Order Date]], "MMM")</f>
        <v>May</v>
      </c>
      <c r="G745" s="4" t="s">
        <v>6</v>
      </c>
      <c r="H745" s="4" t="s">
        <v>43</v>
      </c>
      <c r="I745" s="4" t="s">
        <v>28</v>
      </c>
      <c r="J745" s="4" t="s">
        <v>13</v>
      </c>
      <c r="K745" s="4" t="s">
        <v>23</v>
      </c>
      <c r="L745" s="4" t="s">
        <v>29</v>
      </c>
      <c r="M745" s="9">
        <v>3</v>
      </c>
      <c r="N745" s="6">
        <v>199.93</v>
      </c>
      <c r="O745" s="7">
        <v>0</v>
      </c>
      <c r="P745" s="6">
        <v>104.86</v>
      </c>
      <c r="Q745" s="6">
        <f t="shared" si="44"/>
        <v>599.79</v>
      </c>
      <c r="R745" s="6">
        <f t="shared" si="45"/>
        <v>314.58</v>
      </c>
      <c r="S745" s="6">
        <f t="shared" si="46"/>
        <v>285.20999999999998</v>
      </c>
      <c r="T745" s="8">
        <f t="shared" si="47"/>
        <v>0.47551643075076278</v>
      </c>
      <c r="U745" s="5">
        <f>YEAR(SalesDataTable[[#This Row],[Order Date]])</f>
        <v>2026</v>
      </c>
      <c r="V745" s="8" t="str">
        <f>"Q"&amp;ROUNDUP(MONTH(SalesDataTable[[#This Row],[Order Date]])/3,0)</f>
        <v>Q2</v>
      </c>
      <c r="W745" s="9">
        <f>MONTH(SalesDataTable[[#This Row],[Order Date]])</f>
        <v>5</v>
      </c>
      <c r="X745" s="8" t="str">
        <f>TEXT(SalesDataTable[[#This Row],[Order Date]],"mmm")</f>
        <v>May</v>
      </c>
    </row>
    <row r="746" spans="1:24" ht="16">
      <c r="A746" s="2">
        <v>812</v>
      </c>
      <c r="B746" s="3">
        <v>46148</v>
      </c>
      <c r="C746" s="5">
        <f>YEAR(SalesDataTable[[#This Row],[Order Date]])</f>
        <v>2026</v>
      </c>
      <c r="D746" s="14" t="str">
        <f>"Q"&amp;ROUNDUP(MONTH(SalesDataTable[[#This Row],[Order Date]])/3,0)</f>
        <v>Q2</v>
      </c>
      <c r="E746" s="5">
        <f>MONTH(SalesDataTable[[#This Row],[Order Date]])</f>
        <v>5</v>
      </c>
      <c r="F746" s="5" t="str">
        <f>TEXT(SalesDataTable[[#This Row],[Order Date]], "MMM")</f>
        <v>May</v>
      </c>
      <c r="G746" s="4" t="s">
        <v>0</v>
      </c>
      <c r="H746" s="4" t="s">
        <v>1</v>
      </c>
      <c r="I746" s="4" t="s">
        <v>2</v>
      </c>
      <c r="J746" s="4" t="s">
        <v>13</v>
      </c>
      <c r="K746" s="4" t="s">
        <v>9</v>
      </c>
      <c r="L746" s="4" t="s">
        <v>46</v>
      </c>
      <c r="M746" s="9">
        <v>5</v>
      </c>
      <c r="N746" s="6">
        <v>70.150000000000006</v>
      </c>
      <c r="O746" s="7">
        <v>0</v>
      </c>
      <c r="P746" s="6">
        <v>32.700000000000003</v>
      </c>
      <c r="Q746" s="6">
        <f t="shared" si="44"/>
        <v>350.75</v>
      </c>
      <c r="R746" s="6">
        <f t="shared" si="45"/>
        <v>163.5</v>
      </c>
      <c r="S746" s="6">
        <f t="shared" si="46"/>
        <v>187.25</v>
      </c>
      <c r="T746" s="8">
        <f t="shared" si="47"/>
        <v>0.53385602280826805</v>
      </c>
      <c r="U746" s="5">
        <f>YEAR(SalesDataTable[[#This Row],[Order Date]])</f>
        <v>2026</v>
      </c>
      <c r="V746" s="8" t="str">
        <f>"Q"&amp;ROUNDUP(MONTH(SalesDataTable[[#This Row],[Order Date]])/3,0)</f>
        <v>Q2</v>
      </c>
      <c r="W746" s="9">
        <f>MONTH(SalesDataTable[[#This Row],[Order Date]])</f>
        <v>5</v>
      </c>
      <c r="X746" s="8" t="str">
        <f>TEXT(SalesDataTable[[#This Row],[Order Date]],"mmm")</f>
        <v>May</v>
      </c>
    </row>
    <row r="747" spans="1:24" ht="16">
      <c r="A747" s="2">
        <v>1297</v>
      </c>
      <c r="B747" s="3">
        <v>46148</v>
      </c>
      <c r="C747" s="5">
        <f>YEAR(SalesDataTable[[#This Row],[Order Date]])</f>
        <v>2026</v>
      </c>
      <c r="D747" s="14" t="str">
        <f>"Q"&amp;ROUNDUP(MONTH(SalesDataTable[[#This Row],[Order Date]])/3,0)</f>
        <v>Q2</v>
      </c>
      <c r="E747" s="5">
        <f>MONTH(SalesDataTable[[#This Row],[Order Date]])</f>
        <v>5</v>
      </c>
      <c r="F747" s="5" t="str">
        <f>TEXT(SalesDataTable[[#This Row],[Order Date]], "MMM")</f>
        <v>May</v>
      </c>
      <c r="G747" s="4" t="s">
        <v>11</v>
      </c>
      <c r="H747" s="4" t="s">
        <v>12</v>
      </c>
      <c r="I747" s="4" t="s">
        <v>19</v>
      </c>
      <c r="J747" s="4" t="s">
        <v>13</v>
      </c>
      <c r="K747" s="4" t="s">
        <v>34</v>
      </c>
      <c r="L747" s="4" t="s">
        <v>42</v>
      </c>
      <c r="M747" s="9">
        <v>2</v>
      </c>
      <c r="N747" s="6">
        <v>35.86</v>
      </c>
      <c r="O747" s="7">
        <v>0</v>
      </c>
      <c r="P747" s="6">
        <v>13.9</v>
      </c>
      <c r="Q747" s="6">
        <f t="shared" si="44"/>
        <v>71.72</v>
      </c>
      <c r="R747" s="6">
        <f t="shared" si="45"/>
        <v>27.8</v>
      </c>
      <c r="S747" s="6">
        <f t="shared" si="46"/>
        <v>43.92</v>
      </c>
      <c r="T747" s="8">
        <f t="shared" si="47"/>
        <v>0.61238148354712774</v>
      </c>
      <c r="U747" s="5">
        <f>YEAR(SalesDataTable[[#This Row],[Order Date]])</f>
        <v>2026</v>
      </c>
      <c r="V747" s="8" t="str">
        <f>"Q"&amp;ROUNDUP(MONTH(SalesDataTable[[#This Row],[Order Date]])/3,0)</f>
        <v>Q2</v>
      </c>
      <c r="W747" s="9">
        <f>MONTH(SalesDataTable[[#This Row],[Order Date]])</f>
        <v>5</v>
      </c>
      <c r="X747" s="8" t="str">
        <f>TEXT(SalesDataTable[[#This Row],[Order Date]],"mmm")</f>
        <v>May</v>
      </c>
    </row>
    <row r="748" spans="1:24" ht="16">
      <c r="A748" s="2">
        <v>1574</v>
      </c>
      <c r="B748" s="3">
        <v>46148</v>
      </c>
      <c r="C748" s="5">
        <f>YEAR(SalesDataTable[[#This Row],[Order Date]])</f>
        <v>2026</v>
      </c>
      <c r="D748" s="14" t="str">
        <f>"Q"&amp;ROUNDUP(MONTH(SalesDataTable[[#This Row],[Order Date]])/3,0)</f>
        <v>Q2</v>
      </c>
      <c r="E748" s="5">
        <f>MONTH(SalesDataTable[[#This Row],[Order Date]])</f>
        <v>5</v>
      </c>
      <c r="F748" s="5" t="str">
        <f>TEXT(SalesDataTable[[#This Row],[Order Date]], "MMM")</f>
        <v>May</v>
      </c>
      <c r="G748" s="4" t="s">
        <v>6</v>
      </c>
      <c r="H748" s="4" t="s">
        <v>27</v>
      </c>
      <c r="I748" s="4" t="s">
        <v>2</v>
      </c>
      <c r="J748" s="4" t="s">
        <v>3</v>
      </c>
      <c r="K748" s="4" t="s">
        <v>9</v>
      </c>
      <c r="L748" s="4" t="s">
        <v>10</v>
      </c>
      <c r="M748" s="9">
        <v>1</v>
      </c>
      <c r="N748" s="6">
        <v>92.27</v>
      </c>
      <c r="O748" s="7">
        <v>0</v>
      </c>
      <c r="P748" s="6">
        <v>46.5</v>
      </c>
      <c r="Q748" s="6">
        <f t="shared" si="44"/>
        <v>92.27</v>
      </c>
      <c r="R748" s="6">
        <f t="shared" si="45"/>
        <v>46.5</v>
      </c>
      <c r="S748" s="6">
        <f t="shared" si="46"/>
        <v>45.769999999999996</v>
      </c>
      <c r="T748" s="8">
        <f t="shared" si="47"/>
        <v>0.49604421805570603</v>
      </c>
      <c r="U748" s="5">
        <f>YEAR(SalesDataTable[[#This Row],[Order Date]])</f>
        <v>2026</v>
      </c>
      <c r="V748" s="8" t="str">
        <f>"Q"&amp;ROUNDUP(MONTH(SalesDataTable[[#This Row],[Order Date]])/3,0)</f>
        <v>Q2</v>
      </c>
      <c r="W748" s="9">
        <f>MONTH(SalesDataTable[[#This Row],[Order Date]])</f>
        <v>5</v>
      </c>
      <c r="X748" s="8" t="str">
        <f>TEXT(SalesDataTable[[#This Row],[Order Date]],"mmm")</f>
        <v>May</v>
      </c>
    </row>
    <row r="749" spans="1:24" ht="16">
      <c r="A749" s="2">
        <v>3060</v>
      </c>
      <c r="B749" s="3">
        <v>46148</v>
      </c>
      <c r="C749" s="5">
        <f>YEAR(SalesDataTable[[#This Row],[Order Date]])</f>
        <v>2026</v>
      </c>
      <c r="D749" s="14" t="str">
        <f>"Q"&amp;ROUNDUP(MONTH(SalesDataTable[[#This Row],[Order Date]])/3,0)</f>
        <v>Q2</v>
      </c>
      <c r="E749" s="5">
        <f>MONTH(SalesDataTable[[#This Row],[Order Date]])</f>
        <v>5</v>
      </c>
      <c r="F749" s="5" t="str">
        <f>TEXT(SalesDataTable[[#This Row],[Order Date]], "MMM")</f>
        <v>May</v>
      </c>
      <c r="G749" s="4" t="s">
        <v>6</v>
      </c>
      <c r="H749" s="4" t="s">
        <v>27</v>
      </c>
      <c r="I749" s="4" t="s">
        <v>8</v>
      </c>
      <c r="J749" s="4" t="s">
        <v>16</v>
      </c>
      <c r="K749" s="4" t="s">
        <v>9</v>
      </c>
      <c r="L749" s="4" t="s">
        <v>37</v>
      </c>
      <c r="M749" s="9">
        <v>6</v>
      </c>
      <c r="N749" s="6">
        <v>157.31</v>
      </c>
      <c r="O749" s="7">
        <v>0.15</v>
      </c>
      <c r="P749" s="6">
        <v>80.34</v>
      </c>
      <c r="Q749" s="6">
        <f t="shared" si="44"/>
        <v>802.28099999999995</v>
      </c>
      <c r="R749" s="6">
        <f t="shared" si="45"/>
        <v>482.04</v>
      </c>
      <c r="S749" s="6">
        <f t="shared" si="46"/>
        <v>320.24099999999993</v>
      </c>
      <c r="T749" s="8">
        <f t="shared" si="47"/>
        <v>0.3991631361081715</v>
      </c>
      <c r="U749" s="5">
        <f>YEAR(SalesDataTable[[#This Row],[Order Date]])</f>
        <v>2026</v>
      </c>
      <c r="V749" s="8" t="str">
        <f>"Q"&amp;ROUNDUP(MONTH(SalesDataTable[[#This Row],[Order Date]])/3,0)</f>
        <v>Q2</v>
      </c>
      <c r="W749" s="9">
        <f>MONTH(SalesDataTable[[#This Row],[Order Date]])</f>
        <v>5</v>
      </c>
      <c r="X749" s="8" t="str">
        <f>TEXT(SalesDataTable[[#This Row],[Order Date]],"mmm")</f>
        <v>May</v>
      </c>
    </row>
    <row r="750" spans="1:24" ht="16">
      <c r="A750" s="2">
        <v>3490</v>
      </c>
      <c r="B750" s="3">
        <v>46148</v>
      </c>
      <c r="C750" s="5">
        <f>YEAR(SalesDataTable[[#This Row],[Order Date]])</f>
        <v>2026</v>
      </c>
      <c r="D750" s="14" t="str">
        <f>"Q"&amp;ROUNDUP(MONTH(SalesDataTable[[#This Row],[Order Date]])/3,0)</f>
        <v>Q2</v>
      </c>
      <c r="E750" s="5">
        <f>MONTH(SalesDataTable[[#This Row],[Order Date]])</f>
        <v>5</v>
      </c>
      <c r="F750" s="5" t="str">
        <f>TEXT(SalesDataTable[[#This Row],[Order Date]], "MMM")</f>
        <v>May</v>
      </c>
      <c r="G750" s="4" t="s">
        <v>6</v>
      </c>
      <c r="H750" s="4" t="s">
        <v>41</v>
      </c>
      <c r="I750" s="4" t="s">
        <v>2</v>
      </c>
      <c r="J750" s="4" t="s">
        <v>13</v>
      </c>
      <c r="K750" s="4" t="s">
        <v>14</v>
      </c>
      <c r="L750" s="4" t="s">
        <v>32</v>
      </c>
      <c r="M750" s="9">
        <v>2</v>
      </c>
      <c r="N750" s="6">
        <v>46.18</v>
      </c>
      <c r="O750" s="7">
        <v>0.05</v>
      </c>
      <c r="P750" s="6">
        <v>17.899999999999999</v>
      </c>
      <c r="Q750" s="6">
        <f t="shared" si="44"/>
        <v>87.74199999999999</v>
      </c>
      <c r="R750" s="6">
        <f t="shared" si="45"/>
        <v>35.799999999999997</v>
      </c>
      <c r="S750" s="6">
        <f t="shared" si="46"/>
        <v>51.941999999999993</v>
      </c>
      <c r="T750" s="8">
        <f t="shared" si="47"/>
        <v>0.59198559412823959</v>
      </c>
      <c r="U750" s="5">
        <f>YEAR(SalesDataTable[[#This Row],[Order Date]])</f>
        <v>2026</v>
      </c>
      <c r="V750" s="8" t="str">
        <f>"Q"&amp;ROUNDUP(MONTH(SalesDataTable[[#This Row],[Order Date]])/3,0)</f>
        <v>Q2</v>
      </c>
      <c r="W750" s="9">
        <f>MONTH(SalesDataTable[[#This Row],[Order Date]])</f>
        <v>5</v>
      </c>
      <c r="X750" s="8" t="str">
        <f>TEXT(SalesDataTable[[#This Row],[Order Date]],"mmm")</f>
        <v>May</v>
      </c>
    </row>
    <row r="751" spans="1:24" ht="16">
      <c r="A751" s="2">
        <v>3654</v>
      </c>
      <c r="B751" s="3">
        <v>46148</v>
      </c>
      <c r="C751" s="5">
        <f>YEAR(SalesDataTable[[#This Row],[Order Date]])</f>
        <v>2026</v>
      </c>
      <c r="D751" s="14" t="str">
        <f>"Q"&amp;ROUNDUP(MONTH(SalesDataTable[[#This Row],[Order Date]])/3,0)</f>
        <v>Q2</v>
      </c>
      <c r="E751" s="5">
        <f>MONTH(SalesDataTable[[#This Row],[Order Date]])</f>
        <v>5</v>
      </c>
      <c r="F751" s="5" t="str">
        <f>TEXT(SalesDataTable[[#This Row],[Order Date]], "MMM")</f>
        <v>May</v>
      </c>
      <c r="G751" s="4" t="s">
        <v>11</v>
      </c>
      <c r="H751" s="4" t="s">
        <v>39</v>
      </c>
      <c r="I751" s="4" t="s">
        <v>2</v>
      </c>
      <c r="J751" s="4" t="s">
        <v>16</v>
      </c>
      <c r="K751" s="4" t="s">
        <v>4</v>
      </c>
      <c r="L751" s="4" t="s">
        <v>22</v>
      </c>
      <c r="M751" s="9">
        <v>1</v>
      </c>
      <c r="N751" s="6">
        <v>51.44</v>
      </c>
      <c r="O751" s="7">
        <v>0.1</v>
      </c>
      <c r="P751" s="6">
        <v>22.88</v>
      </c>
      <c r="Q751" s="6">
        <f t="shared" si="44"/>
        <v>46.295999999999999</v>
      </c>
      <c r="R751" s="6">
        <f t="shared" si="45"/>
        <v>22.88</v>
      </c>
      <c r="S751" s="6">
        <f t="shared" si="46"/>
        <v>23.416</v>
      </c>
      <c r="T751" s="8">
        <f t="shared" si="47"/>
        <v>0.50578883704855715</v>
      </c>
      <c r="U751" s="5">
        <f>YEAR(SalesDataTable[[#This Row],[Order Date]])</f>
        <v>2026</v>
      </c>
      <c r="V751" s="8" t="str">
        <f>"Q"&amp;ROUNDUP(MONTH(SalesDataTable[[#This Row],[Order Date]])/3,0)</f>
        <v>Q2</v>
      </c>
      <c r="W751" s="9">
        <f>MONTH(SalesDataTable[[#This Row],[Order Date]])</f>
        <v>5</v>
      </c>
      <c r="X751" s="8" t="str">
        <f>TEXT(SalesDataTable[[#This Row],[Order Date]],"mmm")</f>
        <v>May</v>
      </c>
    </row>
    <row r="752" spans="1:24" ht="16">
      <c r="A752" s="2">
        <v>4209</v>
      </c>
      <c r="B752" s="3">
        <v>46148</v>
      </c>
      <c r="C752" s="5">
        <f>YEAR(SalesDataTable[[#This Row],[Order Date]])</f>
        <v>2026</v>
      </c>
      <c r="D752" s="14" t="str">
        <f>"Q"&amp;ROUNDUP(MONTH(SalesDataTable[[#This Row],[Order Date]])/3,0)</f>
        <v>Q2</v>
      </c>
      <c r="E752" s="5">
        <f>MONTH(SalesDataTable[[#This Row],[Order Date]])</f>
        <v>5</v>
      </c>
      <c r="F752" s="5" t="str">
        <f>TEXT(SalesDataTable[[#This Row],[Order Date]], "MMM")</f>
        <v>May</v>
      </c>
      <c r="G752" s="4" t="s">
        <v>6</v>
      </c>
      <c r="H752" s="4" t="s">
        <v>7</v>
      </c>
      <c r="I752" s="4" t="s">
        <v>2</v>
      </c>
      <c r="J752" s="4" t="s">
        <v>13</v>
      </c>
      <c r="K752" s="4" t="s">
        <v>34</v>
      </c>
      <c r="L752" s="4" t="s">
        <v>45</v>
      </c>
      <c r="M752" s="9">
        <v>2</v>
      </c>
      <c r="N752" s="6">
        <v>50.97</v>
      </c>
      <c r="O752" s="7">
        <v>0.05</v>
      </c>
      <c r="P752" s="6">
        <v>21.67</v>
      </c>
      <c r="Q752" s="6">
        <f t="shared" si="44"/>
        <v>96.842999999999989</v>
      </c>
      <c r="R752" s="6">
        <f t="shared" si="45"/>
        <v>43.34</v>
      </c>
      <c r="S752" s="6">
        <f t="shared" si="46"/>
        <v>53.502999999999986</v>
      </c>
      <c r="T752" s="8">
        <f t="shared" si="47"/>
        <v>0.55247152607829153</v>
      </c>
      <c r="U752" s="5">
        <f>YEAR(SalesDataTable[[#This Row],[Order Date]])</f>
        <v>2026</v>
      </c>
      <c r="V752" s="8" t="str">
        <f>"Q"&amp;ROUNDUP(MONTH(SalesDataTable[[#This Row],[Order Date]])/3,0)</f>
        <v>Q2</v>
      </c>
      <c r="W752" s="9">
        <f>MONTH(SalesDataTable[[#This Row],[Order Date]])</f>
        <v>5</v>
      </c>
      <c r="X752" s="8" t="str">
        <f>TEXT(SalesDataTable[[#This Row],[Order Date]],"mmm")</f>
        <v>May</v>
      </c>
    </row>
    <row r="753" spans="1:24" ht="16">
      <c r="A753" s="2">
        <v>4227</v>
      </c>
      <c r="B753" s="3">
        <v>46148</v>
      </c>
      <c r="C753" s="5">
        <f>YEAR(SalesDataTable[[#This Row],[Order Date]])</f>
        <v>2026</v>
      </c>
      <c r="D753" s="14" t="str">
        <f>"Q"&amp;ROUNDUP(MONTH(SalesDataTable[[#This Row],[Order Date]])/3,0)</f>
        <v>Q2</v>
      </c>
      <c r="E753" s="5">
        <f>MONTH(SalesDataTable[[#This Row],[Order Date]])</f>
        <v>5</v>
      </c>
      <c r="F753" s="5" t="str">
        <f>TEXT(SalesDataTable[[#This Row],[Order Date]], "MMM")</f>
        <v>May</v>
      </c>
      <c r="G753" s="4" t="s">
        <v>6</v>
      </c>
      <c r="H753" s="4" t="s">
        <v>7</v>
      </c>
      <c r="I753" s="4" t="s">
        <v>2</v>
      </c>
      <c r="J753" s="4" t="s">
        <v>13</v>
      </c>
      <c r="K753" s="4" t="s">
        <v>4</v>
      </c>
      <c r="L753" s="4" t="s">
        <v>26</v>
      </c>
      <c r="M753" s="9">
        <v>2</v>
      </c>
      <c r="N753" s="6">
        <v>40.549999999999997</v>
      </c>
      <c r="O753" s="7">
        <v>0</v>
      </c>
      <c r="P753" s="6">
        <v>16.52</v>
      </c>
      <c r="Q753" s="6">
        <f t="shared" si="44"/>
        <v>81.099999999999994</v>
      </c>
      <c r="R753" s="6">
        <f t="shared" si="45"/>
        <v>33.04</v>
      </c>
      <c r="S753" s="6">
        <f t="shared" si="46"/>
        <v>48.059999999999995</v>
      </c>
      <c r="T753" s="8">
        <f t="shared" si="47"/>
        <v>0.59260172626387175</v>
      </c>
      <c r="U753" s="5">
        <f>YEAR(SalesDataTable[[#This Row],[Order Date]])</f>
        <v>2026</v>
      </c>
      <c r="V753" s="8" t="str">
        <f>"Q"&amp;ROUNDUP(MONTH(SalesDataTable[[#This Row],[Order Date]])/3,0)</f>
        <v>Q2</v>
      </c>
      <c r="W753" s="9">
        <f>MONTH(SalesDataTable[[#This Row],[Order Date]])</f>
        <v>5</v>
      </c>
      <c r="X753" s="8" t="str">
        <f>TEXT(SalesDataTable[[#This Row],[Order Date]],"mmm")</f>
        <v>May</v>
      </c>
    </row>
    <row r="754" spans="1:24" ht="16">
      <c r="A754" s="2">
        <v>4247</v>
      </c>
      <c r="B754" s="3">
        <v>46148</v>
      </c>
      <c r="C754" s="5">
        <f>YEAR(SalesDataTable[[#This Row],[Order Date]])</f>
        <v>2026</v>
      </c>
      <c r="D754" s="14" t="str">
        <f>"Q"&amp;ROUNDUP(MONTH(SalesDataTable[[#This Row],[Order Date]])/3,0)</f>
        <v>Q2</v>
      </c>
      <c r="E754" s="5">
        <f>MONTH(SalesDataTable[[#This Row],[Order Date]])</f>
        <v>5</v>
      </c>
      <c r="F754" s="5" t="str">
        <f>TEXT(SalesDataTable[[#This Row],[Order Date]], "MMM")</f>
        <v>May</v>
      </c>
      <c r="G754" s="4" t="s">
        <v>11</v>
      </c>
      <c r="H754" s="4" t="s">
        <v>52</v>
      </c>
      <c r="I754" s="4" t="s">
        <v>2</v>
      </c>
      <c r="J754" s="4" t="s">
        <v>13</v>
      </c>
      <c r="K754" s="4" t="s">
        <v>4</v>
      </c>
      <c r="L754" s="4" t="s">
        <v>22</v>
      </c>
      <c r="M754" s="9">
        <v>2</v>
      </c>
      <c r="N754" s="6">
        <v>51.3</v>
      </c>
      <c r="O754" s="7">
        <v>0</v>
      </c>
      <c r="P754" s="6">
        <v>23.12</v>
      </c>
      <c r="Q754" s="6">
        <f t="shared" si="44"/>
        <v>102.6</v>
      </c>
      <c r="R754" s="6">
        <f t="shared" si="45"/>
        <v>46.24</v>
      </c>
      <c r="S754" s="6">
        <f t="shared" si="46"/>
        <v>56.359999999999992</v>
      </c>
      <c r="T754" s="8">
        <f t="shared" si="47"/>
        <v>0.54931773879142298</v>
      </c>
      <c r="U754" s="5">
        <f>YEAR(SalesDataTable[[#This Row],[Order Date]])</f>
        <v>2026</v>
      </c>
      <c r="V754" s="8" t="str">
        <f>"Q"&amp;ROUNDUP(MONTH(SalesDataTable[[#This Row],[Order Date]])/3,0)</f>
        <v>Q2</v>
      </c>
      <c r="W754" s="9">
        <f>MONTH(SalesDataTable[[#This Row],[Order Date]])</f>
        <v>5</v>
      </c>
      <c r="X754" s="8" t="str">
        <f>TEXT(SalesDataTable[[#This Row],[Order Date]],"mmm")</f>
        <v>May</v>
      </c>
    </row>
    <row r="755" spans="1:24" ht="16">
      <c r="A755" s="2">
        <v>5196</v>
      </c>
      <c r="B755" s="3">
        <v>46148</v>
      </c>
      <c r="C755" s="5">
        <f>YEAR(SalesDataTable[[#This Row],[Order Date]])</f>
        <v>2026</v>
      </c>
      <c r="D755" s="14" t="str">
        <f>"Q"&amp;ROUNDUP(MONTH(SalesDataTable[[#This Row],[Order Date]])/3,0)</f>
        <v>Q2</v>
      </c>
      <c r="E755" s="5">
        <f>MONTH(SalesDataTable[[#This Row],[Order Date]])</f>
        <v>5</v>
      </c>
      <c r="F755" s="5" t="str">
        <f>TEXT(SalesDataTable[[#This Row],[Order Date]], "MMM")</f>
        <v>May</v>
      </c>
      <c r="G755" s="4" t="s">
        <v>20</v>
      </c>
      <c r="H755" s="4" t="s">
        <v>33</v>
      </c>
      <c r="I755" s="4" t="s">
        <v>2</v>
      </c>
      <c r="J755" s="4" t="s">
        <v>13</v>
      </c>
      <c r="K755" s="4" t="s">
        <v>23</v>
      </c>
      <c r="L755" s="4" t="s">
        <v>40</v>
      </c>
      <c r="M755" s="9">
        <v>3</v>
      </c>
      <c r="N755" s="6">
        <v>82.56</v>
      </c>
      <c r="O755" s="7">
        <v>0</v>
      </c>
      <c r="P755" s="6">
        <v>39.99</v>
      </c>
      <c r="Q755" s="6">
        <f t="shared" si="44"/>
        <v>247.68</v>
      </c>
      <c r="R755" s="6">
        <f t="shared" si="45"/>
        <v>119.97</v>
      </c>
      <c r="S755" s="6">
        <f t="shared" si="46"/>
        <v>127.71000000000001</v>
      </c>
      <c r="T755" s="8">
        <f t="shared" si="47"/>
        <v>0.515625</v>
      </c>
      <c r="U755" s="5">
        <f>YEAR(SalesDataTable[[#This Row],[Order Date]])</f>
        <v>2026</v>
      </c>
      <c r="V755" s="8" t="str">
        <f>"Q"&amp;ROUNDUP(MONTH(SalesDataTable[[#This Row],[Order Date]])/3,0)</f>
        <v>Q2</v>
      </c>
      <c r="W755" s="9">
        <f>MONTH(SalesDataTable[[#This Row],[Order Date]])</f>
        <v>5</v>
      </c>
      <c r="X755" s="8" t="str">
        <f>TEXT(SalesDataTable[[#This Row],[Order Date]],"mmm")</f>
        <v>May</v>
      </c>
    </row>
    <row r="756" spans="1:24" ht="16">
      <c r="A756" s="2">
        <v>400</v>
      </c>
      <c r="B756" s="3">
        <v>46149</v>
      </c>
      <c r="C756" s="5">
        <f>YEAR(SalesDataTable[[#This Row],[Order Date]])</f>
        <v>2026</v>
      </c>
      <c r="D756" s="14" t="str">
        <f>"Q"&amp;ROUNDUP(MONTH(SalesDataTable[[#This Row],[Order Date]])/3,0)</f>
        <v>Q2</v>
      </c>
      <c r="E756" s="5">
        <f>MONTH(SalesDataTable[[#This Row],[Order Date]])</f>
        <v>5</v>
      </c>
      <c r="F756" s="5" t="str">
        <f>TEXT(SalesDataTable[[#This Row],[Order Date]], "MMM")</f>
        <v>May</v>
      </c>
      <c r="G756" s="4" t="s">
        <v>6</v>
      </c>
      <c r="H756" s="4" t="s">
        <v>43</v>
      </c>
      <c r="I756" s="4" t="s">
        <v>8</v>
      </c>
      <c r="J756" s="4" t="s">
        <v>16</v>
      </c>
      <c r="K756" s="4" t="s">
        <v>9</v>
      </c>
      <c r="L756" s="4" t="s">
        <v>10</v>
      </c>
      <c r="M756" s="9">
        <v>6</v>
      </c>
      <c r="N756" s="6">
        <v>92.66</v>
      </c>
      <c r="O756" s="7">
        <v>0.15</v>
      </c>
      <c r="P756" s="6">
        <v>44.71</v>
      </c>
      <c r="Q756" s="6">
        <f t="shared" si="44"/>
        <v>472.56600000000003</v>
      </c>
      <c r="R756" s="6">
        <f t="shared" si="45"/>
        <v>268.26</v>
      </c>
      <c r="S756" s="6">
        <f t="shared" si="46"/>
        <v>204.30600000000004</v>
      </c>
      <c r="T756" s="8">
        <f t="shared" si="47"/>
        <v>0.43233326138571126</v>
      </c>
      <c r="U756" s="5">
        <f>YEAR(SalesDataTable[[#This Row],[Order Date]])</f>
        <v>2026</v>
      </c>
      <c r="V756" s="8" t="str">
        <f>"Q"&amp;ROUNDUP(MONTH(SalesDataTable[[#This Row],[Order Date]])/3,0)</f>
        <v>Q2</v>
      </c>
      <c r="W756" s="9">
        <f>MONTH(SalesDataTable[[#This Row],[Order Date]])</f>
        <v>5</v>
      </c>
      <c r="X756" s="8" t="str">
        <f>TEXT(SalesDataTable[[#This Row],[Order Date]],"mmm")</f>
        <v>May</v>
      </c>
    </row>
    <row r="757" spans="1:24" ht="16">
      <c r="A757" s="2">
        <v>829</v>
      </c>
      <c r="B757" s="3">
        <v>46149</v>
      </c>
      <c r="C757" s="5">
        <f>YEAR(SalesDataTable[[#This Row],[Order Date]])</f>
        <v>2026</v>
      </c>
      <c r="D757" s="14" t="str">
        <f>"Q"&amp;ROUNDUP(MONTH(SalesDataTable[[#This Row],[Order Date]])/3,0)</f>
        <v>Q2</v>
      </c>
      <c r="E757" s="5">
        <f>MONTH(SalesDataTable[[#This Row],[Order Date]])</f>
        <v>5</v>
      </c>
      <c r="F757" s="5" t="str">
        <f>TEXT(SalesDataTable[[#This Row],[Order Date]], "MMM")</f>
        <v>May</v>
      </c>
      <c r="G757" s="4" t="s">
        <v>11</v>
      </c>
      <c r="H757" s="4" t="s">
        <v>52</v>
      </c>
      <c r="I757" s="4" t="s">
        <v>28</v>
      </c>
      <c r="J757" s="4" t="s">
        <v>13</v>
      </c>
      <c r="K757" s="4" t="s">
        <v>34</v>
      </c>
      <c r="L757" s="4" t="s">
        <v>35</v>
      </c>
      <c r="M757" s="9">
        <v>1</v>
      </c>
      <c r="N757" s="6">
        <v>39.42</v>
      </c>
      <c r="O757" s="7">
        <v>0</v>
      </c>
      <c r="P757" s="6">
        <v>14.86</v>
      </c>
      <c r="Q757" s="6">
        <f t="shared" si="44"/>
        <v>39.42</v>
      </c>
      <c r="R757" s="6">
        <f t="shared" si="45"/>
        <v>14.86</v>
      </c>
      <c r="S757" s="6">
        <f t="shared" si="46"/>
        <v>24.560000000000002</v>
      </c>
      <c r="T757" s="8">
        <f t="shared" si="47"/>
        <v>0.62303399289700667</v>
      </c>
      <c r="U757" s="5">
        <f>YEAR(SalesDataTable[[#This Row],[Order Date]])</f>
        <v>2026</v>
      </c>
      <c r="V757" s="8" t="str">
        <f>"Q"&amp;ROUNDUP(MONTH(SalesDataTable[[#This Row],[Order Date]])/3,0)</f>
        <v>Q2</v>
      </c>
      <c r="W757" s="9">
        <f>MONTH(SalesDataTable[[#This Row],[Order Date]])</f>
        <v>5</v>
      </c>
      <c r="X757" s="8" t="str">
        <f>TEXT(SalesDataTable[[#This Row],[Order Date]],"mmm")</f>
        <v>May</v>
      </c>
    </row>
    <row r="758" spans="1:24" ht="16">
      <c r="A758" s="2">
        <v>1236</v>
      </c>
      <c r="B758" s="3">
        <v>46149</v>
      </c>
      <c r="C758" s="5">
        <f>YEAR(SalesDataTable[[#This Row],[Order Date]])</f>
        <v>2026</v>
      </c>
      <c r="D758" s="14" t="str">
        <f>"Q"&amp;ROUNDUP(MONTH(SalesDataTable[[#This Row],[Order Date]])/3,0)</f>
        <v>Q2</v>
      </c>
      <c r="E758" s="5">
        <f>MONTH(SalesDataTable[[#This Row],[Order Date]])</f>
        <v>5</v>
      </c>
      <c r="F758" s="5" t="str">
        <f>TEXT(SalesDataTable[[#This Row],[Order Date]], "MMM")</f>
        <v>May</v>
      </c>
      <c r="G758" s="4" t="s">
        <v>0</v>
      </c>
      <c r="H758" s="4" t="s">
        <v>36</v>
      </c>
      <c r="I758" s="4" t="s">
        <v>19</v>
      </c>
      <c r="J758" s="4" t="s">
        <v>3</v>
      </c>
      <c r="K758" s="4" t="s">
        <v>34</v>
      </c>
      <c r="L758" s="4" t="s">
        <v>38</v>
      </c>
      <c r="M758" s="9">
        <v>2</v>
      </c>
      <c r="N758" s="6">
        <v>124.25</v>
      </c>
      <c r="O758" s="7">
        <v>0</v>
      </c>
      <c r="P758" s="6">
        <v>69.510000000000005</v>
      </c>
      <c r="Q758" s="6">
        <f t="shared" si="44"/>
        <v>248.5</v>
      </c>
      <c r="R758" s="6">
        <f t="shared" si="45"/>
        <v>139.02000000000001</v>
      </c>
      <c r="S758" s="6">
        <f t="shared" si="46"/>
        <v>109.47999999999999</v>
      </c>
      <c r="T758" s="8">
        <f t="shared" si="47"/>
        <v>0.44056338028169012</v>
      </c>
      <c r="U758" s="5">
        <f>YEAR(SalesDataTable[[#This Row],[Order Date]])</f>
        <v>2026</v>
      </c>
      <c r="V758" s="8" t="str">
        <f>"Q"&amp;ROUNDUP(MONTH(SalesDataTable[[#This Row],[Order Date]])/3,0)</f>
        <v>Q2</v>
      </c>
      <c r="W758" s="9">
        <f>MONTH(SalesDataTable[[#This Row],[Order Date]])</f>
        <v>5</v>
      </c>
      <c r="X758" s="8" t="str">
        <f>TEXT(SalesDataTable[[#This Row],[Order Date]],"mmm")</f>
        <v>May</v>
      </c>
    </row>
    <row r="759" spans="1:24" ht="16">
      <c r="A759" s="2">
        <v>1364</v>
      </c>
      <c r="B759" s="3">
        <v>46149</v>
      </c>
      <c r="C759" s="5">
        <f>YEAR(SalesDataTable[[#This Row],[Order Date]])</f>
        <v>2026</v>
      </c>
      <c r="D759" s="14" t="str">
        <f>"Q"&amp;ROUNDUP(MONTH(SalesDataTable[[#This Row],[Order Date]])/3,0)</f>
        <v>Q2</v>
      </c>
      <c r="E759" s="5">
        <f>MONTH(SalesDataTable[[#This Row],[Order Date]])</f>
        <v>5</v>
      </c>
      <c r="F759" s="5" t="str">
        <f>TEXT(SalesDataTable[[#This Row],[Order Date]], "MMM")</f>
        <v>May</v>
      </c>
      <c r="G759" s="4" t="s">
        <v>6</v>
      </c>
      <c r="H759" s="4" t="s">
        <v>49</v>
      </c>
      <c r="I759" s="4" t="s">
        <v>2</v>
      </c>
      <c r="J759" s="4" t="s">
        <v>13</v>
      </c>
      <c r="K759" s="4" t="s">
        <v>9</v>
      </c>
      <c r="L759" s="4" t="s">
        <v>37</v>
      </c>
      <c r="M759" s="9">
        <v>2</v>
      </c>
      <c r="N759" s="6">
        <v>156.43</v>
      </c>
      <c r="O759" s="7">
        <v>0</v>
      </c>
      <c r="P759" s="6">
        <v>78.569999999999993</v>
      </c>
      <c r="Q759" s="6">
        <f t="shared" si="44"/>
        <v>312.86</v>
      </c>
      <c r="R759" s="6">
        <f t="shared" si="45"/>
        <v>157.13999999999999</v>
      </c>
      <c r="S759" s="6">
        <f t="shared" si="46"/>
        <v>155.72000000000003</v>
      </c>
      <c r="T759" s="8">
        <f t="shared" si="47"/>
        <v>0.49773061433228927</v>
      </c>
      <c r="U759" s="5">
        <f>YEAR(SalesDataTable[[#This Row],[Order Date]])</f>
        <v>2026</v>
      </c>
      <c r="V759" s="8" t="str">
        <f>"Q"&amp;ROUNDUP(MONTH(SalesDataTable[[#This Row],[Order Date]])/3,0)</f>
        <v>Q2</v>
      </c>
      <c r="W759" s="9">
        <f>MONTH(SalesDataTable[[#This Row],[Order Date]])</f>
        <v>5</v>
      </c>
      <c r="X759" s="8" t="str">
        <f>TEXT(SalesDataTable[[#This Row],[Order Date]],"mmm")</f>
        <v>May</v>
      </c>
    </row>
    <row r="760" spans="1:24" ht="16">
      <c r="A760" s="2">
        <v>2105</v>
      </c>
      <c r="B760" s="3">
        <v>46149</v>
      </c>
      <c r="C760" s="5">
        <f>YEAR(SalesDataTable[[#This Row],[Order Date]])</f>
        <v>2026</v>
      </c>
      <c r="D760" s="14" t="str">
        <f>"Q"&amp;ROUNDUP(MONTH(SalesDataTable[[#This Row],[Order Date]])/3,0)</f>
        <v>Q2</v>
      </c>
      <c r="E760" s="5">
        <f>MONTH(SalesDataTable[[#This Row],[Order Date]])</f>
        <v>5</v>
      </c>
      <c r="F760" s="5" t="str">
        <f>TEXT(SalesDataTable[[#This Row],[Order Date]], "MMM")</f>
        <v>May</v>
      </c>
      <c r="G760" s="4" t="s">
        <v>6</v>
      </c>
      <c r="H760" s="4" t="s">
        <v>49</v>
      </c>
      <c r="I760" s="4" t="s">
        <v>19</v>
      </c>
      <c r="J760" s="4" t="s">
        <v>13</v>
      </c>
      <c r="K760" s="4" t="s">
        <v>23</v>
      </c>
      <c r="L760" s="4" t="s">
        <v>40</v>
      </c>
      <c r="M760" s="9">
        <v>1</v>
      </c>
      <c r="N760" s="6">
        <v>80.3</v>
      </c>
      <c r="O760" s="7">
        <v>0</v>
      </c>
      <c r="P760" s="6">
        <v>40.020000000000003</v>
      </c>
      <c r="Q760" s="6">
        <f t="shared" si="44"/>
        <v>80.3</v>
      </c>
      <c r="R760" s="6">
        <f t="shared" si="45"/>
        <v>40.020000000000003</v>
      </c>
      <c r="S760" s="6">
        <f t="shared" si="46"/>
        <v>40.279999999999994</v>
      </c>
      <c r="T760" s="8">
        <f t="shared" si="47"/>
        <v>0.50161892901618921</v>
      </c>
      <c r="U760" s="5">
        <f>YEAR(SalesDataTable[[#This Row],[Order Date]])</f>
        <v>2026</v>
      </c>
      <c r="V760" s="8" t="str">
        <f>"Q"&amp;ROUNDUP(MONTH(SalesDataTable[[#This Row],[Order Date]])/3,0)</f>
        <v>Q2</v>
      </c>
      <c r="W760" s="9">
        <f>MONTH(SalesDataTable[[#This Row],[Order Date]])</f>
        <v>5</v>
      </c>
      <c r="X760" s="8" t="str">
        <f>TEXT(SalesDataTable[[#This Row],[Order Date]],"mmm")</f>
        <v>May</v>
      </c>
    </row>
    <row r="761" spans="1:24" ht="16">
      <c r="A761" s="2">
        <v>4706</v>
      </c>
      <c r="B761" s="3">
        <v>46149</v>
      </c>
      <c r="C761" s="5">
        <f>YEAR(SalesDataTable[[#This Row],[Order Date]])</f>
        <v>2026</v>
      </c>
      <c r="D761" s="14" t="str">
        <f>"Q"&amp;ROUNDUP(MONTH(SalesDataTable[[#This Row],[Order Date]])/3,0)</f>
        <v>Q2</v>
      </c>
      <c r="E761" s="5">
        <f>MONTH(SalesDataTable[[#This Row],[Order Date]])</f>
        <v>5</v>
      </c>
      <c r="F761" s="5" t="str">
        <f>TEXT(SalesDataTable[[#This Row],[Order Date]], "MMM")</f>
        <v>May</v>
      </c>
      <c r="G761" s="4" t="s">
        <v>20</v>
      </c>
      <c r="H761" s="4" t="s">
        <v>47</v>
      </c>
      <c r="I761" s="4" t="s">
        <v>19</v>
      </c>
      <c r="J761" s="4" t="s">
        <v>13</v>
      </c>
      <c r="K761" s="4" t="s">
        <v>23</v>
      </c>
      <c r="L761" s="4" t="s">
        <v>40</v>
      </c>
      <c r="M761" s="9">
        <v>1</v>
      </c>
      <c r="N761" s="6">
        <v>79.89</v>
      </c>
      <c r="O761" s="7">
        <v>0</v>
      </c>
      <c r="P761" s="6">
        <v>39.549999999999997</v>
      </c>
      <c r="Q761" s="6">
        <f t="shared" si="44"/>
        <v>79.89</v>
      </c>
      <c r="R761" s="6">
        <f t="shared" si="45"/>
        <v>39.549999999999997</v>
      </c>
      <c r="S761" s="6">
        <f t="shared" si="46"/>
        <v>40.340000000000003</v>
      </c>
      <c r="T761" s="8">
        <f t="shared" si="47"/>
        <v>0.50494429841031419</v>
      </c>
      <c r="U761" s="5">
        <f>YEAR(SalesDataTable[[#This Row],[Order Date]])</f>
        <v>2026</v>
      </c>
      <c r="V761" s="8" t="str">
        <f>"Q"&amp;ROUNDUP(MONTH(SalesDataTable[[#This Row],[Order Date]])/3,0)</f>
        <v>Q2</v>
      </c>
      <c r="W761" s="9">
        <f>MONTH(SalesDataTable[[#This Row],[Order Date]])</f>
        <v>5</v>
      </c>
      <c r="X761" s="8" t="str">
        <f>TEXT(SalesDataTable[[#This Row],[Order Date]],"mmm")</f>
        <v>May</v>
      </c>
    </row>
    <row r="762" spans="1:24" ht="16">
      <c r="A762" s="2">
        <v>68</v>
      </c>
      <c r="B762" s="3">
        <v>46150</v>
      </c>
      <c r="C762" s="5">
        <f>YEAR(SalesDataTable[[#This Row],[Order Date]])</f>
        <v>2026</v>
      </c>
      <c r="D762" s="14" t="str">
        <f>"Q"&amp;ROUNDUP(MONTH(SalesDataTable[[#This Row],[Order Date]])/3,0)</f>
        <v>Q2</v>
      </c>
      <c r="E762" s="5">
        <f>MONTH(SalesDataTable[[#This Row],[Order Date]])</f>
        <v>5</v>
      </c>
      <c r="F762" s="5" t="str">
        <f>TEXT(SalesDataTable[[#This Row],[Order Date]], "MMM")</f>
        <v>May</v>
      </c>
      <c r="G762" s="4" t="s">
        <v>20</v>
      </c>
      <c r="H762" s="4" t="s">
        <v>31</v>
      </c>
      <c r="I762" s="4" t="s">
        <v>19</v>
      </c>
      <c r="J762" s="4" t="s">
        <v>13</v>
      </c>
      <c r="K762" s="4" t="s">
        <v>34</v>
      </c>
      <c r="L762" s="4" t="s">
        <v>35</v>
      </c>
      <c r="M762" s="9">
        <v>1</v>
      </c>
      <c r="N762" s="6">
        <v>39.5</v>
      </c>
      <c r="O762" s="7">
        <v>0</v>
      </c>
      <c r="P762" s="6">
        <v>14.68</v>
      </c>
      <c r="Q762" s="6">
        <f t="shared" si="44"/>
        <v>39.5</v>
      </c>
      <c r="R762" s="6">
        <f t="shared" si="45"/>
        <v>14.68</v>
      </c>
      <c r="S762" s="6">
        <f t="shared" si="46"/>
        <v>24.82</v>
      </c>
      <c r="T762" s="8">
        <f t="shared" si="47"/>
        <v>0.62835443037974681</v>
      </c>
      <c r="U762" s="5">
        <f>YEAR(SalesDataTable[[#This Row],[Order Date]])</f>
        <v>2026</v>
      </c>
      <c r="V762" s="8" t="str">
        <f>"Q"&amp;ROUNDUP(MONTH(SalesDataTable[[#This Row],[Order Date]])/3,0)</f>
        <v>Q2</v>
      </c>
      <c r="W762" s="9">
        <f>MONTH(SalesDataTable[[#This Row],[Order Date]])</f>
        <v>5</v>
      </c>
      <c r="X762" s="8" t="str">
        <f>TEXT(SalesDataTable[[#This Row],[Order Date]],"mmm")</f>
        <v>May</v>
      </c>
    </row>
    <row r="763" spans="1:24" ht="16">
      <c r="A763" s="2">
        <v>1352</v>
      </c>
      <c r="B763" s="3">
        <v>46150</v>
      </c>
      <c r="C763" s="5">
        <f>YEAR(SalesDataTable[[#This Row],[Order Date]])</f>
        <v>2026</v>
      </c>
      <c r="D763" s="14" t="str">
        <f>"Q"&amp;ROUNDUP(MONTH(SalesDataTable[[#This Row],[Order Date]])/3,0)</f>
        <v>Q2</v>
      </c>
      <c r="E763" s="5">
        <f>MONTH(SalesDataTable[[#This Row],[Order Date]])</f>
        <v>5</v>
      </c>
      <c r="F763" s="5" t="str">
        <f>TEXT(SalesDataTable[[#This Row],[Order Date]], "MMM")</f>
        <v>May</v>
      </c>
      <c r="G763" s="4" t="s">
        <v>20</v>
      </c>
      <c r="H763" s="4" t="s">
        <v>31</v>
      </c>
      <c r="I763" s="4" t="s">
        <v>2</v>
      </c>
      <c r="J763" s="4" t="s">
        <v>3</v>
      </c>
      <c r="K763" s="4" t="s">
        <v>4</v>
      </c>
      <c r="L763" s="4" t="s">
        <v>5</v>
      </c>
      <c r="M763" s="9">
        <v>1</v>
      </c>
      <c r="N763" s="6">
        <v>80.7</v>
      </c>
      <c r="O763" s="7">
        <v>0</v>
      </c>
      <c r="P763" s="6">
        <v>41.88</v>
      </c>
      <c r="Q763" s="6">
        <f t="shared" si="44"/>
        <v>80.7</v>
      </c>
      <c r="R763" s="6">
        <f t="shared" si="45"/>
        <v>41.88</v>
      </c>
      <c r="S763" s="6">
        <f t="shared" si="46"/>
        <v>38.82</v>
      </c>
      <c r="T763" s="8">
        <f t="shared" si="47"/>
        <v>0.48104089219330853</v>
      </c>
      <c r="U763" s="5">
        <f>YEAR(SalesDataTable[[#This Row],[Order Date]])</f>
        <v>2026</v>
      </c>
      <c r="V763" s="8" t="str">
        <f>"Q"&amp;ROUNDUP(MONTH(SalesDataTable[[#This Row],[Order Date]])/3,0)</f>
        <v>Q2</v>
      </c>
      <c r="W763" s="9">
        <f>MONTH(SalesDataTable[[#This Row],[Order Date]])</f>
        <v>5</v>
      </c>
      <c r="X763" s="8" t="str">
        <f>TEXT(SalesDataTable[[#This Row],[Order Date]],"mmm")</f>
        <v>May</v>
      </c>
    </row>
    <row r="764" spans="1:24" ht="16">
      <c r="A764" s="2">
        <v>2526</v>
      </c>
      <c r="B764" s="3">
        <v>46150</v>
      </c>
      <c r="C764" s="5">
        <f>YEAR(SalesDataTable[[#This Row],[Order Date]])</f>
        <v>2026</v>
      </c>
      <c r="D764" s="14" t="str">
        <f>"Q"&amp;ROUNDUP(MONTH(SalesDataTable[[#This Row],[Order Date]])/3,0)</f>
        <v>Q2</v>
      </c>
      <c r="E764" s="5">
        <f>MONTH(SalesDataTable[[#This Row],[Order Date]])</f>
        <v>5</v>
      </c>
      <c r="F764" s="5" t="str">
        <f>TEXT(SalesDataTable[[#This Row],[Order Date]], "MMM")</f>
        <v>May</v>
      </c>
      <c r="G764" s="4" t="s">
        <v>6</v>
      </c>
      <c r="H764" s="4" t="s">
        <v>49</v>
      </c>
      <c r="I764" s="4" t="s">
        <v>2</v>
      </c>
      <c r="J764" s="4" t="s">
        <v>13</v>
      </c>
      <c r="K764" s="4" t="s">
        <v>23</v>
      </c>
      <c r="L764" s="4" t="s">
        <v>40</v>
      </c>
      <c r="M764" s="9">
        <v>1</v>
      </c>
      <c r="N764" s="6">
        <v>80.86</v>
      </c>
      <c r="O764" s="7">
        <v>0</v>
      </c>
      <c r="P764" s="6">
        <v>38.44</v>
      </c>
      <c r="Q764" s="6">
        <f t="shared" si="44"/>
        <v>80.86</v>
      </c>
      <c r="R764" s="6">
        <f t="shared" si="45"/>
        <v>38.44</v>
      </c>
      <c r="S764" s="6">
        <f t="shared" si="46"/>
        <v>42.42</v>
      </c>
      <c r="T764" s="8">
        <f t="shared" si="47"/>
        <v>0.52461043779371752</v>
      </c>
      <c r="U764" s="5">
        <f>YEAR(SalesDataTable[[#This Row],[Order Date]])</f>
        <v>2026</v>
      </c>
      <c r="V764" s="8" t="str">
        <f>"Q"&amp;ROUNDUP(MONTH(SalesDataTable[[#This Row],[Order Date]])/3,0)</f>
        <v>Q2</v>
      </c>
      <c r="W764" s="9">
        <f>MONTH(SalesDataTable[[#This Row],[Order Date]])</f>
        <v>5</v>
      </c>
      <c r="X764" s="8" t="str">
        <f>TEXT(SalesDataTable[[#This Row],[Order Date]],"mmm")</f>
        <v>May</v>
      </c>
    </row>
    <row r="765" spans="1:24" ht="16">
      <c r="A765" s="2">
        <v>3298</v>
      </c>
      <c r="B765" s="3">
        <v>46150</v>
      </c>
      <c r="C765" s="5">
        <f>YEAR(SalesDataTable[[#This Row],[Order Date]])</f>
        <v>2026</v>
      </c>
      <c r="D765" s="14" t="str">
        <f>"Q"&amp;ROUNDUP(MONTH(SalesDataTable[[#This Row],[Order Date]])/3,0)</f>
        <v>Q2</v>
      </c>
      <c r="E765" s="5">
        <f>MONTH(SalesDataTable[[#This Row],[Order Date]])</f>
        <v>5</v>
      </c>
      <c r="F765" s="5" t="str">
        <f>TEXT(SalesDataTable[[#This Row],[Order Date]], "MMM")</f>
        <v>May</v>
      </c>
      <c r="G765" s="4" t="s">
        <v>6</v>
      </c>
      <c r="H765" s="4" t="s">
        <v>49</v>
      </c>
      <c r="I765" s="4" t="s">
        <v>28</v>
      </c>
      <c r="J765" s="4" t="s">
        <v>13</v>
      </c>
      <c r="K765" s="4" t="s">
        <v>23</v>
      </c>
      <c r="L765" s="4" t="s">
        <v>24</v>
      </c>
      <c r="M765" s="9">
        <v>2</v>
      </c>
      <c r="N765" s="6">
        <v>337.7</v>
      </c>
      <c r="O765" s="7">
        <v>0.1</v>
      </c>
      <c r="P765" s="6">
        <v>192.16</v>
      </c>
      <c r="Q765" s="6">
        <f t="shared" si="44"/>
        <v>607.86</v>
      </c>
      <c r="R765" s="6">
        <f t="shared" si="45"/>
        <v>384.32</v>
      </c>
      <c r="S765" s="6">
        <f t="shared" si="46"/>
        <v>223.54000000000002</v>
      </c>
      <c r="T765" s="8">
        <f t="shared" si="47"/>
        <v>0.36774915276543946</v>
      </c>
      <c r="U765" s="5">
        <f>YEAR(SalesDataTable[[#This Row],[Order Date]])</f>
        <v>2026</v>
      </c>
      <c r="V765" s="8" t="str">
        <f>"Q"&amp;ROUNDUP(MONTH(SalesDataTable[[#This Row],[Order Date]])/3,0)</f>
        <v>Q2</v>
      </c>
      <c r="W765" s="9">
        <f>MONTH(SalesDataTable[[#This Row],[Order Date]])</f>
        <v>5</v>
      </c>
      <c r="X765" s="8" t="str">
        <f>TEXT(SalesDataTable[[#This Row],[Order Date]],"mmm")</f>
        <v>May</v>
      </c>
    </row>
    <row r="766" spans="1:24" ht="16">
      <c r="A766" s="2">
        <v>3510</v>
      </c>
      <c r="B766" s="3">
        <v>46150</v>
      </c>
      <c r="C766" s="5">
        <f>YEAR(SalesDataTable[[#This Row],[Order Date]])</f>
        <v>2026</v>
      </c>
      <c r="D766" s="14" t="str">
        <f>"Q"&amp;ROUNDUP(MONTH(SalesDataTable[[#This Row],[Order Date]])/3,0)</f>
        <v>Q2</v>
      </c>
      <c r="E766" s="5">
        <f>MONTH(SalesDataTable[[#This Row],[Order Date]])</f>
        <v>5</v>
      </c>
      <c r="F766" s="5" t="str">
        <f>TEXT(SalesDataTable[[#This Row],[Order Date]], "MMM")</f>
        <v>May</v>
      </c>
      <c r="G766" s="4" t="s">
        <v>11</v>
      </c>
      <c r="H766" s="4" t="s">
        <v>12</v>
      </c>
      <c r="I766" s="4" t="s">
        <v>2</v>
      </c>
      <c r="J766" s="4" t="s">
        <v>3</v>
      </c>
      <c r="K766" s="4" t="s">
        <v>23</v>
      </c>
      <c r="L766" s="4" t="s">
        <v>51</v>
      </c>
      <c r="M766" s="9">
        <v>4</v>
      </c>
      <c r="N766" s="6">
        <v>121.81</v>
      </c>
      <c r="O766" s="7">
        <v>0</v>
      </c>
      <c r="P766" s="6">
        <v>58.95</v>
      </c>
      <c r="Q766" s="6">
        <f t="shared" si="44"/>
        <v>487.24</v>
      </c>
      <c r="R766" s="6">
        <f t="shared" si="45"/>
        <v>235.8</v>
      </c>
      <c r="S766" s="6">
        <f t="shared" si="46"/>
        <v>251.44</v>
      </c>
      <c r="T766" s="8">
        <f t="shared" si="47"/>
        <v>0.5160495854199163</v>
      </c>
      <c r="U766" s="5">
        <f>YEAR(SalesDataTable[[#This Row],[Order Date]])</f>
        <v>2026</v>
      </c>
      <c r="V766" s="8" t="str">
        <f>"Q"&amp;ROUNDUP(MONTH(SalesDataTable[[#This Row],[Order Date]])/3,0)</f>
        <v>Q2</v>
      </c>
      <c r="W766" s="9">
        <f>MONTH(SalesDataTable[[#This Row],[Order Date]])</f>
        <v>5</v>
      </c>
      <c r="X766" s="8" t="str">
        <f>TEXT(SalesDataTable[[#This Row],[Order Date]],"mmm")</f>
        <v>May</v>
      </c>
    </row>
    <row r="767" spans="1:24" ht="16">
      <c r="A767" s="2">
        <v>3638</v>
      </c>
      <c r="B767" s="3">
        <v>46150</v>
      </c>
      <c r="C767" s="5">
        <f>YEAR(SalesDataTable[[#This Row],[Order Date]])</f>
        <v>2026</v>
      </c>
      <c r="D767" s="14" t="str">
        <f>"Q"&amp;ROUNDUP(MONTH(SalesDataTable[[#This Row],[Order Date]])/3,0)</f>
        <v>Q2</v>
      </c>
      <c r="E767" s="5">
        <f>MONTH(SalesDataTable[[#This Row],[Order Date]])</f>
        <v>5</v>
      </c>
      <c r="F767" s="5" t="str">
        <f>TEXT(SalesDataTable[[#This Row],[Order Date]], "MMM")</f>
        <v>May</v>
      </c>
      <c r="G767" s="4" t="s">
        <v>20</v>
      </c>
      <c r="H767" s="4" t="s">
        <v>31</v>
      </c>
      <c r="I767" s="4" t="s">
        <v>8</v>
      </c>
      <c r="J767" s="4" t="s">
        <v>16</v>
      </c>
      <c r="K767" s="4" t="s">
        <v>14</v>
      </c>
      <c r="L767" s="4" t="s">
        <v>48</v>
      </c>
      <c r="M767" s="9">
        <v>10</v>
      </c>
      <c r="N767" s="6">
        <v>168.55</v>
      </c>
      <c r="O767" s="7">
        <v>0.1</v>
      </c>
      <c r="P767" s="6">
        <v>88.85</v>
      </c>
      <c r="Q767" s="6">
        <f t="shared" si="44"/>
        <v>1516.95</v>
      </c>
      <c r="R767" s="6">
        <f t="shared" si="45"/>
        <v>888.5</v>
      </c>
      <c r="S767" s="6">
        <f t="shared" si="46"/>
        <v>628.45000000000005</v>
      </c>
      <c r="T767" s="8">
        <f t="shared" si="47"/>
        <v>0.41428524341606515</v>
      </c>
      <c r="U767" s="5">
        <f>YEAR(SalesDataTable[[#This Row],[Order Date]])</f>
        <v>2026</v>
      </c>
      <c r="V767" s="8" t="str">
        <f>"Q"&amp;ROUNDUP(MONTH(SalesDataTable[[#This Row],[Order Date]])/3,0)</f>
        <v>Q2</v>
      </c>
      <c r="W767" s="9">
        <f>MONTH(SalesDataTable[[#This Row],[Order Date]])</f>
        <v>5</v>
      </c>
      <c r="X767" s="8" t="str">
        <f>TEXT(SalesDataTable[[#This Row],[Order Date]],"mmm")</f>
        <v>May</v>
      </c>
    </row>
    <row r="768" spans="1:24" ht="16">
      <c r="A768" s="2">
        <v>3754</v>
      </c>
      <c r="B768" s="3">
        <v>46150</v>
      </c>
      <c r="C768" s="5">
        <f>YEAR(SalesDataTable[[#This Row],[Order Date]])</f>
        <v>2026</v>
      </c>
      <c r="D768" s="14" t="str">
        <f>"Q"&amp;ROUNDUP(MONTH(SalesDataTable[[#This Row],[Order Date]])/3,0)</f>
        <v>Q2</v>
      </c>
      <c r="E768" s="5">
        <f>MONTH(SalesDataTable[[#This Row],[Order Date]])</f>
        <v>5</v>
      </c>
      <c r="F768" s="5" t="str">
        <f>TEXT(SalesDataTable[[#This Row],[Order Date]], "MMM")</f>
        <v>May</v>
      </c>
      <c r="G768" s="4" t="s">
        <v>6</v>
      </c>
      <c r="H768" s="4" t="s">
        <v>43</v>
      </c>
      <c r="I768" s="4" t="s">
        <v>2</v>
      </c>
      <c r="J768" s="4" t="s">
        <v>3</v>
      </c>
      <c r="K768" s="4" t="s">
        <v>4</v>
      </c>
      <c r="L768" s="4" t="s">
        <v>26</v>
      </c>
      <c r="M768" s="9">
        <v>1</v>
      </c>
      <c r="N768" s="6">
        <v>39.42</v>
      </c>
      <c r="O768" s="7">
        <v>0.05</v>
      </c>
      <c r="P768" s="6">
        <v>16.77</v>
      </c>
      <c r="Q768" s="6">
        <f t="shared" si="44"/>
        <v>37.448999999999998</v>
      </c>
      <c r="R768" s="6">
        <f t="shared" si="45"/>
        <v>16.77</v>
      </c>
      <c r="S768" s="6">
        <f t="shared" si="46"/>
        <v>20.678999999999998</v>
      </c>
      <c r="T768" s="8">
        <f t="shared" si="47"/>
        <v>0.55219097973243614</v>
      </c>
      <c r="U768" s="5">
        <f>YEAR(SalesDataTable[[#This Row],[Order Date]])</f>
        <v>2026</v>
      </c>
      <c r="V768" s="8" t="str">
        <f>"Q"&amp;ROUNDUP(MONTH(SalesDataTable[[#This Row],[Order Date]])/3,0)</f>
        <v>Q2</v>
      </c>
      <c r="W768" s="9">
        <f>MONTH(SalesDataTable[[#This Row],[Order Date]])</f>
        <v>5</v>
      </c>
      <c r="X768" s="8" t="str">
        <f>TEXT(SalesDataTable[[#This Row],[Order Date]],"mmm")</f>
        <v>May</v>
      </c>
    </row>
    <row r="769" spans="1:24" ht="16">
      <c r="A769" s="2">
        <v>4029</v>
      </c>
      <c r="B769" s="3">
        <v>46150</v>
      </c>
      <c r="C769" s="5">
        <f>YEAR(SalesDataTable[[#This Row],[Order Date]])</f>
        <v>2026</v>
      </c>
      <c r="D769" s="14" t="str">
        <f>"Q"&amp;ROUNDUP(MONTH(SalesDataTable[[#This Row],[Order Date]])/3,0)</f>
        <v>Q2</v>
      </c>
      <c r="E769" s="5">
        <f>MONTH(SalesDataTable[[#This Row],[Order Date]])</f>
        <v>5</v>
      </c>
      <c r="F769" s="5" t="str">
        <f>TEXT(SalesDataTable[[#This Row],[Order Date]], "MMM")</f>
        <v>May</v>
      </c>
      <c r="G769" s="4" t="s">
        <v>20</v>
      </c>
      <c r="H769" s="4" t="s">
        <v>47</v>
      </c>
      <c r="I769" s="4" t="s">
        <v>19</v>
      </c>
      <c r="J769" s="4" t="s">
        <v>13</v>
      </c>
      <c r="K769" s="4" t="s">
        <v>14</v>
      </c>
      <c r="L769" s="4" t="s">
        <v>48</v>
      </c>
      <c r="M769" s="9">
        <v>1</v>
      </c>
      <c r="N769" s="6">
        <v>161.36000000000001</v>
      </c>
      <c r="O769" s="7">
        <v>0</v>
      </c>
      <c r="P769" s="6">
        <v>87</v>
      </c>
      <c r="Q769" s="6">
        <f t="shared" si="44"/>
        <v>161.36000000000001</v>
      </c>
      <c r="R769" s="6">
        <f t="shared" si="45"/>
        <v>87</v>
      </c>
      <c r="S769" s="6">
        <f t="shared" si="46"/>
        <v>74.360000000000014</v>
      </c>
      <c r="T769" s="8">
        <f t="shared" si="47"/>
        <v>0.46083292017848293</v>
      </c>
      <c r="U769" s="5">
        <f>YEAR(SalesDataTable[[#This Row],[Order Date]])</f>
        <v>2026</v>
      </c>
      <c r="V769" s="8" t="str">
        <f>"Q"&amp;ROUNDUP(MONTH(SalesDataTable[[#This Row],[Order Date]])/3,0)</f>
        <v>Q2</v>
      </c>
      <c r="W769" s="9">
        <f>MONTH(SalesDataTable[[#This Row],[Order Date]])</f>
        <v>5</v>
      </c>
      <c r="X769" s="8" t="str">
        <f>TEXT(SalesDataTable[[#This Row],[Order Date]],"mmm")</f>
        <v>May</v>
      </c>
    </row>
    <row r="770" spans="1:24" ht="16">
      <c r="A770" s="2">
        <v>4651</v>
      </c>
      <c r="B770" s="3">
        <v>46150</v>
      </c>
      <c r="C770" s="5">
        <f>YEAR(SalesDataTable[[#This Row],[Order Date]])</f>
        <v>2026</v>
      </c>
      <c r="D770" s="14" t="str">
        <f>"Q"&amp;ROUNDUP(MONTH(SalesDataTable[[#This Row],[Order Date]])/3,0)</f>
        <v>Q2</v>
      </c>
      <c r="E770" s="5">
        <f>MONTH(SalesDataTable[[#This Row],[Order Date]])</f>
        <v>5</v>
      </c>
      <c r="F770" s="5" t="str">
        <f>TEXT(SalesDataTable[[#This Row],[Order Date]], "MMM")</f>
        <v>May</v>
      </c>
      <c r="G770" s="4" t="s">
        <v>6</v>
      </c>
      <c r="H770" s="4" t="s">
        <v>41</v>
      </c>
      <c r="I770" s="4" t="s">
        <v>2</v>
      </c>
      <c r="J770" s="4" t="s">
        <v>16</v>
      </c>
      <c r="K770" s="4" t="s">
        <v>23</v>
      </c>
      <c r="L770" s="4" t="s">
        <v>51</v>
      </c>
      <c r="M770" s="9">
        <v>1</v>
      </c>
      <c r="N770" s="6">
        <v>123.68</v>
      </c>
      <c r="O770" s="7">
        <v>0</v>
      </c>
      <c r="P770" s="6">
        <v>59.26</v>
      </c>
      <c r="Q770" s="6">
        <f t="shared" ref="Q770:Q833" si="48">M770*N770*(1-O770)</f>
        <v>123.68</v>
      </c>
      <c r="R770" s="6">
        <f t="shared" ref="R770:R833" si="49">M770*P770</f>
        <v>59.26</v>
      </c>
      <c r="S770" s="6">
        <f t="shared" ref="S770:S833" si="50">Q770-R770</f>
        <v>64.420000000000016</v>
      </c>
      <c r="T770" s="8">
        <f t="shared" ref="T770:T833" si="51">IFERROR(S770/Q770,0)</f>
        <v>0.52086028460543343</v>
      </c>
      <c r="U770" s="5">
        <f>YEAR(SalesDataTable[[#This Row],[Order Date]])</f>
        <v>2026</v>
      </c>
      <c r="V770" s="8" t="str">
        <f>"Q"&amp;ROUNDUP(MONTH(SalesDataTable[[#This Row],[Order Date]])/3,0)</f>
        <v>Q2</v>
      </c>
      <c r="W770" s="9">
        <f>MONTH(SalesDataTable[[#This Row],[Order Date]])</f>
        <v>5</v>
      </c>
      <c r="X770" s="8" t="str">
        <f>TEXT(SalesDataTable[[#This Row],[Order Date]],"mmm")</f>
        <v>May</v>
      </c>
    </row>
    <row r="771" spans="1:24" ht="16">
      <c r="A771" s="2">
        <v>4886</v>
      </c>
      <c r="B771" s="3">
        <v>46150</v>
      </c>
      <c r="C771" s="5">
        <f>YEAR(SalesDataTable[[#This Row],[Order Date]])</f>
        <v>2026</v>
      </c>
      <c r="D771" s="14" t="str">
        <f>"Q"&amp;ROUNDUP(MONTH(SalesDataTable[[#This Row],[Order Date]])/3,0)</f>
        <v>Q2</v>
      </c>
      <c r="E771" s="5">
        <f>MONTH(SalesDataTable[[#This Row],[Order Date]])</f>
        <v>5</v>
      </c>
      <c r="F771" s="5" t="str">
        <f>TEXT(SalesDataTable[[#This Row],[Order Date]], "MMM")</f>
        <v>May</v>
      </c>
      <c r="G771" s="4" t="s">
        <v>20</v>
      </c>
      <c r="H771" s="4" t="s">
        <v>33</v>
      </c>
      <c r="I771" s="4" t="s">
        <v>28</v>
      </c>
      <c r="J771" s="4" t="s">
        <v>3</v>
      </c>
      <c r="K771" s="4" t="s">
        <v>9</v>
      </c>
      <c r="L771" s="4" t="s">
        <v>17</v>
      </c>
      <c r="M771" s="9">
        <v>1</v>
      </c>
      <c r="N771" s="6">
        <v>146.29</v>
      </c>
      <c r="O771" s="7">
        <v>0</v>
      </c>
      <c r="P771" s="6">
        <v>81.16</v>
      </c>
      <c r="Q771" s="6">
        <f t="shared" si="48"/>
        <v>146.29</v>
      </c>
      <c r="R771" s="6">
        <f t="shared" si="49"/>
        <v>81.16</v>
      </c>
      <c r="S771" s="6">
        <f t="shared" si="50"/>
        <v>65.13</v>
      </c>
      <c r="T771" s="8">
        <f t="shared" si="51"/>
        <v>0.44521156606740037</v>
      </c>
      <c r="U771" s="5">
        <f>YEAR(SalesDataTable[[#This Row],[Order Date]])</f>
        <v>2026</v>
      </c>
      <c r="V771" s="8" t="str">
        <f>"Q"&amp;ROUNDUP(MONTH(SalesDataTable[[#This Row],[Order Date]])/3,0)</f>
        <v>Q2</v>
      </c>
      <c r="W771" s="9">
        <f>MONTH(SalesDataTable[[#This Row],[Order Date]])</f>
        <v>5</v>
      </c>
      <c r="X771" s="8" t="str">
        <f>TEXT(SalesDataTable[[#This Row],[Order Date]],"mmm")</f>
        <v>May</v>
      </c>
    </row>
    <row r="772" spans="1:24" ht="16">
      <c r="A772" s="2">
        <v>162</v>
      </c>
      <c r="B772" s="3">
        <v>46151</v>
      </c>
      <c r="C772" s="5">
        <f>YEAR(SalesDataTable[[#This Row],[Order Date]])</f>
        <v>2026</v>
      </c>
      <c r="D772" s="14" t="str">
        <f>"Q"&amp;ROUNDUP(MONTH(SalesDataTable[[#This Row],[Order Date]])/3,0)</f>
        <v>Q2</v>
      </c>
      <c r="E772" s="5">
        <f>MONTH(SalesDataTable[[#This Row],[Order Date]])</f>
        <v>5</v>
      </c>
      <c r="F772" s="5" t="str">
        <f>TEXT(SalesDataTable[[#This Row],[Order Date]], "MMM")</f>
        <v>May</v>
      </c>
      <c r="G772" s="4" t="s">
        <v>0</v>
      </c>
      <c r="H772" s="4" t="s">
        <v>1</v>
      </c>
      <c r="I772" s="4" t="s">
        <v>2</v>
      </c>
      <c r="J772" s="4" t="s">
        <v>13</v>
      </c>
      <c r="K772" s="4" t="s">
        <v>14</v>
      </c>
      <c r="L772" s="4" t="s">
        <v>48</v>
      </c>
      <c r="M772" s="9">
        <v>2</v>
      </c>
      <c r="N772" s="6">
        <v>164.95</v>
      </c>
      <c r="O772" s="7">
        <v>0.1</v>
      </c>
      <c r="P772" s="6">
        <v>86.27</v>
      </c>
      <c r="Q772" s="6">
        <f t="shared" si="48"/>
        <v>296.90999999999997</v>
      </c>
      <c r="R772" s="6">
        <f t="shared" si="49"/>
        <v>172.54</v>
      </c>
      <c r="S772" s="6">
        <f t="shared" si="50"/>
        <v>124.36999999999998</v>
      </c>
      <c r="T772" s="8">
        <f t="shared" si="51"/>
        <v>0.41888114243373409</v>
      </c>
      <c r="U772" s="5">
        <f>YEAR(SalesDataTable[[#This Row],[Order Date]])</f>
        <v>2026</v>
      </c>
      <c r="V772" s="8" t="str">
        <f>"Q"&amp;ROUNDUP(MONTH(SalesDataTable[[#This Row],[Order Date]])/3,0)</f>
        <v>Q2</v>
      </c>
      <c r="W772" s="9">
        <f>MONTH(SalesDataTable[[#This Row],[Order Date]])</f>
        <v>5</v>
      </c>
      <c r="X772" s="8" t="str">
        <f>TEXT(SalesDataTable[[#This Row],[Order Date]],"mmm")</f>
        <v>May</v>
      </c>
    </row>
    <row r="773" spans="1:24" ht="16">
      <c r="A773" s="2">
        <v>184</v>
      </c>
      <c r="B773" s="3">
        <v>46151</v>
      </c>
      <c r="C773" s="5">
        <f>YEAR(SalesDataTable[[#This Row],[Order Date]])</f>
        <v>2026</v>
      </c>
      <c r="D773" s="14" t="str">
        <f>"Q"&amp;ROUNDUP(MONTH(SalesDataTable[[#This Row],[Order Date]])/3,0)</f>
        <v>Q2</v>
      </c>
      <c r="E773" s="5">
        <f>MONTH(SalesDataTable[[#This Row],[Order Date]])</f>
        <v>5</v>
      </c>
      <c r="F773" s="5" t="str">
        <f>TEXT(SalesDataTable[[#This Row],[Order Date]], "MMM")</f>
        <v>May</v>
      </c>
      <c r="G773" s="4" t="s">
        <v>0</v>
      </c>
      <c r="H773" s="4" t="s">
        <v>50</v>
      </c>
      <c r="I773" s="4" t="s">
        <v>19</v>
      </c>
      <c r="J773" s="4" t="s">
        <v>16</v>
      </c>
      <c r="K773" s="4" t="s">
        <v>9</v>
      </c>
      <c r="L773" s="4" t="s">
        <v>10</v>
      </c>
      <c r="M773" s="9">
        <v>2</v>
      </c>
      <c r="N773" s="6">
        <v>91.59</v>
      </c>
      <c r="O773" s="7">
        <v>0</v>
      </c>
      <c r="P773" s="6">
        <v>44.97</v>
      </c>
      <c r="Q773" s="6">
        <f t="shared" si="48"/>
        <v>183.18</v>
      </c>
      <c r="R773" s="6">
        <f t="shared" si="49"/>
        <v>89.94</v>
      </c>
      <c r="S773" s="6">
        <f t="shared" si="50"/>
        <v>93.240000000000009</v>
      </c>
      <c r="T773" s="8">
        <f t="shared" si="51"/>
        <v>0.50900753357353423</v>
      </c>
      <c r="U773" s="5">
        <f>YEAR(SalesDataTable[[#This Row],[Order Date]])</f>
        <v>2026</v>
      </c>
      <c r="V773" s="8" t="str">
        <f>"Q"&amp;ROUNDUP(MONTH(SalesDataTable[[#This Row],[Order Date]])/3,0)</f>
        <v>Q2</v>
      </c>
      <c r="W773" s="9">
        <f>MONTH(SalesDataTable[[#This Row],[Order Date]])</f>
        <v>5</v>
      </c>
      <c r="X773" s="8" t="str">
        <f>TEXT(SalesDataTable[[#This Row],[Order Date]],"mmm")</f>
        <v>May</v>
      </c>
    </row>
    <row r="774" spans="1:24" ht="16">
      <c r="A774" s="2">
        <v>328</v>
      </c>
      <c r="B774" s="3">
        <v>46151</v>
      </c>
      <c r="C774" s="5">
        <f>YEAR(SalesDataTable[[#This Row],[Order Date]])</f>
        <v>2026</v>
      </c>
      <c r="D774" s="14" t="str">
        <f>"Q"&amp;ROUNDUP(MONTH(SalesDataTable[[#This Row],[Order Date]])/3,0)</f>
        <v>Q2</v>
      </c>
      <c r="E774" s="5">
        <f>MONTH(SalesDataTable[[#This Row],[Order Date]])</f>
        <v>5</v>
      </c>
      <c r="F774" s="5" t="str">
        <f>TEXT(SalesDataTable[[#This Row],[Order Date]], "MMM")</f>
        <v>May</v>
      </c>
      <c r="G774" s="4" t="s">
        <v>20</v>
      </c>
      <c r="H774" s="4" t="s">
        <v>47</v>
      </c>
      <c r="I774" s="4" t="s">
        <v>2</v>
      </c>
      <c r="J774" s="4" t="s">
        <v>3</v>
      </c>
      <c r="K774" s="4" t="s">
        <v>34</v>
      </c>
      <c r="L774" s="4" t="s">
        <v>45</v>
      </c>
      <c r="M774" s="9">
        <v>1</v>
      </c>
      <c r="N774" s="6">
        <v>51.78</v>
      </c>
      <c r="O774" s="7">
        <v>0.1</v>
      </c>
      <c r="P774" s="6">
        <v>21.63</v>
      </c>
      <c r="Q774" s="6">
        <f t="shared" si="48"/>
        <v>46.602000000000004</v>
      </c>
      <c r="R774" s="6">
        <f t="shared" si="49"/>
        <v>21.63</v>
      </c>
      <c r="S774" s="6">
        <f t="shared" si="50"/>
        <v>24.972000000000005</v>
      </c>
      <c r="T774" s="8">
        <f t="shared" si="51"/>
        <v>0.53585683017896235</v>
      </c>
      <c r="U774" s="5">
        <f>YEAR(SalesDataTable[[#This Row],[Order Date]])</f>
        <v>2026</v>
      </c>
      <c r="V774" s="8" t="str">
        <f>"Q"&amp;ROUNDUP(MONTH(SalesDataTable[[#This Row],[Order Date]])/3,0)</f>
        <v>Q2</v>
      </c>
      <c r="W774" s="9">
        <f>MONTH(SalesDataTable[[#This Row],[Order Date]])</f>
        <v>5</v>
      </c>
      <c r="X774" s="8" t="str">
        <f>TEXT(SalesDataTable[[#This Row],[Order Date]],"mmm")</f>
        <v>May</v>
      </c>
    </row>
    <row r="775" spans="1:24" ht="16">
      <c r="A775" s="2">
        <v>908</v>
      </c>
      <c r="B775" s="3">
        <v>46151</v>
      </c>
      <c r="C775" s="5">
        <f>YEAR(SalesDataTable[[#This Row],[Order Date]])</f>
        <v>2026</v>
      </c>
      <c r="D775" s="14" t="str">
        <f>"Q"&amp;ROUNDUP(MONTH(SalesDataTable[[#This Row],[Order Date]])/3,0)</f>
        <v>Q2</v>
      </c>
      <c r="E775" s="5">
        <f>MONTH(SalesDataTable[[#This Row],[Order Date]])</f>
        <v>5</v>
      </c>
      <c r="F775" s="5" t="str">
        <f>TEXT(SalesDataTable[[#This Row],[Order Date]], "MMM")</f>
        <v>May</v>
      </c>
      <c r="G775" s="4" t="s">
        <v>20</v>
      </c>
      <c r="H775" s="4" t="s">
        <v>33</v>
      </c>
      <c r="I775" s="4" t="s">
        <v>19</v>
      </c>
      <c r="J775" s="4" t="s">
        <v>3</v>
      </c>
      <c r="K775" s="4" t="s">
        <v>14</v>
      </c>
      <c r="L775" s="4" t="s">
        <v>32</v>
      </c>
      <c r="M775" s="9">
        <v>2</v>
      </c>
      <c r="N775" s="6">
        <v>46.25</v>
      </c>
      <c r="O775" s="7">
        <v>0</v>
      </c>
      <c r="P775" s="6">
        <v>18.12</v>
      </c>
      <c r="Q775" s="6">
        <f t="shared" si="48"/>
        <v>92.5</v>
      </c>
      <c r="R775" s="6">
        <f t="shared" si="49"/>
        <v>36.24</v>
      </c>
      <c r="S775" s="6">
        <f t="shared" si="50"/>
        <v>56.26</v>
      </c>
      <c r="T775" s="8">
        <f t="shared" si="51"/>
        <v>0.60821621621621624</v>
      </c>
      <c r="U775" s="5">
        <f>YEAR(SalesDataTable[[#This Row],[Order Date]])</f>
        <v>2026</v>
      </c>
      <c r="V775" s="8" t="str">
        <f>"Q"&amp;ROUNDUP(MONTH(SalesDataTable[[#This Row],[Order Date]])/3,0)</f>
        <v>Q2</v>
      </c>
      <c r="W775" s="9">
        <f>MONTH(SalesDataTable[[#This Row],[Order Date]])</f>
        <v>5</v>
      </c>
      <c r="X775" s="8" t="str">
        <f>TEXT(SalesDataTable[[#This Row],[Order Date]],"mmm")</f>
        <v>May</v>
      </c>
    </row>
    <row r="776" spans="1:24" ht="16">
      <c r="A776" s="2">
        <v>3159</v>
      </c>
      <c r="B776" s="3">
        <v>46151</v>
      </c>
      <c r="C776" s="5">
        <f>YEAR(SalesDataTable[[#This Row],[Order Date]])</f>
        <v>2026</v>
      </c>
      <c r="D776" s="14" t="str">
        <f>"Q"&amp;ROUNDUP(MONTH(SalesDataTable[[#This Row],[Order Date]])/3,0)</f>
        <v>Q2</v>
      </c>
      <c r="E776" s="5">
        <f>MONTH(SalesDataTable[[#This Row],[Order Date]])</f>
        <v>5</v>
      </c>
      <c r="F776" s="5" t="str">
        <f>TEXT(SalesDataTable[[#This Row],[Order Date]], "MMM")</f>
        <v>May</v>
      </c>
      <c r="G776" s="4" t="s">
        <v>0</v>
      </c>
      <c r="H776" s="4" t="s">
        <v>1</v>
      </c>
      <c r="I776" s="4" t="s">
        <v>2</v>
      </c>
      <c r="J776" s="4" t="s">
        <v>3</v>
      </c>
      <c r="K776" s="4" t="s">
        <v>23</v>
      </c>
      <c r="L776" s="4" t="s">
        <v>29</v>
      </c>
      <c r="M776" s="9">
        <v>3</v>
      </c>
      <c r="N776" s="6">
        <v>198.5</v>
      </c>
      <c r="O776" s="7">
        <v>0</v>
      </c>
      <c r="P776" s="6">
        <v>102.23</v>
      </c>
      <c r="Q776" s="6">
        <f t="shared" si="48"/>
        <v>595.5</v>
      </c>
      <c r="R776" s="6">
        <f t="shared" si="49"/>
        <v>306.69</v>
      </c>
      <c r="S776" s="6">
        <f t="shared" si="50"/>
        <v>288.81</v>
      </c>
      <c r="T776" s="8">
        <f t="shared" si="51"/>
        <v>0.48498740554156172</v>
      </c>
      <c r="U776" s="5">
        <f>YEAR(SalesDataTable[[#This Row],[Order Date]])</f>
        <v>2026</v>
      </c>
      <c r="V776" s="8" t="str">
        <f>"Q"&amp;ROUNDUP(MONTH(SalesDataTable[[#This Row],[Order Date]])/3,0)</f>
        <v>Q2</v>
      </c>
      <c r="W776" s="9">
        <f>MONTH(SalesDataTable[[#This Row],[Order Date]])</f>
        <v>5</v>
      </c>
      <c r="X776" s="8" t="str">
        <f>TEXT(SalesDataTable[[#This Row],[Order Date]],"mmm")</f>
        <v>May</v>
      </c>
    </row>
    <row r="777" spans="1:24" ht="16">
      <c r="A777" s="2">
        <v>4509</v>
      </c>
      <c r="B777" s="3">
        <v>46151</v>
      </c>
      <c r="C777" s="5">
        <f>YEAR(SalesDataTable[[#This Row],[Order Date]])</f>
        <v>2026</v>
      </c>
      <c r="D777" s="14" t="str">
        <f>"Q"&amp;ROUNDUP(MONTH(SalesDataTable[[#This Row],[Order Date]])/3,0)</f>
        <v>Q2</v>
      </c>
      <c r="E777" s="5">
        <f>MONTH(SalesDataTable[[#This Row],[Order Date]])</f>
        <v>5</v>
      </c>
      <c r="F777" s="5" t="str">
        <f>TEXT(SalesDataTable[[#This Row],[Order Date]], "MMM")</f>
        <v>May</v>
      </c>
      <c r="G777" s="4" t="s">
        <v>20</v>
      </c>
      <c r="H777" s="4" t="s">
        <v>33</v>
      </c>
      <c r="I777" s="4" t="s">
        <v>2</v>
      </c>
      <c r="J777" s="4" t="s">
        <v>13</v>
      </c>
      <c r="K777" s="4" t="s">
        <v>9</v>
      </c>
      <c r="L777" s="4" t="s">
        <v>37</v>
      </c>
      <c r="M777" s="9">
        <v>1</v>
      </c>
      <c r="N777" s="6">
        <v>152.80000000000001</v>
      </c>
      <c r="O777" s="7">
        <v>0.1</v>
      </c>
      <c r="P777" s="6">
        <v>77.67</v>
      </c>
      <c r="Q777" s="6">
        <f t="shared" si="48"/>
        <v>137.52000000000001</v>
      </c>
      <c r="R777" s="6">
        <f t="shared" si="49"/>
        <v>77.67</v>
      </c>
      <c r="S777" s="6">
        <f t="shared" si="50"/>
        <v>59.850000000000009</v>
      </c>
      <c r="T777" s="8">
        <f t="shared" si="51"/>
        <v>0.43520942408376967</v>
      </c>
      <c r="U777" s="5">
        <f>YEAR(SalesDataTable[[#This Row],[Order Date]])</f>
        <v>2026</v>
      </c>
      <c r="V777" s="8" t="str">
        <f>"Q"&amp;ROUNDUP(MONTH(SalesDataTable[[#This Row],[Order Date]])/3,0)</f>
        <v>Q2</v>
      </c>
      <c r="W777" s="9">
        <f>MONTH(SalesDataTable[[#This Row],[Order Date]])</f>
        <v>5</v>
      </c>
      <c r="X777" s="8" t="str">
        <f>TEXT(SalesDataTable[[#This Row],[Order Date]],"mmm")</f>
        <v>May</v>
      </c>
    </row>
    <row r="778" spans="1:24" ht="16">
      <c r="A778" s="2">
        <v>4677</v>
      </c>
      <c r="B778" s="3">
        <v>46151</v>
      </c>
      <c r="C778" s="5">
        <f>YEAR(SalesDataTable[[#This Row],[Order Date]])</f>
        <v>2026</v>
      </c>
      <c r="D778" s="14" t="str">
        <f>"Q"&amp;ROUNDUP(MONTH(SalesDataTable[[#This Row],[Order Date]])/3,0)</f>
        <v>Q2</v>
      </c>
      <c r="E778" s="5">
        <f>MONTH(SalesDataTable[[#This Row],[Order Date]])</f>
        <v>5</v>
      </c>
      <c r="F778" s="5" t="str">
        <f>TEXT(SalesDataTable[[#This Row],[Order Date]], "MMM")</f>
        <v>May</v>
      </c>
      <c r="G778" s="4" t="s">
        <v>6</v>
      </c>
      <c r="H778" s="4" t="s">
        <v>49</v>
      </c>
      <c r="I778" s="4" t="s">
        <v>2</v>
      </c>
      <c r="J778" s="4" t="s">
        <v>16</v>
      </c>
      <c r="K778" s="4" t="s">
        <v>14</v>
      </c>
      <c r="L778" s="4" t="s">
        <v>48</v>
      </c>
      <c r="M778" s="9">
        <v>2</v>
      </c>
      <c r="N778" s="6">
        <v>161.47999999999999</v>
      </c>
      <c r="O778" s="7">
        <v>0</v>
      </c>
      <c r="P778" s="6">
        <v>85.03</v>
      </c>
      <c r="Q778" s="6">
        <f t="shared" si="48"/>
        <v>322.95999999999998</v>
      </c>
      <c r="R778" s="6">
        <f t="shared" si="49"/>
        <v>170.06</v>
      </c>
      <c r="S778" s="6">
        <f t="shared" si="50"/>
        <v>152.89999999999998</v>
      </c>
      <c r="T778" s="8">
        <f t="shared" si="51"/>
        <v>0.47343324250681196</v>
      </c>
      <c r="U778" s="5">
        <f>YEAR(SalesDataTable[[#This Row],[Order Date]])</f>
        <v>2026</v>
      </c>
      <c r="V778" s="8" t="str">
        <f>"Q"&amp;ROUNDUP(MONTH(SalesDataTable[[#This Row],[Order Date]])/3,0)</f>
        <v>Q2</v>
      </c>
      <c r="W778" s="9">
        <f>MONTH(SalesDataTable[[#This Row],[Order Date]])</f>
        <v>5</v>
      </c>
      <c r="X778" s="8" t="str">
        <f>TEXT(SalesDataTable[[#This Row],[Order Date]],"mmm")</f>
        <v>May</v>
      </c>
    </row>
    <row r="779" spans="1:24" ht="16">
      <c r="A779" s="2">
        <v>4867</v>
      </c>
      <c r="B779" s="3">
        <v>46151</v>
      </c>
      <c r="C779" s="5">
        <f>YEAR(SalesDataTable[[#This Row],[Order Date]])</f>
        <v>2026</v>
      </c>
      <c r="D779" s="14" t="str">
        <f>"Q"&amp;ROUNDUP(MONTH(SalesDataTable[[#This Row],[Order Date]])/3,0)</f>
        <v>Q2</v>
      </c>
      <c r="E779" s="5">
        <f>MONTH(SalesDataTable[[#This Row],[Order Date]])</f>
        <v>5</v>
      </c>
      <c r="F779" s="5" t="str">
        <f>TEXT(SalesDataTable[[#This Row],[Order Date]], "MMM")</f>
        <v>May</v>
      </c>
      <c r="G779" s="4" t="s">
        <v>6</v>
      </c>
      <c r="H779" s="4" t="s">
        <v>27</v>
      </c>
      <c r="I779" s="4" t="s">
        <v>19</v>
      </c>
      <c r="J779" s="4" t="s">
        <v>3</v>
      </c>
      <c r="K779" s="4" t="s">
        <v>4</v>
      </c>
      <c r="L779" s="4" t="s">
        <v>5</v>
      </c>
      <c r="M779" s="9">
        <v>1</v>
      </c>
      <c r="N779" s="6">
        <v>82.86</v>
      </c>
      <c r="O779" s="7">
        <v>0</v>
      </c>
      <c r="P779" s="6">
        <v>42.67</v>
      </c>
      <c r="Q779" s="6">
        <f t="shared" si="48"/>
        <v>82.86</v>
      </c>
      <c r="R779" s="6">
        <f t="shared" si="49"/>
        <v>42.67</v>
      </c>
      <c r="S779" s="6">
        <f t="shared" si="50"/>
        <v>40.19</v>
      </c>
      <c r="T779" s="8">
        <f t="shared" si="51"/>
        <v>0.48503499879314504</v>
      </c>
      <c r="U779" s="5">
        <f>YEAR(SalesDataTable[[#This Row],[Order Date]])</f>
        <v>2026</v>
      </c>
      <c r="V779" s="8" t="str">
        <f>"Q"&amp;ROUNDUP(MONTH(SalesDataTable[[#This Row],[Order Date]])/3,0)</f>
        <v>Q2</v>
      </c>
      <c r="W779" s="9">
        <f>MONTH(SalesDataTable[[#This Row],[Order Date]])</f>
        <v>5</v>
      </c>
      <c r="X779" s="8" t="str">
        <f>TEXT(SalesDataTable[[#This Row],[Order Date]],"mmm")</f>
        <v>May</v>
      </c>
    </row>
    <row r="780" spans="1:24" ht="16">
      <c r="A780" s="2">
        <v>1615</v>
      </c>
      <c r="B780" s="3">
        <v>46152</v>
      </c>
      <c r="C780" s="5">
        <f>YEAR(SalesDataTable[[#This Row],[Order Date]])</f>
        <v>2026</v>
      </c>
      <c r="D780" s="14" t="str">
        <f>"Q"&amp;ROUNDUP(MONTH(SalesDataTable[[#This Row],[Order Date]])/3,0)</f>
        <v>Q2</v>
      </c>
      <c r="E780" s="5">
        <f>MONTH(SalesDataTable[[#This Row],[Order Date]])</f>
        <v>5</v>
      </c>
      <c r="F780" s="5" t="str">
        <f>TEXT(SalesDataTable[[#This Row],[Order Date]], "MMM")</f>
        <v>May</v>
      </c>
      <c r="G780" s="4" t="s">
        <v>20</v>
      </c>
      <c r="H780" s="4" t="s">
        <v>21</v>
      </c>
      <c r="I780" s="4" t="s">
        <v>2</v>
      </c>
      <c r="J780" s="4" t="s">
        <v>13</v>
      </c>
      <c r="K780" s="4" t="s">
        <v>34</v>
      </c>
      <c r="L780" s="4" t="s">
        <v>45</v>
      </c>
      <c r="M780" s="9">
        <v>1</v>
      </c>
      <c r="N780" s="6">
        <v>51.15</v>
      </c>
      <c r="O780" s="7">
        <v>0</v>
      </c>
      <c r="P780" s="6">
        <v>21.39</v>
      </c>
      <c r="Q780" s="6">
        <f t="shared" si="48"/>
        <v>51.15</v>
      </c>
      <c r="R780" s="6">
        <f t="shared" si="49"/>
        <v>21.39</v>
      </c>
      <c r="S780" s="6">
        <f t="shared" si="50"/>
        <v>29.759999999999998</v>
      </c>
      <c r="T780" s="8">
        <f t="shared" si="51"/>
        <v>0.58181818181818179</v>
      </c>
      <c r="U780" s="5">
        <f>YEAR(SalesDataTable[[#This Row],[Order Date]])</f>
        <v>2026</v>
      </c>
      <c r="V780" s="8" t="str">
        <f>"Q"&amp;ROUNDUP(MONTH(SalesDataTable[[#This Row],[Order Date]])/3,0)</f>
        <v>Q2</v>
      </c>
      <c r="W780" s="9">
        <f>MONTH(SalesDataTable[[#This Row],[Order Date]])</f>
        <v>5</v>
      </c>
      <c r="X780" s="8" t="str">
        <f>TEXT(SalesDataTable[[#This Row],[Order Date]],"mmm")</f>
        <v>May</v>
      </c>
    </row>
    <row r="781" spans="1:24" ht="16">
      <c r="A781" s="2">
        <v>1812</v>
      </c>
      <c r="B781" s="3">
        <v>46152</v>
      </c>
      <c r="C781" s="5">
        <f>YEAR(SalesDataTable[[#This Row],[Order Date]])</f>
        <v>2026</v>
      </c>
      <c r="D781" s="14" t="str">
        <f>"Q"&amp;ROUNDUP(MONTH(SalesDataTable[[#This Row],[Order Date]])/3,0)</f>
        <v>Q2</v>
      </c>
      <c r="E781" s="5">
        <f>MONTH(SalesDataTable[[#This Row],[Order Date]])</f>
        <v>5</v>
      </c>
      <c r="F781" s="5" t="str">
        <f>TEXT(SalesDataTable[[#This Row],[Order Date]], "MMM")</f>
        <v>May</v>
      </c>
      <c r="G781" s="4" t="s">
        <v>11</v>
      </c>
      <c r="H781" s="4" t="s">
        <v>12</v>
      </c>
      <c r="I781" s="4" t="s">
        <v>8</v>
      </c>
      <c r="J781" s="4" t="s">
        <v>16</v>
      </c>
      <c r="K781" s="4" t="s">
        <v>34</v>
      </c>
      <c r="L781" s="4" t="s">
        <v>45</v>
      </c>
      <c r="M781" s="9">
        <v>12</v>
      </c>
      <c r="N781" s="6">
        <v>50.53</v>
      </c>
      <c r="O781" s="7">
        <v>0.1</v>
      </c>
      <c r="P781" s="6">
        <v>22.09</v>
      </c>
      <c r="Q781" s="6">
        <f t="shared" si="48"/>
        <v>545.72400000000005</v>
      </c>
      <c r="R781" s="6">
        <f t="shared" si="49"/>
        <v>265.08</v>
      </c>
      <c r="S781" s="6">
        <f t="shared" si="50"/>
        <v>280.64400000000006</v>
      </c>
      <c r="T781" s="8">
        <f t="shared" si="51"/>
        <v>0.5142599555819426</v>
      </c>
      <c r="U781" s="5">
        <f>YEAR(SalesDataTable[[#This Row],[Order Date]])</f>
        <v>2026</v>
      </c>
      <c r="V781" s="8" t="str">
        <f>"Q"&amp;ROUNDUP(MONTH(SalesDataTable[[#This Row],[Order Date]])/3,0)</f>
        <v>Q2</v>
      </c>
      <c r="W781" s="9">
        <f>MONTH(SalesDataTable[[#This Row],[Order Date]])</f>
        <v>5</v>
      </c>
      <c r="X781" s="8" t="str">
        <f>TEXT(SalesDataTable[[#This Row],[Order Date]],"mmm")</f>
        <v>May</v>
      </c>
    </row>
    <row r="782" spans="1:24" ht="16">
      <c r="A782" s="2">
        <v>3645</v>
      </c>
      <c r="B782" s="3">
        <v>46152</v>
      </c>
      <c r="C782" s="5">
        <f>YEAR(SalesDataTable[[#This Row],[Order Date]])</f>
        <v>2026</v>
      </c>
      <c r="D782" s="14" t="str">
        <f>"Q"&amp;ROUNDUP(MONTH(SalesDataTable[[#This Row],[Order Date]])/3,0)</f>
        <v>Q2</v>
      </c>
      <c r="E782" s="5">
        <f>MONTH(SalesDataTable[[#This Row],[Order Date]])</f>
        <v>5</v>
      </c>
      <c r="F782" s="5" t="str">
        <f>TEXT(SalesDataTable[[#This Row],[Order Date]], "MMM")</f>
        <v>May</v>
      </c>
      <c r="G782" s="4" t="s">
        <v>6</v>
      </c>
      <c r="H782" s="4" t="s">
        <v>7</v>
      </c>
      <c r="I782" s="4" t="s">
        <v>28</v>
      </c>
      <c r="J782" s="4" t="s">
        <v>3</v>
      </c>
      <c r="K782" s="4" t="s">
        <v>4</v>
      </c>
      <c r="L782" s="4" t="s">
        <v>22</v>
      </c>
      <c r="M782" s="9">
        <v>2</v>
      </c>
      <c r="N782" s="6">
        <v>50.93</v>
      </c>
      <c r="O782" s="7">
        <v>0</v>
      </c>
      <c r="P782" s="6">
        <v>22.91</v>
      </c>
      <c r="Q782" s="6">
        <f t="shared" si="48"/>
        <v>101.86</v>
      </c>
      <c r="R782" s="6">
        <f t="shared" si="49"/>
        <v>45.82</v>
      </c>
      <c r="S782" s="6">
        <f t="shared" si="50"/>
        <v>56.04</v>
      </c>
      <c r="T782" s="8">
        <f t="shared" si="51"/>
        <v>0.55016689573924993</v>
      </c>
      <c r="U782" s="5">
        <f>YEAR(SalesDataTable[[#This Row],[Order Date]])</f>
        <v>2026</v>
      </c>
      <c r="V782" s="8" t="str">
        <f>"Q"&amp;ROUNDUP(MONTH(SalesDataTable[[#This Row],[Order Date]])/3,0)</f>
        <v>Q2</v>
      </c>
      <c r="W782" s="9">
        <f>MONTH(SalesDataTable[[#This Row],[Order Date]])</f>
        <v>5</v>
      </c>
      <c r="X782" s="8" t="str">
        <f>TEXT(SalesDataTable[[#This Row],[Order Date]],"mmm")</f>
        <v>May</v>
      </c>
    </row>
    <row r="783" spans="1:24" ht="16">
      <c r="A783" s="2">
        <v>3804</v>
      </c>
      <c r="B783" s="3">
        <v>46152</v>
      </c>
      <c r="C783" s="5">
        <f>YEAR(SalesDataTable[[#This Row],[Order Date]])</f>
        <v>2026</v>
      </c>
      <c r="D783" s="14" t="str">
        <f>"Q"&amp;ROUNDUP(MONTH(SalesDataTable[[#This Row],[Order Date]])/3,0)</f>
        <v>Q2</v>
      </c>
      <c r="E783" s="5">
        <f>MONTH(SalesDataTable[[#This Row],[Order Date]])</f>
        <v>5</v>
      </c>
      <c r="F783" s="5" t="str">
        <f>TEXT(SalesDataTable[[#This Row],[Order Date]], "MMM")</f>
        <v>May</v>
      </c>
      <c r="G783" s="4" t="s">
        <v>11</v>
      </c>
      <c r="H783" s="4" t="s">
        <v>25</v>
      </c>
      <c r="I783" s="4" t="s">
        <v>2</v>
      </c>
      <c r="J783" s="4" t="s">
        <v>3</v>
      </c>
      <c r="K783" s="4" t="s">
        <v>34</v>
      </c>
      <c r="L783" s="4" t="s">
        <v>45</v>
      </c>
      <c r="M783" s="9">
        <v>2</v>
      </c>
      <c r="N783" s="6">
        <v>50.79</v>
      </c>
      <c r="O783" s="7">
        <v>0.05</v>
      </c>
      <c r="P783" s="6">
        <v>21.83</v>
      </c>
      <c r="Q783" s="6">
        <f t="shared" si="48"/>
        <v>96.500999999999991</v>
      </c>
      <c r="R783" s="6">
        <f t="shared" si="49"/>
        <v>43.66</v>
      </c>
      <c r="S783" s="6">
        <f t="shared" si="50"/>
        <v>52.840999999999994</v>
      </c>
      <c r="T783" s="8">
        <f t="shared" si="51"/>
        <v>0.54756945523880585</v>
      </c>
      <c r="U783" s="5">
        <f>YEAR(SalesDataTable[[#This Row],[Order Date]])</f>
        <v>2026</v>
      </c>
      <c r="V783" s="8" t="str">
        <f>"Q"&amp;ROUNDUP(MONTH(SalesDataTable[[#This Row],[Order Date]])/3,0)</f>
        <v>Q2</v>
      </c>
      <c r="W783" s="9">
        <f>MONTH(SalesDataTable[[#This Row],[Order Date]])</f>
        <v>5</v>
      </c>
      <c r="X783" s="8" t="str">
        <f>TEXT(SalesDataTable[[#This Row],[Order Date]],"mmm")</f>
        <v>May</v>
      </c>
    </row>
    <row r="784" spans="1:24" ht="16">
      <c r="A784" s="2">
        <v>4367</v>
      </c>
      <c r="B784" s="3">
        <v>46152</v>
      </c>
      <c r="C784" s="5">
        <f>YEAR(SalesDataTable[[#This Row],[Order Date]])</f>
        <v>2026</v>
      </c>
      <c r="D784" s="14" t="str">
        <f>"Q"&amp;ROUNDUP(MONTH(SalesDataTable[[#This Row],[Order Date]])/3,0)</f>
        <v>Q2</v>
      </c>
      <c r="E784" s="5">
        <f>MONTH(SalesDataTable[[#This Row],[Order Date]])</f>
        <v>5</v>
      </c>
      <c r="F784" s="5" t="str">
        <f>TEXT(SalesDataTable[[#This Row],[Order Date]], "MMM")</f>
        <v>May</v>
      </c>
      <c r="G784" s="4" t="s">
        <v>20</v>
      </c>
      <c r="H784" s="4" t="s">
        <v>33</v>
      </c>
      <c r="I784" s="4" t="s">
        <v>2</v>
      </c>
      <c r="J784" s="4" t="s">
        <v>16</v>
      </c>
      <c r="K784" s="4" t="s">
        <v>14</v>
      </c>
      <c r="L784" s="4" t="s">
        <v>48</v>
      </c>
      <c r="M784" s="9">
        <v>5</v>
      </c>
      <c r="N784" s="6">
        <v>160.94</v>
      </c>
      <c r="O784" s="7">
        <v>0.1</v>
      </c>
      <c r="P784" s="6">
        <v>88.89</v>
      </c>
      <c r="Q784" s="6">
        <f t="shared" si="48"/>
        <v>724.23</v>
      </c>
      <c r="R784" s="6">
        <f t="shared" si="49"/>
        <v>444.45</v>
      </c>
      <c r="S784" s="6">
        <f t="shared" si="50"/>
        <v>279.78000000000003</v>
      </c>
      <c r="T784" s="8">
        <f t="shared" si="51"/>
        <v>0.38631374011018604</v>
      </c>
      <c r="U784" s="5">
        <f>YEAR(SalesDataTable[[#This Row],[Order Date]])</f>
        <v>2026</v>
      </c>
      <c r="V784" s="8" t="str">
        <f>"Q"&amp;ROUNDUP(MONTH(SalesDataTable[[#This Row],[Order Date]])/3,0)</f>
        <v>Q2</v>
      </c>
      <c r="W784" s="9">
        <f>MONTH(SalesDataTable[[#This Row],[Order Date]])</f>
        <v>5</v>
      </c>
      <c r="X784" s="8" t="str">
        <f>TEXT(SalesDataTable[[#This Row],[Order Date]],"mmm")</f>
        <v>May</v>
      </c>
    </row>
    <row r="785" spans="1:24" ht="16">
      <c r="A785" s="2">
        <v>4746</v>
      </c>
      <c r="B785" s="3">
        <v>46152</v>
      </c>
      <c r="C785" s="5">
        <f>YEAR(SalesDataTable[[#This Row],[Order Date]])</f>
        <v>2026</v>
      </c>
      <c r="D785" s="14" t="str">
        <f>"Q"&amp;ROUNDUP(MONTH(SalesDataTable[[#This Row],[Order Date]])/3,0)</f>
        <v>Q2</v>
      </c>
      <c r="E785" s="5">
        <f>MONTH(SalesDataTable[[#This Row],[Order Date]])</f>
        <v>5</v>
      </c>
      <c r="F785" s="5" t="str">
        <f>TEXT(SalesDataTable[[#This Row],[Order Date]], "MMM")</f>
        <v>May</v>
      </c>
      <c r="G785" s="4" t="s">
        <v>6</v>
      </c>
      <c r="H785" s="4" t="s">
        <v>7</v>
      </c>
      <c r="I785" s="4" t="s">
        <v>2</v>
      </c>
      <c r="J785" s="4" t="s">
        <v>3</v>
      </c>
      <c r="K785" s="4" t="s">
        <v>34</v>
      </c>
      <c r="L785" s="4" t="s">
        <v>42</v>
      </c>
      <c r="M785" s="9">
        <v>2</v>
      </c>
      <c r="N785" s="6">
        <v>36.409999999999997</v>
      </c>
      <c r="O785" s="7">
        <v>0</v>
      </c>
      <c r="P785" s="6">
        <v>13.92</v>
      </c>
      <c r="Q785" s="6">
        <f t="shared" si="48"/>
        <v>72.819999999999993</v>
      </c>
      <c r="R785" s="6">
        <f t="shared" si="49"/>
        <v>27.84</v>
      </c>
      <c r="S785" s="6">
        <f t="shared" si="50"/>
        <v>44.97999999999999</v>
      </c>
      <c r="T785" s="8">
        <f t="shared" si="51"/>
        <v>0.61768744850315838</v>
      </c>
      <c r="U785" s="5">
        <f>YEAR(SalesDataTable[[#This Row],[Order Date]])</f>
        <v>2026</v>
      </c>
      <c r="V785" s="8" t="str">
        <f>"Q"&amp;ROUNDUP(MONTH(SalesDataTable[[#This Row],[Order Date]])/3,0)</f>
        <v>Q2</v>
      </c>
      <c r="W785" s="9">
        <f>MONTH(SalesDataTable[[#This Row],[Order Date]])</f>
        <v>5</v>
      </c>
      <c r="X785" s="8" t="str">
        <f>TEXT(SalesDataTable[[#This Row],[Order Date]],"mmm")</f>
        <v>May</v>
      </c>
    </row>
    <row r="786" spans="1:24" ht="16">
      <c r="A786" s="2">
        <v>4795</v>
      </c>
      <c r="B786" s="3">
        <v>46152</v>
      </c>
      <c r="C786" s="5">
        <f>YEAR(SalesDataTable[[#This Row],[Order Date]])</f>
        <v>2026</v>
      </c>
      <c r="D786" s="14" t="str">
        <f>"Q"&amp;ROUNDUP(MONTH(SalesDataTable[[#This Row],[Order Date]])/3,0)</f>
        <v>Q2</v>
      </c>
      <c r="E786" s="5">
        <f>MONTH(SalesDataTable[[#This Row],[Order Date]])</f>
        <v>5</v>
      </c>
      <c r="F786" s="5" t="str">
        <f>TEXT(SalesDataTable[[#This Row],[Order Date]], "MMM")</f>
        <v>May</v>
      </c>
      <c r="G786" s="4" t="s">
        <v>20</v>
      </c>
      <c r="H786" s="4" t="s">
        <v>21</v>
      </c>
      <c r="I786" s="4" t="s">
        <v>28</v>
      </c>
      <c r="J786" s="4" t="s">
        <v>3</v>
      </c>
      <c r="K786" s="4" t="s">
        <v>9</v>
      </c>
      <c r="L786" s="4" t="s">
        <v>46</v>
      </c>
      <c r="M786" s="9">
        <v>2</v>
      </c>
      <c r="N786" s="6">
        <v>72.25</v>
      </c>
      <c r="O786" s="7">
        <v>0</v>
      </c>
      <c r="P786" s="6">
        <v>32.25</v>
      </c>
      <c r="Q786" s="6">
        <f t="shared" si="48"/>
        <v>144.5</v>
      </c>
      <c r="R786" s="6">
        <f t="shared" si="49"/>
        <v>64.5</v>
      </c>
      <c r="S786" s="6">
        <f t="shared" si="50"/>
        <v>80</v>
      </c>
      <c r="T786" s="8">
        <f t="shared" si="51"/>
        <v>0.55363321799307963</v>
      </c>
      <c r="U786" s="5">
        <f>YEAR(SalesDataTable[[#This Row],[Order Date]])</f>
        <v>2026</v>
      </c>
      <c r="V786" s="8" t="str">
        <f>"Q"&amp;ROUNDUP(MONTH(SalesDataTable[[#This Row],[Order Date]])/3,0)</f>
        <v>Q2</v>
      </c>
      <c r="W786" s="9">
        <f>MONTH(SalesDataTable[[#This Row],[Order Date]])</f>
        <v>5</v>
      </c>
      <c r="X786" s="8" t="str">
        <f>TEXT(SalesDataTable[[#This Row],[Order Date]],"mmm")</f>
        <v>May</v>
      </c>
    </row>
    <row r="787" spans="1:24" ht="16">
      <c r="A787" s="2">
        <v>4800</v>
      </c>
      <c r="B787" s="3">
        <v>46152</v>
      </c>
      <c r="C787" s="5">
        <f>YEAR(SalesDataTable[[#This Row],[Order Date]])</f>
        <v>2026</v>
      </c>
      <c r="D787" s="14" t="str">
        <f>"Q"&amp;ROUNDUP(MONTH(SalesDataTable[[#This Row],[Order Date]])/3,0)</f>
        <v>Q2</v>
      </c>
      <c r="E787" s="5">
        <f>MONTH(SalesDataTable[[#This Row],[Order Date]])</f>
        <v>5</v>
      </c>
      <c r="F787" s="5" t="str">
        <f>TEXT(SalesDataTable[[#This Row],[Order Date]], "MMM")</f>
        <v>May</v>
      </c>
      <c r="G787" s="4" t="s">
        <v>20</v>
      </c>
      <c r="H787" s="4" t="s">
        <v>33</v>
      </c>
      <c r="I787" s="4" t="s">
        <v>19</v>
      </c>
      <c r="J787" s="4" t="s">
        <v>13</v>
      </c>
      <c r="K787" s="4" t="s">
        <v>4</v>
      </c>
      <c r="L787" s="4" t="s">
        <v>30</v>
      </c>
      <c r="M787" s="9">
        <v>4</v>
      </c>
      <c r="N787" s="6">
        <v>103.36</v>
      </c>
      <c r="O787" s="7">
        <v>0</v>
      </c>
      <c r="P787" s="6">
        <v>51.59</v>
      </c>
      <c r="Q787" s="6">
        <f t="shared" si="48"/>
        <v>413.44</v>
      </c>
      <c r="R787" s="6">
        <f t="shared" si="49"/>
        <v>206.36</v>
      </c>
      <c r="S787" s="6">
        <f t="shared" si="50"/>
        <v>207.07999999999998</v>
      </c>
      <c r="T787" s="8">
        <f t="shared" si="51"/>
        <v>0.50087074303405565</v>
      </c>
      <c r="U787" s="5">
        <f>YEAR(SalesDataTable[[#This Row],[Order Date]])</f>
        <v>2026</v>
      </c>
      <c r="V787" s="8" t="str">
        <f>"Q"&amp;ROUNDUP(MONTH(SalesDataTable[[#This Row],[Order Date]])/3,0)</f>
        <v>Q2</v>
      </c>
      <c r="W787" s="9">
        <f>MONTH(SalesDataTable[[#This Row],[Order Date]])</f>
        <v>5</v>
      </c>
      <c r="X787" s="8" t="str">
        <f>TEXT(SalesDataTable[[#This Row],[Order Date]],"mmm")</f>
        <v>May</v>
      </c>
    </row>
    <row r="788" spans="1:24" ht="16">
      <c r="A788" s="2">
        <v>5018</v>
      </c>
      <c r="B788" s="3">
        <v>46152</v>
      </c>
      <c r="C788" s="5">
        <f>YEAR(SalesDataTable[[#This Row],[Order Date]])</f>
        <v>2026</v>
      </c>
      <c r="D788" s="14" t="str">
        <f>"Q"&amp;ROUNDUP(MONTH(SalesDataTable[[#This Row],[Order Date]])/3,0)</f>
        <v>Q2</v>
      </c>
      <c r="E788" s="5">
        <f>MONTH(SalesDataTable[[#This Row],[Order Date]])</f>
        <v>5</v>
      </c>
      <c r="F788" s="5" t="str">
        <f>TEXT(SalesDataTable[[#This Row],[Order Date]], "MMM")</f>
        <v>May</v>
      </c>
      <c r="G788" s="4" t="s">
        <v>11</v>
      </c>
      <c r="H788" s="4" t="s">
        <v>12</v>
      </c>
      <c r="I788" s="4" t="s">
        <v>8</v>
      </c>
      <c r="J788" s="4" t="s">
        <v>16</v>
      </c>
      <c r="K788" s="4" t="s">
        <v>9</v>
      </c>
      <c r="L788" s="4" t="s">
        <v>17</v>
      </c>
      <c r="M788" s="9">
        <v>4</v>
      </c>
      <c r="N788" s="6">
        <v>145.85</v>
      </c>
      <c r="O788" s="7">
        <v>0.15</v>
      </c>
      <c r="P788" s="6">
        <v>79.69</v>
      </c>
      <c r="Q788" s="6">
        <f t="shared" si="48"/>
        <v>495.89</v>
      </c>
      <c r="R788" s="6">
        <f t="shared" si="49"/>
        <v>318.76</v>
      </c>
      <c r="S788" s="6">
        <f t="shared" si="50"/>
        <v>177.13</v>
      </c>
      <c r="T788" s="8">
        <f t="shared" si="51"/>
        <v>0.35719615237250196</v>
      </c>
      <c r="U788" s="5">
        <f>YEAR(SalesDataTable[[#This Row],[Order Date]])</f>
        <v>2026</v>
      </c>
      <c r="V788" s="8" t="str">
        <f>"Q"&amp;ROUNDUP(MONTH(SalesDataTable[[#This Row],[Order Date]])/3,0)</f>
        <v>Q2</v>
      </c>
      <c r="W788" s="9">
        <f>MONTH(SalesDataTable[[#This Row],[Order Date]])</f>
        <v>5</v>
      </c>
      <c r="X788" s="8" t="str">
        <f>TEXT(SalesDataTable[[#This Row],[Order Date]],"mmm")</f>
        <v>May</v>
      </c>
    </row>
    <row r="789" spans="1:24" ht="16">
      <c r="A789" s="2">
        <v>474</v>
      </c>
      <c r="B789" s="3">
        <v>46153</v>
      </c>
      <c r="C789" s="5">
        <f>YEAR(SalesDataTable[[#This Row],[Order Date]])</f>
        <v>2026</v>
      </c>
      <c r="D789" s="14" t="str">
        <f>"Q"&amp;ROUNDUP(MONTH(SalesDataTable[[#This Row],[Order Date]])/3,0)</f>
        <v>Q2</v>
      </c>
      <c r="E789" s="5">
        <f>MONTH(SalesDataTable[[#This Row],[Order Date]])</f>
        <v>5</v>
      </c>
      <c r="F789" s="5" t="str">
        <f>TEXT(SalesDataTable[[#This Row],[Order Date]], "MMM")</f>
        <v>May</v>
      </c>
      <c r="G789" s="4" t="s">
        <v>6</v>
      </c>
      <c r="H789" s="4" t="s">
        <v>43</v>
      </c>
      <c r="I789" s="4" t="s">
        <v>2</v>
      </c>
      <c r="J789" s="4" t="s">
        <v>3</v>
      </c>
      <c r="K789" s="4" t="s">
        <v>4</v>
      </c>
      <c r="L789" s="4" t="s">
        <v>30</v>
      </c>
      <c r="M789" s="9">
        <v>2</v>
      </c>
      <c r="N789" s="6">
        <v>100.49</v>
      </c>
      <c r="O789" s="7">
        <v>0.1</v>
      </c>
      <c r="P789" s="6">
        <v>50.11</v>
      </c>
      <c r="Q789" s="6">
        <f t="shared" si="48"/>
        <v>180.88200000000001</v>
      </c>
      <c r="R789" s="6">
        <f t="shared" si="49"/>
        <v>100.22</v>
      </c>
      <c r="S789" s="6">
        <f t="shared" si="50"/>
        <v>80.662000000000006</v>
      </c>
      <c r="T789" s="8">
        <f t="shared" si="51"/>
        <v>0.44593713028383147</v>
      </c>
      <c r="U789" s="5">
        <f>YEAR(SalesDataTable[[#This Row],[Order Date]])</f>
        <v>2026</v>
      </c>
      <c r="V789" s="8" t="str">
        <f>"Q"&amp;ROUNDUP(MONTH(SalesDataTable[[#This Row],[Order Date]])/3,0)</f>
        <v>Q2</v>
      </c>
      <c r="W789" s="9">
        <f>MONTH(SalesDataTable[[#This Row],[Order Date]])</f>
        <v>5</v>
      </c>
      <c r="X789" s="8" t="str">
        <f>TEXT(SalesDataTable[[#This Row],[Order Date]],"mmm")</f>
        <v>May</v>
      </c>
    </row>
    <row r="790" spans="1:24" ht="16">
      <c r="A790" s="2">
        <v>1175</v>
      </c>
      <c r="B790" s="3">
        <v>46153</v>
      </c>
      <c r="C790" s="5">
        <f>YEAR(SalesDataTable[[#This Row],[Order Date]])</f>
        <v>2026</v>
      </c>
      <c r="D790" s="14" t="str">
        <f>"Q"&amp;ROUNDUP(MONTH(SalesDataTable[[#This Row],[Order Date]])/3,0)</f>
        <v>Q2</v>
      </c>
      <c r="E790" s="5">
        <f>MONTH(SalesDataTable[[#This Row],[Order Date]])</f>
        <v>5</v>
      </c>
      <c r="F790" s="5" t="str">
        <f>TEXT(SalesDataTable[[#This Row],[Order Date]], "MMM")</f>
        <v>May</v>
      </c>
      <c r="G790" s="4" t="s">
        <v>11</v>
      </c>
      <c r="H790" s="4" t="s">
        <v>52</v>
      </c>
      <c r="I790" s="4" t="s">
        <v>8</v>
      </c>
      <c r="J790" s="4" t="s">
        <v>3</v>
      </c>
      <c r="K790" s="4" t="s">
        <v>23</v>
      </c>
      <c r="L790" s="4" t="s">
        <v>24</v>
      </c>
      <c r="M790" s="9">
        <v>4</v>
      </c>
      <c r="N790" s="6">
        <v>332.89</v>
      </c>
      <c r="O790" s="7">
        <v>0.1</v>
      </c>
      <c r="P790" s="6">
        <v>198.06</v>
      </c>
      <c r="Q790" s="6">
        <f t="shared" si="48"/>
        <v>1198.404</v>
      </c>
      <c r="R790" s="6">
        <f t="shared" si="49"/>
        <v>792.24</v>
      </c>
      <c r="S790" s="6">
        <f t="shared" si="50"/>
        <v>406.16399999999999</v>
      </c>
      <c r="T790" s="8">
        <f t="shared" si="51"/>
        <v>0.33892076461694054</v>
      </c>
      <c r="U790" s="5">
        <f>YEAR(SalesDataTable[[#This Row],[Order Date]])</f>
        <v>2026</v>
      </c>
      <c r="V790" s="8" t="str">
        <f>"Q"&amp;ROUNDUP(MONTH(SalesDataTable[[#This Row],[Order Date]])/3,0)</f>
        <v>Q2</v>
      </c>
      <c r="W790" s="9">
        <f>MONTH(SalesDataTable[[#This Row],[Order Date]])</f>
        <v>5</v>
      </c>
      <c r="X790" s="8" t="str">
        <f>TEXT(SalesDataTable[[#This Row],[Order Date]],"mmm")</f>
        <v>May</v>
      </c>
    </row>
    <row r="791" spans="1:24" ht="16">
      <c r="A791" s="2">
        <v>2015</v>
      </c>
      <c r="B791" s="3">
        <v>46153</v>
      </c>
      <c r="C791" s="5">
        <f>YEAR(SalesDataTable[[#This Row],[Order Date]])</f>
        <v>2026</v>
      </c>
      <c r="D791" s="14" t="str">
        <f>"Q"&amp;ROUNDUP(MONTH(SalesDataTable[[#This Row],[Order Date]])/3,0)</f>
        <v>Q2</v>
      </c>
      <c r="E791" s="5">
        <f>MONTH(SalesDataTable[[#This Row],[Order Date]])</f>
        <v>5</v>
      </c>
      <c r="F791" s="5" t="str">
        <f>TEXT(SalesDataTable[[#This Row],[Order Date]], "MMM")</f>
        <v>May</v>
      </c>
      <c r="G791" s="4" t="s">
        <v>6</v>
      </c>
      <c r="H791" s="4" t="s">
        <v>43</v>
      </c>
      <c r="I791" s="4" t="s">
        <v>2</v>
      </c>
      <c r="J791" s="4" t="s">
        <v>13</v>
      </c>
      <c r="K791" s="4" t="s">
        <v>9</v>
      </c>
      <c r="L791" s="4" t="s">
        <v>37</v>
      </c>
      <c r="M791" s="9">
        <v>1</v>
      </c>
      <c r="N791" s="6">
        <v>154.6</v>
      </c>
      <c r="O791" s="7">
        <v>0</v>
      </c>
      <c r="P791" s="6">
        <v>80.05</v>
      </c>
      <c r="Q791" s="6">
        <f t="shared" si="48"/>
        <v>154.6</v>
      </c>
      <c r="R791" s="6">
        <f t="shared" si="49"/>
        <v>80.05</v>
      </c>
      <c r="S791" s="6">
        <f t="shared" si="50"/>
        <v>74.55</v>
      </c>
      <c r="T791" s="8">
        <f t="shared" si="51"/>
        <v>0.48221216041397152</v>
      </c>
      <c r="U791" s="5">
        <f>YEAR(SalesDataTable[[#This Row],[Order Date]])</f>
        <v>2026</v>
      </c>
      <c r="V791" s="8" t="str">
        <f>"Q"&amp;ROUNDUP(MONTH(SalesDataTable[[#This Row],[Order Date]])/3,0)</f>
        <v>Q2</v>
      </c>
      <c r="W791" s="9">
        <f>MONTH(SalesDataTable[[#This Row],[Order Date]])</f>
        <v>5</v>
      </c>
      <c r="X791" s="8" t="str">
        <f>TEXT(SalesDataTable[[#This Row],[Order Date]],"mmm")</f>
        <v>May</v>
      </c>
    </row>
    <row r="792" spans="1:24" ht="16">
      <c r="A792" s="2">
        <v>2196</v>
      </c>
      <c r="B792" s="3">
        <v>46153</v>
      </c>
      <c r="C792" s="5">
        <f>YEAR(SalesDataTable[[#This Row],[Order Date]])</f>
        <v>2026</v>
      </c>
      <c r="D792" s="14" t="str">
        <f>"Q"&amp;ROUNDUP(MONTH(SalesDataTable[[#This Row],[Order Date]])/3,0)</f>
        <v>Q2</v>
      </c>
      <c r="E792" s="5">
        <f>MONTH(SalesDataTable[[#This Row],[Order Date]])</f>
        <v>5</v>
      </c>
      <c r="F792" s="5" t="str">
        <f>TEXT(SalesDataTable[[#This Row],[Order Date]], "MMM")</f>
        <v>May</v>
      </c>
      <c r="G792" s="4" t="s">
        <v>20</v>
      </c>
      <c r="H792" s="4" t="s">
        <v>21</v>
      </c>
      <c r="I792" s="4" t="s">
        <v>28</v>
      </c>
      <c r="J792" s="4" t="s">
        <v>3</v>
      </c>
      <c r="K792" s="4" t="s">
        <v>4</v>
      </c>
      <c r="L792" s="4" t="s">
        <v>5</v>
      </c>
      <c r="M792" s="9">
        <v>1</v>
      </c>
      <c r="N792" s="6">
        <v>83.23</v>
      </c>
      <c r="O792" s="7">
        <v>0.05</v>
      </c>
      <c r="P792" s="6">
        <v>43.82</v>
      </c>
      <c r="Q792" s="6">
        <f t="shared" si="48"/>
        <v>79.0685</v>
      </c>
      <c r="R792" s="6">
        <f t="shared" si="49"/>
        <v>43.82</v>
      </c>
      <c r="S792" s="6">
        <f t="shared" si="50"/>
        <v>35.2485</v>
      </c>
      <c r="T792" s="8">
        <f t="shared" si="51"/>
        <v>0.44579699880483376</v>
      </c>
      <c r="U792" s="5">
        <f>YEAR(SalesDataTable[[#This Row],[Order Date]])</f>
        <v>2026</v>
      </c>
      <c r="V792" s="8" t="str">
        <f>"Q"&amp;ROUNDUP(MONTH(SalesDataTable[[#This Row],[Order Date]])/3,0)</f>
        <v>Q2</v>
      </c>
      <c r="W792" s="9">
        <f>MONTH(SalesDataTable[[#This Row],[Order Date]])</f>
        <v>5</v>
      </c>
      <c r="X792" s="8" t="str">
        <f>TEXT(SalesDataTable[[#This Row],[Order Date]],"mmm")</f>
        <v>May</v>
      </c>
    </row>
    <row r="793" spans="1:24" ht="16">
      <c r="A793" s="2">
        <v>3508</v>
      </c>
      <c r="B793" s="3">
        <v>46153</v>
      </c>
      <c r="C793" s="5">
        <f>YEAR(SalesDataTable[[#This Row],[Order Date]])</f>
        <v>2026</v>
      </c>
      <c r="D793" s="14" t="str">
        <f>"Q"&amp;ROUNDUP(MONTH(SalesDataTable[[#This Row],[Order Date]])/3,0)</f>
        <v>Q2</v>
      </c>
      <c r="E793" s="5">
        <f>MONTH(SalesDataTable[[#This Row],[Order Date]])</f>
        <v>5</v>
      </c>
      <c r="F793" s="5" t="str">
        <f>TEXT(SalesDataTable[[#This Row],[Order Date]], "MMM")</f>
        <v>May</v>
      </c>
      <c r="G793" s="4" t="s">
        <v>6</v>
      </c>
      <c r="H793" s="4" t="s">
        <v>43</v>
      </c>
      <c r="I793" s="4" t="s">
        <v>28</v>
      </c>
      <c r="J793" s="4" t="s">
        <v>3</v>
      </c>
      <c r="K793" s="4" t="s">
        <v>14</v>
      </c>
      <c r="L793" s="4" t="s">
        <v>32</v>
      </c>
      <c r="M793" s="9">
        <v>3</v>
      </c>
      <c r="N793" s="6">
        <v>46.23</v>
      </c>
      <c r="O793" s="7">
        <v>0</v>
      </c>
      <c r="P793" s="6">
        <v>18.47</v>
      </c>
      <c r="Q793" s="6">
        <f t="shared" si="48"/>
        <v>138.69</v>
      </c>
      <c r="R793" s="6">
        <f t="shared" si="49"/>
        <v>55.41</v>
      </c>
      <c r="S793" s="6">
        <f t="shared" si="50"/>
        <v>83.28</v>
      </c>
      <c r="T793" s="8">
        <f t="shared" si="51"/>
        <v>0.60047588146225395</v>
      </c>
      <c r="U793" s="5">
        <f>YEAR(SalesDataTable[[#This Row],[Order Date]])</f>
        <v>2026</v>
      </c>
      <c r="V793" s="8" t="str">
        <f>"Q"&amp;ROUNDUP(MONTH(SalesDataTable[[#This Row],[Order Date]])/3,0)</f>
        <v>Q2</v>
      </c>
      <c r="W793" s="9">
        <f>MONTH(SalesDataTable[[#This Row],[Order Date]])</f>
        <v>5</v>
      </c>
      <c r="X793" s="8" t="str">
        <f>TEXT(SalesDataTable[[#This Row],[Order Date]],"mmm")</f>
        <v>May</v>
      </c>
    </row>
    <row r="794" spans="1:24" ht="16">
      <c r="A794" s="2">
        <v>3516</v>
      </c>
      <c r="B794" s="3">
        <v>46153</v>
      </c>
      <c r="C794" s="5">
        <f>YEAR(SalesDataTable[[#This Row],[Order Date]])</f>
        <v>2026</v>
      </c>
      <c r="D794" s="14" t="str">
        <f>"Q"&amp;ROUNDUP(MONTH(SalesDataTable[[#This Row],[Order Date]])/3,0)</f>
        <v>Q2</v>
      </c>
      <c r="E794" s="5">
        <f>MONTH(SalesDataTable[[#This Row],[Order Date]])</f>
        <v>5</v>
      </c>
      <c r="F794" s="5" t="str">
        <f>TEXT(SalesDataTable[[#This Row],[Order Date]], "MMM")</f>
        <v>May</v>
      </c>
      <c r="G794" s="4" t="s">
        <v>20</v>
      </c>
      <c r="H794" s="4" t="s">
        <v>31</v>
      </c>
      <c r="I794" s="4" t="s">
        <v>28</v>
      </c>
      <c r="J794" s="4" t="s">
        <v>3</v>
      </c>
      <c r="K794" s="4" t="s">
        <v>23</v>
      </c>
      <c r="L794" s="4" t="s">
        <v>51</v>
      </c>
      <c r="M794" s="9">
        <v>1</v>
      </c>
      <c r="N794" s="6">
        <v>125.3</v>
      </c>
      <c r="O794" s="7">
        <v>0.05</v>
      </c>
      <c r="P794" s="6">
        <v>59.62</v>
      </c>
      <c r="Q794" s="6">
        <f t="shared" si="48"/>
        <v>119.035</v>
      </c>
      <c r="R794" s="6">
        <f t="shared" si="49"/>
        <v>59.62</v>
      </c>
      <c r="S794" s="6">
        <f t="shared" si="50"/>
        <v>59.414999999999999</v>
      </c>
      <c r="T794" s="8">
        <f t="shared" si="51"/>
        <v>0.49913890872432476</v>
      </c>
      <c r="U794" s="5">
        <f>YEAR(SalesDataTable[[#This Row],[Order Date]])</f>
        <v>2026</v>
      </c>
      <c r="V794" s="8" t="str">
        <f>"Q"&amp;ROUNDUP(MONTH(SalesDataTable[[#This Row],[Order Date]])/3,0)</f>
        <v>Q2</v>
      </c>
      <c r="W794" s="9">
        <f>MONTH(SalesDataTable[[#This Row],[Order Date]])</f>
        <v>5</v>
      </c>
      <c r="X794" s="8" t="str">
        <f>TEXT(SalesDataTable[[#This Row],[Order Date]],"mmm")</f>
        <v>May</v>
      </c>
    </row>
    <row r="795" spans="1:24" ht="16">
      <c r="A795" s="2">
        <v>3570</v>
      </c>
      <c r="B795" s="3">
        <v>46153</v>
      </c>
      <c r="C795" s="5">
        <f>YEAR(SalesDataTable[[#This Row],[Order Date]])</f>
        <v>2026</v>
      </c>
      <c r="D795" s="14" t="str">
        <f>"Q"&amp;ROUNDUP(MONTH(SalesDataTable[[#This Row],[Order Date]])/3,0)</f>
        <v>Q2</v>
      </c>
      <c r="E795" s="5">
        <f>MONTH(SalesDataTable[[#This Row],[Order Date]])</f>
        <v>5</v>
      </c>
      <c r="F795" s="5" t="str">
        <f>TEXT(SalesDataTable[[#This Row],[Order Date]], "MMM")</f>
        <v>May</v>
      </c>
      <c r="G795" s="4" t="s">
        <v>6</v>
      </c>
      <c r="H795" s="4" t="s">
        <v>43</v>
      </c>
      <c r="I795" s="4" t="s">
        <v>2</v>
      </c>
      <c r="J795" s="4" t="s">
        <v>16</v>
      </c>
      <c r="K795" s="4" t="s">
        <v>14</v>
      </c>
      <c r="L795" s="4" t="s">
        <v>15</v>
      </c>
      <c r="M795" s="9">
        <v>1</v>
      </c>
      <c r="N795" s="6">
        <v>36.159999999999997</v>
      </c>
      <c r="O795" s="7">
        <v>0.1</v>
      </c>
      <c r="P795" s="6">
        <v>13.38</v>
      </c>
      <c r="Q795" s="6">
        <f t="shared" si="48"/>
        <v>32.543999999999997</v>
      </c>
      <c r="R795" s="6">
        <f t="shared" si="49"/>
        <v>13.38</v>
      </c>
      <c r="S795" s="6">
        <f t="shared" si="50"/>
        <v>19.163999999999994</v>
      </c>
      <c r="T795" s="8">
        <f t="shared" si="51"/>
        <v>0.58886430678466062</v>
      </c>
      <c r="U795" s="5">
        <f>YEAR(SalesDataTable[[#This Row],[Order Date]])</f>
        <v>2026</v>
      </c>
      <c r="V795" s="8" t="str">
        <f>"Q"&amp;ROUNDUP(MONTH(SalesDataTable[[#This Row],[Order Date]])/3,0)</f>
        <v>Q2</v>
      </c>
      <c r="W795" s="9">
        <f>MONTH(SalesDataTable[[#This Row],[Order Date]])</f>
        <v>5</v>
      </c>
      <c r="X795" s="8" t="str">
        <f>TEXT(SalesDataTable[[#This Row],[Order Date]],"mmm")</f>
        <v>May</v>
      </c>
    </row>
    <row r="796" spans="1:24" ht="16">
      <c r="A796" s="2">
        <v>4799</v>
      </c>
      <c r="B796" s="3">
        <v>46153</v>
      </c>
      <c r="C796" s="5">
        <f>YEAR(SalesDataTable[[#This Row],[Order Date]])</f>
        <v>2026</v>
      </c>
      <c r="D796" s="14" t="str">
        <f>"Q"&amp;ROUNDUP(MONTH(SalesDataTable[[#This Row],[Order Date]])/3,0)</f>
        <v>Q2</v>
      </c>
      <c r="E796" s="5">
        <f>MONTH(SalesDataTable[[#This Row],[Order Date]])</f>
        <v>5</v>
      </c>
      <c r="F796" s="5" t="str">
        <f>TEXT(SalesDataTable[[#This Row],[Order Date]], "MMM")</f>
        <v>May</v>
      </c>
      <c r="G796" s="4" t="s">
        <v>20</v>
      </c>
      <c r="H796" s="4" t="s">
        <v>47</v>
      </c>
      <c r="I796" s="4" t="s">
        <v>2</v>
      </c>
      <c r="J796" s="4" t="s">
        <v>3</v>
      </c>
      <c r="K796" s="4" t="s">
        <v>23</v>
      </c>
      <c r="L796" s="4" t="s">
        <v>51</v>
      </c>
      <c r="M796" s="9">
        <v>1</v>
      </c>
      <c r="N796" s="6">
        <v>121.41</v>
      </c>
      <c r="O796" s="7">
        <v>0.05</v>
      </c>
      <c r="P796" s="6">
        <v>60.75</v>
      </c>
      <c r="Q796" s="6">
        <f t="shared" si="48"/>
        <v>115.33949999999999</v>
      </c>
      <c r="R796" s="6">
        <f t="shared" si="49"/>
        <v>60.75</v>
      </c>
      <c r="S796" s="6">
        <f t="shared" si="50"/>
        <v>54.589499999999987</v>
      </c>
      <c r="T796" s="8">
        <f t="shared" si="51"/>
        <v>0.47329405797666879</v>
      </c>
      <c r="U796" s="5">
        <f>YEAR(SalesDataTable[[#This Row],[Order Date]])</f>
        <v>2026</v>
      </c>
      <c r="V796" s="8" t="str">
        <f>"Q"&amp;ROUNDUP(MONTH(SalesDataTable[[#This Row],[Order Date]])/3,0)</f>
        <v>Q2</v>
      </c>
      <c r="W796" s="9">
        <f>MONTH(SalesDataTable[[#This Row],[Order Date]])</f>
        <v>5</v>
      </c>
      <c r="X796" s="8" t="str">
        <f>TEXT(SalesDataTable[[#This Row],[Order Date]],"mmm")</f>
        <v>May</v>
      </c>
    </row>
    <row r="797" spans="1:24" ht="16">
      <c r="A797" s="2">
        <v>5156</v>
      </c>
      <c r="B797" s="3">
        <v>46153</v>
      </c>
      <c r="C797" s="5">
        <f>YEAR(SalesDataTable[[#This Row],[Order Date]])</f>
        <v>2026</v>
      </c>
      <c r="D797" s="14" t="str">
        <f>"Q"&amp;ROUNDUP(MONTH(SalesDataTable[[#This Row],[Order Date]])/3,0)</f>
        <v>Q2</v>
      </c>
      <c r="E797" s="5">
        <f>MONTH(SalesDataTable[[#This Row],[Order Date]])</f>
        <v>5</v>
      </c>
      <c r="F797" s="5" t="str">
        <f>TEXT(SalesDataTable[[#This Row],[Order Date]], "MMM")</f>
        <v>May</v>
      </c>
      <c r="G797" s="4" t="s">
        <v>0</v>
      </c>
      <c r="H797" s="4" t="s">
        <v>1</v>
      </c>
      <c r="I797" s="4" t="s">
        <v>19</v>
      </c>
      <c r="J797" s="4" t="s">
        <v>13</v>
      </c>
      <c r="K797" s="4" t="s">
        <v>14</v>
      </c>
      <c r="L797" s="4" t="s">
        <v>44</v>
      </c>
      <c r="M797" s="9">
        <v>3</v>
      </c>
      <c r="N797" s="6">
        <v>132.58000000000001</v>
      </c>
      <c r="O797" s="7">
        <v>0.1</v>
      </c>
      <c r="P797" s="6">
        <v>67.88</v>
      </c>
      <c r="Q797" s="6">
        <f t="shared" si="48"/>
        <v>357.96600000000001</v>
      </c>
      <c r="R797" s="6">
        <f t="shared" si="49"/>
        <v>203.64</v>
      </c>
      <c r="S797" s="6">
        <f t="shared" si="50"/>
        <v>154.32600000000002</v>
      </c>
      <c r="T797" s="8">
        <f t="shared" si="51"/>
        <v>0.43111915656794225</v>
      </c>
      <c r="U797" s="5">
        <f>YEAR(SalesDataTable[[#This Row],[Order Date]])</f>
        <v>2026</v>
      </c>
      <c r="V797" s="8" t="str">
        <f>"Q"&amp;ROUNDUP(MONTH(SalesDataTable[[#This Row],[Order Date]])/3,0)</f>
        <v>Q2</v>
      </c>
      <c r="W797" s="9">
        <f>MONTH(SalesDataTable[[#This Row],[Order Date]])</f>
        <v>5</v>
      </c>
      <c r="X797" s="8" t="str">
        <f>TEXT(SalesDataTable[[#This Row],[Order Date]],"mmm")</f>
        <v>May</v>
      </c>
    </row>
    <row r="798" spans="1:24" ht="16">
      <c r="A798" s="2">
        <v>526</v>
      </c>
      <c r="B798" s="3">
        <v>46154</v>
      </c>
      <c r="C798" s="5">
        <f>YEAR(SalesDataTable[[#This Row],[Order Date]])</f>
        <v>2026</v>
      </c>
      <c r="D798" s="14" t="str">
        <f>"Q"&amp;ROUNDUP(MONTH(SalesDataTable[[#This Row],[Order Date]])/3,0)</f>
        <v>Q2</v>
      </c>
      <c r="E798" s="5">
        <f>MONTH(SalesDataTable[[#This Row],[Order Date]])</f>
        <v>5</v>
      </c>
      <c r="F798" s="5" t="str">
        <f>TEXT(SalesDataTable[[#This Row],[Order Date]], "MMM")</f>
        <v>May</v>
      </c>
      <c r="G798" s="4" t="s">
        <v>6</v>
      </c>
      <c r="H798" s="4" t="s">
        <v>7</v>
      </c>
      <c r="I798" s="4" t="s">
        <v>19</v>
      </c>
      <c r="J798" s="4" t="s">
        <v>3</v>
      </c>
      <c r="K798" s="4" t="s">
        <v>23</v>
      </c>
      <c r="L798" s="4" t="s">
        <v>40</v>
      </c>
      <c r="M798" s="9">
        <v>2</v>
      </c>
      <c r="N798" s="6">
        <v>81.11</v>
      </c>
      <c r="O798" s="7">
        <v>0.05</v>
      </c>
      <c r="P798" s="6">
        <v>40.049999999999997</v>
      </c>
      <c r="Q798" s="6">
        <f t="shared" si="48"/>
        <v>154.10899999999998</v>
      </c>
      <c r="R798" s="6">
        <f t="shared" si="49"/>
        <v>80.099999999999994</v>
      </c>
      <c r="S798" s="6">
        <f t="shared" si="50"/>
        <v>74.008999999999986</v>
      </c>
      <c r="T798" s="8">
        <f t="shared" si="51"/>
        <v>0.48023801335418437</v>
      </c>
      <c r="U798" s="5">
        <f>YEAR(SalesDataTable[[#This Row],[Order Date]])</f>
        <v>2026</v>
      </c>
      <c r="V798" s="8" t="str">
        <f>"Q"&amp;ROUNDUP(MONTH(SalesDataTable[[#This Row],[Order Date]])/3,0)</f>
        <v>Q2</v>
      </c>
      <c r="W798" s="9">
        <f>MONTH(SalesDataTable[[#This Row],[Order Date]])</f>
        <v>5</v>
      </c>
      <c r="X798" s="8" t="str">
        <f>TEXT(SalesDataTable[[#This Row],[Order Date]],"mmm")</f>
        <v>May</v>
      </c>
    </row>
    <row r="799" spans="1:24" ht="16">
      <c r="A799" s="2">
        <v>712</v>
      </c>
      <c r="B799" s="3">
        <v>46154</v>
      </c>
      <c r="C799" s="5">
        <f>YEAR(SalesDataTable[[#This Row],[Order Date]])</f>
        <v>2026</v>
      </c>
      <c r="D799" s="14" t="str">
        <f>"Q"&amp;ROUNDUP(MONTH(SalesDataTable[[#This Row],[Order Date]])/3,0)</f>
        <v>Q2</v>
      </c>
      <c r="E799" s="5">
        <f>MONTH(SalesDataTable[[#This Row],[Order Date]])</f>
        <v>5</v>
      </c>
      <c r="F799" s="5" t="str">
        <f>TEXT(SalesDataTable[[#This Row],[Order Date]], "MMM")</f>
        <v>May</v>
      </c>
      <c r="G799" s="4" t="s">
        <v>6</v>
      </c>
      <c r="H799" s="4" t="s">
        <v>49</v>
      </c>
      <c r="I799" s="4" t="s">
        <v>28</v>
      </c>
      <c r="J799" s="4" t="s">
        <v>16</v>
      </c>
      <c r="K799" s="4" t="s">
        <v>4</v>
      </c>
      <c r="L799" s="4" t="s">
        <v>30</v>
      </c>
      <c r="M799" s="9">
        <v>3</v>
      </c>
      <c r="N799" s="6">
        <v>104.54</v>
      </c>
      <c r="O799" s="7">
        <v>0</v>
      </c>
      <c r="P799" s="6">
        <v>51.45</v>
      </c>
      <c r="Q799" s="6">
        <f t="shared" si="48"/>
        <v>313.62</v>
      </c>
      <c r="R799" s="6">
        <f t="shared" si="49"/>
        <v>154.35000000000002</v>
      </c>
      <c r="S799" s="6">
        <f t="shared" si="50"/>
        <v>159.26999999999998</v>
      </c>
      <c r="T799" s="8">
        <f t="shared" si="51"/>
        <v>0.50784388750717424</v>
      </c>
      <c r="U799" s="5">
        <f>YEAR(SalesDataTable[[#This Row],[Order Date]])</f>
        <v>2026</v>
      </c>
      <c r="V799" s="8" t="str">
        <f>"Q"&amp;ROUNDUP(MONTH(SalesDataTable[[#This Row],[Order Date]])/3,0)</f>
        <v>Q2</v>
      </c>
      <c r="W799" s="9">
        <f>MONTH(SalesDataTable[[#This Row],[Order Date]])</f>
        <v>5</v>
      </c>
      <c r="X799" s="8" t="str">
        <f>TEXT(SalesDataTable[[#This Row],[Order Date]],"mmm")</f>
        <v>May</v>
      </c>
    </row>
    <row r="800" spans="1:24" ht="16">
      <c r="A800" s="2">
        <v>1533</v>
      </c>
      <c r="B800" s="3">
        <v>46154</v>
      </c>
      <c r="C800" s="5">
        <f>YEAR(SalesDataTable[[#This Row],[Order Date]])</f>
        <v>2026</v>
      </c>
      <c r="D800" s="14" t="str">
        <f>"Q"&amp;ROUNDUP(MONTH(SalesDataTable[[#This Row],[Order Date]])/3,0)</f>
        <v>Q2</v>
      </c>
      <c r="E800" s="5">
        <f>MONTH(SalesDataTable[[#This Row],[Order Date]])</f>
        <v>5</v>
      </c>
      <c r="F800" s="5" t="str">
        <f>TEXT(SalesDataTable[[#This Row],[Order Date]], "MMM")</f>
        <v>May</v>
      </c>
      <c r="G800" s="4" t="s">
        <v>11</v>
      </c>
      <c r="H800" s="4" t="s">
        <v>52</v>
      </c>
      <c r="I800" s="4" t="s">
        <v>19</v>
      </c>
      <c r="J800" s="4" t="s">
        <v>13</v>
      </c>
      <c r="K800" s="4" t="s">
        <v>9</v>
      </c>
      <c r="L800" s="4" t="s">
        <v>17</v>
      </c>
      <c r="M800" s="9">
        <v>3</v>
      </c>
      <c r="N800" s="6">
        <v>143.87</v>
      </c>
      <c r="O800" s="7">
        <v>0</v>
      </c>
      <c r="P800" s="6">
        <v>79.2</v>
      </c>
      <c r="Q800" s="6">
        <f t="shared" si="48"/>
        <v>431.61</v>
      </c>
      <c r="R800" s="6">
        <f t="shared" si="49"/>
        <v>237.60000000000002</v>
      </c>
      <c r="S800" s="6">
        <f t="shared" si="50"/>
        <v>194.01</v>
      </c>
      <c r="T800" s="8">
        <f t="shared" si="51"/>
        <v>0.44950302356293875</v>
      </c>
      <c r="U800" s="5">
        <f>YEAR(SalesDataTable[[#This Row],[Order Date]])</f>
        <v>2026</v>
      </c>
      <c r="V800" s="8" t="str">
        <f>"Q"&amp;ROUNDUP(MONTH(SalesDataTable[[#This Row],[Order Date]])/3,0)</f>
        <v>Q2</v>
      </c>
      <c r="W800" s="9">
        <f>MONTH(SalesDataTable[[#This Row],[Order Date]])</f>
        <v>5</v>
      </c>
      <c r="X800" s="8" t="str">
        <f>TEXT(SalesDataTable[[#This Row],[Order Date]],"mmm")</f>
        <v>May</v>
      </c>
    </row>
    <row r="801" spans="1:24" ht="16">
      <c r="A801" s="2">
        <v>1933</v>
      </c>
      <c r="B801" s="3">
        <v>46154</v>
      </c>
      <c r="C801" s="5">
        <f>YEAR(SalesDataTable[[#This Row],[Order Date]])</f>
        <v>2026</v>
      </c>
      <c r="D801" s="14" t="str">
        <f>"Q"&amp;ROUNDUP(MONTH(SalesDataTable[[#This Row],[Order Date]])/3,0)</f>
        <v>Q2</v>
      </c>
      <c r="E801" s="5">
        <f>MONTH(SalesDataTable[[#This Row],[Order Date]])</f>
        <v>5</v>
      </c>
      <c r="F801" s="5" t="str">
        <f>TEXT(SalesDataTable[[#This Row],[Order Date]], "MMM")</f>
        <v>May</v>
      </c>
      <c r="G801" s="4" t="s">
        <v>20</v>
      </c>
      <c r="H801" s="4" t="s">
        <v>47</v>
      </c>
      <c r="I801" s="4" t="s">
        <v>2</v>
      </c>
      <c r="J801" s="4" t="s">
        <v>3</v>
      </c>
      <c r="K801" s="4" t="s">
        <v>14</v>
      </c>
      <c r="L801" s="4" t="s">
        <v>15</v>
      </c>
      <c r="M801" s="9">
        <v>1</v>
      </c>
      <c r="N801" s="6">
        <v>36.950000000000003</v>
      </c>
      <c r="O801" s="7">
        <v>0.1</v>
      </c>
      <c r="P801" s="6">
        <v>13.26</v>
      </c>
      <c r="Q801" s="6">
        <f t="shared" si="48"/>
        <v>33.255000000000003</v>
      </c>
      <c r="R801" s="6">
        <f t="shared" si="49"/>
        <v>13.26</v>
      </c>
      <c r="S801" s="6">
        <f t="shared" si="50"/>
        <v>19.995000000000005</v>
      </c>
      <c r="T801" s="8">
        <f t="shared" si="51"/>
        <v>0.60126296797474077</v>
      </c>
      <c r="U801" s="5">
        <f>YEAR(SalesDataTable[[#This Row],[Order Date]])</f>
        <v>2026</v>
      </c>
      <c r="V801" s="8" t="str">
        <f>"Q"&amp;ROUNDUP(MONTH(SalesDataTable[[#This Row],[Order Date]])/3,0)</f>
        <v>Q2</v>
      </c>
      <c r="W801" s="9">
        <f>MONTH(SalesDataTable[[#This Row],[Order Date]])</f>
        <v>5</v>
      </c>
      <c r="X801" s="8" t="str">
        <f>TEXT(SalesDataTable[[#This Row],[Order Date]],"mmm")</f>
        <v>May</v>
      </c>
    </row>
    <row r="802" spans="1:24" ht="16">
      <c r="A802" s="2">
        <v>3128</v>
      </c>
      <c r="B802" s="3">
        <v>46154</v>
      </c>
      <c r="C802" s="5">
        <f>YEAR(SalesDataTable[[#This Row],[Order Date]])</f>
        <v>2026</v>
      </c>
      <c r="D802" s="14" t="str">
        <f>"Q"&amp;ROUNDUP(MONTH(SalesDataTable[[#This Row],[Order Date]])/3,0)</f>
        <v>Q2</v>
      </c>
      <c r="E802" s="5">
        <f>MONTH(SalesDataTable[[#This Row],[Order Date]])</f>
        <v>5</v>
      </c>
      <c r="F802" s="5" t="str">
        <f>TEXT(SalesDataTable[[#This Row],[Order Date]], "MMM")</f>
        <v>May</v>
      </c>
      <c r="G802" s="4" t="s">
        <v>11</v>
      </c>
      <c r="H802" s="4" t="s">
        <v>25</v>
      </c>
      <c r="I802" s="4" t="s">
        <v>2</v>
      </c>
      <c r="J802" s="4" t="s">
        <v>13</v>
      </c>
      <c r="K802" s="4" t="s">
        <v>23</v>
      </c>
      <c r="L802" s="4" t="s">
        <v>51</v>
      </c>
      <c r="M802" s="9">
        <v>1</v>
      </c>
      <c r="N802" s="6">
        <v>121.38</v>
      </c>
      <c r="O802" s="7">
        <v>0</v>
      </c>
      <c r="P802" s="6">
        <v>59.68</v>
      </c>
      <c r="Q802" s="6">
        <f t="shared" si="48"/>
        <v>121.38</v>
      </c>
      <c r="R802" s="6">
        <f t="shared" si="49"/>
        <v>59.68</v>
      </c>
      <c r="S802" s="6">
        <f t="shared" si="50"/>
        <v>61.699999999999996</v>
      </c>
      <c r="T802" s="8">
        <f t="shared" si="51"/>
        <v>0.50832097544900312</v>
      </c>
      <c r="U802" s="5">
        <f>YEAR(SalesDataTable[[#This Row],[Order Date]])</f>
        <v>2026</v>
      </c>
      <c r="V802" s="8" t="str">
        <f>"Q"&amp;ROUNDUP(MONTH(SalesDataTable[[#This Row],[Order Date]])/3,0)</f>
        <v>Q2</v>
      </c>
      <c r="W802" s="9">
        <f>MONTH(SalesDataTable[[#This Row],[Order Date]])</f>
        <v>5</v>
      </c>
      <c r="X802" s="8" t="str">
        <f>TEXT(SalesDataTable[[#This Row],[Order Date]],"mmm")</f>
        <v>May</v>
      </c>
    </row>
    <row r="803" spans="1:24" ht="16">
      <c r="A803" s="2">
        <v>4922</v>
      </c>
      <c r="B803" s="3">
        <v>46154</v>
      </c>
      <c r="C803" s="5">
        <f>YEAR(SalesDataTable[[#This Row],[Order Date]])</f>
        <v>2026</v>
      </c>
      <c r="D803" s="14" t="str">
        <f>"Q"&amp;ROUNDUP(MONTH(SalesDataTable[[#This Row],[Order Date]])/3,0)</f>
        <v>Q2</v>
      </c>
      <c r="E803" s="5">
        <f>MONTH(SalesDataTable[[#This Row],[Order Date]])</f>
        <v>5</v>
      </c>
      <c r="F803" s="5" t="str">
        <f>TEXT(SalesDataTable[[#This Row],[Order Date]], "MMM")</f>
        <v>May</v>
      </c>
      <c r="G803" s="4" t="s">
        <v>20</v>
      </c>
      <c r="H803" s="4" t="s">
        <v>33</v>
      </c>
      <c r="I803" s="4" t="s">
        <v>2</v>
      </c>
      <c r="J803" s="4" t="s">
        <v>3</v>
      </c>
      <c r="K803" s="4" t="s">
        <v>34</v>
      </c>
      <c r="L803" s="4" t="s">
        <v>35</v>
      </c>
      <c r="M803" s="9">
        <v>2</v>
      </c>
      <c r="N803" s="6">
        <v>39.79</v>
      </c>
      <c r="O803" s="7">
        <v>0.1</v>
      </c>
      <c r="P803" s="6">
        <v>14.33</v>
      </c>
      <c r="Q803" s="6">
        <f t="shared" si="48"/>
        <v>71.622</v>
      </c>
      <c r="R803" s="6">
        <f t="shared" si="49"/>
        <v>28.66</v>
      </c>
      <c r="S803" s="6">
        <f t="shared" si="50"/>
        <v>42.962000000000003</v>
      </c>
      <c r="T803" s="8">
        <f t="shared" si="51"/>
        <v>0.59984362346764963</v>
      </c>
      <c r="U803" s="5">
        <f>YEAR(SalesDataTable[[#This Row],[Order Date]])</f>
        <v>2026</v>
      </c>
      <c r="V803" s="8" t="str">
        <f>"Q"&amp;ROUNDUP(MONTH(SalesDataTable[[#This Row],[Order Date]])/3,0)</f>
        <v>Q2</v>
      </c>
      <c r="W803" s="9">
        <f>MONTH(SalesDataTable[[#This Row],[Order Date]])</f>
        <v>5</v>
      </c>
      <c r="X803" s="8" t="str">
        <f>TEXT(SalesDataTable[[#This Row],[Order Date]],"mmm")</f>
        <v>May</v>
      </c>
    </row>
    <row r="804" spans="1:24" ht="16">
      <c r="A804" s="2">
        <v>5051</v>
      </c>
      <c r="B804" s="3">
        <v>46154</v>
      </c>
      <c r="C804" s="5">
        <f>YEAR(SalesDataTable[[#This Row],[Order Date]])</f>
        <v>2026</v>
      </c>
      <c r="D804" s="14" t="str">
        <f>"Q"&amp;ROUNDUP(MONTH(SalesDataTable[[#This Row],[Order Date]])/3,0)</f>
        <v>Q2</v>
      </c>
      <c r="E804" s="5">
        <f>MONTH(SalesDataTable[[#This Row],[Order Date]])</f>
        <v>5</v>
      </c>
      <c r="F804" s="5" t="str">
        <f>TEXT(SalesDataTable[[#This Row],[Order Date]], "MMM")</f>
        <v>May</v>
      </c>
      <c r="G804" s="4" t="s">
        <v>0</v>
      </c>
      <c r="H804" s="4" t="s">
        <v>50</v>
      </c>
      <c r="I804" s="4" t="s">
        <v>19</v>
      </c>
      <c r="J804" s="4" t="s">
        <v>3</v>
      </c>
      <c r="K804" s="4" t="s">
        <v>4</v>
      </c>
      <c r="L804" s="4" t="s">
        <v>22</v>
      </c>
      <c r="M804" s="9">
        <v>4</v>
      </c>
      <c r="N804" s="6">
        <v>51.31</v>
      </c>
      <c r="O804" s="7">
        <v>0</v>
      </c>
      <c r="P804" s="6">
        <v>22.19</v>
      </c>
      <c r="Q804" s="6">
        <f t="shared" si="48"/>
        <v>205.24</v>
      </c>
      <c r="R804" s="6">
        <f t="shared" si="49"/>
        <v>88.76</v>
      </c>
      <c r="S804" s="6">
        <f t="shared" si="50"/>
        <v>116.48</v>
      </c>
      <c r="T804" s="8">
        <f t="shared" si="51"/>
        <v>0.56753069577080495</v>
      </c>
      <c r="U804" s="5">
        <f>YEAR(SalesDataTable[[#This Row],[Order Date]])</f>
        <v>2026</v>
      </c>
      <c r="V804" s="8" t="str">
        <f>"Q"&amp;ROUNDUP(MONTH(SalesDataTable[[#This Row],[Order Date]])/3,0)</f>
        <v>Q2</v>
      </c>
      <c r="W804" s="9">
        <f>MONTH(SalesDataTable[[#This Row],[Order Date]])</f>
        <v>5</v>
      </c>
      <c r="X804" s="8" t="str">
        <f>TEXT(SalesDataTable[[#This Row],[Order Date]],"mmm")</f>
        <v>May</v>
      </c>
    </row>
    <row r="805" spans="1:24" ht="16">
      <c r="A805" s="2">
        <v>5182</v>
      </c>
      <c r="B805" s="3">
        <v>46154</v>
      </c>
      <c r="C805" s="5">
        <f>YEAR(SalesDataTable[[#This Row],[Order Date]])</f>
        <v>2026</v>
      </c>
      <c r="D805" s="14" t="str">
        <f>"Q"&amp;ROUNDUP(MONTH(SalesDataTable[[#This Row],[Order Date]])/3,0)</f>
        <v>Q2</v>
      </c>
      <c r="E805" s="5">
        <f>MONTH(SalesDataTable[[#This Row],[Order Date]])</f>
        <v>5</v>
      </c>
      <c r="F805" s="5" t="str">
        <f>TEXT(SalesDataTable[[#This Row],[Order Date]], "MMM")</f>
        <v>May</v>
      </c>
      <c r="G805" s="4" t="s">
        <v>20</v>
      </c>
      <c r="H805" s="4" t="s">
        <v>31</v>
      </c>
      <c r="I805" s="4" t="s">
        <v>2</v>
      </c>
      <c r="J805" s="4" t="s">
        <v>3</v>
      </c>
      <c r="K805" s="4" t="s">
        <v>34</v>
      </c>
      <c r="L805" s="4" t="s">
        <v>45</v>
      </c>
      <c r="M805" s="9">
        <v>2</v>
      </c>
      <c r="N805" s="6">
        <v>51.15</v>
      </c>
      <c r="O805" s="7">
        <v>0</v>
      </c>
      <c r="P805" s="6">
        <v>22.53</v>
      </c>
      <c r="Q805" s="6">
        <f t="shared" si="48"/>
        <v>102.3</v>
      </c>
      <c r="R805" s="6">
        <f t="shared" si="49"/>
        <v>45.06</v>
      </c>
      <c r="S805" s="6">
        <f t="shared" si="50"/>
        <v>57.239999999999995</v>
      </c>
      <c r="T805" s="8">
        <f t="shared" si="51"/>
        <v>0.55953079178885623</v>
      </c>
      <c r="U805" s="5">
        <f>YEAR(SalesDataTable[[#This Row],[Order Date]])</f>
        <v>2026</v>
      </c>
      <c r="V805" s="8" t="str">
        <f>"Q"&amp;ROUNDUP(MONTH(SalesDataTable[[#This Row],[Order Date]])/3,0)</f>
        <v>Q2</v>
      </c>
      <c r="W805" s="9">
        <f>MONTH(SalesDataTable[[#This Row],[Order Date]])</f>
        <v>5</v>
      </c>
      <c r="X805" s="8" t="str">
        <f>TEXT(SalesDataTable[[#This Row],[Order Date]],"mmm")</f>
        <v>May</v>
      </c>
    </row>
    <row r="806" spans="1:24" ht="16">
      <c r="A806" s="2">
        <v>1071</v>
      </c>
      <c r="B806" s="3">
        <v>46155</v>
      </c>
      <c r="C806" s="5">
        <f>YEAR(SalesDataTable[[#This Row],[Order Date]])</f>
        <v>2026</v>
      </c>
      <c r="D806" s="14" t="str">
        <f>"Q"&amp;ROUNDUP(MONTH(SalesDataTable[[#This Row],[Order Date]])/3,0)</f>
        <v>Q2</v>
      </c>
      <c r="E806" s="5">
        <f>MONTH(SalesDataTable[[#This Row],[Order Date]])</f>
        <v>5</v>
      </c>
      <c r="F806" s="5" t="str">
        <f>TEXT(SalesDataTable[[#This Row],[Order Date]], "MMM")</f>
        <v>May</v>
      </c>
      <c r="G806" s="4" t="s">
        <v>6</v>
      </c>
      <c r="H806" s="4" t="s">
        <v>43</v>
      </c>
      <c r="I806" s="4" t="s">
        <v>19</v>
      </c>
      <c r="J806" s="4" t="s">
        <v>16</v>
      </c>
      <c r="K806" s="4" t="s">
        <v>34</v>
      </c>
      <c r="L806" s="4" t="s">
        <v>45</v>
      </c>
      <c r="M806" s="9">
        <v>1</v>
      </c>
      <c r="N806" s="6">
        <v>50.83</v>
      </c>
      <c r="O806" s="7">
        <v>0.1</v>
      </c>
      <c r="P806" s="6">
        <v>21.82</v>
      </c>
      <c r="Q806" s="6">
        <f t="shared" si="48"/>
        <v>45.747</v>
      </c>
      <c r="R806" s="6">
        <f t="shared" si="49"/>
        <v>21.82</v>
      </c>
      <c r="S806" s="6">
        <f t="shared" si="50"/>
        <v>23.927</v>
      </c>
      <c r="T806" s="8">
        <f t="shared" si="51"/>
        <v>0.52302883249174803</v>
      </c>
      <c r="U806" s="5">
        <f>YEAR(SalesDataTable[[#This Row],[Order Date]])</f>
        <v>2026</v>
      </c>
      <c r="V806" s="8" t="str">
        <f>"Q"&amp;ROUNDUP(MONTH(SalesDataTable[[#This Row],[Order Date]])/3,0)</f>
        <v>Q2</v>
      </c>
      <c r="W806" s="9">
        <f>MONTH(SalesDataTable[[#This Row],[Order Date]])</f>
        <v>5</v>
      </c>
      <c r="X806" s="8" t="str">
        <f>TEXT(SalesDataTable[[#This Row],[Order Date]],"mmm")</f>
        <v>May</v>
      </c>
    </row>
    <row r="807" spans="1:24" ht="16">
      <c r="A807" s="2">
        <v>1210</v>
      </c>
      <c r="B807" s="3">
        <v>46155</v>
      </c>
      <c r="C807" s="5">
        <f>YEAR(SalesDataTable[[#This Row],[Order Date]])</f>
        <v>2026</v>
      </c>
      <c r="D807" s="14" t="str">
        <f>"Q"&amp;ROUNDUP(MONTH(SalesDataTable[[#This Row],[Order Date]])/3,0)</f>
        <v>Q2</v>
      </c>
      <c r="E807" s="5">
        <f>MONTH(SalesDataTable[[#This Row],[Order Date]])</f>
        <v>5</v>
      </c>
      <c r="F807" s="5" t="str">
        <f>TEXT(SalesDataTable[[#This Row],[Order Date]], "MMM")</f>
        <v>May</v>
      </c>
      <c r="G807" s="4" t="s">
        <v>11</v>
      </c>
      <c r="H807" s="4" t="s">
        <v>12</v>
      </c>
      <c r="I807" s="4" t="s">
        <v>8</v>
      </c>
      <c r="J807" s="4" t="s">
        <v>16</v>
      </c>
      <c r="K807" s="4" t="s">
        <v>9</v>
      </c>
      <c r="L807" s="4" t="s">
        <v>17</v>
      </c>
      <c r="M807" s="9">
        <v>6</v>
      </c>
      <c r="N807" s="6">
        <v>141.9</v>
      </c>
      <c r="O807" s="7">
        <v>0.1</v>
      </c>
      <c r="P807" s="6">
        <v>79.64</v>
      </c>
      <c r="Q807" s="6">
        <f t="shared" si="48"/>
        <v>766.2600000000001</v>
      </c>
      <c r="R807" s="6">
        <f t="shared" si="49"/>
        <v>477.84000000000003</v>
      </c>
      <c r="S807" s="6">
        <f t="shared" si="50"/>
        <v>288.42000000000007</v>
      </c>
      <c r="T807" s="8">
        <f t="shared" si="51"/>
        <v>0.37639965546942294</v>
      </c>
      <c r="U807" s="5">
        <f>YEAR(SalesDataTable[[#This Row],[Order Date]])</f>
        <v>2026</v>
      </c>
      <c r="V807" s="8" t="str">
        <f>"Q"&amp;ROUNDUP(MONTH(SalesDataTable[[#This Row],[Order Date]])/3,0)</f>
        <v>Q2</v>
      </c>
      <c r="W807" s="9">
        <f>MONTH(SalesDataTable[[#This Row],[Order Date]])</f>
        <v>5</v>
      </c>
      <c r="X807" s="8" t="str">
        <f>TEXT(SalesDataTable[[#This Row],[Order Date]],"mmm")</f>
        <v>May</v>
      </c>
    </row>
    <row r="808" spans="1:24" ht="16">
      <c r="A808" s="2">
        <v>1244</v>
      </c>
      <c r="B808" s="3">
        <v>46155</v>
      </c>
      <c r="C808" s="5">
        <f>YEAR(SalesDataTable[[#This Row],[Order Date]])</f>
        <v>2026</v>
      </c>
      <c r="D808" s="14" t="str">
        <f>"Q"&amp;ROUNDUP(MONTH(SalesDataTable[[#This Row],[Order Date]])/3,0)</f>
        <v>Q2</v>
      </c>
      <c r="E808" s="5">
        <f>MONTH(SalesDataTable[[#This Row],[Order Date]])</f>
        <v>5</v>
      </c>
      <c r="F808" s="5" t="str">
        <f>TEXT(SalesDataTable[[#This Row],[Order Date]], "MMM")</f>
        <v>May</v>
      </c>
      <c r="G808" s="4" t="s">
        <v>20</v>
      </c>
      <c r="H808" s="4" t="s">
        <v>33</v>
      </c>
      <c r="I808" s="4" t="s">
        <v>2</v>
      </c>
      <c r="J808" s="4" t="s">
        <v>3</v>
      </c>
      <c r="K808" s="4" t="s">
        <v>23</v>
      </c>
      <c r="L808" s="4" t="s">
        <v>51</v>
      </c>
      <c r="M808" s="9">
        <v>1</v>
      </c>
      <c r="N808" s="6">
        <v>122.11</v>
      </c>
      <c r="O808" s="7">
        <v>0</v>
      </c>
      <c r="P808" s="6">
        <v>59.86</v>
      </c>
      <c r="Q808" s="6">
        <f t="shared" si="48"/>
        <v>122.11</v>
      </c>
      <c r="R808" s="6">
        <f t="shared" si="49"/>
        <v>59.86</v>
      </c>
      <c r="S808" s="6">
        <f t="shared" si="50"/>
        <v>62.25</v>
      </c>
      <c r="T808" s="8">
        <f t="shared" si="51"/>
        <v>0.50978625829170421</v>
      </c>
      <c r="U808" s="5">
        <f>YEAR(SalesDataTable[[#This Row],[Order Date]])</f>
        <v>2026</v>
      </c>
      <c r="V808" s="8" t="str">
        <f>"Q"&amp;ROUNDUP(MONTH(SalesDataTable[[#This Row],[Order Date]])/3,0)</f>
        <v>Q2</v>
      </c>
      <c r="W808" s="9">
        <f>MONTH(SalesDataTable[[#This Row],[Order Date]])</f>
        <v>5</v>
      </c>
      <c r="X808" s="8" t="str">
        <f>TEXT(SalesDataTable[[#This Row],[Order Date]],"mmm")</f>
        <v>May</v>
      </c>
    </row>
    <row r="809" spans="1:24" ht="16">
      <c r="A809" s="2">
        <v>1403</v>
      </c>
      <c r="B809" s="3">
        <v>46155</v>
      </c>
      <c r="C809" s="5">
        <f>YEAR(SalesDataTable[[#This Row],[Order Date]])</f>
        <v>2026</v>
      </c>
      <c r="D809" s="14" t="str">
        <f>"Q"&amp;ROUNDUP(MONTH(SalesDataTable[[#This Row],[Order Date]])/3,0)</f>
        <v>Q2</v>
      </c>
      <c r="E809" s="5">
        <f>MONTH(SalesDataTable[[#This Row],[Order Date]])</f>
        <v>5</v>
      </c>
      <c r="F809" s="5" t="str">
        <f>TEXT(SalesDataTable[[#This Row],[Order Date]], "MMM")</f>
        <v>May</v>
      </c>
      <c r="G809" s="4" t="s">
        <v>6</v>
      </c>
      <c r="H809" s="4" t="s">
        <v>41</v>
      </c>
      <c r="I809" s="4" t="s">
        <v>2</v>
      </c>
      <c r="J809" s="4" t="s">
        <v>3</v>
      </c>
      <c r="K809" s="4" t="s">
        <v>4</v>
      </c>
      <c r="L809" s="4" t="s">
        <v>30</v>
      </c>
      <c r="M809" s="9">
        <v>1</v>
      </c>
      <c r="N809" s="6">
        <v>102.38</v>
      </c>
      <c r="O809" s="7">
        <v>0</v>
      </c>
      <c r="P809" s="6">
        <v>50.82</v>
      </c>
      <c r="Q809" s="6">
        <f t="shared" si="48"/>
        <v>102.38</v>
      </c>
      <c r="R809" s="6">
        <f t="shared" si="49"/>
        <v>50.82</v>
      </c>
      <c r="S809" s="6">
        <f t="shared" si="50"/>
        <v>51.559999999999995</v>
      </c>
      <c r="T809" s="8">
        <f t="shared" si="51"/>
        <v>0.50361398710685679</v>
      </c>
      <c r="U809" s="5">
        <f>YEAR(SalesDataTable[[#This Row],[Order Date]])</f>
        <v>2026</v>
      </c>
      <c r="V809" s="8" t="str">
        <f>"Q"&amp;ROUNDUP(MONTH(SalesDataTable[[#This Row],[Order Date]])/3,0)</f>
        <v>Q2</v>
      </c>
      <c r="W809" s="9">
        <f>MONTH(SalesDataTable[[#This Row],[Order Date]])</f>
        <v>5</v>
      </c>
      <c r="X809" s="8" t="str">
        <f>TEXT(SalesDataTable[[#This Row],[Order Date]],"mmm")</f>
        <v>May</v>
      </c>
    </row>
    <row r="810" spans="1:24" ht="16">
      <c r="A810" s="2">
        <v>1592</v>
      </c>
      <c r="B810" s="3">
        <v>46155</v>
      </c>
      <c r="C810" s="5">
        <f>YEAR(SalesDataTable[[#This Row],[Order Date]])</f>
        <v>2026</v>
      </c>
      <c r="D810" s="14" t="str">
        <f>"Q"&amp;ROUNDUP(MONTH(SalesDataTable[[#This Row],[Order Date]])/3,0)</f>
        <v>Q2</v>
      </c>
      <c r="E810" s="5">
        <f>MONTH(SalesDataTable[[#This Row],[Order Date]])</f>
        <v>5</v>
      </c>
      <c r="F810" s="5" t="str">
        <f>TEXT(SalesDataTable[[#This Row],[Order Date]], "MMM")</f>
        <v>May</v>
      </c>
      <c r="G810" s="4" t="s">
        <v>11</v>
      </c>
      <c r="H810" s="4" t="s">
        <v>52</v>
      </c>
      <c r="I810" s="4" t="s">
        <v>19</v>
      </c>
      <c r="J810" s="4" t="s">
        <v>3</v>
      </c>
      <c r="K810" s="4" t="s">
        <v>34</v>
      </c>
      <c r="L810" s="4" t="s">
        <v>42</v>
      </c>
      <c r="M810" s="9">
        <v>5</v>
      </c>
      <c r="N810" s="6">
        <v>37.119999999999997</v>
      </c>
      <c r="O810" s="7">
        <v>0.1</v>
      </c>
      <c r="P810" s="6">
        <v>13.96</v>
      </c>
      <c r="Q810" s="6">
        <f t="shared" si="48"/>
        <v>167.04</v>
      </c>
      <c r="R810" s="6">
        <f t="shared" si="49"/>
        <v>69.800000000000011</v>
      </c>
      <c r="S810" s="6">
        <f t="shared" si="50"/>
        <v>97.239999999999981</v>
      </c>
      <c r="T810" s="8">
        <f t="shared" si="51"/>
        <v>0.58213601532567039</v>
      </c>
      <c r="U810" s="5">
        <f>YEAR(SalesDataTable[[#This Row],[Order Date]])</f>
        <v>2026</v>
      </c>
      <c r="V810" s="8" t="str">
        <f>"Q"&amp;ROUNDUP(MONTH(SalesDataTable[[#This Row],[Order Date]])/3,0)</f>
        <v>Q2</v>
      </c>
      <c r="W810" s="9">
        <f>MONTH(SalesDataTable[[#This Row],[Order Date]])</f>
        <v>5</v>
      </c>
      <c r="X810" s="8" t="str">
        <f>TEXT(SalesDataTable[[#This Row],[Order Date]],"mmm")</f>
        <v>May</v>
      </c>
    </row>
    <row r="811" spans="1:24" ht="16">
      <c r="A811" s="2">
        <v>2581</v>
      </c>
      <c r="B811" s="3">
        <v>46155</v>
      </c>
      <c r="C811" s="5">
        <f>YEAR(SalesDataTable[[#This Row],[Order Date]])</f>
        <v>2026</v>
      </c>
      <c r="D811" s="14" t="str">
        <f>"Q"&amp;ROUNDUP(MONTH(SalesDataTable[[#This Row],[Order Date]])/3,0)</f>
        <v>Q2</v>
      </c>
      <c r="E811" s="5">
        <f>MONTH(SalesDataTable[[#This Row],[Order Date]])</f>
        <v>5</v>
      </c>
      <c r="F811" s="5" t="str">
        <f>TEXT(SalesDataTable[[#This Row],[Order Date]], "MMM")</f>
        <v>May</v>
      </c>
      <c r="G811" s="4" t="s">
        <v>6</v>
      </c>
      <c r="H811" s="4" t="s">
        <v>43</v>
      </c>
      <c r="I811" s="4" t="s">
        <v>2</v>
      </c>
      <c r="J811" s="4" t="s">
        <v>13</v>
      </c>
      <c r="K811" s="4" t="s">
        <v>9</v>
      </c>
      <c r="L811" s="4" t="s">
        <v>10</v>
      </c>
      <c r="M811" s="9">
        <v>2</v>
      </c>
      <c r="N811" s="6">
        <v>91.76</v>
      </c>
      <c r="O811" s="7">
        <v>0.05</v>
      </c>
      <c r="P811" s="6">
        <v>46.31</v>
      </c>
      <c r="Q811" s="6">
        <f t="shared" si="48"/>
        <v>174.34399999999999</v>
      </c>
      <c r="R811" s="6">
        <f t="shared" si="49"/>
        <v>92.62</v>
      </c>
      <c r="S811" s="6">
        <f t="shared" si="50"/>
        <v>81.72399999999999</v>
      </c>
      <c r="T811" s="8">
        <f t="shared" si="51"/>
        <v>0.46875143394668006</v>
      </c>
      <c r="U811" s="5">
        <f>YEAR(SalesDataTable[[#This Row],[Order Date]])</f>
        <v>2026</v>
      </c>
      <c r="V811" s="8" t="str">
        <f>"Q"&amp;ROUNDUP(MONTH(SalesDataTable[[#This Row],[Order Date]])/3,0)</f>
        <v>Q2</v>
      </c>
      <c r="W811" s="9">
        <f>MONTH(SalesDataTable[[#This Row],[Order Date]])</f>
        <v>5</v>
      </c>
      <c r="X811" s="8" t="str">
        <f>TEXT(SalesDataTable[[#This Row],[Order Date]],"mmm")</f>
        <v>May</v>
      </c>
    </row>
    <row r="812" spans="1:24" ht="16">
      <c r="A812" s="2">
        <v>3428</v>
      </c>
      <c r="B812" s="3">
        <v>46155</v>
      </c>
      <c r="C812" s="5">
        <f>YEAR(SalesDataTable[[#This Row],[Order Date]])</f>
        <v>2026</v>
      </c>
      <c r="D812" s="14" t="str">
        <f>"Q"&amp;ROUNDUP(MONTH(SalesDataTable[[#This Row],[Order Date]])/3,0)</f>
        <v>Q2</v>
      </c>
      <c r="E812" s="5">
        <f>MONTH(SalesDataTable[[#This Row],[Order Date]])</f>
        <v>5</v>
      </c>
      <c r="F812" s="5" t="str">
        <f>TEXT(SalesDataTable[[#This Row],[Order Date]], "MMM")</f>
        <v>May</v>
      </c>
      <c r="G812" s="4" t="s">
        <v>20</v>
      </c>
      <c r="H812" s="4" t="s">
        <v>21</v>
      </c>
      <c r="I812" s="4" t="s">
        <v>2</v>
      </c>
      <c r="J812" s="4" t="s">
        <v>3</v>
      </c>
      <c r="K812" s="4" t="s">
        <v>9</v>
      </c>
      <c r="L812" s="4" t="s">
        <v>17</v>
      </c>
      <c r="M812" s="9">
        <v>1</v>
      </c>
      <c r="N812" s="6">
        <v>144.51</v>
      </c>
      <c r="O812" s="7">
        <v>0</v>
      </c>
      <c r="P812" s="6">
        <v>79.22</v>
      </c>
      <c r="Q812" s="6">
        <f t="shared" si="48"/>
        <v>144.51</v>
      </c>
      <c r="R812" s="6">
        <f t="shared" si="49"/>
        <v>79.22</v>
      </c>
      <c r="S812" s="6">
        <f t="shared" si="50"/>
        <v>65.289999999999992</v>
      </c>
      <c r="T812" s="8">
        <f t="shared" si="51"/>
        <v>0.45180264341568055</v>
      </c>
      <c r="U812" s="5">
        <f>YEAR(SalesDataTable[[#This Row],[Order Date]])</f>
        <v>2026</v>
      </c>
      <c r="V812" s="8" t="str">
        <f>"Q"&amp;ROUNDUP(MONTH(SalesDataTable[[#This Row],[Order Date]])/3,0)</f>
        <v>Q2</v>
      </c>
      <c r="W812" s="9">
        <f>MONTH(SalesDataTable[[#This Row],[Order Date]])</f>
        <v>5</v>
      </c>
      <c r="X812" s="8" t="str">
        <f>TEXT(SalesDataTable[[#This Row],[Order Date]],"mmm")</f>
        <v>May</v>
      </c>
    </row>
    <row r="813" spans="1:24" ht="16">
      <c r="A813" s="2">
        <v>765</v>
      </c>
      <c r="B813" s="3">
        <v>46156</v>
      </c>
      <c r="C813" s="5">
        <f>YEAR(SalesDataTable[[#This Row],[Order Date]])</f>
        <v>2026</v>
      </c>
      <c r="D813" s="14" t="str">
        <f>"Q"&amp;ROUNDUP(MONTH(SalesDataTable[[#This Row],[Order Date]])/3,0)</f>
        <v>Q2</v>
      </c>
      <c r="E813" s="5">
        <f>MONTH(SalesDataTable[[#This Row],[Order Date]])</f>
        <v>5</v>
      </c>
      <c r="F813" s="5" t="str">
        <f>TEXT(SalesDataTable[[#This Row],[Order Date]], "MMM")</f>
        <v>May</v>
      </c>
      <c r="G813" s="4" t="s">
        <v>6</v>
      </c>
      <c r="H813" s="4" t="s">
        <v>27</v>
      </c>
      <c r="I813" s="4" t="s">
        <v>8</v>
      </c>
      <c r="J813" s="4" t="s">
        <v>16</v>
      </c>
      <c r="K813" s="4" t="s">
        <v>34</v>
      </c>
      <c r="L813" s="4" t="s">
        <v>45</v>
      </c>
      <c r="M813" s="9">
        <v>3</v>
      </c>
      <c r="N813" s="6">
        <v>49.7</v>
      </c>
      <c r="O813" s="7">
        <v>0.1</v>
      </c>
      <c r="P813" s="6">
        <v>21.84</v>
      </c>
      <c r="Q813" s="6">
        <f t="shared" si="48"/>
        <v>134.19000000000003</v>
      </c>
      <c r="R813" s="6">
        <f t="shared" si="49"/>
        <v>65.52</v>
      </c>
      <c r="S813" s="6">
        <f t="shared" si="50"/>
        <v>68.67000000000003</v>
      </c>
      <c r="T813" s="8">
        <f t="shared" si="51"/>
        <v>0.5117370892018781</v>
      </c>
      <c r="U813" s="5">
        <f>YEAR(SalesDataTable[[#This Row],[Order Date]])</f>
        <v>2026</v>
      </c>
      <c r="V813" s="8" t="str">
        <f>"Q"&amp;ROUNDUP(MONTH(SalesDataTable[[#This Row],[Order Date]])/3,0)</f>
        <v>Q2</v>
      </c>
      <c r="W813" s="9">
        <f>MONTH(SalesDataTable[[#This Row],[Order Date]])</f>
        <v>5</v>
      </c>
      <c r="X813" s="8" t="str">
        <f>TEXT(SalesDataTable[[#This Row],[Order Date]],"mmm")</f>
        <v>May</v>
      </c>
    </row>
    <row r="814" spans="1:24" ht="16">
      <c r="A814" s="2">
        <v>854</v>
      </c>
      <c r="B814" s="3">
        <v>46156</v>
      </c>
      <c r="C814" s="5">
        <f>YEAR(SalesDataTable[[#This Row],[Order Date]])</f>
        <v>2026</v>
      </c>
      <c r="D814" s="14" t="str">
        <f>"Q"&amp;ROUNDUP(MONTH(SalesDataTable[[#This Row],[Order Date]])/3,0)</f>
        <v>Q2</v>
      </c>
      <c r="E814" s="5">
        <f>MONTH(SalesDataTable[[#This Row],[Order Date]])</f>
        <v>5</v>
      </c>
      <c r="F814" s="5" t="str">
        <f>TEXT(SalesDataTable[[#This Row],[Order Date]], "MMM")</f>
        <v>May</v>
      </c>
      <c r="G814" s="4" t="s">
        <v>0</v>
      </c>
      <c r="H814" s="4" t="s">
        <v>1</v>
      </c>
      <c r="I814" s="4" t="s">
        <v>2</v>
      </c>
      <c r="J814" s="4" t="s">
        <v>3</v>
      </c>
      <c r="K814" s="4" t="s">
        <v>23</v>
      </c>
      <c r="L814" s="4" t="s">
        <v>51</v>
      </c>
      <c r="M814" s="9">
        <v>1</v>
      </c>
      <c r="N814" s="6">
        <v>120.9</v>
      </c>
      <c r="O814" s="7">
        <v>0</v>
      </c>
      <c r="P814" s="6">
        <v>59.31</v>
      </c>
      <c r="Q814" s="6">
        <f t="shared" si="48"/>
        <v>120.9</v>
      </c>
      <c r="R814" s="6">
        <f t="shared" si="49"/>
        <v>59.31</v>
      </c>
      <c r="S814" s="6">
        <f t="shared" si="50"/>
        <v>61.59</v>
      </c>
      <c r="T814" s="8">
        <f t="shared" si="51"/>
        <v>0.50942928039702229</v>
      </c>
      <c r="U814" s="5">
        <f>YEAR(SalesDataTable[[#This Row],[Order Date]])</f>
        <v>2026</v>
      </c>
      <c r="V814" s="8" t="str">
        <f>"Q"&amp;ROUNDUP(MONTH(SalesDataTable[[#This Row],[Order Date]])/3,0)</f>
        <v>Q2</v>
      </c>
      <c r="W814" s="9">
        <f>MONTH(SalesDataTable[[#This Row],[Order Date]])</f>
        <v>5</v>
      </c>
      <c r="X814" s="8" t="str">
        <f>TEXT(SalesDataTable[[#This Row],[Order Date]],"mmm")</f>
        <v>May</v>
      </c>
    </row>
    <row r="815" spans="1:24" ht="16">
      <c r="A815" s="2">
        <v>1087</v>
      </c>
      <c r="B815" s="3">
        <v>46156</v>
      </c>
      <c r="C815" s="5">
        <f>YEAR(SalesDataTable[[#This Row],[Order Date]])</f>
        <v>2026</v>
      </c>
      <c r="D815" s="14" t="str">
        <f>"Q"&amp;ROUNDUP(MONTH(SalesDataTable[[#This Row],[Order Date]])/3,0)</f>
        <v>Q2</v>
      </c>
      <c r="E815" s="5">
        <f>MONTH(SalesDataTable[[#This Row],[Order Date]])</f>
        <v>5</v>
      </c>
      <c r="F815" s="5" t="str">
        <f>TEXT(SalesDataTable[[#This Row],[Order Date]], "MMM")</f>
        <v>May</v>
      </c>
      <c r="G815" s="4" t="s">
        <v>11</v>
      </c>
      <c r="H815" s="4" t="s">
        <v>39</v>
      </c>
      <c r="I815" s="4" t="s">
        <v>2</v>
      </c>
      <c r="J815" s="4" t="s">
        <v>3</v>
      </c>
      <c r="K815" s="4" t="s">
        <v>23</v>
      </c>
      <c r="L815" s="4" t="s">
        <v>29</v>
      </c>
      <c r="M815" s="9">
        <v>1</v>
      </c>
      <c r="N815" s="6">
        <v>195.72</v>
      </c>
      <c r="O815" s="7">
        <v>0.05</v>
      </c>
      <c r="P815" s="6">
        <v>105.73</v>
      </c>
      <c r="Q815" s="6">
        <f t="shared" si="48"/>
        <v>185.934</v>
      </c>
      <c r="R815" s="6">
        <f t="shared" si="49"/>
        <v>105.73</v>
      </c>
      <c r="S815" s="6">
        <f t="shared" si="50"/>
        <v>80.203999999999994</v>
      </c>
      <c r="T815" s="8">
        <f t="shared" si="51"/>
        <v>0.43135736336549524</v>
      </c>
      <c r="U815" s="5">
        <f>YEAR(SalesDataTable[[#This Row],[Order Date]])</f>
        <v>2026</v>
      </c>
      <c r="V815" s="8" t="str">
        <f>"Q"&amp;ROUNDUP(MONTH(SalesDataTable[[#This Row],[Order Date]])/3,0)</f>
        <v>Q2</v>
      </c>
      <c r="W815" s="9">
        <f>MONTH(SalesDataTable[[#This Row],[Order Date]])</f>
        <v>5</v>
      </c>
      <c r="X815" s="8" t="str">
        <f>TEXT(SalesDataTable[[#This Row],[Order Date]],"mmm")</f>
        <v>May</v>
      </c>
    </row>
    <row r="816" spans="1:24" ht="16">
      <c r="A816" s="2">
        <v>1150</v>
      </c>
      <c r="B816" s="3">
        <v>46156</v>
      </c>
      <c r="C816" s="5">
        <f>YEAR(SalesDataTable[[#This Row],[Order Date]])</f>
        <v>2026</v>
      </c>
      <c r="D816" s="14" t="str">
        <f>"Q"&amp;ROUNDUP(MONTH(SalesDataTable[[#This Row],[Order Date]])/3,0)</f>
        <v>Q2</v>
      </c>
      <c r="E816" s="5">
        <f>MONTH(SalesDataTable[[#This Row],[Order Date]])</f>
        <v>5</v>
      </c>
      <c r="F816" s="5" t="str">
        <f>TEXT(SalesDataTable[[#This Row],[Order Date]], "MMM")</f>
        <v>May</v>
      </c>
      <c r="G816" s="4" t="s">
        <v>0</v>
      </c>
      <c r="H816" s="4" t="s">
        <v>1</v>
      </c>
      <c r="I816" s="4" t="s">
        <v>8</v>
      </c>
      <c r="J816" s="4" t="s">
        <v>3</v>
      </c>
      <c r="K816" s="4" t="s">
        <v>4</v>
      </c>
      <c r="L816" s="4" t="s">
        <v>26</v>
      </c>
      <c r="M816" s="9">
        <v>8</v>
      </c>
      <c r="N816" s="6">
        <v>40.15</v>
      </c>
      <c r="O816" s="7">
        <v>0.15</v>
      </c>
      <c r="P816" s="6">
        <v>16.91</v>
      </c>
      <c r="Q816" s="6">
        <f t="shared" si="48"/>
        <v>273.02</v>
      </c>
      <c r="R816" s="6">
        <f t="shared" si="49"/>
        <v>135.28</v>
      </c>
      <c r="S816" s="6">
        <f t="shared" si="50"/>
        <v>137.73999999999998</v>
      </c>
      <c r="T816" s="8">
        <f t="shared" si="51"/>
        <v>0.50450516445681637</v>
      </c>
      <c r="U816" s="5">
        <f>YEAR(SalesDataTable[[#This Row],[Order Date]])</f>
        <v>2026</v>
      </c>
      <c r="V816" s="8" t="str">
        <f>"Q"&amp;ROUNDUP(MONTH(SalesDataTable[[#This Row],[Order Date]])/3,0)</f>
        <v>Q2</v>
      </c>
      <c r="W816" s="9">
        <f>MONTH(SalesDataTable[[#This Row],[Order Date]])</f>
        <v>5</v>
      </c>
      <c r="X816" s="8" t="str">
        <f>TEXT(SalesDataTable[[#This Row],[Order Date]],"mmm")</f>
        <v>May</v>
      </c>
    </row>
    <row r="817" spans="1:24" ht="16">
      <c r="A817" s="2">
        <v>1902</v>
      </c>
      <c r="B817" s="3">
        <v>46156</v>
      </c>
      <c r="C817" s="5">
        <f>YEAR(SalesDataTable[[#This Row],[Order Date]])</f>
        <v>2026</v>
      </c>
      <c r="D817" s="14" t="str">
        <f>"Q"&amp;ROUNDUP(MONTH(SalesDataTable[[#This Row],[Order Date]])/3,0)</f>
        <v>Q2</v>
      </c>
      <c r="E817" s="5">
        <f>MONTH(SalesDataTable[[#This Row],[Order Date]])</f>
        <v>5</v>
      </c>
      <c r="F817" s="5" t="str">
        <f>TEXT(SalesDataTable[[#This Row],[Order Date]], "MMM")</f>
        <v>May</v>
      </c>
      <c r="G817" s="4" t="s">
        <v>6</v>
      </c>
      <c r="H817" s="4" t="s">
        <v>49</v>
      </c>
      <c r="I817" s="4" t="s">
        <v>19</v>
      </c>
      <c r="J817" s="4" t="s">
        <v>16</v>
      </c>
      <c r="K817" s="4" t="s">
        <v>14</v>
      </c>
      <c r="L817" s="4" t="s">
        <v>44</v>
      </c>
      <c r="M817" s="9">
        <v>4</v>
      </c>
      <c r="N817" s="6">
        <v>130.83000000000001</v>
      </c>
      <c r="O817" s="7">
        <v>0</v>
      </c>
      <c r="P817" s="6">
        <v>66.959999999999994</v>
      </c>
      <c r="Q817" s="6">
        <f t="shared" si="48"/>
        <v>523.32000000000005</v>
      </c>
      <c r="R817" s="6">
        <f t="shared" si="49"/>
        <v>267.83999999999997</v>
      </c>
      <c r="S817" s="6">
        <f t="shared" si="50"/>
        <v>255.48000000000008</v>
      </c>
      <c r="T817" s="8">
        <f t="shared" si="51"/>
        <v>0.48819078193074994</v>
      </c>
      <c r="U817" s="5">
        <f>YEAR(SalesDataTable[[#This Row],[Order Date]])</f>
        <v>2026</v>
      </c>
      <c r="V817" s="8" t="str">
        <f>"Q"&amp;ROUNDUP(MONTH(SalesDataTable[[#This Row],[Order Date]])/3,0)</f>
        <v>Q2</v>
      </c>
      <c r="W817" s="9">
        <f>MONTH(SalesDataTable[[#This Row],[Order Date]])</f>
        <v>5</v>
      </c>
      <c r="X817" s="8" t="str">
        <f>TEXT(SalesDataTable[[#This Row],[Order Date]],"mmm")</f>
        <v>May</v>
      </c>
    </row>
    <row r="818" spans="1:24" ht="16">
      <c r="A818" s="2">
        <v>3913</v>
      </c>
      <c r="B818" s="3">
        <v>46156</v>
      </c>
      <c r="C818" s="5">
        <f>YEAR(SalesDataTable[[#This Row],[Order Date]])</f>
        <v>2026</v>
      </c>
      <c r="D818" s="14" t="str">
        <f>"Q"&amp;ROUNDUP(MONTH(SalesDataTable[[#This Row],[Order Date]])/3,0)</f>
        <v>Q2</v>
      </c>
      <c r="E818" s="5">
        <f>MONTH(SalesDataTable[[#This Row],[Order Date]])</f>
        <v>5</v>
      </c>
      <c r="F818" s="5" t="str">
        <f>TEXT(SalesDataTable[[#This Row],[Order Date]], "MMM")</f>
        <v>May</v>
      </c>
      <c r="G818" s="4" t="s">
        <v>6</v>
      </c>
      <c r="H818" s="4" t="s">
        <v>43</v>
      </c>
      <c r="I818" s="4" t="s">
        <v>2</v>
      </c>
      <c r="J818" s="4" t="s">
        <v>13</v>
      </c>
      <c r="K818" s="4" t="s">
        <v>4</v>
      </c>
      <c r="L818" s="4" t="s">
        <v>22</v>
      </c>
      <c r="M818" s="9">
        <v>1</v>
      </c>
      <c r="N818" s="6">
        <v>50.34</v>
      </c>
      <c r="O818" s="7">
        <v>0.05</v>
      </c>
      <c r="P818" s="6">
        <v>22.23</v>
      </c>
      <c r="Q818" s="6">
        <f t="shared" si="48"/>
        <v>47.823</v>
      </c>
      <c r="R818" s="6">
        <f t="shared" si="49"/>
        <v>22.23</v>
      </c>
      <c r="S818" s="6">
        <f t="shared" si="50"/>
        <v>25.593</v>
      </c>
      <c r="T818" s="8">
        <f t="shared" si="51"/>
        <v>0.53516090584028608</v>
      </c>
      <c r="U818" s="5">
        <f>YEAR(SalesDataTable[[#This Row],[Order Date]])</f>
        <v>2026</v>
      </c>
      <c r="V818" s="8" t="str">
        <f>"Q"&amp;ROUNDUP(MONTH(SalesDataTable[[#This Row],[Order Date]])/3,0)</f>
        <v>Q2</v>
      </c>
      <c r="W818" s="9">
        <f>MONTH(SalesDataTable[[#This Row],[Order Date]])</f>
        <v>5</v>
      </c>
      <c r="X818" s="8" t="str">
        <f>TEXT(SalesDataTable[[#This Row],[Order Date]],"mmm")</f>
        <v>May</v>
      </c>
    </row>
    <row r="819" spans="1:24" ht="16">
      <c r="A819" s="2">
        <v>4378</v>
      </c>
      <c r="B819" s="3">
        <v>46156</v>
      </c>
      <c r="C819" s="5">
        <f>YEAR(SalesDataTable[[#This Row],[Order Date]])</f>
        <v>2026</v>
      </c>
      <c r="D819" s="14" t="str">
        <f>"Q"&amp;ROUNDUP(MONTH(SalesDataTable[[#This Row],[Order Date]])/3,0)</f>
        <v>Q2</v>
      </c>
      <c r="E819" s="5">
        <f>MONTH(SalesDataTable[[#This Row],[Order Date]])</f>
        <v>5</v>
      </c>
      <c r="F819" s="5" t="str">
        <f>TEXT(SalesDataTable[[#This Row],[Order Date]], "MMM")</f>
        <v>May</v>
      </c>
      <c r="G819" s="4" t="s">
        <v>11</v>
      </c>
      <c r="H819" s="4" t="s">
        <v>39</v>
      </c>
      <c r="I819" s="4" t="s">
        <v>2</v>
      </c>
      <c r="J819" s="4" t="s">
        <v>3</v>
      </c>
      <c r="K819" s="4" t="s">
        <v>4</v>
      </c>
      <c r="L819" s="4" t="s">
        <v>30</v>
      </c>
      <c r="M819" s="9">
        <v>2</v>
      </c>
      <c r="N819" s="6">
        <v>103.37</v>
      </c>
      <c r="O819" s="7">
        <v>0</v>
      </c>
      <c r="P819" s="6">
        <v>50.49</v>
      </c>
      <c r="Q819" s="6">
        <f t="shared" si="48"/>
        <v>206.74</v>
      </c>
      <c r="R819" s="6">
        <f t="shared" si="49"/>
        <v>100.98</v>
      </c>
      <c r="S819" s="6">
        <f t="shared" si="50"/>
        <v>105.76</v>
      </c>
      <c r="T819" s="8">
        <f t="shared" si="51"/>
        <v>0.51156041404662866</v>
      </c>
      <c r="U819" s="5">
        <f>YEAR(SalesDataTable[[#This Row],[Order Date]])</f>
        <v>2026</v>
      </c>
      <c r="V819" s="8" t="str">
        <f>"Q"&amp;ROUNDUP(MONTH(SalesDataTable[[#This Row],[Order Date]])/3,0)</f>
        <v>Q2</v>
      </c>
      <c r="W819" s="9">
        <f>MONTH(SalesDataTable[[#This Row],[Order Date]])</f>
        <v>5</v>
      </c>
      <c r="X819" s="8" t="str">
        <f>TEXT(SalesDataTable[[#This Row],[Order Date]],"mmm")</f>
        <v>May</v>
      </c>
    </row>
    <row r="820" spans="1:24" ht="16">
      <c r="A820" s="2">
        <v>4551</v>
      </c>
      <c r="B820" s="3">
        <v>46156</v>
      </c>
      <c r="C820" s="5">
        <f>YEAR(SalesDataTable[[#This Row],[Order Date]])</f>
        <v>2026</v>
      </c>
      <c r="D820" s="14" t="str">
        <f>"Q"&amp;ROUNDUP(MONTH(SalesDataTable[[#This Row],[Order Date]])/3,0)</f>
        <v>Q2</v>
      </c>
      <c r="E820" s="5">
        <f>MONTH(SalesDataTable[[#This Row],[Order Date]])</f>
        <v>5</v>
      </c>
      <c r="F820" s="5" t="str">
        <f>TEXT(SalesDataTable[[#This Row],[Order Date]], "MMM")</f>
        <v>May</v>
      </c>
      <c r="G820" s="4" t="s">
        <v>6</v>
      </c>
      <c r="H820" s="4" t="s">
        <v>49</v>
      </c>
      <c r="I820" s="4" t="s">
        <v>19</v>
      </c>
      <c r="J820" s="4" t="s">
        <v>16</v>
      </c>
      <c r="K820" s="4" t="s">
        <v>34</v>
      </c>
      <c r="L820" s="4" t="s">
        <v>38</v>
      </c>
      <c r="M820" s="9">
        <v>3</v>
      </c>
      <c r="N820" s="6">
        <v>122.31</v>
      </c>
      <c r="O820" s="7">
        <v>0.05</v>
      </c>
      <c r="P820" s="6">
        <v>71.11</v>
      </c>
      <c r="Q820" s="6">
        <f t="shared" si="48"/>
        <v>348.58350000000002</v>
      </c>
      <c r="R820" s="6">
        <f t="shared" si="49"/>
        <v>213.32999999999998</v>
      </c>
      <c r="S820" s="6">
        <f t="shared" si="50"/>
        <v>135.25350000000003</v>
      </c>
      <c r="T820" s="8">
        <f t="shared" si="51"/>
        <v>0.38800889887214979</v>
      </c>
      <c r="U820" s="5">
        <f>YEAR(SalesDataTable[[#This Row],[Order Date]])</f>
        <v>2026</v>
      </c>
      <c r="V820" s="8" t="str">
        <f>"Q"&amp;ROUNDUP(MONTH(SalesDataTable[[#This Row],[Order Date]])/3,0)</f>
        <v>Q2</v>
      </c>
      <c r="W820" s="9">
        <f>MONTH(SalesDataTable[[#This Row],[Order Date]])</f>
        <v>5</v>
      </c>
      <c r="X820" s="8" t="str">
        <f>TEXT(SalesDataTable[[#This Row],[Order Date]],"mmm")</f>
        <v>May</v>
      </c>
    </row>
    <row r="821" spans="1:24" ht="16">
      <c r="A821" s="2">
        <v>787</v>
      </c>
      <c r="B821" s="3">
        <v>46157</v>
      </c>
      <c r="C821" s="5">
        <f>YEAR(SalesDataTable[[#This Row],[Order Date]])</f>
        <v>2026</v>
      </c>
      <c r="D821" s="14" t="str">
        <f>"Q"&amp;ROUNDUP(MONTH(SalesDataTable[[#This Row],[Order Date]])/3,0)</f>
        <v>Q2</v>
      </c>
      <c r="E821" s="5">
        <f>MONTH(SalesDataTable[[#This Row],[Order Date]])</f>
        <v>5</v>
      </c>
      <c r="F821" s="5" t="str">
        <f>TEXT(SalesDataTable[[#This Row],[Order Date]], "MMM")</f>
        <v>May</v>
      </c>
      <c r="G821" s="4" t="s">
        <v>0</v>
      </c>
      <c r="H821" s="4" t="s">
        <v>36</v>
      </c>
      <c r="I821" s="4" t="s">
        <v>2</v>
      </c>
      <c r="J821" s="4" t="s">
        <v>16</v>
      </c>
      <c r="K821" s="4" t="s">
        <v>14</v>
      </c>
      <c r="L821" s="4" t="s">
        <v>48</v>
      </c>
      <c r="M821" s="9">
        <v>1</v>
      </c>
      <c r="N821" s="6">
        <v>166.48</v>
      </c>
      <c r="O821" s="7">
        <v>0</v>
      </c>
      <c r="P821" s="6">
        <v>89.42</v>
      </c>
      <c r="Q821" s="6">
        <f t="shared" si="48"/>
        <v>166.48</v>
      </c>
      <c r="R821" s="6">
        <f t="shared" si="49"/>
        <v>89.42</v>
      </c>
      <c r="S821" s="6">
        <f t="shared" si="50"/>
        <v>77.059999999999988</v>
      </c>
      <c r="T821" s="8">
        <f t="shared" si="51"/>
        <v>0.4628784238346948</v>
      </c>
      <c r="U821" s="5">
        <f>YEAR(SalesDataTable[[#This Row],[Order Date]])</f>
        <v>2026</v>
      </c>
      <c r="V821" s="8" t="str">
        <f>"Q"&amp;ROUNDUP(MONTH(SalesDataTable[[#This Row],[Order Date]])/3,0)</f>
        <v>Q2</v>
      </c>
      <c r="W821" s="9">
        <f>MONTH(SalesDataTable[[#This Row],[Order Date]])</f>
        <v>5</v>
      </c>
      <c r="X821" s="8" t="str">
        <f>TEXT(SalesDataTable[[#This Row],[Order Date]],"mmm")</f>
        <v>May</v>
      </c>
    </row>
    <row r="822" spans="1:24" ht="16">
      <c r="A822" s="2">
        <v>1133</v>
      </c>
      <c r="B822" s="3">
        <v>46157</v>
      </c>
      <c r="C822" s="5">
        <f>YEAR(SalesDataTable[[#This Row],[Order Date]])</f>
        <v>2026</v>
      </c>
      <c r="D822" s="14" t="str">
        <f>"Q"&amp;ROUNDUP(MONTH(SalesDataTable[[#This Row],[Order Date]])/3,0)</f>
        <v>Q2</v>
      </c>
      <c r="E822" s="5">
        <f>MONTH(SalesDataTable[[#This Row],[Order Date]])</f>
        <v>5</v>
      </c>
      <c r="F822" s="5" t="str">
        <f>TEXT(SalesDataTable[[#This Row],[Order Date]], "MMM")</f>
        <v>May</v>
      </c>
      <c r="G822" s="4" t="s">
        <v>0</v>
      </c>
      <c r="H822" s="4" t="s">
        <v>50</v>
      </c>
      <c r="I822" s="4" t="s">
        <v>19</v>
      </c>
      <c r="J822" s="4" t="s">
        <v>13</v>
      </c>
      <c r="K822" s="4" t="s">
        <v>23</v>
      </c>
      <c r="L822" s="4" t="s">
        <v>29</v>
      </c>
      <c r="M822" s="9">
        <v>3</v>
      </c>
      <c r="N822" s="6">
        <v>192.21</v>
      </c>
      <c r="O822" s="7">
        <v>0</v>
      </c>
      <c r="P822" s="6">
        <v>103.51</v>
      </c>
      <c r="Q822" s="6">
        <f t="shared" si="48"/>
        <v>576.63</v>
      </c>
      <c r="R822" s="6">
        <f t="shared" si="49"/>
        <v>310.53000000000003</v>
      </c>
      <c r="S822" s="6">
        <f t="shared" si="50"/>
        <v>266.09999999999997</v>
      </c>
      <c r="T822" s="8">
        <f t="shared" si="51"/>
        <v>0.46147442900993701</v>
      </c>
      <c r="U822" s="5">
        <f>YEAR(SalesDataTable[[#This Row],[Order Date]])</f>
        <v>2026</v>
      </c>
      <c r="V822" s="8" t="str">
        <f>"Q"&amp;ROUNDUP(MONTH(SalesDataTable[[#This Row],[Order Date]])/3,0)</f>
        <v>Q2</v>
      </c>
      <c r="W822" s="9">
        <f>MONTH(SalesDataTable[[#This Row],[Order Date]])</f>
        <v>5</v>
      </c>
      <c r="X822" s="8" t="str">
        <f>TEXT(SalesDataTable[[#This Row],[Order Date]],"mmm")</f>
        <v>May</v>
      </c>
    </row>
    <row r="823" spans="1:24" ht="16">
      <c r="A823" s="2">
        <v>2075</v>
      </c>
      <c r="B823" s="3">
        <v>46157</v>
      </c>
      <c r="C823" s="5">
        <f>YEAR(SalesDataTable[[#This Row],[Order Date]])</f>
        <v>2026</v>
      </c>
      <c r="D823" s="14" t="str">
        <f>"Q"&amp;ROUNDUP(MONTH(SalesDataTable[[#This Row],[Order Date]])/3,0)</f>
        <v>Q2</v>
      </c>
      <c r="E823" s="5">
        <f>MONTH(SalesDataTable[[#This Row],[Order Date]])</f>
        <v>5</v>
      </c>
      <c r="F823" s="5" t="str">
        <f>TEXT(SalesDataTable[[#This Row],[Order Date]], "MMM")</f>
        <v>May</v>
      </c>
      <c r="G823" s="4" t="s">
        <v>0</v>
      </c>
      <c r="H823" s="4" t="s">
        <v>36</v>
      </c>
      <c r="I823" s="4" t="s">
        <v>8</v>
      </c>
      <c r="J823" s="4" t="s">
        <v>16</v>
      </c>
      <c r="K823" s="4" t="s">
        <v>23</v>
      </c>
      <c r="L823" s="4" t="s">
        <v>40</v>
      </c>
      <c r="M823" s="9">
        <v>6</v>
      </c>
      <c r="N823" s="6">
        <v>81.13</v>
      </c>
      <c r="O823" s="7">
        <v>0.05</v>
      </c>
      <c r="P823" s="6">
        <v>39.409999999999997</v>
      </c>
      <c r="Q823" s="6">
        <f t="shared" si="48"/>
        <v>462.44099999999997</v>
      </c>
      <c r="R823" s="6">
        <f t="shared" si="49"/>
        <v>236.45999999999998</v>
      </c>
      <c r="S823" s="6">
        <f t="shared" si="50"/>
        <v>225.98099999999999</v>
      </c>
      <c r="T823" s="8">
        <f t="shared" si="51"/>
        <v>0.48866990599881932</v>
      </c>
      <c r="U823" s="5">
        <f>YEAR(SalesDataTable[[#This Row],[Order Date]])</f>
        <v>2026</v>
      </c>
      <c r="V823" s="8" t="str">
        <f>"Q"&amp;ROUNDUP(MONTH(SalesDataTable[[#This Row],[Order Date]])/3,0)</f>
        <v>Q2</v>
      </c>
      <c r="W823" s="9">
        <f>MONTH(SalesDataTable[[#This Row],[Order Date]])</f>
        <v>5</v>
      </c>
      <c r="X823" s="8" t="str">
        <f>TEXT(SalesDataTable[[#This Row],[Order Date]],"mmm")</f>
        <v>May</v>
      </c>
    </row>
    <row r="824" spans="1:24" ht="16">
      <c r="A824" s="2">
        <v>2172</v>
      </c>
      <c r="B824" s="3">
        <v>46157</v>
      </c>
      <c r="C824" s="5">
        <f>YEAR(SalesDataTable[[#This Row],[Order Date]])</f>
        <v>2026</v>
      </c>
      <c r="D824" s="14" t="str">
        <f>"Q"&amp;ROUNDUP(MONTH(SalesDataTable[[#This Row],[Order Date]])/3,0)</f>
        <v>Q2</v>
      </c>
      <c r="E824" s="5">
        <f>MONTH(SalesDataTable[[#This Row],[Order Date]])</f>
        <v>5</v>
      </c>
      <c r="F824" s="5" t="str">
        <f>TEXT(SalesDataTable[[#This Row],[Order Date]], "MMM")</f>
        <v>May</v>
      </c>
      <c r="G824" s="4" t="s">
        <v>11</v>
      </c>
      <c r="H824" s="4" t="s">
        <v>39</v>
      </c>
      <c r="I824" s="4" t="s">
        <v>8</v>
      </c>
      <c r="J824" s="4" t="s">
        <v>16</v>
      </c>
      <c r="K824" s="4" t="s">
        <v>14</v>
      </c>
      <c r="L824" s="4" t="s">
        <v>15</v>
      </c>
      <c r="M824" s="9">
        <v>6</v>
      </c>
      <c r="N824" s="6">
        <v>37.1</v>
      </c>
      <c r="O824" s="7">
        <v>0.1</v>
      </c>
      <c r="P824" s="6">
        <v>13.63</v>
      </c>
      <c r="Q824" s="6">
        <f t="shared" si="48"/>
        <v>200.34000000000003</v>
      </c>
      <c r="R824" s="6">
        <f t="shared" si="49"/>
        <v>81.78</v>
      </c>
      <c r="S824" s="6">
        <f t="shared" si="50"/>
        <v>118.56000000000003</v>
      </c>
      <c r="T824" s="8">
        <f t="shared" si="51"/>
        <v>0.59179395028451642</v>
      </c>
      <c r="U824" s="5">
        <f>YEAR(SalesDataTable[[#This Row],[Order Date]])</f>
        <v>2026</v>
      </c>
      <c r="V824" s="8" t="str">
        <f>"Q"&amp;ROUNDUP(MONTH(SalesDataTable[[#This Row],[Order Date]])/3,0)</f>
        <v>Q2</v>
      </c>
      <c r="W824" s="9">
        <f>MONTH(SalesDataTable[[#This Row],[Order Date]])</f>
        <v>5</v>
      </c>
      <c r="X824" s="8" t="str">
        <f>TEXT(SalesDataTable[[#This Row],[Order Date]],"mmm")</f>
        <v>May</v>
      </c>
    </row>
    <row r="825" spans="1:24" ht="16">
      <c r="A825" s="2">
        <v>2977</v>
      </c>
      <c r="B825" s="3">
        <v>46157</v>
      </c>
      <c r="C825" s="5">
        <f>YEAR(SalesDataTable[[#This Row],[Order Date]])</f>
        <v>2026</v>
      </c>
      <c r="D825" s="14" t="str">
        <f>"Q"&amp;ROUNDUP(MONTH(SalesDataTable[[#This Row],[Order Date]])/3,0)</f>
        <v>Q2</v>
      </c>
      <c r="E825" s="5">
        <f>MONTH(SalesDataTable[[#This Row],[Order Date]])</f>
        <v>5</v>
      </c>
      <c r="F825" s="5" t="str">
        <f>TEXT(SalesDataTable[[#This Row],[Order Date]], "MMM")</f>
        <v>May</v>
      </c>
      <c r="G825" s="4" t="s">
        <v>6</v>
      </c>
      <c r="H825" s="4" t="s">
        <v>49</v>
      </c>
      <c r="I825" s="4" t="s">
        <v>8</v>
      </c>
      <c r="J825" s="4" t="s">
        <v>16</v>
      </c>
      <c r="K825" s="4" t="s">
        <v>14</v>
      </c>
      <c r="L825" s="4" t="s">
        <v>15</v>
      </c>
      <c r="M825" s="9">
        <v>6</v>
      </c>
      <c r="N825" s="6">
        <v>35.92</v>
      </c>
      <c r="O825" s="7">
        <v>0.15</v>
      </c>
      <c r="P825" s="6">
        <v>13.3</v>
      </c>
      <c r="Q825" s="6">
        <f t="shared" si="48"/>
        <v>183.19200000000001</v>
      </c>
      <c r="R825" s="6">
        <f t="shared" si="49"/>
        <v>79.800000000000011</v>
      </c>
      <c r="S825" s="6">
        <f t="shared" si="50"/>
        <v>103.392</v>
      </c>
      <c r="T825" s="8">
        <f t="shared" si="51"/>
        <v>0.56439145814227687</v>
      </c>
      <c r="U825" s="5">
        <f>YEAR(SalesDataTable[[#This Row],[Order Date]])</f>
        <v>2026</v>
      </c>
      <c r="V825" s="8" t="str">
        <f>"Q"&amp;ROUNDUP(MONTH(SalesDataTable[[#This Row],[Order Date]])/3,0)</f>
        <v>Q2</v>
      </c>
      <c r="W825" s="9">
        <f>MONTH(SalesDataTable[[#This Row],[Order Date]])</f>
        <v>5</v>
      </c>
      <c r="X825" s="8" t="str">
        <f>TEXT(SalesDataTable[[#This Row],[Order Date]],"mmm")</f>
        <v>May</v>
      </c>
    </row>
    <row r="826" spans="1:24" ht="16">
      <c r="A826" s="2">
        <v>3531</v>
      </c>
      <c r="B826" s="3">
        <v>46157</v>
      </c>
      <c r="C826" s="5">
        <f>YEAR(SalesDataTable[[#This Row],[Order Date]])</f>
        <v>2026</v>
      </c>
      <c r="D826" s="14" t="str">
        <f>"Q"&amp;ROUNDUP(MONTH(SalesDataTable[[#This Row],[Order Date]])/3,0)</f>
        <v>Q2</v>
      </c>
      <c r="E826" s="5">
        <f>MONTH(SalesDataTable[[#This Row],[Order Date]])</f>
        <v>5</v>
      </c>
      <c r="F826" s="5" t="str">
        <f>TEXT(SalesDataTable[[#This Row],[Order Date]], "MMM")</f>
        <v>May</v>
      </c>
      <c r="G826" s="4" t="s">
        <v>20</v>
      </c>
      <c r="H826" s="4" t="s">
        <v>47</v>
      </c>
      <c r="I826" s="4" t="s">
        <v>19</v>
      </c>
      <c r="J826" s="4" t="s">
        <v>16</v>
      </c>
      <c r="K826" s="4" t="s">
        <v>34</v>
      </c>
      <c r="L826" s="4" t="s">
        <v>42</v>
      </c>
      <c r="M826" s="9">
        <v>4</v>
      </c>
      <c r="N826" s="6">
        <v>36.21</v>
      </c>
      <c r="O826" s="7">
        <v>0</v>
      </c>
      <c r="P826" s="6">
        <v>14.3</v>
      </c>
      <c r="Q826" s="6">
        <f t="shared" si="48"/>
        <v>144.84</v>
      </c>
      <c r="R826" s="6">
        <f t="shared" si="49"/>
        <v>57.2</v>
      </c>
      <c r="S826" s="6">
        <f t="shared" si="50"/>
        <v>87.64</v>
      </c>
      <c r="T826" s="8">
        <f t="shared" si="51"/>
        <v>0.60508146920740125</v>
      </c>
      <c r="U826" s="5">
        <f>YEAR(SalesDataTable[[#This Row],[Order Date]])</f>
        <v>2026</v>
      </c>
      <c r="V826" s="8" t="str">
        <f>"Q"&amp;ROUNDUP(MONTH(SalesDataTable[[#This Row],[Order Date]])/3,0)</f>
        <v>Q2</v>
      </c>
      <c r="W826" s="9">
        <f>MONTH(SalesDataTable[[#This Row],[Order Date]])</f>
        <v>5</v>
      </c>
      <c r="X826" s="8" t="str">
        <f>TEXT(SalesDataTable[[#This Row],[Order Date]],"mmm")</f>
        <v>May</v>
      </c>
    </row>
    <row r="827" spans="1:24" ht="16">
      <c r="A827" s="2">
        <v>3881</v>
      </c>
      <c r="B827" s="3">
        <v>46157</v>
      </c>
      <c r="C827" s="5">
        <f>YEAR(SalesDataTable[[#This Row],[Order Date]])</f>
        <v>2026</v>
      </c>
      <c r="D827" s="14" t="str">
        <f>"Q"&amp;ROUNDUP(MONTH(SalesDataTable[[#This Row],[Order Date]])/3,0)</f>
        <v>Q2</v>
      </c>
      <c r="E827" s="5">
        <f>MONTH(SalesDataTable[[#This Row],[Order Date]])</f>
        <v>5</v>
      </c>
      <c r="F827" s="5" t="str">
        <f>TEXT(SalesDataTable[[#This Row],[Order Date]], "MMM")</f>
        <v>May</v>
      </c>
      <c r="G827" s="4" t="s">
        <v>11</v>
      </c>
      <c r="H827" s="4" t="s">
        <v>39</v>
      </c>
      <c r="I827" s="4" t="s">
        <v>2</v>
      </c>
      <c r="J827" s="4" t="s">
        <v>16</v>
      </c>
      <c r="K827" s="4" t="s">
        <v>9</v>
      </c>
      <c r="L827" s="4" t="s">
        <v>46</v>
      </c>
      <c r="M827" s="9">
        <v>3</v>
      </c>
      <c r="N827" s="6">
        <v>73.03</v>
      </c>
      <c r="O827" s="7">
        <v>0.05</v>
      </c>
      <c r="P827" s="6">
        <v>33.200000000000003</v>
      </c>
      <c r="Q827" s="6">
        <f t="shared" si="48"/>
        <v>208.13550000000001</v>
      </c>
      <c r="R827" s="6">
        <f t="shared" si="49"/>
        <v>99.600000000000009</v>
      </c>
      <c r="S827" s="6">
        <f t="shared" si="50"/>
        <v>108.5355</v>
      </c>
      <c r="T827" s="8">
        <f t="shared" si="51"/>
        <v>0.52146558371829888</v>
      </c>
      <c r="U827" s="5">
        <f>YEAR(SalesDataTable[[#This Row],[Order Date]])</f>
        <v>2026</v>
      </c>
      <c r="V827" s="8" t="str">
        <f>"Q"&amp;ROUNDUP(MONTH(SalesDataTable[[#This Row],[Order Date]])/3,0)</f>
        <v>Q2</v>
      </c>
      <c r="W827" s="9">
        <f>MONTH(SalesDataTable[[#This Row],[Order Date]])</f>
        <v>5</v>
      </c>
      <c r="X827" s="8" t="str">
        <f>TEXT(SalesDataTable[[#This Row],[Order Date]],"mmm")</f>
        <v>May</v>
      </c>
    </row>
    <row r="828" spans="1:24" ht="16">
      <c r="A828" s="2">
        <v>4469</v>
      </c>
      <c r="B828" s="3">
        <v>46157</v>
      </c>
      <c r="C828" s="5">
        <f>YEAR(SalesDataTable[[#This Row],[Order Date]])</f>
        <v>2026</v>
      </c>
      <c r="D828" s="14" t="str">
        <f>"Q"&amp;ROUNDUP(MONTH(SalesDataTable[[#This Row],[Order Date]])/3,0)</f>
        <v>Q2</v>
      </c>
      <c r="E828" s="5">
        <f>MONTH(SalesDataTable[[#This Row],[Order Date]])</f>
        <v>5</v>
      </c>
      <c r="F828" s="5" t="str">
        <f>TEXT(SalesDataTable[[#This Row],[Order Date]], "MMM")</f>
        <v>May</v>
      </c>
      <c r="G828" s="4" t="s">
        <v>11</v>
      </c>
      <c r="H828" s="4" t="s">
        <v>25</v>
      </c>
      <c r="I828" s="4" t="s">
        <v>19</v>
      </c>
      <c r="J828" s="4" t="s">
        <v>3</v>
      </c>
      <c r="K828" s="4" t="s">
        <v>4</v>
      </c>
      <c r="L828" s="4" t="s">
        <v>5</v>
      </c>
      <c r="M828" s="9">
        <v>2</v>
      </c>
      <c r="N828" s="6">
        <v>80.81</v>
      </c>
      <c r="O828" s="7">
        <v>0</v>
      </c>
      <c r="P828" s="6">
        <v>42.53</v>
      </c>
      <c r="Q828" s="6">
        <f t="shared" si="48"/>
        <v>161.62</v>
      </c>
      <c r="R828" s="6">
        <f t="shared" si="49"/>
        <v>85.06</v>
      </c>
      <c r="S828" s="6">
        <f t="shared" si="50"/>
        <v>76.56</v>
      </c>
      <c r="T828" s="8">
        <f t="shared" si="51"/>
        <v>0.47370374953594852</v>
      </c>
      <c r="U828" s="5">
        <f>YEAR(SalesDataTable[[#This Row],[Order Date]])</f>
        <v>2026</v>
      </c>
      <c r="V828" s="8" t="str">
        <f>"Q"&amp;ROUNDUP(MONTH(SalesDataTable[[#This Row],[Order Date]])/3,0)</f>
        <v>Q2</v>
      </c>
      <c r="W828" s="9">
        <f>MONTH(SalesDataTable[[#This Row],[Order Date]])</f>
        <v>5</v>
      </c>
      <c r="X828" s="8" t="str">
        <f>TEXT(SalesDataTable[[#This Row],[Order Date]],"mmm")</f>
        <v>May</v>
      </c>
    </row>
    <row r="829" spans="1:24" ht="16">
      <c r="A829" s="2">
        <v>5037</v>
      </c>
      <c r="B829" s="3">
        <v>46157</v>
      </c>
      <c r="C829" s="5">
        <f>YEAR(SalesDataTable[[#This Row],[Order Date]])</f>
        <v>2026</v>
      </c>
      <c r="D829" s="14" t="str">
        <f>"Q"&amp;ROUNDUP(MONTH(SalesDataTable[[#This Row],[Order Date]])/3,0)</f>
        <v>Q2</v>
      </c>
      <c r="E829" s="5">
        <f>MONTH(SalesDataTable[[#This Row],[Order Date]])</f>
        <v>5</v>
      </c>
      <c r="F829" s="5" t="str">
        <f>TEXT(SalesDataTable[[#This Row],[Order Date]], "MMM")</f>
        <v>May</v>
      </c>
      <c r="G829" s="4" t="s">
        <v>6</v>
      </c>
      <c r="H829" s="4" t="s">
        <v>41</v>
      </c>
      <c r="I829" s="4" t="s">
        <v>2</v>
      </c>
      <c r="J829" s="4" t="s">
        <v>13</v>
      </c>
      <c r="K829" s="4" t="s">
        <v>4</v>
      </c>
      <c r="L829" s="4" t="s">
        <v>22</v>
      </c>
      <c r="M829" s="9">
        <v>1</v>
      </c>
      <c r="N829" s="6">
        <v>51.53</v>
      </c>
      <c r="O829" s="7">
        <v>0.1</v>
      </c>
      <c r="P829" s="6">
        <v>23.06</v>
      </c>
      <c r="Q829" s="6">
        <f t="shared" si="48"/>
        <v>46.377000000000002</v>
      </c>
      <c r="R829" s="6">
        <f t="shared" si="49"/>
        <v>23.06</v>
      </c>
      <c r="S829" s="6">
        <f t="shared" si="50"/>
        <v>23.317000000000004</v>
      </c>
      <c r="T829" s="8">
        <f t="shared" si="51"/>
        <v>0.50277076999374692</v>
      </c>
      <c r="U829" s="5">
        <f>YEAR(SalesDataTable[[#This Row],[Order Date]])</f>
        <v>2026</v>
      </c>
      <c r="V829" s="8" t="str">
        <f>"Q"&amp;ROUNDUP(MONTH(SalesDataTable[[#This Row],[Order Date]])/3,0)</f>
        <v>Q2</v>
      </c>
      <c r="W829" s="9">
        <f>MONTH(SalesDataTable[[#This Row],[Order Date]])</f>
        <v>5</v>
      </c>
      <c r="X829" s="8" t="str">
        <f>TEXT(SalesDataTable[[#This Row],[Order Date]],"mmm")</f>
        <v>May</v>
      </c>
    </row>
    <row r="830" spans="1:24" ht="16">
      <c r="A830" s="2">
        <v>35</v>
      </c>
      <c r="B830" s="3">
        <v>46158</v>
      </c>
      <c r="C830" s="5">
        <f>YEAR(SalesDataTable[[#This Row],[Order Date]])</f>
        <v>2026</v>
      </c>
      <c r="D830" s="14" t="str">
        <f>"Q"&amp;ROUNDUP(MONTH(SalesDataTable[[#This Row],[Order Date]])/3,0)</f>
        <v>Q2</v>
      </c>
      <c r="E830" s="5">
        <f>MONTH(SalesDataTable[[#This Row],[Order Date]])</f>
        <v>5</v>
      </c>
      <c r="F830" s="5" t="str">
        <f>TEXT(SalesDataTable[[#This Row],[Order Date]], "MMM")</f>
        <v>May</v>
      </c>
      <c r="G830" s="4" t="s">
        <v>20</v>
      </c>
      <c r="H830" s="4" t="s">
        <v>47</v>
      </c>
      <c r="I830" s="4" t="s">
        <v>8</v>
      </c>
      <c r="J830" s="4" t="s">
        <v>16</v>
      </c>
      <c r="K830" s="4" t="s">
        <v>23</v>
      </c>
      <c r="L830" s="4" t="s">
        <v>40</v>
      </c>
      <c r="M830" s="9">
        <v>5</v>
      </c>
      <c r="N830" s="6">
        <v>81.75</v>
      </c>
      <c r="O830" s="7">
        <v>0.05</v>
      </c>
      <c r="P830" s="6">
        <v>39.159999999999997</v>
      </c>
      <c r="Q830" s="6">
        <f t="shared" si="48"/>
        <v>388.3125</v>
      </c>
      <c r="R830" s="6">
        <f t="shared" si="49"/>
        <v>195.79999999999998</v>
      </c>
      <c r="S830" s="6">
        <f t="shared" si="50"/>
        <v>192.51250000000002</v>
      </c>
      <c r="T830" s="8">
        <f t="shared" si="51"/>
        <v>0.49576694028649609</v>
      </c>
      <c r="U830" s="5">
        <f>YEAR(SalesDataTable[[#This Row],[Order Date]])</f>
        <v>2026</v>
      </c>
      <c r="V830" s="8" t="str">
        <f>"Q"&amp;ROUNDUP(MONTH(SalesDataTable[[#This Row],[Order Date]])/3,0)</f>
        <v>Q2</v>
      </c>
      <c r="W830" s="9">
        <f>MONTH(SalesDataTable[[#This Row],[Order Date]])</f>
        <v>5</v>
      </c>
      <c r="X830" s="8" t="str">
        <f>TEXT(SalesDataTable[[#This Row],[Order Date]],"mmm")</f>
        <v>May</v>
      </c>
    </row>
    <row r="831" spans="1:24" ht="16">
      <c r="A831" s="2">
        <v>226</v>
      </c>
      <c r="B831" s="3">
        <v>46158</v>
      </c>
      <c r="C831" s="5">
        <f>YEAR(SalesDataTable[[#This Row],[Order Date]])</f>
        <v>2026</v>
      </c>
      <c r="D831" s="14" t="str">
        <f>"Q"&amp;ROUNDUP(MONTH(SalesDataTable[[#This Row],[Order Date]])/3,0)</f>
        <v>Q2</v>
      </c>
      <c r="E831" s="5">
        <f>MONTH(SalesDataTable[[#This Row],[Order Date]])</f>
        <v>5</v>
      </c>
      <c r="F831" s="5" t="str">
        <f>TEXT(SalesDataTable[[#This Row],[Order Date]], "MMM")</f>
        <v>May</v>
      </c>
      <c r="G831" s="4" t="s">
        <v>11</v>
      </c>
      <c r="H831" s="4" t="s">
        <v>39</v>
      </c>
      <c r="I831" s="4" t="s">
        <v>2</v>
      </c>
      <c r="J831" s="4" t="s">
        <v>13</v>
      </c>
      <c r="K831" s="4" t="s">
        <v>14</v>
      </c>
      <c r="L831" s="4" t="s">
        <v>48</v>
      </c>
      <c r="M831" s="9">
        <v>1</v>
      </c>
      <c r="N831" s="6">
        <v>165.99</v>
      </c>
      <c r="O831" s="7">
        <v>0.1</v>
      </c>
      <c r="P831" s="6">
        <v>89.9</v>
      </c>
      <c r="Q831" s="6">
        <f t="shared" si="48"/>
        <v>149.39100000000002</v>
      </c>
      <c r="R831" s="6">
        <f t="shared" si="49"/>
        <v>89.9</v>
      </c>
      <c r="S831" s="6">
        <f t="shared" si="50"/>
        <v>59.491000000000014</v>
      </c>
      <c r="T831" s="8">
        <f t="shared" si="51"/>
        <v>0.3982234538894579</v>
      </c>
      <c r="U831" s="5">
        <f>YEAR(SalesDataTable[[#This Row],[Order Date]])</f>
        <v>2026</v>
      </c>
      <c r="V831" s="8" t="str">
        <f>"Q"&amp;ROUNDUP(MONTH(SalesDataTable[[#This Row],[Order Date]])/3,0)</f>
        <v>Q2</v>
      </c>
      <c r="W831" s="9">
        <f>MONTH(SalesDataTable[[#This Row],[Order Date]])</f>
        <v>5</v>
      </c>
      <c r="X831" s="8" t="str">
        <f>TEXT(SalesDataTable[[#This Row],[Order Date]],"mmm")</f>
        <v>May</v>
      </c>
    </row>
    <row r="832" spans="1:24" ht="16">
      <c r="A832" s="2">
        <v>1713</v>
      </c>
      <c r="B832" s="3">
        <v>46158</v>
      </c>
      <c r="C832" s="5">
        <f>YEAR(SalesDataTable[[#This Row],[Order Date]])</f>
        <v>2026</v>
      </c>
      <c r="D832" s="14" t="str">
        <f>"Q"&amp;ROUNDUP(MONTH(SalesDataTable[[#This Row],[Order Date]])/3,0)</f>
        <v>Q2</v>
      </c>
      <c r="E832" s="5">
        <f>MONTH(SalesDataTable[[#This Row],[Order Date]])</f>
        <v>5</v>
      </c>
      <c r="F832" s="5" t="str">
        <f>TEXT(SalesDataTable[[#This Row],[Order Date]], "MMM")</f>
        <v>May</v>
      </c>
      <c r="G832" s="4" t="s">
        <v>0</v>
      </c>
      <c r="H832" s="4" t="s">
        <v>50</v>
      </c>
      <c r="I832" s="4" t="s">
        <v>19</v>
      </c>
      <c r="J832" s="4" t="s">
        <v>13</v>
      </c>
      <c r="K832" s="4" t="s">
        <v>23</v>
      </c>
      <c r="L832" s="4" t="s">
        <v>51</v>
      </c>
      <c r="M832" s="9">
        <v>2</v>
      </c>
      <c r="N832" s="6">
        <v>121.22</v>
      </c>
      <c r="O832" s="7">
        <v>0</v>
      </c>
      <c r="P832" s="6">
        <v>60.38</v>
      </c>
      <c r="Q832" s="6">
        <f t="shared" si="48"/>
        <v>242.44</v>
      </c>
      <c r="R832" s="6">
        <f t="shared" si="49"/>
        <v>120.76</v>
      </c>
      <c r="S832" s="6">
        <f t="shared" si="50"/>
        <v>121.67999999999999</v>
      </c>
      <c r="T832" s="8">
        <f t="shared" si="51"/>
        <v>0.50189737667051637</v>
      </c>
      <c r="U832" s="5">
        <f>YEAR(SalesDataTable[[#This Row],[Order Date]])</f>
        <v>2026</v>
      </c>
      <c r="V832" s="8" t="str">
        <f>"Q"&amp;ROUNDUP(MONTH(SalesDataTable[[#This Row],[Order Date]])/3,0)</f>
        <v>Q2</v>
      </c>
      <c r="W832" s="9">
        <f>MONTH(SalesDataTable[[#This Row],[Order Date]])</f>
        <v>5</v>
      </c>
      <c r="X832" s="8" t="str">
        <f>TEXT(SalesDataTable[[#This Row],[Order Date]],"mmm")</f>
        <v>May</v>
      </c>
    </row>
    <row r="833" spans="1:24" ht="16">
      <c r="A833" s="2">
        <v>2320</v>
      </c>
      <c r="B833" s="3">
        <v>46158</v>
      </c>
      <c r="C833" s="5">
        <f>YEAR(SalesDataTable[[#This Row],[Order Date]])</f>
        <v>2026</v>
      </c>
      <c r="D833" s="14" t="str">
        <f>"Q"&amp;ROUNDUP(MONTH(SalesDataTable[[#This Row],[Order Date]])/3,0)</f>
        <v>Q2</v>
      </c>
      <c r="E833" s="5">
        <f>MONTH(SalesDataTable[[#This Row],[Order Date]])</f>
        <v>5</v>
      </c>
      <c r="F833" s="5" t="str">
        <f>TEXT(SalesDataTable[[#This Row],[Order Date]], "MMM")</f>
        <v>May</v>
      </c>
      <c r="G833" s="4" t="s">
        <v>6</v>
      </c>
      <c r="H833" s="4" t="s">
        <v>43</v>
      </c>
      <c r="I833" s="4" t="s">
        <v>19</v>
      </c>
      <c r="J833" s="4" t="s">
        <v>16</v>
      </c>
      <c r="K833" s="4" t="s">
        <v>14</v>
      </c>
      <c r="L833" s="4" t="s">
        <v>44</v>
      </c>
      <c r="M833" s="9">
        <v>2</v>
      </c>
      <c r="N833" s="6">
        <v>131.1</v>
      </c>
      <c r="O833" s="7">
        <v>0</v>
      </c>
      <c r="P833" s="6">
        <v>65.55</v>
      </c>
      <c r="Q833" s="6">
        <f t="shared" si="48"/>
        <v>262.2</v>
      </c>
      <c r="R833" s="6">
        <f t="shared" si="49"/>
        <v>131.1</v>
      </c>
      <c r="S833" s="6">
        <f t="shared" si="50"/>
        <v>131.1</v>
      </c>
      <c r="T833" s="8">
        <f t="shared" si="51"/>
        <v>0.5</v>
      </c>
      <c r="U833" s="5">
        <f>YEAR(SalesDataTable[[#This Row],[Order Date]])</f>
        <v>2026</v>
      </c>
      <c r="V833" s="8" t="str">
        <f>"Q"&amp;ROUNDUP(MONTH(SalesDataTable[[#This Row],[Order Date]])/3,0)</f>
        <v>Q2</v>
      </c>
      <c r="W833" s="9">
        <f>MONTH(SalesDataTable[[#This Row],[Order Date]])</f>
        <v>5</v>
      </c>
      <c r="X833" s="8" t="str">
        <f>TEXT(SalesDataTable[[#This Row],[Order Date]],"mmm")</f>
        <v>May</v>
      </c>
    </row>
    <row r="834" spans="1:24" ht="16">
      <c r="A834" s="2">
        <v>2496</v>
      </c>
      <c r="B834" s="3">
        <v>46158</v>
      </c>
      <c r="C834" s="5">
        <f>YEAR(SalesDataTable[[#This Row],[Order Date]])</f>
        <v>2026</v>
      </c>
      <c r="D834" s="14" t="str">
        <f>"Q"&amp;ROUNDUP(MONTH(SalesDataTable[[#This Row],[Order Date]])/3,0)</f>
        <v>Q2</v>
      </c>
      <c r="E834" s="5">
        <f>MONTH(SalesDataTable[[#This Row],[Order Date]])</f>
        <v>5</v>
      </c>
      <c r="F834" s="5" t="str">
        <f>TEXT(SalesDataTable[[#This Row],[Order Date]], "MMM")</f>
        <v>May</v>
      </c>
      <c r="G834" s="4" t="s">
        <v>6</v>
      </c>
      <c r="H834" s="4" t="s">
        <v>27</v>
      </c>
      <c r="I834" s="4" t="s">
        <v>2</v>
      </c>
      <c r="J834" s="4" t="s">
        <v>3</v>
      </c>
      <c r="K834" s="4" t="s">
        <v>14</v>
      </c>
      <c r="L834" s="4" t="s">
        <v>32</v>
      </c>
      <c r="M834" s="9">
        <v>2</v>
      </c>
      <c r="N834" s="6">
        <v>46.44</v>
      </c>
      <c r="O834" s="7">
        <v>0</v>
      </c>
      <c r="P834" s="6">
        <v>18.63</v>
      </c>
      <c r="Q834" s="6">
        <f t="shared" ref="Q834:Q897" si="52">M834*N834*(1-O834)</f>
        <v>92.88</v>
      </c>
      <c r="R834" s="6">
        <f t="shared" ref="R834:R897" si="53">M834*P834</f>
        <v>37.26</v>
      </c>
      <c r="S834" s="6">
        <f t="shared" ref="S834:S897" si="54">Q834-R834</f>
        <v>55.62</v>
      </c>
      <c r="T834" s="8">
        <f t="shared" ref="T834:T897" si="55">IFERROR(S834/Q834,0)</f>
        <v>0.59883720930232553</v>
      </c>
      <c r="U834" s="5">
        <f>YEAR(SalesDataTable[[#This Row],[Order Date]])</f>
        <v>2026</v>
      </c>
      <c r="V834" s="8" t="str">
        <f>"Q"&amp;ROUNDUP(MONTH(SalesDataTable[[#This Row],[Order Date]])/3,0)</f>
        <v>Q2</v>
      </c>
      <c r="W834" s="9">
        <f>MONTH(SalesDataTable[[#This Row],[Order Date]])</f>
        <v>5</v>
      </c>
      <c r="X834" s="8" t="str">
        <f>TEXT(SalesDataTable[[#This Row],[Order Date]],"mmm")</f>
        <v>May</v>
      </c>
    </row>
    <row r="835" spans="1:24" ht="16">
      <c r="A835" s="2">
        <v>2504</v>
      </c>
      <c r="B835" s="3">
        <v>46158</v>
      </c>
      <c r="C835" s="5">
        <f>YEAR(SalesDataTable[[#This Row],[Order Date]])</f>
        <v>2026</v>
      </c>
      <c r="D835" s="14" t="str">
        <f>"Q"&amp;ROUNDUP(MONTH(SalesDataTable[[#This Row],[Order Date]])/3,0)</f>
        <v>Q2</v>
      </c>
      <c r="E835" s="5">
        <f>MONTH(SalesDataTable[[#This Row],[Order Date]])</f>
        <v>5</v>
      </c>
      <c r="F835" s="5" t="str">
        <f>TEXT(SalesDataTable[[#This Row],[Order Date]], "MMM")</f>
        <v>May</v>
      </c>
      <c r="G835" s="4" t="s">
        <v>20</v>
      </c>
      <c r="H835" s="4" t="s">
        <v>31</v>
      </c>
      <c r="I835" s="4" t="s">
        <v>2</v>
      </c>
      <c r="J835" s="4" t="s">
        <v>13</v>
      </c>
      <c r="K835" s="4" t="s">
        <v>14</v>
      </c>
      <c r="L835" s="4" t="s">
        <v>15</v>
      </c>
      <c r="M835" s="9">
        <v>1</v>
      </c>
      <c r="N835" s="6">
        <v>36.659999999999997</v>
      </c>
      <c r="O835" s="7">
        <v>0</v>
      </c>
      <c r="P835" s="6">
        <v>13.61</v>
      </c>
      <c r="Q835" s="6">
        <f t="shared" si="52"/>
        <v>36.659999999999997</v>
      </c>
      <c r="R835" s="6">
        <f t="shared" si="53"/>
        <v>13.61</v>
      </c>
      <c r="S835" s="6">
        <f t="shared" si="54"/>
        <v>23.049999999999997</v>
      </c>
      <c r="T835" s="8">
        <f t="shared" si="55"/>
        <v>0.62875068194217132</v>
      </c>
      <c r="U835" s="5">
        <f>YEAR(SalesDataTable[[#This Row],[Order Date]])</f>
        <v>2026</v>
      </c>
      <c r="V835" s="8" t="str">
        <f>"Q"&amp;ROUNDUP(MONTH(SalesDataTable[[#This Row],[Order Date]])/3,0)</f>
        <v>Q2</v>
      </c>
      <c r="W835" s="9">
        <f>MONTH(SalesDataTable[[#This Row],[Order Date]])</f>
        <v>5</v>
      </c>
      <c r="X835" s="8" t="str">
        <f>TEXT(SalesDataTable[[#This Row],[Order Date]],"mmm")</f>
        <v>May</v>
      </c>
    </row>
    <row r="836" spans="1:24" ht="16">
      <c r="A836" s="2">
        <v>2598</v>
      </c>
      <c r="B836" s="3">
        <v>46158</v>
      </c>
      <c r="C836" s="5">
        <f>YEAR(SalesDataTable[[#This Row],[Order Date]])</f>
        <v>2026</v>
      </c>
      <c r="D836" s="14" t="str">
        <f>"Q"&amp;ROUNDUP(MONTH(SalesDataTable[[#This Row],[Order Date]])/3,0)</f>
        <v>Q2</v>
      </c>
      <c r="E836" s="5">
        <f>MONTH(SalesDataTable[[#This Row],[Order Date]])</f>
        <v>5</v>
      </c>
      <c r="F836" s="5" t="str">
        <f>TEXT(SalesDataTable[[#This Row],[Order Date]], "MMM")</f>
        <v>May</v>
      </c>
      <c r="G836" s="4" t="s">
        <v>20</v>
      </c>
      <c r="H836" s="4" t="s">
        <v>33</v>
      </c>
      <c r="I836" s="4" t="s">
        <v>2</v>
      </c>
      <c r="J836" s="4" t="s">
        <v>13</v>
      </c>
      <c r="K836" s="4" t="s">
        <v>9</v>
      </c>
      <c r="L836" s="4" t="s">
        <v>37</v>
      </c>
      <c r="M836" s="9">
        <v>5</v>
      </c>
      <c r="N836" s="6">
        <v>156.16999999999999</v>
      </c>
      <c r="O836" s="7">
        <v>0.1</v>
      </c>
      <c r="P836" s="6">
        <v>80.59</v>
      </c>
      <c r="Q836" s="6">
        <f t="shared" si="52"/>
        <v>702.76499999999999</v>
      </c>
      <c r="R836" s="6">
        <f t="shared" si="53"/>
        <v>402.95000000000005</v>
      </c>
      <c r="S836" s="6">
        <f t="shared" si="54"/>
        <v>299.81499999999994</v>
      </c>
      <c r="T836" s="8">
        <f t="shared" si="55"/>
        <v>0.42662198601239382</v>
      </c>
      <c r="U836" s="5">
        <f>YEAR(SalesDataTable[[#This Row],[Order Date]])</f>
        <v>2026</v>
      </c>
      <c r="V836" s="8" t="str">
        <f>"Q"&amp;ROUNDUP(MONTH(SalesDataTable[[#This Row],[Order Date]])/3,0)</f>
        <v>Q2</v>
      </c>
      <c r="W836" s="9">
        <f>MONTH(SalesDataTable[[#This Row],[Order Date]])</f>
        <v>5</v>
      </c>
      <c r="X836" s="8" t="str">
        <f>TEXT(SalesDataTable[[#This Row],[Order Date]],"mmm")</f>
        <v>May</v>
      </c>
    </row>
    <row r="837" spans="1:24" ht="16">
      <c r="A837" s="2">
        <v>2600</v>
      </c>
      <c r="B837" s="3">
        <v>46158</v>
      </c>
      <c r="C837" s="5">
        <f>YEAR(SalesDataTable[[#This Row],[Order Date]])</f>
        <v>2026</v>
      </c>
      <c r="D837" s="14" t="str">
        <f>"Q"&amp;ROUNDUP(MONTH(SalesDataTable[[#This Row],[Order Date]])/3,0)</f>
        <v>Q2</v>
      </c>
      <c r="E837" s="5">
        <f>MONTH(SalesDataTable[[#This Row],[Order Date]])</f>
        <v>5</v>
      </c>
      <c r="F837" s="5" t="str">
        <f>TEXT(SalesDataTable[[#This Row],[Order Date]], "MMM")</f>
        <v>May</v>
      </c>
      <c r="G837" s="4" t="s">
        <v>6</v>
      </c>
      <c r="H837" s="4" t="s">
        <v>43</v>
      </c>
      <c r="I837" s="4" t="s">
        <v>19</v>
      </c>
      <c r="J837" s="4" t="s">
        <v>13</v>
      </c>
      <c r="K837" s="4" t="s">
        <v>14</v>
      </c>
      <c r="L837" s="4" t="s">
        <v>15</v>
      </c>
      <c r="M837" s="9">
        <v>1</v>
      </c>
      <c r="N837" s="6">
        <v>35.97</v>
      </c>
      <c r="O837" s="7">
        <v>0.1</v>
      </c>
      <c r="P837" s="6">
        <v>13.54</v>
      </c>
      <c r="Q837" s="6">
        <f t="shared" si="52"/>
        <v>32.372999999999998</v>
      </c>
      <c r="R837" s="6">
        <f t="shared" si="53"/>
        <v>13.54</v>
      </c>
      <c r="S837" s="6">
        <f t="shared" si="54"/>
        <v>18.832999999999998</v>
      </c>
      <c r="T837" s="8">
        <f t="shared" si="55"/>
        <v>0.58175022395205878</v>
      </c>
      <c r="U837" s="5">
        <f>YEAR(SalesDataTable[[#This Row],[Order Date]])</f>
        <v>2026</v>
      </c>
      <c r="V837" s="8" t="str">
        <f>"Q"&amp;ROUNDUP(MONTH(SalesDataTable[[#This Row],[Order Date]])/3,0)</f>
        <v>Q2</v>
      </c>
      <c r="W837" s="9">
        <f>MONTH(SalesDataTable[[#This Row],[Order Date]])</f>
        <v>5</v>
      </c>
      <c r="X837" s="8" t="str">
        <f>TEXT(SalesDataTable[[#This Row],[Order Date]],"mmm")</f>
        <v>May</v>
      </c>
    </row>
    <row r="838" spans="1:24" ht="16">
      <c r="A838" s="2">
        <v>2856</v>
      </c>
      <c r="B838" s="3">
        <v>46158</v>
      </c>
      <c r="C838" s="5">
        <f>YEAR(SalesDataTable[[#This Row],[Order Date]])</f>
        <v>2026</v>
      </c>
      <c r="D838" s="14" t="str">
        <f>"Q"&amp;ROUNDUP(MONTH(SalesDataTable[[#This Row],[Order Date]])/3,0)</f>
        <v>Q2</v>
      </c>
      <c r="E838" s="5">
        <f>MONTH(SalesDataTable[[#This Row],[Order Date]])</f>
        <v>5</v>
      </c>
      <c r="F838" s="5" t="str">
        <f>TEXT(SalesDataTable[[#This Row],[Order Date]], "MMM")</f>
        <v>May</v>
      </c>
      <c r="G838" s="4" t="s">
        <v>6</v>
      </c>
      <c r="H838" s="4" t="s">
        <v>41</v>
      </c>
      <c r="I838" s="4" t="s">
        <v>8</v>
      </c>
      <c r="J838" s="4" t="s">
        <v>16</v>
      </c>
      <c r="K838" s="4" t="s">
        <v>34</v>
      </c>
      <c r="L838" s="4" t="s">
        <v>38</v>
      </c>
      <c r="M838" s="9">
        <v>4</v>
      </c>
      <c r="N838" s="6">
        <v>125.11</v>
      </c>
      <c r="O838" s="7">
        <v>0.15</v>
      </c>
      <c r="P838" s="6">
        <v>70.010000000000005</v>
      </c>
      <c r="Q838" s="6">
        <f t="shared" si="52"/>
        <v>425.37399999999997</v>
      </c>
      <c r="R838" s="6">
        <f t="shared" si="53"/>
        <v>280.04000000000002</v>
      </c>
      <c r="S838" s="6">
        <f t="shared" si="54"/>
        <v>145.33399999999995</v>
      </c>
      <c r="T838" s="8">
        <f t="shared" si="55"/>
        <v>0.34166169065340135</v>
      </c>
      <c r="U838" s="5">
        <f>YEAR(SalesDataTable[[#This Row],[Order Date]])</f>
        <v>2026</v>
      </c>
      <c r="V838" s="8" t="str">
        <f>"Q"&amp;ROUNDUP(MONTH(SalesDataTable[[#This Row],[Order Date]])/3,0)</f>
        <v>Q2</v>
      </c>
      <c r="W838" s="9">
        <f>MONTH(SalesDataTable[[#This Row],[Order Date]])</f>
        <v>5</v>
      </c>
      <c r="X838" s="8" t="str">
        <f>TEXT(SalesDataTable[[#This Row],[Order Date]],"mmm")</f>
        <v>May</v>
      </c>
    </row>
    <row r="839" spans="1:24" ht="16">
      <c r="A839" s="2">
        <v>3478</v>
      </c>
      <c r="B839" s="3">
        <v>46158</v>
      </c>
      <c r="C839" s="5">
        <f>YEAR(SalesDataTable[[#This Row],[Order Date]])</f>
        <v>2026</v>
      </c>
      <c r="D839" s="14" t="str">
        <f>"Q"&amp;ROUNDUP(MONTH(SalesDataTable[[#This Row],[Order Date]])/3,0)</f>
        <v>Q2</v>
      </c>
      <c r="E839" s="5">
        <f>MONTH(SalesDataTable[[#This Row],[Order Date]])</f>
        <v>5</v>
      </c>
      <c r="F839" s="5" t="str">
        <f>TEXT(SalesDataTable[[#This Row],[Order Date]], "MMM")</f>
        <v>May</v>
      </c>
      <c r="G839" s="4" t="s">
        <v>20</v>
      </c>
      <c r="H839" s="4" t="s">
        <v>33</v>
      </c>
      <c r="I839" s="4" t="s">
        <v>2</v>
      </c>
      <c r="J839" s="4" t="s">
        <v>13</v>
      </c>
      <c r="K839" s="4" t="s">
        <v>34</v>
      </c>
      <c r="L839" s="4" t="s">
        <v>42</v>
      </c>
      <c r="M839" s="9">
        <v>4</v>
      </c>
      <c r="N839" s="6">
        <v>36.29</v>
      </c>
      <c r="O839" s="7">
        <v>0.1</v>
      </c>
      <c r="P839" s="6">
        <v>13.77</v>
      </c>
      <c r="Q839" s="6">
        <f t="shared" si="52"/>
        <v>130.64400000000001</v>
      </c>
      <c r="R839" s="6">
        <f t="shared" si="53"/>
        <v>55.08</v>
      </c>
      <c r="S839" s="6">
        <f t="shared" si="54"/>
        <v>75.564000000000007</v>
      </c>
      <c r="T839" s="8">
        <f t="shared" si="55"/>
        <v>0.57839625241113257</v>
      </c>
      <c r="U839" s="5">
        <f>YEAR(SalesDataTable[[#This Row],[Order Date]])</f>
        <v>2026</v>
      </c>
      <c r="V839" s="8" t="str">
        <f>"Q"&amp;ROUNDUP(MONTH(SalesDataTable[[#This Row],[Order Date]])/3,0)</f>
        <v>Q2</v>
      </c>
      <c r="W839" s="9">
        <f>MONTH(SalesDataTable[[#This Row],[Order Date]])</f>
        <v>5</v>
      </c>
      <c r="X839" s="8" t="str">
        <f>TEXT(SalesDataTable[[#This Row],[Order Date]],"mmm")</f>
        <v>May</v>
      </c>
    </row>
    <row r="840" spans="1:24" ht="16">
      <c r="A840" s="2">
        <v>3599</v>
      </c>
      <c r="B840" s="3">
        <v>46158</v>
      </c>
      <c r="C840" s="5">
        <f>YEAR(SalesDataTable[[#This Row],[Order Date]])</f>
        <v>2026</v>
      </c>
      <c r="D840" s="14" t="str">
        <f>"Q"&amp;ROUNDUP(MONTH(SalesDataTable[[#This Row],[Order Date]])/3,0)</f>
        <v>Q2</v>
      </c>
      <c r="E840" s="5">
        <f>MONTH(SalesDataTable[[#This Row],[Order Date]])</f>
        <v>5</v>
      </c>
      <c r="F840" s="5" t="str">
        <f>TEXT(SalesDataTable[[#This Row],[Order Date]], "MMM")</f>
        <v>May</v>
      </c>
      <c r="G840" s="4" t="s">
        <v>6</v>
      </c>
      <c r="H840" s="4" t="s">
        <v>27</v>
      </c>
      <c r="I840" s="4" t="s">
        <v>2</v>
      </c>
      <c r="J840" s="4" t="s">
        <v>13</v>
      </c>
      <c r="K840" s="4" t="s">
        <v>9</v>
      </c>
      <c r="L840" s="4" t="s">
        <v>17</v>
      </c>
      <c r="M840" s="9">
        <v>4</v>
      </c>
      <c r="N840" s="6">
        <v>143.34</v>
      </c>
      <c r="O840" s="7">
        <v>0</v>
      </c>
      <c r="P840" s="6">
        <v>80.55</v>
      </c>
      <c r="Q840" s="6">
        <f t="shared" si="52"/>
        <v>573.36</v>
      </c>
      <c r="R840" s="6">
        <f t="shared" si="53"/>
        <v>322.2</v>
      </c>
      <c r="S840" s="6">
        <f t="shared" si="54"/>
        <v>251.16000000000003</v>
      </c>
      <c r="T840" s="8">
        <f t="shared" si="55"/>
        <v>0.43804939305148599</v>
      </c>
      <c r="U840" s="5">
        <f>YEAR(SalesDataTable[[#This Row],[Order Date]])</f>
        <v>2026</v>
      </c>
      <c r="V840" s="8" t="str">
        <f>"Q"&amp;ROUNDUP(MONTH(SalesDataTable[[#This Row],[Order Date]])/3,0)</f>
        <v>Q2</v>
      </c>
      <c r="W840" s="9">
        <f>MONTH(SalesDataTable[[#This Row],[Order Date]])</f>
        <v>5</v>
      </c>
      <c r="X840" s="8" t="str">
        <f>TEXT(SalesDataTable[[#This Row],[Order Date]],"mmm")</f>
        <v>May</v>
      </c>
    </row>
    <row r="841" spans="1:24" ht="16">
      <c r="A841" s="2">
        <v>282</v>
      </c>
      <c r="B841" s="3">
        <v>46159</v>
      </c>
      <c r="C841" s="5">
        <f>YEAR(SalesDataTable[[#This Row],[Order Date]])</f>
        <v>2026</v>
      </c>
      <c r="D841" s="14" t="str">
        <f>"Q"&amp;ROUNDUP(MONTH(SalesDataTable[[#This Row],[Order Date]])/3,0)</f>
        <v>Q2</v>
      </c>
      <c r="E841" s="5">
        <f>MONTH(SalesDataTable[[#This Row],[Order Date]])</f>
        <v>5</v>
      </c>
      <c r="F841" s="5" t="str">
        <f>TEXT(SalesDataTable[[#This Row],[Order Date]], "MMM")</f>
        <v>May</v>
      </c>
      <c r="G841" s="4" t="s">
        <v>6</v>
      </c>
      <c r="H841" s="4" t="s">
        <v>43</v>
      </c>
      <c r="I841" s="4" t="s">
        <v>28</v>
      </c>
      <c r="J841" s="4" t="s">
        <v>13</v>
      </c>
      <c r="K841" s="4" t="s">
        <v>4</v>
      </c>
      <c r="L841" s="4" t="s">
        <v>22</v>
      </c>
      <c r="M841" s="9">
        <v>3</v>
      </c>
      <c r="N841" s="6">
        <v>51.68</v>
      </c>
      <c r="O841" s="7">
        <v>0</v>
      </c>
      <c r="P841" s="6">
        <v>22.4</v>
      </c>
      <c r="Q841" s="6">
        <f t="shared" si="52"/>
        <v>155.04</v>
      </c>
      <c r="R841" s="6">
        <f t="shared" si="53"/>
        <v>67.199999999999989</v>
      </c>
      <c r="S841" s="6">
        <f t="shared" si="54"/>
        <v>87.84</v>
      </c>
      <c r="T841" s="8">
        <f t="shared" si="55"/>
        <v>0.56656346749226016</v>
      </c>
      <c r="U841" s="5">
        <f>YEAR(SalesDataTable[[#This Row],[Order Date]])</f>
        <v>2026</v>
      </c>
      <c r="V841" s="8" t="str">
        <f>"Q"&amp;ROUNDUP(MONTH(SalesDataTable[[#This Row],[Order Date]])/3,0)</f>
        <v>Q2</v>
      </c>
      <c r="W841" s="9">
        <f>MONTH(SalesDataTable[[#This Row],[Order Date]])</f>
        <v>5</v>
      </c>
      <c r="X841" s="8" t="str">
        <f>TEXT(SalesDataTable[[#This Row],[Order Date]],"mmm")</f>
        <v>May</v>
      </c>
    </row>
    <row r="842" spans="1:24" ht="16">
      <c r="A842" s="2">
        <v>980</v>
      </c>
      <c r="B842" s="3">
        <v>46159</v>
      </c>
      <c r="C842" s="5">
        <f>YEAR(SalesDataTable[[#This Row],[Order Date]])</f>
        <v>2026</v>
      </c>
      <c r="D842" s="14" t="str">
        <f>"Q"&amp;ROUNDUP(MONTH(SalesDataTable[[#This Row],[Order Date]])/3,0)</f>
        <v>Q2</v>
      </c>
      <c r="E842" s="5">
        <f>MONTH(SalesDataTable[[#This Row],[Order Date]])</f>
        <v>5</v>
      </c>
      <c r="F842" s="5" t="str">
        <f>TEXT(SalesDataTable[[#This Row],[Order Date]], "MMM")</f>
        <v>May</v>
      </c>
      <c r="G842" s="4" t="s">
        <v>20</v>
      </c>
      <c r="H842" s="4" t="s">
        <v>31</v>
      </c>
      <c r="I842" s="4" t="s">
        <v>2</v>
      </c>
      <c r="J842" s="4" t="s">
        <v>3</v>
      </c>
      <c r="K842" s="4" t="s">
        <v>14</v>
      </c>
      <c r="L842" s="4" t="s">
        <v>32</v>
      </c>
      <c r="M842" s="9">
        <v>1</v>
      </c>
      <c r="N842" s="6">
        <v>46.84</v>
      </c>
      <c r="O842" s="7">
        <v>0</v>
      </c>
      <c r="P842" s="6">
        <v>17.93</v>
      </c>
      <c r="Q842" s="6">
        <f t="shared" si="52"/>
        <v>46.84</v>
      </c>
      <c r="R842" s="6">
        <f t="shared" si="53"/>
        <v>17.93</v>
      </c>
      <c r="S842" s="6">
        <f t="shared" si="54"/>
        <v>28.910000000000004</v>
      </c>
      <c r="T842" s="8">
        <f t="shared" si="55"/>
        <v>0.61720751494449189</v>
      </c>
      <c r="U842" s="5">
        <f>YEAR(SalesDataTable[[#This Row],[Order Date]])</f>
        <v>2026</v>
      </c>
      <c r="V842" s="8" t="str">
        <f>"Q"&amp;ROUNDUP(MONTH(SalesDataTable[[#This Row],[Order Date]])/3,0)</f>
        <v>Q2</v>
      </c>
      <c r="W842" s="9">
        <f>MONTH(SalesDataTable[[#This Row],[Order Date]])</f>
        <v>5</v>
      </c>
      <c r="X842" s="8" t="str">
        <f>TEXT(SalesDataTable[[#This Row],[Order Date]],"mmm")</f>
        <v>May</v>
      </c>
    </row>
    <row r="843" spans="1:24" ht="16">
      <c r="A843" s="2">
        <v>1155</v>
      </c>
      <c r="B843" s="3">
        <v>46159</v>
      </c>
      <c r="C843" s="5">
        <f>YEAR(SalesDataTable[[#This Row],[Order Date]])</f>
        <v>2026</v>
      </c>
      <c r="D843" s="14" t="str">
        <f>"Q"&amp;ROUNDUP(MONTH(SalesDataTable[[#This Row],[Order Date]])/3,0)</f>
        <v>Q2</v>
      </c>
      <c r="E843" s="5">
        <f>MONTH(SalesDataTable[[#This Row],[Order Date]])</f>
        <v>5</v>
      </c>
      <c r="F843" s="5" t="str">
        <f>TEXT(SalesDataTable[[#This Row],[Order Date]], "MMM")</f>
        <v>May</v>
      </c>
      <c r="G843" s="4" t="s">
        <v>11</v>
      </c>
      <c r="H843" s="4" t="s">
        <v>12</v>
      </c>
      <c r="I843" s="4" t="s">
        <v>28</v>
      </c>
      <c r="J843" s="4" t="s">
        <v>13</v>
      </c>
      <c r="K843" s="4" t="s">
        <v>9</v>
      </c>
      <c r="L843" s="4" t="s">
        <v>46</v>
      </c>
      <c r="M843" s="9">
        <v>5</v>
      </c>
      <c r="N843" s="6">
        <v>72.900000000000006</v>
      </c>
      <c r="O843" s="7">
        <v>0.05</v>
      </c>
      <c r="P843" s="6">
        <v>31.57</v>
      </c>
      <c r="Q843" s="6">
        <f t="shared" si="52"/>
        <v>346.27499999999998</v>
      </c>
      <c r="R843" s="6">
        <f t="shared" si="53"/>
        <v>157.85</v>
      </c>
      <c r="S843" s="6">
        <f t="shared" si="54"/>
        <v>188.42499999999998</v>
      </c>
      <c r="T843" s="8">
        <f t="shared" si="55"/>
        <v>0.54414843693596127</v>
      </c>
      <c r="U843" s="5">
        <f>YEAR(SalesDataTable[[#This Row],[Order Date]])</f>
        <v>2026</v>
      </c>
      <c r="V843" s="8" t="str">
        <f>"Q"&amp;ROUNDUP(MONTH(SalesDataTable[[#This Row],[Order Date]])/3,0)</f>
        <v>Q2</v>
      </c>
      <c r="W843" s="9">
        <f>MONTH(SalesDataTable[[#This Row],[Order Date]])</f>
        <v>5</v>
      </c>
      <c r="X843" s="8" t="str">
        <f>TEXT(SalesDataTable[[#This Row],[Order Date]],"mmm")</f>
        <v>May</v>
      </c>
    </row>
    <row r="844" spans="1:24" ht="16">
      <c r="A844" s="2">
        <v>1816</v>
      </c>
      <c r="B844" s="3">
        <v>46159</v>
      </c>
      <c r="C844" s="5">
        <f>YEAR(SalesDataTable[[#This Row],[Order Date]])</f>
        <v>2026</v>
      </c>
      <c r="D844" s="14" t="str">
        <f>"Q"&amp;ROUNDUP(MONTH(SalesDataTable[[#This Row],[Order Date]])/3,0)</f>
        <v>Q2</v>
      </c>
      <c r="E844" s="5">
        <f>MONTH(SalesDataTable[[#This Row],[Order Date]])</f>
        <v>5</v>
      </c>
      <c r="F844" s="5" t="str">
        <f>TEXT(SalesDataTable[[#This Row],[Order Date]], "MMM")</f>
        <v>May</v>
      </c>
      <c r="G844" s="4" t="s">
        <v>20</v>
      </c>
      <c r="H844" s="4" t="s">
        <v>31</v>
      </c>
      <c r="I844" s="4" t="s">
        <v>2</v>
      </c>
      <c r="J844" s="4" t="s">
        <v>13</v>
      </c>
      <c r="K844" s="4" t="s">
        <v>9</v>
      </c>
      <c r="L844" s="4" t="s">
        <v>10</v>
      </c>
      <c r="M844" s="9">
        <v>1</v>
      </c>
      <c r="N844" s="6">
        <v>91.07</v>
      </c>
      <c r="O844" s="7">
        <v>0</v>
      </c>
      <c r="P844" s="6">
        <v>45.3</v>
      </c>
      <c r="Q844" s="6">
        <f t="shared" si="52"/>
        <v>91.07</v>
      </c>
      <c r="R844" s="6">
        <f t="shared" si="53"/>
        <v>45.3</v>
      </c>
      <c r="S844" s="6">
        <f t="shared" si="54"/>
        <v>45.769999999999996</v>
      </c>
      <c r="T844" s="8">
        <f t="shared" si="55"/>
        <v>0.50258043263423735</v>
      </c>
      <c r="U844" s="5">
        <f>YEAR(SalesDataTable[[#This Row],[Order Date]])</f>
        <v>2026</v>
      </c>
      <c r="V844" s="8" t="str">
        <f>"Q"&amp;ROUNDUP(MONTH(SalesDataTable[[#This Row],[Order Date]])/3,0)</f>
        <v>Q2</v>
      </c>
      <c r="W844" s="9">
        <f>MONTH(SalesDataTable[[#This Row],[Order Date]])</f>
        <v>5</v>
      </c>
      <c r="X844" s="8" t="str">
        <f>TEXT(SalesDataTable[[#This Row],[Order Date]],"mmm")</f>
        <v>May</v>
      </c>
    </row>
    <row r="845" spans="1:24" ht="16">
      <c r="A845" s="2">
        <v>2128</v>
      </c>
      <c r="B845" s="3">
        <v>46159</v>
      </c>
      <c r="C845" s="5">
        <f>YEAR(SalesDataTable[[#This Row],[Order Date]])</f>
        <v>2026</v>
      </c>
      <c r="D845" s="14" t="str">
        <f>"Q"&amp;ROUNDUP(MONTH(SalesDataTable[[#This Row],[Order Date]])/3,0)</f>
        <v>Q2</v>
      </c>
      <c r="E845" s="5">
        <f>MONTH(SalesDataTable[[#This Row],[Order Date]])</f>
        <v>5</v>
      </c>
      <c r="F845" s="5" t="str">
        <f>TEXT(SalesDataTable[[#This Row],[Order Date]], "MMM")</f>
        <v>May</v>
      </c>
      <c r="G845" s="4" t="s">
        <v>11</v>
      </c>
      <c r="H845" s="4" t="s">
        <v>39</v>
      </c>
      <c r="I845" s="4" t="s">
        <v>19</v>
      </c>
      <c r="J845" s="4" t="s">
        <v>13</v>
      </c>
      <c r="K845" s="4" t="s">
        <v>4</v>
      </c>
      <c r="L845" s="4" t="s">
        <v>5</v>
      </c>
      <c r="M845" s="9">
        <v>1</v>
      </c>
      <c r="N845" s="6">
        <v>81.86</v>
      </c>
      <c r="O845" s="7">
        <v>0</v>
      </c>
      <c r="P845" s="6">
        <v>43.14</v>
      </c>
      <c r="Q845" s="6">
        <f t="shared" si="52"/>
        <v>81.86</v>
      </c>
      <c r="R845" s="6">
        <f t="shared" si="53"/>
        <v>43.14</v>
      </c>
      <c r="S845" s="6">
        <f t="shared" si="54"/>
        <v>38.72</v>
      </c>
      <c r="T845" s="8">
        <f t="shared" si="55"/>
        <v>0.47300268751526997</v>
      </c>
      <c r="U845" s="5">
        <f>YEAR(SalesDataTable[[#This Row],[Order Date]])</f>
        <v>2026</v>
      </c>
      <c r="V845" s="8" t="str">
        <f>"Q"&amp;ROUNDUP(MONTH(SalesDataTable[[#This Row],[Order Date]])/3,0)</f>
        <v>Q2</v>
      </c>
      <c r="W845" s="9">
        <f>MONTH(SalesDataTable[[#This Row],[Order Date]])</f>
        <v>5</v>
      </c>
      <c r="X845" s="8" t="str">
        <f>TEXT(SalesDataTable[[#This Row],[Order Date]],"mmm")</f>
        <v>May</v>
      </c>
    </row>
    <row r="846" spans="1:24" ht="16">
      <c r="A846" s="2">
        <v>2296</v>
      </c>
      <c r="B846" s="3">
        <v>46159</v>
      </c>
      <c r="C846" s="5">
        <f>YEAR(SalesDataTable[[#This Row],[Order Date]])</f>
        <v>2026</v>
      </c>
      <c r="D846" s="14" t="str">
        <f>"Q"&amp;ROUNDUP(MONTH(SalesDataTable[[#This Row],[Order Date]])/3,0)</f>
        <v>Q2</v>
      </c>
      <c r="E846" s="5">
        <f>MONTH(SalesDataTable[[#This Row],[Order Date]])</f>
        <v>5</v>
      </c>
      <c r="F846" s="5" t="str">
        <f>TEXT(SalesDataTable[[#This Row],[Order Date]], "MMM")</f>
        <v>May</v>
      </c>
      <c r="G846" s="4" t="s">
        <v>20</v>
      </c>
      <c r="H846" s="4" t="s">
        <v>33</v>
      </c>
      <c r="I846" s="4" t="s">
        <v>2</v>
      </c>
      <c r="J846" s="4" t="s">
        <v>3</v>
      </c>
      <c r="K846" s="4" t="s">
        <v>14</v>
      </c>
      <c r="L846" s="4" t="s">
        <v>32</v>
      </c>
      <c r="M846" s="9">
        <v>1</v>
      </c>
      <c r="N846" s="6">
        <v>45.45</v>
      </c>
      <c r="O846" s="7">
        <v>0</v>
      </c>
      <c r="P846" s="6">
        <v>17.93</v>
      </c>
      <c r="Q846" s="6">
        <f t="shared" si="52"/>
        <v>45.45</v>
      </c>
      <c r="R846" s="6">
        <f t="shared" si="53"/>
        <v>17.93</v>
      </c>
      <c r="S846" s="6">
        <f t="shared" si="54"/>
        <v>27.520000000000003</v>
      </c>
      <c r="T846" s="8">
        <f t="shared" si="55"/>
        <v>0.60550055005500558</v>
      </c>
      <c r="U846" s="5">
        <f>YEAR(SalesDataTable[[#This Row],[Order Date]])</f>
        <v>2026</v>
      </c>
      <c r="V846" s="8" t="str">
        <f>"Q"&amp;ROUNDUP(MONTH(SalesDataTable[[#This Row],[Order Date]])/3,0)</f>
        <v>Q2</v>
      </c>
      <c r="W846" s="9">
        <f>MONTH(SalesDataTable[[#This Row],[Order Date]])</f>
        <v>5</v>
      </c>
      <c r="X846" s="8" t="str">
        <f>TEXT(SalesDataTable[[#This Row],[Order Date]],"mmm")</f>
        <v>May</v>
      </c>
    </row>
    <row r="847" spans="1:24" ht="16">
      <c r="A847" s="2">
        <v>2322</v>
      </c>
      <c r="B847" s="3">
        <v>46159</v>
      </c>
      <c r="C847" s="5">
        <f>YEAR(SalesDataTable[[#This Row],[Order Date]])</f>
        <v>2026</v>
      </c>
      <c r="D847" s="14" t="str">
        <f>"Q"&amp;ROUNDUP(MONTH(SalesDataTable[[#This Row],[Order Date]])/3,0)</f>
        <v>Q2</v>
      </c>
      <c r="E847" s="5">
        <f>MONTH(SalesDataTable[[#This Row],[Order Date]])</f>
        <v>5</v>
      </c>
      <c r="F847" s="5" t="str">
        <f>TEXT(SalesDataTable[[#This Row],[Order Date]], "MMM")</f>
        <v>May</v>
      </c>
      <c r="G847" s="4" t="s">
        <v>11</v>
      </c>
      <c r="H847" s="4" t="s">
        <v>39</v>
      </c>
      <c r="I847" s="4" t="s">
        <v>19</v>
      </c>
      <c r="J847" s="4" t="s">
        <v>16</v>
      </c>
      <c r="K847" s="4" t="s">
        <v>9</v>
      </c>
      <c r="L847" s="4" t="s">
        <v>46</v>
      </c>
      <c r="M847" s="9">
        <v>1</v>
      </c>
      <c r="N847" s="6">
        <v>70.62</v>
      </c>
      <c r="O847" s="7">
        <v>0</v>
      </c>
      <c r="P847" s="6">
        <v>32.53</v>
      </c>
      <c r="Q847" s="6">
        <f t="shared" si="52"/>
        <v>70.62</v>
      </c>
      <c r="R847" s="6">
        <f t="shared" si="53"/>
        <v>32.53</v>
      </c>
      <c r="S847" s="6">
        <f t="shared" si="54"/>
        <v>38.090000000000003</v>
      </c>
      <c r="T847" s="8">
        <f t="shared" si="55"/>
        <v>0.53936561880487111</v>
      </c>
      <c r="U847" s="5">
        <f>YEAR(SalesDataTable[[#This Row],[Order Date]])</f>
        <v>2026</v>
      </c>
      <c r="V847" s="8" t="str">
        <f>"Q"&amp;ROUNDUP(MONTH(SalesDataTable[[#This Row],[Order Date]])/3,0)</f>
        <v>Q2</v>
      </c>
      <c r="W847" s="9">
        <f>MONTH(SalesDataTable[[#This Row],[Order Date]])</f>
        <v>5</v>
      </c>
      <c r="X847" s="8" t="str">
        <f>TEXT(SalesDataTable[[#This Row],[Order Date]],"mmm")</f>
        <v>May</v>
      </c>
    </row>
    <row r="848" spans="1:24" ht="16">
      <c r="A848" s="2">
        <v>3480</v>
      </c>
      <c r="B848" s="3">
        <v>46159</v>
      </c>
      <c r="C848" s="5">
        <f>YEAR(SalesDataTable[[#This Row],[Order Date]])</f>
        <v>2026</v>
      </c>
      <c r="D848" s="14" t="str">
        <f>"Q"&amp;ROUNDUP(MONTH(SalesDataTable[[#This Row],[Order Date]])/3,0)</f>
        <v>Q2</v>
      </c>
      <c r="E848" s="5">
        <f>MONTH(SalesDataTable[[#This Row],[Order Date]])</f>
        <v>5</v>
      </c>
      <c r="F848" s="5" t="str">
        <f>TEXT(SalesDataTable[[#This Row],[Order Date]], "MMM")</f>
        <v>May</v>
      </c>
      <c r="G848" s="4" t="s">
        <v>20</v>
      </c>
      <c r="H848" s="4" t="s">
        <v>33</v>
      </c>
      <c r="I848" s="4" t="s">
        <v>2</v>
      </c>
      <c r="J848" s="4" t="s">
        <v>13</v>
      </c>
      <c r="K848" s="4" t="s">
        <v>34</v>
      </c>
      <c r="L848" s="4" t="s">
        <v>45</v>
      </c>
      <c r="M848" s="9">
        <v>2</v>
      </c>
      <c r="N848" s="6">
        <v>51.56</v>
      </c>
      <c r="O848" s="7">
        <v>0</v>
      </c>
      <c r="P848" s="6">
        <v>22.46</v>
      </c>
      <c r="Q848" s="6">
        <f t="shared" si="52"/>
        <v>103.12</v>
      </c>
      <c r="R848" s="6">
        <f t="shared" si="53"/>
        <v>44.92</v>
      </c>
      <c r="S848" s="6">
        <f t="shared" si="54"/>
        <v>58.2</v>
      </c>
      <c r="T848" s="8">
        <f t="shared" si="55"/>
        <v>0.56439100077579518</v>
      </c>
      <c r="U848" s="5">
        <f>YEAR(SalesDataTable[[#This Row],[Order Date]])</f>
        <v>2026</v>
      </c>
      <c r="V848" s="8" t="str">
        <f>"Q"&amp;ROUNDUP(MONTH(SalesDataTable[[#This Row],[Order Date]])/3,0)</f>
        <v>Q2</v>
      </c>
      <c r="W848" s="9">
        <f>MONTH(SalesDataTable[[#This Row],[Order Date]])</f>
        <v>5</v>
      </c>
      <c r="X848" s="8" t="str">
        <f>TEXT(SalesDataTable[[#This Row],[Order Date]],"mmm")</f>
        <v>May</v>
      </c>
    </row>
    <row r="849" spans="1:24" ht="16">
      <c r="A849" s="2">
        <v>4426</v>
      </c>
      <c r="B849" s="3">
        <v>46159</v>
      </c>
      <c r="C849" s="5">
        <f>YEAR(SalesDataTable[[#This Row],[Order Date]])</f>
        <v>2026</v>
      </c>
      <c r="D849" s="14" t="str">
        <f>"Q"&amp;ROUNDUP(MONTH(SalesDataTable[[#This Row],[Order Date]])/3,0)</f>
        <v>Q2</v>
      </c>
      <c r="E849" s="5">
        <f>MONTH(SalesDataTable[[#This Row],[Order Date]])</f>
        <v>5</v>
      </c>
      <c r="F849" s="5" t="str">
        <f>TEXT(SalesDataTable[[#This Row],[Order Date]], "MMM")</f>
        <v>May</v>
      </c>
      <c r="G849" s="4" t="s">
        <v>20</v>
      </c>
      <c r="H849" s="4" t="s">
        <v>33</v>
      </c>
      <c r="I849" s="4" t="s">
        <v>2</v>
      </c>
      <c r="J849" s="4" t="s">
        <v>13</v>
      </c>
      <c r="K849" s="4" t="s">
        <v>9</v>
      </c>
      <c r="L849" s="4" t="s">
        <v>17</v>
      </c>
      <c r="M849" s="9">
        <v>2</v>
      </c>
      <c r="N849" s="6">
        <v>146.22</v>
      </c>
      <c r="O849" s="7">
        <v>0</v>
      </c>
      <c r="P849" s="6">
        <v>81.069999999999993</v>
      </c>
      <c r="Q849" s="6">
        <f t="shared" si="52"/>
        <v>292.44</v>
      </c>
      <c r="R849" s="6">
        <f t="shared" si="53"/>
        <v>162.13999999999999</v>
      </c>
      <c r="S849" s="6">
        <f t="shared" si="54"/>
        <v>130.30000000000001</v>
      </c>
      <c r="T849" s="8">
        <f t="shared" si="55"/>
        <v>0.4455614826973055</v>
      </c>
      <c r="U849" s="5">
        <f>YEAR(SalesDataTable[[#This Row],[Order Date]])</f>
        <v>2026</v>
      </c>
      <c r="V849" s="8" t="str">
        <f>"Q"&amp;ROUNDUP(MONTH(SalesDataTable[[#This Row],[Order Date]])/3,0)</f>
        <v>Q2</v>
      </c>
      <c r="W849" s="9">
        <f>MONTH(SalesDataTable[[#This Row],[Order Date]])</f>
        <v>5</v>
      </c>
      <c r="X849" s="8" t="str">
        <f>TEXT(SalesDataTable[[#This Row],[Order Date]],"mmm")</f>
        <v>May</v>
      </c>
    </row>
    <row r="850" spans="1:24" ht="16">
      <c r="A850" s="2">
        <v>4938</v>
      </c>
      <c r="B850" s="3">
        <v>46159</v>
      </c>
      <c r="C850" s="5">
        <f>YEAR(SalesDataTable[[#This Row],[Order Date]])</f>
        <v>2026</v>
      </c>
      <c r="D850" s="14" t="str">
        <f>"Q"&amp;ROUNDUP(MONTH(SalesDataTable[[#This Row],[Order Date]])/3,0)</f>
        <v>Q2</v>
      </c>
      <c r="E850" s="5">
        <f>MONTH(SalesDataTable[[#This Row],[Order Date]])</f>
        <v>5</v>
      </c>
      <c r="F850" s="5" t="str">
        <f>TEXT(SalesDataTable[[#This Row],[Order Date]], "MMM")</f>
        <v>May</v>
      </c>
      <c r="G850" s="4" t="s">
        <v>20</v>
      </c>
      <c r="H850" s="4" t="s">
        <v>47</v>
      </c>
      <c r="I850" s="4" t="s">
        <v>19</v>
      </c>
      <c r="J850" s="4" t="s">
        <v>3</v>
      </c>
      <c r="K850" s="4" t="s">
        <v>34</v>
      </c>
      <c r="L850" s="4" t="s">
        <v>45</v>
      </c>
      <c r="M850" s="9">
        <v>2</v>
      </c>
      <c r="N850" s="6">
        <v>51.34</v>
      </c>
      <c r="O850" s="7">
        <v>0</v>
      </c>
      <c r="P850" s="6">
        <v>22.17</v>
      </c>
      <c r="Q850" s="6">
        <f t="shared" si="52"/>
        <v>102.68</v>
      </c>
      <c r="R850" s="6">
        <f t="shared" si="53"/>
        <v>44.34</v>
      </c>
      <c r="S850" s="6">
        <f t="shared" si="54"/>
        <v>58.34</v>
      </c>
      <c r="T850" s="8">
        <f t="shared" si="55"/>
        <v>0.56817296455005839</v>
      </c>
      <c r="U850" s="5">
        <f>YEAR(SalesDataTable[[#This Row],[Order Date]])</f>
        <v>2026</v>
      </c>
      <c r="V850" s="8" t="str">
        <f>"Q"&amp;ROUNDUP(MONTH(SalesDataTable[[#This Row],[Order Date]])/3,0)</f>
        <v>Q2</v>
      </c>
      <c r="W850" s="9">
        <f>MONTH(SalesDataTable[[#This Row],[Order Date]])</f>
        <v>5</v>
      </c>
      <c r="X850" s="8" t="str">
        <f>TEXT(SalesDataTable[[#This Row],[Order Date]],"mmm")</f>
        <v>May</v>
      </c>
    </row>
    <row r="851" spans="1:24" ht="16">
      <c r="A851" s="2">
        <v>915</v>
      </c>
      <c r="B851" s="3">
        <v>46160</v>
      </c>
      <c r="C851" s="5">
        <f>YEAR(SalesDataTable[[#This Row],[Order Date]])</f>
        <v>2026</v>
      </c>
      <c r="D851" s="14" t="str">
        <f>"Q"&amp;ROUNDUP(MONTH(SalesDataTable[[#This Row],[Order Date]])/3,0)</f>
        <v>Q2</v>
      </c>
      <c r="E851" s="5">
        <f>MONTH(SalesDataTable[[#This Row],[Order Date]])</f>
        <v>5</v>
      </c>
      <c r="F851" s="5" t="str">
        <f>TEXT(SalesDataTable[[#This Row],[Order Date]], "MMM")</f>
        <v>May</v>
      </c>
      <c r="G851" s="4" t="s">
        <v>20</v>
      </c>
      <c r="H851" s="4" t="s">
        <v>33</v>
      </c>
      <c r="I851" s="4" t="s">
        <v>2</v>
      </c>
      <c r="J851" s="4" t="s">
        <v>13</v>
      </c>
      <c r="K851" s="4" t="s">
        <v>9</v>
      </c>
      <c r="L851" s="4" t="s">
        <v>37</v>
      </c>
      <c r="M851" s="9">
        <v>1</v>
      </c>
      <c r="N851" s="6">
        <v>153.61000000000001</v>
      </c>
      <c r="O851" s="7">
        <v>0.05</v>
      </c>
      <c r="P851" s="6">
        <v>79.94</v>
      </c>
      <c r="Q851" s="6">
        <f t="shared" si="52"/>
        <v>145.92950000000002</v>
      </c>
      <c r="R851" s="6">
        <f t="shared" si="53"/>
        <v>79.94</v>
      </c>
      <c r="S851" s="6">
        <f t="shared" si="54"/>
        <v>65.989500000000021</v>
      </c>
      <c r="T851" s="8">
        <f t="shared" si="55"/>
        <v>0.45220123415758989</v>
      </c>
      <c r="U851" s="5">
        <f>YEAR(SalesDataTable[[#This Row],[Order Date]])</f>
        <v>2026</v>
      </c>
      <c r="V851" s="8" t="str">
        <f>"Q"&amp;ROUNDUP(MONTH(SalesDataTable[[#This Row],[Order Date]])/3,0)</f>
        <v>Q2</v>
      </c>
      <c r="W851" s="9">
        <f>MONTH(SalesDataTable[[#This Row],[Order Date]])</f>
        <v>5</v>
      </c>
      <c r="X851" s="8" t="str">
        <f>TEXT(SalesDataTable[[#This Row],[Order Date]],"mmm")</f>
        <v>May</v>
      </c>
    </row>
    <row r="852" spans="1:24" ht="16">
      <c r="A852" s="2">
        <v>1188</v>
      </c>
      <c r="B852" s="3">
        <v>46160</v>
      </c>
      <c r="C852" s="5">
        <f>YEAR(SalesDataTable[[#This Row],[Order Date]])</f>
        <v>2026</v>
      </c>
      <c r="D852" s="14" t="str">
        <f>"Q"&amp;ROUNDUP(MONTH(SalesDataTable[[#This Row],[Order Date]])/3,0)</f>
        <v>Q2</v>
      </c>
      <c r="E852" s="5">
        <f>MONTH(SalesDataTable[[#This Row],[Order Date]])</f>
        <v>5</v>
      </c>
      <c r="F852" s="5" t="str">
        <f>TEXT(SalesDataTable[[#This Row],[Order Date]], "MMM")</f>
        <v>May</v>
      </c>
      <c r="G852" s="4" t="s">
        <v>6</v>
      </c>
      <c r="H852" s="4" t="s">
        <v>27</v>
      </c>
      <c r="I852" s="4" t="s">
        <v>2</v>
      </c>
      <c r="J852" s="4" t="s">
        <v>3</v>
      </c>
      <c r="K852" s="4" t="s">
        <v>23</v>
      </c>
      <c r="L852" s="4" t="s">
        <v>40</v>
      </c>
      <c r="M852" s="9">
        <v>1</v>
      </c>
      <c r="N852" s="6">
        <v>82.44</v>
      </c>
      <c r="O852" s="7">
        <v>0.15</v>
      </c>
      <c r="P852" s="6">
        <v>39.380000000000003</v>
      </c>
      <c r="Q852" s="6">
        <f t="shared" si="52"/>
        <v>70.073999999999998</v>
      </c>
      <c r="R852" s="6">
        <f t="shared" si="53"/>
        <v>39.380000000000003</v>
      </c>
      <c r="S852" s="6">
        <f t="shared" si="54"/>
        <v>30.693999999999996</v>
      </c>
      <c r="T852" s="8">
        <f t="shared" si="55"/>
        <v>0.43802266175757054</v>
      </c>
      <c r="U852" s="5">
        <f>YEAR(SalesDataTable[[#This Row],[Order Date]])</f>
        <v>2026</v>
      </c>
      <c r="V852" s="8" t="str">
        <f>"Q"&amp;ROUNDUP(MONTH(SalesDataTable[[#This Row],[Order Date]])/3,0)</f>
        <v>Q2</v>
      </c>
      <c r="W852" s="9">
        <f>MONTH(SalesDataTable[[#This Row],[Order Date]])</f>
        <v>5</v>
      </c>
      <c r="X852" s="8" t="str">
        <f>TEXT(SalesDataTable[[#This Row],[Order Date]],"mmm")</f>
        <v>May</v>
      </c>
    </row>
    <row r="853" spans="1:24" ht="16">
      <c r="A853" s="2">
        <v>1594</v>
      </c>
      <c r="B853" s="3">
        <v>46160</v>
      </c>
      <c r="C853" s="5">
        <f>YEAR(SalesDataTable[[#This Row],[Order Date]])</f>
        <v>2026</v>
      </c>
      <c r="D853" s="14" t="str">
        <f>"Q"&amp;ROUNDUP(MONTH(SalesDataTable[[#This Row],[Order Date]])/3,0)</f>
        <v>Q2</v>
      </c>
      <c r="E853" s="5">
        <f>MONTH(SalesDataTable[[#This Row],[Order Date]])</f>
        <v>5</v>
      </c>
      <c r="F853" s="5" t="str">
        <f>TEXT(SalesDataTable[[#This Row],[Order Date]], "MMM")</f>
        <v>May</v>
      </c>
      <c r="G853" s="4" t="s">
        <v>0</v>
      </c>
      <c r="H853" s="4" t="s">
        <v>1</v>
      </c>
      <c r="I853" s="4" t="s">
        <v>8</v>
      </c>
      <c r="J853" s="4" t="s">
        <v>16</v>
      </c>
      <c r="K853" s="4" t="s">
        <v>9</v>
      </c>
      <c r="L853" s="4" t="s">
        <v>10</v>
      </c>
      <c r="M853" s="9">
        <v>10</v>
      </c>
      <c r="N853" s="6">
        <v>92.09</v>
      </c>
      <c r="O853" s="7">
        <v>0.15</v>
      </c>
      <c r="P853" s="6">
        <v>45.13</v>
      </c>
      <c r="Q853" s="6">
        <f t="shared" si="52"/>
        <v>782.7650000000001</v>
      </c>
      <c r="R853" s="6">
        <f t="shared" si="53"/>
        <v>451.3</v>
      </c>
      <c r="S853" s="6">
        <f t="shared" si="54"/>
        <v>331.46500000000009</v>
      </c>
      <c r="T853" s="8">
        <f t="shared" si="55"/>
        <v>0.42345403792964686</v>
      </c>
      <c r="U853" s="5">
        <f>YEAR(SalesDataTable[[#This Row],[Order Date]])</f>
        <v>2026</v>
      </c>
      <c r="V853" s="8" t="str">
        <f>"Q"&amp;ROUNDUP(MONTH(SalesDataTable[[#This Row],[Order Date]])/3,0)</f>
        <v>Q2</v>
      </c>
      <c r="W853" s="9">
        <f>MONTH(SalesDataTable[[#This Row],[Order Date]])</f>
        <v>5</v>
      </c>
      <c r="X853" s="8" t="str">
        <f>TEXT(SalesDataTable[[#This Row],[Order Date]],"mmm")</f>
        <v>May</v>
      </c>
    </row>
    <row r="854" spans="1:24" ht="16">
      <c r="A854" s="2">
        <v>3022</v>
      </c>
      <c r="B854" s="3">
        <v>46160</v>
      </c>
      <c r="C854" s="5">
        <f>YEAR(SalesDataTable[[#This Row],[Order Date]])</f>
        <v>2026</v>
      </c>
      <c r="D854" s="14" t="str">
        <f>"Q"&amp;ROUNDUP(MONTH(SalesDataTable[[#This Row],[Order Date]])/3,0)</f>
        <v>Q2</v>
      </c>
      <c r="E854" s="5">
        <f>MONTH(SalesDataTable[[#This Row],[Order Date]])</f>
        <v>5</v>
      </c>
      <c r="F854" s="5" t="str">
        <f>TEXT(SalesDataTable[[#This Row],[Order Date]], "MMM")</f>
        <v>May</v>
      </c>
      <c r="G854" s="4" t="s">
        <v>20</v>
      </c>
      <c r="H854" s="4" t="s">
        <v>33</v>
      </c>
      <c r="I854" s="4" t="s">
        <v>28</v>
      </c>
      <c r="J854" s="4" t="s">
        <v>13</v>
      </c>
      <c r="K854" s="4" t="s">
        <v>14</v>
      </c>
      <c r="L854" s="4" t="s">
        <v>15</v>
      </c>
      <c r="M854" s="9">
        <v>1</v>
      </c>
      <c r="N854" s="6">
        <v>36.72</v>
      </c>
      <c r="O854" s="7">
        <v>0</v>
      </c>
      <c r="P854" s="6">
        <v>13.67</v>
      </c>
      <c r="Q854" s="6">
        <f t="shared" si="52"/>
        <v>36.72</v>
      </c>
      <c r="R854" s="6">
        <f t="shared" si="53"/>
        <v>13.67</v>
      </c>
      <c r="S854" s="6">
        <f t="shared" si="54"/>
        <v>23.049999999999997</v>
      </c>
      <c r="T854" s="8">
        <f t="shared" si="55"/>
        <v>0.62772331154684091</v>
      </c>
      <c r="U854" s="5">
        <f>YEAR(SalesDataTable[[#This Row],[Order Date]])</f>
        <v>2026</v>
      </c>
      <c r="V854" s="8" t="str">
        <f>"Q"&amp;ROUNDUP(MONTH(SalesDataTable[[#This Row],[Order Date]])/3,0)</f>
        <v>Q2</v>
      </c>
      <c r="W854" s="9">
        <f>MONTH(SalesDataTable[[#This Row],[Order Date]])</f>
        <v>5</v>
      </c>
      <c r="X854" s="8" t="str">
        <f>TEXT(SalesDataTable[[#This Row],[Order Date]],"mmm")</f>
        <v>May</v>
      </c>
    </row>
    <row r="855" spans="1:24" ht="16">
      <c r="A855" s="2">
        <v>588</v>
      </c>
      <c r="B855" s="3">
        <v>46161</v>
      </c>
      <c r="C855" s="5">
        <f>YEAR(SalesDataTable[[#This Row],[Order Date]])</f>
        <v>2026</v>
      </c>
      <c r="D855" s="14" t="str">
        <f>"Q"&amp;ROUNDUP(MONTH(SalesDataTable[[#This Row],[Order Date]])/3,0)</f>
        <v>Q2</v>
      </c>
      <c r="E855" s="5">
        <f>MONTH(SalesDataTable[[#This Row],[Order Date]])</f>
        <v>5</v>
      </c>
      <c r="F855" s="5" t="str">
        <f>TEXT(SalesDataTable[[#This Row],[Order Date]], "MMM")</f>
        <v>May</v>
      </c>
      <c r="G855" s="4" t="s">
        <v>6</v>
      </c>
      <c r="H855" s="4" t="s">
        <v>7</v>
      </c>
      <c r="I855" s="4" t="s">
        <v>8</v>
      </c>
      <c r="J855" s="4" t="s">
        <v>16</v>
      </c>
      <c r="K855" s="4" t="s">
        <v>14</v>
      </c>
      <c r="L855" s="4" t="s">
        <v>44</v>
      </c>
      <c r="M855" s="9">
        <v>3</v>
      </c>
      <c r="N855" s="6">
        <v>132.41999999999999</v>
      </c>
      <c r="O855" s="7">
        <v>0.05</v>
      </c>
      <c r="P855" s="6">
        <v>67.09</v>
      </c>
      <c r="Q855" s="6">
        <f t="shared" si="52"/>
        <v>377.39699999999999</v>
      </c>
      <c r="R855" s="6">
        <f t="shared" si="53"/>
        <v>201.27</v>
      </c>
      <c r="S855" s="6">
        <f t="shared" si="54"/>
        <v>176.12699999999998</v>
      </c>
      <c r="T855" s="8">
        <f t="shared" si="55"/>
        <v>0.46668892439526544</v>
      </c>
      <c r="U855" s="5">
        <f>YEAR(SalesDataTable[[#This Row],[Order Date]])</f>
        <v>2026</v>
      </c>
      <c r="V855" s="8" t="str">
        <f>"Q"&amp;ROUNDUP(MONTH(SalesDataTable[[#This Row],[Order Date]])/3,0)</f>
        <v>Q2</v>
      </c>
      <c r="W855" s="9">
        <f>MONTH(SalesDataTable[[#This Row],[Order Date]])</f>
        <v>5</v>
      </c>
      <c r="X855" s="8" t="str">
        <f>TEXT(SalesDataTable[[#This Row],[Order Date]],"mmm")</f>
        <v>May</v>
      </c>
    </row>
    <row r="856" spans="1:24" ht="16">
      <c r="A856" s="2">
        <v>1016</v>
      </c>
      <c r="B856" s="3">
        <v>46161</v>
      </c>
      <c r="C856" s="5">
        <f>YEAR(SalesDataTable[[#This Row],[Order Date]])</f>
        <v>2026</v>
      </c>
      <c r="D856" s="14" t="str">
        <f>"Q"&amp;ROUNDUP(MONTH(SalesDataTable[[#This Row],[Order Date]])/3,0)</f>
        <v>Q2</v>
      </c>
      <c r="E856" s="5">
        <f>MONTH(SalesDataTable[[#This Row],[Order Date]])</f>
        <v>5</v>
      </c>
      <c r="F856" s="5" t="str">
        <f>TEXT(SalesDataTable[[#This Row],[Order Date]], "MMM")</f>
        <v>May</v>
      </c>
      <c r="G856" s="4" t="s">
        <v>20</v>
      </c>
      <c r="H856" s="4" t="s">
        <v>47</v>
      </c>
      <c r="I856" s="4" t="s">
        <v>19</v>
      </c>
      <c r="J856" s="4" t="s">
        <v>3</v>
      </c>
      <c r="K856" s="4" t="s">
        <v>23</v>
      </c>
      <c r="L856" s="4" t="s">
        <v>29</v>
      </c>
      <c r="M856" s="9">
        <v>2</v>
      </c>
      <c r="N856" s="6">
        <v>192.1</v>
      </c>
      <c r="O856" s="7">
        <v>0.05</v>
      </c>
      <c r="P856" s="6">
        <v>106.07</v>
      </c>
      <c r="Q856" s="6">
        <f t="shared" si="52"/>
        <v>364.98999999999995</v>
      </c>
      <c r="R856" s="6">
        <f t="shared" si="53"/>
        <v>212.14</v>
      </c>
      <c r="S856" s="6">
        <f t="shared" si="54"/>
        <v>152.84999999999997</v>
      </c>
      <c r="T856" s="8">
        <f t="shared" si="55"/>
        <v>0.41877859667388145</v>
      </c>
      <c r="U856" s="5">
        <f>YEAR(SalesDataTable[[#This Row],[Order Date]])</f>
        <v>2026</v>
      </c>
      <c r="V856" s="8" t="str">
        <f>"Q"&amp;ROUNDUP(MONTH(SalesDataTable[[#This Row],[Order Date]])/3,0)</f>
        <v>Q2</v>
      </c>
      <c r="W856" s="9">
        <f>MONTH(SalesDataTable[[#This Row],[Order Date]])</f>
        <v>5</v>
      </c>
      <c r="X856" s="8" t="str">
        <f>TEXT(SalesDataTable[[#This Row],[Order Date]],"mmm")</f>
        <v>May</v>
      </c>
    </row>
    <row r="857" spans="1:24" ht="16">
      <c r="A857" s="2">
        <v>1930</v>
      </c>
      <c r="B857" s="3">
        <v>46161</v>
      </c>
      <c r="C857" s="5">
        <f>YEAR(SalesDataTable[[#This Row],[Order Date]])</f>
        <v>2026</v>
      </c>
      <c r="D857" s="14" t="str">
        <f>"Q"&amp;ROUNDUP(MONTH(SalesDataTable[[#This Row],[Order Date]])/3,0)</f>
        <v>Q2</v>
      </c>
      <c r="E857" s="5">
        <f>MONTH(SalesDataTable[[#This Row],[Order Date]])</f>
        <v>5</v>
      </c>
      <c r="F857" s="5" t="str">
        <f>TEXT(SalesDataTable[[#This Row],[Order Date]], "MMM")</f>
        <v>May</v>
      </c>
      <c r="G857" s="4" t="s">
        <v>11</v>
      </c>
      <c r="H857" s="4" t="s">
        <v>52</v>
      </c>
      <c r="I857" s="4" t="s">
        <v>19</v>
      </c>
      <c r="J857" s="4" t="s">
        <v>13</v>
      </c>
      <c r="K857" s="4" t="s">
        <v>14</v>
      </c>
      <c r="L857" s="4" t="s">
        <v>15</v>
      </c>
      <c r="M857" s="9">
        <v>4</v>
      </c>
      <c r="N857" s="6">
        <v>36.94</v>
      </c>
      <c r="O857" s="7">
        <v>0</v>
      </c>
      <c r="P857" s="6">
        <v>13.63</v>
      </c>
      <c r="Q857" s="6">
        <f t="shared" si="52"/>
        <v>147.76</v>
      </c>
      <c r="R857" s="6">
        <f t="shared" si="53"/>
        <v>54.52</v>
      </c>
      <c r="S857" s="6">
        <f t="shared" si="54"/>
        <v>93.239999999999981</v>
      </c>
      <c r="T857" s="8">
        <f t="shared" si="55"/>
        <v>0.63102328099620997</v>
      </c>
      <c r="U857" s="5">
        <f>YEAR(SalesDataTable[[#This Row],[Order Date]])</f>
        <v>2026</v>
      </c>
      <c r="V857" s="8" t="str">
        <f>"Q"&amp;ROUNDUP(MONTH(SalesDataTable[[#This Row],[Order Date]])/3,0)</f>
        <v>Q2</v>
      </c>
      <c r="W857" s="9">
        <f>MONTH(SalesDataTable[[#This Row],[Order Date]])</f>
        <v>5</v>
      </c>
      <c r="X857" s="8" t="str">
        <f>TEXT(SalesDataTable[[#This Row],[Order Date]],"mmm")</f>
        <v>May</v>
      </c>
    </row>
    <row r="858" spans="1:24" ht="16">
      <c r="A858" s="2">
        <v>2658</v>
      </c>
      <c r="B858" s="3">
        <v>46161</v>
      </c>
      <c r="C858" s="5">
        <f>YEAR(SalesDataTable[[#This Row],[Order Date]])</f>
        <v>2026</v>
      </c>
      <c r="D858" s="14" t="str">
        <f>"Q"&amp;ROUNDUP(MONTH(SalesDataTable[[#This Row],[Order Date]])/3,0)</f>
        <v>Q2</v>
      </c>
      <c r="E858" s="5">
        <f>MONTH(SalesDataTable[[#This Row],[Order Date]])</f>
        <v>5</v>
      </c>
      <c r="F858" s="5" t="str">
        <f>TEXT(SalesDataTable[[#This Row],[Order Date]], "MMM")</f>
        <v>May</v>
      </c>
      <c r="G858" s="4" t="s">
        <v>0</v>
      </c>
      <c r="H858" s="4" t="s">
        <v>50</v>
      </c>
      <c r="I858" s="4" t="s">
        <v>2</v>
      </c>
      <c r="J858" s="4" t="s">
        <v>16</v>
      </c>
      <c r="K858" s="4" t="s">
        <v>9</v>
      </c>
      <c r="L858" s="4" t="s">
        <v>37</v>
      </c>
      <c r="M858" s="9">
        <v>1</v>
      </c>
      <c r="N858" s="6">
        <v>153.16999999999999</v>
      </c>
      <c r="O858" s="7">
        <v>0</v>
      </c>
      <c r="P858" s="6">
        <v>78.489999999999995</v>
      </c>
      <c r="Q858" s="6">
        <f t="shared" si="52"/>
        <v>153.16999999999999</v>
      </c>
      <c r="R858" s="6">
        <f t="shared" si="53"/>
        <v>78.489999999999995</v>
      </c>
      <c r="S858" s="6">
        <f t="shared" si="54"/>
        <v>74.679999999999993</v>
      </c>
      <c r="T858" s="8">
        <f t="shared" si="55"/>
        <v>0.48756283867598094</v>
      </c>
      <c r="U858" s="5">
        <f>YEAR(SalesDataTable[[#This Row],[Order Date]])</f>
        <v>2026</v>
      </c>
      <c r="V858" s="8" t="str">
        <f>"Q"&amp;ROUNDUP(MONTH(SalesDataTable[[#This Row],[Order Date]])/3,0)</f>
        <v>Q2</v>
      </c>
      <c r="W858" s="9">
        <f>MONTH(SalesDataTable[[#This Row],[Order Date]])</f>
        <v>5</v>
      </c>
      <c r="X858" s="8" t="str">
        <f>TEXT(SalesDataTable[[#This Row],[Order Date]],"mmm")</f>
        <v>May</v>
      </c>
    </row>
    <row r="859" spans="1:24" ht="16">
      <c r="A859" s="2">
        <v>2951</v>
      </c>
      <c r="B859" s="3">
        <v>46161</v>
      </c>
      <c r="C859" s="5">
        <f>YEAR(SalesDataTable[[#This Row],[Order Date]])</f>
        <v>2026</v>
      </c>
      <c r="D859" s="14" t="str">
        <f>"Q"&amp;ROUNDUP(MONTH(SalesDataTable[[#This Row],[Order Date]])/3,0)</f>
        <v>Q2</v>
      </c>
      <c r="E859" s="5">
        <f>MONTH(SalesDataTable[[#This Row],[Order Date]])</f>
        <v>5</v>
      </c>
      <c r="F859" s="5" t="str">
        <f>TEXT(SalesDataTable[[#This Row],[Order Date]], "MMM")</f>
        <v>May</v>
      </c>
      <c r="G859" s="4" t="s">
        <v>0</v>
      </c>
      <c r="H859" s="4" t="s">
        <v>1</v>
      </c>
      <c r="I859" s="4" t="s">
        <v>2</v>
      </c>
      <c r="J859" s="4" t="s">
        <v>16</v>
      </c>
      <c r="K859" s="4" t="s">
        <v>4</v>
      </c>
      <c r="L859" s="4" t="s">
        <v>5</v>
      </c>
      <c r="M859" s="9">
        <v>2</v>
      </c>
      <c r="N859" s="6">
        <v>82.85</v>
      </c>
      <c r="O859" s="7">
        <v>0</v>
      </c>
      <c r="P859" s="6">
        <v>42.53</v>
      </c>
      <c r="Q859" s="6">
        <f t="shared" si="52"/>
        <v>165.7</v>
      </c>
      <c r="R859" s="6">
        <f t="shared" si="53"/>
        <v>85.06</v>
      </c>
      <c r="S859" s="6">
        <f t="shared" si="54"/>
        <v>80.639999999999986</v>
      </c>
      <c r="T859" s="8">
        <f t="shared" si="55"/>
        <v>0.48666264333132164</v>
      </c>
      <c r="U859" s="5">
        <f>YEAR(SalesDataTable[[#This Row],[Order Date]])</f>
        <v>2026</v>
      </c>
      <c r="V859" s="8" t="str">
        <f>"Q"&amp;ROUNDUP(MONTH(SalesDataTable[[#This Row],[Order Date]])/3,0)</f>
        <v>Q2</v>
      </c>
      <c r="W859" s="9">
        <f>MONTH(SalesDataTable[[#This Row],[Order Date]])</f>
        <v>5</v>
      </c>
      <c r="X859" s="8" t="str">
        <f>TEXT(SalesDataTable[[#This Row],[Order Date]],"mmm")</f>
        <v>May</v>
      </c>
    </row>
    <row r="860" spans="1:24" ht="16">
      <c r="A860" s="2">
        <v>4328</v>
      </c>
      <c r="B860" s="3">
        <v>46161</v>
      </c>
      <c r="C860" s="5">
        <f>YEAR(SalesDataTable[[#This Row],[Order Date]])</f>
        <v>2026</v>
      </c>
      <c r="D860" s="14" t="str">
        <f>"Q"&amp;ROUNDUP(MONTH(SalesDataTable[[#This Row],[Order Date]])/3,0)</f>
        <v>Q2</v>
      </c>
      <c r="E860" s="5">
        <f>MONTH(SalesDataTable[[#This Row],[Order Date]])</f>
        <v>5</v>
      </c>
      <c r="F860" s="5" t="str">
        <f>TEXT(SalesDataTable[[#This Row],[Order Date]], "MMM")</f>
        <v>May</v>
      </c>
      <c r="G860" s="4" t="s">
        <v>11</v>
      </c>
      <c r="H860" s="4" t="s">
        <v>25</v>
      </c>
      <c r="I860" s="4" t="s">
        <v>28</v>
      </c>
      <c r="J860" s="4" t="s">
        <v>13</v>
      </c>
      <c r="K860" s="4" t="s">
        <v>9</v>
      </c>
      <c r="L860" s="4" t="s">
        <v>17</v>
      </c>
      <c r="M860" s="9">
        <v>1</v>
      </c>
      <c r="N860" s="6">
        <v>143.52000000000001</v>
      </c>
      <c r="O860" s="7">
        <v>0</v>
      </c>
      <c r="P860" s="6">
        <v>81.040000000000006</v>
      </c>
      <c r="Q860" s="6">
        <f t="shared" si="52"/>
        <v>143.52000000000001</v>
      </c>
      <c r="R860" s="6">
        <f t="shared" si="53"/>
        <v>81.040000000000006</v>
      </c>
      <c r="S860" s="6">
        <f t="shared" si="54"/>
        <v>62.480000000000004</v>
      </c>
      <c r="T860" s="8">
        <f t="shared" si="55"/>
        <v>0.435340022296544</v>
      </c>
      <c r="U860" s="5">
        <f>YEAR(SalesDataTable[[#This Row],[Order Date]])</f>
        <v>2026</v>
      </c>
      <c r="V860" s="8" t="str">
        <f>"Q"&amp;ROUNDUP(MONTH(SalesDataTable[[#This Row],[Order Date]])/3,0)</f>
        <v>Q2</v>
      </c>
      <c r="W860" s="9">
        <f>MONTH(SalesDataTable[[#This Row],[Order Date]])</f>
        <v>5</v>
      </c>
      <c r="X860" s="8" t="str">
        <f>TEXT(SalesDataTable[[#This Row],[Order Date]],"mmm")</f>
        <v>May</v>
      </c>
    </row>
    <row r="861" spans="1:24" ht="16">
      <c r="A861" s="2">
        <v>4591</v>
      </c>
      <c r="B861" s="3">
        <v>46161</v>
      </c>
      <c r="C861" s="5">
        <f>YEAR(SalesDataTable[[#This Row],[Order Date]])</f>
        <v>2026</v>
      </c>
      <c r="D861" s="14" t="str">
        <f>"Q"&amp;ROUNDUP(MONTH(SalesDataTable[[#This Row],[Order Date]])/3,0)</f>
        <v>Q2</v>
      </c>
      <c r="E861" s="5">
        <f>MONTH(SalesDataTable[[#This Row],[Order Date]])</f>
        <v>5</v>
      </c>
      <c r="F861" s="5" t="str">
        <f>TEXT(SalesDataTable[[#This Row],[Order Date]], "MMM")</f>
        <v>May</v>
      </c>
      <c r="G861" s="4" t="s">
        <v>11</v>
      </c>
      <c r="H861" s="4" t="s">
        <v>52</v>
      </c>
      <c r="I861" s="4" t="s">
        <v>19</v>
      </c>
      <c r="J861" s="4" t="s">
        <v>13</v>
      </c>
      <c r="K861" s="4" t="s">
        <v>23</v>
      </c>
      <c r="L861" s="4" t="s">
        <v>29</v>
      </c>
      <c r="M861" s="9">
        <v>1</v>
      </c>
      <c r="N861" s="6">
        <v>192.94</v>
      </c>
      <c r="O861" s="7">
        <v>0</v>
      </c>
      <c r="P861" s="6">
        <v>105.15</v>
      </c>
      <c r="Q861" s="6">
        <f t="shared" si="52"/>
        <v>192.94</v>
      </c>
      <c r="R861" s="6">
        <f t="shared" si="53"/>
        <v>105.15</v>
      </c>
      <c r="S861" s="6">
        <f t="shared" si="54"/>
        <v>87.789999999999992</v>
      </c>
      <c r="T861" s="8">
        <f t="shared" si="55"/>
        <v>0.45501192080439512</v>
      </c>
      <c r="U861" s="5">
        <f>YEAR(SalesDataTable[[#This Row],[Order Date]])</f>
        <v>2026</v>
      </c>
      <c r="V861" s="8" t="str">
        <f>"Q"&amp;ROUNDUP(MONTH(SalesDataTable[[#This Row],[Order Date]])/3,0)</f>
        <v>Q2</v>
      </c>
      <c r="W861" s="9">
        <f>MONTH(SalesDataTable[[#This Row],[Order Date]])</f>
        <v>5</v>
      </c>
      <c r="X861" s="8" t="str">
        <f>TEXT(SalesDataTable[[#This Row],[Order Date]],"mmm")</f>
        <v>May</v>
      </c>
    </row>
    <row r="862" spans="1:24" ht="16">
      <c r="A862" s="2">
        <v>280</v>
      </c>
      <c r="B862" s="3">
        <v>46162</v>
      </c>
      <c r="C862" s="5">
        <f>YEAR(SalesDataTable[[#This Row],[Order Date]])</f>
        <v>2026</v>
      </c>
      <c r="D862" s="14" t="str">
        <f>"Q"&amp;ROUNDUP(MONTH(SalesDataTable[[#This Row],[Order Date]])/3,0)</f>
        <v>Q2</v>
      </c>
      <c r="E862" s="5">
        <f>MONTH(SalesDataTable[[#This Row],[Order Date]])</f>
        <v>5</v>
      </c>
      <c r="F862" s="5" t="str">
        <f>TEXT(SalesDataTable[[#This Row],[Order Date]], "MMM")</f>
        <v>May</v>
      </c>
      <c r="G862" s="4" t="s">
        <v>20</v>
      </c>
      <c r="H862" s="4" t="s">
        <v>33</v>
      </c>
      <c r="I862" s="4" t="s">
        <v>19</v>
      </c>
      <c r="J862" s="4" t="s">
        <v>16</v>
      </c>
      <c r="K862" s="4" t="s">
        <v>14</v>
      </c>
      <c r="L862" s="4" t="s">
        <v>48</v>
      </c>
      <c r="M862" s="9">
        <v>1</v>
      </c>
      <c r="N862" s="6">
        <v>168.56</v>
      </c>
      <c r="O862" s="7">
        <v>0</v>
      </c>
      <c r="P862" s="6">
        <v>85.46</v>
      </c>
      <c r="Q862" s="6">
        <f t="shared" si="52"/>
        <v>168.56</v>
      </c>
      <c r="R862" s="6">
        <f t="shared" si="53"/>
        <v>85.46</v>
      </c>
      <c r="S862" s="6">
        <f t="shared" si="54"/>
        <v>83.100000000000009</v>
      </c>
      <c r="T862" s="8">
        <f t="shared" si="55"/>
        <v>0.49299952539155201</v>
      </c>
      <c r="U862" s="5">
        <f>YEAR(SalesDataTable[[#This Row],[Order Date]])</f>
        <v>2026</v>
      </c>
      <c r="V862" s="8" t="str">
        <f>"Q"&amp;ROUNDUP(MONTH(SalesDataTable[[#This Row],[Order Date]])/3,0)</f>
        <v>Q2</v>
      </c>
      <c r="W862" s="9">
        <f>MONTH(SalesDataTable[[#This Row],[Order Date]])</f>
        <v>5</v>
      </c>
      <c r="X862" s="8" t="str">
        <f>TEXT(SalesDataTable[[#This Row],[Order Date]],"mmm")</f>
        <v>May</v>
      </c>
    </row>
    <row r="863" spans="1:24" ht="16">
      <c r="A863" s="2">
        <v>409</v>
      </c>
      <c r="B863" s="3">
        <v>46162</v>
      </c>
      <c r="C863" s="5">
        <f>YEAR(SalesDataTable[[#This Row],[Order Date]])</f>
        <v>2026</v>
      </c>
      <c r="D863" s="14" t="str">
        <f>"Q"&amp;ROUNDUP(MONTH(SalesDataTable[[#This Row],[Order Date]])/3,0)</f>
        <v>Q2</v>
      </c>
      <c r="E863" s="5">
        <f>MONTH(SalesDataTable[[#This Row],[Order Date]])</f>
        <v>5</v>
      </c>
      <c r="F863" s="5" t="str">
        <f>TEXT(SalesDataTable[[#This Row],[Order Date]], "MMM")</f>
        <v>May</v>
      </c>
      <c r="G863" s="4" t="s">
        <v>0</v>
      </c>
      <c r="H863" s="4" t="s">
        <v>1</v>
      </c>
      <c r="I863" s="4" t="s">
        <v>2</v>
      </c>
      <c r="J863" s="4" t="s">
        <v>13</v>
      </c>
      <c r="K863" s="4" t="s">
        <v>23</v>
      </c>
      <c r="L863" s="4" t="s">
        <v>51</v>
      </c>
      <c r="M863" s="9">
        <v>2</v>
      </c>
      <c r="N863" s="6">
        <v>123.9</v>
      </c>
      <c r="O863" s="7">
        <v>0</v>
      </c>
      <c r="P863" s="6">
        <v>58.95</v>
      </c>
      <c r="Q863" s="6">
        <f t="shared" si="52"/>
        <v>247.8</v>
      </c>
      <c r="R863" s="6">
        <f t="shared" si="53"/>
        <v>117.9</v>
      </c>
      <c r="S863" s="6">
        <f t="shared" si="54"/>
        <v>129.9</v>
      </c>
      <c r="T863" s="8">
        <f t="shared" si="55"/>
        <v>0.52421307506053272</v>
      </c>
      <c r="U863" s="5">
        <f>YEAR(SalesDataTable[[#This Row],[Order Date]])</f>
        <v>2026</v>
      </c>
      <c r="V863" s="8" t="str">
        <f>"Q"&amp;ROUNDUP(MONTH(SalesDataTable[[#This Row],[Order Date]])/3,0)</f>
        <v>Q2</v>
      </c>
      <c r="W863" s="9">
        <f>MONTH(SalesDataTable[[#This Row],[Order Date]])</f>
        <v>5</v>
      </c>
      <c r="X863" s="8" t="str">
        <f>TEXT(SalesDataTable[[#This Row],[Order Date]],"mmm")</f>
        <v>May</v>
      </c>
    </row>
    <row r="864" spans="1:24" ht="16">
      <c r="A864" s="2">
        <v>1372</v>
      </c>
      <c r="B864" s="3">
        <v>46162</v>
      </c>
      <c r="C864" s="5">
        <f>YEAR(SalesDataTable[[#This Row],[Order Date]])</f>
        <v>2026</v>
      </c>
      <c r="D864" s="14" t="str">
        <f>"Q"&amp;ROUNDUP(MONTH(SalesDataTable[[#This Row],[Order Date]])/3,0)</f>
        <v>Q2</v>
      </c>
      <c r="E864" s="5">
        <f>MONTH(SalesDataTable[[#This Row],[Order Date]])</f>
        <v>5</v>
      </c>
      <c r="F864" s="5" t="str">
        <f>TEXT(SalesDataTable[[#This Row],[Order Date]], "MMM")</f>
        <v>May</v>
      </c>
      <c r="G864" s="4" t="s">
        <v>0</v>
      </c>
      <c r="H864" s="4" t="s">
        <v>36</v>
      </c>
      <c r="I864" s="4" t="s">
        <v>2</v>
      </c>
      <c r="J864" s="4" t="s">
        <v>13</v>
      </c>
      <c r="K864" s="4" t="s">
        <v>9</v>
      </c>
      <c r="L864" s="4" t="s">
        <v>17</v>
      </c>
      <c r="M864" s="9">
        <v>2</v>
      </c>
      <c r="N864" s="6">
        <v>140.93</v>
      </c>
      <c r="O864" s="7">
        <v>0</v>
      </c>
      <c r="P864" s="6">
        <v>81.040000000000006</v>
      </c>
      <c r="Q864" s="6">
        <f t="shared" si="52"/>
        <v>281.86</v>
      </c>
      <c r="R864" s="6">
        <f t="shared" si="53"/>
        <v>162.08000000000001</v>
      </c>
      <c r="S864" s="6">
        <f t="shared" si="54"/>
        <v>119.78</v>
      </c>
      <c r="T864" s="8">
        <f t="shared" si="55"/>
        <v>0.42496274746327961</v>
      </c>
      <c r="U864" s="5">
        <f>YEAR(SalesDataTable[[#This Row],[Order Date]])</f>
        <v>2026</v>
      </c>
      <c r="V864" s="8" t="str">
        <f>"Q"&amp;ROUNDUP(MONTH(SalesDataTable[[#This Row],[Order Date]])/3,0)</f>
        <v>Q2</v>
      </c>
      <c r="W864" s="9">
        <f>MONTH(SalesDataTable[[#This Row],[Order Date]])</f>
        <v>5</v>
      </c>
      <c r="X864" s="8" t="str">
        <f>TEXT(SalesDataTable[[#This Row],[Order Date]],"mmm")</f>
        <v>May</v>
      </c>
    </row>
    <row r="865" spans="1:24" ht="16">
      <c r="A865" s="2">
        <v>2327</v>
      </c>
      <c r="B865" s="3">
        <v>46162</v>
      </c>
      <c r="C865" s="5">
        <f>YEAR(SalesDataTable[[#This Row],[Order Date]])</f>
        <v>2026</v>
      </c>
      <c r="D865" s="14" t="str">
        <f>"Q"&amp;ROUNDUP(MONTH(SalesDataTable[[#This Row],[Order Date]])/3,0)</f>
        <v>Q2</v>
      </c>
      <c r="E865" s="5">
        <f>MONTH(SalesDataTable[[#This Row],[Order Date]])</f>
        <v>5</v>
      </c>
      <c r="F865" s="5" t="str">
        <f>TEXT(SalesDataTable[[#This Row],[Order Date]], "MMM")</f>
        <v>May</v>
      </c>
      <c r="G865" s="4" t="s">
        <v>11</v>
      </c>
      <c r="H865" s="4" t="s">
        <v>25</v>
      </c>
      <c r="I865" s="4" t="s">
        <v>19</v>
      </c>
      <c r="J865" s="4" t="s">
        <v>3</v>
      </c>
      <c r="K865" s="4" t="s">
        <v>9</v>
      </c>
      <c r="L865" s="4" t="s">
        <v>46</v>
      </c>
      <c r="M865" s="9">
        <v>1</v>
      </c>
      <c r="N865" s="6">
        <v>73.150000000000006</v>
      </c>
      <c r="O865" s="7">
        <v>0</v>
      </c>
      <c r="P865" s="6">
        <v>32.950000000000003</v>
      </c>
      <c r="Q865" s="6">
        <f t="shared" si="52"/>
        <v>73.150000000000006</v>
      </c>
      <c r="R865" s="6">
        <f t="shared" si="53"/>
        <v>32.950000000000003</v>
      </c>
      <c r="S865" s="6">
        <f t="shared" si="54"/>
        <v>40.200000000000003</v>
      </c>
      <c r="T865" s="8">
        <f t="shared" si="55"/>
        <v>0.54955570745044424</v>
      </c>
      <c r="U865" s="5">
        <f>YEAR(SalesDataTable[[#This Row],[Order Date]])</f>
        <v>2026</v>
      </c>
      <c r="V865" s="8" t="str">
        <f>"Q"&amp;ROUNDUP(MONTH(SalesDataTable[[#This Row],[Order Date]])/3,0)</f>
        <v>Q2</v>
      </c>
      <c r="W865" s="9">
        <f>MONTH(SalesDataTable[[#This Row],[Order Date]])</f>
        <v>5</v>
      </c>
      <c r="X865" s="8" t="str">
        <f>TEXT(SalesDataTable[[#This Row],[Order Date]],"mmm")</f>
        <v>May</v>
      </c>
    </row>
    <row r="866" spans="1:24" ht="16">
      <c r="A866" s="2">
        <v>2703</v>
      </c>
      <c r="B866" s="3">
        <v>46162</v>
      </c>
      <c r="C866" s="5">
        <f>YEAR(SalesDataTable[[#This Row],[Order Date]])</f>
        <v>2026</v>
      </c>
      <c r="D866" s="14" t="str">
        <f>"Q"&amp;ROUNDUP(MONTH(SalesDataTable[[#This Row],[Order Date]])/3,0)</f>
        <v>Q2</v>
      </c>
      <c r="E866" s="5">
        <f>MONTH(SalesDataTable[[#This Row],[Order Date]])</f>
        <v>5</v>
      </c>
      <c r="F866" s="5" t="str">
        <f>TEXT(SalesDataTable[[#This Row],[Order Date]], "MMM")</f>
        <v>May</v>
      </c>
      <c r="G866" s="4" t="s">
        <v>20</v>
      </c>
      <c r="H866" s="4" t="s">
        <v>33</v>
      </c>
      <c r="I866" s="4" t="s">
        <v>19</v>
      </c>
      <c r="J866" s="4" t="s">
        <v>16</v>
      </c>
      <c r="K866" s="4" t="s">
        <v>23</v>
      </c>
      <c r="L866" s="4" t="s">
        <v>29</v>
      </c>
      <c r="M866" s="9">
        <v>2</v>
      </c>
      <c r="N866" s="6">
        <v>197.35</v>
      </c>
      <c r="O866" s="7">
        <v>0.05</v>
      </c>
      <c r="P866" s="6">
        <v>102.63</v>
      </c>
      <c r="Q866" s="6">
        <f t="shared" si="52"/>
        <v>374.96499999999997</v>
      </c>
      <c r="R866" s="6">
        <f t="shared" si="53"/>
        <v>205.26</v>
      </c>
      <c r="S866" s="6">
        <f t="shared" si="54"/>
        <v>169.70499999999998</v>
      </c>
      <c r="T866" s="8">
        <f t="shared" si="55"/>
        <v>0.45258890829810783</v>
      </c>
      <c r="U866" s="5">
        <f>YEAR(SalesDataTable[[#This Row],[Order Date]])</f>
        <v>2026</v>
      </c>
      <c r="V866" s="8" t="str">
        <f>"Q"&amp;ROUNDUP(MONTH(SalesDataTable[[#This Row],[Order Date]])/3,0)</f>
        <v>Q2</v>
      </c>
      <c r="W866" s="9">
        <f>MONTH(SalesDataTable[[#This Row],[Order Date]])</f>
        <v>5</v>
      </c>
      <c r="X866" s="8" t="str">
        <f>TEXT(SalesDataTable[[#This Row],[Order Date]],"mmm")</f>
        <v>May</v>
      </c>
    </row>
    <row r="867" spans="1:24" ht="16">
      <c r="A867" s="2">
        <v>2776</v>
      </c>
      <c r="B867" s="3">
        <v>46162</v>
      </c>
      <c r="C867" s="5">
        <f>YEAR(SalesDataTable[[#This Row],[Order Date]])</f>
        <v>2026</v>
      </c>
      <c r="D867" s="14" t="str">
        <f>"Q"&amp;ROUNDUP(MONTH(SalesDataTable[[#This Row],[Order Date]])/3,0)</f>
        <v>Q2</v>
      </c>
      <c r="E867" s="5">
        <f>MONTH(SalesDataTable[[#This Row],[Order Date]])</f>
        <v>5</v>
      </c>
      <c r="F867" s="5" t="str">
        <f>TEXT(SalesDataTable[[#This Row],[Order Date]], "MMM")</f>
        <v>May</v>
      </c>
      <c r="G867" s="4" t="s">
        <v>20</v>
      </c>
      <c r="H867" s="4" t="s">
        <v>21</v>
      </c>
      <c r="I867" s="4" t="s">
        <v>2</v>
      </c>
      <c r="J867" s="4" t="s">
        <v>16</v>
      </c>
      <c r="K867" s="4" t="s">
        <v>14</v>
      </c>
      <c r="L867" s="4" t="s">
        <v>15</v>
      </c>
      <c r="M867" s="9">
        <v>3</v>
      </c>
      <c r="N867" s="6">
        <v>36.74</v>
      </c>
      <c r="O867" s="7">
        <v>0.05</v>
      </c>
      <c r="P867" s="6">
        <v>13.97</v>
      </c>
      <c r="Q867" s="6">
        <f t="shared" si="52"/>
        <v>104.70899999999999</v>
      </c>
      <c r="R867" s="6">
        <f t="shared" si="53"/>
        <v>41.910000000000004</v>
      </c>
      <c r="S867" s="6">
        <f t="shared" si="54"/>
        <v>62.798999999999985</v>
      </c>
      <c r="T867" s="8">
        <f t="shared" si="55"/>
        <v>0.59974787267570118</v>
      </c>
      <c r="U867" s="5">
        <f>YEAR(SalesDataTable[[#This Row],[Order Date]])</f>
        <v>2026</v>
      </c>
      <c r="V867" s="8" t="str">
        <f>"Q"&amp;ROUNDUP(MONTH(SalesDataTable[[#This Row],[Order Date]])/3,0)</f>
        <v>Q2</v>
      </c>
      <c r="W867" s="9">
        <f>MONTH(SalesDataTable[[#This Row],[Order Date]])</f>
        <v>5</v>
      </c>
      <c r="X867" s="8" t="str">
        <f>TEXT(SalesDataTable[[#This Row],[Order Date]],"mmm")</f>
        <v>May</v>
      </c>
    </row>
    <row r="868" spans="1:24" ht="16">
      <c r="A868" s="2">
        <v>3411</v>
      </c>
      <c r="B868" s="3">
        <v>46162</v>
      </c>
      <c r="C868" s="5">
        <f>YEAR(SalesDataTable[[#This Row],[Order Date]])</f>
        <v>2026</v>
      </c>
      <c r="D868" s="14" t="str">
        <f>"Q"&amp;ROUNDUP(MONTH(SalesDataTable[[#This Row],[Order Date]])/3,0)</f>
        <v>Q2</v>
      </c>
      <c r="E868" s="5">
        <f>MONTH(SalesDataTable[[#This Row],[Order Date]])</f>
        <v>5</v>
      </c>
      <c r="F868" s="5" t="str">
        <f>TEXT(SalesDataTable[[#This Row],[Order Date]], "MMM")</f>
        <v>May</v>
      </c>
      <c r="G868" s="4" t="s">
        <v>6</v>
      </c>
      <c r="H868" s="4" t="s">
        <v>41</v>
      </c>
      <c r="I868" s="4" t="s">
        <v>2</v>
      </c>
      <c r="J868" s="4" t="s">
        <v>3</v>
      </c>
      <c r="K868" s="4" t="s">
        <v>9</v>
      </c>
      <c r="L868" s="4" t="s">
        <v>37</v>
      </c>
      <c r="M868" s="9">
        <v>2</v>
      </c>
      <c r="N868" s="6">
        <v>151.35</v>
      </c>
      <c r="O868" s="7">
        <v>0.05</v>
      </c>
      <c r="P868" s="6">
        <v>77.150000000000006</v>
      </c>
      <c r="Q868" s="6">
        <f t="shared" si="52"/>
        <v>287.565</v>
      </c>
      <c r="R868" s="6">
        <f t="shared" si="53"/>
        <v>154.30000000000001</v>
      </c>
      <c r="S868" s="6">
        <f t="shared" si="54"/>
        <v>133.26499999999999</v>
      </c>
      <c r="T868" s="8">
        <f t="shared" si="55"/>
        <v>0.46342566028550064</v>
      </c>
      <c r="U868" s="5">
        <f>YEAR(SalesDataTable[[#This Row],[Order Date]])</f>
        <v>2026</v>
      </c>
      <c r="V868" s="8" t="str">
        <f>"Q"&amp;ROUNDUP(MONTH(SalesDataTable[[#This Row],[Order Date]])/3,0)</f>
        <v>Q2</v>
      </c>
      <c r="W868" s="9">
        <f>MONTH(SalesDataTable[[#This Row],[Order Date]])</f>
        <v>5</v>
      </c>
      <c r="X868" s="8" t="str">
        <f>TEXT(SalesDataTable[[#This Row],[Order Date]],"mmm")</f>
        <v>May</v>
      </c>
    </row>
    <row r="869" spans="1:24" ht="16">
      <c r="A869" s="2">
        <v>3841</v>
      </c>
      <c r="B869" s="3">
        <v>46162</v>
      </c>
      <c r="C869" s="5">
        <f>YEAR(SalesDataTable[[#This Row],[Order Date]])</f>
        <v>2026</v>
      </c>
      <c r="D869" s="14" t="str">
        <f>"Q"&amp;ROUNDUP(MONTH(SalesDataTable[[#This Row],[Order Date]])/3,0)</f>
        <v>Q2</v>
      </c>
      <c r="E869" s="5">
        <f>MONTH(SalesDataTable[[#This Row],[Order Date]])</f>
        <v>5</v>
      </c>
      <c r="F869" s="5" t="str">
        <f>TEXT(SalesDataTable[[#This Row],[Order Date]], "MMM")</f>
        <v>May</v>
      </c>
      <c r="G869" s="4" t="s">
        <v>0</v>
      </c>
      <c r="H869" s="4" t="s">
        <v>50</v>
      </c>
      <c r="I869" s="4" t="s">
        <v>19</v>
      </c>
      <c r="J869" s="4" t="s">
        <v>13</v>
      </c>
      <c r="K869" s="4" t="s">
        <v>4</v>
      </c>
      <c r="L869" s="4" t="s">
        <v>22</v>
      </c>
      <c r="M869" s="9">
        <v>2</v>
      </c>
      <c r="N869" s="6">
        <v>50.09</v>
      </c>
      <c r="O869" s="7">
        <v>0.05</v>
      </c>
      <c r="P869" s="6">
        <v>23.16</v>
      </c>
      <c r="Q869" s="6">
        <f t="shared" si="52"/>
        <v>95.171000000000006</v>
      </c>
      <c r="R869" s="6">
        <f t="shared" si="53"/>
        <v>46.32</v>
      </c>
      <c r="S869" s="6">
        <f t="shared" si="54"/>
        <v>48.851000000000006</v>
      </c>
      <c r="T869" s="8">
        <f t="shared" si="55"/>
        <v>0.51329711781950382</v>
      </c>
      <c r="U869" s="5">
        <f>YEAR(SalesDataTable[[#This Row],[Order Date]])</f>
        <v>2026</v>
      </c>
      <c r="V869" s="8" t="str">
        <f>"Q"&amp;ROUNDUP(MONTH(SalesDataTable[[#This Row],[Order Date]])/3,0)</f>
        <v>Q2</v>
      </c>
      <c r="W869" s="9">
        <f>MONTH(SalesDataTable[[#This Row],[Order Date]])</f>
        <v>5</v>
      </c>
      <c r="X869" s="8" t="str">
        <f>TEXT(SalesDataTable[[#This Row],[Order Date]],"mmm")</f>
        <v>May</v>
      </c>
    </row>
    <row r="870" spans="1:24" ht="16">
      <c r="A870" s="2">
        <v>5121</v>
      </c>
      <c r="B870" s="3">
        <v>46162</v>
      </c>
      <c r="C870" s="5">
        <f>YEAR(SalesDataTable[[#This Row],[Order Date]])</f>
        <v>2026</v>
      </c>
      <c r="D870" s="14" t="str">
        <f>"Q"&amp;ROUNDUP(MONTH(SalesDataTable[[#This Row],[Order Date]])/3,0)</f>
        <v>Q2</v>
      </c>
      <c r="E870" s="5">
        <f>MONTH(SalesDataTable[[#This Row],[Order Date]])</f>
        <v>5</v>
      </c>
      <c r="F870" s="5" t="str">
        <f>TEXT(SalesDataTable[[#This Row],[Order Date]], "MMM")</f>
        <v>May</v>
      </c>
      <c r="G870" s="4" t="s">
        <v>0</v>
      </c>
      <c r="H870" s="4" t="s">
        <v>36</v>
      </c>
      <c r="I870" s="4" t="s">
        <v>2</v>
      </c>
      <c r="J870" s="4" t="s">
        <v>13</v>
      </c>
      <c r="K870" s="4" t="s">
        <v>34</v>
      </c>
      <c r="L870" s="4" t="s">
        <v>38</v>
      </c>
      <c r="M870" s="9">
        <v>2</v>
      </c>
      <c r="N870" s="6">
        <v>121.96</v>
      </c>
      <c r="O870" s="7">
        <v>0.05</v>
      </c>
      <c r="P870" s="6">
        <v>71.2</v>
      </c>
      <c r="Q870" s="6">
        <f t="shared" si="52"/>
        <v>231.72399999999999</v>
      </c>
      <c r="R870" s="6">
        <f t="shared" si="53"/>
        <v>142.4</v>
      </c>
      <c r="S870" s="6">
        <f t="shared" si="54"/>
        <v>89.323999999999984</v>
      </c>
      <c r="T870" s="8">
        <f t="shared" si="55"/>
        <v>0.38547582468799085</v>
      </c>
      <c r="U870" s="5">
        <f>YEAR(SalesDataTable[[#This Row],[Order Date]])</f>
        <v>2026</v>
      </c>
      <c r="V870" s="8" t="str">
        <f>"Q"&amp;ROUNDUP(MONTH(SalesDataTable[[#This Row],[Order Date]])/3,0)</f>
        <v>Q2</v>
      </c>
      <c r="W870" s="9">
        <f>MONTH(SalesDataTable[[#This Row],[Order Date]])</f>
        <v>5</v>
      </c>
      <c r="X870" s="8" t="str">
        <f>TEXT(SalesDataTable[[#This Row],[Order Date]],"mmm")</f>
        <v>May</v>
      </c>
    </row>
    <row r="871" spans="1:24" ht="16">
      <c r="A871" s="2">
        <v>53</v>
      </c>
      <c r="B871" s="3">
        <v>46163</v>
      </c>
      <c r="C871" s="5">
        <f>YEAR(SalesDataTable[[#This Row],[Order Date]])</f>
        <v>2026</v>
      </c>
      <c r="D871" s="14" t="str">
        <f>"Q"&amp;ROUNDUP(MONTH(SalesDataTable[[#This Row],[Order Date]])/3,0)</f>
        <v>Q2</v>
      </c>
      <c r="E871" s="5">
        <f>MONTH(SalesDataTable[[#This Row],[Order Date]])</f>
        <v>5</v>
      </c>
      <c r="F871" s="5" t="str">
        <f>TEXT(SalesDataTable[[#This Row],[Order Date]], "MMM")</f>
        <v>May</v>
      </c>
      <c r="G871" s="4" t="s">
        <v>20</v>
      </c>
      <c r="H871" s="4" t="s">
        <v>47</v>
      </c>
      <c r="I871" s="4" t="s">
        <v>2</v>
      </c>
      <c r="J871" s="4" t="s">
        <v>16</v>
      </c>
      <c r="K871" s="4" t="s">
        <v>14</v>
      </c>
      <c r="L871" s="4" t="s">
        <v>44</v>
      </c>
      <c r="M871" s="9">
        <v>1</v>
      </c>
      <c r="N871" s="6">
        <v>134.28</v>
      </c>
      <c r="O871" s="7">
        <v>0.05</v>
      </c>
      <c r="P871" s="6">
        <v>65.44</v>
      </c>
      <c r="Q871" s="6">
        <f t="shared" si="52"/>
        <v>127.56599999999999</v>
      </c>
      <c r="R871" s="6">
        <f t="shared" si="53"/>
        <v>65.44</v>
      </c>
      <c r="S871" s="6">
        <f t="shared" si="54"/>
        <v>62.125999999999991</v>
      </c>
      <c r="T871" s="8">
        <f t="shared" si="55"/>
        <v>0.487010645469796</v>
      </c>
      <c r="U871" s="5">
        <f>YEAR(SalesDataTable[[#This Row],[Order Date]])</f>
        <v>2026</v>
      </c>
      <c r="V871" s="8" t="str">
        <f>"Q"&amp;ROUNDUP(MONTH(SalesDataTable[[#This Row],[Order Date]])/3,0)</f>
        <v>Q2</v>
      </c>
      <c r="W871" s="9">
        <f>MONTH(SalesDataTable[[#This Row],[Order Date]])</f>
        <v>5</v>
      </c>
      <c r="X871" s="8" t="str">
        <f>TEXT(SalesDataTable[[#This Row],[Order Date]],"mmm")</f>
        <v>May</v>
      </c>
    </row>
    <row r="872" spans="1:24" ht="16">
      <c r="A872" s="2">
        <v>127</v>
      </c>
      <c r="B872" s="3">
        <v>46163</v>
      </c>
      <c r="C872" s="5">
        <f>YEAR(SalesDataTable[[#This Row],[Order Date]])</f>
        <v>2026</v>
      </c>
      <c r="D872" s="14" t="str">
        <f>"Q"&amp;ROUNDUP(MONTH(SalesDataTable[[#This Row],[Order Date]])/3,0)</f>
        <v>Q2</v>
      </c>
      <c r="E872" s="5">
        <f>MONTH(SalesDataTable[[#This Row],[Order Date]])</f>
        <v>5</v>
      </c>
      <c r="F872" s="5" t="str">
        <f>TEXT(SalesDataTable[[#This Row],[Order Date]], "MMM")</f>
        <v>May</v>
      </c>
      <c r="G872" s="4" t="s">
        <v>20</v>
      </c>
      <c r="H872" s="4" t="s">
        <v>31</v>
      </c>
      <c r="I872" s="4" t="s">
        <v>2</v>
      </c>
      <c r="J872" s="4" t="s">
        <v>16</v>
      </c>
      <c r="K872" s="4" t="s">
        <v>4</v>
      </c>
      <c r="L872" s="4" t="s">
        <v>30</v>
      </c>
      <c r="M872" s="9">
        <v>3</v>
      </c>
      <c r="N872" s="6">
        <v>100.48</v>
      </c>
      <c r="O872" s="7">
        <v>0.05</v>
      </c>
      <c r="P872" s="6">
        <v>50.68</v>
      </c>
      <c r="Q872" s="6">
        <f t="shared" si="52"/>
        <v>286.36799999999999</v>
      </c>
      <c r="R872" s="6">
        <f t="shared" si="53"/>
        <v>152.04</v>
      </c>
      <c r="S872" s="6">
        <f t="shared" si="54"/>
        <v>134.328</v>
      </c>
      <c r="T872" s="8">
        <f t="shared" si="55"/>
        <v>0.46907475695608447</v>
      </c>
      <c r="U872" s="5">
        <f>YEAR(SalesDataTable[[#This Row],[Order Date]])</f>
        <v>2026</v>
      </c>
      <c r="V872" s="8" t="str">
        <f>"Q"&amp;ROUNDUP(MONTH(SalesDataTable[[#This Row],[Order Date]])/3,0)</f>
        <v>Q2</v>
      </c>
      <c r="W872" s="9">
        <f>MONTH(SalesDataTable[[#This Row],[Order Date]])</f>
        <v>5</v>
      </c>
      <c r="X872" s="8" t="str">
        <f>TEXT(SalesDataTable[[#This Row],[Order Date]],"mmm")</f>
        <v>May</v>
      </c>
    </row>
    <row r="873" spans="1:24" ht="16">
      <c r="A873" s="2">
        <v>1092</v>
      </c>
      <c r="B873" s="3">
        <v>46163</v>
      </c>
      <c r="C873" s="5">
        <f>YEAR(SalesDataTable[[#This Row],[Order Date]])</f>
        <v>2026</v>
      </c>
      <c r="D873" s="14" t="str">
        <f>"Q"&amp;ROUNDUP(MONTH(SalesDataTable[[#This Row],[Order Date]])/3,0)</f>
        <v>Q2</v>
      </c>
      <c r="E873" s="5">
        <f>MONTH(SalesDataTable[[#This Row],[Order Date]])</f>
        <v>5</v>
      </c>
      <c r="F873" s="5" t="str">
        <f>TEXT(SalesDataTable[[#This Row],[Order Date]], "MMM")</f>
        <v>May</v>
      </c>
      <c r="G873" s="4" t="s">
        <v>20</v>
      </c>
      <c r="H873" s="4" t="s">
        <v>33</v>
      </c>
      <c r="I873" s="4" t="s">
        <v>2</v>
      </c>
      <c r="J873" s="4" t="s">
        <v>13</v>
      </c>
      <c r="K873" s="4" t="s">
        <v>34</v>
      </c>
      <c r="L873" s="4" t="s">
        <v>42</v>
      </c>
      <c r="M873" s="9">
        <v>3</v>
      </c>
      <c r="N873" s="6">
        <v>36.229999999999997</v>
      </c>
      <c r="O873" s="7">
        <v>0</v>
      </c>
      <c r="P873" s="6">
        <v>13.55</v>
      </c>
      <c r="Q873" s="6">
        <f t="shared" si="52"/>
        <v>108.69</v>
      </c>
      <c r="R873" s="6">
        <f t="shared" si="53"/>
        <v>40.650000000000006</v>
      </c>
      <c r="S873" s="6">
        <f t="shared" si="54"/>
        <v>68.039999999999992</v>
      </c>
      <c r="T873" s="8">
        <f t="shared" si="55"/>
        <v>0.62600055202870541</v>
      </c>
      <c r="U873" s="5">
        <f>YEAR(SalesDataTable[[#This Row],[Order Date]])</f>
        <v>2026</v>
      </c>
      <c r="V873" s="8" t="str">
        <f>"Q"&amp;ROUNDUP(MONTH(SalesDataTable[[#This Row],[Order Date]])/3,0)</f>
        <v>Q2</v>
      </c>
      <c r="W873" s="9">
        <f>MONTH(SalesDataTable[[#This Row],[Order Date]])</f>
        <v>5</v>
      </c>
      <c r="X873" s="8" t="str">
        <f>TEXT(SalesDataTable[[#This Row],[Order Date]],"mmm")</f>
        <v>May</v>
      </c>
    </row>
    <row r="874" spans="1:24" ht="16">
      <c r="A874" s="2">
        <v>1213</v>
      </c>
      <c r="B874" s="3">
        <v>46163</v>
      </c>
      <c r="C874" s="5">
        <f>YEAR(SalesDataTable[[#This Row],[Order Date]])</f>
        <v>2026</v>
      </c>
      <c r="D874" s="14" t="str">
        <f>"Q"&amp;ROUNDUP(MONTH(SalesDataTable[[#This Row],[Order Date]])/3,0)</f>
        <v>Q2</v>
      </c>
      <c r="E874" s="5">
        <f>MONTH(SalesDataTable[[#This Row],[Order Date]])</f>
        <v>5</v>
      </c>
      <c r="F874" s="5" t="str">
        <f>TEXT(SalesDataTable[[#This Row],[Order Date]], "MMM")</f>
        <v>May</v>
      </c>
      <c r="G874" s="4" t="s">
        <v>11</v>
      </c>
      <c r="H874" s="4" t="s">
        <v>12</v>
      </c>
      <c r="I874" s="4" t="s">
        <v>28</v>
      </c>
      <c r="J874" s="4" t="s">
        <v>3</v>
      </c>
      <c r="K874" s="4" t="s">
        <v>23</v>
      </c>
      <c r="L874" s="4" t="s">
        <v>51</v>
      </c>
      <c r="M874" s="9">
        <v>3</v>
      </c>
      <c r="N874" s="6">
        <v>120.61</v>
      </c>
      <c r="O874" s="7">
        <v>0</v>
      </c>
      <c r="P874" s="6">
        <v>60.17</v>
      </c>
      <c r="Q874" s="6">
        <f t="shared" si="52"/>
        <v>361.83</v>
      </c>
      <c r="R874" s="6">
        <f t="shared" si="53"/>
        <v>180.51</v>
      </c>
      <c r="S874" s="6">
        <f t="shared" si="54"/>
        <v>181.32</v>
      </c>
      <c r="T874" s="8">
        <f t="shared" si="55"/>
        <v>0.50111931017328581</v>
      </c>
      <c r="U874" s="5">
        <f>YEAR(SalesDataTable[[#This Row],[Order Date]])</f>
        <v>2026</v>
      </c>
      <c r="V874" s="8" t="str">
        <f>"Q"&amp;ROUNDUP(MONTH(SalesDataTable[[#This Row],[Order Date]])/3,0)</f>
        <v>Q2</v>
      </c>
      <c r="W874" s="9">
        <f>MONTH(SalesDataTable[[#This Row],[Order Date]])</f>
        <v>5</v>
      </c>
      <c r="X874" s="8" t="str">
        <f>TEXT(SalesDataTable[[#This Row],[Order Date]],"mmm")</f>
        <v>May</v>
      </c>
    </row>
    <row r="875" spans="1:24" ht="16">
      <c r="A875" s="2">
        <v>1849</v>
      </c>
      <c r="B875" s="3">
        <v>46163</v>
      </c>
      <c r="C875" s="5">
        <f>YEAR(SalesDataTable[[#This Row],[Order Date]])</f>
        <v>2026</v>
      </c>
      <c r="D875" s="14" t="str">
        <f>"Q"&amp;ROUNDUP(MONTH(SalesDataTable[[#This Row],[Order Date]])/3,0)</f>
        <v>Q2</v>
      </c>
      <c r="E875" s="5">
        <f>MONTH(SalesDataTable[[#This Row],[Order Date]])</f>
        <v>5</v>
      </c>
      <c r="F875" s="5" t="str">
        <f>TEXT(SalesDataTable[[#This Row],[Order Date]], "MMM")</f>
        <v>May</v>
      </c>
      <c r="G875" s="4" t="s">
        <v>11</v>
      </c>
      <c r="H875" s="4" t="s">
        <v>25</v>
      </c>
      <c r="I875" s="4" t="s">
        <v>28</v>
      </c>
      <c r="J875" s="4" t="s">
        <v>3</v>
      </c>
      <c r="K875" s="4" t="s">
        <v>14</v>
      </c>
      <c r="L875" s="4" t="s">
        <v>32</v>
      </c>
      <c r="M875" s="9">
        <v>3</v>
      </c>
      <c r="N875" s="6">
        <v>46.46</v>
      </c>
      <c r="O875" s="7">
        <v>0</v>
      </c>
      <c r="P875" s="6">
        <v>18.71</v>
      </c>
      <c r="Q875" s="6">
        <f t="shared" si="52"/>
        <v>139.38</v>
      </c>
      <c r="R875" s="6">
        <f t="shared" si="53"/>
        <v>56.13</v>
      </c>
      <c r="S875" s="6">
        <f t="shared" si="54"/>
        <v>83.25</v>
      </c>
      <c r="T875" s="8">
        <f t="shared" si="55"/>
        <v>0.59728798966853214</v>
      </c>
      <c r="U875" s="5">
        <f>YEAR(SalesDataTable[[#This Row],[Order Date]])</f>
        <v>2026</v>
      </c>
      <c r="V875" s="8" t="str">
        <f>"Q"&amp;ROUNDUP(MONTH(SalesDataTable[[#This Row],[Order Date]])/3,0)</f>
        <v>Q2</v>
      </c>
      <c r="W875" s="9">
        <f>MONTH(SalesDataTable[[#This Row],[Order Date]])</f>
        <v>5</v>
      </c>
      <c r="X875" s="8" t="str">
        <f>TEXT(SalesDataTable[[#This Row],[Order Date]],"mmm")</f>
        <v>May</v>
      </c>
    </row>
    <row r="876" spans="1:24" ht="16">
      <c r="A876" s="2">
        <v>2395</v>
      </c>
      <c r="B876" s="3">
        <v>46163</v>
      </c>
      <c r="C876" s="5">
        <f>YEAR(SalesDataTable[[#This Row],[Order Date]])</f>
        <v>2026</v>
      </c>
      <c r="D876" s="14" t="str">
        <f>"Q"&amp;ROUNDUP(MONTH(SalesDataTable[[#This Row],[Order Date]])/3,0)</f>
        <v>Q2</v>
      </c>
      <c r="E876" s="5">
        <f>MONTH(SalesDataTable[[#This Row],[Order Date]])</f>
        <v>5</v>
      </c>
      <c r="F876" s="5" t="str">
        <f>TEXT(SalesDataTable[[#This Row],[Order Date]], "MMM")</f>
        <v>May</v>
      </c>
      <c r="G876" s="4" t="s">
        <v>6</v>
      </c>
      <c r="H876" s="4" t="s">
        <v>43</v>
      </c>
      <c r="I876" s="4" t="s">
        <v>2</v>
      </c>
      <c r="J876" s="4" t="s">
        <v>16</v>
      </c>
      <c r="K876" s="4" t="s">
        <v>34</v>
      </c>
      <c r="L876" s="4" t="s">
        <v>42</v>
      </c>
      <c r="M876" s="9">
        <v>1</v>
      </c>
      <c r="N876" s="6">
        <v>36.9</v>
      </c>
      <c r="O876" s="7">
        <v>0.05</v>
      </c>
      <c r="P876" s="6">
        <v>13.89</v>
      </c>
      <c r="Q876" s="6">
        <f t="shared" si="52"/>
        <v>35.055</v>
      </c>
      <c r="R876" s="6">
        <f t="shared" si="53"/>
        <v>13.89</v>
      </c>
      <c r="S876" s="6">
        <f t="shared" si="54"/>
        <v>21.164999999999999</v>
      </c>
      <c r="T876" s="8">
        <f t="shared" si="55"/>
        <v>0.60376551133932388</v>
      </c>
      <c r="U876" s="5">
        <f>YEAR(SalesDataTable[[#This Row],[Order Date]])</f>
        <v>2026</v>
      </c>
      <c r="V876" s="8" t="str">
        <f>"Q"&amp;ROUNDUP(MONTH(SalesDataTable[[#This Row],[Order Date]])/3,0)</f>
        <v>Q2</v>
      </c>
      <c r="W876" s="9">
        <f>MONTH(SalesDataTable[[#This Row],[Order Date]])</f>
        <v>5</v>
      </c>
      <c r="X876" s="8" t="str">
        <f>TEXT(SalesDataTable[[#This Row],[Order Date]],"mmm")</f>
        <v>May</v>
      </c>
    </row>
    <row r="877" spans="1:24" ht="16">
      <c r="A877" s="2">
        <v>4166</v>
      </c>
      <c r="B877" s="3">
        <v>46163</v>
      </c>
      <c r="C877" s="5">
        <f>YEAR(SalesDataTable[[#This Row],[Order Date]])</f>
        <v>2026</v>
      </c>
      <c r="D877" s="14" t="str">
        <f>"Q"&amp;ROUNDUP(MONTH(SalesDataTable[[#This Row],[Order Date]])/3,0)</f>
        <v>Q2</v>
      </c>
      <c r="E877" s="5">
        <f>MONTH(SalesDataTable[[#This Row],[Order Date]])</f>
        <v>5</v>
      </c>
      <c r="F877" s="5" t="str">
        <f>TEXT(SalesDataTable[[#This Row],[Order Date]], "MMM")</f>
        <v>May</v>
      </c>
      <c r="G877" s="4" t="s">
        <v>11</v>
      </c>
      <c r="H877" s="4" t="s">
        <v>18</v>
      </c>
      <c r="I877" s="4" t="s">
        <v>2</v>
      </c>
      <c r="J877" s="4" t="s">
        <v>13</v>
      </c>
      <c r="K877" s="4" t="s">
        <v>34</v>
      </c>
      <c r="L877" s="4" t="s">
        <v>35</v>
      </c>
      <c r="M877" s="9">
        <v>6</v>
      </c>
      <c r="N877" s="6">
        <v>40.61</v>
      </c>
      <c r="O877" s="7">
        <v>0.05</v>
      </c>
      <c r="P877" s="6">
        <v>15.14</v>
      </c>
      <c r="Q877" s="6">
        <f t="shared" si="52"/>
        <v>231.47699999999998</v>
      </c>
      <c r="R877" s="6">
        <f t="shared" si="53"/>
        <v>90.84</v>
      </c>
      <c r="S877" s="6">
        <f t="shared" si="54"/>
        <v>140.63699999999997</v>
      </c>
      <c r="T877" s="8">
        <f t="shared" si="55"/>
        <v>0.607563602431343</v>
      </c>
      <c r="U877" s="5">
        <f>YEAR(SalesDataTable[[#This Row],[Order Date]])</f>
        <v>2026</v>
      </c>
      <c r="V877" s="8" t="str">
        <f>"Q"&amp;ROUNDUP(MONTH(SalesDataTable[[#This Row],[Order Date]])/3,0)</f>
        <v>Q2</v>
      </c>
      <c r="W877" s="9">
        <f>MONTH(SalesDataTable[[#This Row],[Order Date]])</f>
        <v>5</v>
      </c>
      <c r="X877" s="8" t="str">
        <f>TEXT(SalesDataTable[[#This Row],[Order Date]],"mmm")</f>
        <v>May</v>
      </c>
    </row>
    <row r="878" spans="1:24" ht="16">
      <c r="A878" s="2">
        <v>1004</v>
      </c>
      <c r="B878" s="3">
        <v>46164</v>
      </c>
      <c r="C878" s="5">
        <f>YEAR(SalesDataTable[[#This Row],[Order Date]])</f>
        <v>2026</v>
      </c>
      <c r="D878" s="14" t="str">
        <f>"Q"&amp;ROUNDUP(MONTH(SalesDataTable[[#This Row],[Order Date]])/3,0)</f>
        <v>Q2</v>
      </c>
      <c r="E878" s="5">
        <f>MONTH(SalesDataTable[[#This Row],[Order Date]])</f>
        <v>5</v>
      </c>
      <c r="F878" s="5" t="str">
        <f>TEXT(SalesDataTable[[#This Row],[Order Date]], "MMM")</f>
        <v>May</v>
      </c>
      <c r="G878" s="4" t="s">
        <v>20</v>
      </c>
      <c r="H878" s="4" t="s">
        <v>47</v>
      </c>
      <c r="I878" s="4" t="s">
        <v>2</v>
      </c>
      <c r="J878" s="4" t="s">
        <v>16</v>
      </c>
      <c r="K878" s="4" t="s">
        <v>14</v>
      </c>
      <c r="L878" s="4" t="s">
        <v>15</v>
      </c>
      <c r="M878" s="9">
        <v>2</v>
      </c>
      <c r="N878" s="6">
        <v>36.86</v>
      </c>
      <c r="O878" s="7">
        <v>0.05</v>
      </c>
      <c r="P878" s="6">
        <v>13.85</v>
      </c>
      <c r="Q878" s="6">
        <f t="shared" si="52"/>
        <v>70.033999999999992</v>
      </c>
      <c r="R878" s="6">
        <f t="shared" si="53"/>
        <v>27.7</v>
      </c>
      <c r="S878" s="6">
        <f t="shared" si="54"/>
        <v>42.333999999999989</v>
      </c>
      <c r="T878" s="8">
        <f t="shared" si="55"/>
        <v>0.60447782505640113</v>
      </c>
      <c r="U878" s="5">
        <f>YEAR(SalesDataTable[[#This Row],[Order Date]])</f>
        <v>2026</v>
      </c>
      <c r="V878" s="8" t="str">
        <f>"Q"&amp;ROUNDUP(MONTH(SalesDataTable[[#This Row],[Order Date]])/3,0)</f>
        <v>Q2</v>
      </c>
      <c r="W878" s="9">
        <f>MONTH(SalesDataTable[[#This Row],[Order Date]])</f>
        <v>5</v>
      </c>
      <c r="X878" s="8" t="str">
        <f>TEXT(SalesDataTable[[#This Row],[Order Date]],"mmm")</f>
        <v>May</v>
      </c>
    </row>
    <row r="879" spans="1:24" ht="16">
      <c r="A879" s="2">
        <v>1012</v>
      </c>
      <c r="B879" s="3">
        <v>46164</v>
      </c>
      <c r="C879" s="5">
        <f>YEAR(SalesDataTable[[#This Row],[Order Date]])</f>
        <v>2026</v>
      </c>
      <c r="D879" s="14" t="str">
        <f>"Q"&amp;ROUNDUP(MONTH(SalesDataTable[[#This Row],[Order Date]])/3,0)</f>
        <v>Q2</v>
      </c>
      <c r="E879" s="5">
        <f>MONTH(SalesDataTable[[#This Row],[Order Date]])</f>
        <v>5</v>
      </c>
      <c r="F879" s="5" t="str">
        <f>TEXT(SalesDataTable[[#This Row],[Order Date]], "MMM")</f>
        <v>May</v>
      </c>
      <c r="G879" s="4" t="s">
        <v>6</v>
      </c>
      <c r="H879" s="4" t="s">
        <v>27</v>
      </c>
      <c r="I879" s="4" t="s">
        <v>2</v>
      </c>
      <c r="J879" s="4" t="s">
        <v>13</v>
      </c>
      <c r="K879" s="4" t="s">
        <v>9</v>
      </c>
      <c r="L879" s="4" t="s">
        <v>37</v>
      </c>
      <c r="M879" s="9">
        <v>3</v>
      </c>
      <c r="N879" s="6">
        <v>156.74</v>
      </c>
      <c r="O879" s="7">
        <v>0</v>
      </c>
      <c r="P879" s="6">
        <v>79.819999999999993</v>
      </c>
      <c r="Q879" s="6">
        <f t="shared" si="52"/>
        <v>470.22</v>
      </c>
      <c r="R879" s="6">
        <f t="shared" si="53"/>
        <v>239.45999999999998</v>
      </c>
      <c r="S879" s="6">
        <f t="shared" si="54"/>
        <v>230.76000000000005</v>
      </c>
      <c r="T879" s="8">
        <f t="shared" si="55"/>
        <v>0.49074901110118674</v>
      </c>
      <c r="U879" s="5">
        <f>YEAR(SalesDataTable[[#This Row],[Order Date]])</f>
        <v>2026</v>
      </c>
      <c r="V879" s="8" t="str">
        <f>"Q"&amp;ROUNDUP(MONTH(SalesDataTable[[#This Row],[Order Date]])/3,0)</f>
        <v>Q2</v>
      </c>
      <c r="W879" s="9">
        <f>MONTH(SalesDataTable[[#This Row],[Order Date]])</f>
        <v>5</v>
      </c>
      <c r="X879" s="8" t="str">
        <f>TEXT(SalesDataTable[[#This Row],[Order Date]],"mmm")</f>
        <v>May</v>
      </c>
    </row>
    <row r="880" spans="1:24" ht="16">
      <c r="A880" s="2">
        <v>2180</v>
      </c>
      <c r="B880" s="3">
        <v>46164</v>
      </c>
      <c r="C880" s="5">
        <f>YEAR(SalesDataTable[[#This Row],[Order Date]])</f>
        <v>2026</v>
      </c>
      <c r="D880" s="14" t="str">
        <f>"Q"&amp;ROUNDUP(MONTH(SalesDataTable[[#This Row],[Order Date]])/3,0)</f>
        <v>Q2</v>
      </c>
      <c r="E880" s="5">
        <f>MONTH(SalesDataTable[[#This Row],[Order Date]])</f>
        <v>5</v>
      </c>
      <c r="F880" s="5" t="str">
        <f>TEXT(SalesDataTable[[#This Row],[Order Date]], "MMM")</f>
        <v>May</v>
      </c>
      <c r="G880" s="4" t="s">
        <v>0</v>
      </c>
      <c r="H880" s="4" t="s">
        <v>36</v>
      </c>
      <c r="I880" s="4" t="s">
        <v>8</v>
      </c>
      <c r="J880" s="4" t="s">
        <v>3</v>
      </c>
      <c r="K880" s="4" t="s">
        <v>4</v>
      </c>
      <c r="L880" s="4" t="s">
        <v>22</v>
      </c>
      <c r="M880" s="9">
        <v>3</v>
      </c>
      <c r="N880" s="6">
        <v>51.04</v>
      </c>
      <c r="O880" s="7">
        <v>0.2</v>
      </c>
      <c r="P880" s="6">
        <v>22.32</v>
      </c>
      <c r="Q880" s="6">
        <f t="shared" si="52"/>
        <v>122.49600000000001</v>
      </c>
      <c r="R880" s="6">
        <f t="shared" si="53"/>
        <v>66.960000000000008</v>
      </c>
      <c r="S880" s="6">
        <f t="shared" si="54"/>
        <v>55.536000000000001</v>
      </c>
      <c r="T880" s="8">
        <f t="shared" si="55"/>
        <v>0.45336990595611282</v>
      </c>
      <c r="U880" s="5">
        <f>YEAR(SalesDataTable[[#This Row],[Order Date]])</f>
        <v>2026</v>
      </c>
      <c r="V880" s="8" t="str">
        <f>"Q"&amp;ROUNDUP(MONTH(SalesDataTable[[#This Row],[Order Date]])/3,0)</f>
        <v>Q2</v>
      </c>
      <c r="W880" s="9">
        <f>MONTH(SalesDataTable[[#This Row],[Order Date]])</f>
        <v>5</v>
      </c>
      <c r="X880" s="8" t="str">
        <f>TEXT(SalesDataTable[[#This Row],[Order Date]],"mmm")</f>
        <v>May</v>
      </c>
    </row>
    <row r="881" spans="1:24" ht="16">
      <c r="A881" s="2">
        <v>3659</v>
      </c>
      <c r="B881" s="3">
        <v>46164</v>
      </c>
      <c r="C881" s="5">
        <f>YEAR(SalesDataTable[[#This Row],[Order Date]])</f>
        <v>2026</v>
      </c>
      <c r="D881" s="14" t="str">
        <f>"Q"&amp;ROUNDUP(MONTH(SalesDataTable[[#This Row],[Order Date]])/3,0)</f>
        <v>Q2</v>
      </c>
      <c r="E881" s="5">
        <f>MONTH(SalesDataTable[[#This Row],[Order Date]])</f>
        <v>5</v>
      </c>
      <c r="F881" s="5" t="str">
        <f>TEXT(SalesDataTable[[#This Row],[Order Date]], "MMM")</f>
        <v>May</v>
      </c>
      <c r="G881" s="4" t="s">
        <v>20</v>
      </c>
      <c r="H881" s="4" t="s">
        <v>47</v>
      </c>
      <c r="I881" s="4" t="s">
        <v>19</v>
      </c>
      <c r="J881" s="4" t="s">
        <v>13</v>
      </c>
      <c r="K881" s="4" t="s">
        <v>9</v>
      </c>
      <c r="L881" s="4" t="s">
        <v>10</v>
      </c>
      <c r="M881" s="9">
        <v>2</v>
      </c>
      <c r="N881" s="6">
        <v>93.55</v>
      </c>
      <c r="O881" s="7">
        <v>0</v>
      </c>
      <c r="P881" s="6">
        <v>44.31</v>
      </c>
      <c r="Q881" s="6">
        <f t="shared" si="52"/>
        <v>187.1</v>
      </c>
      <c r="R881" s="6">
        <f t="shared" si="53"/>
        <v>88.62</v>
      </c>
      <c r="S881" s="6">
        <f t="shared" si="54"/>
        <v>98.47999999999999</v>
      </c>
      <c r="T881" s="8">
        <f t="shared" si="55"/>
        <v>0.52634954569748793</v>
      </c>
      <c r="U881" s="5">
        <f>YEAR(SalesDataTable[[#This Row],[Order Date]])</f>
        <v>2026</v>
      </c>
      <c r="V881" s="8" t="str">
        <f>"Q"&amp;ROUNDUP(MONTH(SalesDataTable[[#This Row],[Order Date]])/3,0)</f>
        <v>Q2</v>
      </c>
      <c r="W881" s="9">
        <f>MONTH(SalesDataTable[[#This Row],[Order Date]])</f>
        <v>5</v>
      </c>
      <c r="X881" s="8" t="str">
        <f>TEXT(SalesDataTable[[#This Row],[Order Date]],"mmm")</f>
        <v>May</v>
      </c>
    </row>
    <row r="882" spans="1:24" ht="16">
      <c r="A882" s="2">
        <v>3775</v>
      </c>
      <c r="B882" s="3">
        <v>46164</v>
      </c>
      <c r="C882" s="5">
        <f>YEAR(SalesDataTable[[#This Row],[Order Date]])</f>
        <v>2026</v>
      </c>
      <c r="D882" s="14" t="str">
        <f>"Q"&amp;ROUNDUP(MONTH(SalesDataTable[[#This Row],[Order Date]])/3,0)</f>
        <v>Q2</v>
      </c>
      <c r="E882" s="5">
        <f>MONTH(SalesDataTable[[#This Row],[Order Date]])</f>
        <v>5</v>
      </c>
      <c r="F882" s="5" t="str">
        <f>TEXT(SalesDataTable[[#This Row],[Order Date]], "MMM")</f>
        <v>May</v>
      </c>
      <c r="G882" s="4" t="s">
        <v>11</v>
      </c>
      <c r="H882" s="4" t="s">
        <v>12</v>
      </c>
      <c r="I882" s="4" t="s">
        <v>2</v>
      </c>
      <c r="J882" s="4" t="s">
        <v>16</v>
      </c>
      <c r="K882" s="4" t="s">
        <v>14</v>
      </c>
      <c r="L882" s="4" t="s">
        <v>44</v>
      </c>
      <c r="M882" s="9">
        <v>1</v>
      </c>
      <c r="N882" s="6">
        <v>131.74</v>
      </c>
      <c r="O882" s="7">
        <v>0</v>
      </c>
      <c r="P882" s="6">
        <v>66.650000000000006</v>
      </c>
      <c r="Q882" s="6">
        <f t="shared" si="52"/>
        <v>131.74</v>
      </c>
      <c r="R882" s="6">
        <f t="shared" si="53"/>
        <v>66.650000000000006</v>
      </c>
      <c r="S882" s="6">
        <f t="shared" si="54"/>
        <v>65.09</v>
      </c>
      <c r="T882" s="8">
        <f t="shared" si="55"/>
        <v>0.49407924700166994</v>
      </c>
      <c r="U882" s="5">
        <f>YEAR(SalesDataTable[[#This Row],[Order Date]])</f>
        <v>2026</v>
      </c>
      <c r="V882" s="8" t="str">
        <f>"Q"&amp;ROUNDUP(MONTH(SalesDataTable[[#This Row],[Order Date]])/3,0)</f>
        <v>Q2</v>
      </c>
      <c r="W882" s="9">
        <f>MONTH(SalesDataTable[[#This Row],[Order Date]])</f>
        <v>5</v>
      </c>
      <c r="X882" s="8" t="str">
        <f>TEXT(SalesDataTable[[#This Row],[Order Date]],"mmm")</f>
        <v>May</v>
      </c>
    </row>
    <row r="883" spans="1:24" ht="16">
      <c r="A883" s="2">
        <v>4071</v>
      </c>
      <c r="B883" s="3">
        <v>46164</v>
      </c>
      <c r="C883" s="5">
        <f>YEAR(SalesDataTable[[#This Row],[Order Date]])</f>
        <v>2026</v>
      </c>
      <c r="D883" s="14" t="str">
        <f>"Q"&amp;ROUNDUP(MONTH(SalesDataTable[[#This Row],[Order Date]])/3,0)</f>
        <v>Q2</v>
      </c>
      <c r="E883" s="5">
        <f>MONTH(SalesDataTable[[#This Row],[Order Date]])</f>
        <v>5</v>
      </c>
      <c r="F883" s="5" t="str">
        <f>TEXT(SalesDataTable[[#This Row],[Order Date]], "MMM")</f>
        <v>May</v>
      </c>
      <c r="G883" s="4" t="s">
        <v>20</v>
      </c>
      <c r="H883" s="4" t="s">
        <v>33</v>
      </c>
      <c r="I883" s="4" t="s">
        <v>2</v>
      </c>
      <c r="J883" s="4" t="s">
        <v>13</v>
      </c>
      <c r="K883" s="4" t="s">
        <v>9</v>
      </c>
      <c r="L883" s="4" t="s">
        <v>10</v>
      </c>
      <c r="M883" s="9">
        <v>5</v>
      </c>
      <c r="N883" s="6">
        <v>91.79</v>
      </c>
      <c r="O883" s="7">
        <v>0.05</v>
      </c>
      <c r="P883" s="6">
        <v>44.48</v>
      </c>
      <c r="Q883" s="6">
        <f t="shared" si="52"/>
        <v>436.0025</v>
      </c>
      <c r="R883" s="6">
        <f t="shared" si="53"/>
        <v>222.39999999999998</v>
      </c>
      <c r="S883" s="6">
        <f t="shared" si="54"/>
        <v>213.60250000000002</v>
      </c>
      <c r="T883" s="8">
        <f t="shared" si="55"/>
        <v>0.48991118170193981</v>
      </c>
      <c r="U883" s="5">
        <f>YEAR(SalesDataTable[[#This Row],[Order Date]])</f>
        <v>2026</v>
      </c>
      <c r="V883" s="8" t="str">
        <f>"Q"&amp;ROUNDUP(MONTH(SalesDataTable[[#This Row],[Order Date]])/3,0)</f>
        <v>Q2</v>
      </c>
      <c r="W883" s="9">
        <f>MONTH(SalesDataTable[[#This Row],[Order Date]])</f>
        <v>5</v>
      </c>
      <c r="X883" s="8" t="str">
        <f>TEXT(SalesDataTable[[#This Row],[Order Date]],"mmm")</f>
        <v>May</v>
      </c>
    </row>
    <row r="884" spans="1:24" ht="16">
      <c r="A884" s="2">
        <v>5137</v>
      </c>
      <c r="B884" s="3">
        <v>46164</v>
      </c>
      <c r="C884" s="5">
        <f>YEAR(SalesDataTable[[#This Row],[Order Date]])</f>
        <v>2026</v>
      </c>
      <c r="D884" s="14" t="str">
        <f>"Q"&amp;ROUNDUP(MONTH(SalesDataTable[[#This Row],[Order Date]])/3,0)</f>
        <v>Q2</v>
      </c>
      <c r="E884" s="5">
        <f>MONTH(SalesDataTable[[#This Row],[Order Date]])</f>
        <v>5</v>
      </c>
      <c r="F884" s="5" t="str">
        <f>TEXT(SalesDataTable[[#This Row],[Order Date]], "MMM")</f>
        <v>May</v>
      </c>
      <c r="G884" s="4" t="s">
        <v>20</v>
      </c>
      <c r="H884" s="4" t="s">
        <v>47</v>
      </c>
      <c r="I884" s="4" t="s">
        <v>2</v>
      </c>
      <c r="J884" s="4" t="s">
        <v>16</v>
      </c>
      <c r="K884" s="4" t="s">
        <v>9</v>
      </c>
      <c r="L884" s="4" t="s">
        <v>37</v>
      </c>
      <c r="M884" s="9">
        <v>4</v>
      </c>
      <c r="N884" s="6">
        <v>155.4</v>
      </c>
      <c r="O884" s="7">
        <v>0.05</v>
      </c>
      <c r="P884" s="6">
        <v>77.31</v>
      </c>
      <c r="Q884" s="6">
        <f t="shared" si="52"/>
        <v>590.52</v>
      </c>
      <c r="R884" s="6">
        <f t="shared" si="53"/>
        <v>309.24</v>
      </c>
      <c r="S884" s="6">
        <f t="shared" si="54"/>
        <v>281.27999999999997</v>
      </c>
      <c r="T884" s="8">
        <f t="shared" si="55"/>
        <v>0.47632595001016048</v>
      </c>
      <c r="U884" s="5">
        <f>YEAR(SalesDataTable[[#This Row],[Order Date]])</f>
        <v>2026</v>
      </c>
      <c r="V884" s="8" t="str">
        <f>"Q"&amp;ROUNDUP(MONTH(SalesDataTable[[#This Row],[Order Date]])/3,0)</f>
        <v>Q2</v>
      </c>
      <c r="W884" s="9">
        <f>MONTH(SalesDataTable[[#This Row],[Order Date]])</f>
        <v>5</v>
      </c>
      <c r="X884" s="8" t="str">
        <f>TEXT(SalesDataTable[[#This Row],[Order Date]],"mmm")</f>
        <v>May</v>
      </c>
    </row>
    <row r="885" spans="1:24" ht="16">
      <c r="A885" s="2">
        <v>133</v>
      </c>
      <c r="B885" s="3">
        <v>46165</v>
      </c>
      <c r="C885" s="5">
        <f>YEAR(SalesDataTable[[#This Row],[Order Date]])</f>
        <v>2026</v>
      </c>
      <c r="D885" s="14" t="str">
        <f>"Q"&amp;ROUNDUP(MONTH(SalesDataTable[[#This Row],[Order Date]])/3,0)</f>
        <v>Q2</v>
      </c>
      <c r="E885" s="5">
        <f>MONTH(SalesDataTable[[#This Row],[Order Date]])</f>
        <v>5</v>
      </c>
      <c r="F885" s="5" t="str">
        <f>TEXT(SalesDataTable[[#This Row],[Order Date]], "MMM")</f>
        <v>May</v>
      </c>
      <c r="G885" s="4" t="s">
        <v>6</v>
      </c>
      <c r="H885" s="4" t="s">
        <v>7</v>
      </c>
      <c r="I885" s="4" t="s">
        <v>2</v>
      </c>
      <c r="J885" s="4" t="s">
        <v>13</v>
      </c>
      <c r="K885" s="4" t="s">
        <v>14</v>
      </c>
      <c r="L885" s="4" t="s">
        <v>15</v>
      </c>
      <c r="M885" s="9">
        <v>1</v>
      </c>
      <c r="N885" s="6">
        <v>36.57</v>
      </c>
      <c r="O885" s="7">
        <v>0.05</v>
      </c>
      <c r="P885" s="6">
        <v>13.33</v>
      </c>
      <c r="Q885" s="6">
        <f t="shared" si="52"/>
        <v>34.741500000000002</v>
      </c>
      <c r="R885" s="6">
        <f t="shared" si="53"/>
        <v>13.33</v>
      </c>
      <c r="S885" s="6">
        <f t="shared" si="54"/>
        <v>21.411500000000004</v>
      </c>
      <c r="T885" s="8">
        <f t="shared" si="55"/>
        <v>0.61630902522919284</v>
      </c>
      <c r="U885" s="5">
        <f>YEAR(SalesDataTable[[#This Row],[Order Date]])</f>
        <v>2026</v>
      </c>
      <c r="V885" s="8" t="str">
        <f>"Q"&amp;ROUNDUP(MONTH(SalesDataTable[[#This Row],[Order Date]])/3,0)</f>
        <v>Q2</v>
      </c>
      <c r="W885" s="9">
        <f>MONTH(SalesDataTable[[#This Row],[Order Date]])</f>
        <v>5</v>
      </c>
      <c r="X885" s="8" t="str">
        <f>TEXT(SalesDataTable[[#This Row],[Order Date]],"mmm")</f>
        <v>May</v>
      </c>
    </row>
    <row r="886" spans="1:24" ht="16">
      <c r="A886" s="2">
        <v>1385</v>
      </c>
      <c r="B886" s="3">
        <v>46165</v>
      </c>
      <c r="C886" s="5">
        <f>YEAR(SalesDataTable[[#This Row],[Order Date]])</f>
        <v>2026</v>
      </c>
      <c r="D886" s="14" t="str">
        <f>"Q"&amp;ROUNDUP(MONTH(SalesDataTable[[#This Row],[Order Date]])/3,0)</f>
        <v>Q2</v>
      </c>
      <c r="E886" s="5">
        <f>MONTH(SalesDataTable[[#This Row],[Order Date]])</f>
        <v>5</v>
      </c>
      <c r="F886" s="5" t="str">
        <f>TEXT(SalesDataTable[[#This Row],[Order Date]], "MMM")</f>
        <v>May</v>
      </c>
      <c r="G886" s="4" t="s">
        <v>11</v>
      </c>
      <c r="H886" s="4" t="s">
        <v>52</v>
      </c>
      <c r="I886" s="4" t="s">
        <v>2</v>
      </c>
      <c r="J886" s="4" t="s">
        <v>13</v>
      </c>
      <c r="K886" s="4" t="s">
        <v>4</v>
      </c>
      <c r="L886" s="4" t="s">
        <v>26</v>
      </c>
      <c r="M886" s="9">
        <v>2</v>
      </c>
      <c r="N886" s="6">
        <v>41.19</v>
      </c>
      <c r="O886" s="7">
        <v>0</v>
      </c>
      <c r="P886" s="6">
        <v>17.190000000000001</v>
      </c>
      <c r="Q886" s="6">
        <f t="shared" si="52"/>
        <v>82.38</v>
      </c>
      <c r="R886" s="6">
        <f t="shared" si="53"/>
        <v>34.380000000000003</v>
      </c>
      <c r="S886" s="6">
        <f t="shared" si="54"/>
        <v>47.999999999999993</v>
      </c>
      <c r="T886" s="8">
        <f t="shared" si="55"/>
        <v>0.58266569555717407</v>
      </c>
      <c r="U886" s="5">
        <f>YEAR(SalesDataTable[[#This Row],[Order Date]])</f>
        <v>2026</v>
      </c>
      <c r="V886" s="8" t="str">
        <f>"Q"&amp;ROUNDUP(MONTH(SalesDataTable[[#This Row],[Order Date]])/3,0)</f>
        <v>Q2</v>
      </c>
      <c r="W886" s="9">
        <f>MONTH(SalesDataTable[[#This Row],[Order Date]])</f>
        <v>5</v>
      </c>
      <c r="X886" s="8" t="str">
        <f>TEXT(SalesDataTable[[#This Row],[Order Date]],"mmm")</f>
        <v>May</v>
      </c>
    </row>
    <row r="887" spans="1:24" ht="16">
      <c r="A887" s="2">
        <v>1597</v>
      </c>
      <c r="B887" s="3">
        <v>46165</v>
      </c>
      <c r="C887" s="5">
        <f>YEAR(SalesDataTable[[#This Row],[Order Date]])</f>
        <v>2026</v>
      </c>
      <c r="D887" s="14" t="str">
        <f>"Q"&amp;ROUNDUP(MONTH(SalesDataTable[[#This Row],[Order Date]])/3,0)</f>
        <v>Q2</v>
      </c>
      <c r="E887" s="5">
        <f>MONTH(SalesDataTable[[#This Row],[Order Date]])</f>
        <v>5</v>
      </c>
      <c r="F887" s="5" t="str">
        <f>TEXT(SalesDataTable[[#This Row],[Order Date]], "MMM")</f>
        <v>May</v>
      </c>
      <c r="G887" s="4" t="s">
        <v>20</v>
      </c>
      <c r="H887" s="4" t="s">
        <v>33</v>
      </c>
      <c r="I887" s="4" t="s">
        <v>2</v>
      </c>
      <c r="J887" s="4" t="s">
        <v>3</v>
      </c>
      <c r="K887" s="4" t="s">
        <v>14</v>
      </c>
      <c r="L887" s="4" t="s">
        <v>44</v>
      </c>
      <c r="M887" s="9">
        <v>1</v>
      </c>
      <c r="N887" s="6">
        <v>136.66999999999999</v>
      </c>
      <c r="O887" s="7">
        <v>0.05</v>
      </c>
      <c r="P887" s="6">
        <v>67.099999999999994</v>
      </c>
      <c r="Q887" s="6">
        <f t="shared" si="52"/>
        <v>129.83649999999997</v>
      </c>
      <c r="R887" s="6">
        <f t="shared" si="53"/>
        <v>67.099999999999994</v>
      </c>
      <c r="S887" s="6">
        <f t="shared" si="54"/>
        <v>62.736499999999978</v>
      </c>
      <c r="T887" s="8">
        <f t="shared" si="55"/>
        <v>0.48319617364916639</v>
      </c>
      <c r="U887" s="5">
        <f>YEAR(SalesDataTable[[#This Row],[Order Date]])</f>
        <v>2026</v>
      </c>
      <c r="V887" s="8" t="str">
        <f>"Q"&amp;ROUNDUP(MONTH(SalesDataTable[[#This Row],[Order Date]])/3,0)</f>
        <v>Q2</v>
      </c>
      <c r="W887" s="9">
        <f>MONTH(SalesDataTable[[#This Row],[Order Date]])</f>
        <v>5</v>
      </c>
      <c r="X887" s="8" t="str">
        <f>TEXT(SalesDataTable[[#This Row],[Order Date]],"mmm")</f>
        <v>May</v>
      </c>
    </row>
    <row r="888" spans="1:24" ht="16">
      <c r="A888" s="2">
        <v>2273</v>
      </c>
      <c r="B888" s="3">
        <v>46165</v>
      </c>
      <c r="C888" s="5">
        <f>YEAR(SalesDataTable[[#This Row],[Order Date]])</f>
        <v>2026</v>
      </c>
      <c r="D888" s="14" t="str">
        <f>"Q"&amp;ROUNDUP(MONTH(SalesDataTable[[#This Row],[Order Date]])/3,0)</f>
        <v>Q2</v>
      </c>
      <c r="E888" s="5">
        <f>MONTH(SalesDataTable[[#This Row],[Order Date]])</f>
        <v>5</v>
      </c>
      <c r="F888" s="5" t="str">
        <f>TEXT(SalesDataTable[[#This Row],[Order Date]], "MMM")</f>
        <v>May</v>
      </c>
      <c r="G888" s="4" t="s">
        <v>11</v>
      </c>
      <c r="H888" s="4" t="s">
        <v>12</v>
      </c>
      <c r="I888" s="4" t="s">
        <v>19</v>
      </c>
      <c r="J888" s="4" t="s">
        <v>13</v>
      </c>
      <c r="K888" s="4" t="s">
        <v>34</v>
      </c>
      <c r="L888" s="4" t="s">
        <v>42</v>
      </c>
      <c r="M888" s="9">
        <v>2</v>
      </c>
      <c r="N888" s="6">
        <v>35.700000000000003</v>
      </c>
      <c r="O888" s="7">
        <v>0</v>
      </c>
      <c r="P888" s="6">
        <v>13.52</v>
      </c>
      <c r="Q888" s="6">
        <f t="shared" si="52"/>
        <v>71.400000000000006</v>
      </c>
      <c r="R888" s="6">
        <f t="shared" si="53"/>
        <v>27.04</v>
      </c>
      <c r="S888" s="6">
        <f t="shared" si="54"/>
        <v>44.360000000000007</v>
      </c>
      <c r="T888" s="8">
        <f t="shared" si="55"/>
        <v>0.62128851540616248</v>
      </c>
      <c r="U888" s="5">
        <f>YEAR(SalesDataTable[[#This Row],[Order Date]])</f>
        <v>2026</v>
      </c>
      <c r="V888" s="8" t="str">
        <f>"Q"&amp;ROUNDUP(MONTH(SalesDataTable[[#This Row],[Order Date]])/3,0)</f>
        <v>Q2</v>
      </c>
      <c r="W888" s="9">
        <f>MONTH(SalesDataTable[[#This Row],[Order Date]])</f>
        <v>5</v>
      </c>
      <c r="X888" s="8" t="str">
        <f>TEXT(SalesDataTable[[#This Row],[Order Date]],"mmm")</f>
        <v>May</v>
      </c>
    </row>
    <row r="889" spans="1:24" ht="16">
      <c r="A889" s="2">
        <v>2931</v>
      </c>
      <c r="B889" s="3">
        <v>46165</v>
      </c>
      <c r="C889" s="5">
        <f>YEAR(SalesDataTable[[#This Row],[Order Date]])</f>
        <v>2026</v>
      </c>
      <c r="D889" s="14" t="str">
        <f>"Q"&amp;ROUNDUP(MONTH(SalesDataTable[[#This Row],[Order Date]])/3,0)</f>
        <v>Q2</v>
      </c>
      <c r="E889" s="5">
        <f>MONTH(SalesDataTable[[#This Row],[Order Date]])</f>
        <v>5</v>
      </c>
      <c r="F889" s="5" t="str">
        <f>TEXT(SalesDataTable[[#This Row],[Order Date]], "MMM")</f>
        <v>May</v>
      </c>
      <c r="G889" s="4" t="s">
        <v>0</v>
      </c>
      <c r="H889" s="4" t="s">
        <v>1</v>
      </c>
      <c r="I889" s="4" t="s">
        <v>2</v>
      </c>
      <c r="J889" s="4" t="s">
        <v>3</v>
      </c>
      <c r="K889" s="4" t="s">
        <v>4</v>
      </c>
      <c r="L889" s="4" t="s">
        <v>30</v>
      </c>
      <c r="M889" s="9">
        <v>1</v>
      </c>
      <c r="N889" s="6">
        <v>100.87</v>
      </c>
      <c r="O889" s="7">
        <v>0</v>
      </c>
      <c r="P889" s="6">
        <v>50.4</v>
      </c>
      <c r="Q889" s="6">
        <f t="shared" si="52"/>
        <v>100.87</v>
      </c>
      <c r="R889" s="6">
        <f t="shared" si="53"/>
        <v>50.4</v>
      </c>
      <c r="S889" s="6">
        <f t="shared" si="54"/>
        <v>50.470000000000006</v>
      </c>
      <c r="T889" s="8">
        <f t="shared" si="55"/>
        <v>0.5003469812630118</v>
      </c>
      <c r="U889" s="5">
        <f>YEAR(SalesDataTable[[#This Row],[Order Date]])</f>
        <v>2026</v>
      </c>
      <c r="V889" s="8" t="str">
        <f>"Q"&amp;ROUNDUP(MONTH(SalesDataTable[[#This Row],[Order Date]])/3,0)</f>
        <v>Q2</v>
      </c>
      <c r="W889" s="9">
        <f>MONTH(SalesDataTable[[#This Row],[Order Date]])</f>
        <v>5</v>
      </c>
      <c r="X889" s="8" t="str">
        <f>TEXT(SalesDataTable[[#This Row],[Order Date]],"mmm")</f>
        <v>May</v>
      </c>
    </row>
    <row r="890" spans="1:24" ht="16">
      <c r="A890" s="2">
        <v>4143</v>
      </c>
      <c r="B890" s="3">
        <v>46165</v>
      </c>
      <c r="C890" s="5">
        <f>YEAR(SalesDataTable[[#This Row],[Order Date]])</f>
        <v>2026</v>
      </c>
      <c r="D890" s="14" t="str">
        <f>"Q"&amp;ROUNDUP(MONTH(SalesDataTable[[#This Row],[Order Date]])/3,0)</f>
        <v>Q2</v>
      </c>
      <c r="E890" s="5">
        <f>MONTH(SalesDataTable[[#This Row],[Order Date]])</f>
        <v>5</v>
      </c>
      <c r="F890" s="5" t="str">
        <f>TEXT(SalesDataTable[[#This Row],[Order Date]], "MMM")</f>
        <v>May</v>
      </c>
      <c r="G890" s="4" t="s">
        <v>11</v>
      </c>
      <c r="H890" s="4" t="s">
        <v>52</v>
      </c>
      <c r="I890" s="4" t="s">
        <v>19</v>
      </c>
      <c r="J890" s="4" t="s">
        <v>3</v>
      </c>
      <c r="K890" s="4" t="s">
        <v>14</v>
      </c>
      <c r="L890" s="4" t="s">
        <v>44</v>
      </c>
      <c r="M890" s="9">
        <v>1</v>
      </c>
      <c r="N890" s="6">
        <v>130.80000000000001</v>
      </c>
      <c r="O890" s="7">
        <v>0</v>
      </c>
      <c r="P890" s="6">
        <v>68.7</v>
      </c>
      <c r="Q890" s="6">
        <f t="shared" si="52"/>
        <v>130.80000000000001</v>
      </c>
      <c r="R890" s="6">
        <f t="shared" si="53"/>
        <v>68.7</v>
      </c>
      <c r="S890" s="6">
        <f t="shared" si="54"/>
        <v>62.100000000000009</v>
      </c>
      <c r="T890" s="8">
        <f t="shared" si="55"/>
        <v>0.4747706422018349</v>
      </c>
      <c r="U890" s="5">
        <f>YEAR(SalesDataTable[[#This Row],[Order Date]])</f>
        <v>2026</v>
      </c>
      <c r="V890" s="8" t="str">
        <f>"Q"&amp;ROUNDUP(MONTH(SalesDataTable[[#This Row],[Order Date]])/3,0)</f>
        <v>Q2</v>
      </c>
      <c r="W890" s="9">
        <f>MONTH(SalesDataTable[[#This Row],[Order Date]])</f>
        <v>5</v>
      </c>
      <c r="X890" s="8" t="str">
        <f>TEXT(SalesDataTable[[#This Row],[Order Date]],"mmm")</f>
        <v>May</v>
      </c>
    </row>
    <row r="891" spans="1:24" ht="16">
      <c r="A891" s="2">
        <v>4504</v>
      </c>
      <c r="B891" s="3">
        <v>46165</v>
      </c>
      <c r="C891" s="5">
        <f>YEAR(SalesDataTable[[#This Row],[Order Date]])</f>
        <v>2026</v>
      </c>
      <c r="D891" s="14" t="str">
        <f>"Q"&amp;ROUNDUP(MONTH(SalesDataTable[[#This Row],[Order Date]])/3,0)</f>
        <v>Q2</v>
      </c>
      <c r="E891" s="5">
        <f>MONTH(SalesDataTable[[#This Row],[Order Date]])</f>
        <v>5</v>
      </c>
      <c r="F891" s="5" t="str">
        <f>TEXT(SalesDataTable[[#This Row],[Order Date]], "MMM")</f>
        <v>May</v>
      </c>
      <c r="G891" s="4" t="s">
        <v>0</v>
      </c>
      <c r="H891" s="4" t="s">
        <v>36</v>
      </c>
      <c r="I891" s="4" t="s">
        <v>28</v>
      </c>
      <c r="J891" s="4" t="s">
        <v>3</v>
      </c>
      <c r="K891" s="4" t="s">
        <v>9</v>
      </c>
      <c r="L891" s="4" t="s">
        <v>37</v>
      </c>
      <c r="M891" s="9">
        <v>1</v>
      </c>
      <c r="N891" s="6">
        <v>153.88999999999999</v>
      </c>
      <c r="O891" s="7">
        <v>0</v>
      </c>
      <c r="P891" s="6">
        <v>79.64</v>
      </c>
      <c r="Q891" s="6">
        <f t="shared" si="52"/>
        <v>153.88999999999999</v>
      </c>
      <c r="R891" s="6">
        <f t="shared" si="53"/>
        <v>79.64</v>
      </c>
      <c r="S891" s="6">
        <f t="shared" si="54"/>
        <v>74.249999999999986</v>
      </c>
      <c r="T891" s="8">
        <f t="shared" si="55"/>
        <v>0.4824874910650464</v>
      </c>
      <c r="U891" s="5">
        <f>YEAR(SalesDataTable[[#This Row],[Order Date]])</f>
        <v>2026</v>
      </c>
      <c r="V891" s="8" t="str">
        <f>"Q"&amp;ROUNDUP(MONTH(SalesDataTable[[#This Row],[Order Date]])/3,0)</f>
        <v>Q2</v>
      </c>
      <c r="W891" s="9">
        <f>MONTH(SalesDataTable[[#This Row],[Order Date]])</f>
        <v>5</v>
      </c>
      <c r="X891" s="8" t="str">
        <f>TEXT(SalesDataTable[[#This Row],[Order Date]],"mmm")</f>
        <v>May</v>
      </c>
    </row>
    <row r="892" spans="1:24" ht="16">
      <c r="A892" s="2">
        <v>656</v>
      </c>
      <c r="B892" s="3">
        <v>46166</v>
      </c>
      <c r="C892" s="5">
        <f>YEAR(SalesDataTable[[#This Row],[Order Date]])</f>
        <v>2026</v>
      </c>
      <c r="D892" s="14" t="str">
        <f>"Q"&amp;ROUNDUP(MONTH(SalesDataTable[[#This Row],[Order Date]])/3,0)</f>
        <v>Q2</v>
      </c>
      <c r="E892" s="5">
        <f>MONTH(SalesDataTable[[#This Row],[Order Date]])</f>
        <v>5</v>
      </c>
      <c r="F892" s="5" t="str">
        <f>TEXT(SalesDataTable[[#This Row],[Order Date]], "MMM")</f>
        <v>May</v>
      </c>
      <c r="G892" s="4" t="s">
        <v>20</v>
      </c>
      <c r="H892" s="4" t="s">
        <v>31</v>
      </c>
      <c r="I892" s="4" t="s">
        <v>2</v>
      </c>
      <c r="J892" s="4" t="s">
        <v>13</v>
      </c>
      <c r="K892" s="4" t="s">
        <v>23</v>
      </c>
      <c r="L892" s="4" t="s">
        <v>51</v>
      </c>
      <c r="M892" s="9">
        <v>1</v>
      </c>
      <c r="N892" s="6">
        <v>122.51</v>
      </c>
      <c r="O892" s="7">
        <v>0.15</v>
      </c>
      <c r="P892" s="6">
        <v>62.2</v>
      </c>
      <c r="Q892" s="6">
        <f t="shared" si="52"/>
        <v>104.1335</v>
      </c>
      <c r="R892" s="6">
        <f t="shared" si="53"/>
        <v>62.2</v>
      </c>
      <c r="S892" s="6">
        <f t="shared" si="54"/>
        <v>41.933499999999995</v>
      </c>
      <c r="T892" s="8">
        <f t="shared" si="55"/>
        <v>0.40268981643755369</v>
      </c>
      <c r="U892" s="5">
        <f>YEAR(SalesDataTable[[#This Row],[Order Date]])</f>
        <v>2026</v>
      </c>
      <c r="V892" s="8" t="str">
        <f>"Q"&amp;ROUNDUP(MONTH(SalesDataTable[[#This Row],[Order Date]])/3,0)</f>
        <v>Q2</v>
      </c>
      <c r="W892" s="9">
        <f>MONTH(SalesDataTable[[#This Row],[Order Date]])</f>
        <v>5</v>
      </c>
      <c r="X892" s="8" t="str">
        <f>TEXT(SalesDataTable[[#This Row],[Order Date]],"mmm")</f>
        <v>May</v>
      </c>
    </row>
    <row r="893" spans="1:24" ht="16">
      <c r="A893" s="2">
        <v>979</v>
      </c>
      <c r="B893" s="3">
        <v>46166</v>
      </c>
      <c r="C893" s="5">
        <f>YEAR(SalesDataTable[[#This Row],[Order Date]])</f>
        <v>2026</v>
      </c>
      <c r="D893" s="14" t="str">
        <f>"Q"&amp;ROUNDUP(MONTH(SalesDataTable[[#This Row],[Order Date]])/3,0)</f>
        <v>Q2</v>
      </c>
      <c r="E893" s="5">
        <f>MONTH(SalesDataTable[[#This Row],[Order Date]])</f>
        <v>5</v>
      </c>
      <c r="F893" s="5" t="str">
        <f>TEXT(SalesDataTable[[#This Row],[Order Date]], "MMM")</f>
        <v>May</v>
      </c>
      <c r="G893" s="4" t="s">
        <v>20</v>
      </c>
      <c r="H893" s="4" t="s">
        <v>21</v>
      </c>
      <c r="I893" s="4" t="s">
        <v>8</v>
      </c>
      <c r="J893" s="4" t="s">
        <v>3</v>
      </c>
      <c r="K893" s="4" t="s">
        <v>4</v>
      </c>
      <c r="L893" s="4" t="s">
        <v>5</v>
      </c>
      <c r="M893" s="9">
        <v>8</v>
      </c>
      <c r="N893" s="6">
        <v>79.94</v>
      </c>
      <c r="O893" s="7">
        <v>0.15</v>
      </c>
      <c r="P893" s="6">
        <v>41.65</v>
      </c>
      <c r="Q893" s="6">
        <f t="shared" si="52"/>
        <v>543.59199999999998</v>
      </c>
      <c r="R893" s="6">
        <f t="shared" si="53"/>
        <v>333.2</v>
      </c>
      <c r="S893" s="6">
        <f t="shared" si="54"/>
        <v>210.392</v>
      </c>
      <c r="T893" s="8">
        <f t="shared" si="55"/>
        <v>0.38704028021015763</v>
      </c>
      <c r="U893" s="5">
        <f>YEAR(SalesDataTable[[#This Row],[Order Date]])</f>
        <v>2026</v>
      </c>
      <c r="V893" s="8" t="str">
        <f>"Q"&amp;ROUNDUP(MONTH(SalesDataTable[[#This Row],[Order Date]])/3,0)</f>
        <v>Q2</v>
      </c>
      <c r="W893" s="9">
        <f>MONTH(SalesDataTable[[#This Row],[Order Date]])</f>
        <v>5</v>
      </c>
      <c r="X893" s="8" t="str">
        <f>TEXT(SalesDataTable[[#This Row],[Order Date]],"mmm")</f>
        <v>May</v>
      </c>
    </row>
    <row r="894" spans="1:24" ht="16">
      <c r="A894" s="2">
        <v>1510</v>
      </c>
      <c r="B894" s="3">
        <v>46166</v>
      </c>
      <c r="C894" s="5">
        <f>YEAR(SalesDataTable[[#This Row],[Order Date]])</f>
        <v>2026</v>
      </c>
      <c r="D894" s="14" t="str">
        <f>"Q"&amp;ROUNDUP(MONTH(SalesDataTable[[#This Row],[Order Date]])/3,0)</f>
        <v>Q2</v>
      </c>
      <c r="E894" s="5">
        <f>MONTH(SalesDataTable[[#This Row],[Order Date]])</f>
        <v>5</v>
      </c>
      <c r="F894" s="5" t="str">
        <f>TEXT(SalesDataTable[[#This Row],[Order Date]], "MMM")</f>
        <v>May</v>
      </c>
      <c r="G894" s="4" t="s">
        <v>20</v>
      </c>
      <c r="H894" s="4" t="s">
        <v>31</v>
      </c>
      <c r="I894" s="4" t="s">
        <v>2</v>
      </c>
      <c r="J894" s="4" t="s">
        <v>13</v>
      </c>
      <c r="K894" s="4" t="s">
        <v>4</v>
      </c>
      <c r="L894" s="4" t="s">
        <v>22</v>
      </c>
      <c r="M894" s="9">
        <v>2</v>
      </c>
      <c r="N894" s="6">
        <v>50.78</v>
      </c>
      <c r="O894" s="7">
        <v>0.05</v>
      </c>
      <c r="P894" s="6">
        <v>23.03</v>
      </c>
      <c r="Q894" s="6">
        <f t="shared" si="52"/>
        <v>96.481999999999999</v>
      </c>
      <c r="R894" s="6">
        <f t="shared" si="53"/>
        <v>46.06</v>
      </c>
      <c r="S894" s="6">
        <f t="shared" si="54"/>
        <v>50.421999999999997</v>
      </c>
      <c r="T894" s="8">
        <f t="shared" si="55"/>
        <v>0.52260525279326708</v>
      </c>
      <c r="U894" s="5">
        <f>YEAR(SalesDataTable[[#This Row],[Order Date]])</f>
        <v>2026</v>
      </c>
      <c r="V894" s="8" t="str">
        <f>"Q"&amp;ROUNDUP(MONTH(SalesDataTable[[#This Row],[Order Date]])/3,0)</f>
        <v>Q2</v>
      </c>
      <c r="W894" s="9">
        <f>MONTH(SalesDataTable[[#This Row],[Order Date]])</f>
        <v>5</v>
      </c>
      <c r="X894" s="8" t="str">
        <f>TEXT(SalesDataTable[[#This Row],[Order Date]],"mmm")</f>
        <v>May</v>
      </c>
    </row>
    <row r="895" spans="1:24" ht="16">
      <c r="A895" s="2">
        <v>1959</v>
      </c>
      <c r="B895" s="3">
        <v>46166</v>
      </c>
      <c r="C895" s="5">
        <f>YEAR(SalesDataTable[[#This Row],[Order Date]])</f>
        <v>2026</v>
      </c>
      <c r="D895" s="14" t="str">
        <f>"Q"&amp;ROUNDUP(MONTH(SalesDataTable[[#This Row],[Order Date]])/3,0)</f>
        <v>Q2</v>
      </c>
      <c r="E895" s="5">
        <f>MONTH(SalesDataTable[[#This Row],[Order Date]])</f>
        <v>5</v>
      </c>
      <c r="F895" s="5" t="str">
        <f>TEXT(SalesDataTable[[#This Row],[Order Date]], "MMM")</f>
        <v>May</v>
      </c>
      <c r="G895" s="4" t="s">
        <v>0</v>
      </c>
      <c r="H895" s="4" t="s">
        <v>50</v>
      </c>
      <c r="I895" s="4" t="s">
        <v>28</v>
      </c>
      <c r="J895" s="4" t="s">
        <v>16</v>
      </c>
      <c r="K895" s="4" t="s">
        <v>4</v>
      </c>
      <c r="L895" s="4" t="s">
        <v>5</v>
      </c>
      <c r="M895" s="9">
        <v>2</v>
      </c>
      <c r="N895" s="6">
        <v>80.59</v>
      </c>
      <c r="O895" s="7">
        <v>0.05</v>
      </c>
      <c r="P895" s="6">
        <v>41.44</v>
      </c>
      <c r="Q895" s="6">
        <f t="shared" si="52"/>
        <v>153.12100000000001</v>
      </c>
      <c r="R895" s="6">
        <f t="shared" si="53"/>
        <v>82.88</v>
      </c>
      <c r="S895" s="6">
        <f t="shared" si="54"/>
        <v>70.241000000000014</v>
      </c>
      <c r="T895" s="8">
        <f t="shared" si="55"/>
        <v>0.45872871781140412</v>
      </c>
      <c r="U895" s="5">
        <f>YEAR(SalesDataTable[[#This Row],[Order Date]])</f>
        <v>2026</v>
      </c>
      <c r="V895" s="8" t="str">
        <f>"Q"&amp;ROUNDUP(MONTH(SalesDataTable[[#This Row],[Order Date]])/3,0)</f>
        <v>Q2</v>
      </c>
      <c r="W895" s="9">
        <f>MONTH(SalesDataTable[[#This Row],[Order Date]])</f>
        <v>5</v>
      </c>
      <c r="X895" s="8" t="str">
        <f>TEXT(SalesDataTable[[#This Row],[Order Date]],"mmm")</f>
        <v>May</v>
      </c>
    </row>
    <row r="896" spans="1:24" ht="16">
      <c r="A896" s="2">
        <v>2089</v>
      </c>
      <c r="B896" s="3">
        <v>46166</v>
      </c>
      <c r="C896" s="5">
        <f>YEAR(SalesDataTable[[#This Row],[Order Date]])</f>
        <v>2026</v>
      </c>
      <c r="D896" s="14" t="str">
        <f>"Q"&amp;ROUNDUP(MONTH(SalesDataTable[[#This Row],[Order Date]])/3,0)</f>
        <v>Q2</v>
      </c>
      <c r="E896" s="5">
        <f>MONTH(SalesDataTable[[#This Row],[Order Date]])</f>
        <v>5</v>
      </c>
      <c r="F896" s="5" t="str">
        <f>TEXT(SalesDataTable[[#This Row],[Order Date]], "MMM")</f>
        <v>May</v>
      </c>
      <c r="G896" s="4" t="s">
        <v>0</v>
      </c>
      <c r="H896" s="4" t="s">
        <v>50</v>
      </c>
      <c r="I896" s="4" t="s">
        <v>28</v>
      </c>
      <c r="J896" s="4" t="s">
        <v>13</v>
      </c>
      <c r="K896" s="4" t="s">
        <v>34</v>
      </c>
      <c r="L896" s="4" t="s">
        <v>42</v>
      </c>
      <c r="M896" s="9">
        <v>3</v>
      </c>
      <c r="N896" s="6">
        <v>35.75</v>
      </c>
      <c r="O896" s="7">
        <v>0.15</v>
      </c>
      <c r="P896" s="6">
        <v>13.54</v>
      </c>
      <c r="Q896" s="6">
        <f t="shared" si="52"/>
        <v>91.162499999999994</v>
      </c>
      <c r="R896" s="6">
        <f t="shared" si="53"/>
        <v>40.619999999999997</v>
      </c>
      <c r="S896" s="6">
        <f t="shared" si="54"/>
        <v>50.542499999999997</v>
      </c>
      <c r="T896" s="8">
        <f t="shared" si="55"/>
        <v>0.55442204853969557</v>
      </c>
      <c r="U896" s="5">
        <f>YEAR(SalesDataTable[[#This Row],[Order Date]])</f>
        <v>2026</v>
      </c>
      <c r="V896" s="8" t="str">
        <f>"Q"&amp;ROUNDUP(MONTH(SalesDataTable[[#This Row],[Order Date]])/3,0)</f>
        <v>Q2</v>
      </c>
      <c r="W896" s="9">
        <f>MONTH(SalesDataTable[[#This Row],[Order Date]])</f>
        <v>5</v>
      </c>
      <c r="X896" s="8" t="str">
        <f>TEXT(SalesDataTable[[#This Row],[Order Date]],"mmm")</f>
        <v>May</v>
      </c>
    </row>
    <row r="897" spans="1:24" ht="16">
      <c r="A897" s="2">
        <v>2446</v>
      </c>
      <c r="B897" s="3">
        <v>46166</v>
      </c>
      <c r="C897" s="5">
        <f>YEAR(SalesDataTable[[#This Row],[Order Date]])</f>
        <v>2026</v>
      </c>
      <c r="D897" s="14" t="str">
        <f>"Q"&amp;ROUNDUP(MONTH(SalesDataTable[[#This Row],[Order Date]])/3,0)</f>
        <v>Q2</v>
      </c>
      <c r="E897" s="5">
        <f>MONTH(SalesDataTable[[#This Row],[Order Date]])</f>
        <v>5</v>
      </c>
      <c r="F897" s="5" t="str">
        <f>TEXT(SalesDataTable[[#This Row],[Order Date]], "MMM")</f>
        <v>May</v>
      </c>
      <c r="G897" s="4" t="s">
        <v>6</v>
      </c>
      <c r="H897" s="4" t="s">
        <v>43</v>
      </c>
      <c r="I897" s="4" t="s">
        <v>2</v>
      </c>
      <c r="J897" s="4" t="s">
        <v>13</v>
      </c>
      <c r="K897" s="4" t="s">
        <v>23</v>
      </c>
      <c r="L897" s="4" t="s">
        <v>29</v>
      </c>
      <c r="M897" s="9">
        <v>5</v>
      </c>
      <c r="N897" s="6">
        <v>195.78</v>
      </c>
      <c r="O897" s="7">
        <v>0.1</v>
      </c>
      <c r="P897" s="6">
        <v>101.98</v>
      </c>
      <c r="Q897" s="6">
        <f t="shared" si="52"/>
        <v>881.01</v>
      </c>
      <c r="R897" s="6">
        <f t="shared" si="53"/>
        <v>509.90000000000003</v>
      </c>
      <c r="S897" s="6">
        <f t="shared" si="54"/>
        <v>371.10999999999996</v>
      </c>
      <c r="T897" s="8">
        <f t="shared" si="55"/>
        <v>0.4212324491208953</v>
      </c>
      <c r="U897" s="5">
        <f>YEAR(SalesDataTable[[#This Row],[Order Date]])</f>
        <v>2026</v>
      </c>
      <c r="V897" s="8" t="str">
        <f>"Q"&amp;ROUNDUP(MONTH(SalesDataTable[[#This Row],[Order Date]])/3,0)</f>
        <v>Q2</v>
      </c>
      <c r="W897" s="9">
        <f>MONTH(SalesDataTable[[#This Row],[Order Date]])</f>
        <v>5</v>
      </c>
      <c r="X897" s="8" t="str">
        <f>TEXT(SalesDataTable[[#This Row],[Order Date]],"mmm")</f>
        <v>May</v>
      </c>
    </row>
    <row r="898" spans="1:24" ht="16">
      <c r="A898" s="2">
        <v>2847</v>
      </c>
      <c r="B898" s="3">
        <v>46166</v>
      </c>
      <c r="C898" s="5">
        <f>YEAR(SalesDataTable[[#This Row],[Order Date]])</f>
        <v>2026</v>
      </c>
      <c r="D898" s="14" t="str">
        <f>"Q"&amp;ROUNDUP(MONTH(SalesDataTable[[#This Row],[Order Date]])/3,0)</f>
        <v>Q2</v>
      </c>
      <c r="E898" s="5">
        <f>MONTH(SalesDataTable[[#This Row],[Order Date]])</f>
        <v>5</v>
      </c>
      <c r="F898" s="5" t="str">
        <f>TEXT(SalesDataTable[[#This Row],[Order Date]], "MMM")</f>
        <v>May</v>
      </c>
      <c r="G898" s="4" t="s">
        <v>20</v>
      </c>
      <c r="H898" s="4" t="s">
        <v>47</v>
      </c>
      <c r="I898" s="4" t="s">
        <v>2</v>
      </c>
      <c r="J898" s="4" t="s">
        <v>3</v>
      </c>
      <c r="K898" s="4" t="s">
        <v>23</v>
      </c>
      <c r="L898" s="4" t="s">
        <v>51</v>
      </c>
      <c r="M898" s="9">
        <v>2</v>
      </c>
      <c r="N898" s="6">
        <v>125.95</v>
      </c>
      <c r="O898" s="7">
        <v>0.05</v>
      </c>
      <c r="P898" s="6">
        <v>61.74</v>
      </c>
      <c r="Q898" s="6">
        <f t="shared" ref="Q898:Q961" si="56">M898*N898*(1-O898)</f>
        <v>239.30500000000001</v>
      </c>
      <c r="R898" s="6">
        <f t="shared" ref="R898:R961" si="57">M898*P898</f>
        <v>123.48</v>
      </c>
      <c r="S898" s="6">
        <f t="shared" ref="S898:S961" si="58">Q898-R898</f>
        <v>115.825</v>
      </c>
      <c r="T898" s="8">
        <f t="shared" ref="T898:T961" si="59">IFERROR(S898/Q898,0)</f>
        <v>0.48400576669940032</v>
      </c>
      <c r="U898" s="5">
        <f>YEAR(SalesDataTable[[#This Row],[Order Date]])</f>
        <v>2026</v>
      </c>
      <c r="V898" s="8" t="str">
        <f>"Q"&amp;ROUNDUP(MONTH(SalesDataTable[[#This Row],[Order Date]])/3,0)</f>
        <v>Q2</v>
      </c>
      <c r="W898" s="9">
        <f>MONTH(SalesDataTable[[#This Row],[Order Date]])</f>
        <v>5</v>
      </c>
      <c r="X898" s="8" t="str">
        <f>TEXT(SalesDataTable[[#This Row],[Order Date]],"mmm")</f>
        <v>May</v>
      </c>
    </row>
    <row r="899" spans="1:24" ht="16">
      <c r="A899" s="2">
        <v>3454</v>
      </c>
      <c r="B899" s="3">
        <v>46166</v>
      </c>
      <c r="C899" s="5">
        <f>YEAR(SalesDataTable[[#This Row],[Order Date]])</f>
        <v>2026</v>
      </c>
      <c r="D899" s="14" t="str">
        <f>"Q"&amp;ROUNDUP(MONTH(SalesDataTable[[#This Row],[Order Date]])/3,0)</f>
        <v>Q2</v>
      </c>
      <c r="E899" s="5">
        <f>MONTH(SalesDataTable[[#This Row],[Order Date]])</f>
        <v>5</v>
      </c>
      <c r="F899" s="5" t="str">
        <f>TEXT(SalesDataTable[[#This Row],[Order Date]], "MMM")</f>
        <v>May</v>
      </c>
      <c r="G899" s="4" t="s">
        <v>20</v>
      </c>
      <c r="H899" s="4" t="s">
        <v>31</v>
      </c>
      <c r="I899" s="4" t="s">
        <v>2</v>
      </c>
      <c r="J899" s="4" t="s">
        <v>13</v>
      </c>
      <c r="K899" s="4" t="s">
        <v>34</v>
      </c>
      <c r="L899" s="4" t="s">
        <v>35</v>
      </c>
      <c r="M899" s="9">
        <v>2</v>
      </c>
      <c r="N899" s="6">
        <v>41.32</v>
      </c>
      <c r="O899" s="7">
        <v>0</v>
      </c>
      <c r="P899" s="6">
        <v>14.91</v>
      </c>
      <c r="Q899" s="6">
        <f t="shared" si="56"/>
        <v>82.64</v>
      </c>
      <c r="R899" s="6">
        <f t="shared" si="57"/>
        <v>29.82</v>
      </c>
      <c r="S899" s="6">
        <f t="shared" si="58"/>
        <v>52.82</v>
      </c>
      <c r="T899" s="8">
        <f t="shared" si="59"/>
        <v>0.63915779283639884</v>
      </c>
      <c r="U899" s="5">
        <f>YEAR(SalesDataTable[[#This Row],[Order Date]])</f>
        <v>2026</v>
      </c>
      <c r="V899" s="8" t="str">
        <f>"Q"&amp;ROUNDUP(MONTH(SalesDataTable[[#This Row],[Order Date]])/3,0)</f>
        <v>Q2</v>
      </c>
      <c r="W899" s="9">
        <f>MONTH(SalesDataTable[[#This Row],[Order Date]])</f>
        <v>5</v>
      </c>
      <c r="X899" s="8" t="str">
        <f>TEXT(SalesDataTable[[#This Row],[Order Date]],"mmm")</f>
        <v>May</v>
      </c>
    </row>
    <row r="900" spans="1:24" ht="16">
      <c r="A900" s="2">
        <v>4472</v>
      </c>
      <c r="B900" s="3">
        <v>46166</v>
      </c>
      <c r="C900" s="5">
        <f>YEAR(SalesDataTable[[#This Row],[Order Date]])</f>
        <v>2026</v>
      </c>
      <c r="D900" s="14" t="str">
        <f>"Q"&amp;ROUNDUP(MONTH(SalesDataTable[[#This Row],[Order Date]])/3,0)</f>
        <v>Q2</v>
      </c>
      <c r="E900" s="5">
        <f>MONTH(SalesDataTable[[#This Row],[Order Date]])</f>
        <v>5</v>
      </c>
      <c r="F900" s="5" t="str">
        <f>TEXT(SalesDataTable[[#This Row],[Order Date]], "MMM")</f>
        <v>May</v>
      </c>
      <c r="G900" s="4" t="s">
        <v>20</v>
      </c>
      <c r="H900" s="4" t="s">
        <v>33</v>
      </c>
      <c r="I900" s="4" t="s">
        <v>28</v>
      </c>
      <c r="J900" s="4" t="s">
        <v>13</v>
      </c>
      <c r="K900" s="4" t="s">
        <v>9</v>
      </c>
      <c r="L900" s="4" t="s">
        <v>17</v>
      </c>
      <c r="M900" s="9">
        <v>2</v>
      </c>
      <c r="N900" s="6">
        <v>144.01</v>
      </c>
      <c r="O900" s="7">
        <v>0</v>
      </c>
      <c r="P900" s="6">
        <v>79.37</v>
      </c>
      <c r="Q900" s="6">
        <f t="shared" si="56"/>
        <v>288.02</v>
      </c>
      <c r="R900" s="6">
        <f t="shared" si="57"/>
        <v>158.74</v>
      </c>
      <c r="S900" s="6">
        <f t="shared" si="58"/>
        <v>129.27999999999997</v>
      </c>
      <c r="T900" s="8">
        <f t="shared" si="59"/>
        <v>0.44885771821401282</v>
      </c>
      <c r="U900" s="5">
        <f>YEAR(SalesDataTable[[#This Row],[Order Date]])</f>
        <v>2026</v>
      </c>
      <c r="V900" s="8" t="str">
        <f>"Q"&amp;ROUNDUP(MONTH(SalesDataTable[[#This Row],[Order Date]])/3,0)</f>
        <v>Q2</v>
      </c>
      <c r="W900" s="9">
        <f>MONTH(SalesDataTable[[#This Row],[Order Date]])</f>
        <v>5</v>
      </c>
      <c r="X900" s="8" t="str">
        <f>TEXT(SalesDataTable[[#This Row],[Order Date]],"mmm")</f>
        <v>May</v>
      </c>
    </row>
    <row r="901" spans="1:24" ht="16">
      <c r="A901" s="2">
        <v>4852</v>
      </c>
      <c r="B901" s="3">
        <v>46166</v>
      </c>
      <c r="C901" s="5">
        <f>YEAR(SalesDataTable[[#This Row],[Order Date]])</f>
        <v>2026</v>
      </c>
      <c r="D901" s="14" t="str">
        <f>"Q"&amp;ROUNDUP(MONTH(SalesDataTable[[#This Row],[Order Date]])/3,0)</f>
        <v>Q2</v>
      </c>
      <c r="E901" s="5">
        <f>MONTH(SalesDataTable[[#This Row],[Order Date]])</f>
        <v>5</v>
      </c>
      <c r="F901" s="5" t="str">
        <f>TEXT(SalesDataTable[[#This Row],[Order Date]], "MMM")</f>
        <v>May</v>
      </c>
      <c r="G901" s="4" t="s">
        <v>0</v>
      </c>
      <c r="H901" s="4" t="s">
        <v>50</v>
      </c>
      <c r="I901" s="4" t="s">
        <v>2</v>
      </c>
      <c r="J901" s="4" t="s">
        <v>16</v>
      </c>
      <c r="K901" s="4" t="s">
        <v>4</v>
      </c>
      <c r="L901" s="4" t="s">
        <v>22</v>
      </c>
      <c r="M901" s="9">
        <v>2</v>
      </c>
      <c r="N901" s="6">
        <v>51.17</v>
      </c>
      <c r="O901" s="7">
        <v>0.05</v>
      </c>
      <c r="P901" s="6">
        <v>21.97</v>
      </c>
      <c r="Q901" s="6">
        <f t="shared" si="56"/>
        <v>97.222999999999999</v>
      </c>
      <c r="R901" s="6">
        <f t="shared" si="57"/>
        <v>43.94</v>
      </c>
      <c r="S901" s="6">
        <f t="shared" si="58"/>
        <v>53.283000000000001</v>
      </c>
      <c r="T901" s="8">
        <f t="shared" si="59"/>
        <v>0.54804932989107513</v>
      </c>
      <c r="U901" s="5">
        <f>YEAR(SalesDataTable[[#This Row],[Order Date]])</f>
        <v>2026</v>
      </c>
      <c r="V901" s="8" t="str">
        <f>"Q"&amp;ROUNDUP(MONTH(SalesDataTable[[#This Row],[Order Date]])/3,0)</f>
        <v>Q2</v>
      </c>
      <c r="W901" s="9">
        <f>MONTH(SalesDataTable[[#This Row],[Order Date]])</f>
        <v>5</v>
      </c>
      <c r="X901" s="8" t="str">
        <f>TEXT(SalesDataTable[[#This Row],[Order Date]],"mmm")</f>
        <v>May</v>
      </c>
    </row>
    <row r="902" spans="1:24" ht="16">
      <c r="A902" s="2">
        <v>4959</v>
      </c>
      <c r="B902" s="3">
        <v>46166</v>
      </c>
      <c r="C902" s="5">
        <f>YEAR(SalesDataTable[[#This Row],[Order Date]])</f>
        <v>2026</v>
      </c>
      <c r="D902" s="14" t="str">
        <f>"Q"&amp;ROUNDUP(MONTH(SalesDataTable[[#This Row],[Order Date]])/3,0)</f>
        <v>Q2</v>
      </c>
      <c r="E902" s="5">
        <f>MONTH(SalesDataTable[[#This Row],[Order Date]])</f>
        <v>5</v>
      </c>
      <c r="F902" s="5" t="str">
        <f>TEXT(SalesDataTable[[#This Row],[Order Date]], "MMM")</f>
        <v>May</v>
      </c>
      <c r="G902" s="4" t="s">
        <v>0</v>
      </c>
      <c r="H902" s="4" t="s">
        <v>1</v>
      </c>
      <c r="I902" s="4" t="s">
        <v>8</v>
      </c>
      <c r="J902" s="4" t="s">
        <v>16</v>
      </c>
      <c r="K902" s="4" t="s">
        <v>23</v>
      </c>
      <c r="L902" s="4" t="s">
        <v>40</v>
      </c>
      <c r="M902" s="9">
        <v>6</v>
      </c>
      <c r="N902" s="6">
        <v>83.58</v>
      </c>
      <c r="O902" s="7">
        <v>0.2</v>
      </c>
      <c r="P902" s="6">
        <v>40.5</v>
      </c>
      <c r="Q902" s="6">
        <f t="shared" si="56"/>
        <v>401.18400000000003</v>
      </c>
      <c r="R902" s="6">
        <f t="shared" si="57"/>
        <v>243</v>
      </c>
      <c r="S902" s="6">
        <f t="shared" si="58"/>
        <v>158.18400000000003</v>
      </c>
      <c r="T902" s="8">
        <f t="shared" si="59"/>
        <v>0.39429289303661169</v>
      </c>
      <c r="U902" s="5">
        <f>YEAR(SalesDataTable[[#This Row],[Order Date]])</f>
        <v>2026</v>
      </c>
      <c r="V902" s="8" t="str">
        <f>"Q"&amp;ROUNDUP(MONTH(SalesDataTable[[#This Row],[Order Date]])/3,0)</f>
        <v>Q2</v>
      </c>
      <c r="W902" s="9">
        <f>MONTH(SalesDataTable[[#This Row],[Order Date]])</f>
        <v>5</v>
      </c>
      <c r="X902" s="8" t="str">
        <f>TEXT(SalesDataTable[[#This Row],[Order Date]],"mmm")</f>
        <v>May</v>
      </c>
    </row>
    <row r="903" spans="1:24" ht="16">
      <c r="A903" s="2">
        <v>5056</v>
      </c>
      <c r="B903" s="3">
        <v>46166</v>
      </c>
      <c r="C903" s="5">
        <f>YEAR(SalesDataTable[[#This Row],[Order Date]])</f>
        <v>2026</v>
      </c>
      <c r="D903" s="14" t="str">
        <f>"Q"&amp;ROUNDUP(MONTH(SalesDataTable[[#This Row],[Order Date]])/3,0)</f>
        <v>Q2</v>
      </c>
      <c r="E903" s="5">
        <f>MONTH(SalesDataTable[[#This Row],[Order Date]])</f>
        <v>5</v>
      </c>
      <c r="F903" s="5" t="str">
        <f>TEXT(SalesDataTable[[#This Row],[Order Date]], "MMM")</f>
        <v>May</v>
      </c>
      <c r="G903" s="4" t="s">
        <v>11</v>
      </c>
      <c r="H903" s="4" t="s">
        <v>52</v>
      </c>
      <c r="I903" s="4" t="s">
        <v>28</v>
      </c>
      <c r="J903" s="4" t="s">
        <v>3</v>
      </c>
      <c r="K903" s="4" t="s">
        <v>23</v>
      </c>
      <c r="L903" s="4" t="s">
        <v>40</v>
      </c>
      <c r="M903" s="9">
        <v>2</v>
      </c>
      <c r="N903" s="6">
        <v>80.010000000000005</v>
      </c>
      <c r="O903" s="7">
        <v>0</v>
      </c>
      <c r="P903" s="6">
        <v>38.54</v>
      </c>
      <c r="Q903" s="6">
        <f t="shared" si="56"/>
        <v>160.02000000000001</v>
      </c>
      <c r="R903" s="6">
        <f t="shared" si="57"/>
        <v>77.08</v>
      </c>
      <c r="S903" s="6">
        <f t="shared" si="58"/>
        <v>82.940000000000012</v>
      </c>
      <c r="T903" s="8">
        <f t="shared" si="59"/>
        <v>0.51831021122359711</v>
      </c>
      <c r="U903" s="5">
        <f>YEAR(SalesDataTable[[#This Row],[Order Date]])</f>
        <v>2026</v>
      </c>
      <c r="V903" s="8" t="str">
        <f>"Q"&amp;ROUNDUP(MONTH(SalesDataTable[[#This Row],[Order Date]])/3,0)</f>
        <v>Q2</v>
      </c>
      <c r="W903" s="9">
        <f>MONTH(SalesDataTable[[#This Row],[Order Date]])</f>
        <v>5</v>
      </c>
      <c r="X903" s="8" t="str">
        <f>TEXT(SalesDataTable[[#This Row],[Order Date]],"mmm")</f>
        <v>May</v>
      </c>
    </row>
    <row r="904" spans="1:24" ht="16">
      <c r="A904" s="2">
        <v>1152</v>
      </c>
      <c r="B904" s="3">
        <v>46167</v>
      </c>
      <c r="C904" s="5">
        <f>YEAR(SalesDataTable[[#This Row],[Order Date]])</f>
        <v>2026</v>
      </c>
      <c r="D904" s="14" t="str">
        <f>"Q"&amp;ROUNDUP(MONTH(SalesDataTable[[#This Row],[Order Date]])/3,0)</f>
        <v>Q2</v>
      </c>
      <c r="E904" s="5">
        <f>MONTH(SalesDataTable[[#This Row],[Order Date]])</f>
        <v>5</v>
      </c>
      <c r="F904" s="5" t="str">
        <f>TEXT(SalesDataTable[[#This Row],[Order Date]], "MMM")</f>
        <v>May</v>
      </c>
      <c r="G904" s="4" t="s">
        <v>20</v>
      </c>
      <c r="H904" s="4" t="s">
        <v>31</v>
      </c>
      <c r="I904" s="4" t="s">
        <v>2</v>
      </c>
      <c r="J904" s="4" t="s">
        <v>13</v>
      </c>
      <c r="K904" s="4" t="s">
        <v>9</v>
      </c>
      <c r="L904" s="4" t="s">
        <v>10</v>
      </c>
      <c r="M904" s="9">
        <v>2</v>
      </c>
      <c r="N904" s="6">
        <v>94.4</v>
      </c>
      <c r="O904" s="7">
        <v>0</v>
      </c>
      <c r="P904" s="6">
        <v>46.39</v>
      </c>
      <c r="Q904" s="6">
        <f t="shared" si="56"/>
        <v>188.8</v>
      </c>
      <c r="R904" s="6">
        <f t="shared" si="57"/>
        <v>92.78</v>
      </c>
      <c r="S904" s="6">
        <f t="shared" si="58"/>
        <v>96.02000000000001</v>
      </c>
      <c r="T904" s="8">
        <f t="shared" si="59"/>
        <v>0.50858050847457625</v>
      </c>
      <c r="U904" s="5">
        <f>YEAR(SalesDataTable[[#This Row],[Order Date]])</f>
        <v>2026</v>
      </c>
      <c r="V904" s="8" t="str">
        <f>"Q"&amp;ROUNDUP(MONTH(SalesDataTable[[#This Row],[Order Date]])/3,0)</f>
        <v>Q2</v>
      </c>
      <c r="W904" s="9">
        <f>MONTH(SalesDataTable[[#This Row],[Order Date]])</f>
        <v>5</v>
      </c>
      <c r="X904" s="8" t="str">
        <f>TEXT(SalesDataTable[[#This Row],[Order Date]],"mmm")</f>
        <v>May</v>
      </c>
    </row>
    <row r="905" spans="1:24" ht="16">
      <c r="A905" s="2">
        <v>3919</v>
      </c>
      <c r="B905" s="3">
        <v>46167</v>
      </c>
      <c r="C905" s="5">
        <f>YEAR(SalesDataTable[[#This Row],[Order Date]])</f>
        <v>2026</v>
      </c>
      <c r="D905" s="14" t="str">
        <f>"Q"&amp;ROUNDUP(MONTH(SalesDataTable[[#This Row],[Order Date]])/3,0)</f>
        <v>Q2</v>
      </c>
      <c r="E905" s="5">
        <f>MONTH(SalesDataTable[[#This Row],[Order Date]])</f>
        <v>5</v>
      </c>
      <c r="F905" s="5" t="str">
        <f>TEXT(SalesDataTable[[#This Row],[Order Date]], "MMM")</f>
        <v>May</v>
      </c>
      <c r="G905" s="4" t="s">
        <v>11</v>
      </c>
      <c r="H905" s="4" t="s">
        <v>12</v>
      </c>
      <c r="I905" s="4" t="s">
        <v>19</v>
      </c>
      <c r="J905" s="4" t="s">
        <v>16</v>
      </c>
      <c r="K905" s="4" t="s">
        <v>9</v>
      </c>
      <c r="L905" s="4" t="s">
        <v>37</v>
      </c>
      <c r="M905" s="9">
        <v>6</v>
      </c>
      <c r="N905" s="6">
        <v>157.33000000000001</v>
      </c>
      <c r="O905" s="7">
        <v>0</v>
      </c>
      <c r="P905" s="6">
        <v>78.849999999999994</v>
      </c>
      <c r="Q905" s="6">
        <f t="shared" si="56"/>
        <v>943.98</v>
      </c>
      <c r="R905" s="6">
        <f t="shared" si="57"/>
        <v>473.09999999999997</v>
      </c>
      <c r="S905" s="6">
        <f t="shared" si="58"/>
        <v>470.88000000000005</v>
      </c>
      <c r="T905" s="8">
        <f t="shared" si="59"/>
        <v>0.4988241276298227</v>
      </c>
      <c r="U905" s="5">
        <f>YEAR(SalesDataTable[[#This Row],[Order Date]])</f>
        <v>2026</v>
      </c>
      <c r="V905" s="8" t="str">
        <f>"Q"&amp;ROUNDUP(MONTH(SalesDataTable[[#This Row],[Order Date]])/3,0)</f>
        <v>Q2</v>
      </c>
      <c r="W905" s="9">
        <f>MONTH(SalesDataTable[[#This Row],[Order Date]])</f>
        <v>5</v>
      </c>
      <c r="X905" s="8" t="str">
        <f>TEXT(SalesDataTable[[#This Row],[Order Date]],"mmm")</f>
        <v>May</v>
      </c>
    </row>
    <row r="906" spans="1:24" ht="16">
      <c r="A906" s="2">
        <v>4202</v>
      </c>
      <c r="B906" s="3">
        <v>46167</v>
      </c>
      <c r="C906" s="5">
        <f>YEAR(SalesDataTable[[#This Row],[Order Date]])</f>
        <v>2026</v>
      </c>
      <c r="D906" s="14" t="str">
        <f>"Q"&amp;ROUNDUP(MONTH(SalesDataTable[[#This Row],[Order Date]])/3,0)</f>
        <v>Q2</v>
      </c>
      <c r="E906" s="5">
        <f>MONTH(SalesDataTable[[#This Row],[Order Date]])</f>
        <v>5</v>
      </c>
      <c r="F906" s="5" t="str">
        <f>TEXT(SalesDataTable[[#This Row],[Order Date]], "MMM")</f>
        <v>May</v>
      </c>
      <c r="G906" s="4" t="s">
        <v>11</v>
      </c>
      <c r="H906" s="4" t="s">
        <v>18</v>
      </c>
      <c r="I906" s="4" t="s">
        <v>2</v>
      </c>
      <c r="J906" s="4" t="s">
        <v>13</v>
      </c>
      <c r="K906" s="4" t="s">
        <v>23</v>
      </c>
      <c r="L906" s="4" t="s">
        <v>51</v>
      </c>
      <c r="M906" s="9">
        <v>1</v>
      </c>
      <c r="N906" s="6">
        <v>125.44</v>
      </c>
      <c r="O906" s="7">
        <v>0</v>
      </c>
      <c r="P906" s="6">
        <v>59.92</v>
      </c>
      <c r="Q906" s="6">
        <f t="shared" si="56"/>
        <v>125.44</v>
      </c>
      <c r="R906" s="6">
        <f t="shared" si="57"/>
        <v>59.92</v>
      </c>
      <c r="S906" s="6">
        <f t="shared" si="58"/>
        <v>65.52</v>
      </c>
      <c r="T906" s="8">
        <f t="shared" si="59"/>
        <v>0.5223214285714286</v>
      </c>
      <c r="U906" s="5">
        <f>YEAR(SalesDataTable[[#This Row],[Order Date]])</f>
        <v>2026</v>
      </c>
      <c r="V906" s="8" t="str">
        <f>"Q"&amp;ROUNDUP(MONTH(SalesDataTable[[#This Row],[Order Date]])/3,0)</f>
        <v>Q2</v>
      </c>
      <c r="W906" s="9">
        <f>MONTH(SalesDataTable[[#This Row],[Order Date]])</f>
        <v>5</v>
      </c>
      <c r="X906" s="8" t="str">
        <f>TEXT(SalesDataTable[[#This Row],[Order Date]],"mmm")</f>
        <v>May</v>
      </c>
    </row>
    <row r="907" spans="1:24" ht="16">
      <c r="A907" s="2">
        <v>4274</v>
      </c>
      <c r="B907" s="3">
        <v>46167</v>
      </c>
      <c r="C907" s="5">
        <f>YEAR(SalesDataTable[[#This Row],[Order Date]])</f>
        <v>2026</v>
      </c>
      <c r="D907" s="14" t="str">
        <f>"Q"&amp;ROUNDUP(MONTH(SalesDataTable[[#This Row],[Order Date]])/3,0)</f>
        <v>Q2</v>
      </c>
      <c r="E907" s="5">
        <f>MONTH(SalesDataTable[[#This Row],[Order Date]])</f>
        <v>5</v>
      </c>
      <c r="F907" s="5" t="str">
        <f>TEXT(SalesDataTable[[#This Row],[Order Date]], "MMM")</f>
        <v>May</v>
      </c>
      <c r="G907" s="4" t="s">
        <v>6</v>
      </c>
      <c r="H907" s="4" t="s">
        <v>43</v>
      </c>
      <c r="I907" s="4" t="s">
        <v>28</v>
      </c>
      <c r="J907" s="4" t="s">
        <v>3</v>
      </c>
      <c r="K907" s="4" t="s">
        <v>34</v>
      </c>
      <c r="L907" s="4" t="s">
        <v>42</v>
      </c>
      <c r="M907" s="9">
        <v>2</v>
      </c>
      <c r="N907" s="6">
        <v>36.18</v>
      </c>
      <c r="O907" s="7">
        <v>0</v>
      </c>
      <c r="P907" s="6">
        <v>13.71</v>
      </c>
      <c r="Q907" s="6">
        <f t="shared" si="56"/>
        <v>72.36</v>
      </c>
      <c r="R907" s="6">
        <f t="shared" si="57"/>
        <v>27.42</v>
      </c>
      <c r="S907" s="6">
        <f t="shared" si="58"/>
        <v>44.94</v>
      </c>
      <c r="T907" s="8">
        <f t="shared" si="59"/>
        <v>0.62106135986733002</v>
      </c>
      <c r="U907" s="5">
        <f>YEAR(SalesDataTable[[#This Row],[Order Date]])</f>
        <v>2026</v>
      </c>
      <c r="V907" s="8" t="str">
        <f>"Q"&amp;ROUNDUP(MONTH(SalesDataTable[[#This Row],[Order Date]])/3,0)</f>
        <v>Q2</v>
      </c>
      <c r="W907" s="9">
        <f>MONTH(SalesDataTable[[#This Row],[Order Date]])</f>
        <v>5</v>
      </c>
      <c r="X907" s="8" t="str">
        <f>TEXT(SalesDataTable[[#This Row],[Order Date]],"mmm")</f>
        <v>May</v>
      </c>
    </row>
    <row r="908" spans="1:24" ht="16">
      <c r="A908" s="2">
        <v>4364</v>
      </c>
      <c r="B908" s="3">
        <v>46167</v>
      </c>
      <c r="C908" s="5">
        <f>YEAR(SalesDataTable[[#This Row],[Order Date]])</f>
        <v>2026</v>
      </c>
      <c r="D908" s="14" t="str">
        <f>"Q"&amp;ROUNDUP(MONTH(SalesDataTable[[#This Row],[Order Date]])/3,0)</f>
        <v>Q2</v>
      </c>
      <c r="E908" s="5">
        <f>MONTH(SalesDataTable[[#This Row],[Order Date]])</f>
        <v>5</v>
      </c>
      <c r="F908" s="5" t="str">
        <f>TEXT(SalesDataTable[[#This Row],[Order Date]], "MMM")</f>
        <v>May</v>
      </c>
      <c r="G908" s="4" t="s">
        <v>0</v>
      </c>
      <c r="H908" s="4" t="s">
        <v>50</v>
      </c>
      <c r="I908" s="4" t="s">
        <v>19</v>
      </c>
      <c r="J908" s="4" t="s">
        <v>3</v>
      </c>
      <c r="K908" s="4" t="s">
        <v>34</v>
      </c>
      <c r="L908" s="4" t="s">
        <v>35</v>
      </c>
      <c r="M908" s="9">
        <v>1</v>
      </c>
      <c r="N908" s="6">
        <v>41</v>
      </c>
      <c r="O908" s="7">
        <v>0.05</v>
      </c>
      <c r="P908" s="6">
        <v>14.51</v>
      </c>
      <c r="Q908" s="6">
        <f t="shared" si="56"/>
        <v>38.949999999999996</v>
      </c>
      <c r="R908" s="6">
        <f t="shared" si="57"/>
        <v>14.51</v>
      </c>
      <c r="S908" s="6">
        <f t="shared" si="58"/>
        <v>24.439999999999998</v>
      </c>
      <c r="T908" s="8">
        <f t="shared" si="59"/>
        <v>0.62747111681643131</v>
      </c>
      <c r="U908" s="5">
        <f>YEAR(SalesDataTable[[#This Row],[Order Date]])</f>
        <v>2026</v>
      </c>
      <c r="V908" s="8" t="str">
        <f>"Q"&amp;ROUNDUP(MONTH(SalesDataTable[[#This Row],[Order Date]])/3,0)</f>
        <v>Q2</v>
      </c>
      <c r="W908" s="9">
        <f>MONTH(SalesDataTable[[#This Row],[Order Date]])</f>
        <v>5</v>
      </c>
      <c r="X908" s="8" t="str">
        <f>TEXT(SalesDataTable[[#This Row],[Order Date]],"mmm")</f>
        <v>May</v>
      </c>
    </row>
    <row r="909" spans="1:24" ht="16">
      <c r="A909" s="2">
        <v>4896</v>
      </c>
      <c r="B909" s="3">
        <v>46167</v>
      </c>
      <c r="C909" s="5">
        <f>YEAR(SalesDataTable[[#This Row],[Order Date]])</f>
        <v>2026</v>
      </c>
      <c r="D909" s="14" t="str">
        <f>"Q"&amp;ROUNDUP(MONTH(SalesDataTable[[#This Row],[Order Date]])/3,0)</f>
        <v>Q2</v>
      </c>
      <c r="E909" s="5">
        <f>MONTH(SalesDataTable[[#This Row],[Order Date]])</f>
        <v>5</v>
      </c>
      <c r="F909" s="5" t="str">
        <f>TEXT(SalesDataTable[[#This Row],[Order Date]], "MMM")</f>
        <v>May</v>
      </c>
      <c r="G909" s="4" t="s">
        <v>11</v>
      </c>
      <c r="H909" s="4" t="s">
        <v>25</v>
      </c>
      <c r="I909" s="4" t="s">
        <v>2</v>
      </c>
      <c r="J909" s="4" t="s">
        <v>3</v>
      </c>
      <c r="K909" s="4" t="s">
        <v>9</v>
      </c>
      <c r="L909" s="4" t="s">
        <v>46</v>
      </c>
      <c r="M909" s="9">
        <v>1</v>
      </c>
      <c r="N909" s="6">
        <v>72.33</v>
      </c>
      <c r="O909" s="7">
        <v>0.1</v>
      </c>
      <c r="P909" s="6">
        <v>32.61</v>
      </c>
      <c r="Q909" s="6">
        <f t="shared" si="56"/>
        <v>65.096999999999994</v>
      </c>
      <c r="R909" s="6">
        <f t="shared" si="57"/>
        <v>32.61</v>
      </c>
      <c r="S909" s="6">
        <f t="shared" si="58"/>
        <v>32.486999999999995</v>
      </c>
      <c r="T909" s="8">
        <f t="shared" si="59"/>
        <v>0.49905525600258072</v>
      </c>
      <c r="U909" s="5">
        <f>YEAR(SalesDataTable[[#This Row],[Order Date]])</f>
        <v>2026</v>
      </c>
      <c r="V909" s="8" t="str">
        <f>"Q"&amp;ROUNDUP(MONTH(SalesDataTable[[#This Row],[Order Date]])/3,0)</f>
        <v>Q2</v>
      </c>
      <c r="W909" s="9">
        <f>MONTH(SalesDataTable[[#This Row],[Order Date]])</f>
        <v>5</v>
      </c>
      <c r="X909" s="8" t="str">
        <f>TEXT(SalesDataTable[[#This Row],[Order Date]],"mmm")</f>
        <v>May</v>
      </c>
    </row>
    <row r="910" spans="1:24" ht="16">
      <c r="A910" s="2">
        <v>5109</v>
      </c>
      <c r="B910" s="3">
        <v>46167</v>
      </c>
      <c r="C910" s="5">
        <f>YEAR(SalesDataTable[[#This Row],[Order Date]])</f>
        <v>2026</v>
      </c>
      <c r="D910" s="14" t="str">
        <f>"Q"&amp;ROUNDUP(MONTH(SalesDataTable[[#This Row],[Order Date]])/3,0)</f>
        <v>Q2</v>
      </c>
      <c r="E910" s="5">
        <f>MONTH(SalesDataTable[[#This Row],[Order Date]])</f>
        <v>5</v>
      </c>
      <c r="F910" s="5" t="str">
        <f>TEXT(SalesDataTable[[#This Row],[Order Date]], "MMM")</f>
        <v>May</v>
      </c>
      <c r="G910" s="4" t="s">
        <v>20</v>
      </c>
      <c r="H910" s="4" t="s">
        <v>21</v>
      </c>
      <c r="I910" s="4" t="s">
        <v>2</v>
      </c>
      <c r="J910" s="4" t="s">
        <v>16</v>
      </c>
      <c r="K910" s="4" t="s">
        <v>23</v>
      </c>
      <c r="L910" s="4" t="s">
        <v>51</v>
      </c>
      <c r="M910" s="9">
        <v>2</v>
      </c>
      <c r="N910" s="6">
        <v>125.42</v>
      </c>
      <c r="O910" s="7">
        <v>0</v>
      </c>
      <c r="P910" s="6">
        <v>62.28</v>
      </c>
      <c r="Q910" s="6">
        <f t="shared" si="56"/>
        <v>250.84</v>
      </c>
      <c r="R910" s="6">
        <f t="shared" si="57"/>
        <v>124.56</v>
      </c>
      <c r="S910" s="6">
        <f t="shared" si="58"/>
        <v>126.28</v>
      </c>
      <c r="T910" s="8">
        <f t="shared" si="59"/>
        <v>0.50342848030617127</v>
      </c>
      <c r="U910" s="5">
        <f>YEAR(SalesDataTable[[#This Row],[Order Date]])</f>
        <v>2026</v>
      </c>
      <c r="V910" s="8" t="str">
        <f>"Q"&amp;ROUNDUP(MONTH(SalesDataTable[[#This Row],[Order Date]])/3,0)</f>
        <v>Q2</v>
      </c>
      <c r="W910" s="9">
        <f>MONTH(SalesDataTable[[#This Row],[Order Date]])</f>
        <v>5</v>
      </c>
      <c r="X910" s="8" t="str">
        <f>TEXT(SalesDataTable[[#This Row],[Order Date]],"mmm")</f>
        <v>May</v>
      </c>
    </row>
    <row r="911" spans="1:24" ht="16">
      <c r="A911" s="2">
        <v>289</v>
      </c>
      <c r="B911" s="3">
        <v>46168</v>
      </c>
      <c r="C911" s="5">
        <f>YEAR(SalesDataTable[[#This Row],[Order Date]])</f>
        <v>2026</v>
      </c>
      <c r="D911" s="14" t="str">
        <f>"Q"&amp;ROUNDUP(MONTH(SalesDataTable[[#This Row],[Order Date]])/3,0)</f>
        <v>Q2</v>
      </c>
      <c r="E911" s="5">
        <f>MONTH(SalesDataTable[[#This Row],[Order Date]])</f>
        <v>5</v>
      </c>
      <c r="F911" s="5" t="str">
        <f>TEXT(SalesDataTable[[#This Row],[Order Date]], "MMM")</f>
        <v>May</v>
      </c>
      <c r="G911" s="4" t="s">
        <v>0</v>
      </c>
      <c r="H911" s="4" t="s">
        <v>50</v>
      </c>
      <c r="I911" s="4" t="s">
        <v>2</v>
      </c>
      <c r="J911" s="4" t="s">
        <v>16</v>
      </c>
      <c r="K911" s="4" t="s">
        <v>4</v>
      </c>
      <c r="L911" s="4" t="s">
        <v>26</v>
      </c>
      <c r="M911" s="9">
        <v>2</v>
      </c>
      <c r="N911" s="6">
        <v>41.29</v>
      </c>
      <c r="O911" s="7">
        <v>0.15</v>
      </c>
      <c r="P911" s="6">
        <v>16.43</v>
      </c>
      <c r="Q911" s="6">
        <f t="shared" si="56"/>
        <v>70.192999999999998</v>
      </c>
      <c r="R911" s="6">
        <f t="shared" si="57"/>
        <v>32.86</v>
      </c>
      <c r="S911" s="6">
        <f t="shared" si="58"/>
        <v>37.332999999999998</v>
      </c>
      <c r="T911" s="8">
        <f t="shared" si="59"/>
        <v>0.531862151496588</v>
      </c>
      <c r="U911" s="5">
        <f>YEAR(SalesDataTable[[#This Row],[Order Date]])</f>
        <v>2026</v>
      </c>
      <c r="V911" s="8" t="str">
        <f>"Q"&amp;ROUNDUP(MONTH(SalesDataTable[[#This Row],[Order Date]])/3,0)</f>
        <v>Q2</v>
      </c>
      <c r="W911" s="9">
        <f>MONTH(SalesDataTable[[#This Row],[Order Date]])</f>
        <v>5</v>
      </c>
      <c r="X911" s="8" t="str">
        <f>TEXT(SalesDataTable[[#This Row],[Order Date]],"mmm")</f>
        <v>May</v>
      </c>
    </row>
    <row r="912" spans="1:24" ht="16">
      <c r="A912" s="2">
        <v>4092</v>
      </c>
      <c r="B912" s="3">
        <v>46168</v>
      </c>
      <c r="C912" s="5">
        <f>YEAR(SalesDataTable[[#This Row],[Order Date]])</f>
        <v>2026</v>
      </c>
      <c r="D912" s="14" t="str">
        <f>"Q"&amp;ROUNDUP(MONTH(SalesDataTable[[#This Row],[Order Date]])/3,0)</f>
        <v>Q2</v>
      </c>
      <c r="E912" s="5">
        <f>MONTH(SalesDataTable[[#This Row],[Order Date]])</f>
        <v>5</v>
      </c>
      <c r="F912" s="5" t="str">
        <f>TEXT(SalesDataTable[[#This Row],[Order Date]], "MMM")</f>
        <v>May</v>
      </c>
      <c r="G912" s="4" t="s">
        <v>20</v>
      </c>
      <c r="H912" s="4" t="s">
        <v>33</v>
      </c>
      <c r="I912" s="4" t="s">
        <v>8</v>
      </c>
      <c r="J912" s="4" t="s">
        <v>16</v>
      </c>
      <c r="K912" s="4" t="s">
        <v>14</v>
      </c>
      <c r="L912" s="4" t="s">
        <v>44</v>
      </c>
      <c r="M912" s="9">
        <v>8</v>
      </c>
      <c r="N912" s="6">
        <v>131.4</v>
      </c>
      <c r="O912" s="7">
        <v>0.05</v>
      </c>
      <c r="P912" s="6">
        <v>66.489999999999995</v>
      </c>
      <c r="Q912" s="6">
        <f t="shared" si="56"/>
        <v>998.64</v>
      </c>
      <c r="R912" s="6">
        <f t="shared" si="57"/>
        <v>531.91999999999996</v>
      </c>
      <c r="S912" s="6">
        <f t="shared" si="58"/>
        <v>466.72</v>
      </c>
      <c r="T912" s="8">
        <f t="shared" si="59"/>
        <v>0.46735560362092449</v>
      </c>
      <c r="U912" s="5">
        <f>YEAR(SalesDataTable[[#This Row],[Order Date]])</f>
        <v>2026</v>
      </c>
      <c r="V912" s="8" t="str">
        <f>"Q"&amp;ROUNDUP(MONTH(SalesDataTable[[#This Row],[Order Date]])/3,0)</f>
        <v>Q2</v>
      </c>
      <c r="W912" s="9">
        <f>MONTH(SalesDataTable[[#This Row],[Order Date]])</f>
        <v>5</v>
      </c>
      <c r="X912" s="8" t="str">
        <f>TEXT(SalesDataTable[[#This Row],[Order Date]],"mmm")</f>
        <v>May</v>
      </c>
    </row>
    <row r="913" spans="1:24" ht="16">
      <c r="A913" s="2">
        <v>4727</v>
      </c>
      <c r="B913" s="3">
        <v>46168</v>
      </c>
      <c r="C913" s="5">
        <f>YEAR(SalesDataTable[[#This Row],[Order Date]])</f>
        <v>2026</v>
      </c>
      <c r="D913" s="14" t="str">
        <f>"Q"&amp;ROUNDUP(MONTH(SalesDataTable[[#This Row],[Order Date]])/3,0)</f>
        <v>Q2</v>
      </c>
      <c r="E913" s="5">
        <f>MONTH(SalesDataTable[[#This Row],[Order Date]])</f>
        <v>5</v>
      </c>
      <c r="F913" s="5" t="str">
        <f>TEXT(SalesDataTable[[#This Row],[Order Date]], "MMM")</f>
        <v>May</v>
      </c>
      <c r="G913" s="4" t="s">
        <v>11</v>
      </c>
      <c r="H913" s="4" t="s">
        <v>52</v>
      </c>
      <c r="I913" s="4" t="s">
        <v>2</v>
      </c>
      <c r="J913" s="4" t="s">
        <v>13</v>
      </c>
      <c r="K913" s="4" t="s">
        <v>9</v>
      </c>
      <c r="L913" s="4" t="s">
        <v>17</v>
      </c>
      <c r="M913" s="9">
        <v>4</v>
      </c>
      <c r="N913" s="6">
        <v>140.66999999999999</v>
      </c>
      <c r="O913" s="7">
        <v>0</v>
      </c>
      <c r="P913" s="6">
        <v>80.72</v>
      </c>
      <c r="Q913" s="6">
        <f t="shared" si="56"/>
        <v>562.67999999999995</v>
      </c>
      <c r="R913" s="6">
        <f t="shared" si="57"/>
        <v>322.88</v>
      </c>
      <c r="S913" s="6">
        <f t="shared" si="58"/>
        <v>239.79999999999995</v>
      </c>
      <c r="T913" s="8">
        <f t="shared" si="59"/>
        <v>0.42617473519584842</v>
      </c>
      <c r="U913" s="5">
        <f>YEAR(SalesDataTable[[#This Row],[Order Date]])</f>
        <v>2026</v>
      </c>
      <c r="V913" s="8" t="str">
        <f>"Q"&amp;ROUNDUP(MONTH(SalesDataTable[[#This Row],[Order Date]])/3,0)</f>
        <v>Q2</v>
      </c>
      <c r="W913" s="9">
        <f>MONTH(SalesDataTable[[#This Row],[Order Date]])</f>
        <v>5</v>
      </c>
      <c r="X913" s="8" t="str">
        <f>TEXT(SalesDataTable[[#This Row],[Order Date]],"mmm")</f>
        <v>May</v>
      </c>
    </row>
    <row r="914" spans="1:24" ht="16">
      <c r="A914" s="2">
        <v>4753</v>
      </c>
      <c r="B914" s="3">
        <v>46168</v>
      </c>
      <c r="C914" s="5">
        <f>YEAR(SalesDataTable[[#This Row],[Order Date]])</f>
        <v>2026</v>
      </c>
      <c r="D914" s="14" t="str">
        <f>"Q"&amp;ROUNDUP(MONTH(SalesDataTable[[#This Row],[Order Date]])/3,0)</f>
        <v>Q2</v>
      </c>
      <c r="E914" s="5">
        <f>MONTH(SalesDataTable[[#This Row],[Order Date]])</f>
        <v>5</v>
      </c>
      <c r="F914" s="5" t="str">
        <f>TEXT(SalesDataTable[[#This Row],[Order Date]], "MMM")</f>
        <v>May</v>
      </c>
      <c r="G914" s="4" t="s">
        <v>20</v>
      </c>
      <c r="H914" s="4" t="s">
        <v>33</v>
      </c>
      <c r="I914" s="4" t="s">
        <v>2</v>
      </c>
      <c r="J914" s="4" t="s">
        <v>3</v>
      </c>
      <c r="K914" s="4" t="s">
        <v>34</v>
      </c>
      <c r="L914" s="4" t="s">
        <v>42</v>
      </c>
      <c r="M914" s="9">
        <v>1</v>
      </c>
      <c r="N914" s="6">
        <v>36.659999999999997</v>
      </c>
      <c r="O914" s="7">
        <v>0.05</v>
      </c>
      <c r="P914" s="6">
        <v>13.51</v>
      </c>
      <c r="Q914" s="6">
        <f t="shared" si="56"/>
        <v>34.826999999999998</v>
      </c>
      <c r="R914" s="6">
        <f t="shared" si="57"/>
        <v>13.51</v>
      </c>
      <c r="S914" s="6">
        <f t="shared" si="58"/>
        <v>21.317</v>
      </c>
      <c r="T914" s="8">
        <f t="shared" si="59"/>
        <v>0.61208257960777557</v>
      </c>
      <c r="U914" s="5">
        <f>YEAR(SalesDataTable[[#This Row],[Order Date]])</f>
        <v>2026</v>
      </c>
      <c r="V914" s="8" t="str">
        <f>"Q"&amp;ROUNDUP(MONTH(SalesDataTable[[#This Row],[Order Date]])/3,0)</f>
        <v>Q2</v>
      </c>
      <c r="W914" s="9">
        <f>MONTH(SalesDataTable[[#This Row],[Order Date]])</f>
        <v>5</v>
      </c>
      <c r="X914" s="8" t="str">
        <f>TEXT(SalesDataTable[[#This Row],[Order Date]],"mmm")</f>
        <v>May</v>
      </c>
    </row>
    <row r="915" spans="1:24" ht="16">
      <c r="A915" s="2">
        <v>942</v>
      </c>
      <c r="B915" s="3">
        <v>46169</v>
      </c>
      <c r="C915" s="5">
        <f>YEAR(SalesDataTable[[#This Row],[Order Date]])</f>
        <v>2026</v>
      </c>
      <c r="D915" s="14" t="str">
        <f>"Q"&amp;ROUNDUP(MONTH(SalesDataTable[[#This Row],[Order Date]])/3,0)</f>
        <v>Q2</v>
      </c>
      <c r="E915" s="5">
        <f>MONTH(SalesDataTable[[#This Row],[Order Date]])</f>
        <v>5</v>
      </c>
      <c r="F915" s="5" t="str">
        <f>TEXT(SalesDataTable[[#This Row],[Order Date]], "MMM")</f>
        <v>May</v>
      </c>
      <c r="G915" s="4" t="s">
        <v>20</v>
      </c>
      <c r="H915" s="4" t="s">
        <v>21</v>
      </c>
      <c r="I915" s="4" t="s">
        <v>2</v>
      </c>
      <c r="J915" s="4" t="s">
        <v>3</v>
      </c>
      <c r="K915" s="4" t="s">
        <v>14</v>
      </c>
      <c r="L915" s="4" t="s">
        <v>32</v>
      </c>
      <c r="M915" s="9">
        <v>1</v>
      </c>
      <c r="N915" s="6">
        <v>46.28</v>
      </c>
      <c r="O915" s="7">
        <v>0.05</v>
      </c>
      <c r="P915" s="6">
        <v>17.95</v>
      </c>
      <c r="Q915" s="6">
        <f t="shared" si="56"/>
        <v>43.966000000000001</v>
      </c>
      <c r="R915" s="6">
        <f t="shared" si="57"/>
        <v>17.95</v>
      </c>
      <c r="S915" s="6">
        <f t="shared" si="58"/>
        <v>26.016000000000002</v>
      </c>
      <c r="T915" s="8">
        <f t="shared" si="59"/>
        <v>0.591729973161079</v>
      </c>
      <c r="U915" s="5">
        <f>YEAR(SalesDataTable[[#This Row],[Order Date]])</f>
        <v>2026</v>
      </c>
      <c r="V915" s="8" t="str">
        <f>"Q"&amp;ROUNDUP(MONTH(SalesDataTable[[#This Row],[Order Date]])/3,0)</f>
        <v>Q2</v>
      </c>
      <c r="W915" s="9">
        <f>MONTH(SalesDataTable[[#This Row],[Order Date]])</f>
        <v>5</v>
      </c>
      <c r="X915" s="8" t="str">
        <f>TEXT(SalesDataTable[[#This Row],[Order Date]],"mmm")</f>
        <v>May</v>
      </c>
    </row>
    <row r="916" spans="1:24" ht="16">
      <c r="A916" s="2">
        <v>1755</v>
      </c>
      <c r="B916" s="3">
        <v>46169</v>
      </c>
      <c r="C916" s="5">
        <f>YEAR(SalesDataTable[[#This Row],[Order Date]])</f>
        <v>2026</v>
      </c>
      <c r="D916" s="14" t="str">
        <f>"Q"&amp;ROUNDUP(MONTH(SalesDataTable[[#This Row],[Order Date]])/3,0)</f>
        <v>Q2</v>
      </c>
      <c r="E916" s="5">
        <f>MONTH(SalesDataTable[[#This Row],[Order Date]])</f>
        <v>5</v>
      </c>
      <c r="F916" s="5" t="str">
        <f>TEXT(SalesDataTable[[#This Row],[Order Date]], "MMM")</f>
        <v>May</v>
      </c>
      <c r="G916" s="4" t="s">
        <v>20</v>
      </c>
      <c r="H916" s="4" t="s">
        <v>47</v>
      </c>
      <c r="I916" s="4" t="s">
        <v>28</v>
      </c>
      <c r="J916" s="4" t="s">
        <v>3</v>
      </c>
      <c r="K916" s="4" t="s">
        <v>9</v>
      </c>
      <c r="L916" s="4" t="s">
        <v>10</v>
      </c>
      <c r="M916" s="9">
        <v>2</v>
      </c>
      <c r="N916" s="6">
        <v>92.12</v>
      </c>
      <c r="O916" s="7">
        <v>0</v>
      </c>
      <c r="P916" s="6">
        <v>46.64</v>
      </c>
      <c r="Q916" s="6">
        <f t="shared" si="56"/>
        <v>184.24</v>
      </c>
      <c r="R916" s="6">
        <f t="shared" si="57"/>
        <v>93.28</v>
      </c>
      <c r="S916" s="6">
        <f t="shared" si="58"/>
        <v>90.960000000000008</v>
      </c>
      <c r="T916" s="8">
        <f t="shared" si="59"/>
        <v>0.49370386452453324</v>
      </c>
      <c r="U916" s="5">
        <f>YEAR(SalesDataTable[[#This Row],[Order Date]])</f>
        <v>2026</v>
      </c>
      <c r="V916" s="8" t="str">
        <f>"Q"&amp;ROUNDUP(MONTH(SalesDataTable[[#This Row],[Order Date]])/3,0)</f>
        <v>Q2</v>
      </c>
      <c r="W916" s="9">
        <f>MONTH(SalesDataTable[[#This Row],[Order Date]])</f>
        <v>5</v>
      </c>
      <c r="X916" s="8" t="str">
        <f>TEXT(SalesDataTable[[#This Row],[Order Date]],"mmm")</f>
        <v>May</v>
      </c>
    </row>
    <row r="917" spans="1:24" ht="16">
      <c r="A917" s="2">
        <v>3073</v>
      </c>
      <c r="B917" s="3">
        <v>46169</v>
      </c>
      <c r="C917" s="5">
        <f>YEAR(SalesDataTable[[#This Row],[Order Date]])</f>
        <v>2026</v>
      </c>
      <c r="D917" s="14" t="str">
        <f>"Q"&amp;ROUNDUP(MONTH(SalesDataTable[[#This Row],[Order Date]])/3,0)</f>
        <v>Q2</v>
      </c>
      <c r="E917" s="5">
        <f>MONTH(SalesDataTable[[#This Row],[Order Date]])</f>
        <v>5</v>
      </c>
      <c r="F917" s="5" t="str">
        <f>TEXT(SalesDataTable[[#This Row],[Order Date]], "MMM")</f>
        <v>May</v>
      </c>
      <c r="G917" s="4" t="s">
        <v>20</v>
      </c>
      <c r="H917" s="4" t="s">
        <v>47</v>
      </c>
      <c r="I917" s="4" t="s">
        <v>2</v>
      </c>
      <c r="J917" s="4" t="s">
        <v>3</v>
      </c>
      <c r="K917" s="4" t="s">
        <v>34</v>
      </c>
      <c r="L917" s="4" t="s">
        <v>35</v>
      </c>
      <c r="M917" s="9">
        <v>3</v>
      </c>
      <c r="N917" s="6">
        <v>39.549999999999997</v>
      </c>
      <c r="O917" s="7">
        <v>0</v>
      </c>
      <c r="P917" s="6">
        <v>14.87</v>
      </c>
      <c r="Q917" s="6">
        <f t="shared" si="56"/>
        <v>118.64999999999999</v>
      </c>
      <c r="R917" s="6">
        <f t="shared" si="57"/>
        <v>44.61</v>
      </c>
      <c r="S917" s="6">
        <f t="shared" si="58"/>
        <v>74.039999999999992</v>
      </c>
      <c r="T917" s="8">
        <f t="shared" si="59"/>
        <v>0.6240202275600506</v>
      </c>
      <c r="U917" s="5">
        <f>YEAR(SalesDataTable[[#This Row],[Order Date]])</f>
        <v>2026</v>
      </c>
      <c r="V917" s="8" t="str">
        <f>"Q"&amp;ROUNDUP(MONTH(SalesDataTable[[#This Row],[Order Date]])/3,0)</f>
        <v>Q2</v>
      </c>
      <c r="W917" s="9">
        <f>MONTH(SalesDataTable[[#This Row],[Order Date]])</f>
        <v>5</v>
      </c>
      <c r="X917" s="8" t="str">
        <f>TEXT(SalesDataTable[[#This Row],[Order Date]],"mmm")</f>
        <v>May</v>
      </c>
    </row>
    <row r="918" spans="1:24" ht="16">
      <c r="A918" s="2">
        <v>4230</v>
      </c>
      <c r="B918" s="3">
        <v>46169</v>
      </c>
      <c r="C918" s="5">
        <f>YEAR(SalesDataTable[[#This Row],[Order Date]])</f>
        <v>2026</v>
      </c>
      <c r="D918" s="14" t="str">
        <f>"Q"&amp;ROUNDUP(MONTH(SalesDataTable[[#This Row],[Order Date]])/3,0)</f>
        <v>Q2</v>
      </c>
      <c r="E918" s="5">
        <f>MONTH(SalesDataTable[[#This Row],[Order Date]])</f>
        <v>5</v>
      </c>
      <c r="F918" s="5" t="str">
        <f>TEXT(SalesDataTable[[#This Row],[Order Date]], "MMM")</f>
        <v>May</v>
      </c>
      <c r="G918" s="4" t="s">
        <v>0</v>
      </c>
      <c r="H918" s="4" t="s">
        <v>1</v>
      </c>
      <c r="I918" s="4" t="s">
        <v>19</v>
      </c>
      <c r="J918" s="4" t="s">
        <v>13</v>
      </c>
      <c r="K918" s="4" t="s">
        <v>4</v>
      </c>
      <c r="L918" s="4" t="s">
        <v>5</v>
      </c>
      <c r="M918" s="9">
        <v>1</v>
      </c>
      <c r="N918" s="6">
        <v>83.3</v>
      </c>
      <c r="O918" s="7">
        <v>0</v>
      </c>
      <c r="P918" s="6">
        <v>41.93</v>
      </c>
      <c r="Q918" s="6">
        <f t="shared" si="56"/>
        <v>83.3</v>
      </c>
      <c r="R918" s="6">
        <f t="shared" si="57"/>
        <v>41.93</v>
      </c>
      <c r="S918" s="6">
        <f t="shared" si="58"/>
        <v>41.37</v>
      </c>
      <c r="T918" s="8">
        <f t="shared" si="59"/>
        <v>0.49663865546218489</v>
      </c>
      <c r="U918" s="5">
        <f>YEAR(SalesDataTable[[#This Row],[Order Date]])</f>
        <v>2026</v>
      </c>
      <c r="V918" s="8" t="str">
        <f>"Q"&amp;ROUNDUP(MONTH(SalesDataTable[[#This Row],[Order Date]])/3,0)</f>
        <v>Q2</v>
      </c>
      <c r="W918" s="9">
        <f>MONTH(SalesDataTable[[#This Row],[Order Date]])</f>
        <v>5</v>
      </c>
      <c r="X918" s="8" t="str">
        <f>TEXT(SalesDataTable[[#This Row],[Order Date]],"mmm")</f>
        <v>May</v>
      </c>
    </row>
    <row r="919" spans="1:24" ht="16">
      <c r="A919" s="2">
        <v>644</v>
      </c>
      <c r="B919" s="3">
        <v>46170</v>
      </c>
      <c r="C919" s="5">
        <f>YEAR(SalesDataTable[[#This Row],[Order Date]])</f>
        <v>2026</v>
      </c>
      <c r="D919" s="14" t="str">
        <f>"Q"&amp;ROUNDUP(MONTH(SalesDataTable[[#This Row],[Order Date]])/3,0)</f>
        <v>Q2</v>
      </c>
      <c r="E919" s="5">
        <f>MONTH(SalesDataTable[[#This Row],[Order Date]])</f>
        <v>5</v>
      </c>
      <c r="F919" s="5" t="str">
        <f>TEXT(SalesDataTable[[#This Row],[Order Date]], "MMM")</f>
        <v>May</v>
      </c>
      <c r="G919" s="4" t="s">
        <v>20</v>
      </c>
      <c r="H919" s="4" t="s">
        <v>47</v>
      </c>
      <c r="I919" s="4" t="s">
        <v>19</v>
      </c>
      <c r="J919" s="4" t="s">
        <v>13</v>
      </c>
      <c r="K919" s="4" t="s">
        <v>9</v>
      </c>
      <c r="L919" s="4" t="s">
        <v>10</v>
      </c>
      <c r="M919" s="9">
        <v>2</v>
      </c>
      <c r="N919" s="6">
        <v>93.84</v>
      </c>
      <c r="O919" s="7">
        <v>0</v>
      </c>
      <c r="P919" s="6">
        <v>44.72</v>
      </c>
      <c r="Q919" s="6">
        <f t="shared" si="56"/>
        <v>187.68</v>
      </c>
      <c r="R919" s="6">
        <f t="shared" si="57"/>
        <v>89.44</v>
      </c>
      <c r="S919" s="6">
        <f t="shared" si="58"/>
        <v>98.240000000000009</v>
      </c>
      <c r="T919" s="8">
        <f t="shared" si="59"/>
        <v>0.52344416027280483</v>
      </c>
      <c r="U919" s="5">
        <f>YEAR(SalesDataTable[[#This Row],[Order Date]])</f>
        <v>2026</v>
      </c>
      <c r="V919" s="8" t="str">
        <f>"Q"&amp;ROUNDUP(MONTH(SalesDataTable[[#This Row],[Order Date]])/3,0)</f>
        <v>Q2</v>
      </c>
      <c r="W919" s="9">
        <f>MONTH(SalesDataTable[[#This Row],[Order Date]])</f>
        <v>5</v>
      </c>
      <c r="X919" s="8" t="str">
        <f>TEXT(SalesDataTable[[#This Row],[Order Date]],"mmm")</f>
        <v>May</v>
      </c>
    </row>
    <row r="920" spans="1:24" ht="16">
      <c r="A920" s="2">
        <v>1122</v>
      </c>
      <c r="B920" s="3">
        <v>46170</v>
      </c>
      <c r="C920" s="5">
        <f>YEAR(SalesDataTable[[#This Row],[Order Date]])</f>
        <v>2026</v>
      </c>
      <c r="D920" s="14" t="str">
        <f>"Q"&amp;ROUNDUP(MONTH(SalesDataTable[[#This Row],[Order Date]])/3,0)</f>
        <v>Q2</v>
      </c>
      <c r="E920" s="5">
        <f>MONTH(SalesDataTable[[#This Row],[Order Date]])</f>
        <v>5</v>
      </c>
      <c r="F920" s="5" t="str">
        <f>TEXT(SalesDataTable[[#This Row],[Order Date]], "MMM")</f>
        <v>May</v>
      </c>
      <c r="G920" s="4" t="s">
        <v>11</v>
      </c>
      <c r="H920" s="4" t="s">
        <v>52</v>
      </c>
      <c r="I920" s="4" t="s">
        <v>2</v>
      </c>
      <c r="J920" s="4" t="s">
        <v>3</v>
      </c>
      <c r="K920" s="4" t="s">
        <v>4</v>
      </c>
      <c r="L920" s="4" t="s">
        <v>22</v>
      </c>
      <c r="M920" s="9">
        <v>2</v>
      </c>
      <c r="N920" s="6">
        <v>51.25</v>
      </c>
      <c r="O920" s="7">
        <v>0</v>
      </c>
      <c r="P920" s="6">
        <v>22.57</v>
      </c>
      <c r="Q920" s="6">
        <f t="shared" si="56"/>
        <v>102.5</v>
      </c>
      <c r="R920" s="6">
        <f t="shared" si="57"/>
        <v>45.14</v>
      </c>
      <c r="S920" s="6">
        <f t="shared" si="58"/>
        <v>57.36</v>
      </c>
      <c r="T920" s="8">
        <f t="shared" si="59"/>
        <v>0.55960975609756092</v>
      </c>
      <c r="U920" s="5">
        <f>YEAR(SalesDataTable[[#This Row],[Order Date]])</f>
        <v>2026</v>
      </c>
      <c r="V920" s="8" t="str">
        <f>"Q"&amp;ROUNDUP(MONTH(SalesDataTable[[#This Row],[Order Date]])/3,0)</f>
        <v>Q2</v>
      </c>
      <c r="W920" s="9">
        <f>MONTH(SalesDataTable[[#This Row],[Order Date]])</f>
        <v>5</v>
      </c>
      <c r="X920" s="8" t="str">
        <f>TEXT(SalesDataTable[[#This Row],[Order Date]],"mmm")</f>
        <v>May</v>
      </c>
    </row>
    <row r="921" spans="1:24" ht="16">
      <c r="A921" s="2">
        <v>2019</v>
      </c>
      <c r="B921" s="3">
        <v>46170</v>
      </c>
      <c r="C921" s="5">
        <f>YEAR(SalesDataTable[[#This Row],[Order Date]])</f>
        <v>2026</v>
      </c>
      <c r="D921" s="14" t="str">
        <f>"Q"&amp;ROUNDUP(MONTH(SalesDataTable[[#This Row],[Order Date]])/3,0)</f>
        <v>Q2</v>
      </c>
      <c r="E921" s="5">
        <f>MONTH(SalesDataTable[[#This Row],[Order Date]])</f>
        <v>5</v>
      </c>
      <c r="F921" s="5" t="str">
        <f>TEXT(SalesDataTable[[#This Row],[Order Date]], "MMM")</f>
        <v>May</v>
      </c>
      <c r="G921" s="4" t="s">
        <v>20</v>
      </c>
      <c r="H921" s="4" t="s">
        <v>47</v>
      </c>
      <c r="I921" s="4" t="s">
        <v>8</v>
      </c>
      <c r="J921" s="4" t="s">
        <v>16</v>
      </c>
      <c r="K921" s="4" t="s">
        <v>4</v>
      </c>
      <c r="L921" s="4" t="s">
        <v>5</v>
      </c>
      <c r="M921" s="9">
        <v>8</v>
      </c>
      <c r="N921" s="6">
        <v>80.13</v>
      </c>
      <c r="O921" s="7">
        <v>0.1</v>
      </c>
      <c r="P921" s="6">
        <v>43.8</v>
      </c>
      <c r="Q921" s="6">
        <f t="shared" si="56"/>
        <v>576.93600000000004</v>
      </c>
      <c r="R921" s="6">
        <f t="shared" si="57"/>
        <v>350.4</v>
      </c>
      <c r="S921" s="6">
        <f t="shared" si="58"/>
        <v>226.53600000000006</v>
      </c>
      <c r="T921" s="8">
        <f t="shared" si="59"/>
        <v>0.39265360455925796</v>
      </c>
      <c r="U921" s="5">
        <f>YEAR(SalesDataTable[[#This Row],[Order Date]])</f>
        <v>2026</v>
      </c>
      <c r="V921" s="8" t="str">
        <f>"Q"&amp;ROUNDUP(MONTH(SalesDataTable[[#This Row],[Order Date]])/3,0)</f>
        <v>Q2</v>
      </c>
      <c r="W921" s="9">
        <f>MONTH(SalesDataTable[[#This Row],[Order Date]])</f>
        <v>5</v>
      </c>
      <c r="X921" s="8" t="str">
        <f>TEXT(SalesDataTable[[#This Row],[Order Date]],"mmm")</f>
        <v>May</v>
      </c>
    </row>
    <row r="922" spans="1:24" ht="16">
      <c r="A922" s="2">
        <v>2432</v>
      </c>
      <c r="B922" s="3">
        <v>46170</v>
      </c>
      <c r="C922" s="5">
        <f>YEAR(SalesDataTable[[#This Row],[Order Date]])</f>
        <v>2026</v>
      </c>
      <c r="D922" s="14" t="str">
        <f>"Q"&amp;ROUNDUP(MONTH(SalesDataTable[[#This Row],[Order Date]])/3,0)</f>
        <v>Q2</v>
      </c>
      <c r="E922" s="5">
        <f>MONTH(SalesDataTable[[#This Row],[Order Date]])</f>
        <v>5</v>
      </c>
      <c r="F922" s="5" t="str">
        <f>TEXT(SalesDataTable[[#This Row],[Order Date]], "MMM")</f>
        <v>May</v>
      </c>
      <c r="G922" s="4" t="s">
        <v>6</v>
      </c>
      <c r="H922" s="4" t="s">
        <v>43</v>
      </c>
      <c r="I922" s="4" t="s">
        <v>2</v>
      </c>
      <c r="J922" s="4" t="s">
        <v>3</v>
      </c>
      <c r="K922" s="4" t="s">
        <v>34</v>
      </c>
      <c r="L922" s="4" t="s">
        <v>35</v>
      </c>
      <c r="M922" s="9">
        <v>1</v>
      </c>
      <c r="N922" s="6">
        <v>41.13</v>
      </c>
      <c r="O922" s="7">
        <v>0</v>
      </c>
      <c r="P922" s="6">
        <v>14.8</v>
      </c>
      <c r="Q922" s="6">
        <f t="shared" si="56"/>
        <v>41.13</v>
      </c>
      <c r="R922" s="6">
        <f t="shared" si="57"/>
        <v>14.8</v>
      </c>
      <c r="S922" s="6">
        <f t="shared" si="58"/>
        <v>26.330000000000002</v>
      </c>
      <c r="T922" s="8">
        <f t="shared" si="59"/>
        <v>0.64016532944322879</v>
      </c>
      <c r="U922" s="5">
        <f>YEAR(SalesDataTable[[#This Row],[Order Date]])</f>
        <v>2026</v>
      </c>
      <c r="V922" s="8" t="str">
        <f>"Q"&amp;ROUNDUP(MONTH(SalesDataTable[[#This Row],[Order Date]])/3,0)</f>
        <v>Q2</v>
      </c>
      <c r="W922" s="9">
        <f>MONTH(SalesDataTable[[#This Row],[Order Date]])</f>
        <v>5</v>
      </c>
      <c r="X922" s="8" t="str">
        <f>TEXT(SalesDataTable[[#This Row],[Order Date]],"mmm")</f>
        <v>May</v>
      </c>
    </row>
    <row r="923" spans="1:24" ht="16">
      <c r="A923" s="2">
        <v>2989</v>
      </c>
      <c r="B923" s="3">
        <v>46170</v>
      </c>
      <c r="C923" s="5">
        <f>YEAR(SalesDataTable[[#This Row],[Order Date]])</f>
        <v>2026</v>
      </c>
      <c r="D923" s="14" t="str">
        <f>"Q"&amp;ROUNDUP(MONTH(SalesDataTable[[#This Row],[Order Date]])/3,0)</f>
        <v>Q2</v>
      </c>
      <c r="E923" s="5">
        <f>MONTH(SalesDataTable[[#This Row],[Order Date]])</f>
        <v>5</v>
      </c>
      <c r="F923" s="5" t="str">
        <f>TEXT(SalesDataTable[[#This Row],[Order Date]], "MMM")</f>
        <v>May</v>
      </c>
      <c r="G923" s="4" t="s">
        <v>20</v>
      </c>
      <c r="H923" s="4" t="s">
        <v>47</v>
      </c>
      <c r="I923" s="4" t="s">
        <v>2</v>
      </c>
      <c r="J923" s="4" t="s">
        <v>3</v>
      </c>
      <c r="K923" s="4" t="s">
        <v>23</v>
      </c>
      <c r="L923" s="4" t="s">
        <v>40</v>
      </c>
      <c r="M923" s="9">
        <v>1</v>
      </c>
      <c r="N923" s="6">
        <v>81.28</v>
      </c>
      <c r="O923" s="7">
        <v>0.15</v>
      </c>
      <c r="P923" s="6">
        <v>39.020000000000003</v>
      </c>
      <c r="Q923" s="6">
        <f t="shared" si="56"/>
        <v>69.087999999999994</v>
      </c>
      <c r="R923" s="6">
        <f t="shared" si="57"/>
        <v>39.020000000000003</v>
      </c>
      <c r="S923" s="6">
        <f t="shared" si="58"/>
        <v>30.067999999999991</v>
      </c>
      <c r="T923" s="8">
        <f t="shared" si="59"/>
        <v>0.43521306160259371</v>
      </c>
      <c r="U923" s="5">
        <f>YEAR(SalesDataTable[[#This Row],[Order Date]])</f>
        <v>2026</v>
      </c>
      <c r="V923" s="8" t="str">
        <f>"Q"&amp;ROUNDUP(MONTH(SalesDataTable[[#This Row],[Order Date]])/3,0)</f>
        <v>Q2</v>
      </c>
      <c r="W923" s="9">
        <f>MONTH(SalesDataTable[[#This Row],[Order Date]])</f>
        <v>5</v>
      </c>
      <c r="X923" s="8" t="str">
        <f>TEXT(SalesDataTable[[#This Row],[Order Date]],"mmm")</f>
        <v>May</v>
      </c>
    </row>
    <row r="924" spans="1:24" ht="16">
      <c r="A924" s="2">
        <v>3019</v>
      </c>
      <c r="B924" s="3">
        <v>46170</v>
      </c>
      <c r="C924" s="5">
        <f>YEAR(SalesDataTable[[#This Row],[Order Date]])</f>
        <v>2026</v>
      </c>
      <c r="D924" s="14" t="str">
        <f>"Q"&amp;ROUNDUP(MONTH(SalesDataTable[[#This Row],[Order Date]])/3,0)</f>
        <v>Q2</v>
      </c>
      <c r="E924" s="5">
        <f>MONTH(SalesDataTable[[#This Row],[Order Date]])</f>
        <v>5</v>
      </c>
      <c r="F924" s="5" t="str">
        <f>TEXT(SalesDataTable[[#This Row],[Order Date]], "MMM")</f>
        <v>May</v>
      </c>
      <c r="G924" s="4" t="s">
        <v>11</v>
      </c>
      <c r="H924" s="4" t="s">
        <v>18</v>
      </c>
      <c r="I924" s="4" t="s">
        <v>2</v>
      </c>
      <c r="J924" s="4" t="s">
        <v>16</v>
      </c>
      <c r="K924" s="4" t="s">
        <v>14</v>
      </c>
      <c r="L924" s="4" t="s">
        <v>32</v>
      </c>
      <c r="M924" s="9">
        <v>1</v>
      </c>
      <c r="N924" s="6">
        <v>46.19</v>
      </c>
      <c r="O924" s="7">
        <v>0</v>
      </c>
      <c r="P924" s="6">
        <v>18.329999999999998</v>
      </c>
      <c r="Q924" s="6">
        <f t="shared" si="56"/>
        <v>46.19</v>
      </c>
      <c r="R924" s="6">
        <f t="shared" si="57"/>
        <v>18.329999999999998</v>
      </c>
      <c r="S924" s="6">
        <f t="shared" si="58"/>
        <v>27.86</v>
      </c>
      <c r="T924" s="8">
        <f t="shared" si="59"/>
        <v>0.60316085732842606</v>
      </c>
      <c r="U924" s="5">
        <f>YEAR(SalesDataTable[[#This Row],[Order Date]])</f>
        <v>2026</v>
      </c>
      <c r="V924" s="8" t="str">
        <f>"Q"&amp;ROUNDUP(MONTH(SalesDataTable[[#This Row],[Order Date]])/3,0)</f>
        <v>Q2</v>
      </c>
      <c r="W924" s="9">
        <f>MONTH(SalesDataTable[[#This Row],[Order Date]])</f>
        <v>5</v>
      </c>
      <c r="X924" s="8" t="str">
        <f>TEXT(SalesDataTable[[#This Row],[Order Date]],"mmm")</f>
        <v>May</v>
      </c>
    </row>
    <row r="925" spans="1:24" ht="16">
      <c r="A925" s="2">
        <v>3798</v>
      </c>
      <c r="B925" s="3">
        <v>46170</v>
      </c>
      <c r="C925" s="5">
        <f>YEAR(SalesDataTable[[#This Row],[Order Date]])</f>
        <v>2026</v>
      </c>
      <c r="D925" s="14" t="str">
        <f>"Q"&amp;ROUNDUP(MONTH(SalesDataTable[[#This Row],[Order Date]])/3,0)</f>
        <v>Q2</v>
      </c>
      <c r="E925" s="5">
        <f>MONTH(SalesDataTable[[#This Row],[Order Date]])</f>
        <v>5</v>
      </c>
      <c r="F925" s="5" t="str">
        <f>TEXT(SalesDataTable[[#This Row],[Order Date]], "MMM")</f>
        <v>May</v>
      </c>
      <c r="G925" s="4" t="s">
        <v>20</v>
      </c>
      <c r="H925" s="4" t="s">
        <v>33</v>
      </c>
      <c r="I925" s="4" t="s">
        <v>2</v>
      </c>
      <c r="J925" s="4" t="s">
        <v>3</v>
      </c>
      <c r="K925" s="4" t="s">
        <v>9</v>
      </c>
      <c r="L925" s="4" t="s">
        <v>37</v>
      </c>
      <c r="M925" s="9">
        <v>3</v>
      </c>
      <c r="N925" s="6">
        <v>156.58000000000001</v>
      </c>
      <c r="O925" s="7">
        <v>0</v>
      </c>
      <c r="P925" s="6">
        <v>79.099999999999994</v>
      </c>
      <c r="Q925" s="6">
        <f t="shared" si="56"/>
        <v>469.74</v>
      </c>
      <c r="R925" s="6">
        <f t="shared" si="57"/>
        <v>237.29999999999998</v>
      </c>
      <c r="S925" s="6">
        <f t="shared" si="58"/>
        <v>232.44000000000003</v>
      </c>
      <c r="T925" s="8">
        <f t="shared" si="59"/>
        <v>0.49482692553327379</v>
      </c>
      <c r="U925" s="5">
        <f>YEAR(SalesDataTable[[#This Row],[Order Date]])</f>
        <v>2026</v>
      </c>
      <c r="V925" s="8" t="str">
        <f>"Q"&amp;ROUNDUP(MONTH(SalesDataTable[[#This Row],[Order Date]])/3,0)</f>
        <v>Q2</v>
      </c>
      <c r="W925" s="9">
        <f>MONTH(SalesDataTable[[#This Row],[Order Date]])</f>
        <v>5</v>
      </c>
      <c r="X925" s="8" t="str">
        <f>TEXT(SalesDataTable[[#This Row],[Order Date]],"mmm")</f>
        <v>May</v>
      </c>
    </row>
    <row r="926" spans="1:24" ht="16">
      <c r="A926" s="2">
        <v>3862</v>
      </c>
      <c r="B926" s="3">
        <v>46170</v>
      </c>
      <c r="C926" s="5">
        <f>YEAR(SalesDataTable[[#This Row],[Order Date]])</f>
        <v>2026</v>
      </c>
      <c r="D926" s="14" t="str">
        <f>"Q"&amp;ROUNDUP(MONTH(SalesDataTable[[#This Row],[Order Date]])/3,0)</f>
        <v>Q2</v>
      </c>
      <c r="E926" s="5">
        <f>MONTH(SalesDataTable[[#This Row],[Order Date]])</f>
        <v>5</v>
      </c>
      <c r="F926" s="5" t="str">
        <f>TEXT(SalesDataTable[[#This Row],[Order Date]], "MMM")</f>
        <v>May</v>
      </c>
      <c r="G926" s="4" t="s">
        <v>20</v>
      </c>
      <c r="H926" s="4" t="s">
        <v>47</v>
      </c>
      <c r="I926" s="4" t="s">
        <v>28</v>
      </c>
      <c r="J926" s="4" t="s">
        <v>13</v>
      </c>
      <c r="K926" s="4" t="s">
        <v>34</v>
      </c>
      <c r="L926" s="4" t="s">
        <v>38</v>
      </c>
      <c r="M926" s="9">
        <v>1</v>
      </c>
      <c r="N926" s="6">
        <v>123.91</v>
      </c>
      <c r="O926" s="7">
        <v>0</v>
      </c>
      <c r="P926" s="6">
        <v>68.89</v>
      </c>
      <c r="Q926" s="6">
        <f t="shared" si="56"/>
        <v>123.91</v>
      </c>
      <c r="R926" s="6">
        <f t="shared" si="57"/>
        <v>68.89</v>
      </c>
      <c r="S926" s="6">
        <f t="shared" si="58"/>
        <v>55.019999999999996</v>
      </c>
      <c r="T926" s="8">
        <f t="shared" si="59"/>
        <v>0.44403195867968687</v>
      </c>
      <c r="U926" s="5">
        <f>YEAR(SalesDataTable[[#This Row],[Order Date]])</f>
        <v>2026</v>
      </c>
      <c r="V926" s="8" t="str">
        <f>"Q"&amp;ROUNDUP(MONTH(SalesDataTable[[#This Row],[Order Date]])/3,0)</f>
        <v>Q2</v>
      </c>
      <c r="W926" s="9">
        <f>MONTH(SalesDataTable[[#This Row],[Order Date]])</f>
        <v>5</v>
      </c>
      <c r="X926" s="8" t="str">
        <f>TEXT(SalesDataTable[[#This Row],[Order Date]],"mmm")</f>
        <v>May</v>
      </c>
    </row>
    <row r="927" spans="1:24" ht="16">
      <c r="A927" s="2">
        <v>4281</v>
      </c>
      <c r="B927" s="3">
        <v>46170</v>
      </c>
      <c r="C927" s="5">
        <f>YEAR(SalesDataTable[[#This Row],[Order Date]])</f>
        <v>2026</v>
      </c>
      <c r="D927" s="14" t="str">
        <f>"Q"&amp;ROUNDUP(MONTH(SalesDataTable[[#This Row],[Order Date]])/3,0)</f>
        <v>Q2</v>
      </c>
      <c r="E927" s="5">
        <f>MONTH(SalesDataTable[[#This Row],[Order Date]])</f>
        <v>5</v>
      </c>
      <c r="F927" s="5" t="str">
        <f>TEXT(SalesDataTable[[#This Row],[Order Date]], "MMM")</f>
        <v>May</v>
      </c>
      <c r="G927" s="4" t="s">
        <v>11</v>
      </c>
      <c r="H927" s="4" t="s">
        <v>12</v>
      </c>
      <c r="I927" s="4" t="s">
        <v>28</v>
      </c>
      <c r="J927" s="4" t="s">
        <v>13</v>
      </c>
      <c r="K927" s="4" t="s">
        <v>4</v>
      </c>
      <c r="L927" s="4" t="s">
        <v>22</v>
      </c>
      <c r="M927" s="9">
        <v>1</v>
      </c>
      <c r="N927" s="6">
        <v>50.64</v>
      </c>
      <c r="O927" s="7">
        <v>0</v>
      </c>
      <c r="P927" s="6">
        <v>22.97</v>
      </c>
      <c r="Q927" s="6">
        <f t="shared" si="56"/>
        <v>50.64</v>
      </c>
      <c r="R927" s="6">
        <f t="shared" si="57"/>
        <v>22.97</v>
      </c>
      <c r="S927" s="6">
        <f t="shared" si="58"/>
        <v>27.67</v>
      </c>
      <c r="T927" s="8">
        <f t="shared" si="59"/>
        <v>0.54640600315955767</v>
      </c>
      <c r="U927" s="5">
        <f>YEAR(SalesDataTable[[#This Row],[Order Date]])</f>
        <v>2026</v>
      </c>
      <c r="V927" s="8" t="str">
        <f>"Q"&amp;ROUNDUP(MONTH(SalesDataTable[[#This Row],[Order Date]])/3,0)</f>
        <v>Q2</v>
      </c>
      <c r="W927" s="9">
        <f>MONTH(SalesDataTable[[#This Row],[Order Date]])</f>
        <v>5</v>
      </c>
      <c r="X927" s="8" t="str">
        <f>TEXT(SalesDataTable[[#This Row],[Order Date]],"mmm")</f>
        <v>May</v>
      </c>
    </row>
    <row r="928" spans="1:24" ht="16">
      <c r="A928" s="2">
        <v>191</v>
      </c>
      <c r="B928" s="3">
        <v>46171</v>
      </c>
      <c r="C928" s="5">
        <f>YEAR(SalesDataTable[[#This Row],[Order Date]])</f>
        <v>2026</v>
      </c>
      <c r="D928" s="14" t="str">
        <f>"Q"&amp;ROUNDUP(MONTH(SalesDataTable[[#This Row],[Order Date]])/3,0)</f>
        <v>Q2</v>
      </c>
      <c r="E928" s="5">
        <f>MONTH(SalesDataTable[[#This Row],[Order Date]])</f>
        <v>5</v>
      </c>
      <c r="F928" s="5" t="str">
        <f>TEXT(SalesDataTable[[#This Row],[Order Date]], "MMM")</f>
        <v>May</v>
      </c>
      <c r="G928" s="4" t="s">
        <v>11</v>
      </c>
      <c r="H928" s="4" t="s">
        <v>25</v>
      </c>
      <c r="I928" s="4" t="s">
        <v>2</v>
      </c>
      <c r="J928" s="4" t="s">
        <v>3</v>
      </c>
      <c r="K928" s="4" t="s">
        <v>9</v>
      </c>
      <c r="L928" s="4" t="s">
        <v>46</v>
      </c>
      <c r="M928" s="9">
        <v>2</v>
      </c>
      <c r="N928" s="6">
        <v>70.48</v>
      </c>
      <c r="O928" s="7">
        <v>0.1</v>
      </c>
      <c r="P928" s="6">
        <v>33.229999999999997</v>
      </c>
      <c r="Q928" s="6">
        <f t="shared" si="56"/>
        <v>126.864</v>
      </c>
      <c r="R928" s="6">
        <f t="shared" si="57"/>
        <v>66.459999999999994</v>
      </c>
      <c r="S928" s="6">
        <f t="shared" si="58"/>
        <v>60.404000000000011</v>
      </c>
      <c r="T928" s="8">
        <f t="shared" si="59"/>
        <v>0.47613192079707412</v>
      </c>
      <c r="U928" s="5">
        <f>YEAR(SalesDataTable[[#This Row],[Order Date]])</f>
        <v>2026</v>
      </c>
      <c r="V928" s="8" t="str">
        <f>"Q"&amp;ROUNDUP(MONTH(SalesDataTable[[#This Row],[Order Date]])/3,0)</f>
        <v>Q2</v>
      </c>
      <c r="W928" s="9">
        <f>MONTH(SalesDataTable[[#This Row],[Order Date]])</f>
        <v>5</v>
      </c>
      <c r="X928" s="8" t="str">
        <f>TEXT(SalesDataTable[[#This Row],[Order Date]],"mmm")</f>
        <v>May</v>
      </c>
    </row>
    <row r="929" spans="1:24" ht="16">
      <c r="A929" s="2">
        <v>1039</v>
      </c>
      <c r="B929" s="3">
        <v>46171</v>
      </c>
      <c r="C929" s="5">
        <f>YEAR(SalesDataTable[[#This Row],[Order Date]])</f>
        <v>2026</v>
      </c>
      <c r="D929" s="14" t="str">
        <f>"Q"&amp;ROUNDUP(MONTH(SalesDataTable[[#This Row],[Order Date]])/3,0)</f>
        <v>Q2</v>
      </c>
      <c r="E929" s="5">
        <f>MONTH(SalesDataTable[[#This Row],[Order Date]])</f>
        <v>5</v>
      </c>
      <c r="F929" s="5" t="str">
        <f>TEXT(SalesDataTable[[#This Row],[Order Date]], "MMM")</f>
        <v>May</v>
      </c>
      <c r="G929" s="4" t="s">
        <v>6</v>
      </c>
      <c r="H929" s="4" t="s">
        <v>41</v>
      </c>
      <c r="I929" s="4" t="s">
        <v>28</v>
      </c>
      <c r="J929" s="4" t="s">
        <v>13</v>
      </c>
      <c r="K929" s="4" t="s">
        <v>4</v>
      </c>
      <c r="L929" s="4" t="s">
        <v>26</v>
      </c>
      <c r="M929" s="9">
        <v>1</v>
      </c>
      <c r="N929" s="6">
        <v>41.27</v>
      </c>
      <c r="O929" s="7">
        <v>0.05</v>
      </c>
      <c r="P929" s="6">
        <v>17.149999999999999</v>
      </c>
      <c r="Q929" s="6">
        <f t="shared" si="56"/>
        <v>39.206499999999998</v>
      </c>
      <c r="R929" s="6">
        <f t="shared" si="57"/>
        <v>17.149999999999999</v>
      </c>
      <c r="S929" s="6">
        <f t="shared" si="58"/>
        <v>22.0565</v>
      </c>
      <c r="T929" s="8">
        <f t="shared" si="59"/>
        <v>0.56257253261576523</v>
      </c>
      <c r="U929" s="5">
        <f>YEAR(SalesDataTable[[#This Row],[Order Date]])</f>
        <v>2026</v>
      </c>
      <c r="V929" s="8" t="str">
        <f>"Q"&amp;ROUNDUP(MONTH(SalesDataTable[[#This Row],[Order Date]])/3,0)</f>
        <v>Q2</v>
      </c>
      <c r="W929" s="9">
        <f>MONTH(SalesDataTable[[#This Row],[Order Date]])</f>
        <v>5</v>
      </c>
      <c r="X929" s="8" t="str">
        <f>TEXT(SalesDataTable[[#This Row],[Order Date]],"mmm")</f>
        <v>May</v>
      </c>
    </row>
    <row r="930" spans="1:24" ht="16">
      <c r="A930" s="2">
        <v>2641</v>
      </c>
      <c r="B930" s="3">
        <v>46171</v>
      </c>
      <c r="C930" s="5">
        <f>YEAR(SalesDataTable[[#This Row],[Order Date]])</f>
        <v>2026</v>
      </c>
      <c r="D930" s="14" t="str">
        <f>"Q"&amp;ROUNDUP(MONTH(SalesDataTable[[#This Row],[Order Date]])/3,0)</f>
        <v>Q2</v>
      </c>
      <c r="E930" s="5">
        <f>MONTH(SalesDataTable[[#This Row],[Order Date]])</f>
        <v>5</v>
      </c>
      <c r="F930" s="5" t="str">
        <f>TEXT(SalesDataTable[[#This Row],[Order Date]], "MMM")</f>
        <v>May</v>
      </c>
      <c r="G930" s="4" t="s">
        <v>0</v>
      </c>
      <c r="H930" s="4" t="s">
        <v>50</v>
      </c>
      <c r="I930" s="4" t="s">
        <v>28</v>
      </c>
      <c r="J930" s="4" t="s">
        <v>3</v>
      </c>
      <c r="K930" s="4" t="s">
        <v>34</v>
      </c>
      <c r="L930" s="4" t="s">
        <v>42</v>
      </c>
      <c r="M930" s="9">
        <v>2</v>
      </c>
      <c r="N930" s="6">
        <v>36.9</v>
      </c>
      <c r="O930" s="7">
        <v>0</v>
      </c>
      <c r="P930" s="6">
        <v>14.07</v>
      </c>
      <c r="Q930" s="6">
        <f t="shared" si="56"/>
        <v>73.8</v>
      </c>
      <c r="R930" s="6">
        <f t="shared" si="57"/>
        <v>28.14</v>
      </c>
      <c r="S930" s="6">
        <f t="shared" si="58"/>
        <v>45.66</v>
      </c>
      <c r="T930" s="8">
        <f t="shared" si="59"/>
        <v>0.61869918699186988</v>
      </c>
      <c r="U930" s="5">
        <f>YEAR(SalesDataTable[[#This Row],[Order Date]])</f>
        <v>2026</v>
      </c>
      <c r="V930" s="8" t="str">
        <f>"Q"&amp;ROUNDUP(MONTH(SalesDataTable[[#This Row],[Order Date]])/3,0)</f>
        <v>Q2</v>
      </c>
      <c r="W930" s="9">
        <f>MONTH(SalesDataTable[[#This Row],[Order Date]])</f>
        <v>5</v>
      </c>
      <c r="X930" s="8" t="str">
        <f>TEXT(SalesDataTable[[#This Row],[Order Date]],"mmm")</f>
        <v>May</v>
      </c>
    </row>
    <row r="931" spans="1:24" ht="16">
      <c r="A931" s="2">
        <v>3058</v>
      </c>
      <c r="B931" s="3">
        <v>46171</v>
      </c>
      <c r="C931" s="5">
        <f>YEAR(SalesDataTable[[#This Row],[Order Date]])</f>
        <v>2026</v>
      </c>
      <c r="D931" s="14" t="str">
        <f>"Q"&amp;ROUNDUP(MONTH(SalesDataTable[[#This Row],[Order Date]])/3,0)</f>
        <v>Q2</v>
      </c>
      <c r="E931" s="5">
        <f>MONTH(SalesDataTable[[#This Row],[Order Date]])</f>
        <v>5</v>
      </c>
      <c r="F931" s="5" t="str">
        <f>TEXT(SalesDataTable[[#This Row],[Order Date]], "MMM")</f>
        <v>May</v>
      </c>
      <c r="G931" s="4" t="s">
        <v>6</v>
      </c>
      <c r="H931" s="4" t="s">
        <v>41</v>
      </c>
      <c r="I931" s="4" t="s">
        <v>2</v>
      </c>
      <c r="J931" s="4" t="s">
        <v>3</v>
      </c>
      <c r="K931" s="4" t="s">
        <v>23</v>
      </c>
      <c r="L931" s="4" t="s">
        <v>29</v>
      </c>
      <c r="M931" s="9">
        <v>1</v>
      </c>
      <c r="N931" s="6">
        <v>196.91</v>
      </c>
      <c r="O931" s="7">
        <v>0</v>
      </c>
      <c r="P931" s="6">
        <v>106.31</v>
      </c>
      <c r="Q931" s="6">
        <f t="shared" si="56"/>
        <v>196.91</v>
      </c>
      <c r="R931" s="6">
        <f t="shared" si="57"/>
        <v>106.31</v>
      </c>
      <c r="S931" s="6">
        <f t="shared" si="58"/>
        <v>90.6</v>
      </c>
      <c r="T931" s="8">
        <f t="shared" si="59"/>
        <v>0.46010867909197095</v>
      </c>
      <c r="U931" s="5">
        <f>YEAR(SalesDataTable[[#This Row],[Order Date]])</f>
        <v>2026</v>
      </c>
      <c r="V931" s="8" t="str">
        <f>"Q"&amp;ROUNDUP(MONTH(SalesDataTable[[#This Row],[Order Date]])/3,0)</f>
        <v>Q2</v>
      </c>
      <c r="W931" s="9">
        <f>MONTH(SalesDataTable[[#This Row],[Order Date]])</f>
        <v>5</v>
      </c>
      <c r="X931" s="8" t="str">
        <f>TEXT(SalesDataTable[[#This Row],[Order Date]],"mmm")</f>
        <v>May</v>
      </c>
    </row>
    <row r="932" spans="1:24" ht="16">
      <c r="A932" s="2">
        <v>3110</v>
      </c>
      <c r="B932" s="3">
        <v>46171</v>
      </c>
      <c r="C932" s="5">
        <f>YEAR(SalesDataTable[[#This Row],[Order Date]])</f>
        <v>2026</v>
      </c>
      <c r="D932" s="14" t="str">
        <f>"Q"&amp;ROUNDUP(MONTH(SalesDataTable[[#This Row],[Order Date]])/3,0)</f>
        <v>Q2</v>
      </c>
      <c r="E932" s="5">
        <f>MONTH(SalesDataTable[[#This Row],[Order Date]])</f>
        <v>5</v>
      </c>
      <c r="F932" s="5" t="str">
        <f>TEXT(SalesDataTable[[#This Row],[Order Date]], "MMM")</f>
        <v>May</v>
      </c>
      <c r="G932" s="4" t="s">
        <v>6</v>
      </c>
      <c r="H932" s="4" t="s">
        <v>27</v>
      </c>
      <c r="I932" s="4" t="s">
        <v>19</v>
      </c>
      <c r="J932" s="4" t="s">
        <v>16</v>
      </c>
      <c r="K932" s="4" t="s">
        <v>34</v>
      </c>
      <c r="L932" s="4" t="s">
        <v>42</v>
      </c>
      <c r="M932" s="9">
        <v>3</v>
      </c>
      <c r="N932" s="6">
        <v>35.79</v>
      </c>
      <c r="O932" s="7">
        <v>0</v>
      </c>
      <c r="P932" s="6">
        <v>13.67</v>
      </c>
      <c r="Q932" s="6">
        <f t="shared" si="56"/>
        <v>107.37</v>
      </c>
      <c r="R932" s="6">
        <f t="shared" si="57"/>
        <v>41.01</v>
      </c>
      <c r="S932" s="6">
        <f t="shared" si="58"/>
        <v>66.360000000000014</v>
      </c>
      <c r="T932" s="8">
        <f t="shared" si="59"/>
        <v>0.61804973456272716</v>
      </c>
      <c r="U932" s="5">
        <f>YEAR(SalesDataTable[[#This Row],[Order Date]])</f>
        <v>2026</v>
      </c>
      <c r="V932" s="8" t="str">
        <f>"Q"&amp;ROUNDUP(MONTH(SalesDataTable[[#This Row],[Order Date]])/3,0)</f>
        <v>Q2</v>
      </c>
      <c r="W932" s="9">
        <f>MONTH(SalesDataTable[[#This Row],[Order Date]])</f>
        <v>5</v>
      </c>
      <c r="X932" s="8" t="str">
        <f>TEXT(SalesDataTable[[#This Row],[Order Date]],"mmm")</f>
        <v>May</v>
      </c>
    </row>
    <row r="933" spans="1:24" ht="16">
      <c r="A933" s="2">
        <v>3981</v>
      </c>
      <c r="B933" s="3">
        <v>46171</v>
      </c>
      <c r="C933" s="5">
        <f>YEAR(SalesDataTable[[#This Row],[Order Date]])</f>
        <v>2026</v>
      </c>
      <c r="D933" s="14" t="str">
        <f>"Q"&amp;ROUNDUP(MONTH(SalesDataTable[[#This Row],[Order Date]])/3,0)</f>
        <v>Q2</v>
      </c>
      <c r="E933" s="5">
        <f>MONTH(SalesDataTable[[#This Row],[Order Date]])</f>
        <v>5</v>
      </c>
      <c r="F933" s="5" t="str">
        <f>TEXT(SalesDataTable[[#This Row],[Order Date]], "MMM")</f>
        <v>May</v>
      </c>
      <c r="G933" s="4" t="s">
        <v>20</v>
      </c>
      <c r="H933" s="4" t="s">
        <v>47</v>
      </c>
      <c r="I933" s="4" t="s">
        <v>2</v>
      </c>
      <c r="J933" s="4" t="s">
        <v>13</v>
      </c>
      <c r="K933" s="4" t="s">
        <v>4</v>
      </c>
      <c r="L933" s="4" t="s">
        <v>5</v>
      </c>
      <c r="M933" s="9">
        <v>2</v>
      </c>
      <c r="N933" s="6">
        <v>82.22</v>
      </c>
      <c r="O933" s="7">
        <v>0.05</v>
      </c>
      <c r="P933" s="6">
        <v>42.35</v>
      </c>
      <c r="Q933" s="6">
        <f t="shared" si="56"/>
        <v>156.21799999999999</v>
      </c>
      <c r="R933" s="6">
        <f t="shared" si="57"/>
        <v>84.7</v>
      </c>
      <c r="S933" s="6">
        <f t="shared" si="58"/>
        <v>71.517999999999986</v>
      </c>
      <c r="T933" s="8">
        <f t="shared" si="59"/>
        <v>0.45780895927485943</v>
      </c>
      <c r="U933" s="5">
        <f>YEAR(SalesDataTable[[#This Row],[Order Date]])</f>
        <v>2026</v>
      </c>
      <c r="V933" s="8" t="str">
        <f>"Q"&amp;ROUNDUP(MONTH(SalesDataTable[[#This Row],[Order Date]])/3,0)</f>
        <v>Q2</v>
      </c>
      <c r="W933" s="9">
        <f>MONTH(SalesDataTable[[#This Row],[Order Date]])</f>
        <v>5</v>
      </c>
      <c r="X933" s="8" t="str">
        <f>TEXT(SalesDataTable[[#This Row],[Order Date]],"mmm")</f>
        <v>May</v>
      </c>
    </row>
    <row r="934" spans="1:24" ht="16">
      <c r="A934" s="2">
        <v>4663</v>
      </c>
      <c r="B934" s="3">
        <v>46171</v>
      </c>
      <c r="C934" s="5">
        <f>YEAR(SalesDataTable[[#This Row],[Order Date]])</f>
        <v>2026</v>
      </c>
      <c r="D934" s="14" t="str">
        <f>"Q"&amp;ROUNDUP(MONTH(SalesDataTable[[#This Row],[Order Date]])/3,0)</f>
        <v>Q2</v>
      </c>
      <c r="E934" s="5">
        <f>MONTH(SalesDataTable[[#This Row],[Order Date]])</f>
        <v>5</v>
      </c>
      <c r="F934" s="5" t="str">
        <f>TEXT(SalesDataTable[[#This Row],[Order Date]], "MMM")</f>
        <v>May</v>
      </c>
      <c r="G934" s="4" t="s">
        <v>11</v>
      </c>
      <c r="H934" s="4" t="s">
        <v>25</v>
      </c>
      <c r="I934" s="4" t="s">
        <v>2</v>
      </c>
      <c r="J934" s="4" t="s">
        <v>13</v>
      </c>
      <c r="K934" s="4" t="s">
        <v>4</v>
      </c>
      <c r="L934" s="4" t="s">
        <v>26</v>
      </c>
      <c r="M934" s="9">
        <v>1</v>
      </c>
      <c r="N934" s="6">
        <v>40.57</v>
      </c>
      <c r="O934" s="7">
        <v>0</v>
      </c>
      <c r="P934" s="6">
        <v>16.809999999999999</v>
      </c>
      <c r="Q934" s="6">
        <f t="shared" si="56"/>
        <v>40.57</v>
      </c>
      <c r="R934" s="6">
        <f t="shared" si="57"/>
        <v>16.809999999999999</v>
      </c>
      <c r="S934" s="6">
        <f t="shared" si="58"/>
        <v>23.76</v>
      </c>
      <c r="T934" s="8">
        <f t="shared" si="59"/>
        <v>0.58565442445156524</v>
      </c>
      <c r="U934" s="5">
        <f>YEAR(SalesDataTable[[#This Row],[Order Date]])</f>
        <v>2026</v>
      </c>
      <c r="V934" s="8" t="str">
        <f>"Q"&amp;ROUNDUP(MONTH(SalesDataTable[[#This Row],[Order Date]])/3,0)</f>
        <v>Q2</v>
      </c>
      <c r="W934" s="9">
        <f>MONTH(SalesDataTable[[#This Row],[Order Date]])</f>
        <v>5</v>
      </c>
      <c r="X934" s="8" t="str">
        <f>TEXT(SalesDataTable[[#This Row],[Order Date]],"mmm")</f>
        <v>May</v>
      </c>
    </row>
    <row r="935" spans="1:24" ht="16">
      <c r="A935" s="2">
        <v>5021</v>
      </c>
      <c r="B935" s="3">
        <v>46171</v>
      </c>
      <c r="C935" s="5">
        <f>YEAR(SalesDataTable[[#This Row],[Order Date]])</f>
        <v>2026</v>
      </c>
      <c r="D935" s="14" t="str">
        <f>"Q"&amp;ROUNDUP(MONTH(SalesDataTable[[#This Row],[Order Date]])/3,0)</f>
        <v>Q2</v>
      </c>
      <c r="E935" s="5">
        <f>MONTH(SalesDataTable[[#This Row],[Order Date]])</f>
        <v>5</v>
      </c>
      <c r="F935" s="5" t="str">
        <f>TEXT(SalesDataTable[[#This Row],[Order Date]], "MMM")</f>
        <v>May</v>
      </c>
      <c r="G935" s="4" t="s">
        <v>11</v>
      </c>
      <c r="H935" s="4" t="s">
        <v>39</v>
      </c>
      <c r="I935" s="4" t="s">
        <v>19</v>
      </c>
      <c r="J935" s="4" t="s">
        <v>3</v>
      </c>
      <c r="K935" s="4" t="s">
        <v>23</v>
      </c>
      <c r="L935" s="4" t="s">
        <v>29</v>
      </c>
      <c r="M935" s="9">
        <v>1</v>
      </c>
      <c r="N935" s="6">
        <v>191.62</v>
      </c>
      <c r="O935" s="7">
        <v>0.05</v>
      </c>
      <c r="P935" s="6">
        <v>106.15</v>
      </c>
      <c r="Q935" s="6">
        <f t="shared" si="56"/>
        <v>182.03899999999999</v>
      </c>
      <c r="R935" s="6">
        <f t="shared" si="57"/>
        <v>106.15</v>
      </c>
      <c r="S935" s="6">
        <f t="shared" si="58"/>
        <v>75.888999999999982</v>
      </c>
      <c r="T935" s="8">
        <f t="shared" si="59"/>
        <v>0.41688319535923613</v>
      </c>
      <c r="U935" s="5">
        <f>YEAR(SalesDataTable[[#This Row],[Order Date]])</f>
        <v>2026</v>
      </c>
      <c r="V935" s="8" t="str">
        <f>"Q"&amp;ROUNDUP(MONTH(SalesDataTable[[#This Row],[Order Date]])/3,0)</f>
        <v>Q2</v>
      </c>
      <c r="W935" s="9">
        <f>MONTH(SalesDataTable[[#This Row],[Order Date]])</f>
        <v>5</v>
      </c>
      <c r="X935" s="8" t="str">
        <f>TEXT(SalesDataTable[[#This Row],[Order Date]],"mmm")</f>
        <v>May</v>
      </c>
    </row>
    <row r="936" spans="1:24" ht="16">
      <c r="A936" s="2">
        <v>5107</v>
      </c>
      <c r="B936" s="3">
        <v>46171</v>
      </c>
      <c r="C936" s="5">
        <f>YEAR(SalesDataTable[[#This Row],[Order Date]])</f>
        <v>2026</v>
      </c>
      <c r="D936" s="14" t="str">
        <f>"Q"&amp;ROUNDUP(MONTH(SalesDataTable[[#This Row],[Order Date]])/3,0)</f>
        <v>Q2</v>
      </c>
      <c r="E936" s="5">
        <f>MONTH(SalesDataTable[[#This Row],[Order Date]])</f>
        <v>5</v>
      </c>
      <c r="F936" s="5" t="str">
        <f>TEXT(SalesDataTable[[#This Row],[Order Date]], "MMM")</f>
        <v>May</v>
      </c>
      <c r="G936" s="4" t="s">
        <v>6</v>
      </c>
      <c r="H936" s="4" t="s">
        <v>27</v>
      </c>
      <c r="I936" s="4" t="s">
        <v>28</v>
      </c>
      <c r="J936" s="4" t="s">
        <v>3</v>
      </c>
      <c r="K936" s="4" t="s">
        <v>9</v>
      </c>
      <c r="L936" s="4" t="s">
        <v>37</v>
      </c>
      <c r="M936" s="9">
        <v>1</v>
      </c>
      <c r="N936" s="6">
        <v>154.07</v>
      </c>
      <c r="O936" s="7">
        <v>0.05</v>
      </c>
      <c r="P936" s="6">
        <v>78.400000000000006</v>
      </c>
      <c r="Q936" s="6">
        <f t="shared" si="56"/>
        <v>146.36649999999997</v>
      </c>
      <c r="R936" s="6">
        <f t="shared" si="57"/>
        <v>78.400000000000006</v>
      </c>
      <c r="S936" s="6">
        <f t="shared" si="58"/>
        <v>67.966499999999968</v>
      </c>
      <c r="T936" s="8">
        <f t="shared" si="59"/>
        <v>0.46435830603314271</v>
      </c>
      <c r="U936" s="5">
        <f>YEAR(SalesDataTable[[#This Row],[Order Date]])</f>
        <v>2026</v>
      </c>
      <c r="V936" s="8" t="str">
        <f>"Q"&amp;ROUNDUP(MONTH(SalesDataTable[[#This Row],[Order Date]])/3,0)</f>
        <v>Q2</v>
      </c>
      <c r="W936" s="9">
        <f>MONTH(SalesDataTable[[#This Row],[Order Date]])</f>
        <v>5</v>
      </c>
      <c r="X936" s="8" t="str">
        <f>TEXT(SalesDataTable[[#This Row],[Order Date]],"mmm")</f>
        <v>May</v>
      </c>
    </row>
    <row r="937" spans="1:24" ht="16">
      <c r="A937" s="2">
        <v>454</v>
      </c>
      <c r="B937" s="3">
        <v>46172</v>
      </c>
      <c r="C937" s="5">
        <f>YEAR(SalesDataTable[[#This Row],[Order Date]])</f>
        <v>2026</v>
      </c>
      <c r="D937" s="14" t="str">
        <f>"Q"&amp;ROUNDUP(MONTH(SalesDataTable[[#This Row],[Order Date]])/3,0)</f>
        <v>Q2</v>
      </c>
      <c r="E937" s="5">
        <f>MONTH(SalesDataTable[[#This Row],[Order Date]])</f>
        <v>5</v>
      </c>
      <c r="F937" s="5" t="str">
        <f>TEXT(SalesDataTable[[#This Row],[Order Date]], "MMM")</f>
        <v>May</v>
      </c>
      <c r="G937" s="4" t="s">
        <v>11</v>
      </c>
      <c r="H937" s="4" t="s">
        <v>39</v>
      </c>
      <c r="I937" s="4" t="s">
        <v>28</v>
      </c>
      <c r="J937" s="4" t="s">
        <v>3</v>
      </c>
      <c r="K937" s="4" t="s">
        <v>23</v>
      </c>
      <c r="L937" s="4" t="s">
        <v>51</v>
      </c>
      <c r="M937" s="9">
        <v>1</v>
      </c>
      <c r="N937" s="6">
        <v>120.8</v>
      </c>
      <c r="O937" s="7">
        <v>0</v>
      </c>
      <c r="P937" s="6">
        <v>61.4</v>
      </c>
      <c r="Q937" s="6">
        <f t="shared" si="56"/>
        <v>120.8</v>
      </c>
      <c r="R937" s="6">
        <f t="shared" si="57"/>
        <v>61.4</v>
      </c>
      <c r="S937" s="6">
        <f t="shared" si="58"/>
        <v>59.4</v>
      </c>
      <c r="T937" s="8">
        <f t="shared" si="59"/>
        <v>0.49172185430463577</v>
      </c>
      <c r="U937" s="5">
        <f>YEAR(SalesDataTable[[#This Row],[Order Date]])</f>
        <v>2026</v>
      </c>
      <c r="V937" s="8" t="str">
        <f>"Q"&amp;ROUNDUP(MONTH(SalesDataTable[[#This Row],[Order Date]])/3,0)</f>
        <v>Q2</v>
      </c>
      <c r="W937" s="9">
        <f>MONTH(SalesDataTable[[#This Row],[Order Date]])</f>
        <v>5</v>
      </c>
      <c r="X937" s="8" t="str">
        <f>TEXT(SalesDataTable[[#This Row],[Order Date]],"mmm")</f>
        <v>May</v>
      </c>
    </row>
    <row r="938" spans="1:24" ht="16">
      <c r="A938" s="2">
        <v>873</v>
      </c>
      <c r="B938" s="3">
        <v>46172</v>
      </c>
      <c r="C938" s="5">
        <f>YEAR(SalesDataTable[[#This Row],[Order Date]])</f>
        <v>2026</v>
      </c>
      <c r="D938" s="14" t="str">
        <f>"Q"&amp;ROUNDUP(MONTH(SalesDataTable[[#This Row],[Order Date]])/3,0)</f>
        <v>Q2</v>
      </c>
      <c r="E938" s="5">
        <f>MONTH(SalesDataTable[[#This Row],[Order Date]])</f>
        <v>5</v>
      </c>
      <c r="F938" s="5" t="str">
        <f>TEXT(SalesDataTable[[#This Row],[Order Date]], "MMM")</f>
        <v>May</v>
      </c>
      <c r="G938" s="4" t="s">
        <v>11</v>
      </c>
      <c r="H938" s="4" t="s">
        <v>39</v>
      </c>
      <c r="I938" s="4" t="s">
        <v>2</v>
      </c>
      <c r="J938" s="4" t="s">
        <v>16</v>
      </c>
      <c r="K938" s="4" t="s">
        <v>4</v>
      </c>
      <c r="L938" s="4" t="s">
        <v>26</v>
      </c>
      <c r="M938" s="9">
        <v>1</v>
      </c>
      <c r="N938" s="6">
        <v>40.15</v>
      </c>
      <c r="O938" s="7">
        <v>0</v>
      </c>
      <c r="P938" s="6">
        <v>16.82</v>
      </c>
      <c r="Q938" s="6">
        <f t="shared" si="56"/>
        <v>40.15</v>
      </c>
      <c r="R938" s="6">
        <f t="shared" si="57"/>
        <v>16.82</v>
      </c>
      <c r="S938" s="6">
        <f t="shared" si="58"/>
        <v>23.33</v>
      </c>
      <c r="T938" s="8">
        <f t="shared" si="59"/>
        <v>0.58107098381070976</v>
      </c>
      <c r="U938" s="5">
        <f>YEAR(SalesDataTable[[#This Row],[Order Date]])</f>
        <v>2026</v>
      </c>
      <c r="V938" s="8" t="str">
        <f>"Q"&amp;ROUNDUP(MONTH(SalesDataTable[[#This Row],[Order Date]])/3,0)</f>
        <v>Q2</v>
      </c>
      <c r="W938" s="9">
        <f>MONTH(SalesDataTable[[#This Row],[Order Date]])</f>
        <v>5</v>
      </c>
      <c r="X938" s="8" t="str">
        <f>TEXT(SalesDataTable[[#This Row],[Order Date]],"mmm")</f>
        <v>May</v>
      </c>
    </row>
    <row r="939" spans="1:24" ht="16">
      <c r="A939" s="2">
        <v>1116</v>
      </c>
      <c r="B939" s="3">
        <v>46172</v>
      </c>
      <c r="C939" s="5">
        <f>YEAR(SalesDataTable[[#This Row],[Order Date]])</f>
        <v>2026</v>
      </c>
      <c r="D939" s="14" t="str">
        <f>"Q"&amp;ROUNDUP(MONTH(SalesDataTable[[#This Row],[Order Date]])/3,0)</f>
        <v>Q2</v>
      </c>
      <c r="E939" s="5">
        <f>MONTH(SalesDataTable[[#This Row],[Order Date]])</f>
        <v>5</v>
      </c>
      <c r="F939" s="5" t="str">
        <f>TEXT(SalesDataTable[[#This Row],[Order Date]], "MMM")</f>
        <v>May</v>
      </c>
      <c r="G939" s="4" t="s">
        <v>6</v>
      </c>
      <c r="H939" s="4" t="s">
        <v>43</v>
      </c>
      <c r="I939" s="4" t="s">
        <v>8</v>
      </c>
      <c r="J939" s="4" t="s">
        <v>16</v>
      </c>
      <c r="K939" s="4" t="s">
        <v>14</v>
      </c>
      <c r="L939" s="4" t="s">
        <v>44</v>
      </c>
      <c r="M939" s="9">
        <v>5</v>
      </c>
      <c r="N939" s="6">
        <v>134.4</v>
      </c>
      <c r="O939" s="7">
        <v>0.15</v>
      </c>
      <c r="P939" s="6">
        <v>67.709999999999994</v>
      </c>
      <c r="Q939" s="6">
        <f t="shared" si="56"/>
        <v>571.19999999999993</v>
      </c>
      <c r="R939" s="6">
        <f t="shared" si="57"/>
        <v>338.54999999999995</v>
      </c>
      <c r="S939" s="6">
        <f t="shared" si="58"/>
        <v>232.64999999999998</v>
      </c>
      <c r="T939" s="8">
        <f t="shared" si="59"/>
        <v>0.40730042016806722</v>
      </c>
      <c r="U939" s="5">
        <f>YEAR(SalesDataTable[[#This Row],[Order Date]])</f>
        <v>2026</v>
      </c>
      <c r="V939" s="8" t="str">
        <f>"Q"&amp;ROUNDUP(MONTH(SalesDataTable[[#This Row],[Order Date]])/3,0)</f>
        <v>Q2</v>
      </c>
      <c r="W939" s="9">
        <f>MONTH(SalesDataTable[[#This Row],[Order Date]])</f>
        <v>5</v>
      </c>
      <c r="X939" s="8" t="str">
        <f>TEXT(SalesDataTable[[#This Row],[Order Date]],"mmm")</f>
        <v>May</v>
      </c>
    </row>
    <row r="940" spans="1:24" ht="16">
      <c r="A940" s="2">
        <v>1206</v>
      </c>
      <c r="B940" s="3">
        <v>46172</v>
      </c>
      <c r="C940" s="5">
        <f>YEAR(SalesDataTable[[#This Row],[Order Date]])</f>
        <v>2026</v>
      </c>
      <c r="D940" s="14" t="str">
        <f>"Q"&amp;ROUNDUP(MONTH(SalesDataTable[[#This Row],[Order Date]])/3,0)</f>
        <v>Q2</v>
      </c>
      <c r="E940" s="5">
        <f>MONTH(SalesDataTable[[#This Row],[Order Date]])</f>
        <v>5</v>
      </c>
      <c r="F940" s="5" t="str">
        <f>TEXT(SalesDataTable[[#This Row],[Order Date]], "MMM")</f>
        <v>May</v>
      </c>
      <c r="G940" s="4" t="s">
        <v>20</v>
      </c>
      <c r="H940" s="4" t="s">
        <v>47</v>
      </c>
      <c r="I940" s="4" t="s">
        <v>2</v>
      </c>
      <c r="J940" s="4" t="s">
        <v>3</v>
      </c>
      <c r="K940" s="4" t="s">
        <v>14</v>
      </c>
      <c r="L940" s="4" t="s">
        <v>15</v>
      </c>
      <c r="M940" s="9">
        <v>2</v>
      </c>
      <c r="N940" s="6">
        <v>37.130000000000003</v>
      </c>
      <c r="O940" s="7">
        <v>0.05</v>
      </c>
      <c r="P940" s="6">
        <v>13.44</v>
      </c>
      <c r="Q940" s="6">
        <f t="shared" si="56"/>
        <v>70.546999999999997</v>
      </c>
      <c r="R940" s="6">
        <f t="shared" si="57"/>
        <v>26.88</v>
      </c>
      <c r="S940" s="6">
        <f t="shared" si="58"/>
        <v>43.667000000000002</v>
      </c>
      <c r="T940" s="8">
        <f t="shared" si="59"/>
        <v>0.6189774193091131</v>
      </c>
      <c r="U940" s="5">
        <f>YEAR(SalesDataTable[[#This Row],[Order Date]])</f>
        <v>2026</v>
      </c>
      <c r="V940" s="8" t="str">
        <f>"Q"&amp;ROUNDUP(MONTH(SalesDataTable[[#This Row],[Order Date]])/3,0)</f>
        <v>Q2</v>
      </c>
      <c r="W940" s="9">
        <f>MONTH(SalesDataTable[[#This Row],[Order Date]])</f>
        <v>5</v>
      </c>
      <c r="X940" s="8" t="str">
        <f>TEXT(SalesDataTable[[#This Row],[Order Date]],"mmm")</f>
        <v>May</v>
      </c>
    </row>
    <row r="941" spans="1:24" ht="16">
      <c r="A941" s="2">
        <v>1576</v>
      </c>
      <c r="B941" s="3">
        <v>46172</v>
      </c>
      <c r="C941" s="5">
        <f>YEAR(SalesDataTable[[#This Row],[Order Date]])</f>
        <v>2026</v>
      </c>
      <c r="D941" s="14" t="str">
        <f>"Q"&amp;ROUNDUP(MONTH(SalesDataTable[[#This Row],[Order Date]])/3,0)</f>
        <v>Q2</v>
      </c>
      <c r="E941" s="5">
        <f>MONTH(SalesDataTable[[#This Row],[Order Date]])</f>
        <v>5</v>
      </c>
      <c r="F941" s="5" t="str">
        <f>TEXT(SalesDataTable[[#This Row],[Order Date]], "MMM")</f>
        <v>May</v>
      </c>
      <c r="G941" s="4" t="s">
        <v>6</v>
      </c>
      <c r="H941" s="4" t="s">
        <v>7</v>
      </c>
      <c r="I941" s="4" t="s">
        <v>2</v>
      </c>
      <c r="J941" s="4" t="s">
        <v>16</v>
      </c>
      <c r="K941" s="4" t="s">
        <v>23</v>
      </c>
      <c r="L941" s="4" t="s">
        <v>51</v>
      </c>
      <c r="M941" s="9">
        <v>6</v>
      </c>
      <c r="N941" s="6">
        <v>123.82</v>
      </c>
      <c r="O941" s="7">
        <v>0</v>
      </c>
      <c r="P941" s="6">
        <v>61.91</v>
      </c>
      <c r="Q941" s="6">
        <f t="shared" si="56"/>
        <v>742.92</v>
      </c>
      <c r="R941" s="6">
        <f t="shared" si="57"/>
        <v>371.46</v>
      </c>
      <c r="S941" s="6">
        <f t="shared" si="58"/>
        <v>371.46</v>
      </c>
      <c r="T941" s="8">
        <f t="shared" si="59"/>
        <v>0.5</v>
      </c>
      <c r="U941" s="5">
        <f>YEAR(SalesDataTable[[#This Row],[Order Date]])</f>
        <v>2026</v>
      </c>
      <c r="V941" s="8" t="str">
        <f>"Q"&amp;ROUNDUP(MONTH(SalesDataTable[[#This Row],[Order Date]])/3,0)</f>
        <v>Q2</v>
      </c>
      <c r="W941" s="9">
        <f>MONTH(SalesDataTable[[#This Row],[Order Date]])</f>
        <v>5</v>
      </c>
      <c r="X941" s="8" t="str">
        <f>TEXT(SalesDataTable[[#This Row],[Order Date]],"mmm")</f>
        <v>May</v>
      </c>
    </row>
    <row r="942" spans="1:24" ht="16">
      <c r="A942" s="2">
        <v>2634</v>
      </c>
      <c r="B942" s="3">
        <v>46172</v>
      </c>
      <c r="C942" s="5">
        <f>YEAR(SalesDataTable[[#This Row],[Order Date]])</f>
        <v>2026</v>
      </c>
      <c r="D942" s="14" t="str">
        <f>"Q"&amp;ROUNDUP(MONTH(SalesDataTable[[#This Row],[Order Date]])/3,0)</f>
        <v>Q2</v>
      </c>
      <c r="E942" s="5">
        <f>MONTH(SalesDataTable[[#This Row],[Order Date]])</f>
        <v>5</v>
      </c>
      <c r="F942" s="5" t="str">
        <f>TEXT(SalesDataTable[[#This Row],[Order Date]], "MMM")</f>
        <v>May</v>
      </c>
      <c r="G942" s="4" t="s">
        <v>11</v>
      </c>
      <c r="H942" s="4" t="s">
        <v>52</v>
      </c>
      <c r="I942" s="4" t="s">
        <v>28</v>
      </c>
      <c r="J942" s="4" t="s">
        <v>3</v>
      </c>
      <c r="K942" s="4" t="s">
        <v>14</v>
      </c>
      <c r="L942" s="4" t="s">
        <v>15</v>
      </c>
      <c r="M942" s="9">
        <v>2</v>
      </c>
      <c r="N942" s="6">
        <v>36.94</v>
      </c>
      <c r="O942" s="7">
        <v>0.05</v>
      </c>
      <c r="P942" s="6">
        <v>13.82</v>
      </c>
      <c r="Q942" s="6">
        <f t="shared" si="56"/>
        <v>70.185999999999993</v>
      </c>
      <c r="R942" s="6">
        <f t="shared" si="57"/>
        <v>27.64</v>
      </c>
      <c r="S942" s="6">
        <f t="shared" si="58"/>
        <v>42.545999999999992</v>
      </c>
      <c r="T942" s="8">
        <f t="shared" si="59"/>
        <v>0.60618926851508848</v>
      </c>
      <c r="U942" s="5">
        <f>YEAR(SalesDataTable[[#This Row],[Order Date]])</f>
        <v>2026</v>
      </c>
      <c r="V942" s="8" t="str">
        <f>"Q"&amp;ROUNDUP(MONTH(SalesDataTable[[#This Row],[Order Date]])/3,0)</f>
        <v>Q2</v>
      </c>
      <c r="W942" s="9">
        <f>MONTH(SalesDataTable[[#This Row],[Order Date]])</f>
        <v>5</v>
      </c>
      <c r="X942" s="8" t="str">
        <f>TEXT(SalesDataTable[[#This Row],[Order Date]],"mmm")</f>
        <v>May</v>
      </c>
    </row>
    <row r="943" spans="1:24" ht="16">
      <c r="A943" s="2">
        <v>2649</v>
      </c>
      <c r="B943" s="3">
        <v>46172</v>
      </c>
      <c r="C943" s="5">
        <f>YEAR(SalesDataTable[[#This Row],[Order Date]])</f>
        <v>2026</v>
      </c>
      <c r="D943" s="14" t="str">
        <f>"Q"&amp;ROUNDUP(MONTH(SalesDataTable[[#This Row],[Order Date]])/3,0)</f>
        <v>Q2</v>
      </c>
      <c r="E943" s="5">
        <f>MONTH(SalesDataTable[[#This Row],[Order Date]])</f>
        <v>5</v>
      </c>
      <c r="F943" s="5" t="str">
        <f>TEXT(SalesDataTable[[#This Row],[Order Date]], "MMM")</f>
        <v>May</v>
      </c>
      <c r="G943" s="4" t="s">
        <v>0</v>
      </c>
      <c r="H943" s="4" t="s">
        <v>1</v>
      </c>
      <c r="I943" s="4" t="s">
        <v>2</v>
      </c>
      <c r="J943" s="4" t="s">
        <v>13</v>
      </c>
      <c r="K943" s="4" t="s">
        <v>23</v>
      </c>
      <c r="L943" s="4" t="s">
        <v>29</v>
      </c>
      <c r="M943" s="9">
        <v>3</v>
      </c>
      <c r="N943" s="6">
        <v>199.17</v>
      </c>
      <c r="O943" s="7">
        <v>0.05</v>
      </c>
      <c r="P943" s="6">
        <v>105.24</v>
      </c>
      <c r="Q943" s="6">
        <f t="shared" si="56"/>
        <v>567.6345</v>
      </c>
      <c r="R943" s="6">
        <f t="shared" si="57"/>
        <v>315.71999999999997</v>
      </c>
      <c r="S943" s="6">
        <f t="shared" si="58"/>
        <v>251.91450000000003</v>
      </c>
      <c r="T943" s="8">
        <f t="shared" si="59"/>
        <v>0.4437970207941907</v>
      </c>
      <c r="U943" s="5">
        <f>YEAR(SalesDataTable[[#This Row],[Order Date]])</f>
        <v>2026</v>
      </c>
      <c r="V943" s="8" t="str">
        <f>"Q"&amp;ROUNDUP(MONTH(SalesDataTable[[#This Row],[Order Date]])/3,0)</f>
        <v>Q2</v>
      </c>
      <c r="W943" s="9">
        <f>MONTH(SalesDataTable[[#This Row],[Order Date]])</f>
        <v>5</v>
      </c>
      <c r="X943" s="8" t="str">
        <f>TEXT(SalesDataTable[[#This Row],[Order Date]],"mmm")</f>
        <v>May</v>
      </c>
    </row>
    <row r="944" spans="1:24" ht="16">
      <c r="A944" s="2">
        <v>2774</v>
      </c>
      <c r="B944" s="3">
        <v>46172</v>
      </c>
      <c r="C944" s="5">
        <f>YEAR(SalesDataTable[[#This Row],[Order Date]])</f>
        <v>2026</v>
      </c>
      <c r="D944" s="14" t="str">
        <f>"Q"&amp;ROUNDUP(MONTH(SalesDataTable[[#This Row],[Order Date]])/3,0)</f>
        <v>Q2</v>
      </c>
      <c r="E944" s="5">
        <f>MONTH(SalesDataTable[[#This Row],[Order Date]])</f>
        <v>5</v>
      </c>
      <c r="F944" s="5" t="str">
        <f>TEXT(SalesDataTable[[#This Row],[Order Date]], "MMM")</f>
        <v>May</v>
      </c>
      <c r="G944" s="4" t="s">
        <v>0</v>
      </c>
      <c r="H944" s="4" t="s">
        <v>36</v>
      </c>
      <c r="I944" s="4" t="s">
        <v>2</v>
      </c>
      <c r="J944" s="4" t="s">
        <v>3</v>
      </c>
      <c r="K944" s="4" t="s">
        <v>23</v>
      </c>
      <c r="L944" s="4" t="s">
        <v>40</v>
      </c>
      <c r="M944" s="9">
        <v>3</v>
      </c>
      <c r="N944" s="6">
        <v>83.17</v>
      </c>
      <c r="O944" s="7">
        <v>0</v>
      </c>
      <c r="P944" s="6">
        <v>40.520000000000003</v>
      </c>
      <c r="Q944" s="6">
        <f t="shared" si="56"/>
        <v>249.51</v>
      </c>
      <c r="R944" s="6">
        <f t="shared" si="57"/>
        <v>121.56</v>
      </c>
      <c r="S944" s="6">
        <f t="shared" si="58"/>
        <v>127.94999999999999</v>
      </c>
      <c r="T944" s="8">
        <f t="shared" si="59"/>
        <v>0.51280509799206442</v>
      </c>
      <c r="U944" s="5">
        <f>YEAR(SalesDataTable[[#This Row],[Order Date]])</f>
        <v>2026</v>
      </c>
      <c r="V944" s="8" t="str">
        <f>"Q"&amp;ROUNDUP(MONTH(SalesDataTable[[#This Row],[Order Date]])/3,0)</f>
        <v>Q2</v>
      </c>
      <c r="W944" s="9">
        <f>MONTH(SalesDataTable[[#This Row],[Order Date]])</f>
        <v>5</v>
      </c>
      <c r="X944" s="8" t="str">
        <f>TEXT(SalesDataTable[[#This Row],[Order Date]],"mmm")</f>
        <v>May</v>
      </c>
    </row>
    <row r="945" spans="1:24" ht="16">
      <c r="A945" s="2">
        <v>3037</v>
      </c>
      <c r="B945" s="3">
        <v>46172</v>
      </c>
      <c r="C945" s="5">
        <f>YEAR(SalesDataTable[[#This Row],[Order Date]])</f>
        <v>2026</v>
      </c>
      <c r="D945" s="14" t="str">
        <f>"Q"&amp;ROUNDUP(MONTH(SalesDataTable[[#This Row],[Order Date]])/3,0)</f>
        <v>Q2</v>
      </c>
      <c r="E945" s="5">
        <f>MONTH(SalesDataTable[[#This Row],[Order Date]])</f>
        <v>5</v>
      </c>
      <c r="F945" s="5" t="str">
        <f>TEXT(SalesDataTable[[#This Row],[Order Date]], "MMM")</f>
        <v>May</v>
      </c>
      <c r="G945" s="4" t="s">
        <v>6</v>
      </c>
      <c r="H945" s="4" t="s">
        <v>27</v>
      </c>
      <c r="I945" s="4" t="s">
        <v>2</v>
      </c>
      <c r="J945" s="4" t="s">
        <v>16</v>
      </c>
      <c r="K945" s="4" t="s">
        <v>14</v>
      </c>
      <c r="L945" s="4" t="s">
        <v>32</v>
      </c>
      <c r="M945" s="9">
        <v>1</v>
      </c>
      <c r="N945" s="6">
        <v>45.8</v>
      </c>
      <c r="O945" s="7">
        <v>0.05</v>
      </c>
      <c r="P945" s="6">
        <v>17.88</v>
      </c>
      <c r="Q945" s="6">
        <f t="shared" si="56"/>
        <v>43.51</v>
      </c>
      <c r="R945" s="6">
        <f t="shared" si="57"/>
        <v>17.88</v>
      </c>
      <c r="S945" s="6">
        <f t="shared" si="58"/>
        <v>25.63</v>
      </c>
      <c r="T945" s="8">
        <f t="shared" si="59"/>
        <v>0.58905998621006661</v>
      </c>
      <c r="U945" s="5">
        <f>YEAR(SalesDataTable[[#This Row],[Order Date]])</f>
        <v>2026</v>
      </c>
      <c r="V945" s="8" t="str">
        <f>"Q"&amp;ROUNDUP(MONTH(SalesDataTable[[#This Row],[Order Date]])/3,0)</f>
        <v>Q2</v>
      </c>
      <c r="W945" s="9">
        <f>MONTH(SalesDataTable[[#This Row],[Order Date]])</f>
        <v>5</v>
      </c>
      <c r="X945" s="8" t="str">
        <f>TEXT(SalesDataTable[[#This Row],[Order Date]],"mmm")</f>
        <v>May</v>
      </c>
    </row>
    <row r="946" spans="1:24" ht="16">
      <c r="A946" s="2">
        <v>3138</v>
      </c>
      <c r="B946" s="3">
        <v>46172</v>
      </c>
      <c r="C946" s="5">
        <f>YEAR(SalesDataTable[[#This Row],[Order Date]])</f>
        <v>2026</v>
      </c>
      <c r="D946" s="14" t="str">
        <f>"Q"&amp;ROUNDUP(MONTH(SalesDataTable[[#This Row],[Order Date]])/3,0)</f>
        <v>Q2</v>
      </c>
      <c r="E946" s="5">
        <f>MONTH(SalesDataTable[[#This Row],[Order Date]])</f>
        <v>5</v>
      </c>
      <c r="F946" s="5" t="str">
        <f>TEXT(SalesDataTable[[#This Row],[Order Date]], "MMM")</f>
        <v>May</v>
      </c>
      <c r="G946" s="4" t="s">
        <v>11</v>
      </c>
      <c r="H946" s="4" t="s">
        <v>12</v>
      </c>
      <c r="I946" s="4" t="s">
        <v>28</v>
      </c>
      <c r="J946" s="4" t="s">
        <v>3</v>
      </c>
      <c r="K946" s="4" t="s">
        <v>9</v>
      </c>
      <c r="L946" s="4" t="s">
        <v>37</v>
      </c>
      <c r="M946" s="9">
        <v>1</v>
      </c>
      <c r="N946" s="6">
        <v>154.85</v>
      </c>
      <c r="O946" s="7">
        <v>0</v>
      </c>
      <c r="P946" s="6">
        <v>80.17</v>
      </c>
      <c r="Q946" s="6">
        <f t="shared" si="56"/>
        <v>154.85</v>
      </c>
      <c r="R946" s="6">
        <f t="shared" si="57"/>
        <v>80.17</v>
      </c>
      <c r="S946" s="6">
        <f t="shared" si="58"/>
        <v>74.679999999999993</v>
      </c>
      <c r="T946" s="8">
        <f t="shared" si="59"/>
        <v>0.48227316758153049</v>
      </c>
      <c r="U946" s="5">
        <f>YEAR(SalesDataTable[[#This Row],[Order Date]])</f>
        <v>2026</v>
      </c>
      <c r="V946" s="8" t="str">
        <f>"Q"&amp;ROUNDUP(MONTH(SalesDataTable[[#This Row],[Order Date]])/3,0)</f>
        <v>Q2</v>
      </c>
      <c r="W946" s="9">
        <f>MONTH(SalesDataTable[[#This Row],[Order Date]])</f>
        <v>5</v>
      </c>
      <c r="X946" s="8" t="str">
        <f>TEXT(SalesDataTable[[#This Row],[Order Date]],"mmm")</f>
        <v>May</v>
      </c>
    </row>
    <row r="947" spans="1:24" ht="16">
      <c r="A947" s="2">
        <v>3228</v>
      </c>
      <c r="B947" s="3">
        <v>46172</v>
      </c>
      <c r="C947" s="5">
        <f>YEAR(SalesDataTable[[#This Row],[Order Date]])</f>
        <v>2026</v>
      </c>
      <c r="D947" s="14" t="str">
        <f>"Q"&amp;ROUNDUP(MONTH(SalesDataTable[[#This Row],[Order Date]])/3,0)</f>
        <v>Q2</v>
      </c>
      <c r="E947" s="5">
        <f>MONTH(SalesDataTable[[#This Row],[Order Date]])</f>
        <v>5</v>
      </c>
      <c r="F947" s="5" t="str">
        <f>TEXT(SalesDataTable[[#This Row],[Order Date]], "MMM")</f>
        <v>May</v>
      </c>
      <c r="G947" s="4" t="s">
        <v>20</v>
      </c>
      <c r="H947" s="4" t="s">
        <v>47</v>
      </c>
      <c r="I947" s="4" t="s">
        <v>2</v>
      </c>
      <c r="J947" s="4" t="s">
        <v>16</v>
      </c>
      <c r="K947" s="4" t="s">
        <v>23</v>
      </c>
      <c r="L947" s="4" t="s">
        <v>29</v>
      </c>
      <c r="M947" s="9">
        <v>1</v>
      </c>
      <c r="N947" s="6">
        <v>194.99</v>
      </c>
      <c r="O947" s="7">
        <v>0</v>
      </c>
      <c r="P947" s="6">
        <v>101.21</v>
      </c>
      <c r="Q947" s="6">
        <f t="shared" si="56"/>
        <v>194.99</v>
      </c>
      <c r="R947" s="6">
        <f t="shared" si="57"/>
        <v>101.21</v>
      </c>
      <c r="S947" s="6">
        <f t="shared" si="58"/>
        <v>93.780000000000015</v>
      </c>
      <c r="T947" s="8">
        <f t="shared" si="59"/>
        <v>0.48094774090979031</v>
      </c>
      <c r="U947" s="5">
        <f>YEAR(SalesDataTable[[#This Row],[Order Date]])</f>
        <v>2026</v>
      </c>
      <c r="V947" s="8" t="str">
        <f>"Q"&amp;ROUNDUP(MONTH(SalesDataTable[[#This Row],[Order Date]])/3,0)</f>
        <v>Q2</v>
      </c>
      <c r="W947" s="9">
        <f>MONTH(SalesDataTable[[#This Row],[Order Date]])</f>
        <v>5</v>
      </c>
      <c r="X947" s="8" t="str">
        <f>TEXT(SalesDataTable[[#This Row],[Order Date]],"mmm")</f>
        <v>May</v>
      </c>
    </row>
    <row r="948" spans="1:24" ht="16">
      <c r="A948" s="2">
        <v>3401</v>
      </c>
      <c r="B948" s="3">
        <v>46172</v>
      </c>
      <c r="C948" s="5">
        <f>YEAR(SalesDataTable[[#This Row],[Order Date]])</f>
        <v>2026</v>
      </c>
      <c r="D948" s="14" t="str">
        <f>"Q"&amp;ROUNDUP(MONTH(SalesDataTable[[#This Row],[Order Date]])/3,0)</f>
        <v>Q2</v>
      </c>
      <c r="E948" s="5">
        <f>MONTH(SalesDataTable[[#This Row],[Order Date]])</f>
        <v>5</v>
      </c>
      <c r="F948" s="5" t="str">
        <f>TEXT(SalesDataTable[[#This Row],[Order Date]], "MMM")</f>
        <v>May</v>
      </c>
      <c r="G948" s="4" t="s">
        <v>11</v>
      </c>
      <c r="H948" s="4" t="s">
        <v>39</v>
      </c>
      <c r="I948" s="4" t="s">
        <v>2</v>
      </c>
      <c r="J948" s="4" t="s">
        <v>3</v>
      </c>
      <c r="K948" s="4" t="s">
        <v>34</v>
      </c>
      <c r="L948" s="4" t="s">
        <v>42</v>
      </c>
      <c r="M948" s="9">
        <v>1</v>
      </c>
      <c r="N948" s="6">
        <v>36.31</v>
      </c>
      <c r="O948" s="7">
        <v>0</v>
      </c>
      <c r="P948" s="6">
        <v>13.93</v>
      </c>
      <c r="Q948" s="6">
        <f t="shared" si="56"/>
        <v>36.31</v>
      </c>
      <c r="R948" s="6">
        <f t="shared" si="57"/>
        <v>13.93</v>
      </c>
      <c r="S948" s="6">
        <f t="shared" si="58"/>
        <v>22.380000000000003</v>
      </c>
      <c r="T948" s="8">
        <f t="shared" si="59"/>
        <v>0.61635912971633167</v>
      </c>
      <c r="U948" s="5">
        <f>YEAR(SalesDataTable[[#This Row],[Order Date]])</f>
        <v>2026</v>
      </c>
      <c r="V948" s="8" t="str">
        <f>"Q"&amp;ROUNDUP(MONTH(SalesDataTable[[#This Row],[Order Date]])/3,0)</f>
        <v>Q2</v>
      </c>
      <c r="W948" s="9">
        <f>MONTH(SalesDataTable[[#This Row],[Order Date]])</f>
        <v>5</v>
      </c>
      <c r="X948" s="8" t="str">
        <f>TEXT(SalesDataTable[[#This Row],[Order Date]],"mmm")</f>
        <v>May</v>
      </c>
    </row>
    <row r="949" spans="1:24" ht="16">
      <c r="A949" s="2">
        <v>3511</v>
      </c>
      <c r="B949" s="3">
        <v>46172</v>
      </c>
      <c r="C949" s="5">
        <f>YEAR(SalesDataTable[[#This Row],[Order Date]])</f>
        <v>2026</v>
      </c>
      <c r="D949" s="14" t="str">
        <f>"Q"&amp;ROUNDUP(MONTH(SalesDataTable[[#This Row],[Order Date]])/3,0)</f>
        <v>Q2</v>
      </c>
      <c r="E949" s="5">
        <f>MONTH(SalesDataTable[[#This Row],[Order Date]])</f>
        <v>5</v>
      </c>
      <c r="F949" s="5" t="str">
        <f>TEXT(SalesDataTable[[#This Row],[Order Date]], "MMM")</f>
        <v>May</v>
      </c>
      <c r="G949" s="4" t="s">
        <v>0</v>
      </c>
      <c r="H949" s="4" t="s">
        <v>1</v>
      </c>
      <c r="I949" s="4" t="s">
        <v>2</v>
      </c>
      <c r="J949" s="4" t="s">
        <v>3</v>
      </c>
      <c r="K949" s="4" t="s">
        <v>14</v>
      </c>
      <c r="L949" s="4" t="s">
        <v>32</v>
      </c>
      <c r="M949" s="9">
        <v>1</v>
      </c>
      <c r="N949" s="6">
        <v>47.19</v>
      </c>
      <c r="O949" s="7">
        <v>0</v>
      </c>
      <c r="P949" s="6">
        <v>18.54</v>
      </c>
      <c r="Q949" s="6">
        <f t="shared" si="56"/>
        <v>47.19</v>
      </c>
      <c r="R949" s="6">
        <f t="shared" si="57"/>
        <v>18.54</v>
      </c>
      <c r="S949" s="6">
        <f t="shared" si="58"/>
        <v>28.65</v>
      </c>
      <c r="T949" s="8">
        <f t="shared" si="59"/>
        <v>0.60712015257469798</v>
      </c>
      <c r="U949" s="5">
        <f>YEAR(SalesDataTable[[#This Row],[Order Date]])</f>
        <v>2026</v>
      </c>
      <c r="V949" s="8" t="str">
        <f>"Q"&amp;ROUNDUP(MONTH(SalesDataTable[[#This Row],[Order Date]])/3,0)</f>
        <v>Q2</v>
      </c>
      <c r="W949" s="9">
        <f>MONTH(SalesDataTable[[#This Row],[Order Date]])</f>
        <v>5</v>
      </c>
      <c r="X949" s="8" t="str">
        <f>TEXT(SalesDataTable[[#This Row],[Order Date]],"mmm")</f>
        <v>May</v>
      </c>
    </row>
    <row r="950" spans="1:24" ht="16">
      <c r="A950" s="2">
        <v>4485</v>
      </c>
      <c r="B950" s="3">
        <v>46172</v>
      </c>
      <c r="C950" s="5">
        <f>YEAR(SalesDataTable[[#This Row],[Order Date]])</f>
        <v>2026</v>
      </c>
      <c r="D950" s="14" t="str">
        <f>"Q"&amp;ROUNDUP(MONTH(SalesDataTable[[#This Row],[Order Date]])/3,0)</f>
        <v>Q2</v>
      </c>
      <c r="E950" s="5">
        <f>MONTH(SalesDataTable[[#This Row],[Order Date]])</f>
        <v>5</v>
      </c>
      <c r="F950" s="5" t="str">
        <f>TEXT(SalesDataTable[[#This Row],[Order Date]], "MMM")</f>
        <v>May</v>
      </c>
      <c r="G950" s="4" t="s">
        <v>20</v>
      </c>
      <c r="H950" s="4" t="s">
        <v>33</v>
      </c>
      <c r="I950" s="4" t="s">
        <v>2</v>
      </c>
      <c r="J950" s="4" t="s">
        <v>13</v>
      </c>
      <c r="K950" s="4" t="s">
        <v>34</v>
      </c>
      <c r="L950" s="4" t="s">
        <v>38</v>
      </c>
      <c r="M950" s="9">
        <v>1</v>
      </c>
      <c r="N950" s="6">
        <v>124.14</v>
      </c>
      <c r="O950" s="7">
        <v>0</v>
      </c>
      <c r="P950" s="6">
        <v>70.900000000000006</v>
      </c>
      <c r="Q950" s="6">
        <f t="shared" si="56"/>
        <v>124.14</v>
      </c>
      <c r="R950" s="6">
        <f t="shared" si="57"/>
        <v>70.900000000000006</v>
      </c>
      <c r="S950" s="6">
        <f t="shared" si="58"/>
        <v>53.239999999999995</v>
      </c>
      <c r="T950" s="8">
        <f t="shared" si="59"/>
        <v>0.42887062993394548</v>
      </c>
      <c r="U950" s="5">
        <f>YEAR(SalesDataTable[[#This Row],[Order Date]])</f>
        <v>2026</v>
      </c>
      <c r="V950" s="8" t="str">
        <f>"Q"&amp;ROUNDUP(MONTH(SalesDataTable[[#This Row],[Order Date]])/3,0)</f>
        <v>Q2</v>
      </c>
      <c r="W950" s="9">
        <f>MONTH(SalesDataTable[[#This Row],[Order Date]])</f>
        <v>5</v>
      </c>
      <c r="X950" s="8" t="str">
        <f>TEXT(SalesDataTable[[#This Row],[Order Date]],"mmm")</f>
        <v>May</v>
      </c>
    </row>
    <row r="951" spans="1:24" ht="16">
      <c r="A951" s="2">
        <v>447</v>
      </c>
      <c r="B951" s="3">
        <v>46173</v>
      </c>
      <c r="C951" s="5">
        <f>YEAR(SalesDataTable[[#This Row],[Order Date]])</f>
        <v>2026</v>
      </c>
      <c r="D951" s="14" t="str">
        <f>"Q"&amp;ROUNDUP(MONTH(SalesDataTable[[#This Row],[Order Date]])/3,0)</f>
        <v>Q2</v>
      </c>
      <c r="E951" s="5">
        <f>MONTH(SalesDataTable[[#This Row],[Order Date]])</f>
        <v>5</v>
      </c>
      <c r="F951" s="5" t="str">
        <f>TEXT(SalesDataTable[[#This Row],[Order Date]], "MMM")</f>
        <v>May</v>
      </c>
      <c r="G951" s="4" t="s">
        <v>20</v>
      </c>
      <c r="H951" s="4" t="s">
        <v>33</v>
      </c>
      <c r="I951" s="4" t="s">
        <v>2</v>
      </c>
      <c r="J951" s="4" t="s">
        <v>3</v>
      </c>
      <c r="K951" s="4" t="s">
        <v>14</v>
      </c>
      <c r="L951" s="4" t="s">
        <v>44</v>
      </c>
      <c r="M951" s="9">
        <v>1</v>
      </c>
      <c r="N951" s="6">
        <v>131.94999999999999</v>
      </c>
      <c r="O951" s="7">
        <v>0</v>
      </c>
      <c r="P951" s="6">
        <v>65.17</v>
      </c>
      <c r="Q951" s="6">
        <f t="shared" si="56"/>
        <v>131.94999999999999</v>
      </c>
      <c r="R951" s="6">
        <f t="shared" si="57"/>
        <v>65.17</v>
      </c>
      <c r="S951" s="6">
        <f t="shared" si="58"/>
        <v>66.779999999999987</v>
      </c>
      <c r="T951" s="8">
        <f t="shared" si="59"/>
        <v>0.50610079575596811</v>
      </c>
      <c r="U951" s="5">
        <f>YEAR(SalesDataTable[[#This Row],[Order Date]])</f>
        <v>2026</v>
      </c>
      <c r="V951" s="8" t="str">
        <f>"Q"&amp;ROUNDUP(MONTH(SalesDataTable[[#This Row],[Order Date]])/3,0)</f>
        <v>Q2</v>
      </c>
      <c r="W951" s="9">
        <f>MONTH(SalesDataTable[[#This Row],[Order Date]])</f>
        <v>5</v>
      </c>
      <c r="X951" s="8" t="str">
        <f>TEXT(SalesDataTable[[#This Row],[Order Date]],"mmm")</f>
        <v>May</v>
      </c>
    </row>
    <row r="952" spans="1:24" ht="16">
      <c r="A952" s="2">
        <v>1208</v>
      </c>
      <c r="B952" s="3">
        <v>46173</v>
      </c>
      <c r="C952" s="5">
        <f>YEAR(SalesDataTable[[#This Row],[Order Date]])</f>
        <v>2026</v>
      </c>
      <c r="D952" s="14" t="str">
        <f>"Q"&amp;ROUNDUP(MONTH(SalesDataTable[[#This Row],[Order Date]])/3,0)</f>
        <v>Q2</v>
      </c>
      <c r="E952" s="5">
        <f>MONTH(SalesDataTable[[#This Row],[Order Date]])</f>
        <v>5</v>
      </c>
      <c r="F952" s="5" t="str">
        <f>TEXT(SalesDataTable[[#This Row],[Order Date]], "MMM")</f>
        <v>May</v>
      </c>
      <c r="G952" s="4" t="s">
        <v>20</v>
      </c>
      <c r="H952" s="4" t="s">
        <v>33</v>
      </c>
      <c r="I952" s="4" t="s">
        <v>28</v>
      </c>
      <c r="J952" s="4" t="s">
        <v>13</v>
      </c>
      <c r="K952" s="4" t="s">
        <v>4</v>
      </c>
      <c r="L952" s="4" t="s">
        <v>30</v>
      </c>
      <c r="M952" s="9">
        <v>1</v>
      </c>
      <c r="N952" s="6">
        <v>102.24</v>
      </c>
      <c r="O952" s="7">
        <v>0</v>
      </c>
      <c r="P952" s="6">
        <v>50.75</v>
      </c>
      <c r="Q952" s="6">
        <f t="shared" si="56"/>
        <v>102.24</v>
      </c>
      <c r="R952" s="6">
        <f t="shared" si="57"/>
        <v>50.75</v>
      </c>
      <c r="S952" s="6">
        <f t="shared" si="58"/>
        <v>51.489999999999995</v>
      </c>
      <c r="T952" s="8">
        <f t="shared" si="59"/>
        <v>0.50361893583724571</v>
      </c>
      <c r="U952" s="5">
        <f>YEAR(SalesDataTable[[#This Row],[Order Date]])</f>
        <v>2026</v>
      </c>
      <c r="V952" s="8" t="str">
        <f>"Q"&amp;ROUNDUP(MONTH(SalesDataTable[[#This Row],[Order Date]])/3,0)</f>
        <v>Q2</v>
      </c>
      <c r="W952" s="9">
        <f>MONTH(SalesDataTable[[#This Row],[Order Date]])</f>
        <v>5</v>
      </c>
      <c r="X952" s="8" t="str">
        <f>TEXT(SalesDataTable[[#This Row],[Order Date]],"mmm")</f>
        <v>May</v>
      </c>
    </row>
    <row r="953" spans="1:24" ht="16">
      <c r="A953" s="2">
        <v>1355</v>
      </c>
      <c r="B953" s="3">
        <v>46173</v>
      </c>
      <c r="C953" s="5">
        <f>YEAR(SalesDataTable[[#This Row],[Order Date]])</f>
        <v>2026</v>
      </c>
      <c r="D953" s="14" t="str">
        <f>"Q"&amp;ROUNDUP(MONTH(SalesDataTable[[#This Row],[Order Date]])/3,0)</f>
        <v>Q2</v>
      </c>
      <c r="E953" s="5">
        <f>MONTH(SalesDataTable[[#This Row],[Order Date]])</f>
        <v>5</v>
      </c>
      <c r="F953" s="5" t="str">
        <f>TEXT(SalesDataTable[[#This Row],[Order Date]], "MMM")</f>
        <v>May</v>
      </c>
      <c r="G953" s="4" t="s">
        <v>20</v>
      </c>
      <c r="H953" s="4" t="s">
        <v>47</v>
      </c>
      <c r="I953" s="4" t="s">
        <v>28</v>
      </c>
      <c r="J953" s="4" t="s">
        <v>13</v>
      </c>
      <c r="K953" s="4" t="s">
        <v>9</v>
      </c>
      <c r="L953" s="4" t="s">
        <v>37</v>
      </c>
      <c r="M953" s="9">
        <v>2</v>
      </c>
      <c r="N953" s="6">
        <v>152.07</v>
      </c>
      <c r="O953" s="7">
        <v>0</v>
      </c>
      <c r="P953" s="6">
        <v>76.849999999999994</v>
      </c>
      <c r="Q953" s="6">
        <f t="shared" si="56"/>
        <v>304.14</v>
      </c>
      <c r="R953" s="6">
        <f t="shared" si="57"/>
        <v>153.69999999999999</v>
      </c>
      <c r="S953" s="6">
        <f t="shared" si="58"/>
        <v>150.44</v>
      </c>
      <c r="T953" s="8">
        <f t="shared" si="59"/>
        <v>0.49464062602748737</v>
      </c>
      <c r="U953" s="5">
        <f>YEAR(SalesDataTable[[#This Row],[Order Date]])</f>
        <v>2026</v>
      </c>
      <c r="V953" s="8" t="str">
        <f>"Q"&amp;ROUNDUP(MONTH(SalesDataTable[[#This Row],[Order Date]])/3,0)</f>
        <v>Q2</v>
      </c>
      <c r="W953" s="9">
        <f>MONTH(SalesDataTable[[#This Row],[Order Date]])</f>
        <v>5</v>
      </c>
      <c r="X953" s="8" t="str">
        <f>TEXT(SalesDataTable[[#This Row],[Order Date]],"mmm")</f>
        <v>May</v>
      </c>
    </row>
    <row r="954" spans="1:24" ht="16">
      <c r="A954" s="2">
        <v>1474</v>
      </c>
      <c r="B954" s="3">
        <v>46173</v>
      </c>
      <c r="C954" s="5">
        <f>YEAR(SalesDataTable[[#This Row],[Order Date]])</f>
        <v>2026</v>
      </c>
      <c r="D954" s="14" t="str">
        <f>"Q"&amp;ROUNDUP(MONTH(SalesDataTable[[#This Row],[Order Date]])/3,0)</f>
        <v>Q2</v>
      </c>
      <c r="E954" s="5">
        <f>MONTH(SalesDataTable[[#This Row],[Order Date]])</f>
        <v>5</v>
      </c>
      <c r="F954" s="5" t="str">
        <f>TEXT(SalesDataTable[[#This Row],[Order Date]], "MMM")</f>
        <v>May</v>
      </c>
      <c r="G954" s="4" t="s">
        <v>11</v>
      </c>
      <c r="H954" s="4" t="s">
        <v>18</v>
      </c>
      <c r="I954" s="4" t="s">
        <v>2</v>
      </c>
      <c r="J954" s="4" t="s">
        <v>13</v>
      </c>
      <c r="K954" s="4" t="s">
        <v>23</v>
      </c>
      <c r="L954" s="4" t="s">
        <v>51</v>
      </c>
      <c r="M954" s="9">
        <v>2</v>
      </c>
      <c r="N954" s="6">
        <v>123.34</v>
      </c>
      <c r="O954" s="7">
        <v>0.05</v>
      </c>
      <c r="P954" s="6">
        <v>58.96</v>
      </c>
      <c r="Q954" s="6">
        <f t="shared" si="56"/>
        <v>234.346</v>
      </c>
      <c r="R954" s="6">
        <f t="shared" si="57"/>
        <v>117.92</v>
      </c>
      <c r="S954" s="6">
        <f t="shared" si="58"/>
        <v>116.426</v>
      </c>
      <c r="T954" s="8">
        <f t="shared" si="59"/>
        <v>0.49681240558831813</v>
      </c>
      <c r="U954" s="5">
        <f>YEAR(SalesDataTable[[#This Row],[Order Date]])</f>
        <v>2026</v>
      </c>
      <c r="V954" s="8" t="str">
        <f>"Q"&amp;ROUNDUP(MONTH(SalesDataTable[[#This Row],[Order Date]])/3,0)</f>
        <v>Q2</v>
      </c>
      <c r="W954" s="9">
        <f>MONTH(SalesDataTable[[#This Row],[Order Date]])</f>
        <v>5</v>
      </c>
      <c r="X954" s="8" t="str">
        <f>TEXT(SalesDataTable[[#This Row],[Order Date]],"mmm")</f>
        <v>May</v>
      </c>
    </row>
    <row r="955" spans="1:24" ht="16">
      <c r="A955" s="2">
        <v>1625</v>
      </c>
      <c r="B955" s="3">
        <v>46173</v>
      </c>
      <c r="C955" s="5">
        <f>YEAR(SalesDataTable[[#This Row],[Order Date]])</f>
        <v>2026</v>
      </c>
      <c r="D955" s="14" t="str">
        <f>"Q"&amp;ROUNDUP(MONTH(SalesDataTable[[#This Row],[Order Date]])/3,0)</f>
        <v>Q2</v>
      </c>
      <c r="E955" s="5">
        <f>MONTH(SalesDataTable[[#This Row],[Order Date]])</f>
        <v>5</v>
      </c>
      <c r="F955" s="5" t="str">
        <f>TEXT(SalesDataTable[[#This Row],[Order Date]], "MMM")</f>
        <v>May</v>
      </c>
      <c r="G955" s="4" t="s">
        <v>11</v>
      </c>
      <c r="H955" s="4" t="s">
        <v>12</v>
      </c>
      <c r="I955" s="4" t="s">
        <v>19</v>
      </c>
      <c r="J955" s="4" t="s">
        <v>3</v>
      </c>
      <c r="K955" s="4" t="s">
        <v>9</v>
      </c>
      <c r="L955" s="4" t="s">
        <v>37</v>
      </c>
      <c r="M955" s="9">
        <v>1</v>
      </c>
      <c r="N955" s="6">
        <v>155.81</v>
      </c>
      <c r="O955" s="7">
        <v>0</v>
      </c>
      <c r="P955" s="6">
        <v>80.31</v>
      </c>
      <c r="Q955" s="6">
        <f t="shared" si="56"/>
        <v>155.81</v>
      </c>
      <c r="R955" s="6">
        <f t="shared" si="57"/>
        <v>80.31</v>
      </c>
      <c r="S955" s="6">
        <f t="shared" si="58"/>
        <v>75.5</v>
      </c>
      <c r="T955" s="8">
        <f t="shared" si="59"/>
        <v>0.48456453372697517</v>
      </c>
      <c r="U955" s="5">
        <f>YEAR(SalesDataTable[[#This Row],[Order Date]])</f>
        <v>2026</v>
      </c>
      <c r="V955" s="8" t="str">
        <f>"Q"&amp;ROUNDUP(MONTH(SalesDataTable[[#This Row],[Order Date]])/3,0)</f>
        <v>Q2</v>
      </c>
      <c r="W955" s="9">
        <f>MONTH(SalesDataTable[[#This Row],[Order Date]])</f>
        <v>5</v>
      </c>
      <c r="X955" s="8" t="str">
        <f>TEXT(SalesDataTable[[#This Row],[Order Date]],"mmm")</f>
        <v>May</v>
      </c>
    </row>
    <row r="956" spans="1:24" ht="16">
      <c r="A956" s="2">
        <v>1877</v>
      </c>
      <c r="B956" s="3">
        <v>46173</v>
      </c>
      <c r="C956" s="5">
        <f>YEAR(SalesDataTable[[#This Row],[Order Date]])</f>
        <v>2026</v>
      </c>
      <c r="D956" s="14" t="str">
        <f>"Q"&amp;ROUNDUP(MONTH(SalesDataTable[[#This Row],[Order Date]])/3,0)</f>
        <v>Q2</v>
      </c>
      <c r="E956" s="5">
        <f>MONTH(SalesDataTable[[#This Row],[Order Date]])</f>
        <v>5</v>
      </c>
      <c r="F956" s="5" t="str">
        <f>TEXT(SalesDataTable[[#This Row],[Order Date]], "MMM")</f>
        <v>May</v>
      </c>
      <c r="G956" s="4" t="s">
        <v>11</v>
      </c>
      <c r="H956" s="4" t="s">
        <v>52</v>
      </c>
      <c r="I956" s="4" t="s">
        <v>2</v>
      </c>
      <c r="J956" s="4" t="s">
        <v>3</v>
      </c>
      <c r="K956" s="4" t="s">
        <v>14</v>
      </c>
      <c r="L956" s="4" t="s">
        <v>48</v>
      </c>
      <c r="M956" s="9">
        <v>1</v>
      </c>
      <c r="N956" s="6">
        <v>163.19</v>
      </c>
      <c r="O956" s="7">
        <v>0.05</v>
      </c>
      <c r="P956" s="6">
        <v>87.95</v>
      </c>
      <c r="Q956" s="6">
        <f t="shared" si="56"/>
        <v>155.03049999999999</v>
      </c>
      <c r="R956" s="6">
        <f t="shared" si="57"/>
        <v>87.95</v>
      </c>
      <c r="S956" s="6">
        <f t="shared" si="58"/>
        <v>67.080499999999986</v>
      </c>
      <c r="T956" s="8">
        <f t="shared" si="59"/>
        <v>0.4326922766810401</v>
      </c>
      <c r="U956" s="5">
        <f>YEAR(SalesDataTable[[#This Row],[Order Date]])</f>
        <v>2026</v>
      </c>
      <c r="V956" s="8" t="str">
        <f>"Q"&amp;ROUNDUP(MONTH(SalesDataTable[[#This Row],[Order Date]])/3,0)</f>
        <v>Q2</v>
      </c>
      <c r="W956" s="9">
        <f>MONTH(SalesDataTable[[#This Row],[Order Date]])</f>
        <v>5</v>
      </c>
      <c r="X956" s="8" t="str">
        <f>TEXT(SalesDataTable[[#This Row],[Order Date]],"mmm")</f>
        <v>May</v>
      </c>
    </row>
    <row r="957" spans="1:24" ht="16">
      <c r="A957" s="2">
        <v>1978</v>
      </c>
      <c r="B957" s="3">
        <v>46173</v>
      </c>
      <c r="C957" s="5">
        <f>YEAR(SalesDataTable[[#This Row],[Order Date]])</f>
        <v>2026</v>
      </c>
      <c r="D957" s="14" t="str">
        <f>"Q"&amp;ROUNDUP(MONTH(SalesDataTable[[#This Row],[Order Date]])/3,0)</f>
        <v>Q2</v>
      </c>
      <c r="E957" s="5">
        <f>MONTH(SalesDataTable[[#This Row],[Order Date]])</f>
        <v>5</v>
      </c>
      <c r="F957" s="5" t="str">
        <f>TEXT(SalesDataTable[[#This Row],[Order Date]], "MMM")</f>
        <v>May</v>
      </c>
      <c r="G957" s="4" t="s">
        <v>6</v>
      </c>
      <c r="H957" s="4" t="s">
        <v>43</v>
      </c>
      <c r="I957" s="4" t="s">
        <v>2</v>
      </c>
      <c r="J957" s="4" t="s">
        <v>3</v>
      </c>
      <c r="K957" s="4" t="s">
        <v>9</v>
      </c>
      <c r="L957" s="4" t="s">
        <v>17</v>
      </c>
      <c r="M957" s="9">
        <v>1</v>
      </c>
      <c r="N957" s="6">
        <v>147.30000000000001</v>
      </c>
      <c r="O957" s="7">
        <v>0.05</v>
      </c>
      <c r="P957" s="6">
        <v>81.510000000000005</v>
      </c>
      <c r="Q957" s="6">
        <f t="shared" si="56"/>
        <v>139.935</v>
      </c>
      <c r="R957" s="6">
        <f t="shared" si="57"/>
        <v>81.510000000000005</v>
      </c>
      <c r="S957" s="6">
        <f t="shared" si="58"/>
        <v>58.424999999999997</v>
      </c>
      <c r="T957" s="8">
        <f t="shared" si="59"/>
        <v>0.41751527494908347</v>
      </c>
      <c r="U957" s="5">
        <f>YEAR(SalesDataTable[[#This Row],[Order Date]])</f>
        <v>2026</v>
      </c>
      <c r="V957" s="8" t="str">
        <f>"Q"&amp;ROUNDUP(MONTH(SalesDataTable[[#This Row],[Order Date]])/3,0)</f>
        <v>Q2</v>
      </c>
      <c r="W957" s="9">
        <f>MONTH(SalesDataTable[[#This Row],[Order Date]])</f>
        <v>5</v>
      </c>
      <c r="X957" s="8" t="str">
        <f>TEXT(SalesDataTable[[#This Row],[Order Date]],"mmm")</f>
        <v>May</v>
      </c>
    </row>
    <row r="958" spans="1:24" ht="16">
      <c r="A958" s="2">
        <v>3616</v>
      </c>
      <c r="B958" s="3">
        <v>46173</v>
      </c>
      <c r="C958" s="5">
        <f>YEAR(SalesDataTable[[#This Row],[Order Date]])</f>
        <v>2026</v>
      </c>
      <c r="D958" s="14" t="str">
        <f>"Q"&amp;ROUNDUP(MONTH(SalesDataTable[[#This Row],[Order Date]])/3,0)</f>
        <v>Q2</v>
      </c>
      <c r="E958" s="5">
        <f>MONTH(SalesDataTable[[#This Row],[Order Date]])</f>
        <v>5</v>
      </c>
      <c r="F958" s="5" t="str">
        <f>TEXT(SalesDataTable[[#This Row],[Order Date]], "MMM")</f>
        <v>May</v>
      </c>
      <c r="G958" s="4" t="s">
        <v>11</v>
      </c>
      <c r="H958" s="4" t="s">
        <v>12</v>
      </c>
      <c r="I958" s="4" t="s">
        <v>2</v>
      </c>
      <c r="J958" s="4" t="s">
        <v>3</v>
      </c>
      <c r="K958" s="4" t="s">
        <v>34</v>
      </c>
      <c r="L958" s="4" t="s">
        <v>38</v>
      </c>
      <c r="M958" s="9">
        <v>5</v>
      </c>
      <c r="N958" s="6">
        <v>126.16</v>
      </c>
      <c r="O958" s="7">
        <v>0</v>
      </c>
      <c r="P958" s="6">
        <v>68.59</v>
      </c>
      <c r="Q958" s="6">
        <f t="shared" si="56"/>
        <v>630.79999999999995</v>
      </c>
      <c r="R958" s="6">
        <f t="shared" si="57"/>
        <v>342.95000000000005</v>
      </c>
      <c r="S958" s="6">
        <f t="shared" si="58"/>
        <v>287.84999999999991</v>
      </c>
      <c r="T958" s="8">
        <f t="shared" si="59"/>
        <v>0.45632530120481918</v>
      </c>
      <c r="U958" s="5">
        <f>YEAR(SalesDataTable[[#This Row],[Order Date]])</f>
        <v>2026</v>
      </c>
      <c r="V958" s="8" t="str">
        <f>"Q"&amp;ROUNDUP(MONTH(SalesDataTable[[#This Row],[Order Date]])/3,0)</f>
        <v>Q2</v>
      </c>
      <c r="W958" s="9">
        <f>MONTH(SalesDataTable[[#This Row],[Order Date]])</f>
        <v>5</v>
      </c>
      <c r="X958" s="8" t="str">
        <f>TEXT(SalesDataTable[[#This Row],[Order Date]],"mmm")</f>
        <v>May</v>
      </c>
    </row>
    <row r="959" spans="1:24" ht="16">
      <c r="A959" s="2">
        <v>3992</v>
      </c>
      <c r="B959" s="3">
        <v>46173</v>
      </c>
      <c r="C959" s="5">
        <f>YEAR(SalesDataTable[[#This Row],[Order Date]])</f>
        <v>2026</v>
      </c>
      <c r="D959" s="14" t="str">
        <f>"Q"&amp;ROUNDUP(MONTH(SalesDataTable[[#This Row],[Order Date]])/3,0)</f>
        <v>Q2</v>
      </c>
      <c r="E959" s="5">
        <f>MONTH(SalesDataTable[[#This Row],[Order Date]])</f>
        <v>5</v>
      </c>
      <c r="F959" s="5" t="str">
        <f>TEXT(SalesDataTable[[#This Row],[Order Date]], "MMM")</f>
        <v>May</v>
      </c>
      <c r="G959" s="4" t="s">
        <v>20</v>
      </c>
      <c r="H959" s="4" t="s">
        <v>33</v>
      </c>
      <c r="I959" s="4" t="s">
        <v>2</v>
      </c>
      <c r="J959" s="4" t="s">
        <v>13</v>
      </c>
      <c r="K959" s="4" t="s">
        <v>14</v>
      </c>
      <c r="L959" s="4" t="s">
        <v>48</v>
      </c>
      <c r="M959" s="9">
        <v>2</v>
      </c>
      <c r="N959" s="6">
        <v>163.57</v>
      </c>
      <c r="O959" s="7">
        <v>0</v>
      </c>
      <c r="P959" s="6">
        <v>85.72</v>
      </c>
      <c r="Q959" s="6">
        <f t="shared" si="56"/>
        <v>327.14</v>
      </c>
      <c r="R959" s="6">
        <f t="shared" si="57"/>
        <v>171.44</v>
      </c>
      <c r="S959" s="6">
        <f t="shared" si="58"/>
        <v>155.69999999999999</v>
      </c>
      <c r="T959" s="8">
        <f t="shared" si="59"/>
        <v>0.47594302133643085</v>
      </c>
      <c r="U959" s="5">
        <f>YEAR(SalesDataTable[[#This Row],[Order Date]])</f>
        <v>2026</v>
      </c>
      <c r="V959" s="8" t="str">
        <f>"Q"&amp;ROUNDUP(MONTH(SalesDataTable[[#This Row],[Order Date]])/3,0)</f>
        <v>Q2</v>
      </c>
      <c r="W959" s="9">
        <f>MONTH(SalesDataTable[[#This Row],[Order Date]])</f>
        <v>5</v>
      </c>
      <c r="X959" s="8" t="str">
        <f>TEXT(SalesDataTable[[#This Row],[Order Date]],"mmm")</f>
        <v>May</v>
      </c>
    </row>
    <row r="960" spans="1:24" ht="16">
      <c r="A960" s="2">
        <v>4091</v>
      </c>
      <c r="B960" s="3">
        <v>46173</v>
      </c>
      <c r="C960" s="5">
        <f>YEAR(SalesDataTable[[#This Row],[Order Date]])</f>
        <v>2026</v>
      </c>
      <c r="D960" s="14" t="str">
        <f>"Q"&amp;ROUNDUP(MONTH(SalesDataTable[[#This Row],[Order Date]])/3,0)</f>
        <v>Q2</v>
      </c>
      <c r="E960" s="5">
        <f>MONTH(SalesDataTable[[#This Row],[Order Date]])</f>
        <v>5</v>
      </c>
      <c r="F960" s="5" t="str">
        <f>TEXT(SalesDataTable[[#This Row],[Order Date]], "MMM")</f>
        <v>May</v>
      </c>
      <c r="G960" s="4" t="s">
        <v>11</v>
      </c>
      <c r="H960" s="4" t="s">
        <v>52</v>
      </c>
      <c r="I960" s="4" t="s">
        <v>2</v>
      </c>
      <c r="J960" s="4" t="s">
        <v>13</v>
      </c>
      <c r="K960" s="4" t="s">
        <v>9</v>
      </c>
      <c r="L960" s="4" t="s">
        <v>17</v>
      </c>
      <c r="M960" s="9">
        <v>1</v>
      </c>
      <c r="N960" s="6">
        <v>142.06</v>
      </c>
      <c r="O960" s="7">
        <v>0</v>
      </c>
      <c r="P960" s="6">
        <v>77.36</v>
      </c>
      <c r="Q960" s="6">
        <f t="shared" si="56"/>
        <v>142.06</v>
      </c>
      <c r="R960" s="6">
        <f t="shared" si="57"/>
        <v>77.36</v>
      </c>
      <c r="S960" s="6">
        <f t="shared" si="58"/>
        <v>64.7</v>
      </c>
      <c r="T960" s="8">
        <f t="shared" si="59"/>
        <v>0.45544136280444886</v>
      </c>
      <c r="U960" s="5">
        <f>YEAR(SalesDataTable[[#This Row],[Order Date]])</f>
        <v>2026</v>
      </c>
      <c r="V960" s="8" t="str">
        <f>"Q"&amp;ROUNDUP(MONTH(SalesDataTable[[#This Row],[Order Date]])/3,0)</f>
        <v>Q2</v>
      </c>
      <c r="W960" s="9">
        <f>MONTH(SalesDataTable[[#This Row],[Order Date]])</f>
        <v>5</v>
      </c>
      <c r="X960" s="8" t="str">
        <f>TEXT(SalesDataTable[[#This Row],[Order Date]],"mmm")</f>
        <v>May</v>
      </c>
    </row>
    <row r="961" spans="1:24" ht="16">
      <c r="A961" s="2">
        <v>4204</v>
      </c>
      <c r="B961" s="3">
        <v>46173</v>
      </c>
      <c r="C961" s="5">
        <f>YEAR(SalesDataTable[[#This Row],[Order Date]])</f>
        <v>2026</v>
      </c>
      <c r="D961" s="14" t="str">
        <f>"Q"&amp;ROUNDUP(MONTH(SalesDataTable[[#This Row],[Order Date]])/3,0)</f>
        <v>Q2</v>
      </c>
      <c r="E961" s="5">
        <f>MONTH(SalesDataTable[[#This Row],[Order Date]])</f>
        <v>5</v>
      </c>
      <c r="F961" s="5" t="str">
        <f>TEXT(SalesDataTable[[#This Row],[Order Date]], "MMM")</f>
        <v>May</v>
      </c>
      <c r="G961" s="4" t="s">
        <v>6</v>
      </c>
      <c r="H961" s="4" t="s">
        <v>41</v>
      </c>
      <c r="I961" s="4" t="s">
        <v>2</v>
      </c>
      <c r="J961" s="4" t="s">
        <v>13</v>
      </c>
      <c r="K961" s="4" t="s">
        <v>4</v>
      </c>
      <c r="L961" s="4" t="s">
        <v>5</v>
      </c>
      <c r="M961" s="9">
        <v>1</v>
      </c>
      <c r="N961" s="6">
        <v>81.37</v>
      </c>
      <c r="O961" s="7">
        <v>0</v>
      </c>
      <c r="P961" s="6">
        <v>42.01</v>
      </c>
      <c r="Q961" s="6">
        <f t="shared" si="56"/>
        <v>81.37</v>
      </c>
      <c r="R961" s="6">
        <f t="shared" si="57"/>
        <v>42.01</v>
      </c>
      <c r="S961" s="6">
        <f t="shared" si="58"/>
        <v>39.360000000000007</v>
      </c>
      <c r="T961" s="8">
        <f t="shared" si="59"/>
        <v>0.48371635737986979</v>
      </c>
      <c r="U961" s="5">
        <f>YEAR(SalesDataTable[[#This Row],[Order Date]])</f>
        <v>2026</v>
      </c>
      <c r="V961" s="8" t="str">
        <f>"Q"&amp;ROUNDUP(MONTH(SalesDataTable[[#This Row],[Order Date]])/3,0)</f>
        <v>Q2</v>
      </c>
      <c r="W961" s="9">
        <f>MONTH(SalesDataTable[[#This Row],[Order Date]])</f>
        <v>5</v>
      </c>
      <c r="X961" s="8" t="str">
        <f>TEXT(SalesDataTable[[#This Row],[Order Date]],"mmm")</f>
        <v>May</v>
      </c>
    </row>
    <row r="962" spans="1:24" ht="16">
      <c r="A962" s="2">
        <v>4234</v>
      </c>
      <c r="B962" s="3">
        <v>46173</v>
      </c>
      <c r="C962" s="5">
        <f>YEAR(SalesDataTable[[#This Row],[Order Date]])</f>
        <v>2026</v>
      </c>
      <c r="D962" s="14" t="str">
        <f>"Q"&amp;ROUNDUP(MONTH(SalesDataTable[[#This Row],[Order Date]])/3,0)</f>
        <v>Q2</v>
      </c>
      <c r="E962" s="5">
        <f>MONTH(SalesDataTable[[#This Row],[Order Date]])</f>
        <v>5</v>
      </c>
      <c r="F962" s="5" t="str">
        <f>TEXT(SalesDataTable[[#This Row],[Order Date]], "MMM")</f>
        <v>May</v>
      </c>
      <c r="G962" s="4" t="s">
        <v>20</v>
      </c>
      <c r="H962" s="4" t="s">
        <v>33</v>
      </c>
      <c r="I962" s="4" t="s">
        <v>19</v>
      </c>
      <c r="J962" s="4" t="s">
        <v>13</v>
      </c>
      <c r="K962" s="4" t="s">
        <v>23</v>
      </c>
      <c r="L962" s="4" t="s">
        <v>51</v>
      </c>
      <c r="M962" s="9">
        <v>1</v>
      </c>
      <c r="N962" s="6">
        <v>120.75</v>
      </c>
      <c r="O962" s="7">
        <v>0</v>
      </c>
      <c r="P962" s="6">
        <v>61.21</v>
      </c>
      <c r="Q962" s="6">
        <f t="shared" ref="Q962:Q1025" si="60">M962*N962*(1-O962)</f>
        <v>120.75</v>
      </c>
      <c r="R962" s="6">
        <f t="shared" ref="R962:R1025" si="61">M962*P962</f>
        <v>61.21</v>
      </c>
      <c r="S962" s="6">
        <f t="shared" ref="S962:S1025" si="62">Q962-R962</f>
        <v>59.54</v>
      </c>
      <c r="T962" s="8">
        <f t="shared" ref="T962:T1025" si="63">IFERROR(S962/Q962,0)</f>
        <v>0.49308488612836437</v>
      </c>
      <c r="U962" s="5">
        <f>YEAR(SalesDataTable[[#This Row],[Order Date]])</f>
        <v>2026</v>
      </c>
      <c r="V962" s="8" t="str">
        <f>"Q"&amp;ROUNDUP(MONTH(SalesDataTable[[#This Row],[Order Date]])/3,0)</f>
        <v>Q2</v>
      </c>
      <c r="W962" s="9">
        <f>MONTH(SalesDataTable[[#This Row],[Order Date]])</f>
        <v>5</v>
      </c>
      <c r="X962" s="8" t="str">
        <f>TEXT(SalesDataTable[[#This Row],[Order Date]],"mmm")</f>
        <v>May</v>
      </c>
    </row>
    <row r="963" spans="1:24" ht="16">
      <c r="A963" s="2">
        <v>4696</v>
      </c>
      <c r="B963" s="3">
        <v>46173</v>
      </c>
      <c r="C963" s="5">
        <f>YEAR(SalesDataTable[[#This Row],[Order Date]])</f>
        <v>2026</v>
      </c>
      <c r="D963" s="14" t="str">
        <f>"Q"&amp;ROUNDUP(MONTH(SalesDataTable[[#This Row],[Order Date]])/3,0)</f>
        <v>Q2</v>
      </c>
      <c r="E963" s="5">
        <f>MONTH(SalesDataTable[[#This Row],[Order Date]])</f>
        <v>5</v>
      </c>
      <c r="F963" s="5" t="str">
        <f>TEXT(SalesDataTable[[#This Row],[Order Date]], "MMM")</f>
        <v>May</v>
      </c>
      <c r="G963" s="4" t="s">
        <v>6</v>
      </c>
      <c r="H963" s="4" t="s">
        <v>49</v>
      </c>
      <c r="I963" s="4" t="s">
        <v>2</v>
      </c>
      <c r="J963" s="4" t="s">
        <v>13</v>
      </c>
      <c r="K963" s="4" t="s">
        <v>4</v>
      </c>
      <c r="L963" s="4" t="s">
        <v>5</v>
      </c>
      <c r="M963" s="9">
        <v>4</v>
      </c>
      <c r="N963" s="6">
        <v>81.790000000000006</v>
      </c>
      <c r="O963" s="7">
        <v>0</v>
      </c>
      <c r="P963" s="6">
        <v>42.96</v>
      </c>
      <c r="Q963" s="6">
        <f t="shared" si="60"/>
        <v>327.16000000000003</v>
      </c>
      <c r="R963" s="6">
        <f t="shared" si="61"/>
        <v>171.84</v>
      </c>
      <c r="S963" s="6">
        <f t="shared" si="62"/>
        <v>155.32000000000002</v>
      </c>
      <c r="T963" s="8">
        <f t="shared" si="63"/>
        <v>0.47475241472062601</v>
      </c>
      <c r="U963" s="5">
        <f>YEAR(SalesDataTable[[#This Row],[Order Date]])</f>
        <v>2026</v>
      </c>
      <c r="V963" s="8" t="str">
        <f>"Q"&amp;ROUNDUP(MONTH(SalesDataTable[[#This Row],[Order Date]])/3,0)</f>
        <v>Q2</v>
      </c>
      <c r="W963" s="9">
        <f>MONTH(SalesDataTable[[#This Row],[Order Date]])</f>
        <v>5</v>
      </c>
      <c r="X963" s="8" t="str">
        <f>TEXT(SalesDataTable[[#This Row],[Order Date]],"mmm")</f>
        <v>May</v>
      </c>
    </row>
    <row r="964" spans="1:24" ht="16">
      <c r="A964" s="2">
        <v>4755</v>
      </c>
      <c r="B964" s="3">
        <v>46173</v>
      </c>
      <c r="C964" s="5">
        <f>YEAR(SalesDataTable[[#This Row],[Order Date]])</f>
        <v>2026</v>
      </c>
      <c r="D964" s="14" t="str">
        <f>"Q"&amp;ROUNDUP(MONTH(SalesDataTable[[#This Row],[Order Date]])/3,0)</f>
        <v>Q2</v>
      </c>
      <c r="E964" s="5">
        <f>MONTH(SalesDataTable[[#This Row],[Order Date]])</f>
        <v>5</v>
      </c>
      <c r="F964" s="5" t="str">
        <f>TEXT(SalesDataTable[[#This Row],[Order Date]], "MMM")</f>
        <v>May</v>
      </c>
      <c r="G964" s="4" t="s">
        <v>0</v>
      </c>
      <c r="H964" s="4" t="s">
        <v>50</v>
      </c>
      <c r="I964" s="4" t="s">
        <v>2</v>
      </c>
      <c r="J964" s="4" t="s">
        <v>13</v>
      </c>
      <c r="K964" s="4" t="s">
        <v>23</v>
      </c>
      <c r="L964" s="4" t="s">
        <v>40</v>
      </c>
      <c r="M964" s="9">
        <v>1</v>
      </c>
      <c r="N964" s="6">
        <v>81.2</v>
      </c>
      <c r="O964" s="7">
        <v>0.1</v>
      </c>
      <c r="P964" s="6">
        <v>40.270000000000003</v>
      </c>
      <c r="Q964" s="6">
        <f t="shared" si="60"/>
        <v>73.08</v>
      </c>
      <c r="R964" s="6">
        <f t="shared" si="61"/>
        <v>40.270000000000003</v>
      </c>
      <c r="S964" s="6">
        <f t="shared" si="62"/>
        <v>32.809999999999995</v>
      </c>
      <c r="T964" s="8">
        <f t="shared" si="63"/>
        <v>0.44896004378762994</v>
      </c>
      <c r="U964" s="5">
        <f>YEAR(SalesDataTable[[#This Row],[Order Date]])</f>
        <v>2026</v>
      </c>
      <c r="V964" s="8" t="str">
        <f>"Q"&amp;ROUNDUP(MONTH(SalesDataTable[[#This Row],[Order Date]])/3,0)</f>
        <v>Q2</v>
      </c>
      <c r="W964" s="9">
        <f>MONTH(SalesDataTable[[#This Row],[Order Date]])</f>
        <v>5</v>
      </c>
      <c r="X964" s="8" t="str">
        <f>TEXT(SalesDataTable[[#This Row],[Order Date]],"mmm")</f>
        <v>May</v>
      </c>
    </row>
    <row r="965" spans="1:24" ht="16">
      <c r="A965" s="2">
        <v>5090</v>
      </c>
      <c r="B965" s="3">
        <v>46173</v>
      </c>
      <c r="C965" s="5">
        <f>YEAR(SalesDataTable[[#This Row],[Order Date]])</f>
        <v>2026</v>
      </c>
      <c r="D965" s="14" t="str">
        <f>"Q"&amp;ROUNDUP(MONTH(SalesDataTable[[#This Row],[Order Date]])/3,0)</f>
        <v>Q2</v>
      </c>
      <c r="E965" s="5">
        <f>MONTH(SalesDataTable[[#This Row],[Order Date]])</f>
        <v>5</v>
      </c>
      <c r="F965" s="5" t="str">
        <f>TEXT(SalesDataTable[[#This Row],[Order Date]], "MMM")</f>
        <v>May</v>
      </c>
      <c r="G965" s="4" t="s">
        <v>6</v>
      </c>
      <c r="H965" s="4" t="s">
        <v>7</v>
      </c>
      <c r="I965" s="4" t="s">
        <v>28</v>
      </c>
      <c r="J965" s="4" t="s">
        <v>13</v>
      </c>
      <c r="K965" s="4" t="s">
        <v>14</v>
      </c>
      <c r="L965" s="4" t="s">
        <v>32</v>
      </c>
      <c r="M965" s="9">
        <v>2</v>
      </c>
      <c r="N965" s="6">
        <v>46.52</v>
      </c>
      <c r="O965" s="7">
        <v>0.05</v>
      </c>
      <c r="P965" s="6">
        <v>18.739999999999998</v>
      </c>
      <c r="Q965" s="6">
        <f t="shared" si="60"/>
        <v>88.388000000000005</v>
      </c>
      <c r="R965" s="6">
        <f t="shared" si="61"/>
        <v>37.479999999999997</v>
      </c>
      <c r="S965" s="6">
        <f t="shared" si="62"/>
        <v>50.908000000000008</v>
      </c>
      <c r="T965" s="8">
        <f t="shared" si="63"/>
        <v>0.57596053762954258</v>
      </c>
      <c r="U965" s="5">
        <f>YEAR(SalesDataTable[[#This Row],[Order Date]])</f>
        <v>2026</v>
      </c>
      <c r="V965" s="8" t="str">
        <f>"Q"&amp;ROUNDUP(MONTH(SalesDataTable[[#This Row],[Order Date]])/3,0)</f>
        <v>Q2</v>
      </c>
      <c r="W965" s="9">
        <f>MONTH(SalesDataTable[[#This Row],[Order Date]])</f>
        <v>5</v>
      </c>
      <c r="X965" s="8" t="str">
        <f>TEXT(SalesDataTable[[#This Row],[Order Date]],"mmm")</f>
        <v>May</v>
      </c>
    </row>
    <row r="966" spans="1:24" ht="16">
      <c r="A966" s="2">
        <v>27</v>
      </c>
      <c r="B966" s="3">
        <v>46174</v>
      </c>
      <c r="C966" s="5">
        <f>YEAR(SalesDataTable[[#This Row],[Order Date]])</f>
        <v>2026</v>
      </c>
      <c r="D966" s="14" t="str">
        <f>"Q"&amp;ROUNDUP(MONTH(SalesDataTable[[#This Row],[Order Date]])/3,0)</f>
        <v>Q2</v>
      </c>
      <c r="E966" s="5">
        <f>MONTH(SalesDataTable[[#This Row],[Order Date]])</f>
        <v>6</v>
      </c>
      <c r="F966" s="5" t="str">
        <f>TEXT(SalesDataTable[[#This Row],[Order Date]], "MMM")</f>
        <v>Jun</v>
      </c>
      <c r="G966" s="4" t="s">
        <v>20</v>
      </c>
      <c r="H966" s="4" t="s">
        <v>47</v>
      </c>
      <c r="I966" s="4" t="s">
        <v>2</v>
      </c>
      <c r="J966" s="4" t="s">
        <v>3</v>
      </c>
      <c r="K966" s="4" t="s">
        <v>23</v>
      </c>
      <c r="L966" s="4" t="s">
        <v>29</v>
      </c>
      <c r="M966" s="9">
        <v>1</v>
      </c>
      <c r="N966" s="6">
        <v>195.22</v>
      </c>
      <c r="O966" s="7">
        <v>0</v>
      </c>
      <c r="P966" s="6">
        <v>105.91</v>
      </c>
      <c r="Q966" s="6">
        <f t="shared" si="60"/>
        <v>195.22</v>
      </c>
      <c r="R966" s="6">
        <f t="shared" si="61"/>
        <v>105.91</v>
      </c>
      <c r="S966" s="6">
        <f t="shared" si="62"/>
        <v>89.31</v>
      </c>
      <c r="T966" s="8">
        <f t="shared" si="63"/>
        <v>0.45748386435816002</v>
      </c>
      <c r="U966" s="5">
        <f>YEAR(SalesDataTable[[#This Row],[Order Date]])</f>
        <v>2026</v>
      </c>
      <c r="V966" s="8" t="str">
        <f>"Q"&amp;ROUNDUP(MONTH(SalesDataTable[[#This Row],[Order Date]])/3,0)</f>
        <v>Q2</v>
      </c>
      <c r="W966" s="9">
        <f>MONTH(SalesDataTable[[#This Row],[Order Date]])</f>
        <v>6</v>
      </c>
      <c r="X966" s="8" t="str">
        <f>TEXT(SalesDataTable[[#This Row],[Order Date]],"mmm")</f>
        <v>Jun</v>
      </c>
    </row>
    <row r="967" spans="1:24" ht="16">
      <c r="A967" s="2">
        <v>463</v>
      </c>
      <c r="B967" s="3">
        <v>46174</v>
      </c>
      <c r="C967" s="5">
        <f>YEAR(SalesDataTable[[#This Row],[Order Date]])</f>
        <v>2026</v>
      </c>
      <c r="D967" s="14" t="str">
        <f>"Q"&amp;ROUNDUP(MONTH(SalesDataTable[[#This Row],[Order Date]])/3,0)</f>
        <v>Q2</v>
      </c>
      <c r="E967" s="5">
        <f>MONTH(SalesDataTable[[#This Row],[Order Date]])</f>
        <v>6</v>
      </c>
      <c r="F967" s="5" t="str">
        <f>TEXT(SalesDataTable[[#This Row],[Order Date]], "MMM")</f>
        <v>Jun</v>
      </c>
      <c r="G967" s="4" t="s">
        <v>20</v>
      </c>
      <c r="H967" s="4" t="s">
        <v>21</v>
      </c>
      <c r="I967" s="4" t="s">
        <v>2</v>
      </c>
      <c r="J967" s="4" t="s">
        <v>13</v>
      </c>
      <c r="K967" s="4" t="s">
        <v>4</v>
      </c>
      <c r="L967" s="4" t="s">
        <v>26</v>
      </c>
      <c r="M967" s="9">
        <v>1</v>
      </c>
      <c r="N967" s="6">
        <v>40.71</v>
      </c>
      <c r="O967" s="7">
        <v>0.05</v>
      </c>
      <c r="P967" s="6">
        <v>16.559999999999999</v>
      </c>
      <c r="Q967" s="6">
        <f t="shared" si="60"/>
        <v>38.674500000000002</v>
      </c>
      <c r="R967" s="6">
        <f t="shared" si="61"/>
        <v>16.559999999999999</v>
      </c>
      <c r="S967" s="6">
        <f t="shared" si="62"/>
        <v>22.114500000000003</v>
      </c>
      <c r="T967" s="8">
        <f t="shared" si="63"/>
        <v>0.57181088314005357</v>
      </c>
      <c r="U967" s="5">
        <f>YEAR(SalesDataTable[[#This Row],[Order Date]])</f>
        <v>2026</v>
      </c>
      <c r="V967" s="8" t="str">
        <f>"Q"&amp;ROUNDUP(MONTH(SalesDataTable[[#This Row],[Order Date]])/3,0)</f>
        <v>Q2</v>
      </c>
      <c r="W967" s="9">
        <f>MONTH(SalesDataTable[[#This Row],[Order Date]])</f>
        <v>6</v>
      </c>
      <c r="X967" s="8" t="str">
        <f>TEXT(SalesDataTable[[#This Row],[Order Date]],"mmm")</f>
        <v>Jun</v>
      </c>
    </row>
    <row r="968" spans="1:24" ht="16">
      <c r="A968" s="2">
        <v>653</v>
      </c>
      <c r="B968" s="3">
        <v>46174</v>
      </c>
      <c r="C968" s="5">
        <f>YEAR(SalesDataTable[[#This Row],[Order Date]])</f>
        <v>2026</v>
      </c>
      <c r="D968" s="14" t="str">
        <f>"Q"&amp;ROUNDUP(MONTH(SalesDataTable[[#This Row],[Order Date]])/3,0)</f>
        <v>Q2</v>
      </c>
      <c r="E968" s="5">
        <f>MONTH(SalesDataTable[[#This Row],[Order Date]])</f>
        <v>6</v>
      </c>
      <c r="F968" s="5" t="str">
        <f>TEXT(SalesDataTable[[#This Row],[Order Date]], "MMM")</f>
        <v>Jun</v>
      </c>
      <c r="G968" s="4" t="s">
        <v>6</v>
      </c>
      <c r="H968" s="4" t="s">
        <v>41</v>
      </c>
      <c r="I968" s="4" t="s">
        <v>2</v>
      </c>
      <c r="J968" s="4" t="s">
        <v>3</v>
      </c>
      <c r="K968" s="4" t="s">
        <v>34</v>
      </c>
      <c r="L968" s="4" t="s">
        <v>35</v>
      </c>
      <c r="M968" s="9">
        <v>1</v>
      </c>
      <c r="N968" s="6">
        <v>41.26</v>
      </c>
      <c r="O968" s="7">
        <v>0.05</v>
      </c>
      <c r="P968" s="6">
        <v>14.32</v>
      </c>
      <c r="Q968" s="6">
        <f t="shared" si="60"/>
        <v>39.196999999999996</v>
      </c>
      <c r="R968" s="6">
        <f t="shared" si="61"/>
        <v>14.32</v>
      </c>
      <c r="S968" s="6">
        <f t="shared" si="62"/>
        <v>24.876999999999995</v>
      </c>
      <c r="T968" s="8">
        <f t="shared" si="63"/>
        <v>0.63466591831007468</v>
      </c>
      <c r="U968" s="5">
        <f>YEAR(SalesDataTable[[#This Row],[Order Date]])</f>
        <v>2026</v>
      </c>
      <c r="V968" s="8" t="str">
        <f>"Q"&amp;ROUNDUP(MONTH(SalesDataTable[[#This Row],[Order Date]])/3,0)</f>
        <v>Q2</v>
      </c>
      <c r="W968" s="9">
        <f>MONTH(SalesDataTable[[#This Row],[Order Date]])</f>
        <v>6</v>
      </c>
      <c r="X968" s="8" t="str">
        <f>TEXT(SalesDataTable[[#This Row],[Order Date]],"mmm")</f>
        <v>Jun</v>
      </c>
    </row>
    <row r="969" spans="1:24" ht="16">
      <c r="A969" s="2">
        <v>1485</v>
      </c>
      <c r="B969" s="3">
        <v>46174</v>
      </c>
      <c r="C969" s="5">
        <f>YEAR(SalesDataTable[[#This Row],[Order Date]])</f>
        <v>2026</v>
      </c>
      <c r="D969" s="14" t="str">
        <f>"Q"&amp;ROUNDUP(MONTH(SalesDataTable[[#This Row],[Order Date]])/3,0)</f>
        <v>Q2</v>
      </c>
      <c r="E969" s="5">
        <f>MONTH(SalesDataTable[[#This Row],[Order Date]])</f>
        <v>6</v>
      </c>
      <c r="F969" s="5" t="str">
        <f>TEXT(SalesDataTable[[#This Row],[Order Date]], "MMM")</f>
        <v>Jun</v>
      </c>
      <c r="G969" s="4" t="s">
        <v>6</v>
      </c>
      <c r="H969" s="4" t="s">
        <v>41</v>
      </c>
      <c r="I969" s="4" t="s">
        <v>19</v>
      </c>
      <c r="J969" s="4" t="s">
        <v>13</v>
      </c>
      <c r="K969" s="4" t="s">
        <v>34</v>
      </c>
      <c r="L969" s="4" t="s">
        <v>35</v>
      </c>
      <c r="M969" s="9">
        <v>2</v>
      </c>
      <c r="N969" s="6">
        <v>40.840000000000003</v>
      </c>
      <c r="O969" s="7">
        <v>0</v>
      </c>
      <c r="P969" s="6">
        <v>14.48</v>
      </c>
      <c r="Q969" s="6">
        <f t="shared" si="60"/>
        <v>81.680000000000007</v>
      </c>
      <c r="R969" s="6">
        <f t="shared" si="61"/>
        <v>28.96</v>
      </c>
      <c r="S969" s="6">
        <f t="shared" si="62"/>
        <v>52.720000000000006</v>
      </c>
      <c r="T969" s="8">
        <f t="shared" si="63"/>
        <v>0.64544564152791384</v>
      </c>
      <c r="U969" s="5">
        <f>YEAR(SalesDataTable[[#This Row],[Order Date]])</f>
        <v>2026</v>
      </c>
      <c r="V969" s="8" t="str">
        <f>"Q"&amp;ROUNDUP(MONTH(SalesDataTable[[#This Row],[Order Date]])/3,0)</f>
        <v>Q2</v>
      </c>
      <c r="W969" s="9">
        <f>MONTH(SalesDataTable[[#This Row],[Order Date]])</f>
        <v>6</v>
      </c>
      <c r="X969" s="8" t="str">
        <f>TEXT(SalesDataTable[[#This Row],[Order Date]],"mmm")</f>
        <v>Jun</v>
      </c>
    </row>
    <row r="970" spans="1:24" ht="16">
      <c r="A970" s="2">
        <v>1925</v>
      </c>
      <c r="B970" s="3">
        <v>46174</v>
      </c>
      <c r="C970" s="5">
        <f>YEAR(SalesDataTable[[#This Row],[Order Date]])</f>
        <v>2026</v>
      </c>
      <c r="D970" s="14" t="str">
        <f>"Q"&amp;ROUNDUP(MONTH(SalesDataTable[[#This Row],[Order Date]])/3,0)</f>
        <v>Q2</v>
      </c>
      <c r="E970" s="5">
        <f>MONTH(SalesDataTable[[#This Row],[Order Date]])</f>
        <v>6</v>
      </c>
      <c r="F970" s="5" t="str">
        <f>TEXT(SalesDataTable[[#This Row],[Order Date]], "MMM")</f>
        <v>Jun</v>
      </c>
      <c r="G970" s="4" t="s">
        <v>20</v>
      </c>
      <c r="H970" s="4" t="s">
        <v>21</v>
      </c>
      <c r="I970" s="4" t="s">
        <v>2</v>
      </c>
      <c r="J970" s="4" t="s">
        <v>3</v>
      </c>
      <c r="K970" s="4" t="s">
        <v>9</v>
      </c>
      <c r="L970" s="4" t="s">
        <v>17</v>
      </c>
      <c r="M970" s="9">
        <v>1</v>
      </c>
      <c r="N970" s="6">
        <v>143.32</v>
      </c>
      <c r="O970" s="7">
        <v>0</v>
      </c>
      <c r="P970" s="6">
        <v>80.36</v>
      </c>
      <c r="Q970" s="6">
        <f t="shared" si="60"/>
        <v>143.32</v>
      </c>
      <c r="R970" s="6">
        <f t="shared" si="61"/>
        <v>80.36</v>
      </c>
      <c r="S970" s="6">
        <f t="shared" si="62"/>
        <v>62.959999999999994</v>
      </c>
      <c r="T970" s="8">
        <f t="shared" si="63"/>
        <v>0.43929667876081496</v>
      </c>
      <c r="U970" s="5">
        <f>YEAR(SalesDataTable[[#This Row],[Order Date]])</f>
        <v>2026</v>
      </c>
      <c r="V970" s="8" t="str">
        <f>"Q"&amp;ROUNDUP(MONTH(SalesDataTable[[#This Row],[Order Date]])/3,0)</f>
        <v>Q2</v>
      </c>
      <c r="W970" s="9">
        <f>MONTH(SalesDataTable[[#This Row],[Order Date]])</f>
        <v>6</v>
      </c>
      <c r="X970" s="8" t="str">
        <f>TEXT(SalesDataTable[[#This Row],[Order Date]],"mmm")</f>
        <v>Jun</v>
      </c>
    </row>
    <row r="971" spans="1:24" ht="16">
      <c r="A971" s="2">
        <v>1952</v>
      </c>
      <c r="B971" s="3">
        <v>46174</v>
      </c>
      <c r="C971" s="5">
        <f>YEAR(SalesDataTable[[#This Row],[Order Date]])</f>
        <v>2026</v>
      </c>
      <c r="D971" s="14" t="str">
        <f>"Q"&amp;ROUNDUP(MONTH(SalesDataTable[[#This Row],[Order Date]])/3,0)</f>
        <v>Q2</v>
      </c>
      <c r="E971" s="5">
        <f>MONTH(SalesDataTable[[#This Row],[Order Date]])</f>
        <v>6</v>
      </c>
      <c r="F971" s="5" t="str">
        <f>TEXT(SalesDataTable[[#This Row],[Order Date]], "MMM")</f>
        <v>Jun</v>
      </c>
      <c r="G971" s="4" t="s">
        <v>0</v>
      </c>
      <c r="H971" s="4" t="s">
        <v>50</v>
      </c>
      <c r="I971" s="4" t="s">
        <v>2</v>
      </c>
      <c r="J971" s="4" t="s">
        <v>13</v>
      </c>
      <c r="K971" s="4" t="s">
        <v>9</v>
      </c>
      <c r="L971" s="4" t="s">
        <v>37</v>
      </c>
      <c r="M971" s="9">
        <v>2</v>
      </c>
      <c r="N971" s="6">
        <v>156.31</v>
      </c>
      <c r="O971" s="7">
        <v>0</v>
      </c>
      <c r="P971" s="6">
        <v>79.87</v>
      </c>
      <c r="Q971" s="6">
        <f t="shared" si="60"/>
        <v>312.62</v>
      </c>
      <c r="R971" s="6">
        <f t="shared" si="61"/>
        <v>159.74</v>
      </c>
      <c r="S971" s="6">
        <f t="shared" si="62"/>
        <v>152.88</v>
      </c>
      <c r="T971" s="8">
        <f t="shared" si="63"/>
        <v>0.4890282131661442</v>
      </c>
      <c r="U971" s="5">
        <f>YEAR(SalesDataTable[[#This Row],[Order Date]])</f>
        <v>2026</v>
      </c>
      <c r="V971" s="8" t="str">
        <f>"Q"&amp;ROUNDUP(MONTH(SalesDataTable[[#This Row],[Order Date]])/3,0)</f>
        <v>Q2</v>
      </c>
      <c r="W971" s="9">
        <f>MONTH(SalesDataTable[[#This Row],[Order Date]])</f>
        <v>6</v>
      </c>
      <c r="X971" s="8" t="str">
        <f>TEXT(SalesDataTable[[#This Row],[Order Date]],"mmm")</f>
        <v>Jun</v>
      </c>
    </row>
    <row r="972" spans="1:24" ht="16">
      <c r="A972" s="2">
        <v>2010</v>
      </c>
      <c r="B972" s="3">
        <v>46174</v>
      </c>
      <c r="C972" s="5">
        <f>YEAR(SalesDataTable[[#This Row],[Order Date]])</f>
        <v>2026</v>
      </c>
      <c r="D972" s="14" t="str">
        <f>"Q"&amp;ROUNDUP(MONTH(SalesDataTable[[#This Row],[Order Date]])/3,0)</f>
        <v>Q2</v>
      </c>
      <c r="E972" s="5">
        <f>MONTH(SalesDataTable[[#This Row],[Order Date]])</f>
        <v>6</v>
      </c>
      <c r="F972" s="5" t="str">
        <f>TEXT(SalesDataTable[[#This Row],[Order Date]], "MMM")</f>
        <v>Jun</v>
      </c>
      <c r="G972" s="4" t="s">
        <v>20</v>
      </c>
      <c r="H972" s="4" t="s">
        <v>33</v>
      </c>
      <c r="I972" s="4" t="s">
        <v>2</v>
      </c>
      <c r="J972" s="4" t="s">
        <v>13</v>
      </c>
      <c r="K972" s="4" t="s">
        <v>4</v>
      </c>
      <c r="L972" s="4" t="s">
        <v>30</v>
      </c>
      <c r="M972" s="9">
        <v>3</v>
      </c>
      <c r="N972" s="6">
        <v>100.69</v>
      </c>
      <c r="O972" s="7">
        <v>0.1</v>
      </c>
      <c r="P972" s="6">
        <v>51.31</v>
      </c>
      <c r="Q972" s="6">
        <f t="shared" si="60"/>
        <v>271.863</v>
      </c>
      <c r="R972" s="6">
        <f t="shared" si="61"/>
        <v>153.93</v>
      </c>
      <c r="S972" s="6">
        <f t="shared" si="62"/>
        <v>117.93299999999999</v>
      </c>
      <c r="T972" s="8">
        <f t="shared" si="63"/>
        <v>0.43379569856876438</v>
      </c>
      <c r="U972" s="5">
        <f>YEAR(SalesDataTable[[#This Row],[Order Date]])</f>
        <v>2026</v>
      </c>
      <c r="V972" s="8" t="str">
        <f>"Q"&amp;ROUNDUP(MONTH(SalesDataTable[[#This Row],[Order Date]])/3,0)</f>
        <v>Q2</v>
      </c>
      <c r="W972" s="9">
        <f>MONTH(SalesDataTable[[#This Row],[Order Date]])</f>
        <v>6</v>
      </c>
      <c r="X972" s="8" t="str">
        <f>TEXT(SalesDataTable[[#This Row],[Order Date]],"mmm")</f>
        <v>Jun</v>
      </c>
    </row>
    <row r="973" spans="1:24" ht="16">
      <c r="A973" s="2">
        <v>2114</v>
      </c>
      <c r="B973" s="3">
        <v>46174</v>
      </c>
      <c r="C973" s="5">
        <f>YEAR(SalesDataTable[[#This Row],[Order Date]])</f>
        <v>2026</v>
      </c>
      <c r="D973" s="14" t="str">
        <f>"Q"&amp;ROUNDUP(MONTH(SalesDataTable[[#This Row],[Order Date]])/3,0)</f>
        <v>Q2</v>
      </c>
      <c r="E973" s="5">
        <f>MONTH(SalesDataTable[[#This Row],[Order Date]])</f>
        <v>6</v>
      </c>
      <c r="F973" s="5" t="str">
        <f>TEXT(SalesDataTable[[#This Row],[Order Date]], "MMM")</f>
        <v>Jun</v>
      </c>
      <c r="G973" s="4" t="s">
        <v>20</v>
      </c>
      <c r="H973" s="4" t="s">
        <v>47</v>
      </c>
      <c r="I973" s="4" t="s">
        <v>19</v>
      </c>
      <c r="J973" s="4" t="s">
        <v>16</v>
      </c>
      <c r="K973" s="4" t="s">
        <v>14</v>
      </c>
      <c r="L973" s="4" t="s">
        <v>32</v>
      </c>
      <c r="M973" s="9">
        <v>2</v>
      </c>
      <c r="N973" s="6">
        <v>45.54</v>
      </c>
      <c r="O973" s="7">
        <v>0.1</v>
      </c>
      <c r="P973" s="6">
        <v>18.309999999999999</v>
      </c>
      <c r="Q973" s="6">
        <f t="shared" si="60"/>
        <v>81.971999999999994</v>
      </c>
      <c r="R973" s="6">
        <f t="shared" si="61"/>
        <v>36.619999999999997</v>
      </c>
      <c r="S973" s="6">
        <f t="shared" si="62"/>
        <v>45.351999999999997</v>
      </c>
      <c r="T973" s="8">
        <f t="shared" si="63"/>
        <v>0.5532620894939736</v>
      </c>
      <c r="U973" s="5">
        <f>YEAR(SalesDataTable[[#This Row],[Order Date]])</f>
        <v>2026</v>
      </c>
      <c r="V973" s="8" t="str">
        <f>"Q"&amp;ROUNDUP(MONTH(SalesDataTable[[#This Row],[Order Date]])/3,0)</f>
        <v>Q2</v>
      </c>
      <c r="W973" s="9">
        <f>MONTH(SalesDataTable[[#This Row],[Order Date]])</f>
        <v>6</v>
      </c>
      <c r="X973" s="8" t="str">
        <f>TEXT(SalesDataTable[[#This Row],[Order Date]],"mmm")</f>
        <v>Jun</v>
      </c>
    </row>
    <row r="974" spans="1:24" ht="16">
      <c r="A974" s="2">
        <v>3104</v>
      </c>
      <c r="B974" s="3">
        <v>46174</v>
      </c>
      <c r="C974" s="5">
        <f>YEAR(SalesDataTable[[#This Row],[Order Date]])</f>
        <v>2026</v>
      </c>
      <c r="D974" s="14" t="str">
        <f>"Q"&amp;ROUNDUP(MONTH(SalesDataTable[[#This Row],[Order Date]])/3,0)</f>
        <v>Q2</v>
      </c>
      <c r="E974" s="5">
        <f>MONTH(SalesDataTable[[#This Row],[Order Date]])</f>
        <v>6</v>
      </c>
      <c r="F974" s="5" t="str">
        <f>TEXT(SalesDataTable[[#This Row],[Order Date]], "MMM")</f>
        <v>Jun</v>
      </c>
      <c r="G974" s="4" t="s">
        <v>11</v>
      </c>
      <c r="H974" s="4" t="s">
        <v>18</v>
      </c>
      <c r="I974" s="4" t="s">
        <v>8</v>
      </c>
      <c r="J974" s="4" t="s">
        <v>16</v>
      </c>
      <c r="K974" s="4" t="s">
        <v>9</v>
      </c>
      <c r="L974" s="4" t="s">
        <v>37</v>
      </c>
      <c r="M974" s="9">
        <v>5</v>
      </c>
      <c r="N974" s="6">
        <v>153.97</v>
      </c>
      <c r="O974" s="7">
        <v>0.15</v>
      </c>
      <c r="P974" s="6">
        <v>79.81</v>
      </c>
      <c r="Q974" s="6">
        <f t="shared" si="60"/>
        <v>654.37249999999995</v>
      </c>
      <c r="R974" s="6">
        <f t="shared" si="61"/>
        <v>399.05</v>
      </c>
      <c r="S974" s="6">
        <f t="shared" si="62"/>
        <v>255.32249999999993</v>
      </c>
      <c r="T974" s="8">
        <f t="shared" si="63"/>
        <v>0.39017914108554369</v>
      </c>
      <c r="U974" s="5">
        <f>YEAR(SalesDataTable[[#This Row],[Order Date]])</f>
        <v>2026</v>
      </c>
      <c r="V974" s="8" t="str">
        <f>"Q"&amp;ROUNDUP(MONTH(SalesDataTable[[#This Row],[Order Date]])/3,0)</f>
        <v>Q2</v>
      </c>
      <c r="W974" s="9">
        <f>MONTH(SalesDataTable[[#This Row],[Order Date]])</f>
        <v>6</v>
      </c>
      <c r="X974" s="8" t="str">
        <f>TEXT(SalesDataTable[[#This Row],[Order Date]],"mmm")</f>
        <v>Jun</v>
      </c>
    </row>
    <row r="975" spans="1:24" ht="16">
      <c r="A975" s="2">
        <v>3230</v>
      </c>
      <c r="B975" s="3">
        <v>46174</v>
      </c>
      <c r="C975" s="5">
        <f>YEAR(SalesDataTable[[#This Row],[Order Date]])</f>
        <v>2026</v>
      </c>
      <c r="D975" s="14" t="str">
        <f>"Q"&amp;ROUNDUP(MONTH(SalesDataTable[[#This Row],[Order Date]])/3,0)</f>
        <v>Q2</v>
      </c>
      <c r="E975" s="5">
        <f>MONTH(SalesDataTable[[#This Row],[Order Date]])</f>
        <v>6</v>
      </c>
      <c r="F975" s="5" t="str">
        <f>TEXT(SalesDataTable[[#This Row],[Order Date]], "MMM")</f>
        <v>Jun</v>
      </c>
      <c r="G975" s="4" t="s">
        <v>11</v>
      </c>
      <c r="H975" s="4" t="s">
        <v>52</v>
      </c>
      <c r="I975" s="4" t="s">
        <v>19</v>
      </c>
      <c r="J975" s="4" t="s">
        <v>3</v>
      </c>
      <c r="K975" s="4" t="s">
        <v>34</v>
      </c>
      <c r="L975" s="4" t="s">
        <v>38</v>
      </c>
      <c r="M975" s="9">
        <v>1</v>
      </c>
      <c r="N975" s="6">
        <v>124.17</v>
      </c>
      <c r="O975" s="7">
        <v>0</v>
      </c>
      <c r="P975" s="6">
        <v>71.040000000000006</v>
      </c>
      <c r="Q975" s="6">
        <f t="shared" si="60"/>
        <v>124.17</v>
      </c>
      <c r="R975" s="6">
        <f t="shared" si="61"/>
        <v>71.040000000000006</v>
      </c>
      <c r="S975" s="6">
        <f t="shared" si="62"/>
        <v>53.129999999999995</v>
      </c>
      <c r="T975" s="8">
        <f t="shared" si="63"/>
        <v>0.4278811307079004</v>
      </c>
      <c r="U975" s="5">
        <f>YEAR(SalesDataTable[[#This Row],[Order Date]])</f>
        <v>2026</v>
      </c>
      <c r="V975" s="8" t="str">
        <f>"Q"&amp;ROUNDUP(MONTH(SalesDataTable[[#This Row],[Order Date]])/3,0)</f>
        <v>Q2</v>
      </c>
      <c r="W975" s="9">
        <f>MONTH(SalesDataTable[[#This Row],[Order Date]])</f>
        <v>6</v>
      </c>
      <c r="X975" s="8" t="str">
        <f>TEXT(SalesDataTable[[#This Row],[Order Date]],"mmm")</f>
        <v>Jun</v>
      </c>
    </row>
    <row r="976" spans="1:24" ht="16">
      <c r="A976" s="2">
        <v>3415</v>
      </c>
      <c r="B976" s="3">
        <v>46174</v>
      </c>
      <c r="C976" s="5">
        <f>YEAR(SalesDataTable[[#This Row],[Order Date]])</f>
        <v>2026</v>
      </c>
      <c r="D976" s="14" t="str">
        <f>"Q"&amp;ROUNDUP(MONTH(SalesDataTable[[#This Row],[Order Date]])/3,0)</f>
        <v>Q2</v>
      </c>
      <c r="E976" s="5">
        <f>MONTH(SalesDataTable[[#This Row],[Order Date]])</f>
        <v>6</v>
      </c>
      <c r="F976" s="5" t="str">
        <f>TEXT(SalesDataTable[[#This Row],[Order Date]], "MMM")</f>
        <v>Jun</v>
      </c>
      <c r="G976" s="4" t="s">
        <v>11</v>
      </c>
      <c r="H976" s="4" t="s">
        <v>25</v>
      </c>
      <c r="I976" s="4" t="s">
        <v>19</v>
      </c>
      <c r="J976" s="4" t="s">
        <v>3</v>
      </c>
      <c r="K976" s="4" t="s">
        <v>9</v>
      </c>
      <c r="L976" s="4" t="s">
        <v>37</v>
      </c>
      <c r="M976" s="9">
        <v>1</v>
      </c>
      <c r="N976" s="6">
        <v>152.94999999999999</v>
      </c>
      <c r="O976" s="7">
        <v>0.05</v>
      </c>
      <c r="P976" s="6">
        <v>76.97</v>
      </c>
      <c r="Q976" s="6">
        <f t="shared" si="60"/>
        <v>145.30249999999998</v>
      </c>
      <c r="R976" s="6">
        <f t="shared" si="61"/>
        <v>76.97</v>
      </c>
      <c r="S976" s="6">
        <f t="shared" si="62"/>
        <v>68.332499999999982</v>
      </c>
      <c r="T976" s="8">
        <f t="shared" si="63"/>
        <v>0.47027752447480248</v>
      </c>
      <c r="U976" s="5">
        <f>YEAR(SalesDataTable[[#This Row],[Order Date]])</f>
        <v>2026</v>
      </c>
      <c r="V976" s="8" t="str">
        <f>"Q"&amp;ROUNDUP(MONTH(SalesDataTable[[#This Row],[Order Date]])/3,0)</f>
        <v>Q2</v>
      </c>
      <c r="W976" s="9">
        <f>MONTH(SalesDataTable[[#This Row],[Order Date]])</f>
        <v>6</v>
      </c>
      <c r="X976" s="8" t="str">
        <f>TEXT(SalesDataTable[[#This Row],[Order Date]],"mmm")</f>
        <v>Jun</v>
      </c>
    </row>
    <row r="977" spans="1:24" ht="16">
      <c r="A977" s="2">
        <v>4130</v>
      </c>
      <c r="B977" s="3">
        <v>46174</v>
      </c>
      <c r="C977" s="5">
        <f>YEAR(SalesDataTable[[#This Row],[Order Date]])</f>
        <v>2026</v>
      </c>
      <c r="D977" s="14" t="str">
        <f>"Q"&amp;ROUNDUP(MONTH(SalesDataTable[[#This Row],[Order Date]])/3,0)</f>
        <v>Q2</v>
      </c>
      <c r="E977" s="5">
        <f>MONTH(SalesDataTable[[#This Row],[Order Date]])</f>
        <v>6</v>
      </c>
      <c r="F977" s="5" t="str">
        <f>TEXT(SalesDataTable[[#This Row],[Order Date]], "MMM")</f>
        <v>Jun</v>
      </c>
      <c r="G977" s="4" t="s">
        <v>20</v>
      </c>
      <c r="H977" s="4" t="s">
        <v>47</v>
      </c>
      <c r="I977" s="4" t="s">
        <v>2</v>
      </c>
      <c r="J977" s="4" t="s">
        <v>13</v>
      </c>
      <c r="K977" s="4" t="s">
        <v>4</v>
      </c>
      <c r="L977" s="4" t="s">
        <v>5</v>
      </c>
      <c r="M977" s="9">
        <v>3</v>
      </c>
      <c r="N977" s="6">
        <v>80.099999999999994</v>
      </c>
      <c r="O977" s="7">
        <v>0</v>
      </c>
      <c r="P977" s="6">
        <v>43.51</v>
      </c>
      <c r="Q977" s="6">
        <f t="shared" si="60"/>
        <v>240.29999999999998</v>
      </c>
      <c r="R977" s="6">
        <f t="shared" si="61"/>
        <v>130.53</v>
      </c>
      <c r="S977" s="6">
        <f t="shared" si="62"/>
        <v>109.76999999999998</v>
      </c>
      <c r="T977" s="8">
        <f t="shared" si="63"/>
        <v>0.45680399500624214</v>
      </c>
      <c r="U977" s="5">
        <f>YEAR(SalesDataTable[[#This Row],[Order Date]])</f>
        <v>2026</v>
      </c>
      <c r="V977" s="8" t="str">
        <f>"Q"&amp;ROUNDUP(MONTH(SalesDataTable[[#This Row],[Order Date]])/3,0)</f>
        <v>Q2</v>
      </c>
      <c r="W977" s="9">
        <f>MONTH(SalesDataTable[[#This Row],[Order Date]])</f>
        <v>6</v>
      </c>
      <c r="X977" s="8" t="str">
        <f>TEXT(SalesDataTable[[#This Row],[Order Date]],"mmm")</f>
        <v>Jun</v>
      </c>
    </row>
    <row r="978" spans="1:24" ht="16">
      <c r="A978" s="2">
        <v>4314</v>
      </c>
      <c r="B978" s="3">
        <v>46174</v>
      </c>
      <c r="C978" s="5">
        <f>YEAR(SalesDataTable[[#This Row],[Order Date]])</f>
        <v>2026</v>
      </c>
      <c r="D978" s="14" t="str">
        <f>"Q"&amp;ROUNDUP(MONTH(SalesDataTable[[#This Row],[Order Date]])/3,0)</f>
        <v>Q2</v>
      </c>
      <c r="E978" s="5">
        <f>MONTH(SalesDataTable[[#This Row],[Order Date]])</f>
        <v>6</v>
      </c>
      <c r="F978" s="5" t="str">
        <f>TEXT(SalesDataTable[[#This Row],[Order Date]], "MMM")</f>
        <v>Jun</v>
      </c>
      <c r="G978" s="4" t="s">
        <v>20</v>
      </c>
      <c r="H978" s="4" t="s">
        <v>21</v>
      </c>
      <c r="I978" s="4" t="s">
        <v>19</v>
      </c>
      <c r="J978" s="4" t="s">
        <v>13</v>
      </c>
      <c r="K978" s="4" t="s">
        <v>34</v>
      </c>
      <c r="L978" s="4" t="s">
        <v>42</v>
      </c>
      <c r="M978" s="9">
        <v>2</v>
      </c>
      <c r="N978" s="6">
        <v>36.61</v>
      </c>
      <c r="O978" s="7">
        <v>0</v>
      </c>
      <c r="P978" s="6">
        <v>14.15</v>
      </c>
      <c r="Q978" s="6">
        <f t="shared" si="60"/>
        <v>73.22</v>
      </c>
      <c r="R978" s="6">
        <f t="shared" si="61"/>
        <v>28.3</v>
      </c>
      <c r="S978" s="6">
        <f t="shared" si="62"/>
        <v>44.92</v>
      </c>
      <c r="T978" s="8">
        <f t="shared" si="63"/>
        <v>0.61349358098880091</v>
      </c>
      <c r="U978" s="5">
        <f>YEAR(SalesDataTable[[#This Row],[Order Date]])</f>
        <v>2026</v>
      </c>
      <c r="V978" s="8" t="str">
        <f>"Q"&amp;ROUNDUP(MONTH(SalesDataTable[[#This Row],[Order Date]])/3,0)</f>
        <v>Q2</v>
      </c>
      <c r="W978" s="9">
        <f>MONTH(SalesDataTable[[#This Row],[Order Date]])</f>
        <v>6</v>
      </c>
      <c r="X978" s="8" t="str">
        <f>TEXT(SalesDataTable[[#This Row],[Order Date]],"mmm")</f>
        <v>Jun</v>
      </c>
    </row>
    <row r="979" spans="1:24" ht="16">
      <c r="A979" s="2">
        <v>998</v>
      </c>
      <c r="B979" s="3">
        <v>46175</v>
      </c>
      <c r="C979" s="5">
        <f>YEAR(SalesDataTable[[#This Row],[Order Date]])</f>
        <v>2026</v>
      </c>
      <c r="D979" s="14" t="str">
        <f>"Q"&amp;ROUNDUP(MONTH(SalesDataTable[[#This Row],[Order Date]])/3,0)</f>
        <v>Q2</v>
      </c>
      <c r="E979" s="5">
        <f>MONTH(SalesDataTable[[#This Row],[Order Date]])</f>
        <v>6</v>
      </c>
      <c r="F979" s="5" t="str">
        <f>TEXT(SalesDataTable[[#This Row],[Order Date]], "MMM")</f>
        <v>Jun</v>
      </c>
      <c r="G979" s="4" t="s">
        <v>6</v>
      </c>
      <c r="H979" s="4" t="s">
        <v>41</v>
      </c>
      <c r="I979" s="4" t="s">
        <v>2</v>
      </c>
      <c r="J979" s="4" t="s">
        <v>3</v>
      </c>
      <c r="K979" s="4" t="s">
        <v>14</v>
      </c>
      <c r="L979" s="4" t="s">
        <v>44</v>
      </c>
      <c r="M979" s="9">
        <v>2</v>
      </c>
      <c r="N979" s="6">
        <v>131.81</v>
      </c>
      <c r="O979" s="7">
        <v>0.05</v>
      </c>
      <c r="P979" s="6">
        <v>66.09</v>
      </c>
      <c r="Q979" s="6">
        <f t="shared" si="60"/>
        <v>250.43899999999999</v>
      </c>
      <c r="R979" s="6">
        <f t="shared" si="61"/>
        <v>132.18</v>
      </c>
      <c r="S979" s="6">
        <f t="shared" si="62"/>
        <v>118.25899999999999</v>
      </c>
      <c r="T979" s="8">
        <f t="shared" si="63"/>
        <v>0.47220680485068217</v>
      </c>
      <c r="U979" s="5">
        <f>YEAR(SalesDataTable[[#This Row],[Order Date]])</f>
        <v>2026</v>
      </c>
      <c r="V979" s="8" t="str">
        <f>"Q"&amp;ROUNDUP(MONTH(SalesDataTable[[#This Row],[Order Date]])/3,0)</f>
        <v>Q2</v>
      </c>
      <c r="W979" s="9">
        <f>MONTH(SalesDataTable[[#This Row],[Order Date]])</f>
        <v>6</v>
      </c>
      <c r="X979" s="8" t="str">
        <f>TEXT(SalesDataTable[[#This Row],[Order Date]],"mmm")</f>
        <v>Jun</v>
      </c>
    </row>
    <row r="980" spans="1:24" ht="16">
      <c r="A980" s="2">
        <v>1172</v>
      </c>
      <c r="B980" s="3">
        <v>46175</v>
      </c>
      <c r="C980" s="5">
        <f>YEAR(SalesDataTable[[#This Row],[Order Date]])</f>
        <v>2026</v>
      </c>
      <c r="D980" s="14" t="str">
        <f>"Q"&amp;ROUNDUP(MONTH(SalesDataTable[[#This Row],[Order Date]])/3,0)</f>
        <v>Q2</v>
      </c>
      <c r="E980" s="5">
        <f>MONTH(SalesDataTable[[#This Row],[Order Date]])</f>
        <v>6</v>
      </c>
      <c r="F980" s="5" t="str">
        <f>TEXT(SalesDataTable[[#This Row],[Order Date]], "MMM")</f>
        <v>Jun</v>
      </c>
      <c r="G980" s="4" t="s">
        <v>0</v>
      </c>
      <c r="H980" s="4" t="s">
        <v>50</v>
      </c>
      <c r="I980" s="4" t="s">
        <v>2</v>
      </c>
      <c r="J980" s="4" t="s">
        <v>3</v>
      </c>
      <c r="K980" s="4" t="s">
        <v>9</v>
      </c>
      <c r="L980" s="4" t="s">
        <v>37</v>
      </c>
      <c r="M980" s="9">
        <v>1</v>
      </c>
      <c r="N980" s="6">
        <v>153.43</v>
      </c>
      <c r="O980" s="7">
        <v>0.05</v>
      </c>
      <c r="P980" s="6">
        <v>78.16</v>
      </c>
      <c r="Q980" s="6">
        <f t="shared" si="60"/>
        <v>145.7585</v>
      </c>
      <c r="R980" s="6">
        <f t="shared" si="61"/>
        <v>78.16</v>
      </c>
      <c r="S980" s="6">
        <f t="shared" si="62"/>
        <v>67.598500000000001</v>
      </c>
      <c r="T980" s="8">
        <f t="shared" si="63"/>
        <v>0.46377055197467043</v>
      </c>
      <c r="U980" s="5">
        <f>YEAR(SalesDataTable[[#This Row],[Order Date]])</f>
        <v>2026</v>
      </c>
      <c r="V980" s="8" t="str">
        <f>"Q"&amp;ROUNDUP(MONTH(SalesDataTable[[#This Row],[Order Date]])/3,0)</f>
        <v>Q2</v>
      </c>
      <c r="W980" s="9">
        <f>MONTH(SalesDataTable[[#This Row],[Order Date]])</f>
        <v>6</v>
      </c>
      <c r="X980" s="8" t="str">
        <f>TEXT(SalesDataTable[[#This Row],[Order Date]],"mmm")</f>
        <v>Jun</v>
      </c>
    </row>
    <row r="981" spans="1:24" ht="16">
      <c r="A981" s="2">
        <v>1261</v>
      </c>
      <c r="B981" s="3">
        <v>46175</v>
      </c>
      <c r="C981" s="5">
        <f>YEAR(SalesDataTable[[#This Row],[Order Date]])</f>
        <v>2026</v>
      </c>
      <c r="D981" s="14" t="str">
        <f>"Q"&amp;ROUNDUP(MONTH(SalesDataTable[[#This Row],[Order Date]])/3,0)</f>
        <v>Q2</v>
      </c>
      <c r="E981" s="5">
        <f>MONTH(SalesDataTable[[#This Row],[Order Date]])</f>
        <v>6</v>
      </c>
      <c r="F981" s="5" t="str">
        <f>TEXT(SalesDataTable[[#This Row],[Order Date]], "MMM")</f>
        <v>Jun</v>
      </c>
      <c r="G981" s="4" t="s">
        <v>6</v>
      </c>
      <c r="H981" s="4" t="s">
        <v>49</v>
      </c>
      <c r="I981" s="4" t="s">
        <v>2</v>
      </c>
      <c r="J981" s="4" t="s">
        <v>13</v>
      </c>
      <c r="K981" s="4" t="s">
        <v>4</v>
      </c>
      <c r="L981" s="4" t="s">
        <v>5</v>
      </c>
      <c r="M981" s="9">
        <v>2</v>
      </c>
      <c r="N981" s="6">
        <v>80.06</v>
      </c>
      <c r="O981" s="7">
        <v>0</v>
      </c>
      <c r="P981" s="6">
        <v>42.87</v>
      </c>
      <c r="Q981" s="6">
        <f t="shared" si="60"/>
        <v>160.12</v>
      </c>
      <c r="R981" s="6">
        <f t="shared" si="61"/>
        <v>85.74</v>
      </c>
      <c r="S981" s="6">
        <f t="shared" si="62"/>
        <v>74.38000000000001</v>
      </c>
      <c r="T981" s="8">
        <f t="shared" si="63"/>
        <v>0.4645266050462154</v>
      </c>
      <c r="U981" s="5">
        <f>YEAR(SalesDataTable[[#This Row],[Order Date]])</f>
        <v>2026</v>
      </c>
      <c r="V981" s="8" t="str">
        <f>"Q"&amp;ROUNDUP(MONTH(SalesDataTable[[#This Row],[Order Date]])/3,0)</f>
        <v>Q2</v>
      </c>
      <c r="W981" s="9">
        <f>MONTH(SalesDataTable[[#This Row],[Order Date]])</f>
        <v>6</v>
      </c>
      <c r="X981" s="8" t="str">
        <f>TEXT(SalesDataTable[[#This Row],[Order Date]],"mmm")</f>
        <v>Jun</v>
      </c>
    </row>
    <row r="982" spans="1:24" ht="16">
      <c r="A982" s="2">
        <v>1762</v>
      </c>
      <c r="B982" s="3">
        <v>46175</v>
      </c>
      <c r="C982" s="5">
        <f>YEAR(SalesDataTable[[#This Row],[Order Date]])</f>
        <v>2026</v>
      </c>
      <c r="D982" s="14" t="str">
        <f>"Q"&amp;ROUNDUP(MONTH(SalesDataTable[[#This Row],[Order Date]])/3,0)</f>
        <v>Q2</v>
      </c>
      <c r="E982" s="5">
        <f>MONTH(SalesDataTable[[#This Row],[Order Date]])</f>
        <v>6</v>
      </c>
      <c r="F982" s="5" t="str">
        <f>TEXT(SalesDataTable[[#This Row],[Order Date]], "MMM")</f>
        <v>Jun</v>
      </c>
      <c r="G982" s="4" t="s">
        <v>20</v>
      </c>
      <c r="H982" s="4" t="s">
        <v>47</v>
      </c>
      <c r="I982" s="4" t="s">
        <v>19</v>
      </c>
      <c r="J982" s="4" t="s">
        <v>16</v>
      </c>
      <c r="K982" s="4" t="s">
        <v>34</v>
      </c>
      <c r="L982" s="4" t="s">
        <v>35</v>
      </c>
      <c r="M982" s="9">
        <v>1</v>
      </c>
      <c r="N982" s="6">
        <v>40.549999999999997</v>
      </c>
      <c r="O982" s="7">
        <v>0</v>
      </c>
      <c r="P982" s="6">
        <v>15.16</v>
      </c>
      <c r="Q982" s="6">
        <f t="shared" si="60"/>
        <v>40.549999999999997</v>
      </c>
      <c r="R982" s="6">
        <f t="shared" si="61"/>
        <v>15.16</v>
      </c>
      <c r="S982" s="6">
        <f t="shared" si="62"/>
        <v>25.389999999999997</v>
      </c>
      <c r="T982" s="8">
        <f t="shared" si="63"/>
        <v>0.62614056720098643</v>
      </c>
      <c r="U982" s="5">
        <f>YEAR(SalesDataTable[[#This Row],[Order Date]])</f>
        <v>2026</v>
      </c>
      <c r="V982" s="8" t="str">
        <f>"Q"&amp;ROUNDUP(MONTH(SalesDataTable[[#This Row],[Order Date]])/3,0)</f>
        <v>Q2</v>
      </c>
      <c r="W982" s="9">
        <f>MONTH(SalesDataTable[[#This Row],[Order Date]])</f>
        <v>6</v>
      </c>
      <c r="X982" s="8" t="str">
        <f>TEXT(SalesDataTable[[#This Row],[Order Date]],"mmm")</f>
        <v>Jun</v>
      </c>
    </row>
    <row r="983" spans="1:24" ht="16">
      <c r="A983" s="2">
        <v>1851</v>
      </c>
      <c r="B983" s="3">
        <v>46175</v>
      </c>
      <c r="C983" s="5">
        <f>YEAR(SalesDataTable[[#This Row],[Order Date]])</f>
        <v>2026</v>
      </c>
      <c r="D983" s="14" t="str">
        <f>"Q"&amp;ROUNDUP(MONTH(SalesDataTable[[#This Row],[Order Date]])/3,0)</f>
        <v>Q2</v>
      </c>
      <c r="E983" s="5">
        <f>MONTH(SalesDataTable[[#This Row],[Order Date]])</f>
        <v>6</v>
      </c>
      <c r="F983" s="5" t="str">
        <f>TEXT(SalesDataTable[[#This Row],[Order Date]], "MMM")</f>
        <v>Jun</v>
      </c>
      <c r="G983" s="4" t="s">
        <v>6</v>
      </c>
      <c r="H983" s="4" t="s">
        <v>27</v>
      </c>
      <c r="I983" s="4" t="s">
        <v>2</v>
      </c>
      <c r="J983" s="4" t="s">
        <v>13</v>
      </c>
      <c r="K983" s="4" t="s">
        <v>14</v>
      </c>
      <c r="L983" s="4" t="s">
        <v>32</v>
      </c>
      <c r="M983" s="9">
        <v>3</v>
      </c>
      <c r="N983" s="6">
        <v>45.43</v>
      </c>
      <c r="O983" s="7">
        <v>0.15</v>
      </c>
      <c r="P983" s="6">
        <v>17.850000000000001</v>
      </c>
      <c r="Q983" s="6">
        <f t="shared" si="60"/>
        <v>115.84649999999999</v>
      </c>
      <c r="R983" s="6">
        <f t="shared" si="61"/>
        <v>53.550000000000004</v>
      </c>
      <c r="S983" s="6">
        <f t="shared" si="62"/>
        <v>62.296499999999988</v>
      </c>
      <c r="T983" s="8">
        <f t="shared" si="63"/>
        <v>0.53775038520801222</v>
      </c>
      <c r="U983" s="5">
        <f>YEAR(SalesDataTable[[#This Row],[Order Date]])</f>
        <v>2026</v>
      </c>
      <c r="V983" s="8" t="str">
        <f>"Q"&amp;ROUNDUP(MONTH(SalesDataTable[[#This Row],[Order Date]])/3,0)</f>
        <v>Q2</v>
      </c>
      <c r="W983" s="9">
        <f>MONTH(SalesDataTable[[#This Row],[Order Date]])</f>
        <v>6</v>
      </c>
      <c r="X983" s="8" t="str">
        <f>TEXT(SalesDataTable[[#This Row],[Order Date]],"mmm")</f>
        <v>Jun</v>
      </c>
    </row>
    <row r="984" spans="1:24" ht="16">
      <c r="A984" s="2">
        <v>3205</v>
      </c>
      <c r="B984" s="3">
        <v>46175</v>
      </c>
      <c r="C984" s="5">
        <f>YEAR(SalesDataTable[[#This Row],[Order Date]])</f>
        <v>2026</v>
      </c>
      <c r="D984" s="14" t="str">
        <f>"Q"&amp;ROUNDUP(MONTH(SalesDataTable[[#This Row],[Order Date]])/3,0)</f>
        <v>Q2</v>
      </c>
      <c r="E984" s="5">
        <f>MONTH(SalesDataTable[[#This Row],[Order Date]])</f>
        <v>6</v>
      </c>
      <c r="F984" s="5" t="str">
        <f>TEXT(SalesDataTable[[#This Row],[Order Date]], "MMM")</f>
        <v>Jun</v>
      </c>
      <c r="G984" s="4" t="s">
        <v>20</v>
      </c>
      <c r="H984" s="4" t="s">
        <v>21</v>
      </c>
      <c r="I984" s="4" t="s">
        <v>8</v>
      </c>
      <c r="J984" s="4" t="s">
        <v>16</v>
      </c>
      <c r="K984" s="4" t="s">
        <v>9</v>
      </c>
      <c r="L984" s="4" t="s">
        <v>17</v>
      </c>
      <c r="M984" s="9">
        <v>6</v>
      </c>
      <c r="N984" s="6">
        <v>146.85</v>
      </c>
      <c r="O984" s="7">
        <v>0.15</v>
      </c>
      <c r="P984" s="6">
        <v>80.45</v>
      </c>
      <c r="Q984" s="6">
        <f t="shared" si="60"/>
        <v>748.93499999999995</v>
      </c>
      <c r="R984" s="6">
        <f t="shared" si="61"/>
        <v>482.70000000000005</v>
      </c>
      <c r="S984" s="6">
        <f t="shared" si="62"/>
        <v>266.2349999999999</v>
      </c>
      <c r="T984" s="8">
        <f t="shared" si="63"/>
        <v>0.35548478839952724</v>
      </c>
      <c r="U984" s="5">
        <f>YEAR(SalesDataTable[[#This Row],[Order Date]])</f>
        <v>2026</v>
      </c>
      <c r="V984" s="8" t="str">
        <f>"Q"&amp;ROUNDUP(MONTH(SalesDataTable[[#This Row],[Order Date]])/3,0)</f>
        <v>Q2</v>
      </c>
      <c r="W984" s="9">
        <f>MONTH(SalesDataTable[[#This Row],[Order Date]])</f>
        <v>6</v>
      </c>
      <c r="X984" s="8" t="str">
        <f>TEXT(SalesDataTable[[#This Row],[Order Date]],"mmm")</f>
        <v>Jun</v>
      </c>
    </row>
    <row r="985" spans="1:24" ht="16">
      <c r="A985" s="2">
        <v>1396</v>
      </c>
      <c r="B985" s="3">
        <v>46176</v>
      </c>
      <c r="C985" s="5">
        <f>YEAR(SalesDataTable[[#This Row],[Order Date]])</f>
        <v>2026</v>
      </c>
      <c r="D985" s="14" t="str">
        <f>"Q"&amp;ROUNDUP(MONTH(SalesDataTable[[#This Row],[Order Date]])/3,0)</f>
        <v>Q2</v>
      </c>
      <c r="E985" s="5">
        <f>MONTH(SalesDataTable[[#This Row],[Order Date]])</f>
        <v>6</v>
      </c>
      <c r="F985" s="5" t="str">
        <f>TEXT(SalesDataTable[[#This Row],[Order Date]], "MMM")</f>
        <v>Jun</v>
      </c>
      <c r="G985" s="4" t="s">
        <v>11</v>
      </c>
      <c r="H985" s="4" t="s">
        <v>18</v>
      </c>
      <c r="I985" s="4" t="s">
        <v>2</v>
      </c>
      <c r="J985" s="4" t="s">
        <v>16</v>
      </c>
      <c r="K985" s="4" t="s">
        <v>23</v>
      </c>
      <c r="L985" s="4" t="s">
        <v>29</v>
      </c>
      <c r="M985" s="9">
        <v>1</v>
      </c>
      <c r="N985" s="6">
        <v>192.33</v>
      </c>
      <c r="O985" s="7">
        <v>0.1</v>
      </c>
      <c r="P985" s="6">
        <v>105.15</v>
      </c>
      <c r="Q985" s="6">
        <f t="shared" si="60"/>
        <v>173.09700000000001</v>
      </c>
      <c r="R985" s="6">
        <f t="shared" si="61"/>
        <v>105.15</v>
      </c>
      <c r="S985" s="6">
        <f t="shared" si="62"/>
        <v>67.947000000000003</v>
      </c>
      <c r="T985" s="8">
        <f t="shared" si="63"/>
        <v>0.39253713235931298</v>
      </c>
      <c r="U985" s="5">
        <f>YEAR(SalesDataTable[[#This Row],[Order Date]])</f>
        <v>2026</v>
      </c>
      <c r="V985" s="8" t="str">
        <f>"Q"&amp;ROUNDUP(MONTH(SalesDataTable[[#This Row],[Order Date]])/3,0)</f>
        <v>Q2</v>
      </c>
      <c r="W985" s="9">
        <f>MONTH(SalesDataTable[[#This Row],[Order Date]])</f>
        <v>6</v>
      </c>
      <c r="X985" s="8" t="str">
        <f>TEXT(SalesDataTable[[#This Row],[Order Date]],"mmm")</f>
        <v>Jun</v>
      </c>
    </row>
    <row r="986" spans="1:24" ht="16">
      <c r="A986" s="2">
        <v>1441</v>
      </c>
      <c r="B986" s="3">
        <v>46176</v>
      </c>
      <c r="C986" s="5">
        <f>YEAR(SalesDataTable[[#This Row],[Order Date]])</f>
        <v>2026</v>
      </c>
      <c r="D986" s="14" t="str">
        <f>"Q"&amp;ROUNDUP(MONTH(SalesDataTable[[#This Row],[Order Date]])/3,0)</f>
        <v>Q2</v>
      </c>
      <c r="E986" s="5">
        <f>MONTH(SalesDataTable[[#This Row],[Order Date]])</f>
        <v>6</v>
      </c>
      <c r="F986" s="5" t="str">
        <f>TEXT(SalesDataTable[[#This Row],[Order Date]], "MMM")</f>
        <v>Jun</v>
      </c>
      <c r="G986" s="4" t="s">
        <v>11</v>
      </c>
      <c r="H986" s="4" t="s">
        <v>39</v>
      </c>
      <c r="I986" s="4" t="s">
        <v>28</v>
      </c>
      <c r="J986" s="4" t="s">
        <v>13</v>
      </c>
      <c r="K986" s="4" t="s">
        <v>14</v>
      </c>
      <c r="L986" s="4" t="s">
        <v>44</v>
      </c>
      <c r="M986" s="9">
        <v>3</v>
      </c>
      <c r="N986" s="6">
        <v>135.4</v>
      </c>
      <c r="O986" s="7">
        <v>0</v>
      </c>
      <c r="P986" s="6">
        <v>65.16</v>
      </c>
      <c r="Q986" s="6">
        <f t="shared" si="60"/>
        <v>406.20000000000005</v>
      </c>
      <c r="R986" s="6">
        <f t="shared" si="61"/>
        <v>195.48</v>
      </c>
      <c r="S986" s="6">
        <f t="shared" si="62"/>
        <v>210.72000000000006</v>
      </c>
      <c r="T986" s="8">
        <f t="shared" si="63"/>
        <v>0.51875923190546536</v>
      </c>
      <c r="U986" s="5">
        <f>YEAR(SalesDataTable[[#This Row],[Order Date]])</f>
        <v>2026</v>
      </c>
      <c r="V986" s="8" t="str">
        <f>"Q"&amp;ROUNDUP(MONTH(SalesDataTable[[#This Row],[Order Date]])/3,0)</f>
        <v>Q2</v>
      </c>
      <c r="W986" s="9">
        <f>MONTH(SalesDataTable[[#This Row],[Order Date]])</f>
        <v>6</v>
      </c>
      <c r="X986" s="8" t="str">
        <f>TEXT(SalesDataTable[[#This Row],[Order Date]],"mmm")</f>
        <v>Jun</v>
      </c>
    </row>
    <row r="987" spans="1:24" ht="16">
      <c r="A987" s="2">
        <v>1511</v>
      </c>
      <c r="B987" s="3">
        <v>46176</v>
      </c>
      <c r="C987" s="5">
        <f>YEAR(SalesDataTable[[#This Row],[Order Date]])</f>
        <v>2026</v>
      </c>
      <c r="D987" s="14" t="str">
        <f>"Q"&amp;ROUNDUP(MONTH(SalesDataTable[[#This Row],[Order Date]])/3,0)</f>
        <v>Q2</v>
      </c>
      <c r="E987" s="5">
        <f>MONTH(SalesDataTable[[#This Row],[Order Date]])</f>
        <v>6</v>
      </c>
      <c r="F987" s="5" t="str">
        <f>TEXT(SalesDataTable[[#This Row],[Order Date]], "MMM")</f>
        <v>Jun</v>
      </c>
      <c r="G987" s="4" t="s">
        <v>11</v>
      </c>
      <c r="H987" s="4" t="s">
        <v>25</v>
      </c>
      <c r="I987" s="4" t="s">
        <v>2</v>
      </c>
      <c r="J987" s="4" t="s">
        <v>13</v>
      </c>
      <c r="K987" s="4" t="s">
        <v>34</v>
      </c>
      <c r="L987" s="4" t="s">
        <v>42</v>
      </c>
      <c r="M987" s="9">
        <v>2</v>
      </c>
      <c r="N987" s="6">
        <v>36.08</v>
      </c>
      <c r="O987" s="7">
        <v>0.05</v>
      </c>
      <c r="P987" s="6">
        <v>13.73</v>
      </c>
      <c r="Q987" s="6">
        <f t="shared" si="60"/>
        <v>68.551999999999992</v>
      </c>
      <c r="R987" s="6">
        <f t="shared" si="61"/>
        <v>27.46</v>
      </c>
      <c r="S987" s="6">
        <f t="shared" si="62"/>
        <v>41.091999999999992</v>
      </c>
      <c r="T987" s="8">
        <f t="shared" si="63"/>
        <v>0.59942817131520587</v>
      </c>
      <c r="U987" s="5">
        <f>YEAR(SalesDataTable[[#This Row],[Order Date]])</f>
        <v>2026</v>
      </c>
      <c r="V987" s="8" t="str">
        <f>"Q"&amp;ROUNDUP(MONTH(SalesDataTable[[#This Row],[Order Date]])/3,0)</f>
        <v>Q2</v>
      </c>
      <c r="W987" s="9">
        <f>MONTH(SalesDataTable[[#This Row],[Order Date]])</f>
        <v>6</v>
      </c>
      <c r="X987" s="8" t="str">
        <f>TEXT(SalesDataTable[[#This Row],[Order Date]],"mmm")</f>
        <v>Jun</v>
      </c>
    </row>
    <row r="988" spans="1:24" ht="16">
      <c r="A988" s="2">
        <v>1701</v>
      </c>
      <c r="B988" s="3">
        <v>46176</v>
      </c>
      <c r="C988" s="5">
        <f>YEAR(SalesDataTable[[#This Row],[Order Date]])</f>
        <v>2026</v>
      </c>
      <c r="D988" s="14" t="str">
        <f>"Q"&amp;ROUNDUP(MONTH(SalesDataTable[[#This Row],[Order Date]])/3,0)</f>
        <v>Q2</v>
      </c>
      <c r="E988" s="5">
        <f>MONTH(SalesDataTable[[#This Row],[Order Date]])</f>
        <v>6</v>
      </c>
      <c r="F988" s="5" t="str">
        <f>TEXT(SalesDataTable[[#This Row],[Order Date]], "MMM")</f>
        <v>Jun</v>
      </c>
      <c r="G988" s="4" t="s">
        <v>0</v>
      </c>
      <c r="H988" s="4" t="s">
        <v>36</v>
      </c>
      <c r="I988" s="4" t="s">
        <v>2</v>
      </c>
      <c r="J988" s="4" t="s">
        <v>13</v>
      </c>
      <c r="K988" s="4" t="s">
        <v>14</v>
      </c>
      <c r="L988" s="4" t="s">
        <v>32</v>
      </c>
      <c r="M988" s="9">
        <v>1</v>
      </c>
      <c r="N988" s="6">
        <v>46.16</v>
      </c>
      <c r="O988" s="7">
        <v>0</v>
      </c>
      <c r="P988" s="6">
        <v>18.36</v>
      </c>
      <c r="Q988" s="6">
        <f t="shared" si="60"/>
        <v>46.16</v>
      </c>
      <c r="R988" s="6">
        <f t="shared" si="61"/>
        <v>18.36</v>
      </c>
      <c r="S988" s="6">
        <f t="shared" si="62"/>
        <v>27.799999999999997</v>
      </c>
      <c r="T988" s="8">
        <f t="shared" si="63"/>
        <v>0.60225303292894283</v>
      </c>
      <c r="U988" s="5">
        <f>YEAR(SalesDataTable[[#This Row],[Order Date]])</f>
        <v>2026</v>
      </c>
      <c r="V988" s="8" t="str">
        <f>"Q"&amp;ROUNDUP(MONTH(SalesDataTable[[#This Row],[Order Date]])/3,0)</f>
        <v>Q2</v>
      </c>
      <c r="W988" s="9">
        <f>MONTH(SalesDataTable[[#This Row],[Order Date]])</f>
        <v>6</v>
      </c>
      <c r="X988" s="8" t="str">
        <f>TEXT(SalesDataTable[[#This Row],[Order Date]],"mmm")</f>
        <v>Jun</v>
      </c>
    </row>
    <row r="989" spans="1:24" ht="16">
      <c r="A989" s="2">
        <v>1984</v>
      </c>
      <c r="B989" s="3">
        <v>46176</v>
      </c>
      <c r="C989" s="5">
        <f>YEAR(SalesDataTable[[#This Row],[Order Date]])</f>
        <v>2026</v>
      </c>
      <c r="D989" s="14" t="str">
        <f>"Q"&amp;ROUNDUP(MONTH(SalesDataTable[[#This Row],[Order Date]])/3,0)</f>
        <v>Q2</v>
      </c>
      <c r="E989" s="5">
        <f>MONTH(SalesDataTable[[#This Row],[Order Date]])</f>
        <v>6</v>
      </c>
      <c r="F989" s="5" t="str">
        <f>TEXT(SalesDataTable[[#This Row],[Order Date]], "MMM")</f>
        <v>Jun</v>
      </c>
      <c r="G989" s="4" t="s">
        <v>6</v>
      </c>
      <c r="H989" s="4" t="s">
        <v>7</v>
      </c>
      <c r="I989" s="4" t="s">
        <v>2</v>
      </c>
      <c r="J989" s="4" t="s">
        <v>3</v>
      </c>
      <c r="K989" s="4" t="s">
        <v>4</v>
      </c>
      <c r="L989" s="4" t="s">
        <v>22</v>
      </c>
      <c r="M989" s="9">
        <v>2</v>
      </c>
      <c r="N989" s="6">
        <v>50.77</v>
      </c>
      <c r="O989" s="7">
        <v>0</v>
      </c>
      <c r="P989" s="6">
        <v>22.93</v>
      </c>
      <c r="Q989" s="6">
        <f t="shared" si="60"/>
        <v>101.54</v>
      </c>
      <c r="R989" s="6">
        <f t="shared" si="61"/>
        <v>45.86</v>
      </c>
      <c r="S989" s="6">
        <f t="shared" si="62"/>
        <v>55.680000000000007</v>
      </c>
      <c r="T989" s="8">
        <f t="shared" si="63"/>
        <v>0.54835532794957653</v>
      </c>
      <c r="U989" s="5">
        <f>YEAR(SalesDataTable[[#This Row],[Order Date]])</f>
        <v>2026</v>
      </c>
      <c r="V989" s="8" t="str">
        <f>"Q"&amp;ROUNDUP(MONTH(SalesDataTable[[#This Row],[Order Date]])/3,0)</f>
        <v>Q2</v>
      </c>
      <c r="W989" s="9">
        <f>MONTH(SalesDataTable[[#This Row],[Order Date]])</f>
        <v>6</v>
      </c>
      <c r="X989" s="8" t="str">
        <f>TEXT(SalesDataTable[[#This Row],[Order Date]],"mmm")</f>
        <v>Jun</v>
      </c>
    </row>
    <row r="990" spans="1:24" ht="16">
      <c r="A990" s="2">
        <v>2572</v>
      </c>
      <c r="B990" s="3">
        <v>46176</v>
      </c>
      <c r="C990" s="5">
        <f>YEAR(SalesDataTable[[#This Row],[Order Date]])</f>
        <v>2026</v>
      </c>
      <c r="D990" s="14" t="str">
        <f>"Q"&amp;ROUNDUP(MONTH(SalesDataTable[[#This Row],[Order Date]])/3,0)</f>
        <v>Q2</v>
      </c>
      <c r="E990" s="5">
        <f>MONTH(SalesDataTable[[#This Row],[Order Date]])</f>
        <v>6</v>
      </c>
      <c r="F990" s="5" t="str">
        <f>TEXT(SalesDataTable[[#This Row],[Order Date]], "MMM")</f>
        <v>Jun</v>
      </c>
      <c r="G990" s="4" t="s">
        <v>20</v>
      </c>
      <c r="H990" s="4" t="s">
        <v>33</v>
      </c>
      <c r="I990" s="4" t="s">
        <v>28</v>
      </c>
      <c r="J990" s="4" t="s">
        <v>16</v>
      </c>
      <c r="K990" s="4" t="s">
        <v>9</v>
      </c>
      <c r="L990" s="4" t="s">
        <v>46</v>
      </c>
      <c r="M990" s="9">
        <v>2</v>
      </c>
      <c r="N990" s="6">
        <v>70.97</v>
      </c>
      <c r="O990" s="7">
        <v>0.05</v>
      </c>
      <c r="P990" s="6">
        <v>32.54</v>
      </c>
      <c r="Q990" s="6">
        <f t="shared" si="60"/>
        <v>134.84299999999999</v>
      </c>
      <c r="R990" s="6">
        <f t="shared" si="61"/>
        <v>65.08</v>
      </c>
      <c r="S990" s="6">
        <f t="shared" si="62"/>
        <v>69.762999999999991</v>
      </c>
      <c r="T990" s="8">
        <f t="shared" si="63"/>
        <v>0.51736463887632278</v>
      </c>
      <c r="U990" s="5">
        <f>YEAR(SalesDataTable[[#This Row],[Order Date]])</f>
        <v>2026</v>
      </c>
      <c r="V990" s="8" t="str">
        <f>"Q"&amp;ROUNDUP(MONTH(SalesDataTable[[#This Row],[Order Date]])/3,0)</f>
        <v>Q2</v>
      </c>
      <c r="W990" s="9">
        <f>MONTH(SalesDataTable[[#This Row],[Order Date]])</f>
        <v>6</v>
      </c>
      <c r="X990" s="8" t="str">
        <f>TEXT(SalesDataTable[[#This Row],[Order Date]],"mmm")</f>
        <v>Jun</v>
      </c>
    </row>
    <row r="991" spans="1:24" ht="16">
      <c r="A991" s="2">
        <v>2833</v>
      </c>
      <c r="B991" s="3">
        <v>46176</v>
      </c>
      <c r="C991" s="5">
        <f>YEAR(SalesDataTable[[#This Row],[Order Date]])</f>
        <v>2026</v>
      </c>
      <c r="D991" s="14" t="str">
        <f>"Q"&amp;ROUNDUP(MONTH(SalesDataTable[[#This Row],[Order Date]])/3,0)</f>
        <v>Q2</v>
      </c>
      <c r="E991" s="5">
        <f>MONTH(SalesDataTable[[#This Row],[Order Date]])</f>
        <v>6</v>
      </c>
      <c r="F991" s="5" t="str">
        <f>TEXT(SalesDataTable[[#This Row],[Order Date]], "MMM")</f>
        <v>Jun</v>
      </c>
      <c r="G991" s="4" t="s">
        <v>20</v>
      </c>
      <c r="H991" s="4" t="s">
        <v>47</v>
      </c>
      <c r="I991" s="4" t="s">
        <v>2</v>
      </c>
      <c r="J991" s="4" t="s">
        <v>3</v>
      </c>
      <c r="K991" s="4" t="s">
        <v>9</v>
      </c>
      <c r="L991" s="4" t="s">
        <v>17</v>
      </c>
      <c r="M991" s="9">
        <v>3</v>
      </c>
      <c r="N991" s="6">
        <v>141.6</v>
      </c>
      <c r="O991" s="7">
        <v>0</v>
      </c>
      <c r="P991" s="6">
        <v>78.02</v>
      </c>
      <c r="Q991" s="6">
        <f t="shared" si="60"/>
        <v>424.79999999999995</v>
      </c>
      <c r="R991" s="6">
        <f t="shared" si="61"/>
        <v>234.06</v>
      </c>
      <c r="S991" s="6">
        <f t="shared" si="62"/>
        <v>190.73999999999995</v>
      </c>
      <c r="T991" s="8">
        <f t="shared" si="63"/>
        <v>0.44901129943502821</v>
      </c>
      <c r="U991" s="5">
        <f>YEAR(SalesDataTable[[#This Row],[Order Date]])</f>
        <v>2026</v>
      </c>
      <c r="V991" s="8" t="str">
        <f>"Q"&amp;ROUNDUP(MONTH(SalesDataTable[[#This Row],[Order Date]])/3,0)</f>
        <v>Q2</v>
      </c>
      <c r="W991" s="9">
        <f>MONTH(SalesDataTable[[#This Row],[Order Date]])</f>
        <v>6</v>
      </c>
      <c r="X991" s="8" t="str">
        <f>TEXT(SalesDataTable[[#This Row],[Order Date]],"mmm")</f>
        <v>Jun</v>
      </c>
    </row>
    <row r="992" spans="1:24" ht="16">
      <c r="A992" s="2">
        <v>3522</v>
      </c>
      <c r="B992" s="3">
        <v>46176</v>
      </c>
      <c r="C992" s="5">
        <f>YEAR(SalesDataTable[[#This Row],[Order Date]])</f>
        <v>2026</v>
      </c>
      <c r="D992" s="14" t="str">
        <f>"Q"&amp;ROUNDUP(MONTH(SalesDataTable[[#This Row],[Order Date]])/3,0)</f>
        <v>Q2</v>
      </c>
      <c r="E992" s="5">
        <f>MONTH(SalesDataTable[[#This Row],[Order Date]])</f>
        <v>6</v>
      </c>
      <c r="F992" s="5" t="str">
        <f>TEXT(SalesDataTable[[#This Row],[Order Date]], "MMM")</f>
        <v>Jun</v>
      </c>
      <c r="G992" s="4" t="s">
        <v>20</v>
      </c>
      <c r="H992" s="4" t="s">
        <v>47</v>
      </c>
      <c r="I992" s="4" t="s">
        <v>2</v>
      </c>
      <c r="J992" s="4" t="s">
        <v>13</v>
      </c>
      <c r="K992" s="4" t="s">
        <v>4</v>
      </c>
      <c r="L992" s="4" t="s">
        <v>26</v>
      </c>
      <c r="M992" s="9">
        <v>1</v>
      </c>
      <c r="N992" s="6">
        <v>40.57</v>
      </c>
      <c r="O992" s="7">
        <v>0</v>
      </c>
      <c r="P992" s="6">
        <v>16.329999999999998</v>
      </c>
      <c r="Q992" s="6">
        <f t="shared" si="60"/>
        <v>40.57</v>
      </c>
      <c r="R992" s="6">
        <f t="shared" si="61"/>
        <v>16.329999999999998</v>
      </c>
      <c r="S992" s="6">
        <f t="shared" si="62"/>
        <v>24.240000000000002</v>
      </c>
      <c r="T992" s="8">
        <f t="shared" si="63"/>
        <v>0.59748582696573826</v>
      </c>
      <c r="U992" s="5">
        <f>YEAR(SalesDataTable[[#This Row],[Order Date]])</f>
        <v>2026</v>
      </c>
      <c r="V992" s="8" t="str">
        <f>"Q"&amp;ROUNDUP(MONTH(SalesDataTable[[#This Row],[Order Date]])/3,0)</f>
        <v>Q2</v>
      </c>
      <c r="W992" s="9">
        <f>MONTH(SalesDataTable[[#This Row],[Order Date]])</f>
        <v>6</v>
      </c>
      <c r="X992" s="8" t="str">
        <f>TEXT(SalesDataTable[[#This Row],[Order Date]],"mmm")</f>
        <v>Jun</v>
      </c>
    </row>
    <row r="993" spans="1:24" ht="16">
      <c r="A993" s="2">
        <v>146</v>
      </c>
      <c r="B993" s="3">
        <v>46177</v>
      </c>
      <c r="C993" s="5">
        <f>YEAR(SalesDataTable[[#This Row],[Order Date]])</f>
        <v>2026</v>
      </c>
      <c r="D993" s="14" t="str">
        <f>"Q"&amp;ROUNDUP(MONTH(SalesDataTable[[#This Row],[Order Date]])/3,0)</f>
        <v>Q2</v>
      </c>
      <c r="E993" s="5">
        <f>MONTH(SalesDataTable[[#This Row],[Order Date]])</f>
        <v>6</v>
      </c>
      <c r="F993" s="5" t="str">
        <f>TEXT(SalesDataTable[[#This Row],[Order Date]], "MMM")</f>
        <v>Jun</v>
      </c>
      <c r="G993" s="4" t="s">
        <v>6</v>
      </c>
      <c r="H993" s="4" t="s">
        <v>49</v>
      </c>
      <c r="I993" s="4" t="s">
        <v>28</v>
      </c>
      <c r="J993" s="4" t="s">
        <v>3</v>
      </c>
      <c r="K993" s="4" t="s">
        <v>4</v>
      </c>
      <c r="L993" s="4" t="s">
        <v>5</v>
      </c>
      <c r="M993" s="9">
        <v>2</v>
      </c>
      <c r="N993" s="6">
        <v>81.81</v>
      </c>
      <c r="O993" s="7">
        <v>0</v>
      </c>
      <c r="P993" s="6">
        <v>42.54</v>
      </c>
      <c r="Q993" s="6">
        <f t="shared" si="60"/>
        <v>163.62</v>
      </c>
      <c r="R993" s="6">
        <f t="shared" si="61"/>
        <v>85.08</v>
      </c>
      <c r="S993" s="6">
        <f t="shared" si="62"/>
        <v>78.540000000000006</v>
      </c>
      <c r="T993" s="8">
        <f t="shared" si="63"/>
        <v>0.48001466813348004</v>
      </c>
      <c r="U993" s="5">
        <f>YEAR(SalesDataTable[[#This Row],[Order Date]])</f>
        <v>2026</v>
      </c>
      <c r="V993" s="8" t="str">
        <f>"Q"&amp;ROUNDUP(MONTH(SalesDataTable[[#This Row],[Order Date]])/3,0)</f>
        <v>Q2</v>
      </c>
      <c r="W993" s="9">
        <f>MONTH(SalesDataTable[[#This Row],[Order Date]])</f>
        <v>6</v>
      </c>
      <c r="X993" s="8" t="str">
        <f>TEXT(SalesDataTable[[#This Row],[Order Date]],"mmm")</f>
        <v>Jun</v>
      </c>
    </row>
    <row r="994" spans="1:24" ht="16">
      <c r="A994" s="2">
        <v>161</v>
      </c>
      <c r="B994" s="3">
        <v>46177</v>
      </c>
      <c r="C994" s="5">
        <f>YEAR(SalesDataTable[[#This Row],[Order Date]])</f>
        <v>2026</v>
      </c>
      <c r="D994" s="14" t="str">
        <f>"Q"&amp;ROUNDUP(MONTH(SalesDataTable[[#This Row],[Order Date]])/3,0)</f>
        <v>Q2</v>
      </c>
      <c r="E994" s="5">
        <f>MONTH(SalesDataTable[[#This Row],[Order Date]])</f>
        <v>6</v>
      </c>
      <c r="F994" s="5" t="str">
        <f>TEXT(SalesDataTable[[#This Row],[Order Date]], "MMM")</f>
        <v>Jun</v>
      </c>
      <c r="G994" s="4" t="s">
        <v>0</v>
      </c>
      <c r="H994" s="4" t="s">
        <v>1</v>
      </c>
      <c r="I994" s="4" t="s">
        <v>28</v>
      </c>
      <c r="J994" s="4" t="s">
        <v>3</v>
      </c>
      <c r="K994" s="4" t="s">
        <v>4</v>
      </c>
      <c r="L994" s="4" t="s">
        <v>22</v>
      </c>
      <c r="M994" s="9">
        <v>2</v>
      </c>
      <c r="N994" s="6">
        <v>50.09</v>
      </c>
      <c r="O994" s="7">
        <v>0</v>
      </c>
      <c r="P994" s="6">
        <v>22.91</v>
      </c>
      <c r="Q994" s="6">
        <f t="shared" si="60"/>
        <v>100.18</v>
      </c>
      <c r="R994" s="6">
        <f t="shared" si="61"/>
        <v>45.82</v>
      </c>
      <c r="S994" s="6">
        <f t="shared" si="62"/>
        <v>54.360000000000007</v>
      </c>
      <c r="T994" s="8">
        <f t="shared" si="63"/>
        <v>0.54262327809942112</v>
      </c>
      <c r="U994" s="5">
        <f>YEAR(SalesDataTable[[#This Row],[Order Date]])</f>
        <v>2026</v>
      </c>
      <c r="V994" s="8" t="str">
        <f>"Q"&amp;ROUNDUP(MONTH(SalesDataTable[[#This Row],[Order Date]])/3,0)</f>
        <v>Q2</v>
      </c>
      <c r="W994" s="9">
        <f>MONTH(SalesDataTable[[#This Row],[Order Date]])</f>
        <v>6</v>
      </c>
      <c r="X994" s="8" t="str">
        <f>TEXT(SalesDataTable[[#This Row],[Order Date]],"mmm")</f>
        <v>Jun</v>
      </c>
    </row>
    <row r="995" spans="1:24" ht="16">
      <c r="A995" s="2">
        <v>819</v>
      </c>
      <c r="B995" s="3">
        <v>46177</v>
      </c>
      <c r="C995" s="5">
        <f>YEAR(SalesDataTable[[#This Row],[Order Date]])</f>
        <v>2026</v>
      </c>
      <c r="D995" s="14" t="str">
        <f>"Q"&amp;ROUNDUP(MONTH(SalesDataTable[[#This Row],[Order Date]])/3,0)</f>
        <v>Q2</v>
      </c>
      <c r="E995" s="5">
        <f>MONTH(SalesDataTable[[#This Row],[Order Date]])</f>
        <v>6</v>
      </c>
      <c r="F995" s="5" t="str">
        <f>TEXT(SalesDataTable[[#This Row],[Order Date]], "MMM")</f>
        <v>Jun</v>
      </c>
      <c r="G995" s="4" t="s">
        <v>20</v>
      </c>
      <c r="H995" s="4" t="s">
        <v>33</v>
      </c>
      <c r="I995" s="4" t="s">
        <v>2</v>
      </c>
      <c r="J995" s="4" t="s">
        <v>3</v>
      </c>
      <c r="K995" s="4" t="s">
        <v>9</v>
      </c>
      <c r="L995" s="4" t="s">
        <v>46</v>
      </c>
      <c r="M995" s="9">
        <v>1</v>
      </c>
      <c r="N995" s="6">
        <v>72.38</v>
      </c>
      <c r="O995" s="7">
        <v>0</v>
      </c>
      <c r="P995" s="6">
        <v>32.68</v>
      </c>
      <c r="Q995" s="6">
        <f t="shared" si="60"/>
        <v>72.38</v>
      </c>
      <c r="R995" s="6">
        <f t="shared" si="61"/>
        <v>32.68</v>
      </c>
      <c r="S995" s="6">
        <f t="shared" si="62"/>
        <v>39.699999999999996</v>
      </c>
      <c r="T995" s="8">
        <f t="shared" si="63"/>
        <v>0.54849405913235694</v>
      </c>
      <c r="U995" s="5">
        <f>YEAR(SalesDataTable[[#This Row],[Order Date]])</f>
        <v>2026</v>
      </c>
      <c r="V995" s="8" t="str">
        <f>"Q"&amp;ROUNDUP(MONTH(SalesDataTable[[#This Row],[Order Date]])/3,0)</f>
        <v>Q2</v>
      </c>
      <c r="W995" s="9">
        <f>MONTH(SalesDataTable[[#This Row],[Order Date]])</f>
        <v>6</v>
      </c>
      <c r="X995" s="8" t="str">
        <f>TEXT(SalesDataTable[[#This Row],[Order Date]],"mmm")</f>
        <v>Jun</v>
      </c>
    </row>
    <row r="996" spans="1:24" ht="16">
      <c r="A996" s="2">
        <v>2104</v>
      </c>
      <c r="B996" s="3">
        <v>46177</v>
      </c>
      <c r="C996" s="5">
        <f>YEAR(SalesDataTable[[#This Row],[Order Date]])</f>
        <v>2026</v>
      </c>
      <c r="D996" s="14" t="str">
        <f>"Q"&amp;ROUNDUP(MONTH(SalesDataTable[[#This Row],[Order Date]])/3,0)</f>
        <v>Q2</v>
      </c>
      <c r="E996" s="5">
        <f>MONTH(SalesDataTable[[#This Row],[Order Date]])</f>
        <v>6</v>
      </c>
      <c r="F996" s="5" t="str">
        <f>TEXT(SalesDataTable[[#This Row],[Order Date]], "MMM")</f>
        <v>Jun</v>
      </c>
      <c r="G996" s="4" t="s">
        <v>6</v>
      </c>
      <c r="H996" s="4" t="s">
        <v>7</v>
      </c>
      <c r="I996" s="4" t="s">
        <v>2</v>
      </c>
      <c r="J996" s="4" t="s">
        <v>13</v>
      </c>
      <c r="K996" s="4" t="s">
        <v>9</v>
      </c>
      <c r="L996" s="4" t="s">
        <v>10</v>
      </c>
      <c r="M996" s="9">
        <v>1</v>
      </c>
      <c r="N996" s="6">
        <v>92.31</v>
      </c>
      <c r="O996" s="7">
        <v>0</v>
      </c>
      <c r="P996" s="6">
        <v>45.58</v>
      </c>
      <c r="Q996" s="6">
        <f t="shared" si="60"/>
        <v>92.31</v>
      </c>
      <c r="R996" s="6">
        <f t="shared" si="61"/>
        <v>45.58</v>
      </c>
      <c r="S996" s="6">
        <f t="shared" si="62"/>
        <v>46.730000000000004</v>
      </c>
      <c r="T996" s="8">
        <f t="shared" si="63"/>
        <v>0.50622901094139316</v>
      </c>
      <c r="U996" s="5">
        <f>YEAR(SalesDataTable[[#This Row],[Order Date]])</f>
        <v>2026</v>
      </c>
      <c r="V996" s="8" t="str">
        <f>"Q"&amp;ROUNDUP(MONTH(SalesDataTable[[#This Row],[Order Date]])/3,0)</f>
        <v>Q2</v>
      </c>
      <c r="W996" s="9">
        <f>MONTH(SalesDataTable[[#This Row],[Order Date]])</f>
        <v>6</v>
      </c>
      <c r="X996" s="8" t="str">
        <f>TEXT(SalesDataTable[[#This Row],[Order Date]],"mmm")</f>
        <v>Jun</v>
      </c>
    </row>
    <row r="997" spans="1:24" ht="16">
      <c r="A997" s="2">
        <v>2678</v>
      </c>
      <c r="B997" s="3">
        <v>46177</v>
      </c>
      <c r="C997" s="5">
        <f>YEAR(SalesDataTable[[#This Row],[Order Date]])</f>
        <v>2026</v>
      </c>
      <c r="D997" s="14" t="str">
        <f>"Q"&amp;ROUNDUP(MONTH(SalesDataTable[[#This Row],[Order Date]])/3,0)</f>
        <v>Q2</v>
      </c>
      <c r="E997" s="5">
        <f>MONTH(SalesDataTable[[#This Row],[Order Date]])</f>
        <v>6</v>
      </c>
      <c r="F997" s="5" t="str">
        <f>TEXT(SalesDataTable[[#This Row],[Order Date]], "MMM")</f>
        <v>Jun</v>
      </c>
      <c r="G997" s="4" t="s">
        <v>20</v>
      </c>
      <c r="H997" s="4" t="s">
        <v>33</v>
      </c>
      <c r="I997" s="4" t="s">
        <v>8</v>
      </c>
      <c r="J997" s="4" t="s">
        <v>3</v>
      </c>
      <c r="K997" s="4" t="s">
        <v>14</v>
      </c>
      <c r="L997" s="4" t="s">
        <v>32</v>
      </c>
      <c r="M997" s="9">
        <v>12</v>
      </c>
      <c r="N997" s="6">
        <v>47.6</v>
      </c>
      <c r="O997" s="7">
        <v>0.15</v>
      </c>
      <c r="P997" s="6">
        <v>18.670000000000002</v>
      </c>
      <c r="Q997" s="6">
        <f t="shared" si="60"/>
        <v>485.52000000000004</v>
      </c>
      <c r="R997" s="6">
        <f t="shared" si="61"/>
        <v>224.04000000000002</v>
      </c>
      <c r="S997" s="6">
        <f t="shared" si="62"/>
        <v>261.48</v>
      </c>
      <c r="T997" s="8">
        <f t="shared" si="63"/>
        <v>0.53855659911023235</v>
      </c>
      <c r="U997" s="5">
        <f>YEAR(SalesDataTable[[#This Row],[Order Date]])</f>
        <v>2026</v>
      </c>
      <c r="V997" s="8" t="str">
        <f>"Q"&amp;ROUNDUP(MONTH(SalesDataTable[[#This Row],[Order Date]])/3,0)</f>
        <v>Q2</v>
      </c>
      <c r="W997" s="9">
        <f>MONTH(SalesDataTable[[#This Row],[Order Date]])</f>
        <v>6</v>
      </c>
      <c r="X997" s="8" t="str">
        <f>TEXT(SalesDataTable[[#This Row],[Order Date]],"mmm")</f>
        <v>Jun</v>
      </c>
    </row>
    <row r="998" spans="1:24" ht="16">
      <c r="A998" s="2">
        <v>3015</v>
      </c>
      <c r="B998" s="3">
        <v>46177</v>
      </c>
      <c r="C998" s="5">
        <f>YEAR(SalesDataTable[[#This Row],[Order Date]])</f>
        <v>2026</v>
      </c>
      <c r="D998" s="14" t="str">
        <f>"Q"&amp;ROUNDUP(MONTH(SalesDataTable[[#This Row],[Order Date]])/3,0)</f>
        <v>Q2</v>
      </c>
      <c r="E998" s="5">
        <f>MONTH(SalesDataTable[[#This Row],[Order Date]])</f>
        <v>6</v>
      </c>
      <c r="F998" s="5" t="str">
        <f>TEXT(SalesDataTable[[#This Row],[Order Date]], "MMM")</f>
        <v>Jun</v>
      </c>
      <c r="G998" s="4" t="s">
        <v>6</v>
      </c>
      <c r="H998" s="4" t="s">
        <v>49</v>
      </c>
      <c r="I998" s="4" t="s">
        <v>2</v>
      </c>
      <c r="J998" s="4" t="s">
        <v>3</v>
      </c>
      <c r="K998" s="4" t="s">
        <v>14</v>
      </c>
      <c r="L998" s="4" t="s">
        <v>32</v>
      </c>
      <c r="M998" s="9">
        <v>1</v>
      </c>
      <c r="N998" s="6">
        <v>45.5</v>
      </c>
      <c r="O998" s="7">
        <v>0.05</v>
      </c>
      <c r="P998" s="6">
        <v>18.89</v>
      </c>
      <c r="Q998" s="6">
        <f t="shared" si="60"/>
        <v>43.225000000000001</v>
      </c>
      <c r="R998" s="6">
        <f t="shared" si="61"/>
        <v>18.89</v>
      </c>
      <c r="S998" s="6">
        <f t="shared" si="62"/>
        <v>24.335000000000001</v>
      </c>
      <c r="T998" s="8">
        <f t="shared" si="63"/>
        <v>0.56298438403701567</v>
      </c>
      <c r="U998" s="5">
        <f>YEAR(SalesDataTable[[#This Row],[Order Date]])</f>
        <v>2026</v>
      </c>
      <c r="V998" s="8" t="str">
        <f>"Q"&amp;ROUNDUP(MONTH(SalesDataTable[[#This Row],[Order Date]])/3,0)</f>
        <v>Q2</v>
      </c>
      <c r="W998" s="9">
        <f>MONTH(SalesDataTable[[#This Row],[Order Date]])</f>
        <v>6</v>
      </c>
      <c r="X998" s="8" t="str">
        <f>TEXT(SalesDataTable[[#This Row],[Order Date]],"mmm")</f>
        <v>Jun</v>
      </c>
    </row>
    <row r="999" spans="1:24" ht="16">
      <c r="A999" s="2">
        <v>3243</v>
      </c>
      <c r="B999" s="3">
        <v>46177</v>
      </c>
      <c r="C999" s="5">
        <f>YEAR(SalesDataTable[[#This Row],[Order Date]])</f>
        <v>2026</v>
      </c>
      <c r="D999" s="14" t="str">
        <f>"Q"&amp;ROUNDUP(MONTH(SalesDataTable[[#This Row],[Order Date]])/3,0)</f>
        <v>Q2</v>
      </c>
      <c r="E999" s="5">
        <f>MONTH(SalesDataTable[[#This Row],[Order Date]])</f>
        <v>6</v>
      </c>
      <c r="F999" s="5" t="str">
        <f>TEXT(SalesDataTable[[#This Row],[Order Date]], "MMM")</f>
        <v>Jun</v>
      </c>
      <c r="G999" s="4" t="s">
        <v>11</v>
      </c>
      <c r="H999" s="4" t="s">
        <v>25</v>
      </c>
      <c r="I999" s="4" t="s">
        <v>2</v>
      </c>
      <c r="J999" s="4" t="s">
        <v>3</v>
      </c>
      <c r="K999" s="4" t="s">
        <v>34</v>
      </c>
      <c r="L999" s="4" t="s">
        <v>42</v>
      </c>
      <c r="M999" s="9">
        <v>1</v>
      </c>
      <c r="N999" s="6">
        <v>35.99</v>
      </c>
      <c r="O999" s="7">
        <v>0</v>
      </c>
      <c r="P999" s="6">
        <v>14.05</v>
      </c>
      <c r="Q999" s="6">
        <f t="shared" si="60"/>
        <v>35.99</v>
      </c>
      <c r="R999" s="6">
        <f t="shared" si="61"/>
        <v>14.05</v>
      </c>
      <c r="S999" s="6">
        <f t="shared" si="62"/>
        <v>21.94</v>
      </c>
      <c r="T999" s="8">
        <f t="shared" si="63"/>
        <v>0.60961378160600166</v>
      </c>
      <c r="U999" s="5">
        <f>YEAR(SalesDataTable[[#This Row],[Order Date]])</f>
        <v>2026</v>
      </c>
      <c r="V999" s="8" t="str">
        <f>"Q"&amp;ROUNDUP(MONTH(SalesDataTable[[#This Row],[Order Date]])/3,0)</f>
        <v>Q2</v>
      </c>
      <c r="W999" s="9">
        <f>MONTH(SalesDataTable[[#This Row],[Order Date]])</f>
        <v>6</v>
      </c>
      <c r="X999" s="8" t="str">
        <f>TEXT(SalesDataTable[[#This Row],[Order Date]],"mmm")</f>
        <v>Jun</v>
      </c>
    </row>
    <row r="1000" spans="1:24" ht="16">
      <c r="A1000" s="2">
        <v>3283</v>
      </c>
      <c r="B1000" s="3">
        <v>46177</v>
      </c>
      <c r="C1000" s="5">
        <f>YEAR(SalesDataTable[[#This Row],[Order Date]])</f>
        <v>2026</v>
      </c>
      <c r="D1000" s="14" t="str">
        <f>"Q"&amp;ROUNDUP(MONTH(SalesDataTable[[#This Row],[Order Date]])/3,0)</f>
        <v>Q2</v>
      </c>
      <c r="E1000" s="5">
        <f>MONTH(SalesDataTable[[#This Row],[Order Date]])</f>
        <v>6</v>
      </c>
      <c r="F1000" s="5" t="str">
        <f>TEXT(SalesDataTable[[#This Row],[Order Date]], "MMM")</f>
        <v>Jun</v>
      </c>
      <c r="G1000" s="4" t="s">
        <v>6</v>
      </c>
      <c r="H1000" s="4" t="s">
        <v>43</v>
      </c>
      <c r="I1000" s="4" t="s">
        <v>28</v>
      </c>
      <c r="J1000" s="4" t="s">
        <v>3</v>
      </c>
      <c r="K1000" s="4" t="s">
        <v>34</v>
      </c>
      <c r="L1000" s="4" t="s">
        <v>38</v>
      </c>
      <c r="M1000" s="9">
        <v>1</v>
      </c>
      <c r="N1000" s="6">
        <v>122.55</v>
      </c>
      <c r="O1000" s="7">
        <v>0</v>
      </c>
      <c r="P1000" s="6">
        <v>68.97</v>
      </c>
      <c r="Q1000" s="6">
        <f t="shared" si="60"/>
        <v>122.55</v>
      </c>
      <c r="R1000" s="6">
        <f t="shared" si="61"/>
        <v>68.97</v>
      </c>
      <c r="S1000" s="6">
        <f t="shared" si="62"/>
        <v>53.58</v>
      </c>
      <c r="T1000" s="8">
        <f t="shared" si="63"/>
        <v>0.43720930232558142</v>
      </c>
      <c r="U1000" s="5">
        <f>YEAR(SalesDataTable[[#This Row],[Order Date]])</f>
        <v>2026</v>
      </c>
      <c r="V1000" s="8" t="str">
        <f>"Q"&amp;ROUNDUP(MONTH(SalesDataTable[[#This Row],[Order Date]])/3,0)</f>
        <v>Q2</v>
      </c>
      <c r="W1000" s="9">
        <f>MONTH(SalesDataTable[[#This Row],[Order Date]])</f>
        <v>6</v>
      </c>
      <c r="X1000" s="8" t="str">
        <f>TEXT(SalesDataTable[[#This Row],[Order Date]],"mmm")</f>
        <v>Jun</v>
      </c>
    </row>
    <row r="1001" spans="1:24" ht="16">
      <c r="A1001" s="2">
        <v>3966</v>
      </c>
      <c r="B1001" s="3">
        <v>46177</v>
      </c>
      <c r="C1001" s="5">
        <f>YEAR(SalesDataTable[[#This Row],[Order Date]])</f>
        <v>2026</v>
      </c>
      <c r="D1001" s="14" t="str">
        <f>"Q"&amp;ROUNDUP(MONTH(SalesDataTable[[#This Row],[Order Date]])/3,0)</f>
        <v>Q2</v>
      </c>
      <c r="E1001" s="5">
        <f>MONTH(SalesDataTable[[#This Row],[Order Date]])</f>
        <v>6</v>
      </c>
      <c r="F1001" s="5" t="str">
        <f>TEXT(SalesDataTable[[#This Row],[Order Date]], "MMM")</f>
        <v>Jun</v>
      </c>
      <c r="G1001" s="4" t="s">
        <v>20</v>
      </c>
      <c r="H1001" s="4" t="s">
        <v>33</v>
      </c>
      <c r="I1001" s="4" t="s">
        <v>2</v>
      </c>
      <c r="J1001" s="4" t="s">
        <v>13</v>
      </c>
      <c r="K1001" s="4" t="s">
        <v>34</v>
      </c>
      <c r="L1001" s="4" t="s">
        <v>38</v>
      </c>
      <c r="M1001" s="9">
        <v>3</v>
      </c>
      <c r="N1001" s="6">
        <v>126.22</v>
      </c>
      <c r="O1001" s="7">
        <v>0</v>
      </c>
      <c r="P1001" s="6">
        <v>69.599999999999994</v>
      </c>
      <c r="Q1001" s="6">
        <f t="shared" si="60"/>
        <v>378.65999999999997</v>
      </c>
      <c r="R1001" s="6">
        <f t="shared" si="61"/>
        <v>208.79999999999998</v>
      </c>
      <c r="S1001" s="6">
        <f t="shared" si="62"/>
        <v>169.85999999999999</v>
      </c>
      <c r="T1001" s="8">
        <f t="shared" si="63"/>
        <v>0.4485818412295991</v>
      </c>
      <c r="U1001" s="5">
        <f>YEAR(SalesDataTable[[#This Row],[Order Date]])</f>
        <v>2026</v>
      </c>
      <c r="V1001" s="8" t="str">
        <f>"Q"&amp;ROUNDUP(MONTH(SalesDataTable[[#This Row],[Order Date]])/3,0)</f>
        <v>Q2</v>
      </c>
      <c r="W1001" s="9">
        <f>MONTH(SalesDataTable[[#This Row],[Order Date]])</f>
        <v>6</v>
      </c>
      <c r="X1001" s="8" t="str">
        <f>TEXT(SalesDataTable[[#This Row],[Order Date]],"mmm")</f>
        <v>Jun</v>
      </c>
    </row>
    <row r="1002" spans="1:24" ht="16">
      <c r="A1002" s="2">
        <v>1349</v>
      </c>
      <c r="B1002" s="3">
        <v>46178</v>
      </c>
      <c r="C1002" s="5">
        <f>YEAR(SalesDataTable[[#This Row],[Order Date]])</f>
        <v>2026</v>
      </c>
      <c r="D1002" s="14" t="str">
        <f>"Q"&amp;ROUNDUP(MONTH(SalesDataTable[[#This Row],[Order Date]])/3,0)</f>
        <v>Q2</v>
      </c>
      <c r="E1002" s="5">
        <f>MONTH(SalesDataTable[[#This Row],[Order Date]])</f>
        <v>6</v>
      </c>
      <c r="F1002" s="5" t="str">
        <f>TEXT(SalesDataTable[[#This Row],[Order Date]], "MMM")</f>
        <v>Jun</v>
      </c>
      <c r="G1002" s="4" t="s">
        <v>0</v>
      </c>
      <c r="H1002" s="4" t="s">
        <v>50</v>
      </c>
      <c r="I1002" s="4" t="s">
        <v>19</v>
      </c>
      <c r="J1002" s="4" t="s">
        <v>3</v>
      </c>
      <c r="K1002" s="4" t="s">
        <v>9</v>
      </c>
      <c r="L1002" s="4" t="s">
        <v>10</v>
      </c>
      <c r="M1002" s="9">
        <v>6</v>
      </c>
      <c r="N1002" s="6">
        <v>91.98</v>
      </c>
      <c r="O1002" s="7">
        <v>0.05</v>
      </c>
      <c r="P1002" s="6">
        <v>46.46</v>
      </c>
      <c r="Q1002" s="6">
        <f t="shared" si="60"/>
        <v>524.28599999999994</v>
      </c>
      <c r="R1002" s="6">
        <f t="shared" si="61"/>
        <v>278.76</v>
      </c>
      <c r="S1002" s="6">
        <f t="shared" si="62"/>
        <v>245.52599999999995</v>
      </c>
      <c r="T1002" s="8">
        <f t="shared" si="63"/>
        <v>0.46830546686350577</v>
      </c>
      <c r="U1002" s="5">
        <f>YEAR(SalesDataTable[[#This Row],[Order Date]])</f>
        <v>2026</v>
      </c>
      <c r="V1002" s="8" t="str">
        <f>"Q"&amp;ROUNDUP(MONTH(SalesDataTable[[#This Row],[Order Date]])/3,0)</f>
        <v>Q2</v>
      </c>
      <c r="W1002" s="9">
        <f>MONTH(SalesDataTable[[#This Row],[Order Date]])</f>
        <v>6</v>
      </c>
      <c r="X1002" s="8" t="str">
        <f>TEXT(SalesDataTable[[#This Row],[Order Date]],"mmm")</f>
        <v>Jun</v>
      </c>
    </row>
    <row r="1003" spans="1:24" ht="16">
      <c r="A1003" s="2">
        <v>2333</v>
      </c>
      <c r="B1003" s="3">
        <v>46178</v>
      </c>
      <c r="C1003" s="5">
        <f>YEAR(SalesDataTable[[#This Row],[Order Date]])</f>
        <v>2026</v>
      </c>
      <c r="D1003" s="14" t="str">
        <f>"Q"&amp;ROUNDUP(MONTH(SalesDataTable[[#This Row],[Order Date]])/3,0)</f>
        <v>Q2</v>
      </c>
      <c r="E1003" s="5">
        <f>MONTH(SalesDataTable[[#This Row],[Order Date]])</f>
        <v>6</v>
      </c>
      <c r="F1003" s="5" t="str">
        <f>TEXT(SalesDataTable[[#This Row],[Order Date]], "MMM")</f>
        <v>Jun</v>
      </c>
      <c r="G1003" s="4" t="s">
        <v>11</v>
      </c>
      <c r="H1003" s="4" t="s">
        <v>25</v>
      </c>
      <c r="I1003" s="4" t="s">
        <v>2</v>
      </c>
      <c r="J1003" s="4" t="s">
        <v>16</v>
      </c>
      <c r="K1003" s="4" t="s">
        <v>23</v>
      </c>
      <c r="L1003" s="4" t="s">
        <v>51</v>
      </c>
      <c r="M1003" s="9">
        <v>1</v>
      </c>
      <c r="N1003" s="6">
        <v>125.32</v>
      </c>
      <c r="O1003" s="7">
        <v>0</v>
      </c>
      <c r="P1003" s="6">
        <v>59.03</v>
      </c>
      <c r="Q1003" s="6">
        <f t="shared" si="60"/>
        <v>125.32</v>
      </c>
      <c r="R1003" s="6">
        <f t="shared" si="61"/>
        <v>59.03</v>
      </c>
      <c r="S1003" s="6">
        <f t="shared" si="62"/>
        <v>66.289999999999992</v>
      </c>
      <c r="T1003" s="8">
        <f t="shared" si="63"/>
        <v>0.52896584743057773</v>
      </c>
      <c r="U1003" s="5">
        <f>YEAR(SalesDataTable[[#This Row],[Order Date]])</f>
        <v>2026</v>
      </c>
      <c r="V1003" s="8" t="str">
        <f>"Q"&amp;ROUNDUP(MONTH(SalesDataTable[[#This Row],[Order Date]])/3,0)</f>
        <v>Q2</v>
      </c>
      <c r="W1003" s="9">
        <f>MONTH(SalesDataTable[[#This Row],[Order Date]])</f>
        <v>6</v>
      </c>
      <c r="X1003" s="8" t="str">
        <f>TEXT(SalesDataTable[[#This Row],[Order Date]],"mmm")</f>
        <v>Jun</v>
      </c>
    </row>
    <row r="1004" spans="1:24" ht="16">
      <c r="A1004" s="2">
        <v>2628</v>
      </c>
      <c r="B1004" s="3">
        <v>46178</v>
      </c>
      <c r="C1004" s="5">
        <f>YEAR(SalesDataTable[[#This Row],[Order Date]])</f>
        <v>2026</v>
      </c>
      <c r="D1004" s="14" t="str">
        <f>"Q"&amp;ROUNDUP(MONTH(SalesDataTable[[#This Row],[Order Date]])/3,0)</f>
        <v>Q2</v>
      </c>
      <c r="E1004" s="5">
        <f>MONTH(SalesDataTable[[#This Row],[Order Date]])</f>
        <v>6</v>
      </c>
      <c r="F1004" s="5" t="str">
        <f>TEXT(SalesDataTable[[#This Row],[Order Date]], "MMM")</f>
        <v>Jun</v>
      </c>
      <c r="G1004" s="4" t="s">
        <v>20</v>
      </c>
      <c r="H1004" s="4" t="s">
        <v>33</v>
      </c>
      <c r="I1004" s="4" t="s">
        <v>28</v>
      </c>
      <c r="J1004" s="4" t="s">
        <v>3</v>
      </c>
      <c r="K1004" s="4" t="s">
        <v>14</v>
      </c>
      <c r="L1004" s="4" t="s">
        <v>48</v>
      </c>
      <c r="M1004" s="9">
        <v>2</v>
      </c>
      <c r="N1004" s="6">
        <v>167.26</v>
      </c>
      <c r="O1004" s="7">
        <v>0</v>
      </c>
      <c r="P1004" s="6">
        <v>89.65</v>
      </c>
      <c r="Q1004" s="6">
        <f t="shared" si="60"/>
        <v>334.52</v>
      </c>
      <c r="R1004" s="6">
        <f t="shared" si="61"/>
        <v>179.3</v>
      </c>
      <c r="S1004" s="6">
        <f t="shared" si="62"/>
        <v>155.21999999999997</v>
      </c>
      <c r="T1004" s="8">
        <f t="shared" si="63"/>
        <v>0.46400813105344968</v>
      </c>
      <c r="U1004" s="5">
        <f>YEAR(SalesDataTable[[#This Row],[Order Date]])</f>
        <v>2026</v>
      </c>
      <c r="V1004" s="8" t="str">
        <f>"Q"&amp;ROUNDUP(MONTH(SalesDataTable[[#This Row],[Order Date]])/3,0)</f>
        <v>Q2</v>
      </c>
      <c r="W1004" s="9">
        <f>MONTH(SalesDataTable[[#This Row],[Order Date]])</f>
        <v>6</v>
      </c>
      <c r="X1004" s="8" t="str">
        <f>TEXT(SalesDataTable[[#This Row],[Order Date]],"mmm")</f>
        <v>Jun</v>
      </c>
    </row>
    <row r="1005" spans="1:24" ht="16">
      <c r="A1005" s="2">
        <v>2718</v>
      </c>
      <c r="B1005" s="3">
        <v>46178</v>
      </c>
      <c r="C1005" s="5">
        <f>YEAR(SalesDataTable[[#This Row],[Order Date]])</f>
        <v>2026</v>
      </c>
      <c r="D1005" s="14" t="str">
        <f>"Q"&amp;ROUNDUP(MONTH(SalesDataTable[[#This Row],[Order Date]])/3,0)</f>
        <v>Q2</v>
      </c>
      <c r="E1005" s="5">
        <f>MONTH(SalesDataTable[[#This Row],[Order Date]])</f>
        <v>6</v>
      </c>
      <c r="F1005" s="5" t="str">
        <f>TEXT(SalesDataTable[[#This Row],[Order Date]], "MMM")</f>
        <v>Jun</v>
      </c>
      <c r="G1005" s="4" t="s">
        <v>0</v>
      </c>
      <c r="H1005" s="4" t="s">
        <v>1</v>
      </c>
      <c r="I1005" s="4" t="s">
        <v>28</v>
      </c>
      <c r="J1005" s="4" t="s">
        <v>3</v>
      </c>
      <c r="K1005" s="4" t="s">
        <v>4</v>
      </c>
      <c r="L1005" s="4" t="s">
        <v>5</v>
      </c>
      <c r="M1005" s="9">
        <v>1</v>
      </c>
      <c r="N1005" s="6">
        <v>80.19</v>
      </c>
      <c r="O1005" s="7">
        <v>0</v>
      </c>
      <c r="P1005" s="6">
        <v>42.18</v>
      </c>
      <c r="Q1005" s="6">
        <f t="shared" si="60"/>
        <v>80.19</v>
      </c>
      <c r="R1005" s="6">
        <f t="shared" si="61"/>
        <v>42.18</v>
      </c>
      <c r="S1005" s="6">
        <f t="shared" si="62"/>
        <v>38.01</v>
      </c>
      <c r="T1005" s="8">
        <f t="shared" si="63"/>
        <v>0.47399925177702956</v>
      </c>
      <c r="U1005" s="5">
        <f>YEAR(SalesDataTable[[#This Row],[Order Date]])</f>
        <v>2026</v>
      </c>
      <c r="V1005" s="8" t="str">
        <f>"Q"&amp;ROUNDUP(MONTH(SalesDataTable[[#This Row],[Order Date]])/3,0)</f>
        <v>Q2</v>
      </c>
      <c r="W1005" s="9">
        <f>MONTH(SalesDataTable[[#This Row],[Order Date]])</f>
        <v>6</v>
      </c>
      <c r="X1005" s="8" t="str">
        <f>TEXT(SalesDataTable[[#This Row],[Order Date]],"mmm")</f>
        <v>Jun</v>
      </c>
    </row>
    <row r="1006" spans="1:24" ht="16">
      <c r="A1006" s="2">
        <v>3185</v>
      </c>
      <c r="B1006" s="3">
        <v>46178</v>
      </c>
      <c r="C1006" s="5">
        <f>YEAR(SalesDataTable[[#This Row],[Order Date]])</f>
        <v>2026</v>
      </c>
      <c r="D1006" s="14" t="str">
        <f>"Q"&amp;ROUNDUP(MONTH(SalesDataTable[[#This Row],[Order Date]])/3,0)</f>
        <v>Q2</v>
      </c>
      <c r="E1006" s="5">
        <f>MONTH(SalesDataTable[[#This Row],[Order Date]])</f>
        <v>6</v>
      </c>
      <c r="F1006" s="5" t="str">
        <f>TEXT(SalesDataTable[[#This Row],[Order Date]], "MMM")</f>
        <v>Jun</v>
      </c>
      <c r="G1006" s="4" t="s">
        <v>0</v>
      </c>
      <c r="H1006" s="4" t="s">
        <v>50</v>
      </c>
      <c r="I1006" s="4" t="s">
        <v>2</v>
      </c>
      <c r="J1006" s="4" t="s">
        <v>13</v>
      </c>
      <c r="K1006" s="4" t="s">
        <v>4</v>
      </c>
      <c r="L1006" s="4" t="s">
        <v>22</v>
      </c>
      <c r="M1006" s="9">
        <v>1</v>
      </c>
      <c r="N1006" s="6">
        <v>49.86</v>
      </c>
      <c r="O1006" s="7">
        <v>0</v>
      </c>
      <c r="P1006" s="6">
        <v>22.72</v>
      </c>
      <c r="Q1006" s="6">
        <f t="shared" si="60"/>
        <v>49.86</v>
      </c>
      <c r="R1006" s="6">
        <f t="shared" si="61"/>
        <v>22.72</v>
      </c>
      <c r="S1006" s="6">
        <f t="shared" si="62"/>
        <v>27.14</v>
      </c>
      <c r="T1006" s="8">
        <f t="shared" si="63"/>
        <v>0.5443241075010028</v>
      </c>
      <c r="U1006" s="5">
        <f>YEAR(SalesDataTable[[#This Row],[Order Date]])</f>
        <v>2026</v>
      </c>
      <c r="V1006" s="8" t="str">
        <f>"Q"&amp;ROUNDUP(MONTH(SalesDataTable[[#This Row],[Order Date]])/3,0)</f>
        <v>Q2</v>
      </c>
      <c r="W1006" s="9">
        <f>MONTH(SalesDataTable[[#This Row],[Order Date]])</f>
        <v>6</v>
      </c>
      <c r="X1006" s="8" t="str">
        <f>TEXT(SalesDataTable[[#This Row],[Order Date]],"mmm")</f>
        <v>Jun</v>
      </c>
    </row>
    <row r="1007" spans="1:24" ht="16">
      <c r="A1007" s="2">
        <v>4495</v>
      </c>
      <c r="B1007" s="3">
        <v>46178</v>
      </c>
      <c r="C1007" s="5">
        <f>YEAR(SalesDataTable[[#This Row],[Order Date]])</f>
        <v>2026</v>
      </c>
      <c r="D1007" s="14" t="str">
        <f>"Q"&amp;ROUNDUP(MONTH(SalesDataTable[[#This Row],[Order Date]])/3,0)</f>
        <v>Q2</v>
      </c>
      <c r="E1007" s="5">
        <f>MONTH(SalesDataTable[[#This Row],[Order Date]])</f>
        <v>6</v>
      </c>
      <c r="F1007" s="5" t="str">
        <f>TEXT(SalesDataTable[[#This Row],[Order Date]], "MMM")</f>
        <v>Jun</v>
      </c>
      <c r="G1007" s="4" t="s">
        <v>11</v>
      </c>
      <c r="H1007" s="4" t="s">
        <v>39</v>
      </c>
      <c r="I1007" s="4" t="s">
        <v>19</v>
      </c>
      <c r="J1007" s="4" t="s">
        <v>13</v>
      </c>
      <c r="K1007" s="4" t="s">
        <v>23</v>
      </c>
      <c r="L1007" s="4" t="s">
        <v>29</v>
      </c>
      <c r="M1007" s="9">
        <v>2</v>
      </c>
      <c r="N1007" s="6">
        <v>195.51</v>
      </c>
      <c r="O1007" s="7">
        <v>0</v>
      </c>
      <c r="P1007" s="6">
        <v>102.97</v>
      </c>
      <c r="Q1007" s="6">
        <f t="shared" si="60"/>
        <v>391.02</v>
      </c>
      <c r="R1007" s="6">
        <f t="shared" si="61"/>
        <v>205.94</v>
      </c>
      <c r="S1007" s="6">
        <f t="shared" si="62"/>
        <v>185.07999999999998</v>
      </c>
      <c r="T1007" s="8">
        <f t="shared" si="63"/>
        <v>0.47332617257429288</v>
      </c>
      <c r="U1007" s="5">
        <f>YEAR(SalesDataTable[[#This Row],[Order Date]])</f>
        <v>2026</v>
      </c>
      <c r="V1007" s="8" t="str">
        <f>"Q"&amp;ROUNDUP(MONTH(SalesDataTable[[#This Row],[Order Date]])/3,0)</f>
        <v>Q2</v>
      </c>
      <c r="W1007" s="9">
        <f>MONTH(SalesDataTable[[#This Row],[Order Date]])</f>
        <v>6</v>
      </c>
      <c r="X1007" s="8" t="str">
        <f>TEXT(SalesDataTable[[#This Row],[Order Date]],"mmm")</f>
        <v>Jun</v>
      </c>
    </row>
    <row r="1008" spans="1:24" ht="16">
      <c r="A1008" s="2">
        <v>815</v>
      </c>
      <c r="B1008" s="3">
        <v>46179</v>
      </c>
      <c r="C1008" s="5">
        <f>YEAR(SalesDataTable[[#This Row],[Order Date]])</f>
        <v>2026</v>
      </c>
      <c r="D1008" s="14" t="str">
        <f>"Q"&amp;ROUNDUP(MONTH(SalesDataTable[[#This Row],[Order Date]])/3,0)</f>
        <v>Q2</v>
      </c>
      <c r="E1008" s="5">
        <f>MONTH(SalesDataTable[[#This Row],[Order Date]])</f>
        <v>6</v>
      </c>
      <c r="F1008" s="5" t="str">
        <f>TEXT(SalesDataTable[[#This Row],[Order Date]], "MMM")</f>
        <v>Jun</v>
      </c>
      <c r="G1008" s="4" t="s">
        <v>0</v>
      </c>
      <c r="H1008" s="4" t="s">
        <v>1</v>
      </c>
      <c r="I1008" s="4" t="s">
        <v>19</v>
      </c>
      <c r="J1008" s="4" t="s">
        <v>13</v>
      </c>
      <c r="K1008" s="4" t="s">
        <v>34</v>
      </c>
      <c r="L1008" s="4" t="s">
        <v>35</v>
      </c>
      <c r="M1008" s="9">
        <v>1</v>
      </c>
      <c r="N1008" s="6">
        <v>39.61</v>
      </c>
      <c r="O1008" s="7">
        <v>0</v>
      </c>
      <c r="P1008" s="6">
        <v>14.75</v>
      </c>
      <c r="Q1008" s="6">
        <f t="shared" si="60"/>
        <v>39.61</v>
      </c>
      <c r="R1008" s="6">
        <f t="shared" si="61"/>
        <v>14.75</v>
      </c>
      <c r="S1008" s="6">
        <f t="shared" si="62"/>
        <v>24.86</v>
      </c>
      <c r="T1008" s="8">
        <f t="shared" si="63"/>
        <v>0.62761928805857103</v>
      </c>
      <c r="U1008" s="5">
        <f>YEAR(SalesDataTable[[#This Row],[Order Date]])</f>
        <v>2026</v>
      </c>
      <c r="V1008" s="8" t="str">
        <f>"Q"&amp;ROUNDUP(MONTH(SalesDataTable[[#This Row],[Order Date]])/3,0)</f>
        <v>Q2</v>
      </c>
      <c r="W1008" s="9">
        <f>MONTH(SalesDataTable[[#This Row],[Order Date]])</f>
        <v>6</v>
      </c>
      <c r="X1008" s="8" t="str">
        <f>TEXT(SalesDataTable[[#This Row],[Order Date]],"mmm")</f>
        <v>Jun</v>
      </c>
    </row>
    <row r="1009" spans="1:24" ht="16">
      <c r="A1009" s="2">
        <v>1140</v>
      </c>
      <c r="B1009" s="3">
        <v>46179</v>
      </c>
      <c r="C1009" s="5">
        <f>YEAR(SalesDataTable[[#This Row],[Order Date]])</f>
        <v>2026</v>
      </c>
      <c r="D1009" s="14" t="str">
        <f>"Q"&amp;ROUNDUP(MONTH(SalesDataTable[[#This Row],[Order Date]])/3,0)</f>
        <v>Q2</v>
      </c>
      <c r="E1009" s="5">
        <f>MONTH(SalesDataTable[[#This Row],[Order Date]])</f>
        <v>6</v>
      </c>
      <c r="F1009" s="5" t="str">
        <f>TEXT(SalesDataTable[[#This Row],[Order Date]], "MMM")</f>
        <v>Jun</v>
      </c>
      <c r="G1009" s="4" t="s">
        <v>6</v>
      </c>
      <c r="H1009" s="4" t="s">
        <v>7</v>
      </c>
      <c r="I1009" s="4" t="s">
        <v>19</v>
      </c>
      <c r="J1009" s="4" t="s">
        <v>3</v>
      </c>
      <c r="K1009" s="4" t="s">
        <v>9</v>
      </c>
      <c r="L1009" s="4" t="s">
        <v>46</v>
      </c>
      <c r="M1009" s="9">
        <v>1</v>
      </c>
      <c r="N1009" s="6">
        <v>70.86</v>
      </c>
      <c r="O1009" s="7">
        <v>0</v>
      </c>
      <c r="P1009" s="6">
        <v>31.47</v>
      </c>
      <c r="Q1009" s="6">
        <f t="shared" si="60"/>
        <v>70.86</v>
      </c>
      <c r="R1009" s="6">
        <f t="shared" si="61"/>
        <v>31.47</v>
      </c>
      <c r="S1009" s="6">
        <f t="shared" si="62"/>
        <v>39.39</v>
      </c>
      <c r="T1009" s="8">
        <f t="shared" si="63"/>
        <v>0.55588484335309063</v>
      </c>
      <c r="U1009" s="5">
        <f>YEAR(SalesDataTable[[#This Row],[Order Date]])</f>
        <v>2026</v>
      </c>
      <c r="V1009" s="8" t="str">
        <f>"Q"&amp;ROUNDUP(MONTH(SalesDataTable[[#This Row],[Order Date]])/3,0)</f>
        <v>Q2</v>
      </c>
      <c r="W1009" s="9">
        <f>MONTH(SalesDataTable[[#This Row],[Order Date]])</f>
        <v>6</v>
      </c>
      <c r="X1009" s="8" t="str">
        <f>TEXT(SalesDataTable[[#This Row],[Order Date]],"mmm")</f>
        <v>Jun</v>
      </c>
    </row>
    <row r="1010" spans="1:24" ht="16">
      <c r="A1010" s="2">
        <v>1544</v>
      </c>
      <c r="B1010" s="3">
        <v>46179</v>
      </c>
      <c r="C1010" s="5">
        <f>YEAR(SalesDataTable[[#This Row],[Order Date]])</f>
        <v>2026</v>
      </c>
      <c r="D1010" s="14" t="str">
        <f>"Q"&amp;ROUNDUP(MONTH(SalesDataTable[[#This Row],[Order Date]])/3,0)</f>
        <v>Q2</v>
      </c>
      <c r="E1010" s="5">
        <f>MONTH(SalesDataTable[[#This Row],[Order Date]])</f>
        <v>6</v>
      </c>
      <c r="F1010" s="5" t="str">
        <f>TEXT(SalesDataTable[[#This Row],[Order Date]], "MMM")</f>
        <v>Jun</v>
      </c>
      <c r="G1010" s="4" t="s">
        <v>20</v>
      </c>
      <c r="H1010" s="4" t="s">
        <v>31</v>
      </c>
      <c r="I1010" s="4" t="s">
        <v>8</v>
      </c>
      <c r="J1010" s="4" t="s">
        <v>3</v>
      </c>
      <c r="K1010" s="4" t="s">
        <v>34</v>
      </c>
      <c r="L1010" s="4" t="s">
        <v>35</v>
      </c>
      <c r="M1010" s="9">
        <v>8</v>
      </c>
      <c r="N1010" s="6">
        <v>40.46</v>
      </c>
      <c r="O1010" s="7">
        <v>0.2</v>
      </c>
      <c r="P1010" s="6">
        <v>14.7</v>
      </c>
      <c r="Q1010" s="6">
        <f t="shared" si="60"/>
        <v>258.94400000000002</v>
      </c>
      <c r="R1010" s="6">
        <f t="shared" si="61"/>
        <v>117.6</v>
      </c>
      <c r="S1010" s="6">
        <f t="shared" si="62"/>
        <v>141.34400000000002</v>
      </c>
      <c r="T1010" s="8">
        <f t="shared" si="63"/>
        <v>0.54584775086505199</v>
      </c>
      <c r="U1010" s="5">
        <f>YEAR(SalesDataTable[[#This Row],[Order Date]])</f>
        <v>2026</v>
      </c>
      <c r="V1010" s="8" t="str">
        <f>"Q"&amp;ROUNDUP(MONTH(SalesDataTable[[#This Row],[Order Date]])/3,0)</f>
        <v>Q2</v>
      </c>
      <c r="W1010" s="9">
        <f>MONTH(SalesDataTable[[#This Row],[Order Date]])</f>
        <v>6</v>
      </c>
      <c r="X1010" s="8" t="str">
        <f>TEXT(SalesDataTable[[#This Row],[Order Date]],"mmm")</f>
        <v>Jun</v>
      </c>
    </row>
    <row r="1011" spans="1:24" ht="16">
      <c r="A1011" s="2">
        <v>2420</v>
      </c>
      <c r="B1011" s="3">
        <v>46179</v>
      </c>
      <c r="C1011" s="5">
        <f>YEAR(SalesDataTable[[#This Row],[Order Date]])</f>
        <v>2026</v>
      </c>
      <c r="D1011" s="14" t="str">
        <f>"Q"&amp;ROUNDUP(MONTH(SalesDataTable[[#This Row],[Order Date]])/3,0)</f>
        <v>Q2</v>
      </c>
      <c r="E1011" s="5">
        <f>MONTH(SalesDataTable[[#This Row],[Order Date]])</f>
        <v>6</v>
      </c>
      <c r="F1011" s="5" t="str">
        <f>TEXT(SalesDataTable[[#This Row],[Order Date]], "MMM")</f>
        <v>Jun</v>
      </c>
      <c r="G1011" s="4" t="s">
        <v>11</v>
      </c>
      <c r="H1011" s="4" t="s">
        <v>25</v>
      </c>
      <c r="I1011" s="4" t="s">
        <v>2</v>
      </c>
      <c r="J1011" s="4" t="s">
        <v>13</v>
      </c>
      <c r="K1011" s="4" t="s">
        <v>14</v>
      </c>
      <c r="L1011" s="4" t="s">
        <v>44</v>
      </c>
      <c r="M1011" s="9">
        <v>1</v>
      </c>
      <c r="N1011" s="6">
        <v>131.79</v>
      </c>
      <c r="O1011" s="7">
        <v>0</v>
      </c>
      <c r="P1011" s="6">
        <v>68.22</v>
      </c>
      <c r="Q1011" s="6">
        <f t="shared" si="60"/>
        <v>131.79</v>
      </c>
      <c r="R1011" s="6">
        <f t="shared" si="61"/>
        <v>68.22</v>
      </c>
      <c r="S1011" s="6">
        <f t="shared" si="62"/>
        <v>63.569999999999993</v>
      </c>
      <c r="T1011" s="8">
        <f t="shared" si="63"/>
        <v>0.48235829729114499</v>
      </c>
      <c r="U1011" s="5">
        <f>YEAR(SalesDataTable[[#This Row],[Order Date]])</f>
        <v>2026</v>
      </c>
      <c r="V1011" s="8" t="str">
        <f>"Q"&amp;ROUNDUP(MONTH(SalesDataTable[[#This Row],[Order Date]])/3,0)</f>
        <v>Q2</v>
      </c>
      <c r="W1011" s="9">
        <f>MONTH(SalesDataTable[[#This Row],[Order Date]])</f>
        <v>6</v>
      </c>
      <c r="X1011" s="8" t="str">
        <f>TEXT(SalesDataTable[[#This Row],[Order Date]],"mmm")</f>
        <v>Jun</v>
      </c>
    </row>
    <row r="1012" spans="1:24" ht="16">
      <c r="A1012" s="2">
        <v>2805</v>
      </c>
      <c r="B1012" s="3">
        <v>46179</v>
      </c>
      <c r="C1012" s="5">
        <f>YEAR(SalesDataTable[[#This Row],[Order Date]])</f>
        <v>2026</v>
      </c>
      <c r="D1012" s="14" t="str">
        <f>"Q"&amp;ROUNDUP(MONTH(SalesDataTable[[#This Row],[Order Date]])/3,0)</f>
        <v>Q2</v>
      </c>
      <c r="E1012" s="5">
        <f>MONTH(SalesDataTable[[#This Row],[Order Date]])</f>
        <v>6</v>
      </c>
      <c r="F1012" s="5" t="str">
        <f>TEXT(SalesDataTable[[#This Row],[Order Date]], "MMM")</f>
        <v>Jun</v>
      </c>
      <c r="G1012" s="4" t="s">
        <v>11</v>
      </c>
      <c r="H1012" s="4" t="s">
        <v>39</v>
      </c>
      <c r="I1012" s="4" t="s">
        <v>8</v>
      </c>
      <c r="J1012" s="4" t="s">
        <v>3</v>
      </c>
      <c r="K1012" s="4" t="s">
        <v>23</v>
      </c>
      <c r="L1012" s="4" t="s">
        <v>24</v>
      </c>
      <c r="M1012" s="9">
        <v>12</v>
      </c>
      <c r="N1012" s="6">
        <v>338.45</v>
      </c>
      <c r="O1012" s="7">
        <v>0.1</v>
      </c>
      <c r="P1012" s="6">
        <v>196.78</v>
      </c>
      <c r="Q1012" s="6">
        <f t="shared" si="60"/>
        <v>3655.2599999999998</v>
      </c>
      <c r="R1012" s="6">
        <f t="shared" si="61"/>
        <v>2361.36</v>
      </c>
      <c r="S1012" s="6">
        <f t="shared" si="62"/>
        <v>1293.8999999999996</v>
      </c>
      <c r="T1012" s="8">
        <f t="shared" si="63"/>
        <v>0.35398302719915947</v>
      </c>
      <c r="U1012" s="5">
        <f>YEAR(SalesDataTable[[#This Row],[Order Date]])</f>
        <v>2026</v>
      </c>
      <c r="V1012" s="8" t="str">
        <f>"Q"&amp;ROUNDUP(MONTH(SalesDataTable[[#This Row],[Order Date]])/3,0)</f>
        <v>Q2</v>
      </c>
      <c r="W1012" s="9">
        <f>MONTH(SalesDataTable[[#This Row],[Order Date]])</f>
        <v>6</v>
      </c>
      <c r="X1012" s="8" t="str">
        <f>TEXT(SalesDataTable[[#This Row],[Order Date]],"mmm")</f>
        <v>Jun</v>
      </c>
    </row>
    <row r="1013" spans="1:24" ht="16">
      <c r="A1013" s="2">
        <v>3160</v>
      </c>
      <c r="B1013" s="3">
        <v>46179</v>
      </c>
      <c r="C1013" s="5">
        <f>YEAR(SalesDataTable[[#This Row],[Order Date]])</f>
        <v>2026</v>
      </c>
      <c r="D1013" s="14" t="str">
        <f>"Q"&amp;ROUNDUP(MONTH(SalesDataTable[[#This Row],[Order Date]])/3,0)</f>
        <v>Q2</v>
      </c>
      <c r="E1013" s="5">
        <f>MONTH(SalesDataTable[[#This Row],[Order Date]])</f>
        <v>6</v>
      </c>
      <c r="F1013" s="5" t="str">
        <f>TEXT(SalesDataTable[[#This Row],[Order Date]], "MMM")</f>
        <v>Jun</v>
      </c>
      <c r="G1013" s="4" t="s">
        <v>11</v>
      </c>
      <c r="H1013" s="4" t="s">
        <v>18</v>
      </c>
      <c r="I1013" s="4" t="s">
        <v>19</v>
      </c>
      <c r="J1013" s="4" t="s">
        <v>3</v>
      </c>
      <c r="K1013" s="4" t="s">
        <v>34</v>
      </c>
      <c r="L1013" s="4" t="s">
        <v>35</v>
      </c>
      <c r="M1013" s="9">
        <v>2</v>
      </c>
      <c r="N1013" s="6">
        <v>40.99</v>
      </c>
      <c r="O1013" s="7">
        <v>0</v>
      </c>
      <c r="P1013" s="6">
        <v>14.53</v>
      </c>
      <c r="Q1013" s="6">
        <f t="shared" si="60"/>
        <v>81.98</v>
      </c>
      <c r="R1013" s="6">
        <f t="shared" si="61"/>
        <v>29.06</v>
      </c>
      <c r="S1013" s="6">
        <f t="shared" si="62"/>
        <v>52.92</v>
      </c>
      <c r="T1013" s="8">
        <f t="shared" si="63"/>
        <v>0.64552329836545497</v>
      </c>
      <c r="U1013" s="5">
        <f>YEAR(SalesDataTable[[#This Row],[Order Date]])</f>
        <v>2026</v>
      </c>
      <c r="V1013" s="8" t="str">
        <f>"Q"&amp;ROUNDUP(MONTH(SalesDataTable[[#This Row],[Order Date]])/3,0)</f>
        <v>Q2</v>
      </c>
      <c r="W1013" s="9">
        <f>MONTH(SalesDataTable[[#This Row],[Order Date]])</f>
        <v>6</v>
      </c>
      <c r="X1013" s="8" t="str">
        <f>TEXT(SalesDataTable[[#This Row],[Order Date]],"mmm")</f>
        <v>Jun</v>
      </c>
    </row>
    <row r="1014" spans="1:24" ht="16">
      <c r="A1014" s="2">
        <v>3278</v>
      </c>
      <c r="B1014" s="3">
        <v>46179</v>
      </c>
      <c r="C1014" s="5">
        <f>YEAR(SalesDataTable[[#This Row],[Order Date]])</f>
        <v>2026</v>
      </c>
      <c r="D1014" s="14" t="str">
        <f>"Q"&amp;ROUNDUP(MONTH(SalesDataTable[[#This Row],[Order Date]])/3,0)</f>
        <v>Q2</v>
      </c>
      <c r="E1014" s="5">
        <f>MONTH(SalesDataTable[[#This Row],[Order Date]])</f>
        <v>6</v>
      </c>
      <c r="F1014" s="5" t="str">
        <f>TEXT(SalesDataTable[[#This Row],[Order Date]], "MMM")</f>
        <v>Jun</v>
      </c>
      <c r="G1014" s="4" t="s">
        <v>6</v>
      </c>
      <c r="H1014" s="4" t="s">
        <v>43</v>
      </c>
      <c r="I1014" s="4" t="s">
        <v>19</v>
      </c>
      <c r="J1014" s="4" t="s">
        <v>3</v>
      </c>
      <c r="K1014" s="4" t="s">
        <v>4</v>
      </c>
      <c r="L1014" s="4" t="s">
        <v>30</v>
      </c>
      <c r="M1014" s="9">
        <v>1</v>
      </c>
      <c r="N1014" s="6">
        <v>101.85</v>
      </c>
      <c r="O1014" s="7">
        <v>0</v>
      </c>
      <c r="P1014" s="6">
        <v>51.59</v>
      </c>
      <c r="Q1014" s="6">
        <f t="shared" si="60"/>
        <v>101.85</v>
      </c>
      <c r="R1014" s="6">
        <f t="shared" si="61"/>
        <v>51.59</v>
      </c>
      <c r="S1014" s="6">
        <f t="shared" si="62"/>
        <v>50.259999999999991</v>
      </c>
      <c r="T1014" s="8">
        <f t="shared" si="63"/>
        <v>0.49347079037800679</v>
      </c>
      <c r="U1014" s="5">
        <f>YEAR(SalesDataTable[[#This Row],[Order Date]])</f>
        <v>2026</v>
      </c>
      <c r="V1014" s="8" t="str">
        <f>"Q"&amp;ROUNDUP(MONTH(SalesDataTable[[#This Row],[Order Date]])/3,0)</f>
        <v>Q2</v>
      </c>
      <c r="W1014" s="9">
        <f>MONTH(SalesDataTable[[#This Row],[Order Date]])</f>
        <v>6</v>
      </c>
      <c r="X1014" s="8" t="str">
        <f>TEXT(SalesDataTable[[#This Row],[Order Date]],"mmm")</f>
        <v>Jun</v>
      </c>
    </row>
    <row r="1015" spans="1:24" ht="16">
      <c r="A1015" s="2">
        <v>3555</v>
      </c>
      <c r="B1015" s="3">
        <v>46179</v>
      </c>
      <c r="C1015" s="5">
        <f>YEAR(SalesDataTable[[#This Row],[Order Date]])</f>
        <v>2026</v>
      </c>
      <c r="D1015" s="14" t="str">
        <f>"Q"&amp;ROUNDUP(MONTH(SalesDataTable[[#This Row],[Order Date]])/3,0)</f>
        <v>Q2</v>
      </c>
      <c r="E1015" s="5">
        <f>MONTH(SalesDataTable[[#This Row],[Order Date]])</f>
        <v>6</v>
      </c>
      <c r="F1015" s="5" t="str">
        <f>TEXT(SalesDataTable[[#This Row],[Order Date]], "MMM")</f>
        <v>Jun</v>
      </c>
      <c r="G1015" s="4" t="s">
        <v>11</v>
      </c>
      <c r="H1015" s="4" t="s">
        <v>12</v>
      </c>
      <c r="I1015" s="4" t="s">
        <v>8</v>
      </c>
      <c r="J1015" s="4" t="s">
        <v>16</v>
      </c>
      <c r="K1015" s="4" t="s">
        <v>23</v>
      </c>
      <c r="L1015" s="4" t="s">
        <v>24</v>
      </c>
      <c r="M1015" s="9">
        <v>4</v>
      </c>
      <c r="N1015" s="6">
        <v>346.14</v>
      </c>
      <c r="O1015" s="7">
        <v>0.05</v>
      </c>
      <c r="P1015" s="6">
        <v>198.97</v>
      </c>
      <c r="Q1015" s="6">
        <f t="shared" si="60"/>
        <v>1315.3319999999999</v>
      </c>
      <c r="R1015" s="6">
        <f t="shared" si="61"/>
        <v>795.88</v>
      </c>
      <c r="S1015" s="6">
        <f t="shared" si="62"/>
        <v>519.45199999999988</v>
      </c>
      <c r="T1015" s="8">
        <f t="shared" si="63"/>
        <v>0.39492082607280893</v>
      </c>
      <c r="U1015" s="5">
        <f>YEAR(SalesDataTable[[#This Row],[Order Date]])</f>
        <v>2026</v>
      </c>
      <c r="V1015" s="8" t="str">
        <f>"Q"&amp;ROUNDUP(MONTH(SalesDataTable[[#This Row],[Order Date]])/3,0)</f>
        <v>Q2</v>
      </c>
      <c r="W1015" s="9">
        <f>MONTH(SalesDataTable[[#This Row],[Order Date]])</f>
        <v>6</v>
      </c>
      <c r="X1015" s="8" t="str">
        <f>TEXT(SalesDataTable[[#This Row],[Order Date]],"mmm")</f>
        <v>Jun</v>
      </c>
    </row>
    <row r="1016" spans="1:24" ht="16">
      <c r="A1016" s="2">
        <v>3702</v>
      </c>
      <c r="B1016" s="3">
        <v>46179</v>
      </c>
      <c r="C1016" s="5">
        <f>YEAR(SalesDataTable[[#This Row],[Order Date]])</f>
        <v>2026</v>
      </c>
      <c r="D1016" s="14" t="str">
        <f>"Q"&amp;ROUNDUP(MONTH(SalesDataTable[[#This Row],[Order Date]])/3,0)</f>
        <v>Q2</v>
      </c>
      <c r="E1016" s="5">
        <f>MONTH(SalesDataTable[[#This Row],[Order Date]])</f>
        <v>6</v>
      </c>
      <c r="F1016" s="5" t="str">
        <f>TEXT(SalesDataTable[[#This Row],[Order Date]], "MMM")</f>
        <v>Jun</v>
      </c>
      <c r="G1016" s="4" t="s">
        <v>0</v>
      </c>
      <c r="H1016" s="4" t="s">
        <v>36</v>
      </c>
      <c r="I1016" s="4" t="s">
        <v>19</v>
      </c>
      <c r="J1016" s="4" t="s">
        <v>16</v>
      </c>
      <c r="K1016" s="4" t="s">
        <v>4</v>
      </c>
      <c r="L1016" s="4" t="s">
        <v>5</v>
      </c>
      <c r="M1016" s="9">
        <v>2</v>
      </c>
      <c r="N1016" s="6">
        <v>83.28</v>
      </c>
      <c r="O1016" s="7">
        <v>0</v>
      </c>
      <c r="P1016" s="6">
        <v>43.56</v>
      </c>
      <c r="Q1016" s="6">
        <f t="shared" si="60"/>
        <v>166.56</v>
      </c>
      <c r="R1016" s="6">
        <f t="shared" si="61"/>
        <v>87.12</v>
      </c>
      <c r="S1016" s="6">
        <f t="shared" si="62"/>
        <v>79.44</v>
      </c>
      <c r="T1016" s="8">
        <f t="shared" si="63"/>
        <v>0.47694524495677232</v>
      </c>
      <c r="U1016" s="5">
        <f>YEAR(SalesDataTable[[#This Row],[Order Date]])</f>
        <v>2026</v>
      </c>
      <c r="V1016" s="8" t="str">
        <f>"Q"&amp;ROUNDUP(MONTH(SalesDataTable[[#This Row],[Order Date]])/3,0)</f>
        <v>Q2</v>
      </c>
      <c r="W1016" s="9">
        <f>MONTH(SalesDataTable[[#This Row],[Order Date]])</f>
        <v>6</v>
      </c>
      <c r="X1016" s="8" t="str">
        <f>TEXT(SalesDataTable[[#This Row],[Order Date]],"mmm")</f>
        <v>Jun</v>
      </c>
    </row>
    <row r="1017" spans="1:24" ht="16">
      <c r="A1017" s="2">
        <v>4349</v>
      </c>
      <c r="B1017" s="3">
        <v>46179</v>
      </c>
      <c r="C1017" s="5">
        <f>YEAR(SalesDataTable[[#This Row],[Order Date]])</f>
        <v>2026</v>
      </c>
      <c r="D1017" s="14" t="str">
        <f>"Q"&amp;ROUNDUP(MONTH(SalesDataTable[[#This Row],[Order Date]])/3,0)</f>
        <v>Q2</v>
      </c>
      <c r="E1017" s="5">
        <f>MONTH(SalesDataTable[[#This Row],[Order Date]])</f>
        <v>6</v>
      </c>
      <c r="F1017" s="5" t="str">
        <f>TEXT(SalesDataTable[[#This Row],[Order Date]], "MMM")</f>
        <v>Jun</v>
      </c>
      <c r="G1017" s="4" t="s">
        <v>20</v>
      </c>
      <c r="H1017" s="4" t="s">
        <v>31</v>
      </c>
      <c r="I1017" s="4" t="s">
        <v>19</v>
      </c>
      <c r="J1017" s="4" t="s">
        <v>16</v>
      </c>
      <c r="K1017" s="4" t="s">
        <v>4</v>
      </c>
      <c r="L1017" s="4" t="s">
        <v>5</v>
      </c>
      <c r="M1017" s="9">
        <v>1</v>
      </c>
      <c r="N1017" s="6">
        <v>80.349999999999994</v>
      </c>
      <c r="O1017" s="7">
        <v>0.15</v>
      </c>
      <c r="P1017" s="6">
        <v>43.51</v>
      </c>
      <c r="Q1017" s="6">
        <f t="shared" si="60"/>
        <v>68.297499999999999</v>
      </c>
      <c r="R1017" s="6">
        <f t="shared" si="61"/>
        <v>43.51</v>
      </c>
      <c r="S1017" s="6">
        <f t="shared" si="62"/>
        <v>24.787500000000001</v>
      </c>
      <c r="T1017" s="8">
        <f t="shared" si="63"/>
        <v>0.3629342216040119</v>
      </c>
      <c r="U1017" s="5">
        <f>YEAR(SalesDataTable[[#This Row],[Order Date]])</f>
        <v>2026</v>
      </c>
      <c r="V1017" s="8" t="str">
        <f>"Q"&amp;ROUNDUP(MONTH(SalesDataTable[[#This Row],[Order Date]])/3,0)</f>
        <v>Q2</v>
      </c>
      <c r="W1017" s="9">
        <f>MONTH(SalesDataTable[[#This Row],[Order Date]])</f>
        <v>6</v>
      </c>
      <c r="X1017" s="8" t="str">
        <f>TEXT(SalesDataTable[[#This Row],[Order Date]],"mmm")</f>
        <v>Jun</v>
      </c>
    </row>
    <row r="1018" spans="1:24" ht="16">
      <c r="A1018" s="2">
        <v>4989</v>
      </c>
      <c r="B1018" s="3">
        <v>46179</v>
      </c>
      <c r="C1018" s="5">
        <f>YEAR(SalesDataTable[[#This Row],[Order Date]])</f>
        <v>2026</v>
      </c>
      <c r="D1018" s="14" t="str">
        <f>"Q"&amp;ROUNDUP(MONTH(SalesDataTable[[#This Row],[Order Date]])/3,0)</f>
        <v>Q2</v>
      </c>
      <c r="E1018" s="5">
        <f>MONTH(SalesDataTable[[#This Row],[Order Date]])</f>
        <v>6</v>
      </c>
      <c r="F1018" s="5" t="str">
        <f>TEXT(SalesDataTable[[#This Row],[Order Date]], "MMM")</f>
        <v>Jun</v>
      </c>
      <c r="G1018" s="4" t="s">
        <v>6</v>
      </c>
      <c r="H1018" s="4" t="s">
        <v>7</v>
      </c>
      <c r="I1018" s="4" t="s">
        <v>2</v>
      </c>
      <c r="J1018" s="4" t="s">
        <v>3</v>
      </c>
      <c r="K1018" s="4" t="s">
        <v>4</v>
      </c>
      <c r="L1018" s="4" t="s">
        <v>26</v>
      </c>
      <c r="M1018" s="9">
        <v>1</v>
      </c>
      <c r="N1018" s="6">
        <v>40.86</v>
      </c>
      <c r="O1018" s="7">
        <v>0.05</v>
      </c>
      <c r="P1018" s="6">
        <v>16.899999999999999</v>
      </c>
      <c r="Q1018" s="6">
        <f t="shared" si="60"/>
        <v>38.817</v>
      </c>
      <c r="R1018" s="6">
        <f t="shared" si="61"/>
        <v>16.899999999999999</v>
      </c>
      <c r="S1018" s="6">
        <f t="shared" si="62"/>
        <v>21.917000000000002</v>
      </c>
      <c r="T1018" s="8">
        <f t="shared" si="63"/>
        <v>0.564623747327202</v>
      </c>
      <c r="U1018" s="5">
        <f>YEAR(SalesDataTable[[#This Row],[Order Date]])</f>
        <v>2026</v>
      </c>
      <c r="V1018" s="8" t="str">
        <f>"Q"&amp;ROUNDUP(MONTH(SalesDataTable[[#This Row],[Order Date]])/3,0)</f>
        <v>Q2</v>
      </c>
      <c r="W1018" s="9">
        <f>MONTH(SalesDataTable[[#This Row],[Order Date]])</f>
        <v>6</v>
      </c>
      <c r="X1018" s="8" t="str">
        <f>TEXT(SalesDataTable[[#This Row],[Order Date]],"mmm")</f>
        <v>Jun</v>
      </c>
    </row>
    <row r="1019" spans="1:24" ht="16">
      <c r="A1019" s="2">
        <v>713</v>
      </c>
      <c r="B1019" s="3">
        <v>46180</v>
      </c>
      <c r="C1019" s="5">
        <f>YEAR(SalesDataTable[[#This Row],[Order Date]])</f>
        <v>2026</v>
      </c>
      <c r="D1019" s="14" t="str">
        <f>"Q"&amp;ROUNDUP(MONTH(SalesDataTable[[#This Row],[Order Date]])/3,0)</f>
        <v>Q2</v>
      </c>
      <c r="E1019" s="5">
        <f>MONTH(SalesDataTable[[#This Row],[Order Date]])</f>
        <v>6</v>
      </c>
      <c r="F1019" s="5" t="str">
        <f>TEXT(SalesDataTable[[#This Row],[Order Date]], "MMM")</f>
        <v>Jun</v>
      </c>
      <c r="G1019" s="4" t="s">
        <v>6</v>
      </c>
      <c r="H1019" s="4" t="s">
        <v>27</v>
      </c>
      <c r="I1019" s="4" t="s">
        <v>19</v>
      </c>
      <c r="J1019" s="4" t="s">
        <v>3</v>
      </c>
      <c r="K1019" s="4" t="s">
        <v>14</v>
      </c>
      <c r="L1019" s="4" t="s">
        <v>15</v>
      </c>
      <c r="M1019" s="9">
        <v>4</v>
      </c>
      <c r="N1019" s="6">
        <v>36.299999999999997</v>
      </c>
      <c r="O1019" s="7">
        <v>0.05</v>
      </c>
      <c r="P1019" s="6">
        <v>13.16</v>
      </c>
      <c r="Q1019" s="6">
        <f t="shared" si="60"/>
        <v>137.93999999999997</v>
      </c>
      <c r="R1019" s="6">
        <f t="shared" si="61"/>
        <v>52.64</v>
      </c>
      <c r="S1019" s="6">
        <f t="shared" si="62"/>
        <v>85.299999999999969</v>
      </c>
      <c r="T1019" s="8">
        <f t="shared" si="63"/>
        <v>0.61838480498767567</v>
      </c>
      <c r="U1019" s="5">
        <f>YEAR(SalesDataTable[[#This Row],[Order Date]])</f>
        <v>2026</v>
      </c>
      <c r="V1019" s="8" t="str">
        <f>"Q"&amp;ROUNDUP(MONTH(SalesDataTable[[#This Row],[Order Date]])/3,0)</f>
        <v>Q2</v>
      </c>
      <c r="W1019" s="9">
        <f>MONTH(SalesDataTable[[#This Row],[Order Date]])</f>
        <v>6</v>
      </c>
      <c r="X1019" s="8" t="str">
        <f>TEXT(SalesDataTable[[#This Row],[Order Date]],"mmm")</f>
        <v>Jun</v>
      </c>
    </row>
    <row r="1020" spans="1:24" ht="16">
      <c r="A1020" s="2">
        <v>3355</v>
      </c>
      <c r="B1020" s="3">
        <v>46180</v>
      </c>
      <c r="C1020" s="5">
        <f>YEAR(SalesDataTable[[#This Row],[Order Date]])</f>
        <v>2026</v>
      </c>
      <c r="D1020" s="14" t="str">
        <f>"Q"&amp;ROUNDUP(MONTH(SalesDataTable[[#This Row],[Order Date]])/3,0)</f>
        <v>Q2</v>
      </c>
      <c r="E1020" s="5">
        <f>MONTH(SalesDataTable[[#This Row],[Order Date]])</f>
        <v>6</v>
      </c>
      <c r="F1020" s="5" t="str">
        <f>TEXT(SalesDataTable[[#This Row],[Order Date]], "MMM")</f>
        <v>Jun</v>
      </c>
      <c r="G1020" s="4" t="s">
        <v>0</v>
      </c>
      <c r="H1020" s="4" t="s">
        <v>50</v>
      </c>
      <c r="I1020" s="4" t="s">
        <v>8</v>
      </c>
      <c r="J1020" s="4" t="s">
        <v>13</v>
      </c>
      <c r="K1020" s="4" t="s">
        <v>23</v>
      </c>
      <c r="L1020" s="4" t="s">
        <v>24</v>
      </c>
      <c r="M1020" s="9">
        <v>10</v>
      </c>
      <c r="N1020" s="6">
        <v>338.26</v>
      </c>
      <c r="O1020" s="7">
        <v>0.05</v>
      </c>
      <c r="P1020" s="6">
        <v>197.42</v>
      </c>
      <c r="Q1020" s="6">
        <f t="shared" si="60"/>
        <v>3213.47</v>
      </c>
      <c r="R1020" s="6">
        <f t="shared" si="61"/>
        <v>1974.1999999999998</v>
      </c>
      <c r="S1020" s="6">
        <f t="shared" si="62"/>
        <v>1239.27</v>
      </c>
      <c r="T1020" s="8">
        <f t="shared" si="63"/>
        <v>0.38564853569505864</v>
      </c>
      <c r="U1020" s="5">
        <f>YEAR(SalesDataTable[[#This Row],[Order Date]])</f>
        <v>2026</v>
      </c>
      <c r="V1020" s="8" t="str">
        <f>"Q"&amp;ROUNDUP(MONTH(SalesDataTable[[#This Row],[Order Date]])/3,0)</f>
        <v>Q2</v>
      </c>
      <c r="W1020" s="9">
        <f>MONTH(SalesDataTable[[#This Row],[Order Date]])</f>
        <v>6</v>
      </c>
      <c r="X1020" s="8" t="str">
        <f>TEXT(SalesDataTable[[#This Row],[Order Date]],"mmm")</f>
        <v>Jun</v>
      </c>
    </row>
    <row r="1021" spans="1:24" ht="16">
      <c r="A1021" s="2">
        <v>3879</v>
      </c>
      <c r="B1021" s="3">
        <v>46180</v>
      </c>
      <c r="C1021" s="5">
        <f>YEAR(SalesDataTable[[#This Row],[Order Date]])</f>
        <v>2026</v>
      </c>
      <c r="D1021" s="14" t="str">
        <f>"Q"&amp;ROUNDUP(MONTH(SalesDataTable[[#This Row],[Order Date]])/3,0)</f>
        <v>Q2</v>
      </c>
      <c r="E1021" s="5">
        <f>MONTH(SalesDataTable[[#This Row],[Order Date]])</f>
        <v>6</v>
      </c>
      <c r="F1021" s="5" t="str">
        <f>TEXT(SalesDataTable[[#This Row],[Order Date]], "MMM")</f>
        <v>Jun</v>
      </c>
      <c r="G1021" s="4" t="s">
        <v>0</v>
      </c>
      <c r="H1021" s="4" t="s">
        <v>36</v>
      </c>
      <c r="I1021" s="4" t="s">
        <v>28</v>
      </c>
      <c r="J1021" s="4" t="s">
        <v>3</v>
      </c>
      <c r="K1021" s="4" t="s">
        <v>4</v>
      </c>
      <c r="L1021" s="4" t="s">
        <v>26</v>
      </c>
      <c r="M1021" s="9">
        <v>2</v>
      </c>
      <c r="N1021" s="6">
        <v>41.25</v>
      </c>
      <c r="O1021" s="7">
        <v>0</v>
      </c>
      <c r="P1021" s="6">
        <v>17.13</v>
      </c>
      <c r="Q1021" s="6">
        <f t="shared" si="60"/>
        <v>82.5</v>
      </c>
      <c r="R1021" s="6">
        <f t="shared" si="61"/>
        <v>34.26</v>
      </c>
      <c r="S1021" s="6">
        <f t="shared" si="62"/>
        <v>48.24</v>
      </c>
      <c r="T1021" s="8">
        <f t="shared" si="63"/>
        <v>0.58472727272727276</v>
      </c>
      <c r="U1021" s="5">
        <f>YEAR(SalesDataTable[[#This Row],[Order Date]])</f>
        <v>2026</v>
      </c>
      <c r="V1021" s="8" t="str">
        <f>"Q"&amp;ROUNDUP(MONTH(SalesDataTable[[#This Row],[Order Date]])/3,0)</f>
        <v>Q2</v>
      </c>
      <c r="W1021" s="9">
        <f>MONTH(SalesDataTable[[#This Row],[Order Date]])</f>
        <v>6</v>
      </c>
      <c r="X1021" s="8" t="str">
        <f>TEXT(SalesDataTable[[#This Row],[Order Date]],"mmm")</f>
        <v>Jun</v>
      </c>
    </row>
    <row r="1022" spans="1:24" ht="16">
      <c r="A1022" s="2">
        <v>3989</v>
      </c>
      <c r="B1022" s="3">
        <v>46180</v>
      </c>
      <c r="C1022" s="5">
        <f>YEAR(SalesDataTable[[#This Row],[Order Date]])</f>
        <v>2026</v>
      </c>
      <c r="D1022" s="14" t="str">
        <f>"Q"&amp;ROUNDUP(MONTH(SalesDataTable[[#This Row],[Order Date]])/3,0)</f>
        <v>Q2</v>
      </c>
      <c r="E1022" s="5">
        <f>MONTH(SalesDataTable[[#This Row],[Order Date]])</f>
        <v>6</v>
      </c>
      <c r="F1022" s="5" t="str">
        <f>TEXT(SalesDataTable[[#This Row],[Order Date]], "MMM")</f>
        <v>Jun</v>
      </c>
      <c r="G1022" s="4" t="s">
        <v>6</v>
      </c>
      <c r="H1022" s="4" t="s">
        <v>43</v>
      </c>
      <c r="I1022" s="4" t="s">
        <v>2</v>
      </c>
      <c r="J1022" s="4" t="s">
        <v>3</v>
      </c>
      <c r="K1022" s="4" t="s">
        <v>9</v>
      </c>
      <c r="L1022" s="4" t="s">
        <v>10</v>
      </c>
      <c r="M1022" s="9">
        <v>2</v>
      </c>
      <c r="N1022" s="6">
        <v>92</v>
      </c>
      <c r="O1022" s="7">
        <v>0</v>
      </c>
      <c r="P1022" s="6">
        <v>44.27</v>
      </c>
      <c r="Q1022" s="6">
        <f t="shared" si="60"/>
        <v>184</v>
      </c>
      <c r="R1022" s="6">
        <f t="shared" si="61"/>
        <v>88.54</v>
      </c>
      <c r="S1022" s="6">
        <f t="shared" si="62"/>
        <v>95.46</v>
      </c>
      <c r="T1022" s="8">
        <f t="shared" si="63"/>
        <v>0.51880434782608698</v>
      </c>
      <c r="U1022" s="5">
        <f>YEAR(SalesDataTable[[#This Row],[Order Date]])</f>
        <v>2026</v>
      </c>
      <c r="V1022" s="8" t="str">
        <f>"Q"&amp;ROUNDUP(MONTH(SalesDataTable[[#This Row],[Order Date]])/3,0)</f>
        <v>Q2</v>
      </c>
      <c r="W1022" s="9">
        <f>MONTH(SalesDataTable[[#This Row],[Order Date]])</f>
        <v>6</v>
      </c>
      <c r="X1022" s="8" t="str">
        <f>TEXT(SalesDataTable[[#This Row],[Order Date]],"mmm")</f>
        <v>Jun</v>
      </c>
    </row>
    <row r="1023" spans="1:24" ht="16">
      <c r="A1023" s="2">
        <v>4193</v>
      </c>
      <c r="B1023" s="3">
        <v>46180</v>
      </c>
      <c r="C1023" s="5">
        <f>YEAR(SalesDataTable[[#This Row],[Order Date]])</f>
        <v>2026</v>
      </c>
      <c r="D1023" s="14" t="str">
        <f>"Q"&amp;ROUNDUP(MONTH(SalesDataTable[[#This Row],[Order Date]])/3,0)</f>
        <v>Q2</v>
      </c>
      <c r="E1023" s="5">
        <f>MONTH(SalesDataTable[[#This Row],[Order Date]])</f>
        <v>6</v>
      </c>
      <c r="F1023" s="5" t="str">
        <f>TEXT(SalesDataTable[[#This Row],[Order Date]], "MMM")</f>
        <v>Jun</v>
      </c>
      <c r="G1023" s="4" t="s">
        <v>6</v>
      </c>
      <c r="H1023" s="4" t="s">
        <v>27</v>
      </c>
      <c r="I1023" s="4" t="s">
        <v>2</v>
      </c>
      <c r="J1023" s="4" t="s">
        <v>13</v>
      </c>
      <c r="K1023" s="4" t="s">
        <v>23</v>
      </c>
      <c r="L1023" s="4" t="s">
        <v>40</v>
      </c>
      <c r="M1023" s="9">
        <v>1</v>
      </c>
      <c r="N1023" s="6">
        <v>80.89</v>
      </c>
      <c r="O1023" s="7">
        <v>0.1</v>
      </c>
      <c r="P1023" s="6">
        <v>40.32</v>
      </c>
      <c r="Q1023" s="6">
        <f t="shared" si="60"/>
        <v>72.801000000000002</v>
      </c>
      <c r="R1023" s="6">
        <f t="shared" si="61"/>
        <v>40.32</v>
      </c>
      <c r="S1023" s="6">
        <f t="shared" si="62"/>
        <v>32.481000000000002</v>
      </c>
      <c r="T1023" s="8">
        <f t="shared" si="63"/>
        <v>0.44616145382618372</v>
      </c>
      <c r="U1023" s="5">
        <f>YEAR(SalesDataTable[[#This Row],[Order Date]])</f>
        <v>2026</v>
      </c>
      <c r="V1023" s="8" t="str">
        <f>"Q"&amp;ROUNDUP(MONTH(SalesDataTable[[#This Row],[Order Date]])/3,0)</f>
        <v>Q2</v>
      </c>
      <c r="W1023" s="9">
        <f>MONTH(SalesDataTable[[#This Row],[Order Date]])</f>
        <v>6</v>
      </c>
      <c r="X1023" s="8" t="str">
        <f>TEXT(SalesDataTable[[#This Row],[Order Date]],"mmm")</f>
        <v>Jun</v>
      </c>
    </row>
    <row r="1024" spans="1:24" ht="16">
      <c r="A1024" s="2">
        <v>4413</v>
      </c>
      <c r="B1024" s="3">
        <v>46180</v>
      </c>
      <c r="C1024" s="5">
        <f>YEAR(SalesDataTable[[#This Row],[Order Date]])</f>
        <v>2026</v>
      </c>
      <c r="D1024" s="14" t="str">
        <f>"Q"&amp;ROUNDUP(MONTH(SalesDataTable[[#This Row],[Order Date]])/3,0)</f>
        <v>Q2</v>
      </c>
      <c r="E1024" s="5">
        <f>MONTH(SalesDataTable[[#This Row],[Order Date]])</f>
        <v>6</v>
      </c>
      <c r="F1024" s="5" t="str">
        <f>TEXT(SalesDataTable[[#This Row],[Order Date]], "MMM")</f>
        <v>Jun</v>
      </c>
      <c r="G1024" s="4" t="s">
        <v>0</v>
      </c>
      <c r="H1024" s="4" t="s">
        <v>1</v>
      </c>
      <c r="I1024" s="4" t="s">
        <v>19</v>
      </c>
      <c r="J1024" s="4" t="s">
        <v>13</v>
      </c>
      <c r="K1024" s="4" t="s">
        <v>23</v>
      </c>
      <c r="L1024" s="4" t="s">
        <v>29</v>
      </c>
      <c r="M1024" s="9">
        <v>1</v>
      </c>
      <c r="N1024" s="6">
        <v>194.73</v>
      </c>
      <c r="O1024" s="7">
        <v>0</v>
      </c>
      <c r="P1024" s="6">
        <v>101.91</v>
      </c>
      <c r="Q1024" s="6">
        <f t="shared" si="60"/>
        <v>194.73</v>
      </c>
      <c r="R1024" s="6">
        <f t="shared" si="61"/>
        <v>101.91</v>
      </c>
      <c r="S1024" s="6">
        <f t="shared" si="62"/>
        <v>92.82</v>
      </c>
      <c r="T1024" s="8">
        <f t="shared" si="63"/>
        <v>0.47665999075643195</v>
      </c>
      <c r="U1024" s="5">
        <f>YEAR(SalesDataTable[[#This Row],[Order Date]])</f>
        <v>2026</v>
      </c>
      <c r="V1024" s="8" t="str">
        <f>"Q"&amp;ROUNDUP(MONTH(SalesDataTable[[#This Row],[Order Date]])/3,0)</f>
        <v>Q2</v>
      </c>
      <c r="W1024" s="9">
        <f>MONTH(SalesDataTable[[#This Row],[Order Date]])</f>
        <v>6</v>
      </c>
      <c r="X1024" s="8" t="str">
        <f>TEXT(SalesDataTable[[#This Row],[Order Date]],"mmm")</f>
        <v>Jun</v>
      </c>
    </row>
    <row r="1025" spans="1:24" ht="16">
      <c r="A1025" s="2">
        <v>4598</v>
      </c>
      <c r="B1025" s="3">
        <v>46180</v>
      </c>
      <c r="C1025" s="5">
        <f>YEAR(SalesDataTable[[#This Row],[Order Date]])</f>
        <v>2026</v>
      </c>
      <c r="D1025" s="14" t="str">
        <f>"Q"&amp;ROUNDUP(MONTH(SalesDataTable[[#This Row],[Order Date]])/3,0)</f>
        <v>Q2</v>
      </c>
      <c r="E1025" s="5">
        <f>MONTH(SalesDataTable[[#This Row],[Order Date]])</f>
        <v>6</v>
      </c>
      <c r="F1025" s="5" t="str">
        <f>TEXT(SalesDataTable[[#This Row],[Order Date]], "MMM")</f>
        <v>Jun</v>
      </c>
      <c r="G1025" s="4" t="s">
        <v>20</v>
      </c>
      <c r="H1025" s="4" t="s">
        <v>21</v>
      </c>
      <c r="I1025" s="4" t="s">
        <v>8</v>
      </c>
      <c r="J1025" s="4" t="s">
        <v>16</v>
      </c>
      <c r="K1025" s="4" t="s">
        <v>9</v>
      </c>
      <c r="L1025" s="4" t="s">
        <v>10</v>
      </c>
      <c r="M1025" s="9">
        <v>5</v>
      </c>
      <c r="N1025" s="6">
        <v>93.82</v>
      </c>
      <c r="O1025" s="7">
        <v>0.15</v>
      </c>
      <c r="P1025" s="6">
        <v>46.06</v>
      </c>
      <c r="Q1025" s="6">
        <f t="shared" si="60"/>
        <v>398.73499999999996</v>
      </c>
      <c r="R1025" s="6">
        <f t="shared" si="61"/>
        <v>230.3</v>
      </c>
      <c r="S1025" s="6">
        <f t="shared" si="62"/>
        <v>168.43499999999995</v>
      </c>
      <c r="T1025" s="8">
        <f t="shared" si="63"/>
        <v>0.4224234140469233</v>
      </c>
      <c r="U1025" s="5">
        <f>YEAR(SalesDataTable[[#This Row],[Order Date]])</f>
        <v>2026</v>
      </c>
      <c r="V1025" s="8" t="str">
        <f>"Q"&amp;ROUNDUP(MONTH(SalesDataTable[[#This Row],[Order Date]])/3,0)</f>
        <v>Q2</v>
      </c>
      <c r="W1025" s="9">
        <f>MONTH(SalesDataTable[[#This Row],[Order Date]])</f>
        <v>6</v>
      </c>
      <c r="X1025" s="8" t="str">
        <f>TEXT(SalesDataTable[[#This Row],[Order Date]],"mmm")</f>
        <v>Jun</v>
      </c>
    </row>
    <row r="1026" spans="1:24" ht="16">
      <c r="A1026" s="2">
        <v>72</v>
      </c>
      <c r="B1026" s="3">
        <v>46181</v>
      </c>
      <c r="C1026" s="5">
        <f>YEAR(SalesDataTable[[#This Row],[Order Date]])</f>
        <v>2026</v>
      </c>
      <c r="D1026" s="14" t="str">
        <f>"Q"&amp;ROUNDUP(MONTH(SalesDataTable[[#This Row],[Order Date]])/3,0)</f>
        <v>Q2</v>
      </c>
      <c r="E1026" s="5">
        <f>MONTH(SalesDataTable[[#This Row],[Order Date]])</f>
        <v>6</v>
      </c>
      <c r="F1026" s="5" t="str">
        <f>TEXT(SalesDataTable[[#This Row],[Order Date]], "MMM")</f>
        <v>Jun</v>
      </c>
      <c r="G1026" s="4" t="s">
        <v>11</v>
      </c>
      <c r="H1026" s="4" t="s">
        <v>39</v>
      </c>
      <c r="I1026" s="4" t="s">
        <v>19</v>
      </c>
      <c r="J1026" s="4" t="s">
        <v>13</v>
      </c>
      <c r="K1026" s="4" t="s">
        <v>9</v>
      </c>
      <c r="L1026" s="4" t="s">
        <v>17</v>
      </c>
      <c r="M1026" s="9">
        <v>3</v>
      </c>
      <c r="N1026" s="6">
        <v>142.53</v>
      </c>
      <c r="O1026" s="7">
        <v>0</v>
      </c>
      <c r="P1026" s="6">
        <v>80.67</v>
      </c>
      <c r="Q1026" s="6">
        <f t="shared" ref="Q1026:Q1089" si="64">M1026*N1026*(1-O1026)</f>
        <v>427.59000000000003</v>
      </c>
      <c r="R1026" s="6">
        <f t="shared" ref="R1026:R1089" si="65">M1026*P1026</f>
        <v>242.01</v>
      </c>
      <c r="S1026" s="6">
        <f t="shared" ref="S1026:S1089" si="66">Q1026-R1026</f>
        <v>185.58000000000004</v>
      </c>
      <c r="T1026" s="8">
        <f t="shared" ref="T1026:T1089" si="67">IFERROR(S1026/Q1026,0)</f>
        <v>0.43401389181225014</v>
      </c>
      <c r="U1026" s="5">
        <f>YEAR(SalesDataTable[[#This Row],[Order Date]])</f>
        <v>2026</v>
      </c>
      <c r="V1026" s="8" t="str">
        <f>"Q"&amp;ROUNDUP(MONTH(SalesDataTable[[#This Row],[Order Date]])/3,0)</f>
        <v>Q2</v>
      </c>
      <c r="W1026" s="9">
        <f>MONTH(SalesDataTable[[#This Row],[Order Date]])</f>
        <v>6</v>
      </c>
      <c r="X1026" s="8" t="str">
        <f>TEXT(SalesDataTable[[#This Row],[Order Date]],"mmm")</f>
        <v>Jun</v>
      </c>
    </row>
    <row r="1027" spans="1:24" ht="16">
      <c r="A1027" s="2">
        <v>176</v>
      </c>
      <c r="B1027" s="3">
        <v>46181</v>
      </c>
      <c r="C1027" s="5">
        <f>YEAR(SalesDataTable[[#This Row],[Order Date]])</f>
        <v>2026</v>
      </c>
      <c r="D1027" s="14" t="str">
        <f>"Q"&amp;ROUNDUP(MONTH(SalesDataTable[[#This Row],[Order Date]])/3,0)</f>
        <v>Q2</v>
      </c>
      <c r="E1027" s="5">
        <f>MONTH(SalesDataTable[[#This Row],[Order Date]])</f>
        <v>6</v>
      </c>
      <c r="F1027" s="5" t="str">
        <f>TEXT(SalesDataTable[[#This Row],[Order Date]], "MMM")</f>
        <v>Jun</v>
      </c>
      <c r="G1027" s="4" t="s">
        <v>6</v>
      </c>
      <c r="H1027" s="4" t="s">
        <v>49</v>
      </c>
      <c r="I1027" s="4" t="s">
        <v>2</v>
      </c>
      <c r="J1027" s="4" t="s">
        <v>3</v>
      </c>
      <c r="K1027" s="4" t="s">
        <v>23</v>
      </c>
      <c r="L1027" s="4" t="s">
        <v>29</v>
      </c>
      <c r="M1027" s="9">
        <v>1</v>
      </c>
      <c r="N1027" s="6">
        <v>196.33</v>
      </c>
      <c r="O1027" s="7">
        <v>0</v>
      </c>
      <c r="P1027" s="6">
        <v>103.27</v>
      </c>
      <c r="Q1027" s="6">
        <f t="shared" si="64"/>
        <v>196.33</v>
      </c>
      <c r="R1027" s="6">
        <f t="shared" si="65"/>
        <v>103.27</v>
      </c>
      <c r="S1027" s="6">
        <f t="shared" si="66"/>
        <v>93.060000000000016</v>
      </c>
      <c r="T1027" s="8">
        <f t="shared" si="67"/>
        <v>0.47399786074466466</v>
      </c>
      <c r="U1027" s="5">
        <f>YEAR(SalesDataTable[[#This Row],[Order Date]])</f>
        <v>2026</v>
      </c>
      <c r="V1027" s="8" t="str">
        <f>"Q"&amp;ROUNDUP(MONTH(SalesDataTable[[#This Row],[Order Date]])/3,0)</f>
        <v>Q2</v>
      </c>
      <c r="W1027" s="9">
        <f>MONTH(SalesDataTable[[#This Row],[Order Date]])</f>
        <v>6</v>
      </c>
      <c r="X1027" s="8" t="str">
        <f>TEXT(SalesDataTable[[#This Row],[Order Date]],"mmm")</f>
        <v>Jun</v>
      </c>
    </row>
    <row r="1028" spans="1:24" ht="16">
      <c r="A1028" s="2">
        <v>205</v>
      </c>
      <c r="B1028" s="3">
        <v>46181</v>
      </c>
      <c r="C1028" s="5">
        <f>YEAR(SalesDataTable[[#This Row],[Order Date]])</f>
        <v>2026</v>
      </c>
      <c r="D1028" s="14" t="str">
        <f>"Q"&amp;ROUNDUP(MONTH(SalesDataTable[[#This Row],[Order Date]])/3,0)</f>
        <v>Q2</v>
      </c>
      <c r="E1028" s="5">
        <f>MONTH(SalesDataTable[[#This Row],[Order Date]])</f>
        <v>6</v>
      </c>
      <c r="F1028" s="5" t="str">
        <f>TEXT(SalesDataTable[[#This Row],[Order Date]], "MMM")</f>
        <v>Jun</v>
      </c>
      <c r="G1028" s="4" t="s">
        <v>20</v>
      </c>
      <c r="H1028" s="4" t="s">
        <v>31</v>
      </c>
      <c r="I1028" s="4" t="s">
        <v>2</v>
      </c>
      <c r="J1028" s="4" t="s">
        <v>13</v>
      </c>
      <c r="K1028" s="4" t="s">
        <v>4</v>
      </c>
      <c r="L1028" s="4" t="s">
        <v>26</v>
      </c>
      <c r="M1028" s="9">
        <v>2</v>
      </c>
      <c r="N1028" s="6">
        <v>41.05</v>
      </c>
      <c r="O1028" s="7">
        <v>0</v>
      </c>
      <c r="P1028" s="6">
        <v>16.690000000000001</v>
      </c>
      <c r="Q1028" s="6">
        <f t="shared" si="64"/>
        <v>82.1</v>
      </c>
      <c r="R1028" s="6">
        <f t="shared" si="65"/>
        <v>33.380000000000003</v>
      </c>
      <c r="S1028" s="6">
        <f t="shared" si="66"/>
        <v>48.719999999999992</v>
      </c>
      <c r="T1028" s="8">
        <f t="shared" si="67"/>
        <v>0.59342265529841653</v>
      </c>
      <c r="U1028" s="5">
        <f>YEAR(SalesDataTable[[#This Row],[Order Date]])</f>
        <v>2026</v>
      </c>
      <c r="V1028" s="8" t="str">
        <f>"Q"&amp;ROUNDUP(MONTH(SalesDataTable[[#This Row],[Order Date]])/3,0)</f>
        <v>Q2</v>
      </c>
      <c r="W1028" s="9">
        <f>MONTH(SalesDataTable[[#This Row],[Order Date]])</f>
        <v>6</v>
      </c>
      <c r="X1028" s="8" t="str">
        <f>TEXT(SalesDataTable[[#This Row],[Order Date]],"mmm")</f>
        <v>Jun</v>
      </c>
    </row>
    <row r="1029" spans="1:24" ht="16">
      <c r="A1029" s="2">
        <v>896</v>
      </c>
      <c r="B1029" s="3">
        <v>46181</v>
      </c>
      <c r="C1029" s="5">
        <f>YEAR(SalesDataTable[[#This Row],[Order Date]])</f>
        <v>2026</v>
      </c>
      <c r="D1029" s="14" t="str">
        <f>"Q"&amp;ROUNDUP(MONTH(SalesDataTable[[#This Row],[Order Date]])/3,0)</f>
        <v>Q2</v>
      </c>
      <c r="E1029" s="5">
        <f>MONTH(SalesDataTable[[#This Row],[Order Date]])</f>
        <v>6</v>
      </c>
      <c r="F1029" s="5" t="str">
        <f>TEXT(SalesDataTable[[#This Row],[Order Date]], "MMM")</f>
        <v>Jun</v>
      </c>
      <c r="G1029" s="4" t="s">
        <v>20</v>
      </c>
      <c r="H1029" s="4" t="s">
        <v>33</v>
      </c>
      <c r="I1029" s="4" t="s">
        <v>2</v>
      </c>
      <c r="J1029" s="4" t="s">
        <v>13</v>
      </c>
      <c r="K1029" s="4" t="s">
        <v>34</v>
      </c>
      <c r="L1029" s="4" t="s">
        <v>38</v>
      </c>
      <c r="M1029" s="9">
        <v>1</v>
      </c>
      <c r="N1029" s="6">
        <v>123.09</v>
      </c>
      <c r="O1029" s="7">
        <v>0</v>
      </c>
      <c r="P1029" s="6">
        <v>68.03</v>
      </c>
      <c r="Q1029" s="6">
        <f t="shared" si="64"/>
        <v>123.09</v>
      </c>
      <c r="R1029" s="6">
        <f t="shared" si="65"/>
        <v>68.03</v>
      </c>
      <c r="S1029" s="6">
        <f t="shared" si="66"/>
        <v>55.06</v>
      </c>
      <c r="T1029" s="8">
        <f t="shared" si="67"/>
        <v>0.44731497278414167</v>
      </c>
      <c r="U1029" s="5">
        <f>YEAR(SalesDataTable[[#This Row],[Order Date]])</f>
        <v>2026</v>
      </c>
      <c r="V1029" s="8" t="str">
        <f>"Q"&amp;ROUNDUP(MONTH(SalesDataTable[[#This Row],[Order Date]])/3,0)</f>
        <v>Q2</v>
      </c>
      <c r="W1029" s="9">
        <f>MONTH(SalesDataTable[[#This Row],[Order Date]])</f>
        <v>6</v>
      </c>
      <c r="X1029" s="8" t="str">
        <f>TEXT(SalesDataTable[[#This Row],[Order Date]],"mmm")</f>
        <v>Jun</v>
      </c>
    </row>
    <row r="1030" spans="1:24" ht="16">
      <c r="A1030" s="2">
        <v>1697</v>
      </c>
      <c r="B1030" s="3">
        <v>46181</v>
      </c>
      <c r="C1030" s="5">
        <f>YEAR(SalesDataTable[[#This Row],[Order Date]])</f>
        <v>2026</v>
      </c>
      <c r="D1030" s="14" t="str">
        <f>"Q"&amp;ROUNDUP(MONTH(SalesDataTable[[#This Row],[Order Date]])/3,0)</f>
        <v>Q2</v>
      </c>
      <c r="E1030" s="5">
        <f>MONTH(SalesDataTable[[#This Row],[Order Date]])</f>
        <v>6</v>
      </c>
      <c r="F1030" s="5" t="str">
        <f>TEXT(SalesDataTable[[#This Row],[Order Date]], "MMM")</f>
        <v>Jun</v>
      </c>
      <c r="G1030" s="4" t="s">
        <v>6</v>
      </c>
      <c r="H1030" s="4" t="s">
        <v>43</v>
      </c>
      <c r="I1030" s="4" t="s">
        <v>2</v>
      </c>
      <c r="J1030" s="4" t="s">
        <v>16</v>
      </c>
      <c r="K1030" s="4" t="s">
        <v>9</v>
      </c>
      <c r="L1030" s="4" t="s">
        <v>17</v>
      </c>
      <c r="M1030" s="9">
        <v>2</v>
      </c>
      <c r="N1030" s="6">
        <v>141.09</v>
      </c>
      <c r="O1030" s="7">
        <v>0</v>
      </c>
      <c r="P1030" s="6">
        <v>81.69</v>
      </c>
      <c r="Q1030" s="6">
        <f t="shared" si="64"/>
        <v>282.18</v>
      </c>
      <c r="R1030" s="6">
        <f t="shared" si="65"/>
        <v>163.38</v>
      </c>
      <c r="S1030" s="6">
        <f t="shared" si="66"/>
        <v>118.80000000000001</v>
      </c>
      <c r="T1030" s="8">
        <f t="shared" si="67"/>
        <v>0.42100786731873274</v>
      </c>
      <c r="U1030" s="5">
        <f>YEAR(SalesDataTable[[#This Row],[Order Date]])</f>
        <v>2026</v>
      </c>
      <c r="V1030" s="8" t="str">
        <f>"Q"&amp;ROUNDUP(MONTH(SalesDataTable[[#This Row],[Order Date]])/3,0)</f>
        <v>Q2</v>
      </c>
      <c r="W1030" s="9">
        <f>MONTH(SalesDataTable[[#This Row],[Order Date]])</f>
        <v>6</v>
      </c>
      <c r="X1030" s="8" t="str">
        <f>TEXT(SalesDataTable[[#This Row],[Order Date]],"mmm")</f>
        <v>Jun</v>
      </c>
    </row>
    <row r="1031" spans="1:24" ht="16">
      <c r="A1031" s="2">
        <v>2159</v>
      </c>
      <c r="B1031" s="3">
        <v>46181</v>
      </c>
      <c r="C1031" s="5">
        <f>YEAR(SalesDataTable[[#This Row],[Order Date]])</f>
        <v>2026</v>
      </c>
      <c r="D1031" s="14" t="str">
        <f>"Q"&amp;ROUNDUP(MONTH(SalesDataTable[[#This Row],[Order Date]])/3,0)</f>
        <v>Q2</v>
      </c>
      <c r="E1031" s="5">
        <f>MONTH(SalesDataTable[[#This Row],[Order Date]])</f>
        <v>6</v>
      </c>
      <c r="F1031" s="5" t="str">
        <f>TEXT(SalesDataTable[[#This Row],[Order Date]], "MMM")</f>
        <v>Jun</v>
      </c>
      <c r="G1031" s="4" t="s">
        <v>11</v>
      </c>
      <c r="H1031" s="4" t="s">
        <v>39</v>
      </c>
      <c r="I1031" s="4" t="s">
        <v>19</v>
      </c>
      <c r="J1031" s="4" t="s">
        <v>13</v>
      </c>
      <c r="K1031" s="4" t="s">
        <v>9</v>
      </c>
      <c r="L1031" s="4" t="s">
        <v>37</v>
      </c>
      <c r="M1031" s="9">
        <v>1</v>
      </c>
      <c r="N1031" s="6">
        <v>157.04</v>
      </c>
      <c r="O1031" s="7">
        <v>0</v>
      </c>
      <c r="P1031" s="6">
        <v>77.540000000000006</v>
      </c>
      <c r="Q1031" s="6">
        <f t="shared" si="64"/>
        <v>157.04</v>
      </c>
      <c r="R1031" s="6">
        <f t="shared" si="65"/>
        <v>77.540000000000006</v>
      </c>
      <c r="S1031" s="6">
        <f t="shared" si="66"/>
        <v>79.499999999999986</v>
      </c>
      <c r="T1031" s="8">
        <f t="shared" si="67"/>
        <v>0.5062404482934284</v>
      </c>
      <c r="U1031" s="5">
        <f>YEAR(SalesDataTable[[#This Row],[Order Date]])</f>
        <v>2026</v>
      </c>
      <c r="V1031" s="8" t="str">
        <f>"Q"&amp;ROUNDUP(MONTH(SalesDataTable[[#This Row],[Order Date]])/3,0)</f>
        <v>Q2</v>
      </c>
      <c r="W1031" s="9">
        <f>MONTH(SalesDataTable[[#This Row],[Order Date]])</f>
        <v>6</v>
      </c>
      <c r="X1031" s="8" t="str">
        <f>TEXT(SalesDataTable[[#This Row],[Order Date]],"mmm")</f>
        <v>Jun</v>
      </c>
    </row>
    <row r="1032" spans="1:24" ht="16">
      <c r="A1032" s="2">
        <v>2772</v>
      </c>
      <c r="B1032" s="3">
        <v>46181</v>
      </c>
      <c r="C1032" s="5">
        <f>YEAR(SalesDataTable[[#This Row],[Order Date]])</f>
        <v>2026</v>
      </c>
      <c r="D1032" s="14" t="str">
        <f>"Q"&amp;ROUNDUP(MONTH(SalesDataTable[[#This Row],[Order Date]])/3,0)</f>
        <v>Q2</v>
      </c>
      <c r="E1032" s="5">
        <f>MONTH(SalesDataTable[[#This Row],[Order Date]])</f>
        <v>6</v>
      </c>
      <c r="F1032" s="5" t="str">
        <f>TEXT(SalesDataTable[[#This Row],[Order Date]], "MMM")</f>
        <v>Jun</v>
      </c>
      <c r="G1032" s="4" t="s">
        <v>20</v>
      </c>
      <c r="H1032" s="4" t="s">
        <v>31</v>
      </c>
      <c r="I1032" s="4" t="s">
        <v>19</v>
      </c>
      <c r="J1032" s="4" t="s">
        <v>13</v>
      </c>
      <c r="K1032" s="4" t="s">
        <v>14</v>
      </c>
      <c r="L1032" s="4" t="s">
        <v>44</v>
      </c>
      <c r="M1032" s="9">
        <v>6</v>
      </c>
      <c r="N1032" s="6">
        <v>136.46</v>
      </c>
      <c r="O1032" s="7">
        <v>0</v>
      </c>
      <c r="P1032" s="6">
        <v>68.61</v>
      </c>
      <c r="Q1032" s="6">
        <f t="shared" si="64"/>
        <v>818.76</v>
      </c>
      <c r="R1032" s="6">
        <f t="shared" si="65"/>
        <v>411.65999999999997</v>
      </c>
      <c r="S1032" s="6">
        <f t="shared" si="66"/>
        <v>407.1</v>
      </c>
      <c r="T1032" s="8">
        <f t="shared" si="67"/>
        <v>0.49721530118716112</v>
      </c>
      <c r="U1032" s="5">
        <f>YEAR(SalesDataTable[[#This Row],[Order Date]])</f>
        <v>2026</v>
      </c>
      <c r="V1032" s="8" t="str">
        <f>"Q"&amp;ROUNDUP(MONTH(SalesDataTable[[#This Row],[Order Date]])/3,0)</f>
        <v>Q2</v>
      </c>
      <c r="W1032" s="9">
        <f>MONTH(SalesDataTable[[#This Row],[Order Date]])</f>
        <v>6</v>
      </c>
      <c r="X1032" s="8" t="str">
        <f>TEXT(SalesDataTable[[#This Row],[Order Date]],"mmm")</f>
        <v>Jun</v>
      </c>
    </row>
    <row r="1033" spans="1:24" ht="16">
      <c r="A1033" s="2">
        <v>3091</v>
      </c>
      <c r="B1033" s="3">
        <v>46181</v>
      </c>
      <c r="C1033" s="5">
        <f>YEAR(SalesDataTable[[#This Row],[Order Date]])</f>
        <v>2026</v>
      </c>
      <c r="D1033" s="14" t="str">
        <f>"Q"&amp;ROUNDUP(MONTH(SalesDataTable[[#This Row],[Order Date]])/3,0)</f>
        <v>Q2</v>
      </c>
      <c r="E1033" s="5">
        <f>MONTH(SalesDataTable[[#This Row],[Order Date]])</f>
        <v>6</v>
      </c>
      <c r="F1033" s="5" t="str">
        <f>TEXT(SalesDataTable[[#This Row],[Order Date]], "MMM")</f>
        <v>Jun</v>
      </c>
      <c r="G1033" s="4" t="s">
        <v>0</v>
      </c>
      <c r="H1033" s="4" t="s">
        <v>1</v>
      </c>
      <c r="I1033" s="4" t="s">
        <v>2</v>
      </c>
      <c r="J1033" s="4" t="s">
        <v>13</v>
      </c>
      <c r="K1033" s="4" t="s">
        <v>34</v>
      </c>
      <c r="L1033" s="4" t="s">
        <v>42</v>
      </c>
      <c r="M1033" s="9">
        <v>1</v>
      </c>
      <c r="N1033" s="6">
        <v>36.1</v>
      </c>
      <c r="O1033" s="7">
        <v>0</v>
      </c>
      <c r="P1033" s="6">
        <v>13.65</v>
      </c>
      <c r="Q1033" s="6">
        <f t="shared" si="64"/>
        <v>36.1</v>
      </c>
      <c r="R1033" s="6">
        <f t="shared" si="65"/>
        <v>13.65</v>
      </c>
      <c r="S1033" s="6">
        <f t="shared" si="66"/>
        <v>22.450000000000003</v>
      </c>
      <c r="T1033" s="8">
        <f t="shared" si="67"/>
        <v>0.62188365650969535</v>
      </c>
      <c r="U1033" s="5">
        <f>YEAR(SalesDataTable[[#This Row],[Order Date]])</f>
        <v>2026</v>
      </c>
      <c r="V1033" s="8" t="str">
        <f>"Q"&amp;ROUNDUP(MONTH(SalesDataTable[[#This Row],[Order Date]])/3,0)</f>
        <v>Q2</v>
      </c>
      <c r="W1033" s="9">
        <f>MONTH(SalesDataTable[[#This Row],[Order Date]])</f>
        <v>6</v>
      </c>
      <c r="X1033" s="8" t="str">
        <f>TEXT(SalesDataTable[[#This Row],[Order Date]],"mmm")</f>
        <v>Jun</v>
      </c>
    </row>
    <row r="1034" spans="1:24" ht="16">
      <c r="A1034" s="2">
        <v>4241</v>
      </c>
      <c r="B1034" s="3">
        <v>46181</v>
      </c>
      <c r="C1034" s="5">
        <f>YEAR(SalesDataTable[[#This Row],[Order Date]])</f>
        <v>2026</v>
      </c>
      <c r="D1034" s="14" t="str">
        <f>"Q"&amp;ROUNDUP(MONTH(SalesDataTable[[#This Row],[Order Date]])/3,0)</f>
        <v>Q2</v>
      </c>
      <c r="E1034" s="5">
        <f>MONTH(SalesDataTable[[#This Row],[Order Date]])</f>
        <v>6</v>
      </c>
      <c r="F1034" s="5" t="str">
        <f>TEXT(SalesDataTable[[#This Row],[Order Date]], "MMM")</f>
        <v>Jun</v>
      </c>
      <c r="G1034" s="4" t="s">
        <v>20</v>
      </c>
      <c r="H1034" s="4" t="s">
        <v>47</v>
      </c>
      <c r="I1034" s="4" t="s">
        <v>2</v>
      </c>
      <c r="J1034" s="4" t="s">
        <v>13</v>
      </c>
      <c r="K1034" s="4" t="s">
        <v>9</v>
      </c>
      <c r="L1034" s="4" t="s">
        <v>10</v>
      </c>
      <c r="M1034" s="9">
        <v>3</v>
      </c>
      <c r="N1034" s="6">
        <v>92.73</v>
      </c>
      <c r="O1034" s="7">
        <v>0</v>
      </c>
      <c r="P1034" s="6">
        <v>44.68</v>
      </c>
      <c r="Q1034" s="6">
        <f t="shared" si="64"/>
        <v>278.19</v>
      </c>
      <c r="R1034" s="6">
        <f t="shared" si="65"/>
        <v>134.04</v>
      </c>
      <c r="S1034" s="6">
        <f t="shared" si="66"/>
        <v>144.15</v>
      </c>
      <c r="T1034" s="8">
        <f t="shared" si="67"/>
        <v>0.51817103418526911</v>
      </c>
      <c r="U1034" s="5">
        <f>YEAR(SalesDataTable[[#This Row],[Order Date]])</f>
        <v>2026</v>
      </c>
      <c r="V1034" s="8" t="str">
        <f>"Q"&amp;ROUNDUP(MONTH(SalesDataTable[[#This Row],[Order Date]])/3,0)</f>
        <v>Q2</v>
      </c>
      <c r="W1034" s="9">
        <f>MONTH(SalesDataTable[[#This Row],[Order Date]])</f>
        <v>6</v>
      </c>
      <c r="X1034" s="8" t="str">
        <f>TEXT(SalesDataTable[[#This Row],[Order Date]],"mmm")</f>
        <v>Jun</v>
      </c>
    </row>
    <row r="1035" spans="1:24" ht="16">
      <c r="A1035" s="2">
        <v>5185</v>
      </c>
      <c r="B1035" s="3">
        <v>46181</v>
      </c>
      <c r="C1035" s="5">
        <f>YEAR(SalesDataTable[[#This Row],[Order Date]])</f>
        <v>2026</v>
      </c>
      <c r="D1035" s="14" t="str">
        <f>"Q"&amp;ROUNDUP(MONTH(SalesDataTable[[#This Row],[Order Date]])/3,0)</f>
        <v>Q2</v>
      </c>
      <c r="E1035" s="5">
        <f>MONTH(SalesDataTable[[#This Row],[Order Date]])</f>
        <v>6</v>
      </c>
      <c r="F1035" s="5" t="str">
        <f>TEXT(SalesDataTable[[#This Row],[Order Date]], "MMM")</f>
        <v>Jun</v>
      </c>
      <c r="G1035" s="4" t="s">
        <v>6</v>
      </c>
      <c r="H1035" s="4" t="s">
        <v>43</v>
      </c>
      <c r="I1035" s="4" t="s">
        <v>2</v>
      </c>
      <c r="J1035" s="4" t="s">
        <v>13</v>
      </c>
      <c r="K1035" s="4" t="s">
        <v>14</v>
      </c>
      <c r="L1035" s="4" t="s">
        <v>48</v>
      </c>
      <c r="M1035" s="9">
        <v>3</v>
      </c>
      <c r="N1035" s="6">
        <v>164.31</v>
      </c>
      <c r="O1035" s="7">
        <v>0.05</v>
      </c>
      <c r="P1035" s="6">
        <v>86</v>
      </c>
      <c r="Q1035" s="6">
        <f t="shared" si="64"/>
        <v>468.2835</v>
      </c>
      <c r="R1035" s="6">
        <f t="shared" si="65"/>
        <v>258</v>
      </c>
      <c r="S1035" s="6">
        <f t="shared" si="66"/>
        <v>210.2835</v>
      </c>
      <c r="T1035" s="8">
        <f t="shared" si="67"/>
        <v>0.44905169624810615</v>
      </c>
      <c r="U1035" s="5">
        <f>YEAR(SalesDataTable[[#This Row],[Order Date]])</f>
        <v>2026</v>
      </c>
      <c r="V1035" s="8" t="str">
        <f>"Q"&amp;ROUNDUP(MONTH(SalesDataTable[[#This Row],[Order Date]])/3,0)</f>
        <v>Q2</v>
      </c>
      <c r="W1035" s="9">
        <f>MONTH(SalesDataTable[[#This Row],[Order Date]])</f>
        <v>6</v>
      </c>
      <c r="X1035" s="8" t="str">
        <f>TEXT(SalesDataTable[[#This Row],[Order Date]],"mmm")</f>
        <v>Jun</v>
      </c>
    </row>
    <row r="1036" spans="1:24" ht="16">
      <c r="A1036" s="2">
        <v>1437</v>
      </c>
      <c r="B1036" s="3">
        <v>46182</v>
      </c>
      <c r="C1036" s="5">
        <f>YEAR(SalesDataTable[[#This Row],[Order Date]])</f>
        <v>2026</v>
      </c>
      <c r="D1036" s="14" t="str">
        <f>"Q"&amp;ROUNDUP(MONTH(SalesDataTable[[#This Row],[Order Date]])/3,0)</f>
        <v>Q2</v>
      </c>
      <c r="E1036" s="5">
        <f>MONTH(SalesDataTable[[#This Row],[Order Date]])</f>
        <v>6</v>
      </c>
      <c r="F1036" s="5" t="str">
        <f>TEXT(SalesDataTable[[#This Row],[Order Date]], "MMM")</f>
        <v>Jun</v>
      </c>
      <c r="G1036" s="4" t="s">
        <v>20</v>
      </c>
      <c r="H1036" s="4" t="s">
        <v>33</v>
      </c>
      <c r="I1036" s="4" t="s">
        <v>28</v>
      </c>
      <c r="J1036" s="4" t="s">
        <v>13</v>
      </c>
      <c r="K1036" s="4" t="s">
        <v>14</v>
      </c>
      <c r="L1036" s="4" t="s">
        <v>15</v>
      </c>
      <c r="M1036" s="9">
        <v>2</v>
      </c>
      <c r="N1036" s="6">
        <v>36.85</v>
      </c>
      <c r="O1036" s="7">
        <v>0.1</v>
      </c>
      <c r="P1036" s="6">
        <v>13.92</v>
      </c>
      <c r="Q1036" s="6">
        <f t="shared" si="64"/>
        <v>66.33</v>
      </c>
      <c r="R1036" s="6">
        <f t="shared" si="65"/>
        <v>27.84</v>
      </c>
      <c r="S1036" s="6">
        <f t="shared" si="66"/>
        <v>38.489999999999995</v>
      </c>
      <c r="T1036" s="8">
        <f t="shared" si="67"/>
        <v>0.58028041610131154</v>
      </c>
      <c r="U1036" s="5">
        <f>YEAR(SalesDataTable[[#This Row],[Order Date]])</f>
        <v>2026</v>
      </c>
      <c r="V1036" s="8" t="str">
        <f>"Q"&amp;ROUNDUP(MONTH(SalesDataTable[[#This Row],[Order Date]])/3,0)</f>
        <v>Q2</v>
      </c>
      <c r="W1036" s="9">
        <f>MONTH(SalesDataTable[[#This Row],[Order Date]])</f>
        <v>6</v>
      </c>
      <c r="X1036" s="8" t="str">
        <f>TEXT(SalesDataTable[[#This Row],[Order Date]],"mmm")</f>
        <v>Jun</v>
      </c>
    </row>
    <row r="1037" spans="1:24" ht="16">
      <c r="A1037" s="2">
        <v>2316</v>
      </c>
      <c r="B1037" s="3">
        <v>46182</v>
      </c>
      <c r="C1037" s="5">
        <f>YEAR(SalesDataTable[[#This Row],[Order Date]])</f>
        <v>2026</v>
      </c>
      <c r="D1037" s="14" t="str">
        <f>"Q"&amp;ROUNDUP(MONTH(SalesDataTable[[#This Row],[Order Date]])/3,0)</f>
        <v>Q2</v>
      </c>
      <c r="E1037" s="5">
        <f>MONTH(SalesDataTable[[#This Row],[Order Date]])</f>
        <v>6</v>
      </c>
      <c r="F1037" s="5" t="str">
        <f>TEXT(SalesDataTable[[#This Row],[Order Date]], "MMM")</f>
        <v>Jun</v>
      </c>
      <c r="G1037" s="4" t="s">
        <v>6</v>
      </c>
      <c r="H1037" s="4" t="s">
        <v>41</v>
      </c>
      <c r="I1037" s="4" t="s">
        <v>28</v>
      </c>
      <c r="J1037" s="4" t="s">
        <v>13</v>
      </c>
      <c r="K1037" s="4" t="s">
        <v>34</v>
      </c>
      <c r="L1037" s="4" t="s">
        <v>42</v>
      </c>
      <c r="M1037" s="9">
        <v>1</v>
      </c>
      <c r="N1037" s="6">
        <v>35.619999999999997</v>
      </c>
      <c r="O1037" s="7">
        <v>0</v>
      </c>
      <c r="P1037" s="6">
        <v>14.05</v>
      </c>
      <c r="Q1037" s="6">
        <f t="shared" si="64"/>
        <v>35.619999999999997</v>
      </c>
      <c r="R1037" s="6">
        <f t="shared" si="65"/>
        <v>14.05</v>
      </c>
      <c r="S1037" s="6">
        <f t="shared" si="66"/>
        <v>21.569999999999997</v>
      </c>
      <c r="T1037" s="8">
        <f t="shared" si="67"/>
        <v>0.60555867490174053</v>
      </c>
      <c r="U1037" s="5">
        <f>YEAR(SalesDataTable[[#This Row],[Order Date]])</f>
        <v>2026</v>
      </c>
      <c r="V1037" s="8" t="str">
        <f>"Q"&amp;ROUNDUP(MONTH(SalesDataTable[[#This Row],[Order Date]])/3,0)</f>
        <v>Q2</v>
      </c>
      <c r="W1037" s="9">
        <f>MONTH(SalesDataTable[[#This Row],[Order Date]])</f>
        <v>6</v>
      </c>
      <c r="X1037" s="8" t="str">
        <f>TEXT(SalesDataTable[[#This Row],[Order Date]],"mmm")</f>
        <v>Jun</v>
      </c>
    </row>
    <row r="1038" spans="1:24" ht="16">
      <c r="A1038" s="2">
        <v>2329</v>
      </c>
      <c r="B1038" s="3">
        <v>46182</v>
      </c>
      <c r="C1038" s="5">
        <f>YEAR(SalesDataTable[[#This Row],[Order Date]])</f>
        <v>2026</v>
      </c>
      <c r="D1038" s="14" t="str">
        <f>"Q"&amp;ROUNDUP(MONTH(SalesDataTable[[#This Row],[Order Date]])/3,0)</f>
        <v>Q2</v>
      </c>
      <c r="E1038" s="5">
        <f>MONTH(SalesDataTable[[#This Row],[Order Date]])</f>
        <v>6</v>
      </c>
      <c r="F1038" s="5" t="str">
        <f>TEXT(SalesDataTable[[#This Row],[Order Date]], "MMM")</f>
        <v>Jun</v>
      </c>
      <c r="G1038" s="4" t="s">
        <v>20</v>
      </c>
      <c r="H1038" s="4" t="s">
        <v>33</v>
      </c>
      <c r="I1038" s="4" t="s">
        <v>2</v>
      </c>
      <c r="J1038" s="4" t="s">
        <v>13</v>
      </c>
      <c r="K1038" s="4" t="s">
        <v>9</v>
      </c>
      <c r="L1038" s="4" t="s">
        <v>37</v>
      </c>
      <c r="M1038" s="9">
        <v>3</v>
      </c>
      <c r="N1038" s="6">
        <v>157.43</v>
      </c>
      <c r="O1038" s="7">
        <v>0.15</v>
      </c>
      <c r="P1038" s="6">
        <v>77.56</v>
      </c>
      <c r="Q1038" s="6">
        <f t="shared" si="64"/>
        <v>401.44650000000001</v>
      </c>
      <c r="R1038" s="6">
        <f t="shared" si="65"/>
        <v>232.68</v>
      </c>
      <c r="S1038" s="6">
        <f t="shared" si="66"/>
        <v>168.76650000000001</v>
      </c>
      <c r="T1038" s="8">
        <f t="shared" si="67"/>
        <v>0.42039599299034863</v>
      </c>
      <c r="U1038" s="5">
        <f>YEAR(SalesDataTable[[#This Row],[Order Date]])</f>
        <v>2026</v>
      </c>
      <c r="V1038" s="8" t="str">
        <f>"Q"&amp;ROUNDUP(MONTH(SalesDataTable[[#This Row],[Order Date]])/3,0)</f>
        <v>Q2</v>
      </c>
      <c r="W1038" s="9">
        <f>MONTH(SalesDataTable[[#This Row],[Order Date]])</f>
        <v>6</v>
      </c>
      <c r="X1038" s="8" t="str">
        <f>TEXT(SalesDataTable[[#This Row],[Order Date]],"mmm")</f>
        <v>Jun</v>
      </c>
    </row>
    <row r="1039" spans="1:24" ht="16">
      <c r="A1039" s="2">
        <v>3036</v>
      </c>
      <c r="B1039" s="3">
        <v>46182</v>
      </c>
      <c r="C1039" s="5">
        <f>YEAR(SalesDataTable[[#This Row],[Order Date]])</f>
        <v>2026</v>
      </c>
      <c r="D1039" s="14" t="str">
        <f>"Q"&amp;ROUNDUP(MONTH(SalesDataTable[[#This Row],[Order Date]])/3,0)</f>
        <v>Q2</v>
      </c>
      <c r="E1039" s="5">
        <f>MONTH(SalesDataTable[[#This Row],[Order Date]])</f>
        <v>6</v>
      </c>
      <c r="F1039" s="5" t="str">
        <f>TEXT(SalesDataTable[[#This Row],[Order Date]], "MMM")</f>
        <v>Jun</v>
      </c>
      <c r="G1039" s="4" t="s">
        <v>6</v>
      </c>
      <c r="H1039" s="4" t="s">
        <v>43</v>
      </c>
      <c r="I1039" s="4" t="s">
        <v>19</v>
      </c>
      <c r="J1039" s="4" t="s">
        <v>13</v>
      </c>
      <c r="K1039" s="4" t="s">
        <v>4</v>
      </c>
      <c r="L1039" s="4" t="s">
        <v>5</v>
      </c>
      <c r="M1039" s="9">
        <v>1</v>
      </c>
      <c r="N1039" s="6">
        <v>81.2</v>
      </c>
      <c r="O1039" s="7">
        <v>0.1</v>
      </c>
      <c r="P1039" s="6">
        <v>41.64</v>
      </c>
      <c r="Q1039" s="6">
        <f t="shared" si="64"/>
        <v>73.08</v>
      </c>
      <c r="R1039" s="6">
        <f t="shared" si="65"/>
        <v>41.64</v>
      </c>
      <c r="S1039" s="6">
        <f t="shared" si="66"/>
        <v>31.439999999999998</v>
      </c>
      <c r="T1039" s="8">
        <f t="shared" si="67"/>
        <v>0.43021346469622329</v>
      </c>
      <c r="U1039" s="5">
        <f>YEAR(SalesDataTable[[#This Row],[Order Date]])</f>
        <v>2026</v>
      </c>
      <c r="V1039" s="8" t="str">
        <f>"Q"&amp;ROUNDUP(MONTH(SalesDataTable[[#This Row],[Order Date]])/3,0)</f>
        <v>Q2</v>
      </c>
      <c r="W1039" s="9">
        <f>MONTH(SalesDataTable[[#This Row],[Order Date]])</f>
        <v>6</v>
      </c>
      <c r="X1039" s="8" t="str">
        <f>TEXT(SalesDataTable[[#This Row],[Order Date]],"mmm")</f>
        <v>Jun</v>
      </c>
    </row>
    <row r="1040" spans="1:24" ht="16">
      <c r="A1040" s="2">
        <v>3429</v>
      </c>
      <c r="B1040" s="3">
        <v>46182</v>
      </c>
      <c r="C1040" s="5">
        <f>YEAR(SalesDataTable[[#This Row],[Order Date]])</f>
        <v>2026</v>
      </c>
      <c r="D1040" s="14" t="str">
        <f>"Q"&amp;ROUNDUP(MONTH(SalesDataTable[[#This Row],[Order Date]])/3,0)</f>
        <v>Q2</v>
      </c>
      <c r="E1040" s="5">
        <f>MONTH(SalesDataTable[[#This Row],[Order Date]])</f>
        <v>6</v>
      </c>
      <c r="F1040" s="5" t="str">
        <f>TEXT(SalesDataTable[[#This Row],[Order Date]], "MMM")</f>
        <v>Jun</v>
      </c>
      <c r="G1040" s="4" t="s">
        <v>20</v>
      </c>
      <c r="H1040" s="4" t="s">
        <v>47</v>
      </c>
      <c r="I1040" s="4" t="s">
        <v>2</v>
      </c>
      <c r="J1040" s="4" t="s">
        <v>3</v>
      </c>
      <c r="K1040" s="4" t="s">
        <v>9</v>
      </c>
      <c r="L1040" s="4" t="s">
        <v>10</v>
      </c>
      <c r="M1040" s="9">
        <v>4</v>
      </c>
      <c r="N1040" s="6">
        <v>93.58</v>
      </c>
      <c r="O1040" s="7">
        <v>0.1</v>
      </c>
      <c r="P1040" s="6">
        <v>44.56</v>
      </c>
      <c r="Q1040" s="6">
        <f t="shared" si="64"/>
        <v>336.88799999999998</v>
      </c>
      <c r="R1040" s="6">
        <f t="shared" si="65"/>
        <v>178.24</v>
      </c>
      <c r="S1040" s="6">
        <f t="shared" si="66"/>
        <v>158.64799999999997</v>
      </c>
      <c r="T1040" s="8">
        <f t="shared" si="67"/>
        <v>0.4709220868656645</v>
      </c>
      <c r="U1040" s="5">
        <f>YEAR(SalesDataTable[[#This Row],[Order Date]])</f>
        <v>2026</v>
      </c>
      <c r="V1040" s="8" t="str">
        <f>"Q"&amp;ROUNDUP(MONTH(SalesDataTable[[#This Row],[Order Date]])/3,0)</f>
        <v>Q2</v>
      </c>
      <c r="W1040" s="9">
        <f>MONTH(SalesDataTable[[#This Row],[Order Date]])</f>
        <v>6</v>
      </c>
      <c r="X1040" s="8" t="str">
        <f>TEXT(SalesDataTable[[#This Row],[Order Date]],"mmm")</f>
        <v>Jun</v>
      </c>
    </row>
    <row r="1041" spans="1:24" ht="16">
      <c r="A1041" s="2">
        <v>3615</v>
      </c>
      <c r="B1041" s="3">
        <v>46182</v>
      </c>
      <c r="C1041" s="5">
        <f>YEAR(SalesDataTable[[#This Row],[Order Date]])</f>
        <v>2026</v>
      </c>
      <c r="D1041" s="14" t="str">
        <f>"Q"&amp;ROUNDUP(MONTH(SalesDataTable[[#This Row],[Order Date]])/3,0)</f>
        <v>Q2</v>
      </c>
      <c r="E1041" s="5">
        <f>MONTH(SalesDataTable[[#This Row],[Order Date]])</f>
        <v>6</v>
      </c>
      <c r="F1041" s="5" t="str">
        <f>TEXT(SalesDataTable[[#This Row],[Order Date]], "MMM")</f>
        <v>Jun</v>
      </c>
      <c r="G1041" s="4" t="s">
        <v>6</v>
      </c>
      <c r="H1041" s="4" t="s">
        <v>49</v>
      </c>
      <c r="I1041" s="4" t="s">
        <v>2</v>
      </c>
      <c r="J1041" s="4" t="s">
        <v>13</v>
      </c>
      <c r="K1041" s="4" t="s">
        <v>9</v>
      </c>
      <c r="L1041" s="4" t="s">
        <v>37</v>
      </c>
      <c r="M1041" s="9">
        <v>4</v>
      </c>
      <c r="N1041" s="6">
        <v>155.22</v>
      </c>
      <c r="O1041" s="7">
        <v>0</v>
      </c>
      <c r="P1041" s="6">
        <v>77.209999999999994</v>
      </c>
      <c r="Q1041" s="6">
        <f t="shared" si="64"/>
        <v>620.88</v>
      </c>
      <c r="R1041" s="6">
        <f t="shared" si="65"/>
        <v>308.83999999999997</v>
      </c>
      <c r="S1041" s="6">
        <f t="shared" si="66"/>
        <v>312.04000000000002</v>
      </c>
      <c r="T1041" s="8">
        <f t="shared" si="67"/>
        <v>0.50257698750161062</v>
      </c>
      <c r="U1041" s="5">
        <f>YEAR(SalesDataTable[[#This Row],[Order Date]])</f>
        <v>2026</v>
      </c>
      <c r="V1041" s="8" t="str">
        <f>"Q"&amp;ROUNDUP(MONTH(SalesDataTable[[#This Row],[Order Date]])/3,0)</f>
        <v>Q2</v>
      </c>
      <c r="W1041" s="9">
        <f>MONTH(SalesDataTable[[#This Row],[Order Date]])</f>
        <v>6</v>
      </c>
      <c r="X1041" s="8" t="str">
        <f>TEXT(SalesDataTable[[#This Row],[Order Date]],"mmm")</f>
        <v>Jun</v>
      </c>
    </row>
    <row r="1042" spans="1:24" ht="16">
      <c r="A1042" s="2">
        <v>3661</v>
      </c>
      <c r="B1042" s="3">
        <v>46182</v>
      </c>
      <c r="C1042" s="5">
        <f>YEAR(SalesDataTable[[#This Row],[Order Date]])</f>
        <v>2026</v>
      </c>
      <c r="D1042" s="14" t="str">
        <f>"Q"&amp;ROUNDUP(MONTH(SalesDataTable[[#This Row],[Order Date]])/3,0)</f>
        <v>Q2</v>
      </c>
      <c r="E1042" s="5">
        <f>MONTH(SalesDataTable[[#This Row],[Order Date]])</f>
        <v>6</v>
      </c>
      <c r="F1042" s="5" t="str">
        <f>TEXT(SalesDataTable[[#This Row],[Order Date]], "MMM")</f>
        <v>Jun</v>
      </c>
      <c r="G1042" s="4" t="s">
        <v>20</v>
      </c>
      <c r="H1042" s="4" t="s">
        <v>33</v>
      </c>
      <c r="I1042" s="4" t="s">
        <v>2</v>
      </c>
      <c r="J1042" s="4" t="s">
        <v>13</v>
      </c>
      <c r="K1042" s="4" t="s">
        <v>4</v>
      </c>
      <c r="L1042" s="4" t="s">
        <v>30</v>
      </c>
      <c r="M1042" s="9">
        <v>4</v>
      </c>
      <c r="N1042" s="6">
        <v>100.33</v>
      </c>
      <c r="O1042" s="7">
        <v>0</v>
      </c>
      <c r="P1042" s="6">
        <v>49.99</v>
      </c>
      <c r="Q1042" s="6">
        <f t="shared" si="64"/>
        <v>401.32</v>
      </c>
      <c r="R1042" s="6">
        <f t="shared" si="65"/>
        <v>199.96</v>
      </c>
      <c r="S1042" s="6">
        <f t="shared" si="66"/>
        <v>201.35999999999999</v>
      </c>
      <c r="T1042" s="8">
        <f t="shared" si="67"/>
        <v>0.5017442439948171</v>
      </c>
      <c r="U1042" s="5">
        <f>YEAR(SalesDataTable[[#This Row],[Order Date]])</f>
        <v>2026</v>
      </c>
      <c r="V1042" s="8" t="str">
        <f>"Q"&amp;ROUNDUP(MONTH(SalesDataTable[[#This Row],[Order Date]])/3,0)</f>
        <v>Q2</v>
      </c>
      <c r="W1042" s="9">
        <f>MONTH(SalesDataTable[[#This Row],[Order Date]])</f>
        <v>6</v>
      </c>
      <c r="X1042" s="8" t="str">
        <f>TEXT(SalesDataTable[[#This Row],[Order Date]],"mmm")</f>
        <v>Jun</v>
      </c>
    </row>
    <row r="1043" spans="1:24" ht="16">
      <c r="A1043" s="2">
        <v>3831</v>
      </c>
      <c r="B1043" s="3">
        <v>46182</v>
      </c>
      <c r="C1043" s="5">
        <f>YEAR(SalesDataTable[[#This Row],[Order Date]])</f>
        <v>2026</v>
      </c>
      <c r="D1043" s="14" t="str">
        <f>"Q"&amp;ROUNDUP(MONTH(SalesDataTable[[#This Row],[Order Date]])/3,0)</f>
        <v>Q2</v>
      </c>
      <c r="E1043" s="5">
        <f>MONTH(SalesDataTable[[#This Row],[Order Date]])</f>
        <v>6</v>
      </c>
      <c r="F1043" s="5" t="str">
        <f>TEXT(SalesDataTable[[#This Row],[Order Date]], "MMM")</f>
        <v>Jun</v>
      </c>
      <c r="G1043" s="4" t="s">
        <v>11</v>
      </c>
      <c r="H1043" s="4" t="s">
        <v>18</v>
      </c>
      <c r="I1043" s="4" t="s">
        <v>2</v>
      </c>
      <c r="J1043" s="4" t="s">
        <v>16</v>
      </c>
      <c r="K1043" s="4" t="s">
        <v>14</v>
      </c>
      <c r="L1043" s="4" t="s">
        <v>44</v>
      </c>
      <c r="M1043" s="9">
        <v>2</v>
      </c>
      <c r="N1043" s="6">
        <v>134.28</v>
      </c>
      <c r="O1043" s="7">
        <v>0</v>
      </c>
      <c r="P1043" s="6">
        <v>69.12</v>
      </c>
      <c r="Q1043" s="6">
        <f t="shared" si="64"/>
        <v>268.56</v>
      </c>
      <c r="R1043" s="6">
        <f t="shared" si="65"/>
        <v>138.24</v>
      </c>
      <c r="S1043" s="6">
        <f t="shared" si="66"/>
        <v>130.32</v>
      </c>
      <c r="T1043" s="8">
        <f t="shared" si="67"/>
        <v>0.48525469168900803</v>
      </c>
      <c r="U1043" s="5">
        <f>YEAR(SalesDataTable[[#This Row],[Order Date]])</f>
        <v>2026</v>
      </c>
      <c r="V1043" s="8" t="str">
        <f>"Q"&amp;ROUNDUP(MONTH(SalesDataTable[[#This Row],[Order Date]])/3,0)</f>
        <v>Q2</v>
      </c>
      <c r="W1043" s="9">
        <f>MONTH(SalesDataTable[[#This Row],[Order Date]])</f>
        <v>6</v>
      </c>
      <c r="X1043" s="8" t="str">
        <f>TEXT(SalesDataTable[[#This Row],[Order Date]],"mmm")</f>
        <v>Jun</v>
      </c>
    </row>
    <row r="1044" spans="1:24" ht="16">
      <c r="A1044" s="2">
        <v>4394</v>
      </c>
      <c r="B1044" s="3">
        <v>46182</v>
      </c>
      <c r="C1044" s="5">
        <f>YEAR(SalesDataTable[[#This Row],[Order Date]])</f>
        <v>2026</v>
      </c>
      <c r="D1044" s="14" t="str">
        <f>"Q"&amp;ROUNDUP(MONTH(SalesDataTable[[#This Row],[Order Date]])/3,0)</f>
        <v>Q2</v>
      </c>
      <c r="E1044" s="5">
        <f>MONTH(SalesDataTable[[#This Row],[Order Date]])</f>
        <v>6</v>
      </c>
      <c r="F1044" s="5" t="str">
        <f>TEXT(SalesDataTable[[#This Row],[Order Date]], "MMM")</f>
        <v>Jun</v>
      </c>
      <c r="G1044" s="4" t="s">
        <v>11</v>
      </c>
      <c r="H1044" s="4" t="s">
        <v>12</v>
      </c>
      <c r="I1044" s="4" t="s">
        <v>2</v>
      </c>
      <c r="J1044" s="4" t="s">
        <v>13</v>
      </c>
      <c r="K1044" s="4" t="s">
        <v>34</v>
      </c>
      <c r="L1044" s="4" t="s">
        <v>45</v>
      </c>
      <c r="M1044" s="9">
        <v>2</v>
      </c>
      <c r="N1044" s="6">
        <v>51.16</v>
      </c>
      <c r="O1044" s="7">
        <v>0</v>
      </c>
      <c r="P1044" s="6">
        <v>21.57</v>
      </c>
      <c r="Q1044" s="6">
        <f t="shared" si="64"/>
        <v>102.32</v>
      </c>
      <c r="R1044" s="6">
        <f t="shared" si="65"/>
        <v>43.14</v>
      </c>
      <c r="S1044" s="6">
        <f t="shared" si="66"/>
        <v>59.179999999999993</v>
      </c>
      <c r="T1044" s="8">
        <f t="shared" si="67"/>
        <v>0.57838154808444098</v>
      </c>
      <c r="U1044" s="5">
        <f>YEAR(SalesDataTable[[#This Row],[Order Date]])</f>
        <v>2026</v>
      </c>
      <c r="V1044" s="8" t="str">
        <f>"Q"&amp;ROUNDUP(MONTH(SalesDataTable[[#This Row],[Order Date]])/3,0)</f>
        <v>Q2</v>
      </c>
      <c r="W1044" s="9">
        <f>MONTH(SalesDataTable[[#This Row],[Order Date]])</f>
        <v>6</v>
      </c>
      <c r="X1044" s="8" t="str">
        <f>TEXT(SalesDataTable[[#This Row],[Order Date]],"mmm")</f>
        <v>Jun</v>
      </c>
    </row>
    <row r="1045" spans="1:24" ht="16">
      <c r="A1045" s="2">
        <v>372</v>
      </c>
      <c r="B1045" s="3">
        <v>46183</v>
      </c>
      <c r="C1045" s="5">
        <f>YEAR(SalesDataTable[[#This Row],[Order Date]])</f>
        <v>2026</v>
      </c>
      <c r="D1045" s="14" t="str">
        <f>"Q"&amp;ROUNDUP(MONTH(SalesDataTable[[#This Row],[Order Date]])/3,0)</f>
        <v>Q2</v>
      </c>
      <c r="E1045" s="5">
        <f>MONTH(SalesDataTable[[#This Row],[Order Date]])</f>
        <v>6</v>
      </c>
      <c r="F1045" s="5" t="str">
        <f>TEXT(SalesDataTable[[#This Row],[Order Date]], "MMM")</f>
        <v>Jun</v>
      </c>
      <c r="G1045" s="4" t="s">
        <v>6</v>
      </c>
      <c r="H1045" s="4" t="s">
        <v>43</v>
      </c>
      <c r="I1045" s="4" t="s">
        <v>2</v>
      </c>
      <c r="J1045" s="4" t="s">
        <v>3</v>
      </c>
      <c r="K1045" s="4" t="s">
        <v>34</v>
      </c>
      <c r="L1045" s="4" t="s">
        <v>42</v>
      </c>
      <c r="M1045" s="9">
        <v>3</v>
      </c>
      <c r="N1045" s="6">
        <v>35.94</v>
      </c>
      <c r="O1045" s="7">
        <v>0.1</v>
      </c>
      <c r="P1045" s="6">
        <v>14.04</v>
      </c>
      <c r="Q1045" s="6">
        <f t="shared" si="64"/>
        <v>97.037999999999997</v>
      </c>
      <c r="R1045" s="6">
        <f t="shared" si="65"/>
        <v>42.12</v>
      </c>
      <c r="S1045" s="6">
        <f t="shared" si="66"/>
        <v>54.917999999999999</v>
      </c>
      <c r="T1045" s="8">
        <f t="shared" si="67"/>
        <v>0.56594323873121866</v>
      </c>
      <c r="U1045" s="5">
        <f>YEAR(SalesDataTable[[#This Row],[Order Date]])</f>
        <v>2026</v>
      </c>
      <c r="V1045" s="8" t="str">
        <f>"Q"&amp;ROUNDUP(MONTH(SalesDataTable[[#This Row],[Order Date]])/3,0)</f>
        <v>Q2</v>
      </c>
      <c r="W1045" s="9">
        <f>MONTH(SalesDataTable[[#This Row],[Order Date]])</f>
        <v>6</v>
      </c>
      <c r="X1045" s="8" t="str">
        <f>TEXT(SalesDataTable[[#This Row],[Order Date]],"mmm")</f>
        <v>Jun</v>
      </c>
    </row>
    <row r="1046" spans="1:24" ht="16">
      <c r="A1046" s="2">
        <v>532</v>
      </c>
      <c r="B1046" s="3">
        <v>46183</v>
      </c>
      <c r="C1046" s="5">
        <f>YEAR(SalesDataTable[[#This Row],[Order Date]])</f>
        <v>2026</v>
      </c>
      <c r="D1046" s="14" t="str">
        <f>"Q"&amp;ROUNDUP(MONTH(SalesDataTable[[#This Row],[Order Date]])/3,0)</f>
        <v>Q2</v>
      </c>
      <c r="E1046" s="5">
        <f>MONTH(SalesDataTable[[#This Row],[Order Date]])</f>
        <v>6</v>
      </c>
      <c r="F1046" s="5" t="str">
        <f>TEXT(SalesDataTable[[#This Row],[Order Date]], "MMM")</f>
        <v>Jun</v>
      </c>
      <c r="G1046" s="4" t="s">
        <v>11</v>
      </c>
      <c r="H1046" s="4" t="s">
        <v>39</v>
      </c>
      <c r="I1046" s="4" t="s">
        <v>19</v>
      </c>
      <c r="J1046" s="4" t="s">
        <v>3</v>
      </c>
      <c r="K1046" s="4" t="s">
        <v>9</v>
      </c>
      <c r="L1046" s="4" t="s">
        <v>17</v>
      </c>
      <c r="M1046" s="9">
        <v>1</v>
      </c>
      <c r="N1046" s="6">
        <v>145.34</v>
      </c>
      <c r="O1046" s="7">
        <v>0.05</v>
      </c>
      <c r="P1046" s="6">
        <v>77.89</v>
      </c>
      <c r="Q1046" s="6">
        <f t="shared" si="64"/>
        <v>138.07300000000001</v>
      </c>
      <c r="R1046" s="6">
        <f t="shared" si="65"/>
        <v>77.89</v>
      </c>
      <c r="S1046" s="6">
        <f t="shared" si="66"/>
        <v>60.183000000000007</v>
      </c>
      <c r="T1046" s="8">
        <f t="shared" si="67"/>
        <v>0.43587812244247609</v>
      </c>
      <c r="U1046" s="5">
        <f>YEAR(SalesDataTable[[#This Row],[Order Date]])</f>
        <v>2026</v>
      </c>
      <c r="V1046" s="8" t="str">
        <f>"Q"&amp;ROUNDUP(MONTH(SalesDataTable[[#This Row],[Order Date]])/3,0)</f>
        <v>Q2</v>
      </c>
      <c r="W1046" s="9">
        <f>MONTH(SalesDataTable[[#This Row],[Order Date]])</f>
        <v>6</v>
      </c>
      <c r="X1046" s="8" t="str">
        <f>TEXT(SalesDataTable[[#This Row],[Order Date]],"mmm")</f>
        <v>Jun</v>
      </c>
    </row>
    <row r="1047" spans="1:24" ht="16">
      <c r="A1047" s="2">
        <v>910</v>
      </c>
      <c r="B1047" s="3">
        <v>46183</v>
      </c>
      <c r="C1047" s="5">
        <f>YEAR(SalesDataTable[[#This Row],[Order Date]])</f>
        <v>2026</v>
      </c>
      <c r="D1047" s="14" t="str">
        <f>"Q"&amp;ROUNDUP(MONTH(SalesDataTable[[#This Row],[Order Date]])/3,0)</f>
        <v>Q2</v>
      </c>
      <c r="E1047" s="5">
        <f>MONTH(SalesDataTable[[#This Row],[Order Date]])</f>
        <v>6</v>
      </c>
      <c r="F1047" s="5" t="str">
        <f>TEXT(SalesDataTable[[#This Row],[Order Date]], "MMM")</f>
        <v>Jun</v>
      </c>
      <c r="G1047" s="4" t="s">
        <v>11</v>
      </c>
      <c r="H1047" s="4" t="s">
        <v>52</v>
      </c>
      <c r="I1047" s="4" t="s">
        <v>2</v>
      </c>
      <c r="J1047" s="4" t="s">
        <v>16</v>
      </c>
      <c r="K1047" s="4" t="s">
        <v>14</v>
      </c>
      <c r="L1047" s="4" t="s">
        <v>15</v>
      </c>
      <c r="M1047" s="9">
        <v>1</v>
      </c>
      <c r="N1047" s="6">
        <v>35.950000000000003</v>
      </c>
      <c r="O1047" s="7">
        <v>0.1</v>
      </c>
      <c r="P1047" s="6">
        <v>13.63</v>
      </c>
      <c r="Q1047" s="6">
        <f t="shared" si="64"/>
        <v>32.355000000000004</v>
      </c>
      <c r="R1047" s="6">
        <f t="shared" si="65"/>
        <v>13.63</v>
      </c>
      <c r="S1047" s="6">
        <f t="shared" si="66"/>
        <v>18.725000000000001</v>
      </c>
      <c r="T1047" s="8">
        <f t="shared" si="67"/>
        <v>0.57873589862463293</v>
      </c>
      <c r="U1047" s="5">
        <f>YEAR(SalesDataTable[[#This Row],[Order Date]])</f>
        <v>2026</v>
      </c>
      <c r="V1047" s="8" t="str">
        <f>"Q"&amp;ROUNDUP(MONTH(SalesDataTable[[#This Row],[Order Date]])/3,0)</f>
        <v>Q2</v>
      </c>
      <c r="W1047" s="9">
        <f>MONTH(SalesDataTable[[#This Row],[Order Date]])</f>
        <v>6</v>
      </c>
      <c r="X1047" s="8" t="str">
        <f>TEXT(SalesDataTable[[#This Row],[Order Date]],"mmm")</f>
        <v>Jun</v>
      </c>
    </row>
    <row r="1048" spans="1:24" ht="16">
      <c r="A1048" s="2">
        <v>938</v>
      </c>
      <c r="B1048" s="3">
        <v>46183</v>
      </c>
      <c r="C1048" s="5">
        <f>YEAR(SalesDataTable[[#This Row],[Order Date]])</f>
        <v>2026</v>
      </c>
      <c r="D1048" s="14" t="str">
        <f>"Q"&amp;ROUNDUP(MONTH(SalesDataTable[[#This Row],[Order Date]])/3,0)</f>
        <v>Q2</v>
      </c>
      <c r="E1048" s="5">
        <f>MONTH(SalesDataTable[[#This Row],[Order Date]])</f>
        <v>6</v>
      </c>
      <c r="F1048" s="5" t="str">
        <f>TEXT(SalesDataTable[[#This Row],[Order Date]], "MMM")</f>
        <v>Jun</v>
      </c>
      <c r="G1048" s="4" t="s">
        <v>20</v>
      </c>
      <c r="H1048" s="4" t="s">
        <v>47</v>
      </c>
      <c r="I1048" s="4" t="s">
        <v>19</v>
      </c>
      <c r="J1048" s="4" t="s">
        <v>16</v>
      </c>
      <c r="K1048" s="4" t="s">
        <v>34</v>
      </c>
      <c r="L1048" s="4" t="s">
        <v>45</v>
      </c>
      <c r="M1048" s="9">
        <v>1</v>
      </c>
      <c r="N1048" s="6">
        <v>51.09</v>
      </c>
      <c r="O1048" s="7">
        <v>0</v>
      </c>
      <c r="P1048" s="6">
        <v>22.4</v>
      </c>
      <c r="Q1048" s="6">
        <f t="shared" si="64"/>
        <v>51.09</v>
      </c>
      <c r="R1048" s="6">
        <f t="shared" si="65"/>
        <v>22.4</v>
      </c>
      <c r="S1048" s="6">
        <f t="shared" si="66"/>
        <v>28.690000000000005</v>
      </c>
      <c r="T1048" s="8">
        <f t="shared" si="67"/>
        <v>0.56155803484047762</v>
      </c>
      <c r="U1048" s="5">
        <f>YEAR(SalesDataTable[[#This Row],[Order Date]])</f>
        <v>2026</v>
      </c>
      <c r="V1048" s="8" t="str">
        <f>"Q"&amp;ROUNDUP(MONTH(SalesDataTable[[#This Row],[Order Date]])/3,0)</f>
        <v>Q2</v>
      </c>
      <c r="W1048" s="9">
        <f>MONTH(SalesDataTable[[#This Row],[Order Date]])</f>
        <v>6</v>
      </c>
      <c r="X1048" s="8" t="str">
        <f>TEXT(SalesDataTable[[#This Row],[Order Date]],"mmm")</f>
        <v>Jun</v>
      </c>
    </row>
    <row r="1049" spans="1:24" ht="16">
      <c r="A1049" s="2">
        <v>1079</v>
      </c>
      <c r="B1049" s="3">
        <v>46183</v>
      </c>
      <c r="C1049" s="5">
        <f>YEAR(SalesDataTable[[#This Row],[Order Date]])</f>
        <v>2026</v>
      </c>
      <c r="D1049" s="14" t="str">
        <f>"Q"&amp;ROUNDUP(MONTH(SalesDataTable[[#This Row],[Order Date]])/3,0)</f>
        <v>Q2</v>
      </c>
      <c r="E1049" s="5">
        <f>MONTH(SalesDataTable[[#This Row],[Order Date]])</f>
        <v>6</v>
      </c>
      <c r="F1049" s="5" t="str">
        <f>TEXT(SalesDataTable[[#This Row],[Order Date]], "MMM")</f>
        <v>Jun</v>
      </c>
      <c r="G1049" s="4" t="s">
        <v>6</v>
      </c>
      <c r="H1049" s="4" t="s">
        <v>49</v>
      </c>
      <c r="I1049" s="4" t="s">
        <v>19</v>
      </c>
      <c r="J1049" s="4" t="s">
        <v>3</v>
      </c>
      <c r="K1049" s="4" t="s">
        <v>23</v>
      </c>
      <c r="L1049" s="4" t="s">
        <v>29</v>
      </c>
      <c r="M1049" s="9">
        <v>2</v>
      </c>
      <c r="N1049" s="6">
        <v>198.69</v>
      </c>
      <c r="O1049" s="7">
        <v>0.15</v>
      </c>
      <c r="P1049" s="6">
        <v>104.25</v>
      </c>
      <c r="Q1049" s="6">
        <f t="shared" si="64"/>
        <v>337.77299999999997</v>
      </c>
      <c r="R1049" s="6">
        <f t="shared" si="65"/>
        <v>208.5</v>
      </c>
      <c r="S1049" s="6">
        <f t="shared" si="66"/>
        <v>129.27299999999997</v>
      </c>
      <c r="T1049" s="8">
        <f t="shared" si="67"/>
        <v>0.38272153191640534</v>
      </c>
      <c r="U1049" s="5">
        <f>YEAR(SalesDataTable[[#This Row],[Order Date]])</f>
        <v>2026</v>
      </c>
      <c r="V1049" s="8" t="str">
        <f>"Q"&amp;ROUNDUP(MONTH(SalesDataTable[[#This Row],[Order Date]])/3,0)</f>
        <v>Q2</v>
      </c>
      <c r="W1049" s="9">
        <f>MONTH(SalesDataTable[[#This Row],[Order Date]])</f>
        <v>6</v>
      </c>
      <c r="X1049" s="8" t="str">
        <f>TEXT(SalesDataTable[[#This Row],[Order Date]],"mmm")</f>
        <v>Jun</v>
      </c>
    </row>
    <row r="1050" spans="1:24" ht="16">
      <c r="A1050" s="2">
        <v>1662</v>
      </c>
      <c r="B1050" s="3">
        <v>46183</v>
      </c>
      <c r="C1050" s="5">
        <f>YEAR(SalesDataTable[[#This Row],[Order Date]])</f>
        <v>2026</v>
      </c>
      <c r="D1050" s="14" t="str">
        <f>"Q"&amp;ROUNDUP(MONTH(SalesDataTable[[#This Row],[Order Date]])/3,0)</f>
        <v>Q2</v>
      </c>
      <c r="E1050" s="5">
        <f>MONTH(SalesDataTable[[#This Row],[Order Date]])</f>
        <v>6</v>
      </c>
      <c r="F1050" s="5" t="str">
        <f>TEXT(SalesDataTable[[#This Row],[Order Date]], "MMM")</f>
        <v>Jun</v>
      </c>
      <c r="G1050" s="4" t="s">
        <v>6</v>
      </c>
      <c r="H1050" s="4" t="s">
        <v>27</v>
      </c>
      <c r="I1050" s="4" t="s">
        <v>19</v>
      </c>
      <c r="J1050" s="4" t="s">
        <v>13</v>
      </c>
      <c r="K1050" s="4" t="s">
        <v>4</v>
      </c>
      <c r="L1050" s="4" t="s">
        <v>5</v>
      </c>
      <c r="M1050" s="9">
        <v>3</v>
      </c>
      <c r="N1050" s="6">
        <v>83.45</v>
      </c>
      <c r="O1050" s="7">
        <v>0</v>
      </c>
      <c r="P1050" s="6">
        <v>43.73</v>
      </c>
      <c r="Q1050" s="6">
        <f t="shared" si="64"/>
        <v>250.35000000000002</v>
      </c>
      <c r="R1050" s="6">
        <f t="shared" si="65"/>
        <v>131.19</v>
      </c>
      <c r="S1050" s="6">
        <f t="shared" si="66"/>
        <v>119.16000000000003</v>
      </c>
      <c r="T1050" s="8">
        <f t="shared" si="67"/>
        <v>0.47597363690832839</v>
      </c>
      <c r="U1050" s="5">
        <f>YEAR(SalesDataTable[[#This Row],[Order Date]])</f>
        <v>2026</v>
      </c>
      <c r="V1050" s="8" t="str">
        <f>"Q"&amp;ROUNDUP(MONTH(SalesDataTable[[#This Row],[Order Date]])/3,0)</f>
        <v>Q2</v>
      </c>
      <c r="W1050" s="9">
        <f>MONTH(SalesDataTable[[#This Row],[Order Date]])</f>
        <v>6</v>
      </c>
      <c r="X1050" s="8" t="str">
        <f>TEXT(SalesDataTable[[#This Row],[Order Date]],"mmm")</f>
        <v>Jun</v>
      </c>
    </row>
    <row r="1051" spans="1:24" ht="16">
      <c r="A1051" s="2">
        <v>2748</v>
      </c>
      <c r="B1051" s="3">
        <v>46183</v>
      </c>
      <c r="C1051" s="5">
        <f>YEAR(SalesDataTable[[#This Row],[Order Date]])</f>
        <v>2026</v>
      </c>
      <c r="D1051" s="14" t="str">
        <f>"Q"&amp;ROUNDUP(MONTH(SalesDataTable[[#This Row],[Order Date]])/3,0)</f>
        <v>Q2</v>
      </c>
      <c r="E1051" s="5">
        <f>MONTH(SalesDataTable[[#This Row],[Order Date]])</f>
        <v>6</v>
      </c>
      <c r="F1051" s="5" t="str">
        <f>TEXT(SalesDataTable[[#This Row],[Order Date]], "MMM")</f>
        <v>Jun</v>
      </c>
      <c r="G1051" s="4" t="s">
        <v>11</v>
      </c>
      <c r="H1051" s="4" t="s">
        <v>12</v>
      </c>
      <c r="I1051" s="4" t="s">
        <v>2</v>
      </c>
      <c r="J1051" s="4" t="s">
        <v>13</v>
      </c>
      <c r="K1051" s="4" t="s">
        <v>34</v>
      </c>
      <c r="L1051" s="4" t="s">
        <v>35</v>
      </c>
      <c r="M1051" s="9">
        <v>2</v>
      </c>
      <c r="N1051" s="6">
        <v>40.86</v>
      </c>
      <c r="O1051" s="7">
        <v>0</v>
      </c>
      <c r="P1051" s="6">
        <v>14.59</v>
      </c>
      <c r="Q1051" s="6">
        <f t="shared" si="64"/>
        <v>81.72</v>
      </c>
      <c r="R1051" s="6">
        <f t="shared" si="65"/>
        <v>29.18</v>
      </c>
      <c r="S1051" s="6">
        <f t="shared" si="66"/>
        <v>52.54</v>
      </c>
      <c r="T1051" s="8">
        <f t="shared" si="67"/>
        <v>0.64292706803720023</v>
      </c>
      <c r="U1051" s="5">
        <f>YEAR(SalesDataTable[[#This Row],[Order Date]])</f>
        <v>2026</v>
      </c>
      <c r="V1051" s="8" t="str">
        <f>"Q"&amp;ROUNDUP(MONTH(SalesDataTable[[#This Row],[Order Date]])/3,0)</f>
        <v>Q2</v>
      </c>
      <c r="W1051" s="9">
        <f>MONTH(SalesDataTable[[#This Row],[Order Date]])</f>
        <v>6</v>
      </c>
      <c r="X1051" s="8" t="str">
        <f>TEXT(SalesDataTable[[#This Row],[Order Date]],"mmm")</f>
        <v>Jun</v>
      </c>
    </row>
    <row r="1052" spans="1:24" ht="16">
      <c r="A1052" s="2">
        <v>3354</v>
      </c>
      <c r="B1052" s="3">
        <v>46183</v>
      </c>
      <c r="C1052" s="5">
        <f>YEAR(SalesDataTable[[#This Row],[Order Date]])</f>
        <v>2026</v>
      </c>
      <c r="D1052" s="14" t="str">
        <f>"Q"&amp;ROUNDUP(MONTH(SalesDataTable[[#This Row],[Order Date]])/3,0)</f>
        <v>Q2</v>
      </c>
      <c r="E1052" s="5">
        <f>MONTH(SalesDataTable[[#This Row],[Order Date]])</f>
        <v>6</v>
      </c>
      <c r="F1052" s="5" t="str">
        <f>TEXT(SalesDataTable[[#This Row],[Order Date]], "MMM")</f>
        <v>Jun</v>
      </c>
      <c r="G1052" s="4" t="s">
        <v>6</v>
      </c>
      <c r="H1052" s="4" t="s">
        <v>27</v>
      </c>
      <c r="I1052" s="4" t="s">
        <v>19</v>
      </c>
      <c r="J1052" s="4" t="s">
        <v>13</v>
      </c>
      <c r="K1052" s="4" t="s">
        <v>23</v>
      </c>
      <c r="L1052" s="4" t="s">
        <v>40</v>
      </c>
      <c r="M1052" s="9">
        <v>1</v>
      </c>
      <c r="N1052" s="6">
        <v>82.21</v>
      </c>
      <c r="O1052" s="7">
        <v>0.05</v>
      </c>
      <c r="P1052" s="6">
        <v>39.04</v>
      </c>
      <c r="Q1052" s="6">
        <f t="shared" si="64"/>
        <v>78.099499999999992</v>
      </c>
      <c r="R1052" s="6">
        <f t="shared" si="65"/>
        <v>39.04</v>
      </c>
      <c r="S1052" s="6">
        <f t="shared" si="66"/>
        <v>39.059499999999993</v>
      </c>
      <c r="T1052" s="8">
        <f t="shared" si="67"/>
        <v>0.50012484074802011</v>
      </c>
      <c r="U1052" s="5">
        <f>YEAR(SalesDataTable[[#This Row],[Order Date]])</f>
        <v>2026</v>
      </c>
      <c r="V1052" s="8" t="str">
        <f>"Q"&amp;ROUNDUP(MONTH(SalesDataTable[[#This Row],[Order Date]])/3,0)</f>
        <v>Q2</v>
      </c>
      <c r="W1052" s="9">
        <f>MONTH(SalesDataTable[[#This Row],[Order Date]])</f>
        <v>6</v>
      </c>
      <c r="X1052" s="8" t="str">
        <f>TEXT(SalesDataTable[[#This Row],[Order Date]],"mmm")</f>
        <v>Jun</v>
      </c>
    </row>
    <row r="1053" spans="1:24" ht="16">
      <c r="A1053" s="2">
        <v>3532</v>
      </c>
      <c r="B1053" s="3">
        <v>46183</v>
      </c>
      <c r="C1053" s="5">
        <f>YEAR(SalesDataTable[[#This Row],[Order Date]])</f>
        <v>2026</v>
      </c>
      <c r="D1053" s="14" t="str">
        <f>"Q"&amp;ROUNDUP(MONTH(SalesDataTable[[#This Row],[Order Date]])/3,0)</f>
        <v>Q2</v>
      </c>
      <c r="E1053" s="5">
        <f>MONTH(SalesDataTable[[#This Row],[Order Date]])</f>
        <v>6</v>
      </c>
      <c r="F1053" s="5" t="str">
        <f>TEXT(SalesDataTable[[#This Row],[Order Date]], "MMM")</f>
        <v>Jun</v>
      </c>
      <c r="G1053" s="4" t="s">
        <v>11</v>
      </c>
      <c r="H1053" s="4" t="s">
        <v>39</v>
      </c>
      <c r="I1053" s="4" t="s">
        <v>28</v>
      </c>
      <c r="J1053" s="4" t="s">
        <v>16</v>
      </c>
      <c r="K1053" s="4" t="s">
        <v>34</v>
      </c>
      <c r="L1053" s="4" t="s">
        <v>42</v>
      </c>
      <c r="M1053" s="9">
        <v>1</v>
      </c>
      <c r="N1053" s="6">
        <v>35.93</v>
      </c>
      <c r="O1053" s="7">
        <v>0.1</v>
      </c>
      <c r="P1053" s="6">
        <v>13.52</v>
      </c>
      <c r="Q1053" s="6">
        <f t="shared" si="64"/>
        <v>32.337000000000003</v>
      </c>
      <c r="R1053" s="6">
        <f t="shared" si="65"/>
        <v>13.52</v>
      </c>
      <c r="S1053" s="6">
        <f t="shared" si="66"/>
        <v>18.817000000000004</v>
      </c>
      <c r="T1053" s="8">
        <f t="shared" si="67"/>
        <v>0.58190308315551853</v>
      </c>
      <c r="U1053" s="5">
        <f>YEAR(SalesDataTable[[#This Row],[Order Date]])</f>
        <v>2026</v>
      </c>
      <c r="V1053" s="8" t="str">
        <f>"Q"&amp;ROUNDUP(MONTH(SalesDataTable[[#This Row],[Order Date]])/3,0)</f>
        <v>Q2</v>
      </c>
      <c r="W1053" s="9">
        <f>MONTH(SalesDataTable[[#This Row],[Order Date]])</f>
        <v>6</v>
      </c>
      <c r="X1053" s="8" t="str">
        <f>TEXT(SalesDataTable[[#This Row],[Order Date]],"mmm")</f>
        <v>Jun</v>
      </c>
    </row>
    <row r="1054" spans="1:24" ht="16">
      <c r="A1054" s="2">
        <v>3636</v>
      </c>
      <c r="B1054" s="3">
        <v>46183</v>
      </c>
      <c r="C1054" s="5">
        <f>YEAR(SalesDataTable[[#This Row],[Order Date]])</f>
        <v>2026</v>
      </c>
      <c r="D1054" s="14" t="str">
        <f>"Q"&amp;ROUNDUP(MONTH(SalesDataTable[[#This Row],[Order Date]])/3,0)</f>
        <v>Q2</v>
      </c>
      <c r="E1054" s="5">
        <f>MONTH(SalesDataTable[[#This Row],[Order Date]])</f>
        <v>6</v>
      </c>
      <c r="F1054" s="5" t="str">
        <f>TEXT(SalesDataTable[[#This Row],[Order Date]], "MMM")</f>
        <v>Jun</v>
      </c>
      <c r="G1054" s="4" t="s">
        <v>0</v>
      </c>
      <c r="H1054" s="4" t="s">
        <v>1</v>
      </c>
      <c r="I1054" s="4" t="s">
        <v>28</v>
      </c>
      <c r="J1054" s="4" t="s">
        <v>13</v>
      </c>
      <c r="K1054" s="4" t="s">
        <v>14</v>
      </c>
      <c r="L1054" s="4" t="s">
        <v>48</v>
      </c>
      <c r="M1054" s="9">
        <v>2</v>
      </c>
      <c r="N1054" s="6">
        <v>164.77</v>
      </c>
      <c r="O1054" s="7">
        <v>0</v>
      </c>
      <c r="P1054" s="6">
        <v>89.07</v>
      </c>
      <c r="Q1054" s="6">
        <f t="shared" si="64"/>
        <v>329.54</v>
      </c>
      <c r="R1054" s="6">
        <f t="shared" si="65"/>
        <v>178.14</v>
      </c>
      <c r="S1054" s="6">
        <f t="shared" si="66"/>
        <v>151.40000000000003</v>
      </c>
      <c r="T1054" s="8">
        <f t="shared" si="67"/>
        <v>0.45942829398555568</v>
      </c>
      <c r="U1054" s="5">
        <f>YEAR(SalesDataTable[[#This Row],[Order Date]])</f>
        <v>2026</v>
      </c>
      <c r="V1054" s="8" t="str">
        <f>"Q"&amp;ROUNDUP(MONTH(SalesDataTable[[#This Row],[Order Date]])/3,0)</f>
        <v>Q2</v>
      </c>
      <c r="W1054" s="9">
        <f>MONTH(SalesDataTable[[#This Row],[Order Date]])</f>
        <v>6</v>
      </c>
      <c r="X1054" s="8" t="str">
        <f>TEXT(SalesDataTable[[#This Row],[Order Date]],"mmm")</f>
        <v>Jun</v>
      </c>
    </row>
    <row r="1055" spans="1:24" ht="16">
      <c r="A1055" s="2">
        <v>3810</v>
      </c>
      <c r="B1055" s="3">
        <v>46183</v>
      </c>
      <c r="C1055" s="5">
        <f>YEAR(SalesDataTable[[#This Row],[Order Date]])</f>
        <v>2026</v>
      </c>
      <c r="D1055" s="14" t="str">
        <f>"Q"&amp;ROUNDUP(MONTH(SalesDataTable[[#This Row],[Order Date]])/3,0)</f>
        <v>Q2</v>
      </c>
      <c r="E1055" s="5">
        <f>MONTH(SalesDataTable[[#This Row],[Order Date]])</f>
        <v>6</v>
      </c>
      <c r="F1055" s="5" t="str">
        <f>TEXT(SalesDataTable[[#This Row],[Order Date]], "MMM")</f>
        <v>Jun</v>
      </c>
      <c r="G1055" s="4" t="s">
        <v>11</v>
      </c>
      <c r="H1055" s="4" t="s">
        <v>12</v>
      </c>
      <c r="I1055" s="4" t="s">
        <v>8</v>
      </c>
      <c r="J1055" s="4" t="s">
        <v>16</v>
      </c>
      <c r="K1055" s="4" t="s">
        <v>14</v>
      </c>
      <c r="L1055" s="4" t="s">
        <v>32</v>
      </c>
      <c r="M1055" s="9">
        <v>4</v>
      </c>
      <c r="N1055" s="6">
        <v>47.36</v>
      </c>
      <c r="O1055" s="7">
        <v>0.1</v>
      </c>
      <c r="P1055" s="6">
        <v>18.87</v>
      </c>
      <c r="Q1055" s="6">
        <f t="shared" si="64"/>
        <v>170.49600000000001</v>
      </c>
      <c r="R1055" s="6">
        <f t="shared" si="65"/>
        <v>75.48</v>
      </c>
      <c r="S1055" s="6">
        <f t="shared" si="66"/>
        <v>95.016000000000005</v>
      </c>
      <c r="T1055" s="8">
        <f t="shared" si="67"/>
        <v>0.55729166666666663</v>
      </c>
      <c r="U1055" s="5">
        <f>YEAR(SalesDataTable[[#This Row],[Order Date]])</f>
        <v>2026</v>
      </c>
      <c r="V1055" s="8" t="str">
        <f>"Q"&amp;ROUNDUP(MONTH(SalesDataTable[[#This Row],[Order Date]])/3,0)</f>
        <v>Q2</v>
      </c>
      <c r="W1055" s="9">
        <f>MONTH(SalesDataTable[[#This Row],[Order Date]])</f>
        <v>6</v>
      </c>
      <c r="X1055" s="8" t="str">
        <f>TEXT(SalesDataTable[[#This Row],[Order Date]],"mmm")</f>
        <v>Jun</v>
      </c>
    </row>
    <row r="1056" spans="1:24" ht="16">
      <c r="A1056" s="2">
        <v>4137</v>
      </c>
      <c r="B1056" s="3">
        <v>46183</v>
      </c>
      <c r="C1056" s="5">
        <f>YEAR(SalesDataTable[[#This Row],[Order Date]])</f>
        <v>2026</v>
      </c>
      <c r="D1056" s="14" t="str">
        <f>"Q"&amp;ROUNDUP(MONTH(SalesDataTable[[#This Row],[Order Date]])/3,0)</f>
        <v>Q2</v>
      </c>
      <c r="E1056" s="5">
        <f>MONTH(SalesDataTable[[#This Row],[Order Date]])</f>
        <v>6</v>
      </c>
      <c r="F1056" s="5" t="str">
        <f>TEXT(SalesDataTable[[#This Row],[Order Date]], "MMM")</f>
        <v>Jun</v>
      </c>
      <c r="G1056" s="4" t="s">
        <v>20</v>
      </c>
      <c r="H1056" s="4" t="s">
        <v>33</v>
      </c>
      <c r="I1056" s="4" t="s">
        <v>2</v>
      </c>
      <c r="J1056" s="4" t="s">
        <v>3</v>
      </c>
      <c r="K1056" s="4" t="s">
        <v>9</v>
      </c>
      <c r="L1056" s="4" t="s">
        <v>10</v>
      </c>
      <c r="M1056" s="9">
        <v>1</v>
      </c>
      <c r="N1056" s="6">
        <v>90.7</v>
      </c>
      <c r="O1056" s="7">
        <v>0</v>
      </c>
      <c r="P1056" s="6">
        <v>44.18</v>
      </c>
      <c r="Q1056" s="6">
        <f t="shared" si="64"/>
        <v>90.7</v>
      </c>
      <c r="R1056" s="6">
        <f t="shared" si="65"/>
        <v>44.18</v>
      </c>
      <c r="S1056" s="6">
        <f t="shared" si="66"/>
        <v>46.52</v>
      </c>
      <c r="T1056" s="8">
        <f t="shared" si="67"/>
        <v>0.51289966923925034</v>
      </c>
      <c r="U1056" s="5">
        <f>YEAR(SalesDataTable[[#This Row],[Order Date]])</f>
        <v>2026</v>
      </c>
      <c r="V1056" s="8" t="str">
        <f>"Q"&amp;ROUNDUP(MONTH(SalesDataTable[[#This Row],[Order Date]])/3,0)</f>
        <v>Q2</v>
      </c>
      <c r="W1056" s="9">
        <f>MONTH(SalesDataTable[[#This Row],[Order Date]])</f>
        <v>6</v>
      </c>
      <c r="X1056" s="8" t="str">
        <f>TEXT(SalesDataTable[[#This Row],[Order Date]],"mmm")</f>
        <v>Jun</v>
      </c>
    </row>
    <row r="1057" spans="1:24" ht="16">
      <c r="A1057" s="2">
        <v>4303</v>
      </c>
      <c r="B1057" s="3">
        <v>46183</v>
      </c>
      <c r="C1057" s="5">
        <f>YEAR(SalesDataTable[[#This Row],[Order Date]])</f>
        <v>2026</v>
      </c>
      <c r="D1057" s="14" t="str">
        <f>"Q"&amp;ROUNDUP(MONTH(SalesDataTable[[#This Row],[Order Date]])/3,0)</f>
        <v>Q2</v>
      </c>
      <c r="E1057" s="5">
        <f>MONTH(SalesDataTable[[#This Row],[Order Date]])</f>
        <v>6</v>
      </c>
      <c r="F1057" s="5" t="str">
        <f>TEXT(SalesDataTable[[#This Row],[Order Date]], "MMM")</f>
        <v>Jun</v>
      </c>
      <c r="G1057" s="4" t="s">
        <v>11</v>
      </c>
      <c r="H1057" s="4" t="s">
        <v>39</v>
      </c>
      <c r="I1057" s="4" t="s">
        <v>28</v>
      </c>
      <c r="J1057" s="4" t="s">
        <v>3</v>
      </c>
      <c r="K1057" s="4" t="s">
        <v>14</v>
      </c>
      <c r="L1057" s="4" t="s">
        <v>32</v>
      </c>
      <c r="M1057" s="9">
        <v>1</v>
      </c>
      <c r="N1057" s="6">
        <v>45.59</v>
      </c>
      <c r="O1057" s="7">
        <v>0</v>
      </c>
      <c r="P1057" s="6">
        <v>18.57</v>
      </c>
      <c r="Q1057" s="6">
        <f t="shared" si="64"/>
        <v>45.59</v>
      </c>
      <c r="R1057" s="6">
        <f t="shared" si="65"/>
        <v>18.57</v>
      </c>
      <c r="S1057" s="6">
        <f t="shared" si="66"/>
        <v>27.020000000000003</v>
      </c>
      <c r="T1057" s="8">
        <f t="shared" si="67"/>
        <v>0.59267383198069756</v>
      </c>
      <c r="U1057" s="5">
        <f>YEAR(SalesDataTable[[#This Row],[Order Date]])</f>
        <v>2026</v>
      </c>
      <c r="V1057" s="8" t="str">
        <f>"Q"&amp;ROUNDUP(MONTH(SalesDataTable[[#This Row],[Order Date]])/3,0)</f>
        <v>Q2</v>
      </c>
      <c r="W1057" s="9">
        <f>MONTH(SalesDataTable[[#This Row],[Order Date]])</f>
        <v>6</v>
      </c>
      <c r="X1057" s="8" t="str">
        <f>TEXT(SalesDataTable[[#This Row],[Order Date]],"mmm")</f>
        <v>Jun</v>
      </c>
    </row>
    <row r="1058" spans="1:24" ht="16">
      <c r="A1058" s="2">
        <v>4991</v>
      </c>
      <c r="B1058" s="3">
        <v>46183</v>
      </c>
      <c r="C1058" s="5">
        <f>YEAR(SalesDataTable[[#This Row],[Order Date]])</f>
        <v>2026</v>
      </c>
      <c r="D1058" s="14" t="str">
        <f>"Q"&amp;ROUNDUP(MONTH(SalesDataTable[[#This Row],[Order Date]])/3,0)</f>
        <v>Q2</v>
      </c>
      <c r="E1058" s="5">
        <f>MONTH(SalesDataTable[[#This Row],[Order Date]])</f>
        <v>6</v>
      </c>
      <c r="F1058" s="5" t="str">
        <f>TEXT(SalesDataTable[[#This Row],[Order Date]], "MMM")</f>
        <v>Jun</v>
      </c>
      <c r="G1058" s="4" t="s">
        <v>20</v>
      </c>
      <c r="H1058" s="4" t="s">
        <v>21</v>
      </c>
      <c r="I1058" s="4" t="s">
        <v>2</v>
      </c>
      <c r="J1058" s="4" t="s">
        <v>13</v>
      </c>
      <c r="K1058" s="4" t="s">
        <v>9</v>
      </c>
      <c r="L1058" s="4" t="s">
        <v>17</v>
      </c>
      <c r="M1058" s="9">
        <v>3</v>
      </c>
      <c r="N1058" s="6">
        <v>146.55000000000001</v>
      </c>
      <c r="O1058" s="7">
        <v>0.1</v>
      </c>
      <c r="P1058" s="6">
        <v>79.59</v>
      </c>
      <c r="Q1058" s="6">
        <f t="shared" si="64"/>
        <v>395.68500000000006</v>
      </c>
      <c r="R1058" s="6">
        <f t="shared" si="65"/>
        <v>238.77</v>
      </c>
      <c r="S1058" s="6">
        <f t="shared" si="66"/>
        <v>156.91500000000005</v>
      </c>
      <c r="T1058" s="8">
        <f t="shared" si="67"/>
        <v>0.39656544978960545</v>
      </c>
      <c r="U1058" s="5">
        <f>YEAR(SalesDataTable[[#This Row],[Order Date]])</f>
        <v>2026</v>
      </c>
      <c r="V1058" s="8" t="str">
        <f>"Q"&amp;ROUNDUP(MONTH(SalesDataTable[[#This Row],[Order Date]])/3,0)</f>
        <v>Q2</v>
      </c>
      <c r="W1058" s="9">
        <f>MONTH(SalesDataTable[[#This Row],[Order Date]])</f>
        <v>6</v>
      </c>
      <c r="X1058" s="8" t="str">
        <f>TEXT(SalesDataTable[[#This Row],[Order Date]],"mmm")</f>
        <v>Jun</v>
      </c>
    </row>
    <row r="1059" spans="1:24" ht="16">
      <c r="A1059" s="2">
        <v>39</v>
      </c>
      <c r="B1059" s="3">
        <v>46184</v>
      </c>
      <c r="C1059" s="5">
        <f>YEAR(SalesDataTable[[#This Row],[Order Date]])</f>
        <v>2026</v>
      </c>
      <c r="D1059" s="14" t="str">
        <f>"Q"&amp;ROUNDUP(MONTH(SalesDataTable[[#This Row],[Order Date]])/3,0)</f>
        <v>Q2</v>
      </c>
      <c r="E1059" s="5">
        <f>MONTH(SalesDataTable[[#This Row],[Order Date]])</f>
        <v>6</v>
      </c>
      <c r="F1059" s="5" t="str">
        <f>TEXT(SalesDataTable[[#This Row],[Order Date]], "MMM")</f>
        <v>Jun</v>
      </c>
      <c r="G1059" s="4" t="s">
        <v>20</v>
      </c>
      <c r="H1059" s="4" t="s">
        <v>33</v>
      </c>
      <c r="I1059" s="4" t="s">
        <v>28</v>
      </c>
      <c r="J1059" s="4" t="s">
        <v>16</v>
      </c>
      <c r="K1059" s="4" t="s">
        <v>4</v>
      </c>
      <c r="L1059" s="4" t="s">
        <v>26</v>
      </c>
      <c r="M1059" s="9">
        <v>4</v>
      </c>
      <c r="N1059" s="6">
        <v>40.33</v>
      </c>
      <c r="O1059" s="7">
        <v>0.1</v>
      </c>
      <c r="P1059" s="6">
        <v>17.170000000000002</v>
      </c>
      <c r="Q1059" s="6">
        <f t="shared" si="64"/>
        <v>145.18799999999999</v>
      </c>
      <c r="R1059" s="6">
        <f t="shared" si="65"/>
        <v>68.680000000000007</v>
      </c>
      <c r="S1059" s="6">
        <f t="shared" si="66"/>
        <v>76.507999999999981</v>
      </c>
      <c r="T1059" s="8">
        <f t="shared" si="67"/>
        <v>0.52695815081136177</v>
      </c>
      <c r="U1059" s="5">
        <f>YEAR(SalesDataTable[[#This Row],[Order Date]])</f>
        <v>2026</v>
      </c>
      <c r="V1059" s="8" t="str">
        <f>"Q"&amp;ROUNDUP(MONTH(SalesDataTable[[#This Row],[Order Date]])/3,0)</f>
        <v>Q2</v>
      </c>
      <c r="W1059" s="9">
        <f>MONTH(SalesDataTable[[#This Row],[Order Date]])</f>
        <v>6</v>
      </c>
      <c r="X1059" s="8" t="str">
        <f>TEXT(SalesDataTable[[#This Row],[Order Date]],"mmm")</f>
        <v>Jun</v>
      </c>
    </row>
    <row r="1060" spans="1:24" ht="16">
      <c r="A1060" s="2">
        <v>206</v>
      </c>
      <c r="B1060" s="3">
        <v>46184</v>
      </c>
      <c r="C1060" s="5">
        <f>YEAR(SalesDataTable[[#This Row],[Order Date]])</f>
        <v>2026</v>
      </c>
      <c r="D1060" s="14" t="str">
        <f>"Q"&amp;ROUNDUP(MONTH(SalesDataTable[[#This Row],[Order Date]])/3,0)</f>
        <v>Q2</v>
      </c>
      <c r="E1060" s="5">
        <f>MONTH(SalesDataTable[[#This Row],[Order Date]])</f>
        <v>6</v>
      </c>
      <c r="F1060" s="5" t="str">
        <f>TEXT(SalesDataTable[[#This Row],[Order Date]], "MMM")</f>
        <v>Jun</v>
      </c>
      <c r="G1060" s="4" t="s">
        <v>0</v>
      </c>
      <c r="H1060" s="4" t="s">
        <v>1</v>
      </c>
      <c r="I1060" s="4" t="s">
        <v>19</v>
      </c>
      <c r="J1060" s="4" t="s">
        <v>13</v>
      </c>
      <c r="K1060" s="4" t="s">
        <v>4</v>
      </c>
      <c r="L1060" s="4" t="s">
        <v>22</v>
      </c>
      <c r="M1060" s="9">
        <v>2</v>
      </c>
      <c r="N1060" s="6">
        <v>51.83</v>
      </c>
      <c r="O1060" s="7">
        <v>0.1</v>
      </c>
      <c r="P1060" s="6">
        <v>23.1</v>
      </c>
      <c r="Q1060" s="6">
        <f t="shared" si="64"/>
        <v>93.293999999999997</v>
      </c>
      <c r="R1060" s="6">
        <f t="shared" si="65"/>
        <v>46.2</v>
      </c>
      <c r="S1060" s="6">
        <f t="shared" si="66"/>
        <v>47.093999999999994</v>
      </c>
      <c r="T1060" s="8">
        <f t="shared" si="67"/>
        <v>0.50479130490706792</v>
      </c>
      <c r="U1060" s="5">
        <f>YEAR(SalesDataTable[[#This Row],[Order Date]])</f>
        <v>2026</v>
      </c>
      <c r="V1060" s="8" t="str">
        <f>"Q"&amp;ROUNDUP(MONTH(SalesDataTable[[#This Row],[Order Date]])/3,0)</f>
        <v>Q2</v>
      </c>
      <c r="W1060" s="9">
        <f>MONTH(SalesDataTable[[#This Row],[Order Date]])</f>
        <v>6</v>
      </c>
      <c r="X1060" s="8" t="str">
        <f>TEXT(SalesDataTable[[#This Row],[Order Date]],"mmm")</f>
        <v>Jun</v>
      </c>
    </row>
    <row r="1061" spans="1:24" ht="16">
      <c r="A1061" s="2">
        <v>397</v>
      </c>
      <c r="B1061" s="3">
        <v>46184</v>
      </c>
      <c r="C1061" s="5">
        <f>YEAR(SalesDataTable[[#This Row],[Order Date]])</f>
        <v>2026</v>
      </c>
      <c r="D1061" s="14" t="str">
        <f>"Q"&amp;ROUNDUP(MONTH(SalesDataTable[[#This Row],[Order Date]])/3,0)</f>
        <v>Q2</v>
      </c>
      <c r="E1061" s="5">
        <f>MONTH(SalesDataTable[[#This Row],[Order Date]])</f>
        <v>6</v>
      </c>
      <c r="F1061" s="5" t="str">
        <f>TEXT(SalesDataTable[[#This Row],[Order Date]], "MMM")</f>
        <v>Jun</v>
      </c>
      <c r="G1061" s="4" t="s">
        <v>20</v>
      </c>
      <c r="H1061" s="4" t="s">
        <v>33</v>
      </c>
      <c r="I1061" s="4" t="s">
        <v>2</v>
      </c>
      <c r="J1061" s="4" t="s">
        <v>16</v>
      </c>
      <c r="K1061" s="4" t="s">
        <v>23</v>
      </c>
      <c r="L1061" s="4" t="s">
        <v>51</v>
      </c>
      <c r="M1061" s="9">
        <v>2</v>
      </c>
      <c r="N1061" s="6">
        <v>121.19</v>
      </c>
      <c r="O1061" s="7">
        <v>0.05</v>
      </c>
      <c r="P1061" s="6">
        <v>58.91</v>
      </c>
      <c r="Q1061" s="6">
        <f t="shared" si="64"/>
        <v>230.261</v>
      </c>
      <c r="R1061" s="6">
        <f t="shared" si="65"/>
        <v>117.82</v>
      </c>
      <c r="S1061" s="6">
        <f t="shared" si="66"/>
        <v>112.441</v>
      </c>
      <c r="T1061" s="8">
        <f t="shared" si="67"/>
        <v>0.48831977625390321</v>
      </c>
      <c r="U1061" s="5">
        <f>YEAR(SalesDataTable[[#This Row],[Order Date]])</f>
        <v>2026</v>
      </c>
      <c r="V1061" s="8" t="str">
        <f>"Q"&amp;ROUNDUP(MONTH(SalesDataTable[[#This Row],[Order Date]])/3,0)</f>
        <v>Q2</v>
      </c>
      <c r="W1061" s="9">
        <f>MONTH(SalesDataTable[[#This Row],[Order Date]])</f>
        <v>6</v>
      </c>
      <c r="X1061" s="8" t="str">
        <f>TEXT(SalesDataTable[[#This Row],[Order Date]],"mmm")</f>
        <v>Jun</v>
      </c>
    </row>
    <row r="1062" spans="1:24" ht="16">
      <c r="A1062" s="2">
        <v>763</v>
      </c>
      <c r="B1062" s="3">
        <v>46184</v>
      </c>
      <c r="C1062" s="5">
        <f>YEAR(SalesDataTable[[#This Row],[Order Date]])</f>
        <v>2026</v>
      </c>
      <c r="D1062" s="14" t="str">
        <f>"Q"&amp;ROUNDUP(MONTH(SalesDataTable[[#This Row],[Order Date]])/3,0)</f>
        <v>Q2</v>
      </c>
      <c r="E1062" s="5">
        <f>MONTH(SalesDataTable[[#This Row],[Order Date]])</f>
        <v>6</v>
      </c>
      <c r="F1062" s="5" t="str">
        <f>TEXT(SalesDataTable[[#This Row],[Order Date]], "MMM")</f>
        <v>Jun</v>
      </c>
      <c r="G1062" s="4" t="s">
        <v>20</v>
      </c>
      <c r="H1062" s="4" t="s">
        <v>47</v>
      </c>
      <c r="I1062" s="4" t="s">
        <v>19</v>
      </c>
      <c r="J1062" s="4" t="s">
        <v>13</v>
      </c>
      <c r="K1062" s="4" t="s">
        <v>9</v>
      </c>
      <c r="L1062" s="4" t="s">
        <v>37</v>
      </c>
      <c r="M1062" s="9">
        <v>1</v>
      </c>
      <c r="N1062" s="6">
        <v>154.09</v>
      </c>
      <c r="O1062" s="7">
        <v>0</v>
      </c>
      <c r="P1062" s="6">
        <v>77.37</v>
      </c>
      <c r="Q1062" s="6">
        <f t="shared" si="64"/>
        <v>154.09</v>
      </c>
      <c r="R1062" s="6">
        <f t="shared" si="65"/>
        <v>77.37</v>
      </c>
      <c r="S1062" s="6">
        <f t="shared" si="66"/>
        <v>76.72</v>
      </c>
      <c r="T1062" s="8">
        <f t="shared" si="67"/>
        <v>0.49789084301382308</v>
      </c>
      <c r="U1062" s="5">
        <f>YEAR(SalesDataTable[[#This Row],[Order Date]])</f>
        <v>2026</v>
      </c>
      <c r="V1062" s="8" t="str">
        <f>"Q"&amp;ROUNDUP(MONTH(SalesDataTable[[#This Row],[Order Date]])/3,0)</f>
        <v>Q2</v>
      </c>
      <c r="W1062" s="9">
        <f>MONTH(SalesDataTable[[#This Row],[Order Date]])</f>
        <v>6</v>
      </c>
      <c r="X1062" s="8" t="str">
        <f>TEXT(SalesDataTable[[#This Row],[Order Date]],"mmm")</f>
        <v>Jun</v>
      </c>
    </row>
    <row r="1063" spans="1:24" ht="16">
      <c r="A1063" s="2">
        <v>1059</v>
      </c>
      <c r="B1063" s="3">
        <v>46184</v>
      </c>
      <c r="C1063" s="5">
        <f>YEAR(SalesDataTable[[#This Row],[Order Date]])</f>
        <v>2026</v>
      </c>
      <c r="D1063" s="14" t="str">
        <f>"Q"&amp;ROUNDUP(MONTH(SalesDataTable[[#This Row],[Order Date]])/3,0)</f>
        <v>Q2</v>
      </c>
      <c r="E1063" s="5">
        <f>MONTH(SalesDataTable[[#This Row],[Order Date]])</f>
        <v>6</v>
      </c>
      <c r="F1063" s="5" t="str">
        <f>TEXT(SalesDataTable[[#This Row],[Order Date]], "MMM")</f>
        <v>Jun</v>
      </c>
      <c r="G1063" s="4" t="s">
        <v>0</v>
      </c>
      <c r="H1063" s="4" t="s">
        <v>1</v>
      </c>
      <c r="I1063" s="4" t="s">
        <v>2</v>
      </c>
      <c r="J1063" s="4" t="s">
        <v>13</v>
      </c>
      <c r="K1063" s="4" t="s">
        <v>4</v>
      </c>
      <c r="L1063" s="4" t="s">
        <v>5</v>
      </c>
      <c r="M1063" s="9">
        <v>1</v>
      </c>
      <c r="N1063" s="6">
        <v>80.64</v>
      </c>
      <c r="O1063" s="7">
        <v>0.05</v>
      </c>
      <c r="P1063" s="6">
        <v>43.85</v>
      </c>
      <c r="Q1063" s="6">
        <f t="shared" si="64"/>
        <v>76.60799999999999</v>
      </c>
      <c r="R1063" s="6">
        <f t="shared" si="65"/>
        <v>43.85</v>
      </c>
      <c r="S1063" s="6">
        <f t="shared" si="66"/>
        <v>32.757999999999988</v>
      </c>
      <c r="T1063" s="8">
        <f t="shared" si="67"/>
        <v>0.42760547201336668</v>
      </c>
      <c r="U1063" s="5">
        <f>YEAR(SalesDataTable[[#This Row],[Order Date]])</f>
        <v>2026</v>
      </c>
      <c r="V1063" s="8" t="str">
        <f>"Q"&amp;ROUNDUP(MONTH(SalesDataTable[[#This Row],[Order Date]])/3,0)</f>
        <v>Q2</v>
      </c>
      <c r="W1063" s="9">
        <f>MONTH(SalesDataTable[[#This Row],[Order Date]])</f>
        <v>6</v>
      </c>
      <c r="X1063" s="8" t="str">
        <f>TEXT(SalesDataTable[[#This Row],[Order Date]],"mmm")</f>
        <v>Jun</v>
      </c>
    </row>
    <row r="1064" spans="1:24" ht="16">
      <c r="A1064" s="2">
        <v>1332</v>
      </c>
      <c r="B1064" s="3">
        <v>46184</v>
      </c>
      <c r="C1064" s="5">
        <f>YEAR(SalesDataTable[[#This Row],[Order Date]])</f>
        <v>2026</v>
      </c>
      <c r="D1064" s="14" t="str">
        <f>"Q"&amp;ROUNDUP(MONTH(SalesDataTable[[#This Row],[Order Date]])/3,0)</f>
        <v>Q2</v>
      </c>
      <c r="E1064" s="5">
        <f>MONTH(SalesDataTable[[#This Row],[Order Date]])</f>
        <v>6</v>
      </c>
      <c r="F1064" s="5" t="str">
        <f>TEXT(SalesDataTable[[#This Row],[Order Date]], "MMM")</f>
        <v>Jun</v>
      </c>
      <c r="G1064" s="4" t="s">
        <v>6</v>
      </c>
      <c r="H1064" s="4" t="s">
        <v>43</v>
      </c>
      <c r="I1064" s="4" t="s">
        <v>28</v>
      </c>
      <c r="J1064" s="4" t="s">
        <v>3</v>
      </c>
      <c r="K1064" s="4" t="s">
        <v>9</v>
      </c>
      <c r="L1064" s="4" t="s">
        <v>10</v>
      </c>
      <c r="M1064" s="9">
        <v>1</v>
      </c>
      <c r="N1064" s="6">
        <v>94.01</v>
      </c>
      <c r="O1064" s="7">
        <v>0.15</v>
      </c>
      <c r="P1064" s="6">
        <v>46.12</v>
      </c>
      <c r="Q1064" s="6">
        <f t="shared" si="64"/>
        <v>79.908500000000004</v>
      </c>
      <c r="R1064" s="6">
        <f t="shared" si="65"/>
        <v>46.12</v>
      </c>
      <c r="S1064" s="6">
        <f t="shared" si="66"/>
        <v>33.788500000000006</v>
      </c>
      <c r="T1064" s="8">
        <f t="shared" si="67"/>
        <v>0.42283987310486376</v>
      </c>
      <c r="U1064" s="5">
        <f>YEAR(SalesDataTable[[#This Row],[Order Date]])</f>
        <v>2026</v>
      </c>
      <c r="V1064" s="8" t="str">
        <f>"Q"&amp;ROUNDUP(MONTH(SalesDataTable[[#This Row],[Order Date]])/3,0)</f>
        <v>Q2</v>
      </c>
      <c r="W1064" s="9">
        <f>MONTH(SalesDataTable[[#This Row],[Order Date]])</f>
        <v>6</v>
      </c>
      <c r="X1064" s="8" t="str">
        <f>TEXT(SalesDataTable[[#This Row],[Order Date]],"mmm")</f>
        <v>Jun</v>
      </c>
    </row>
    <row r="1065" spans="1:24" ht="16">
      <c r="A1065" s="2">
        <v>1447</v>
      </c>
      <c r="B1065" s="3">
        <v>46184</v>
      </c>
      <c r="C1065" s="5">
        <f>YEAR(SalesDataTable[[#This Row],[Order Date]])</f>
        <v>2026</v>
      </c>
      <c r="D1065" s="14" t="str">
        <f>"Q"&amp;ROUNDUP(MONTH(SalesDataTable[[#This Row],[Order Date]])/3,0)</f>
        <v>Q2</v>
      </c>
      <c r="E1065" s="5">
        <f>MONTH(SalesDataTable[[#This Row],[Order Date]])</f>
        <v>6</v>
      </c>
      <c r="F1065" s="5" t="str">
        <f>TEXT(SalesDataTable[[#This Row],[Order Date]], "MMM")</f>
        <v>Jun</v>
      </c>
      <c r="G1065" s="4" t="s">
        <v>6</v>
      </c>
      <c r="H1065" s="4" t="s">
        <v>27</v>
      </c>
      <c r="I1065" s="4" t="s">
        <v>2</v>
      </c>
      <c r="J1065" s="4" t="s">
        <v>3</v>
      </c>
      <c r="K1065" s="4" t="s">
        <v>4</v>
      </c>
      <c r="L1065" s="4" t="s">
        <v>22</v>
      </c>
      <c r="M1065" s="9">
        <v>1</v>
      </c>
      <c r="N1065" s="6">
        <v>51.09</v>
      </c>
      <c r="O1065" s="7">
        <v>0</v>
      </c>
      <c r="P1065" s="6">
        <v>22.78</v>
      </c>
      <c r="Q1065" s="6">
        <f t="shared" si="64"/>
        <v>51.09</v>
      </c>
      <c r="R1065" s="6">
        <f t="shared" si="65"/>
        <v>22.78</v>
      </c>
      <c r="S1065" s="6">
        <f t="shared" si="66"/>
        <v>28.310000000000002</v>
      </c>
      <c r="T1065" s="8">
        <f t="shared" si="67"/>
        <v>0.55412018007437858</v>
      </c>
      <c r="U1065" s="5">
        <f>YEAR(SalesDataTable[[#This Row],[Order Date]])</f>
        <v>2026</v>
      </c>
      <c r="V1065" s="8" t="str">
        <f>"Q"&amp;ROUNDUP(MONTH(SalesDataTable[[#This Row],[Order Date]])/3,0)</f>
        <v>Q2</v>
      </c>
      <c r="W1065" s="9">
        <f>MONTH(SalesDataTable[[#This Row],[Order Date]])</f>
        <v>6</v>
      </c>
      <c r="X1065" s="8" t="str">
        <f>TEXT(SalesDataTable[[#This Row],[Order Date]],"mmm")</f>
        <v>Jun</v>
      </c>
    </row>
    <row r="1066" spans="1:24" ht="16">
      <c r="A1066" s="2">
        <v>2990</v>
      </c>
      <c r="B1066" s="3">
        <v>46184</v>
      </c>
      <c r="C1066" s="5">
        <f>YEAR(SalesDataTable[[#This Row],[Order Date]])</f>
        <v>2026</v>
      </c>
      <c r="D1066" s="14" t="str">
        <f>"Q"&amp;ROUNDUP(MONTH(SalesDataTable[[#This Row],[Order Date]])/3,0)</f>
        <v>Q2</v>
      </c>
      <c r="E1066" s="5">
        <f>MONTH(SalesDataTable[[#This Row],[Order Date]])</f>
        <v>6</v>
      </c>
      <c r="F1066" s="5" t="str">
        <f>TEXT(SalesDataTable[[#This Row],[Order Date]], "MMM")</f>
        <v>Jun</v>
      </c>
      <c r="G1066" s="4" t="s">
        <v>6</v>
      </c>
      <c r="H1066" s="4" t="s">
        <v>27</v>
      </c>
      <c r="I1066" s="4" t="s">
        <v>28</v>
      </c>
      <c r="J1066" s="4" t="s">
        <v>3</v>
      </c>
      <c r="K1066" s="4" t="s">
        <v>9</v>
      </c>
      <c r="L1066" s="4" t="s">
        <v>17</v>
      </c>
      <c r="M1066" s="9">
        <v>1</v>
      </c>
      <c r="N1066" s="6">
        <v>146.66</v>
      </c>
      <c r="O1066" s="7">
        <v>0</v>
      </c>
      <c r="P1066" s="6">
        <v>78.709999999999994</v>
      </c>
      <c r="Q1066" s="6">
        <f t="shared" si="64"/>
        <v>146.66</v>
      </c>
      <c r="R1066" s="6">
        <f t="shared" si="65"/>
        <v>78.709999999999994</v>
      </c>
      <c r="S1066" s="6">
        <f t="shared" si="66"/>
        <v>67.95</v>
      </c>
      <c r="T1066" s="8">
        <f t="shared" si="67"/>
        <v>0.4633165143870176</v>
      </c>
      <c r="U1066" s="5">
        <f>YEAR(SalesDataTable[[#This Row],[Order Date]])</f>
        <v>2026</v>
      </c>
      <c r="V1066" s="8" t="str">
        <f>"Q"&amp;ROUNDUP(MONTH(SalesDataTable[[#This Row],[Order Date]])/3,0)</f>
        <v>Q2</v>
      </c>
      <c r="W1066" s="9">
        <f>MONTH(SalesDataTable[[#This Row],[Order Date]])</f>
        <v>6</v>
      </c>
      <c r="X1066" s="8" t="str">
        <f>TEXT(SalesDataTable[[#This Row],[Order Date]],"mmm")</f>
        <v>Jun</v>
      </c>
    </row>
    <row r="1067" spans="1:24" ht="16">
      <c r="A1067" s="2">
        <v>3769</v>
      </c>
      <c r="B1067" s="3">
        <v>46184</v>
      </c>
      <c r="C1067" s="5">
        <f>YEAR(SalesDataTable[[#This Row],[Order Date]])</f>
        <v>2026</v>
      </c>
      <c r="D1067" s="14" t="str">
        <f>"Q"&amp;ROUNDUP(MONTH(SalesDataTable[[#This Row],[Order Date]])/3,0)</f>
        <v>Q2</v>
      </c>
      <c r="E1067" s="5">
        <f>MONTH(SalesDataTable[[#This Row],[Order Date]])</f>
        <v>6</v>
      </c>
      <c r="F1067" s="5" t="str">
        <f>TEXT(SalesDataTable[[#This Row],[Order Date]], "MMM")</f>
        <v>Jun</v>
      </c>
      <c r="G1067" s="4" t="s">
        <v>6</v>
      </c>
      <c r="H1067" s="4" t="s">
        <v>43</v>
      </c>
      <c r="I1067" s="4" t="s">
        <v>19</v>
      </c>
      <c r="J1067" s="4" t="s">
        <v>13</v>
      </c>
      <c r="K1067" s="4" t="s">
        <v>23</v>
      </c>
      <c r="L1067" s="4" t="s">
        <v>29</v>
      </c>
      <c r="M1067" s="9">
        <v>2</v>
      </c>
      <c r="N1067" s="6">
        <v>199.03</v>
      </c>
      <c r="O1067" s="7">
        <v>0</v>
      </c>
      <c r="P1067" s="6">
        <v>104.7</v>
      </c>
      <c r="Q1067" s="6">
        <f t="shared" si="64"/>
        <v>398.06</v>
      </c>
      <c r="R1067" s="6">
        <f t="shared" si="65"/>
        <v>209.4</v>
      </c>
      <c r="S1067" s="6">
        <f t="shared" si="66"/>
        <v>188.66</v>
      </c>
      <c r="T1067" s="8">
        <f t="shared" si="67"/>
        <v>0.47394865095714211</v>
      </c>
      <c r="U1067" s="5">
        <f>YEAR(SalesDataTable[[#This Row],[Order Date]])</f>
        <v>2026</v>
      </c>
      <c r="V1067" s="8" t="str">
        <f>"Q"&amp;ROUNDUP(MONTH(SalesDataTable[[#This Row],[Order Date]])/3,0)</f>
        <v>Q2</v>
      </c>
      <c r="W1067" s="9">
        <f>MONTH(SalesDataTable[[#This Row],[Order Date]])</f>
        <v>6</v>
      </c>
      <c r="X1067" s="8" t="str">
        <f>TEXT(SalesDataTable[[#This Row],[Order Date]],"mmm")</f>
        <v>Jun</v>
      </c>
    </row>
    <row r="1068" spans="1:24" ht="16">
      <c r="A1068" s="2">
        <v>4152</v>
      </c>
      <c r="B1068" s="3">
        <v>46184</v>
      </c>
      <c r="C1068" s="5">
        <f>YEAR(SalesDataTable[[#This Row],[Order Date]])</f>
        <v>2026</v>
      </c>
      <c r="D1068" s="14" t="str">
        <f>"Q"&amp;ROUNDUP(MONTH(SalesDataTable[[#This Row],[Order Date]])/3,0)</f>
        <v>Q2</v>
      </c>
      <c r="E1068" s="5">
        <f>MONTH(SalesDataTable[[#This Row],[Order Date]])</f>
        <v>6</v>
      </c>
      <c r="F1068" s="5" t="str">
        <f>TEXT(SalesDataTable[[#This Row],[Order Date]], "MMM")</f>
        <v>Jun</v>
      </c>
      <c r="G1068" s="4" t="s">
        <v>11</v>
      </c>
      <c r="H1068" s="4" t="s">
        <v>12</v>
      </c>
      <c r="I1068" s="4" t="s">
        <v>2</v>
      </c>
      <c r="J1068" s="4" t="s">
        <v>3</v>
      </c>
      <c r="K1068" s="4" t="s">
        <v>4</v>
      </c>
      <c r="L1068" s="4" t="s">
        <v>26</v>
      </c>
      <c r="M1068" s="9">
        <v>5</v>
      </c>
      <c r="N1068" s="6">
        <v>41.18</v>
      </c>
      <c r="O1068" s="7">
        <v>0.05</v>
      </c>
      <c r="P1068" s="6">
        <v>16.87</v>
      </c>
      <c r="Q1068" s="6">
        <f t="shared" si="64"/>
        <v>195.60499999999999</v>
      </c>
      <c r="R1068" s="6">
        <f t="shared" si="65"/>
        <v>84.350000000000009</v>
      </c>
      <c r="S1068" s="6">
        <f t="shared" si="66"/>
        <v>111.25499999999998</v>
      </c>
      <c r="T1068" s="8">
        <f t="shared" si="67"/>
        <v>0.56877380435060443</v>
      </c>
      <c r="U1068" s="5">
        <f>YEAR(SalesDataTable[[#This Row],[Order Date]])</f>
        <v>2026</v>
      </c>
      <c r="V1068" s="8" t="str">
        <f>"Q"&amp;ROUNDUP(MONTH(SalesDataTable[[#This Row],[Order Date]])/3,0)</f>
        <v>Q2</v>
      </c>
      <c r="W1068" s="9">
        <f>MONTH(SalesDataTable[[#This Row],[Order Date]])</f>
        <v>6</v>
      </c>
      <c r="X1068" s="8" t="str">
        <f>TEXT(SalesDataTable[[#This Row],[Order Date]],"mmm")</f>
        <v>Jun</v>
      </c>
    </row>
    <row r="1069" spans="1:24" ht="16">
      <c r="A1069" s="2">
        <v>4242</v>
      </c>
      <c r="B1069" s="3">
        <v>46184</v>
      </c>
      <c r="C1069" s="5">
        <f>YEAR(SalesDataTable[[#This Row],[Order Date]])</f>
        <v>2026</v>
      </c>
      <c r="D1069" s="14" t="str">
        <f>"Q"&amp;ROUNDUP(MONTH(SalesDataTable[[#This Row],[Order Date]])/3,0)</f>
        <v>Q2</v>
      </c>
      <c r="E1069" s="5">
        <f>MONTH(SalesDataTable[[#This Row],[Order Date]])</f>
        <v>6</v>
      </c>
      <c r="F1069" s="5" t="str">
        <f>TEXT(SalesDataTable[[#This Row],[Order Date]], "MMM")</f>
        <v>Jun</v>
      </c>
      <c r="G1069" s="4" t="s">
        <v>6</v>
      </c>
      <c r="H1069" s="4" t="s">
        <v>43</v>
      </c>
      <c r="I1069" s="4" t="s">
        <v>19</v>
      </c>
      <c r="J1069" s="4" t="s">
        <v>16</v>
      </c>
      <c r="K1069" s="4" t="s">
        <v>9</v>
      </c>
      <c r="L1069" s="4" t="s">
        <v>17</v>
      </c>
      <c r="M1069" s="9">
        <v>2</v>
      </c>
      <c r="N1069" s="6">
        <v>141.18</v>
      </c>
      <c r="O1069" s="7">
        <v>0</v>
      </c>
      <c r="P1069" s="6">
        <v>78.66</v>
      </c>
      <c r="Q1069" s="6">
        <f t="shared" si="64"/>
        <v>282.36</v>
      </c>
      <c r="R1069" s="6">
        <f t="shared" si="65"/>
        <v>157.32</v>
      </c>
      <c r="S1069" s="6">
        <f t="shared" si="66"/>
        <v>125.04000000000002</v>
      </c>
      <c r="T1069" s="8">
        <f t="shared" si="67"/>
        <v>0.44283892902677441</v>
      </c>
      <c r="U1069" s="5">
        <f>YEAR(SalesDataTable[[#This Row],[Order Date]])</f>
        <v>2026</v>
      </c>
      <c r="V1069" s="8" t="str">
        <f>"Q"&amp;ROUNDUP(MONTH(SalesDataTable[[#This Row],[Order Date]])/3,0)</f>
        <v>Q2</v>
      </c>
      <c r="W1069" s="9">
        <f>MONTH(SalesDataTable[[#This Row],[Order Date]])</f>
        <v>6</v>
      </c>
      <c r="X1069" s="8" t="str">
        <f>TEXT(SalesDataTable[[#This Row],[Order Date]],"mmm")</f>
        <v>Jun</v>
      </c>
    </row>
    <row r="1070" spans="1:24" ht="16">
      <c r="A1070" s="2">
        <v>4780</v>
      </c>
      <c r="B1070" s="3">
        <v>46184</v>
      </c>
      <c r="C1070" s="5">
        <f>YEAR(SalesDataTable[[#This Row],[Order Date]])</f>
        <v>2026</v>
      </c>
      <c r="D1070" s="14" t="str">
        <f>"Q"&amp;ROUNDUP(MONTH(SalesDataTable[[#This Row],[Order Date]])/3,0)</f>
        <v>Q2</v>
      </c>
      <c r="E1070" s="5">
        <f>MONTH(SalesDataTable[[#This Row],[Order Date]])</f>
        <v>6</v>
      </c>
      <c r="F1070" s="5" t="str">
        <f>TEXT(SalesDataTable[[#This Row],[Order Date]], "MMM")</f>
        <v>Jun</v>
      </c>
      <c r="G1070" s="4" t="s">
        <v>6</v>
      </c>
      <c r="H1070" s="4" t="s">
        <v>43</v>
      </c>
      <c r="I1070" s="4" t="s">
        <v>19</v>
      </c>
      <c r="J1070" s="4" t="s">
        <v>3</v>
      </c>
      <c r="K1070" s="4" t="s">
        <v>4</v>
      </c>
      <c r="L1070" s="4" t="s">
        <v>5</v>
      </c>
      <c r="M1070" s="9">
        <v>1</v>
      </c>
      <c r="N1070" s="6">
        <v>82.47</v>
      </c>
      <c r="O1070" s="7">
        <v>0.1</v>
      </c>
      <c r="P1070" s="6">
        <v>42.73</v>
      </c>
      <c r="Q1070" s="6">
        <f t="shared" si="64"/>
        <v>74.222999999999999</v>
      </c>
      <c r="R1070" s="6">
        <f t="shared" si="65"/>
        <v>42.73</v>
      </c>
      <c r="S1070" s="6">
        <f t="shared" si="66"/>
        <v>31.493000000000002</v>
      </c>
      <c r="T1070" s="8">
        <f t="shared" si="67"/>
        <v>0.42430243994449163</v>
      </c>
      <c r="U1070" s="5">
        <f>YEAR(SalesDataTable[[#This Row],[Order Date]])</f>
        <v>2026</v>
      </c>
      <c r="V1070" s="8" t="str">
        <f>"Q"&amp;ROUNDUP(MONTH(SalesDataTable[[#This Row],[Order Date]])/3,0)</f>
        <v>Q2</v>
      </c>
      <c r="W1070" s="9">
        <f>MONTH(SalesDataTable[[#This Row],[Order Date]])</f>
        <v>6</v>
      </c>
      <c r="X1070" s="8" t="str">
        <f>TEXT(SalesDataTable[[#This Row],[Order Date]],"mmm")</f>
        <v>Jun</v>
      </c>
    </row>
    <row r="1071" spans="1:24" ht="16">
      <c r="A1071" s="2">
        <v>63</v>
      </c>
      <c r="B1071" s="3">
        <v>46185</v>
      </c>
      <c r="C1071" s="5">
        <f>YEAR(SalesDataTable[[#This Row],[Order Date]])</f>
        <v>2026</v>
      </c>
      <c r="D1071" s="14" t="str">
        <f>"Q"&amp;ROUNDUP(MONTH(SalesDataTable[[#This Row],[Order Date]])/3,0)</f>
        <v>Q2</v>
      </c>
      <c r="E1071" s="5">
        <f>MONTH(SalesDataTable[[#This Row],[Order Date]])</f>
        <v>6</v>
      </c>
      <c r="F1071" s="5" t="str">
        <f>TEXT(SalesDataTable[[#This Row],[Order Date]], "MMM")</f>
        <v>Jun</v>
      </c>
      <c r="G1071" s="4" t="s">
        <v>6</v>
      </c>
      <c r="H1071" s="4" t="s">
        <v>7</v>
      </c>
      <c r="I1071" s="4" t="s">
        <v>28</v>
      </c>
      <c r="J1071" s="4" t="s">
        <v>3</v>
      </c>
      <c r="K1071" s="4" t="s">
        <v>14</v>
      </c>
      <c r="L1071" s="4" t="s">
        <v>48</v>
      </c>
      <c r="M1071" s="9">
        <v>1</v>
      </c>
      <c r="N1071" s="6">
        <v>166.91</v>
      </c>
      <c r="O1071" s="7">
        <v>0</v>
      </c>
      <c r="P1071" s="6">
        <v>85.58</v>
      </c>
      <c r="Q1071" s="6">
        <f t="shared" si="64"/>
        <v>166.91</v>
      </c>
      <c r="R1071" s="6">
        <f t="shared" si="65"/>
        <v>85.58</v>
      </c>
      <c r="S1071" s="6">
        <f t="shared" si="66"/>
        <v>81.33</v>
      </c>
      <c r="T1071" s="8">
        <f t="shared" si="67"/>
        <v>0.48726858786172189</v>
      </c>
      <c r="U1071" s="5">
        <f>YEAR(SalesDataTable[[#This Row],[Order Date]])</f>
        <v>2026</v>
      </c>
      <c r="V1071" s="8" t="str">
        <f>"Q"&amp;ROUNDUP(MONTH(SalesDataTable[[#This Row],[Order Date]])/3,0)</f>
        <v>Q2</v>
      </c>
      <c r="W1071" s="9">
        <f>MONTH(SalesDataTable[[#This Row],[Order Date]])</f>
        <v>6</v>
      </c>
      <c r="X1071" s="8" t="str">
        <f>TEXT(SalesDataTable[[#This Row],[Order Date]],"mmm")</f>
        <v>Jun</v>
      </c>
    </row>
    <row r="1072" spans="1:24" ht="16">
      <c r="A1072" s="2">
        <v>190</v>
      </c>
      <c r="B1072" s="3">
        <v>46185</v>
      </c>
      <c r="C1072" s="5">
        <f>YEAR(SalesDataTable[[#This Row],[Order Date]])</f>
        <v>2026</v>
      </c>
      <c r="D1072" s="14" t="str">
        <f>"Q"&amp;ROUNDUP(MONTH(SalesDataTable[[#This Row],[Order Date]])/3,0)</f>
        <v>Q2</v>
      </c>
      <c r="E1072" s="5">
        <f>MONTH(SalesDataTable[[#This Row],[Order Date]])</f>
        <v>6</v>
      </c>
      <c r="F1072" s="5" t="str">
        <f>TEXT(SalesDataTable[[#This Row],[Order Date]], "MMM")</f>
        <v>Jun</v>
      </c>
      <c r="G1072" s="4" t="s">
        <v>0</v>
      </c>
      <c r="H1072" s="4" t="s">
        <v>1</v>
      </c>
      <c r="I1072" s="4" t="s">
        <v>19</v>
      </c>
      <c r="J1072" s="4" t="s">
        <v>16</v>
      </c>
      <c r="K1072" s="4" t="s">
        <v>14</v>
      </c>
      <c r="L1072" s="4" t="s">
        <v>32</v>
      </c>
      <c r="M1072" s="9">
        <v>1</v>
      </c>
      <c r="N1072" s="6">
        <v>45.99</v>
      </c>
      <c r="O1072" s="7">
        <v>0</v>
      </c>
      <c r="P1072" s="6">
        <v>18.579999999999998</v>
      </c>
      <c r="Q1072" s="6">
        <f t="shared" si="64"/>
        <v>45.99</v>
      </c>
      <c r="R1072" s="6">
        <f t="shared" si="65"/>
        <v>18.579999999999998</v>
      </c>
      <c r="S1072" s="6">
        <f t="shared" si="66"/>
        <v>27.410000000000004</v>
      </c>
      <c r="T1072" s="8">
        <f t="shared" si="67"/>
        <v>0.59599913024570561</v>
      </c>
      <c r="U1072" s="5">
        <f>YEAR(SalesDataTable[[#This Row],[Order Date]])</f>
        <v>2026</v>
      </c>
      <c r="V1072" s="8" t="str">
        <f>"Q"&amp;ROUNDUP(MONTH(SalesDataTable[[#This Row],[Order Date]])/3,0)</f>
        <v>Q2</v>
      </c>
      <c r="W1072" s="9">
        <f>MONTH(SalesDataTable[[#This Row],[Order Date]])</f>
        <v>6</v>
      </c>
      <c r="X1072" s="8" t="str">
        <f>TEXT(SalesDataTable[[#This Row],[Order Date]],"mmm")</f>
        <v>Jun</v>
      </c>
    </row>
    <row r="1073" spans="1:24" ht="16">
      <c r="A1073" s="2">
        <v>268</v>
      </c>
      <c r="B1073" s="3">
        <v>46185</v>
      </c>
      <c r="C1073" s="5">
        <f>YEAR(SalesDataTable[[#This Row],[Order Date]])</f>
        <v>2026</v>
      </c>
      <c r="D1073" s="14" t="str">
        <f>"Q"&amp;ROUNDUP(MONTH(SalesDataTable[[#This Row],[Order Date]])/3,0)</f>
        <v>Q2</v>
      </c>
      <c r="E1073" s="5">
        <f>MONTH(SalesDataTable[[#This Row],[Order Date]])</f>
        <v>6</v>
      </c>
      <c r="F1073" s="5" t="str">
        <f>TEXT(SalesDataTable[[#This Row],[Order Date]], "MMM")</f>
        <v>Jun</v>
      </c>
      <c r="G1073" s="4" t="s">
        <v>20</v>
      </c>
      <c r="H1073" s="4" t="s">
        <v>47</v>
      </c>
      <c r="I1073" s="4" t="s">
        <v>19</v>
      </c>
      <c r="J1073" s="4" t="s">
        <v>16</v>
      </c>
      <c r="K1073" s="4" t="s">
        <v>34</v>
      </c>
      <c r="L1073" s="4" t="s">
        <v>42</v>
      </c>
      <c r="M1073" s="9">
        <v>1</v>
      </c>
      <c r="N1073" s="6">
        <v>37.01</v>
      </c>
      <c r="O1073" s="7">
        <v>0.05</v>
      </c>
      <c r="P1073" s="6">
        <v>14.18</v>
      </c>
      <c r="Q1073" s="6">
        <f t="shared" si="64"/>
        <v>35.159499999999994</v>
      </c>
      <c r="R1073" s="6">
        <f t="shared" si="65"/>
        <v>14.18</v>
      </c>
      <c r="S1073" s="6">
        <f t="shared" si="66"/>
        <v>20.979499999999994</v>
      </c>
      <c r="T1073" s="8">
        <f t="shared" si="67"/>
        <v>0.59669506107879799</v>
      </c>
      <c r="U1073" s="5">
        <f>YEAR(SalesDataTable[[#This Row],[Order Date]])</f>
        <v>2026</v>
      </c>
      <c r="V1073" s="8" t="str">
        <f>"Q"&amp;ROUNDUP(MONTH(SalesDataTable[[#This Row],[Order Date]])/3,0)</f>
        <v>Q2</v>
      </c>
      <c r="W1073" s="9">
        <f>MONTH(SalesDataTable[[#This Row],[Order Date]])</f>
        <v>6</v>
      </c>
      <c r="X1073" s="8" t="str">
        <f>TEXT(SalesDataTable[[#This Row],[Order Date]],"mmm")</f>
        <v>Jun</v>
      </c>
    </row>
    <row r="1074" spans="1:24" ht="16">
      <c r="A1074" s="2">
        <v>691</v>
      </c>
      <c r="B1074" s="3">
        <v>46185</v>
      </c>
      <c r="C1074" s="5">
        <f>YEAR(SalesDataTable[[#This Row],[Order Date]])</f>
        <v>2026</v>
      </c>
      <c r="D1074" s="14" t="str">
        <f>"Q"&amp;ROUNDUP(MONTH(SalesDataTable[[#This Row],[Order Date]])/3,0)</f>
        <v>Q2</v>
      </c>
      <c r="E1074" s="5">
        <f>MONTH(SalesDataTable[[#This Row],[Order Date]])</f>
        <v>6</v>
      </c>
      <c r="F1074" s="5" t="str">
        <f>TEXT(SalesDataTable[[#This Row],[Order Date]], "MMM")</f>
        <v>Jun</v>
      </c>
      <c r="G1074" s="4" t="s">
        <v>20</v>
      </c>
      <c r="H1074" s="4" t="s">
        <v>33</v>
      </c>
      <c r="I1074" s="4" t="s">
        <v>28</v>
      </c>
      <c r="J1074" s="4" t="s">
        <v>16</v>
      </c>
      <c r="K1074" s="4" t="s">
        <v>9</v>
      </c>
      <c r="L1074" s="4" t="s">
        <v>17</v>
      </c>
      <c r="M1074" s="9">
        <v>5</v>
      </c>
      <c r="N1074" s="6">
        <v>140.9</v>
      </c>
      <c r="O1074" s="7">
        <v>0</v>
      </c>
      <c r="P1074" s="6">
        <v>80.16</v>
      </c>
      <c r="Q1074" s="6">
        <f t="shared" si="64"/>
        <v>704.5</v>
      </c>
      <c r="R1074" s="6">
        <f t="shared" si="65"/>
        <v>400.79999999999995</v>
      </c>
      <c r="S1074" s="6">
        <f t="shared" si="66"/>
        <v>303.70000000000005</v>
      </c>
      <c r="T1074" s="8">
        <f t="shared" si="67"/>
        <v>0.43108587650816188</v>
      </c>
      <c r="U1074" s="5">
        <f>YEAR(SalesDataTable[[#This Row],[Order Date]])</f>
        <v>2026</v>
      </c>
      <c r="V1074" s="8" t="str">
        <f>"Q"&amp;ROUNDUP(MONTH(SalesDataTable[[#This Row],[Order Date]])/3,0)</f>
        <v>Q2</v>
      </c>
      <c r="W1074" s="9">
        <f>MONTH(SalesDataTable[[#This Row],[Order Date]])</f>
        <v>6</v>
      </c>
      <c r="X1074" s="8" t="str">
        <f>TEXT(SalesDataTable[[#This Row],[Order Date]],"mmm")</f>
        <v>Jun</v>
      </c>
    </row>
    <row r="1075" spans="1:24" ht="16">
      <c r="A1075" s="2">
        <v>810</v>
      </c>
      <c r="B1075" s="3">
        <v>46185</v>
      </c>
      <c r="C1075" s="5">
        <f>YEAR(SalesDataTable[[#This Row],[Order Date]])</f>
        <v>2026</v>
      </c>
      <c r="D1075" s="14" t="str">
        <f>"Q"&amp;ROUNDUP(MONTH(SalesDataTable[[#This Row],[Order Date]])/3,0)</f>
        <v>Q2</v>
      </c>
      <c r="E1075" s="5">
        <f>MONTH(SalesDataTable[[#This Row],[Order Date]])</f>
        <v>6</v>
      </c>
      <c r="F1075" s="5" t="str">
        <f>TEXT(SalesDataTable[[#This Row],[Order Date]], "MMM")</f>
        <v>Jun</v>
      </c>
      <c r="G1075" s="4" t="s">
        <v>6</v>
      </c>
      <c r="H1075" s="4" t="s">
        <v>43</v>
      </c>
      <c r="I1075" s="4" t="s">
        <v>19</v>
      </c>
      <c r="J1075" s="4" t="s">
        <v>13</v>
      </c>
      <c r="K1075" s="4" t="s">
        <v>34</v>
      </c>
      <c r="L1075" s="4" t="s">
        <v>42</v>
      </c>
      <c r="M1075" s="9">
        <v>3</v>
      </c>
      <c r="N1075" s="6">
        <v>36.659999999999997</v>
      </c>
      <c r="O1075" s="7">
        <v>0</v>
      </c>
      <c r="P1075" s="6">
        <v>13.55</v>
      </c>
      <c r="Q1075" s="6">
        <f t="shared" si="64"/>
        <v>109.97999999999999</v>
      </c>
      <c r="R1075" s="6">
        <f t="shared" si="65"/>
        <v>40.650000000000006</v>
      </c>
      <c r="S1075" s="6">
        <f t="shared" si="66"/>
        <v>69.329999999999984</v>
      </c>
      <c r="T1075" s="8">
        <f t="shared" si="67"/>
        <v>0.63038734315330047</v>
      </c>
      <c r="U1075" s="5">
        <f>YEAR(SalesDataTable[[#This Row],[Order Date]])</f>
        <v>2026</v>
      </c>
      <c r="V1075" s="8" t="str">
        <f>"Q"&amp;ROUNDUP(MONTH(SalesDataTable[[#This Row],[Order Date]])/3,0)</f>
        <v>Q2</v>
      </c>
      <c r="W1075" s="9">
        <f>MONTH(SalesDataTable[[#This Row],[Order Date]])</f>
        <v>6</v>
      </c>
      <c r="X1075" s="8" t="str">
        <f>TEXT(SalesDataTable[[#This Row],[Order Date]],"mmm")</f>
        <v>Jun</v>
      </c>
    </row>
    <row r="1076" spans="1:24" ht="16">
      <c r="A1076" s="2">
        <v>855</v>
      </c>
      <c r="B1076" s="3">
        <v>46185</v>
      </c>
      <c r="C1076" s="5">
        <f>YEAR(SalesDataTable[[#This Row],[Order Date]])</f>
        <v>2026</v>
      </c>
      <c r="D1076" s="14" t="str">
        <f>"Q"&amp;ROUNDUP(MONTH(SalesDataTable[[#This Row],[Order Date]])/3,0)</f>
        <v>Q2</v>
      </c>
      <c r="E1076" s="5">
        <f>MONTH(SalesDataTable[[#This Row],[Order Date]])</f>
        <v>6</v>
      </c>
      <c r="F1076" s="5" t="str">
        <f>TEXT(SalesDataTable[[#This Row],[Order Date]], "MMM")</f>
        <v>Jun</v>
      </c>
      <c r="G1076" s="4" t="s">
        <v>6</v>
      </c>
      <c r="H1076" s="4" t="s">
        <v>27</v>
      </c>
      <c r="I1076" s="4" t="s">
        <v>2</v>
      </c>
      <c r="J1076" s="4" t="s">
        <v>16</v>
      </c>
      <c r="K1076" s="4" t="s">
        <v>14</v>
      </c>
      <c r="L1076" s="4" t="s">
        <v>15</v>
      </c>
      <c r="M1076" s="9">
        <v>1</v>
      </c>
      <c r="N1076" s="6">
        <v>36.299999999999997</v>
      </c>
      <c r="O1076" s="7">
        <v>0.1</v>
      </c>
      <c r="P1076" s="6">
        <v>13.69</v>
      </c>
      <c r="Q1076" s="6">
        <f t="shared" si="64"/>
        <v>32.67</v>
      </c>
      <c r="R1076" s="6">
        <f t="shared" si="65"/>
        <v>13.69</v>
      </c>
      <c r="S1076" s="6">
        <f t="shared" si="66"/>
        <v>18.980000000000004</v>
      </c>
      <c r="T1076" s="8">
        <f t="shared" si="67"/>
        <v>0.58096112641567199</v>
      </c>
      <c r="U1076" s="5">
        <f>YEAR(SalesDataTable[[#This Row],[Order Date]])</f>
        <v>2026</v>
      </c>
      <c r="V1076" s="8" t="str">
        <f>"Q"&amp;ROUNDUP(MONTH(SalesDataTable[[#This Row],[Order Date]])/3,0)</f>
        <v>Q2</v>
      </c>
      <c r="W1076" s="9">
        <f>MONTH(SalesDataTable[[#This Row],[Order Date]])</f>
        <v>6</v>
      </c>
      <c r="X1076" s="8" t="str">
        <f>TEXT(SalesDataTable[[#This Row],[Order Date]],"mmm")</f>
        <v>Jun</v>
      </c>
    </row>
    <row r="1077" spans="1:24" ht="16">
      <c r="A1077" s="2">
        <v>1612</v>
      </c>
      <c r="B1077" s="3">
        <v>46185</v>
      </c>
      <c r="C1077" s="5">
        <f>YEAR(SalesDataTable[[#This Row],[Order Date]])</f>
        <v>2026</v>
      </c>
      <c r="D1077" s="14" t="str">
        <f>"Q"&amp;ROUNDUP(MONTH(SalesDataTable[[#This Row],[Order Date]])/3,0)</f>
        <v>Q2</v>
      </c>
      <c r="E1077" s="5">
        <f>MONTH(SalesDataTable[[#This Row],[Order Date]])</f>
        <v>6</v>
      </c>
      <c r="F1077" s="5" t="str">
        <f>TEXT(SalesDataTable[[#This Row],[Order Date]], "MMM")</f>
        <v>Jun</v>
      </c>
      <c r="G1077" s="4" t="s">
        <v>11</v>
      </c>
      <c r="H1077" s="4" t="s">
        <v>52</v>
      </c>
      <c r="I1077" s="4" t="s">
        <v>2</v>
      </c>
      <c r="J1077" s="4" t="s">
        <v>13</v>
      </c>
      <c r="K1077" s="4" t="s">
        <v>23</v>
      </c>
      <c r="L1077" s="4" t="s">
        <v>51</v>
      </c>
      <c r="M1077" s="9">
        <v>2</v>
      </c>
      <c r="N1077" s="6">
        <v>120.64</v>
      </c>
      <c r="O1077" s="7">
        <v>0</v>
      </c>
      <c r="P1077" s="6">
        <v>61.66</v>
      </c>
      <c r="Q1077" s="6">
        <f t="shared" si="64"/>
        <v>241.28</v>
      </c>
      <c r="R1077" s="6">
        <f t="shared" si="65"/>
        <v>123.32</v>
      </c>
      <c r="S1077" s="6">
        <f t="shared" si="66"/>
        <v>117.96000000000001</v>
      </c>
      <c r="T1077" s="8">
        <f t="shared" si="67"/>
        <v>0.48889257294429711</v>
      </c>
      <c r="U1077" s="5">
        <f>YEAR(SalesDataTable[[#This Row],[Order Date]])</f>
        <v>2026</v>
      </c>
      <c r="V1077" s="8" t="str">
        <f>"Q"&amp;ROUNDUP(MONTH(SalesDataTable[[#This Row],[Order Date]])/3,0)</f>
        <v>Q2</v>
      </c>
      <c r="W1077" s="9">
        <f>MONTH(SalesDataTable[[#This Row],[Order Date]])</f>
        <v>6</v>
      </c>
      <c r="X1077" s="8" t="str">
        <f>TEXT(SalesDataTable[[#This Row],[Order Date]],"mmm")</f>
        <v>Jun</v>
      </c>
    </row>
    <row r="1078" spans="1:24" ht="16">
      <c r="A1078" s="2">
        <v>1704</v>
      </c>
      <c r="B1078" s="3">
        <v>46185</v>
      </c>
      <c r="C1078" s="5">
        <f>YEAR(SalesDataTable[[#This Row],[Order Date]])</f>
        <v>2026</v>
      </c>
      <c r="D1078" s="14" t="str">
        <f>"Q"&amp;ROUNDUP(MONTH(SalesDataTable[[#This Row],[Order Date]])/3,0)</f>
        <v>Q2</v>
      </c>
      <c r="E1078" s="5">
        <f>MONTH(SalesDataTable[[#This Row],[Order Date]])</f>
        <v>6</v>
      </c>
      <c r="F1078" s="5" t="str">
        <f>TEXT(SalesDataTable[[#This Row],[Order Date]], "MMM")</f>
        <v>Jun</v>
      </c>
      <c r="G1078" s="4" t="s">
        <v>11</v>
      </c>
      <c r="H1078" s="4" t="s">
        <v>52</v>
      </c>
      <c r="I1078" s="4" t="s">
        <v>2</v>
      </c>
      <c r="J1078" s="4" t="s">
        <v>3</v>
      </c>
      <c r="K1078" s="4" t="s">
        <v>14</v>
      </c>
      <c r="L1078" s="4" t="s">
        <v>32</v>
      </c>
      <c r="M1078" s="9">
        <v>1</v>
      </c>
      <c r="N1078" s="6">
        <v>47.07</v>
      </c>
      <c r="O1078" s="7">
        <v>0</v>
      </c>
      <c r="P1078" s="6">
        <v>18.7</v>
      </c>
      <c r="Q1078" s="6">
        <f t="shared" si="64"/>
        <v>47.07</v>
      </c>
      <c r="R1078" s="6">
        <f t="shared" si="65"/>
        <v>18.7</v>
      </c>
      <c r="S1078" s="6">
        <f t="shared" si="66"/>
        <v>28.37</v>
      </c>
      <c r="T1078" s="8">
        <f t="shared" si="67"/>
        <v>0.60271935415338862</v>
      </c>
      <c r="U1078" s="5">
        <f>YEAR(SalesDataTable[[#This Row],[Order Date]])</f>
        <v>2026</v>
      </c>
      <c r="V1078" s="8" t="str">
        <f>"Q"&amp;ROUNDUP(MONTH(SalesDataTable[[#This Row],[Order Date]])/3,0)</f>
        <v>Q2</v>
      </c>
      <c r="W1078" s="9">
        <f>MONTH(SalesDataTable[[#This Row],[Order Date]])</f>
        <v>6</v>
      </c>
      <c r="X1078" s="8" t="str">
        <f>TEXT(SalesDataTable[[#This Row],[Order Date]],"mmm")</f>
        <v>Jun</v>
      </c>
    </row>
    <row r="1079" spans="1:24" ht="16">
      <c r="A1079" s="2">
        <v>1857</v>
      </c>
      <c r="B1079" s="3">
        <v>46185</v>
      </c>
      <c r="C1079" s="5">
        <f>YEAR(SalesDataTable[[#This Row],[Order Date]])</f>
        <v>2026</v>
      </c>
      <c r="D1079" s="14" t="str">
        <f>"Q"&amp;ROUNDUP(MONTH(SalesDataTable[[#This Row],[Order Date]])/3,0)</f>
        <v>Q2</v>
      </c>
      <c r="E1079" s="5">
        <f>MONTH(SalesDataTable[[#This Row],[Order Date]])</f>
        <v>6</v>
      </c>
      <c r="F1079" s="5" t="str">
        <f>TEXT(SalesDataTable[[#This Row],[Order Date]], "MMM")</f>
        <v>Jun</v>
      </c>
      <c r="G1079" s="4" t="s">
        <v>11</v>
      </c>
      <c r="H1079" s="4" t="s">
        <v>18</v>
      </c>
      <c r="I1079" s="4" t="s">
        <v>28</v>
      </c>
      <c r="J1079" s="4" t="s">
        <v>16</v>
      </c>
      <c r="K1079" s="4" t="s">
        <v>9</v>
      </c>
      <c r="L1079" s="4" t="s">
        <v>37</v>
      </c>
      <c r="M1079" s="9">
        <v>2</v>
      </c>
      <c r="N1079" s="6">
        <v>154.94</v>
      </c>
      <c r="O1079" s="7">
        <v>0.05</v>
      </c>
      <c r="P1079" s="6">
        <v>77.260000000000005</v>
      </c>
      <c r="Q1079" s="6">
        <f t="shared" si="64"/>
        <v>294.38599999999997</v>
      </c>
      <c r="R1079" s="6">
        <f t="shared" si="65"/>
        <v>154.52000000000001</v>
      </c>
      <c r="S1079" s="6">
        <f t="shared" si="66"/>
        <v>139.86599999999996</v>
      </c>
      <c r="T1079" s="8">
        <f t="shared" si="67"/>
        <v>0.47511090880680457</v>
      </c>
      <c r="U1079" s="5">
        <f>YEAR(SalesDataTable[[#This Row],[Order Date]])</f>
        <v>2026</v>
      </c>
      <c r="V1079" s="8" t="str">
        <f>"Q"&amp;ROUNDUP(MONTH(SalesDataTable[[#This Row],[Order Date]])/3,0)</f>
        <v>Q2</v>
      </c>
      <c r="W1079" s="9">
        <f>MONTH(SalesDataTable[[#This Row],[Order Date]])</f>
        <v>6</v>
      </c>
      <c r="X1079" s="8" t="str">
        <f>TEXT(SalesDataTable[[#This Row],[Order Date]],"mmm")</f>
        <v>Jun</v>
      </c>
    </row>
    <row r="1080" spans="1:24" ht="16">
      <c r="A1080" s="2">
        <v>1888</v>
      </c>
      <c r="B1080" s="3">
        <v>46185</v>
      </c>
      <c r="C1080" s="5">
        <f>YEAR(SalesDataTable[[#This Row],[Order Date]])</f>
        <v>2026</v>
      </c>
      <c r="D1080" s="14" t="str">
        <f>"Q"&amp;ROUNDUP(MONTH(SalesDataTable[[#This Row],[Order Date]])/3,0)</f>
        <v>Q2</v>
      </c>
      <c r="E1080" s="5">
        <f>MONTH(SalesDataTable[[#This Row],[Order Date]])</f>
        <v>6</v>
      </c>
      <c r="F1080" s="5" t="str">
        <f>TEXT(SalesDataTable[[#This Row],[Order Date]], "MMM")</f>
        <v>Jun</v>
      </c>
      <c r="G1080" s="4" t="s">
        <v>6</v>
      </c>
      <c r="H1080" s="4" t="s">
        <v>43</v>
      </c>
      <c r="I1080" s="4" t="s">
        <v>2</v>
      </c>
      <c r="J1080" s="4" t="s">
        <v>3</v>
      </c>
      <c r="K1080" s="4" t="s">
        <v>14</v>
      </c>
      <c r="L1080" s="4" t="s">
        <v>32</v>
      </c>
      <c r="M1080" s="9">
        <v>1</v>
      </c>
      <c r="N1080" s="6">
        <v>45.97</v>
      </c>
      <c r="O1080" s="7">
        <v>0.05</v>
      </c>
      <c r="P1080" s="6">
        <v>18.41</v>
      </c>
      <c r="Q1080" s="6">
        <f t="shared" si="64"/>
        <v>43.671499999999995</v>
      </c>
      <c r="R1080" s="6">
        <f t="shared" si="65"/>
        <v>18.41</v>
      </c>
      <c r="S1080" s="6">
        <f t="shared" si="66"/>
        <v>25.261499999999995</v>
      </c>
      <c r="T1080" s="8">
        <f t="shared" si="67"/>
        <v>0.57844360738696854</v>
      </c>
      <c r="U1080" s="5">
        <f>YEAR(SalesDataTable[[#This Row],[Order Date]])</f>
        <v>2026</v>
      </c>
      <c r="V1080" s="8" t="str">
        <f>"Q"&amp;ROUNDUP(MONTH(SalesDataTable[[#This Row],[Order Date]])/3,0)</f>
        <v>Q2</v>
      </c>
      <c r="W1080" s="9">
        <f>MONTH(SalesDataTable[[#This Row],[Order Date]])</f>
        <v>6</v>
      </c>
      <c r="X1080" s="8" t="str">
        <f>TEXT(SalesDataTable[[#This Row],[Order Date]],"mmm")</f>
        <v>Jun</v>
      </c>
    </row>
    <row r="1081" spans="1:24" ht="16">
      <c r="A1081" s="2">
        <v>2683</v>
      </c>
      <c r="B1081" s="3">
        <v>46185</v>
      </c>
      <c r="C1081" s="5">
        <f>YEAR(SalesDataTable[[#This Row],[Order Date]])</f>
        <v>2026</v>
      </c>
      <c r="D1081" s="14" t="str">
        <f>"Q"&amp;ROUNDUP(MONTH(SalesDataTable[[#This Row],[Order Date]])/3,0)</f>
        <v>Q2</v>
      </c>
      <c r="E1081" s="5">
        <f>MONTH(SalesDataTable[[#This Row],[Order Date]])</f>
        <v>6</v>
      </c>
      <c r="F1081" s="5" t="str">
        <f>TEXT(SalesDataTable[[#This Row],[Order Date]], "MMM")</f>
        <v>Jun</v>
      </c>
      <c r="G1081" s="4" t="s">
        <v>20</v>
      </c>
      <c r="H1081" s="4" t="s">
        <v>33</v>
      </c>
      <c r="I1081" s="4" t="s">
        <v>2</v>
      </c>
      <c r="J1081" s="4" t="s">
        <v>3</v>
      </c>
      <c r="K1081" s="4" t="s">
        <v>23</v>
      </c>
      <c r="L1081" s="4" t="s">
        <v>29</v>
      </c>
      <c r="M1081" s="9">
        <v>1</v>
      </c>
      <c r="N1081" s="6">
        <v>198.64</v>
      </c>
      <c r="O1081" s="7">
        <v>0.05</v>
      </c>
      <c r="P1081" s="6">
        <v>101.89</v>
      </c>
      <c r="Q1081" s="6">
        <f t="shared" si="64"/>
        <v>188.70799999999997</v>
      </c>
      <c r="R1081" s="6">
        <f t="shared" si="65"/>
        <v>101.89</v>
      </c>
      <c r="S1081" s="6">
        <f t="shared" si="66"/>
        <v>86.817999999999969</v>
      </c>
      <c r="T1081" s="8">
        <f t="shared" si="67"/>
        <v>0.46006528605040581</v>
      </c>
      <c r="U1081" s="5">
        <f>YEAR(SalesDataTable[[#This Row],[Order Date]])</f>
        <v>2026</v>
      </c>
      <c r="V1081" s="8" t="str">
        <f>"Q"&amp;ROUNDUP(MONTH(SalesDataTable[[#This Row],[Order Date]])/3,0)</f>
        <v>Q2</v>
      </c>
      <c r="W1081" s="9">
        <f>MONTH(SalesDataTable[[#This Row],[Order Date]])</f>
        <v>6</v>
      </c>
      <c r="X1081" s="8" t="str">
        <f>TEXT(SalesDataTable[[#This Row],[Order Date]],"mmm")</f>
        <v>Jun</v>
      </c>
    </row>
    <row r="1082" spans="1:24" ht="16">
      <c r="A1082" s="2">
        <v>4211</v>
      </c>
      <c r="B1082" s="3">
        <v>46185</v>
      </c>
      <c r="C1082" s="5">
        <f>YEAR(SalesDataTable[[#This Row],[Order Date]])</f>
        <v>2026</v>
      </c>
      <c r="D1082" s="14" t="str">
        <f>"Q"&amp;ROUNDUP(MONTH(SalesDataTable[[#This Row],[Order Date]])/3,0)</f>
        <v>Q2</v>
      </c>
      <c r="E1082" s="5">
        <f>MONTH(SalesDataTable[[#This Row],[Order Date]])</f>
        <v>6</v>
      </c>
      <c r="F1082" s="5" t="str">
        <f>TEXT(SalesDataTable[[#This Row],[Order Date]], "MMM")</f>
        <v>Jun</v>
      </c>
      <c r="G1082" s="4" t="s">
        <v>11</v>
      </c>
      <c r="H1082" s="4" t="s">
        <v>18</v>
      </c>
      <c r="I1082" s="4" t="s">
        <v>2</v>
      </c>
      <c r="J1082" s="4" t="s">
        <v>13</v>
      </c>
      <c r="K1082" s="4" t="s">
        <v>14</v>
      </c>
      <c r="L1082" s="4" t="s">
        <v>48</v>
      </c>
      <c r="M1082" s="9">
        <v>5</v>
      </c>
      <c r="N1082" s="6">
        <v>168.57</v>
      </c>
      <c r="O1082" s="7">
        <v>0</v>
      </c>
      <c r="P1082" s="6">
        <v>88.65</v>
      </c>
      <c r="Q1082" s="6">
        <f t="shared" si="64"/>
        <v>842.84999999999991</v>
      </c>
      <c r="R1082" s="6">
        <f t="shared" si="65"/>
        <v>443.25</v>
      </c>
      <c r="S1082" s="6">
        <f t="shared" si="66"/>
        <v>399.59999999999991</v>
      </c>
      <c r="T1082" s="8">
        <f t="shared" si="67"/>
        <v>0.47410571276027758</v>
      </c>
      <c r="U1082" s="5">
        <f>YEAR(SalesDataTable[[#This Row],[Order Date]])</f>
        <v>2026</v>
      </c>
      <c r="V1082" s="8" t="str">
        <f>"Q"&amp;ROUNDUP(MONTH(SalesDataTable[[#This Row],[Order Date]])/3,0)</f>
        <v>Q2</v>
      </c>
      <c r="W1082" s="9">
        <f>MONTH(SalesDataTable[[#This Row],[Order Date]])</f>
        <v>6</v>
      </c>
      <c r="X1082" s="8" t="str">
        <f>TEXT(SalesDataTable[[#This Row],[Order Date]],"mmm")</f>
        <v>Jun</v>
      </c>
    </row>
    <row r="1083" spans="1:24" ht="16">
      <c r="A1083" s="2">
        <v>4353</v>
      </c>
      <c r="B1083" s="3">
        <v>46185</v>
      </c>
      <c r="C1083" s="5">
        <f>YEAR(SalesDataTable[[#This Row],[Order Date]])</f>
        <v>2026</v>
      </c>
      <c r="D1083" s="14" t="str">
        <f>"Q"&amp;ROUNDUP(MONTH(SalesDataTable[[#This Row],[Order Date]])/3,0)</f>
        <v>Q2</v>
      </c>
      <c r="E1083" s="5">
        <f>MONTH(SalesDataTable[[#This Row],[Order Date]])</f>
        <v>6</v>
      </c>
      <c r="F1083" s="5" t="str">
        <f>TEXT(SalesDataTable[[#This Row],[Order Date]], "MMM")</f>
        <v>Jun</v>
      </c>
      <c r="G1083" s="4" t="s">
        <v>6</v>
      </c>
      <c r="H1083" s="4" t="s">
        <v>27</v>
      </c>
      <c r="I1083" s="4" t="s">
        <v>19</v>
      </c>
      <c r="J1083" s="4" t="s">
        <v>13</v>
      </c>
      <c r="K1083" s="4" t="s">
        <v>14</v>
      </c>
      <c r="L1083" s="4" t="s">
        <v>15</v>
      </c>
      <c r="M1083" s="9">
        <v>1</v>
      </c>
      <c r="N1083" s="6">
        <v>36.65</v>
      </c>
      <c r="O1083" s="7">
        <v>0</v>
      </c>
      <c r="P1083" s="6">
        <v>13.97</v>
      </c>
      <c r="Q1083" s="6">
        <f t="shared" si="64"/>
        <v>36.65</v>
      </c>
      <c r="R1083" s="6">
        <f t="shared" si="65"/>
        <v>13.97</v>
      </c>
      <c r="S1083" s="6">
        <f t="shared" si="66"/>
        <v>22.68</v>
      </c>
      <c r="T1083" s="8">
        <f t="shared" si="67"/>
        <v>0.61882673942701227</v>
      </c>
      <c r="U1083" s="5">
        <f>YEAR(SalesDataTable[[#This Row],[Order Date]])</f>
        <v>2026</v>
      </c>
      <c r="V1083" s="8" t="str">
        <f>"Q"&amp;ROUNDUP(MONTH(SalesDataTable[[#This Row],[Order Date]])/3,0)</f>
        <v>Q2</v>
      </c>
      <c r="W1083" s="9">
        <f>MONTH(SalesDataTable[[#This Row],[Order Date]])</f>
        <v>6</v>
      </c>
      <c r="X1083" s="8" t="str">
        <f>TEXT(SalesDataTable[[#This Row],[Order Date]],"mmm")</f>
        <v>Jun</v>
      </c>
    </row>
    <row r="1084" spans="1:24" ht="16">
      <c r="A1084" s="2">
        <v>5020</v>
      </c>
      <c r="B1084" s="3">
        <v>46185</v>
      </c>
      <c r="C1084" s="5">
        <f>YEAR(SalesDataTable[[#This Row],[Order Date]])</f>
        <v>2026</v>
      </c>
      <c r="D1084" s="14" t="str">
        <f>"Q"&amp;ROUNDUP(MONTH(SalesDataTable[[#This Row],[Order Date]])/3,0)</f>
        <v>Q2</v>
      </c>
      <c r="E1084" s="5">
        <f>MONTH(SalesDataTable[[#This Row],[Order Date]])</f>
        <v>6</v>
      </c>
      <c r="F1084" s="5" t="str">
        <f>TEXT(SalesDataTable[[#This Row],[Order Date]], "MMM")</f>
        <v>Jun</v>
      </c>
      <c r="G1084" s="4" t="s">
        <v>11</v>
      </c>
      <c r="H1084" s="4" t="s">
        <v>25</v>
      </c>
      <c r="I1084" s="4" t="s">
        <v>19</v>
      </c>
      <c r="J1084" s="4" t="s">
        <v>3</v>
      </c>
      <c r="K1084" s="4" t="s">
        <v>14</v>
      </c>
      <c r="L1084" s="4" t="s">
        <v>15</v>
      </c>
      <c r="M1084" s="9">
        <v>2</v>
      </c>
      <c r="N1084" s="6">
        <v>35.450000000000003</v>
      </c>
      <c r="O1084" s="7">
        <v>0.05</v>
      </c>
      <c r="P1084" s="6">
        <v>13.39</v>
      </c>
      <c r="Q1084" s="6">
        <f t="shared" si="64"/>
        <v>67.355000000000004</v>
      </c>
      <c r="R1084" s="6">
        <f t="shared" si="65"/>
        <v>26.78</v>
      </c>
      <c r="S1084" s="6">
        <f t="shared" si="66"/>
        <v>40.575000000000003</v>
      </c>
      <c r="T1084" s="8">
        <f t="shared" si="67"/>
        <v>0.60240516665429444</v>
      </c>
      <c r="U1084" s="5">
        <f>YEAR(SalesDataTable[[#This Row],[Order Date]])</f>
        <v>2026</v>
      </c>
      <c r="V1084" s="8" t="str">
        <f>"Q"&amp;ROUNDUP(MONTH(SalesDataTable[[#This Row],[Order Date]])/3,0)</f>
        <v>Q2</v>
      </c>
      <c r="W1084" s="9">
        <f>MONTH(SalesDataTable[[#This Row],[Order Date]])</f>
        <v>6</v>
      </c>
      <c r="X1084" s="8" t="str">
        <f>TEXT(SalesDataTable[[#This Row],[Order Date]],"mmm")</f>
        <v>Jun</v>
      </c>
    </row>
    <row r="1085" spans="1:24" ht="16">
      <c r="A1085" s="2">
        <v>564</v>
      </c>
      <c r="B1085" s="3">
        <v>46186</v>
      </c>
      <c r="C1085" s="5">
        <f>YEAR(SalesDataTable[[#This Row],[Order Date]])</f>
        <v>2026</v>
      </c>
      <c r="D1085" s="14" t="str">
        <f>"Q"&amp;ROUNDUP(MONTH(SalesDataTable[[#This Row],[Order Date]])/3,0)</f>
        <v>Q2</v>
      </c>
      <c r="E1085" s="5">
        <f>MONTH(SalesDataTable[[#This Row],[Order Date]])</f>
        <v>6</v>
      </c>
      <c r="F1085" s="5" t="str">
        <f>TEXT(SalesDataTable[[#This Row],[Order Date]], "MMM")</f>
        <v>Jun</v>
      </c>
      <c r="G1085" s="4" t="s">
        <v>11</v>
      </c>
      <c r="H1085" s="4" t="s">
        <v>25</v>
      </c>
      <c r="I1085" s="4" t="s">
        <v>19</v>
      </c>
      <c r="J1085" s="4" t="s">
        <v>13</v>
      </c>
      <c r="K1085" s="4" t="s">
        <v>14</v>
      </c>
      <c r="L1085" s="4" t="s">
        <v>32</v>
      </c>
      <c r="M1085" s="9">
        <v>3</v>
      </c>
      <c r="N1085" s="6">
        <v>45.82</v>
      </c>
      <c r="O1085" s="7">
        <v>0.1</v>
      </c>
      <c r="P1085" s="6">
        <v>18.61</v>
      </c>
      <c r="Q1085" s="6">
        <f t="shared" si="64"/>
        <v>123.71400000000001</v>
      </c>
      <c r="R1085" s="6">
        <f t="shared" si="65"/>
        <v>55.83</v>
      </c>
      <c r="S1085" s="6">
        <f t="shared" si="66"/>
        <v>67.884000000000015</v>
      </c>
      <c r="T1085" s="8">
        <f t="shared" si="67"/>
        <v>0.54871720258014456</v>
      </c>
      <c r="U1085" s="5">
        <f>YEAR(SalesDataTable[[#This Row],[Order Date]])</f>
        <v>2026</v>
      </c>
      <c r="V1085" s="8" t="str">
        <f>"Q"&amp;ROUNDUP(MONTH(SalesDataTable[[#This Row],[Order Date]])/3,0)</f>
        <v>Q2</v>
      </c>
      <c r="W1085" s="9">
        <f>MONTH(SalesDataTable[[#This Row],[Order Date]])</f>
        <v>6</v>
      </c>
      <c r="X1085" s="8" t="str">
        <f>TEXT(SalesDataTable[[#This Row],[Order Date]],"mmm")</f>
        <v>Jun</v>
      </c>
    </row>
    <row r="1086" spans="1:24" ht="16">
      <c r="A1086" s="2">
        <v>736</v>
      </c>
      <c r="B1086" s="3">
        <v>46186</v>
      </c>
      <c r="C1086" s="5">
        <f>YEAR(SalesDataTable[[#This Row],[Order Date]])</f>
        <v>2026</v>
      </c>
      <c r="D1086" s="14" t="str">
        <f>"Q"&amp;ROUNDUP(MONTH(SalesDataTable[[#This Row],[Order Date]])/3,0)</f>
        <v>Q2</v>
      </c>
      <c r="E1086" s="5">
        <f>MONTH(SalesDataTable[[#This Row],[Order Date]])</f>
        <v>6</v>
      </c>
      <c r="F1086" s="5" t="str">
        <f>TEXT(SalesDataTable[[#This Row],[Order Date]], "MMM")</f>
        <v>Jun</v>
      </c>
      <c r="G1086" s="4" t="s">
        <v>20</v>
      </c>
      <c r="H1086" s="4" t="s">
        <v>47</v>
      </c>
      <c r="I1086" s="4" t="s">
        <v>19</v>
      </c>
      <c r="J1086" s="4" t="s">
        <v>16</v>
      </c>
      <c r="K1086" s="4" t="s">
        <v>9</v>
      </c>
      <c r="L1086" s="4" t="s">
        <v>37</v>
      </c>
      <c r="M1086" s="9">
        <v>1</v>
      </c>
      <c r="N1086" s="6">
        <v>152.78</v>
      </c>
      <c r="O1086" s="7">
        <v>0</v>
      </c>
      <c r="P1086" s="6">
        <v>78.540000000000006</v>
      </c>
      <c r="Q1086" s="6">
        <f t="shared" si="64"/>
        <v>152.78</v>
      </c>
      <c r="R1086" s="6">
        <f t="shared" si="65"/>
        <v>78.540000000000006</v>
      </c>
      <c r="S1086" s="6">
        <f t="shared" si="66"/>
        <v>74.239999999999995</v>
      </c>
      <c r="T1086" s="8">
        <f t="shared" si="67"/>
        <v>0.48592747741851022</v>
      </c>
      <c r="U1086" s="5">
        <f>YEAR(SalesDataTable[[#This Row],[Order Date]])</f>
        <v>2026</v>
      </c>
      <c r="V1086" s="8" t="str">
        <f>"Q"&amp;ROUNDUP(MONTH(SalesDataTable[[#This Row],[Order Date]])/3,0)</f>
        <v>Q2</v>
      </c>
      <c r="W1086" s="9">
        <f>MONTH(SalesDataTable[[#This Row],[Order Date]])</f>
        <v>6</v>
      </c>
      <c r="X1086" s="8" t="str">
        <f>TEXT(SalesDataTable[[#This Row],[Order Date]],"mmm")</f>
        <v>Jun</v>
      </c>
    </row>
    <row r="1087" spans="1:24" ht="16">
      <c r="A1087" s="2">
        <v>1300</v>
      </c>
      <c r="B1087" s="3">
        <v>46186</v>
      </c>
      <c r="C1087" s="5">
        <f>YEAR(SalesDataTable[[#This Row],[Order Date]])</f>
        <v>2026</v>
      </c>
      <c r="D1087" s="14" t="str">
        <f>"Q"&amp;ROUNDUP(MONTH(SalesDataTable[[#This Row],[Order Date]])/3,0)</f>
        <v>Q2</v>
      </c>
      <c r="E1087" s="5">
        <f>MONTH(SalesDataTable[[#This Row],[Order Date]])</f>
        <v>6</v>
      </c>
      <c r="F1087" s="5" t="str">
        <f>TEXT(SalesDataTable[[#This Row],[Order Date]], "MMM")</f>
        <v>Jun</v>
      </c>
      <c r="G1087" s="4" t="s">
        <v>6</v>
      </c>
      <c r="H1087" s="4" t="s">
        <v>27</v>
      </c>
      <c r="I1087" s="4" t="s">
        <v>2</v>
      </c>
      <c r="J1087" s="4" t="s">
        <v>13</v>
      </c>
      <c r="K1087" s="4" t="s">
        <v>4</v>
      </c>
      <c r="L1087" s="4" t="s">
        <v>22</v>
      </c>
      <c r="M1087" s="9">
        <v>1</v>
      </c>
      <c r="N1087" s="6">
        <v>49.76</v>
      </c>
      <c r="O1087" s="7">
        <v>0.05</v>
      </c>
      <c r="P1087" s="6">
        <v>22.58</v>
      </c>
      <c r="Q1087" s="6">
        <f t="shared" si="64"/>
        <v>47.271999999999998</v>
      </c>
      <c r="R1087" s="6">
        <f t="shared" si="65"/>
        <v>22.58</v>
      </c>
      <c r="S1087" s="6">
        <f t="shared" si="66"/>
        <v>24.692</v>
      </c>
      <c r="T1087" s="8">
        <f t="shared" si="67"/>
        <v>0.52233880521238796</v>
      </c>
      <c r="U1087" s="5">
        <f>YEAR(SalesDataTable[[#This Row],[Order Date]])</f>
        <v>2026</v>
      </c>
      <c r="V1087" s="8" t="str">
        <f>"Q"&amp;ROUNDUP(MONTH(SalesDataTable[[#This Row],[Order Date]])/3,0)</f>
        <v>Q2</v>
      </c>
      <c r="W1087" s="9">
        <f>MONTH(SalesDataTable[[#This Row],[Order Date]])</f>
        <v>6</v>
      </c>
      <c r="X1087" s="8" t="str">
        <f>TEXT(SalesDataTable[[#This Row],[Order Date]],"mmm")</f>
        <v>Jun</v>
      </c>
    </row>
    <row r="1088" spans="1:24" ht="16">
      <c r="A1088" s="2">
        <v>1948</v>
      </c>
      <c r="B1088" s="3">
        <v>46186</v>
      </c>
      <c r="C1088" s="5">
        <f>YEAR(SalesDataTable[[#This Row],[Order Date]])</f>
        <v>2026</v>
      </c>
      <c r="D1088" s="14" t="str">
        <f>"Q"&amp;ROUNDUP(MONTH(SalesDataTable[[#This Row],[Order Date]])/3,0)</f>
        <v>Q2</v>
      </c>
      <c r="E1088" s="5">
        <f>MONTH(SalesDataTable[[#This Row],[Order Date]])</f>
        <v>6</v>
      </c>
      <c r="F1088" s="5" t="str">
        <f>TEXT(SalesDataTable[[#This Row],[Order Date]], "MMM")</f>
        <v>Jun</v>
      </c>
      <c r="G1088" s="4" t="s">
        <v>20</v>
      </c>
      <c r="H1088" s="4" t="s">
        <v>33</v>
      </c>
      <c r="I1088" s="4" t="s">
        <v>19</v>
      </c>
      <c r="J1088" s="4" t="s">
        <v>13</v>
      </c>
      <c r="K1088" s="4" t="s">
        <v>9</v>
      </c>
      <c r="L1088" s="4" t="s">
        <v>37</v>
      </c>
      <c r="M1088" s="9">
        <v>1</v>
      </c>
      <c r="N1088" s="6">
        <v>157.6</v>
      </c>
      <c r="O1088" s="7">
        <v>0.05</v>
      </c>
      <c r="P1088" s="6">
        <v>79.34</v>
      </c>
      <c r="Q1088" s="6">
        <f t="shared" si="64"/>
        <v>149.72</v>
      </c>
      <c r="R1088" s="6">
        <f t="shared" si="65"/>
        <v>79.34</v>
      </c>
      <c r="S1088" s="6">
        <f t="shared" si="66"/>
        <v>70.38</v>
      </c>
      <c r="T1088" s="8">
        <f t="shared" si="67"/>
        <v>0.47007747795885652</v>
      </c>
      <c r="U1088" s="5">
        <f>YEAR(SalesDataTable[[#This Row],[Order Date]])</f>
        <v>2026</v>
      </c>
      <c r="V1088" s="8" t="str">
        <f>"Q"&amp;ROUNDUP(MONTH(SalesDataTable[[#This Row],[Order Date]])/3,0)</f>
        <v>Q2</v>
      </c>
      <c r="W1088" s="9">
        <f>MONTH(SalesDataTable[[#This Row],[Order Date]])</f>
        <v>6</v>
      </c>
      <c r="X1088" s="8" t="str">
        <f>TEXT(SalesDataTable[[#This Row],[Order Date]],"mmm")</f>
        <v>Jun</v>
      </c>
    </row>
    <row r="1089" spans="1:24" ht="16">
      <c r="A1089" s="2">
        <v>2272</v>
      </c>
      <c r="B1089" s="3">
        <v>46186</v>
      </c>
      <c r="C1089" s="5">
        <f>YEAR(SalesDataTable[[#This Row],[Order Date]])</f>
        <v>2026</v>
      </c>
      <c r="D1089" s="14" t="str">
        <f>"Q"&amp;ROUNDUP(MONTH(SalesDataTable[[#This Row],[Order Date]])/3,0)</f>
        <v>Q2</v>
      </c>
      <c r="E1089" s="5">
        <f>MONTH(SalesDataTable[[#This Row],[Order Date]])</f>
        <v>6</v>
      </c>
      <c r="F1089" s="5" t="str">
        <f>TEXT(SalesDataTable[[#This Row],[Order Date]], "MMM")</f>
        <v>Jun</v>
      </c>
      <c r="G1089" s="4" t="s">
        <v>20</v>
      </c>
      <c r="H1089" s="4" t="s">
        <v>33</v>
      </c>
      <c r="I1089" s="4" t="s">
        <v>2</v>
      </c>
      <c r="J1089" s="4" t="s">
        <v>3</v>
      </c>
      <c r="K1089" s="4" t="s">
        <v>34</v>
      </c>
      <c r="L1089" s="4" t="s">
        <v>38</v>
      </c>
      <c r="M1089" s="9">
        <v>1</v>
      </c>
      <c r="N1089" s="6">
        <v>125.01</v>
      </c>
      <c r="O1089" s="7">
        <v>0.15</v>
      </c>
      <c r="P1089" s="6">
        <v>70.39</v>
      </c>
      <c r="Q1089" s="6">
        <f t="shared" si="64"/>
        <v>106.2585</v>
      </c>
      <c r="R1089" s="6">
        <f t="shared" si="65"/>
        <v>70.39</v>
      </c>
      <c r="S1089" s="6">
        <f t="shared" si="66"/>
        <v>35.868499999999997</v>
      </c>
      <c r="T1089" s="8">
        <f t="shared" si="67"/>
        <v>0.33755887764272974</v>
      </c>
      <c r="U1089" s="5">
        <f>YEAR(SalesDataTable[[#This Row],[Order Date]])</f>
        <v>2026</v>
      </c>
      <c r="V1089" s="8" t="str">
        <f>"Q"&amp;ROUNDUP(MONTH(SalesDataTable[[#This Row],[Order Date]])/3,0)</f>
        <v>Q2</v>
      </c>
      <c r="W1089" s="9">
        <f>MONTH(SalesDataTable[[#This Row],[Order Date]])</f>
        <v>6</v>
      </c>
      <c r="X1089" s="8" t="str">
        <f>TEXT(SalesDataTable[[#This Row],[Order Date]],"mmm")</f>
        <v>Jun</v>
      </c>
    </row>
    <row r="1090" spans="1:24" ht="16">
      <c r="A1090" s="2">
        <v>2680</v>
      </c>
      <c r="B1090" s="3">
        <v>46186</v>
      </c>
      <c r="C1090" s="5">
        <f>YEAR(SalesDataTable[[#This Row],[Order Date]])</f>
        <v>2026</v>
      </c>
      <c r="D1090" s="14" t="str">
        <f>"Q"&amp;ROUNDUP(MONTH(SalesDataTable[[#This Row],[Order Date]])/3,0)</f>
        <v>Q2</v>
      </c>
      <c r="E1090" s="5">
        <f>MONTH(SalesDataTable[[#This Row],[Order Date]])</f>
        <v>6</v>
      </c>
      <c r="F1090" s="5" t="str">
        <f>TEXT(SalesDataTable[[#This Row],[Order Date]], "MMM")</f>
        <v>Jun</v>
      </c>
      <c r="G1090" s="4" t="s">
        <v>6</v>
      </c>
      <c r="H1090" s="4" t="s">
        <v>49</v>
      </c>
      <c r="I1090" s="4" t="s">
        <v>2</v>
      </c>
      <c r="J1090" s="4" t="s">
        <v>3</v>
      </c>
      <c r="K1090" s="4" t="s">
        <v>9</v>
      </c>
      <c r="L1090" s="4" t="s">
        <v>10</v>
      </c>
      <c r="M1090" s="9">
        <v>1</v>
      </c>
      <c r="N1090" s="6">
        <v>93.59</v>
      </c>
      <c r="O1090" s="7">
        <v>0.15</v>
      </c>
      <c r="P1090" s="6">
        <v>46.48</v>
      </c>
      <c r="Q1090" s="6">
        <f t="shared" ref="Q1090:Q1153" si="68">M1090*N1090*(1-O1090)</f>
        <v>79.551500000000004</v>
      </c>
      <c r="R1090" s="6">
        <f t="shared" ref="R1090:R1153" si="69">M1090*P1090</f>
        <v>46.48</v>
      </c>
      <c r="S1090" s="6">
        <f t="shared" ref="S1090:S1153" si="70">Q1090-R1090</f>
        <v>33.071500000000007</v>
      </c>
      <c r="T1090" s="8">
        <f t="shared" ref="T1090:T1153" si="71">IFERROR(S1090/Q1090,0)</f>
        <v>0.41572440494522422</v>
      </c>
      <c r="U1090" s="5">
        <f>YEAR(SalesDataTable[[#This Row],[Order Date]])</f>
        <v>2026</v>
      </c>
      <c r="V1090" s="8" t="str">
        <f>"Q"&amp;ROUNDUP(MONTH(SalesDataTable[[#This Row],[Order Date]])/3,0)</f>
        <v>Q2</v>
      </c>
      <c r="W1090" s="9">
        <f>MONTH(SalesDataTable[[#This Row],[Order Date]])</f>
        <v>6</v>
      </c>
      <c r="X1090" s="8" t="str">
        <f>TEXT(SalesDataTable[[#This Row],[Order Date]],"mmm")</f>
        <v>Jun</v>
      </c>
    </row>
    <row r="1091" spans="1:24" ht="16">
      <c r="A1091" s="2">
        <v>4178</v>
      </c>
      <c r="B1091" s="3">
        <v>46186</v>
      </c>
      <c r="C1091" s="5">
        <f>YEAR(SalesDataTable[[#This Row],[Order Date]])</f>
        <v>2026</v>
      </c>
      <c r="D1091" s="14" t="str">
        <f>"Q"&amp;ROUNDUP(MONTH(SalesDataTable[[#This Row],[Order Date]])/3,0)</f>
        <v>Q2</v>
      </c>
      <c r="E1091" s="5">
        <f>MONTH(SalesDataTable[[#This Row],[Order Date]])</f>
        <v>6</v>
      </c>
      <c r="F1091" s="5" t="str">
        <f>TEXT(SalesDataTable[[#This Row],[Order Date]], "MMM")</f>
        <v>Jun</v>
      </c>
      <c r="G1091" s="4" t="s">
        <v>11</v>
      </c>
      <c r="H1091" s="4" t="s">
        <v>12</v>
      </c>
      <c r="I1091" s="4" t="s">
        <v>19</v>
      </c>
      <c r="J1091" s="4" t="s">
        <v>3</v>
      </c>
      <c r="K1091" s="4" t="s">
        <v>9</v>
      </c>
      <c r="L1091" s="4" t="s">
        <v>17</v>
      </c>
      <c r="M1091" s="9">
        <v>4</v>
      </c>
      <c r="N1091" s="6">
        <v>143.9</v>
      </c>
      <c r="O1091" s="7">
        <v>0.05</v>
      </c>
      <c r="P1091" s="6">
        <v>79.709999999999994</v>
      </c>
      <c r="Q1091" s="6">
        <f t="shared" si="68"/>
        <v>546.82000000000005</v>
      </c>
      <c r="R1091" s="6">
        <f t="shared" si="69"/>
        <v>318.83999999999997</v>
      </c>
      <c r="S1091" s="6">
        <f t="shared" si="70"/>
        <v>227.98000000000008</v>
      </c>
      <c r="T1091" s="8">
        <f t="shared" si="71"/>
        <v>0.41691964448996022</v>
      </c>
      <c r="U1091" s="5">
        <f>YEAR(SalesDataTable[[#This Row],[Order Date]])</f>
        <v>2026</v>
      </c>
      <c r="V1091" s="8" t="str">
        <f>"Q"&amp;ROUNDUP(MONTH(SalesDataTable[[#This Row],[Order Date]])/3,0)</f>
        <v>Q2</v>
      </c>
      <c r="W1091" s="9">
        <f>MONTH(SalesDataTable[[#This Row],[Order Date]])</f>
        <v>6</v>
      </c>
      <c r="X1091" s="8" t="str">
        <f>TEXT(SalesDataTable[[#This Row],[Order Date]],"mmm")</f>
        <v>Jun</v>
      </c>
    </row>
    <row r="1092" spans="1:24" ht="16">
      <c r="A1092" s="2">
        <v>4272</v>
      </c>
      <c r="B1092" s="3">
        <v>46186</v>
      </c>
      <c r="C1092" s="5">
        <f>YEAR(SalesDataTable[[#This Row],[Order Date]])</f>
        <v>2026</v>
      </c>
      <c r="D1092" s="14" t="str">
        <f>"Q"&amp;ROUNDUP(MONTH(SalesDataTable[[#This Row],[Order Date]])/3,0)</f>
        <v>Q2</v>
      </c>
      <c r="E1092" s="5">
        <f>MONTH(SalesDataTable[[#This Row],[Order Date]])</f>
        <v>6</v>
      </c>
      <c r="F1092" s="5" t="str">
        <f>TEXT(SalesDataTable[[#This Row],[Order Date]], "MMM")</f>
        <v>Jun</v>
      </c>
      <c r="G1092" s="4" t="s">
        <v>20</v>
      </c>
      <c r="H1092" s="4" t="s">
        <v>31</v>
      </c>
      <c r="I1092" s="4" t="s">
        <v>28</v>
      </c>
      <c r="J1092" s="4" t="s">
        <v>3</v>
      </c>
      <c r="K1092" s="4" t="s">
        <v>23</v>
      </c>
      <c r="L1092" s="4" t="s">
        <v>29</v>
      </c>
      <c r="M1092" s="9">
        <v>4</v>
      </c>
      <c r="N1092" s="6">
        <v>190.97</v>
      </c>
      <c r="O1092" s="7">
        <v>0</v>
      </c>
      <c r="P1092" s="6">
        <v>103.36</v>
      </c>
      <c r="Q1092" s="6">
        <f t="shared" si="68"/>
        <v>763.88</v>
      </c>
      <c r="R1092" s="6">
        <f t="shared" si="69"/>
        <v>413.44</v>
      </c>
      <c r="S1092" s="6">
        <f t="shared" si="70"/>
        <v>350.44</v>
      </c>
      <c r="T1092" s="8">
        <f t="shared" si="71"/>
        <v>0.45876315651673039</v>
      </c>
      <c r="U1092" s="5">
        <f>YEAR(SalesDataTable[[#This Row],[Order Date]])</f>
        <v>2026</v>
      </c>
      <c r="V1092" s="8" t="str">
        <f>"Q"&amp;ROUNDUP(MONTH(SalesDataTable[[#This Row],[Order Date]])/3,0)</f>
        <v>Q2</v>
      </c>
      <c r="W1092" s="9">
        <f>MONTH(SalesDataTable[[#This Row],[Order Date]])</f>
        <v>6</v>
      </c>
      <c r="X1092" s="8" t="str">
        <f>TEXT(SalesDataTable[[#This Row],[Order Date]],"mmm")</f>
        <v>Jun</v>
      </c>
    </row>
    <row r="1093" spans="1:24" ht="16">
      <c r="A1093" s="2">
        <v>4713</v>
      </c>
      <c r="B1093" s="3">
        <v>46186</v>
      </c>
      <c r="C1093" s="5">
        <f>YEAR(SalesDataTable[[#This Row],[Order Date]])</f>
        <v>2026</v>
      </c>
      <c r="D1093" s="14" t="str">
        <f>"Q"&amp;ROUNDUP(MONTH(SalesDataTable[[#This Row],[Order Date]])/3,0)</f>
        <v>Q2</v>
      </c>
      <c r="E1093" s="5">
        <f>MONTH(SalesDataTable[[#This Row],[Order Date]])</f>
        <v>6</v>
      </c>
      <c r="F1093" s="5" t="str">
        <f>TEXT(SalesDataTable[[#This Row],[Order Date]], "MMM")</f>
        <v>Jun</v>
      </c>
      <c r="G1093" s="4" t="s">
        <v>20</v>
      </c>
      <c r="H1093" s="4" t="s">
        <v>47</v>
      </c>
      <c r="I1093" s="4" t="s">
        <v>19</v>
      </c>
      <c r="J1093" s="4" t="s">
        <v>16</v>
      </c>
      <c r="K1093" s="4" t="s">
        <v>34</v>
      </c>
      <c r="L1093" s="4" t="s">
        <v>42</v>
      </c>
      <c r="M1093" s="9">
        <v>1</v>
      </c>
      <c r="N1093" s="6">
        <v>35.78</v>
      </c>
      <c r="O1093" s="7">
        <v>0</v>
      </c>
      <c r="P1093" s="6">
        <v>14</v>
      </c>
      <c r="Q1093" s="6">
        <f t="shared" si="68"/>
        <v>35.78</v>
      </c>
      <c r="R1093" s="6">
        <f t="shared" si="69"/>
        <v>14</v>
      </c>
      <c r="S1093" s="6">
        <f t="shared" si="70"/>
        <v>21.78</v>
      </c>
      <c r="T1093" s="8">
        <f t="shared" si="71"/>
        <v>0.60871995528228062</v>
      </c>
      <c r="U1093" s="5">
        <f>YEAR(SalesDataTable[[#This Row],[Order Date]])</f>
        <v>2026</v>
      </c>
      <c r="V1093" s="8" t="str">
        <f>"Q"&amp;ROUNDUP(MONTH(SalesDataTable[[#This Row],[Order Date]])/3,0)</f>
        <v>Q2</v>
      </c>
      <c r="W1093" s="9">
        <f>MONTH(SalesDataTable[[#This Row],[Order Date]])</f>
        <v>6</v>
      </c>
      <c r="X1093" s="8" t="str">
        <f>TEXT(SalesDataTable[[#This Row],[Order Date]],"mmm")</f>
        <v>Jun</v>
      </c>
    </row>
    <row r="1094" spans="1:24" ht="16">
      <c r="A1094" s="2">
        <v>5166</v>
      </c>
      <c r="B1094" s="3">
        <v>46186</v>
      </c>
      <c r="C1094" s="5">
        <f>YEAR(SalesDataTable[[#This Row],[Order Date]])</f>
        <v>2026</v>
      </c>
      <c r="D1094" s="14" t="str">
        <f>"Q"&amp;ROUNDUP(MONTH(SalesDataTable[[#This Row],[Order Date]])/3,0)</f>
        <v>Q2</v>
      </c>
      <c r="E1094" s="5">
        <f>MONTH(SalesDataTable[[#This Row],[Order Date]])</f>
        <v>6</v>
      </c>
      <c r="F1094" s="5" t="str">
        <f>TEXT(SalesDataTable[[#This Row],[Order Date]], "MMM")</f>
        <v>Jun</v>
      </c>
      <c r="G1094" s="4" t="s">
        <v>20</v>
      </c>
      <c r="H1094" s="4" t="s">
        <v>31</v>
      </c>
      <c r="I1094" s="4" t="s">
        <v>28</v>
      </c>
      <c r="J1094" s="4" t="s">
        <v>13</v>
      </c>
      <c r="K1094" s="4" t="s">
        <v>23</v>
      </c>
      <c r="L1094" s="4" t="s">
        <v>51</v>
      </c>
      <c r="M1094" s="9">
        <v>3</v>
      </c>
      <c r="N1094" s="6">
        <v>125.25</v>
      </c>
      <c r="O1094" s="7">
        <v>0.05</v>
      </c>
      <c r="P1094" s="6">
        <v>58.95</v>
      </c>
      <c r="Q1094" s="6">
        <f t="shared" si="68"/>
        <v>356.96249999999998</v>
      </c>
      <c r="R1094" s="6">
        <f t="shared" si="69"/>
        <v>176.85000000000002</v>
      </c>
      <c r="S1094" s="6">
        <f t="shared" si="70"/>
        <v>180.11249999999995</v>
      </c>
      <c r="T1094" s="8">
        <f t="shared" si="71"/>
        <v>0.50456980775291516</v>
      </c>
      <c r="U1094" s="5">
        <f>YEAR(SalesDataTable[[#This Row],[Order Date]])</f>
        <v>2026</v>
      </c>
      <c r="V1094" s="8" t="str">
        <f>"Q"&amp;ROUNDUP(MONTH(SalesDataTable[[#This Row],[Order Date]])/3,0)</f>
        <v>Q2</v>
      </c>
      <c r="W1094" s="9">
        <f>MONTH(SalesDataTable[[#This Row],[Order Date]])</f>
        <v>6</v>
      </c>
      <c r="X1094" s="8" t="str">
        <f>TEXT(SalesDataTable[[#This Row],[Order Date]],"mmm")</f>
        <v>Jun</v>
      </c>
    </row>
    <row r="1095" spans="1:24" ht="16">
      <c r="A1095" s="2">
        <v>486</v>
      </c>
      <c r="B1095" s="3">
        <v>46187</v>
      </c>
      <c r="C1095" s="5">
        <f>YEAR(SalesDataTable[[#This Row],[Order Date]])</f>
        <v>2026</v>
      </c>
      <c r="D1095" s="14" t="str">
        <f>"Q"&amp;ROUNDUP(MONTH(SalesDataTable[[#This Row],[Order Date]])/3,0)</f>
        <v>Q2</v>
      </c>
      <c r="E1095" s="5">
        <f>MONTH(SalesDataTable[[#This Row],[Order Date]])</f>
        <v>6</v>
      </c>
      <c r="F1095" s="5" t="str">
        <f>TEXT(SalesDataTable[[#This Row],[Order Date]], "MMM")</f>
        <v>Jun</v>
      </c>
      <c r="G1095" s="4" t="s">
        <v>0</v>
      </c>
      <c r="H1095" s="4" t="s">
        <v>36</v>
      </c>
      <c r="I1095" s="4" t="s">
        <v>8</v>
      </c>
      <c r="J1095" s="4" t="s">
        <v>16</v>
      </c>
      <c r="K1095" s="4" t="s">
        <v>9</v>
      </c>
      <c r="L1095" s="4" t="s">
        <v>46</v>
      </c>
      <c r="M1095" s="9">
        <v>8</v>
      </c>
      <c r="N1095" s="6">
        <v>72.36</v>
      </c>
      <c r="O1095" s="7">
        <v>0.1</v>
      </c>
      <c r="P1095" s="6">
        <v>32.229999999999997</v>
      </c>
      <c r="Q1095" s="6">
        <f t="shared" si="68"/>
        <v>520.99199999999996</v>
      </c>
      <c r="R1095" s="6">
        <f t="shared" si="69"/>
        <v>257.83999999999997</v>
      </c>
      <c r="S1095" s="6">
        <f t="shared" si="70"/>
        <v>263.15199999999999</v>
      </c>
      <c r="T1095" s="8">
        <f t="shared" si="71"/>
        <v>0.5050979669553467</v>
      </c>
      <c r="U1095" s="5">
        <f>YEAR(SalesDataTable[[#This Row],[Order Date]])</f>
        <v>2026</v>
      </c>
      <c r="V1095" s="8" t="str">
        <f>"Q"&amp;ROUNDUP(MONTH(SalesDataTable[[#This Row],[Order Date]])/3,0)</f>
        <v>Q2</v>
      </c>
      <c r="W1095" s="9">
        <f>MONTH(SalesDataTable[[#This Row],[Order Date]])</f>
        <v>6</v>
      </c>
      <c r="X1095" s="8" t="str">
        <f>TEXT(SalesDataTable[[#This Row],[Order Date]],"mmm")</f>
        <v>Jun</v>
      </c>
    </row>
    <row r="1096" spans="1:24" ht="16">
      <c r="A1096" s="2">
        <v>1507</v>
      </c>
      <c r="B1096" s="3">
        <v>46187</v>
      </c>
      <c r="C1096" s="5">
        <f>YEAR(SalesDataTable[[#This Row],[Order Date]])</f>
        <v>2026</v>
      </c>
      <c r="D1096" s="14" t="str">
        <f>"Q"&amp;ROUNDUP(MONTH(SalesDataTable[[#This Row],[Order Date]])/3,0)</f>
        <v>Q2</v>
      </c>
      <c r="E1096" s="5">
        <f>MONTH(SalesDataTable[[#This Row],[Order Date]])</f>
        <v>6</v>
      </c>
      <c r="F1096" s="5" t="str">
        <f>TEXT(SalesDataTable[[#This Row],[Order Date]], "MMM")</f>
        <v>Jun</v>
      </c>
      <c r="G1096" s="4" t="s">
        <v>0</v>
      </c>
      <c r="H1096" s="4" t="s">
        <v>50</v>
      </c>
      <c r="I1096" s="4" t="s">
        <v>19</v>
      </c>
      <c r="J1096" s="4" t="s">
        <v>3</v>
      </c>
      <c r="K1096" s="4" t="s">
        <v>14</v>
      </c>
      <c r="L1096" s="4" t="s">
        <v>48</v>
      </c>
      <c r="M1096" s="9">
        <v>1</v>
      </c>
      <c r="N1096" s="6">
        <v>162.51</v>
      </c>
      <c r="O1096" s="7">
        <v>0</v>
      </c>
      <c r="P1096" s="6">
        <v>88.29</v>
      </c>
      <c r="Q1096" s="6">
        <f t="shared" si="68"/>
        <v>162.51</v>
      </c>
      <c r="R1096" s="6">
        <f t="shared" si="69"/>
        <v>88.29</v>
      </c>
      <c r="S1096" s="6">
        <f t="shared" si="70"/>
        <v>74.219999999999985</v>
      </c>
      <c r="T1096" s="8">
        <f t="shared" si="71"/>
        <v>0.45671035628576695</v>
      </c>
      <c r="U1096" s="5">
        <f>YEAR(SalesDataTable[[#This Row],[Order Date]])</f>
        <v>2026</v>
      </c>
      <c r="V1096" s="8" t="str">
        <f>"Q"&amp;ROUNDUP(MONTH(SalesDataTable[[#This Row],[Order Date]])/3,0)</f>
        <v>Q2</v>
      </c>
      <c r="W1096" s="9">
        <f>MONTH(SalesDataTable[[#This Row],[Order Date]])</f>
        <v>6</v>
      </c>
      <c r="X1096" s="8" t="str">
        <f>TEXT(SalesDataTable[[#This Row],[Order Date]],"mmm")</f>
        <v>Jun</v>
      </c>
    </row>
    <row r="1097" spans="1:24" ht="16">
      <c r="A1097" s="2">
        <v>1821</v>
      </c>
      <c r="B1097" s="3">
        <v>46187</v>
      </c>
      <c r="C1097" s="5">
        <f>YEAR(SalesDataTable[[#This Row],[Order Date]])</f>
        <v>2026</v>
      </c>
      <c r="D1097" s="14" t="str">
        <f>"Q"&amp;ROUNDUP(MONTH(SalesDataTable[[#This Row],[Order Date]])/3,0)</f>
        <v>Q2</v>
      </c>
      <c r="E1097" s="5">
        <f>MONTH(SalesDataTable[[#This Row],[Order Date]])</f>
        <v>6</v>
      </c>
      <c r="F1097" s="5" t="str">
        <f>TEXT(SalesDataTable[[#This Row],[Order Date]], "MMM")</f>
        <v>Jun</v>
      </c>
      <c r="G1097" s="4" t="s">
        <v>0</v>
      </c>
      <c r="H1097" s="4" t="s">
        <v>50</v>
      </c>
      <c r="I1097" s="4" t="s">
        <v>19</v>
      </c>
      <c r="J1097" s="4" t="s">
        <v>16</v>
      </c>
      <c r="K1097" s="4" t="s">
        <v>9</v>
      </c>
      <c r="L1097" s="4" t="s">
        <v>46</v>
      </c>
      <c r="M1097" s="9">
        <v>3</v>
      </c>
      <c r="N1097" s="6">
        <v>70.52</v>
      </c>
      <c r="O1097" s="7">
        <v>0</v>
      </c>
      <c r="P1097" s="6">
        <v>33.119999999999997</v>
      </c>
      <c r="Q1097" s="6">
        <f t="shared" si="68"/>
        <v>211.56</v>
      </c>
      <c r="R1097" s="6">
        <f t="shared" si="69"/>
        <v>99.359999999999985</v>
      </c>
      <c r="S1097" s="6">
        <f t="shared" si="70"/>
        <v>112.20000000000002</v>
      </c>
      <c r="T1097" s="8">
        <f t="shared" si="71"/>
        <v>0.53034600113442998</v>
      </c>
      <c r="U1097" s="5">
        <f>YEAR(SalesDataTable[[#This Row],[Order Date]])</f>
        <v>2026</v>
      </c>
      <c r="V1097" s="8" t="str">
        <f>"Q"&amp;ROUNDUP(MONTH(SalesDataTable[[#This Row],[Order Date]])/3,0)</f>
        <v>Q2</v>
      </c>
      <c r="W1097" s="9">
        <f>MONTH(SalesDataTable[[#This Row],[Order Date]])</f>
        <v>6</v>
      </c>
      <c r="X1097" s="8" t="str">
        <f>TEXT(SalesDataTable[[#This Row],[Order Date]],"mmm")</f>
        <v>Jun</v>
      </c>
    </row>
    <row r="1098" spans="1:24" ht="16">
      <c r="A1098" s="2">
        <v>2588</v>
      </c>
      <c r="B1098" s="3">
        <v>46187</v>
      </c>
      <c r="C1098" s="5">
        <f>YEAR(SalesDataTable[[#This Row],[Order Date]])</f>
        <v>2026</v>
      </c>
      <c r="D1098" s="14" t="str">
        <f>"Q"&amp;ROUNDUP(MONTH(SalesDataTable[[#This Row],[Order Date]])/3,0)</f>
        <v>Q2</v>
      </c>
      <c r="E1098" s="5">
        <f>MONTH(SalesDataTable[[#This Row],[Order Date]])</f>
        <v>6</v>
      </c>
      <c r="F1098" s="5" t="str">
        <f>TEXT(SalesDataTable[[#This Row],[Order Date]], "MMM")</f>
        <v>Jun</v>
      </c>
      <c r="G1098" s="4" t="s">
        <v>20</v>
      </c>
      <c r="H1098" s="4" t="s">
        <v>33</v>
      </c>
      <c r="I1098" s="4" t="s">
        <v>28</v>
      </c>
      <c r="J1098" s="4" t="s">
        <v>3</v>
      </c>
      <c r="K1098" s="4" t="s">
        <v>9</v>
      </c>
      <c r="L1098" s="4" t="s">
        <v>10</v>
      </c>
      <c r="M1098" s="9">
        <v>1</v>
      </c>
      <c r="N1098" s="6">
        <v>90.28</v>
      </c>
      <c r="O1098" s="7">
        <v>0</v>
      </c>
      <c r="P1098" s="6">
        <v>46.04</v>
      </c>
      <c r="Q1098" s="6">
        <f t="shared" si="68"/>
        <v>90.28</v>
      </c>
      <c r="R1098" s="6">
        <f t="shared" si="69"/>
        <v>46.04</v>
      </c>
      <c r="S1098" s="6">
        <f t="shared" si="70"/>
        <v>44.24</v>
      </c>
      <c r="T1098" s="8">
        <f t="shared" si="71"/>
        <v>0.4900310146211786</v>
      </c>
      <c r="U1098" s="5">
        <f>YEAR(SalesDataTable[[#This Row],[Order Date]])</f>
        <v>2026</v>
      </c>
      <c r="V1098" s="8" t="str">
        <f>"Q"&amp;ROUNDUP(MONTH(SalesDataTable[[#This Row],[Order Date]])/3,0)</f>
        <v>Q2</v>
      </c>
      <c r="W1098" s="9">
        <f>MONTH(SalesDataTable[[#This Row],[Order Date]])</f>
        <v>6</v>
      </c>
      <c r="X1098" s="8" t="str">
        <f>TEXT(SalesDataTable[[#This Row],[Order Date]],"mmm")</f>
        <v>Jun</v>
      </c>
    </row>
    <row r="1099" spans="1:24" ht="16">
      <c r="A1099" s="2">
        <v>2815</v>
      </c>
      <c r="B1099" s="3">
        <v>46187</v>
      </c>
      <c r="C1099" s="5">
        <f>YEAR(SalesDataTable[[#This Row],[Order Date]])</f>
        <v>2026</v>
      </c>
      <c r="D1099" s="14" t="str">
        <f>"Q"&amp;ROUNDUP(MONTH(SalesDataTable[[#This Row],[Order Date]])/3,0)</f>
        <v>Q2</v>
      </c>
      <c r="E1099" s="5">
        <f>MONTH(SalesDataTable[[#This Row],[Order Date]])</f>
        <v>6</v>
      </c>
      <c r="F1099" s="5" t="str">
        <f>TEXT(SalesDataTable[[#This Row],[Order Date]], "MMM")</f>
        <v>Jun</v>
      </c>
      <c r="G1099" s="4" t="s">
        <v>20</v>
      </c>
      <c r="H1099" s="4" t="s">
        <v>47</v>
      </c>
      <c r="I1099" s="4" t="s">
        <v>28</v>
      </c>
      <c r="J1099" s="4" t="s">
        <v>13</v>
      </c>
      <c r="K1099" s="4" t="s">
        <v>23</v>
      </c>
      <c r="L1099" s="4" t="s">
        <v>24</v>
      </c>
      <c r="M1099" s="9">
        <v>2</v>
      </c>
      <c r="N1099" s="6">
        <v>342.25</v>
      </c>
      <c r="O1099" s="7">
        <v>0</v>
      </c>
      <c r="P1099" s="6">
        <v>196.86</v>
      </c>
      <c r="Q1099" s="6">
        <f t="shared" si="68"/>
        <v>684.5</v>
      </c>
      <c r="R1099" s="6">
        <f t="shared" si="69"/>
        <v>393.72</v>
      </c>
      <c r="S1099" s="6">
        <f t="shared" si="70"/>
        <v>290.77999999999997</v>
      </c>
      <c r="T1099" s="8">
        <f t="shared" si="71"/>
        <v>0.42480642804967128</v>
      </c>
      <c r="U1099" s="5">
        <f>YEAR(SalesDataTable[[#This Row],[Order Date]])</f>
        <v>2026</v>
      </c>
      <c r="V1099" s="8" t="str">
        <f>"Q"&amp;ROUNDUP(MONTH(SalesDataTable[[#This Row],[Order Date]])/3,0)</f>
        <v>Q2</v>
      </c>
      <c r="W1099" s="9">
        <f>MONTH(SalesDataTable[[#This Row],[Order Date]])</f>
        <v>6</v>
      </c>
      <c r="X1099" s="8" t="str">
        <f>TEXT(SalesDataTable[[#This Row],[Order Date]],"mmm")</f>
        <v>Jun</v>
      </c>
    </row>
    <row r="1100" spans="1:24" ht="16">
      <c r="A1100" s="2">
        <v>3258</v>
      </c>
      <c r="B1100" s="3">
        <v>46187</v>
      </c>
      <c r="C1100" s="5">
        <f>YEAR(SalesDataTable[[#This Row],[Order Date]])</f>
        <v>2026</v>
      </c>
      <c r="D1100" s="14" t="str">
        <f>"Q"&amp;ROUNDUP(MONTH(SalesDataTable[[#This Row],[Order Date]])/3,0)</f>
        <v>Q2</v>
      </c>
      <c r="E1100" s="5">
        <f>MONTH(SalesDataTable[[#This Row],[Order Date]])</f>
        <v>6</v>
      </c>
      <c r="F1100" s="5" t="str">
        <f>TEXT(SalesDataTable[[#This Row],[Order Date]], "MMM")</f>
        <v>Jun</v>
      </c>
      <c r="G1100" s="4" t="s">
        <v>6</v>
      </c>
      <c r="H1100" s="4" t="s">
        <v>7</v>
      </c>
      <c r="I1100" s="4" t="s">
        <v>2</v>
      </c>
      <c r="J1100" s="4" t="s">
        <v>16</v>
      </c>
      <c r="K1100" s="4" t="s">
        <v>4</v>
      </c>
      <c r="L1100" s="4" t="s">
        <v>22</v>
      </c>
      <c r="M1100" s="9">
        <v>6</v>
      </c>
      <c r="N1100" s="6">
        <v>50.92</v>
      </c>
      <c r="O1100" s="7">
        <v>0.05</v>
      </c>
      <c r="P1100" s="6">
        <v>22.87</v>
      </c>
      <c r="Q1100" s="6">
        <f t="shared" si="68"/>
        <v>290.24399999999997</v>
      </c>
      <c r="R1100" s="6">
        <f t="shared" si="69"/>
        <v>137.22</v>
      </c>
      <c r="S1100" s="6">
        <f t="shared" si="70"/>
        <v>153.02399999999997</v>
      </c>
      <c r="T1100" s="8">
        <f t="shared" si="71"/>
        <v>0.52722536899987593</v>
      </c>
      <c r="U1100" s="5">
        <f>YEAR(SalesDataTable[[#This Row],[Order Date]])</f>
        <v>2026</v>
      </c>
      <c r="V1100" s="8" t="str">
        <f>"Q"&amp;ROUNDUP(MONTH(SalesDataTable[[#This Row],[Order Date]])/3,0)</f>
        <v>Q2</v>
      </c>
      <c r="W1100" s="9">
        <f>MONTH(SalesDataTable[[#This Row],[Order Date]])</f>
        <v>6</v>
      </c>
      <c r="X1100" s="8" t="str">
        <f>TEXT(SalesDataTable[[#This Row],[Order Date]],"mmm")</f>
        <v>Jun</v>
      </c>
    </row>
    <row r="1101" spans="1:24" ht="16">
      <c r="A1101" s="2">
        <v>3361</v>
      </c>
      <c r="B1101" s="3">
        <v>46187</v>
      </c>
      <c r="C1101" s="5">
        <f>YEAR(SalesDataTable[[#This Row],[Order Date]])</f>
        <v>2026</v>
      </c>
      <c r="D1101" s="14" t="str">
        <f>"Q"&amp;ROUNDUP(MONTH(SalesDataTable[[#This Row],[Order Date]])/3,0)</f>
        <v>Q2</v>
      </c>
      <c r="E1101" s="5">
        <f>MONTH(SalesDataTable[[#This Row],[Order Date]])</f>
        <v>6</v>
      </c>
      <c r="F1101" s="5" t="str">
        <f>TEXT(SalesDataTable[[#This Row],[Order Date]], "MMM")</f>
        <v>Jun</v>
      </c>
      <c r="G1101" s="4" t="s">
        <v>0</v>
      </c>
      <c r="H1101" s="4" t="s">
        <v>1</v>
      </c>
      <c r="I1101" s="4" t="s">
        <v>19</v>
      </c>
      <c r="J1101" s="4" t="s">
        <v>3</v>
      </c>
      <c r="K1101" s="4" t="s">
        <v>14</v>
      </c>
      <c r="L1101" s="4" t="s">
        <v>15</v>
      </c>
      <c r="M1101" s="9">
        <v>5</v>
      </c>
      <c r="N1101" s="6">
        <v>36.72</v>
      </c>
      <c r="O1101" s="7">
        <v>0.15</v>
      </c>
      <c r="P1101" s="6">
        <v>13.2</v>
      </c>
      <c r="Q1101" s="6">
        <f t="shared" si="68"/>
        <v>156.06</v>
      </c>
      <c r="R1101" s="6">
        <f t="shared" si="69"/>
        <v>66</v>
      </c>
      <c r="S1101" s="6">
        <f t="shared" si="70"/>
        <v>90.06</v>
      </c>
      <c r="T1101" s="8">
        <f t="shared" si="71"/>
        <v>0.57708573625528647</v>
      </c>
      <c r="U1101" s="5">
        <f>YEAR(SalesDataTable[[#This Row],[Order Date]])</f>
        <v>2026</v>
      </c>
      <c r="V1101" s="8" t="str">
        <f>"Q"&amp;ROUNDUP(MONTH(SalesDataTable[[#This Row],[Order Date]])/3,0)</f>
        <v>Q2</v>
      </c>
      <c r="W1101" s="9">
        <f>MONTH(SalesDataTable[[#This Row],[Order Date]])</f>
        <v>6</v>
      </c>
      <c r="X1101" s="8" t="str">
        <f>TEXT(SalesDataTable[[#This Row],[Order Date]],"mmm")</f>
        <v>Jun</v>
      </c>
    </row>
    <row r="1102" spans="1:24" ht="16">
      <c r="A1102" s="2">
        <v>3629</v>
      </c>
      <c r="B1102" s="3">
        <v>46187</v>
      </c>
      <c r="C1102" s="5">
        <f>YEAR(SalesDataTable[[#This Row],[Order Date]])</f>
        <v>2026</v>
      </c>
      <c r="D1102" s="14" t="str">
        <f>"Q"&amp;ROUNDUP(MONTH(SalesDataTable[[#This Row],[Order Date]])/3,0)</f>
        <v>Q2</v>
      </c>
      <c r="E1102" s="5">
        <f>MONTH(SalesDataTable[[#This Row],[Order Date]])</f>
        <v>6</v>
      </c>
      <c r="F1102" s="5" t="str">
        <f>TEXT(SalesDataTable[[#This Row],[Order Date]], "MMM")</f>
        <v>Jun</v>
      </c>
      <c r="G1102" s="4" t="s">
        <v>0</v>
      </c>
      <c r="H1102" s="4" t="s">
        <v>50</v>
      </c>
      <c r="I1102" s="4" t="s">
        <v>2</v>
      </c>
      <c r="J1102" s="4" t="s">
        <v>13</v>
      </c>
      <c r="K1102" s="4" t="s">
        <v>23</v>
      </c>
      <c r="L1102" s="4" t="s">
        <v>24</v>
      </c>
      <c r="M1102" s="9">
        <v>4</v>
      </c>
      <c r="N1102" s="6">
        <v>348.96</v>
      </c>
      <c r="O1102" s="7">
        <v>0.15</v>
      </c>
      <c r="P1102" s="6">
        <v>197.02</v>
      </c>
      <c r="Q1102" s="6">
        <f t="shared" si="68"/>
        <v>1186.4639999999999</v>
      </c>
      <c r="R1102" s="6">
        <f t="shared" si="69"/>
        <v>788.08</v>
      </c>
      <c r="S1102" s="6">
        <f t="shared" si="70"/>
        <v>398.3839999999999</v>
      </c>
      <c r="T1102" s="8">
        <f t="shared" si="71"/>
        <v>0.3357741996385899</v>
      </c>
      <c r="U1102" s="5">
        <f>YEAR(SalesDataTable[[#This Row],[Order Date]])</f>
        <v>2026</v>
      </c>
      <c r="V1102" s="8" t="str">
        <f>"Q"&amp;ROUNDUP(MONTH(SalesDataTable[[#This Row],[Order Date]])/3,0)</f>
        <v>Q2</v>
      </c>
      <c r="W1102" s="9">
        <f>MONTH(SalesDataTable[[#This Row],[Order Date]])</f>
        <v>6</v>
      </c>
      <c r="X1102" s="8" t="str">
        <f>TEXT(SalesDataTable[[#This Row],[Order Date]],"mmm")</f>
        <v>Jun</v>
      </c>
    </row>
    <row r="1103" spans="1:24" ht="16">
      <c r="A1103" s="2">
        <v>3750</v>
      </c>
      <c r="B1103" s="3">
        <v>46187</v>
      </c>
      <c r="C1103" s="5">
        <f>YEAR(SalesDataTable[[#This Row],[Order Date]])</f>
        <v>2026</v>
      </c>
      <c r="D1103" s="14" t="str">
        <f>"Q"&amp;ROUNDUP(MONTH(SalesDataTable[[#This Row],[Order Date]])/3,0)</f>
        <v>Q2</v>
      </c>
      <c r="E1103" s="5">
        <f>MONTH(SalesDataTable[[#This Row],[Order Date]])</f>
        <v>6</v>
      </c>
      <c r="F1103" s="5" t="str">
        <f>TEXT(SalesDataTable[[#This Row],[Order Date]], "MMM")</f>
        <v>Jun</v>
      </c>
      <c r="G1103" s="4" t="s">
        <v>0</v>
      </c>
      <c r="H1103" s="4" t="s">
        <v>1</v>
      </c>
      <c r="I1103" s="4" t="s">
        <v>2</v>
      </c>
      <c r="J1103" s="4" t="s">
        <v>3</v>
      </c>
      <c r="K1103" s="4" t="s">
        <v>9</v>
      </c>
      <c r="L1103" s="4" t="s">
        <v>46</v>
      </c>
      <c r="M1103" s="9">
        <v>1</v>
      </c>
      <c r="N1103" s="6">
        <v>71.28</v>
      </c>
      <c r="O1103" s="7">
        <v>0</v>
      </c>
      <c r="P1103" s="6">
        <v>31.92</v>
      </c>
      <c r="Q1103" s="6">
        <f t="shared" si="68"/>
        <v>71.28</v>
      </c>
      <c r="R1103" s="6">
        <f t="shared" si="69"/>
        <v>31.92</v>
      </c>
      <c r="S1103" s="6">
        <f t="shared" si="70"/>
        <v>39.36</v>
      </c>
      <c r="T1103" s="8">
        <f t="shared" si="71"/>
        <v>0.55218855218855212</v>
      </c>
      <c r="U1103" s="5">
        <f>YEAR(SalesDataTable[[#This Row],[Order Date]])</f>
        <v>2026</v>
      </c>
      <c r="V1103" s="8" t="str">
        <f>"Q"&amp;ROUNDUP(MONTH(SalesDataTable[[#This Row],[Order Date]])/3,0)</f>
        <v>Q2</v>
      </c>
      <c r="W1103" s="9">
        <f>MONTH(SalesDataTable[[#This Row],[Order Date]])</f>
        <v>6</v>
      </c>
      <c r="X1103" s="8" t="str">
        <f>TEXT(SalesDataTable[[#This Row],[Order Date]],"mmm")</f>
        <v>Jun</v>
      </c>
    </row>
    <row r="1104" spans="1:24" ht="16">
      <c r="A1104" s="2">
        <v>5088</v>
      </c>
      <c r="B1104" s="3">
        <v>46187</v>
      </c>
      <c r="C1104" s="5">
        <f>YEAR(SalesDataTable[[#This Row],[Order Date]])</f>
        <v>2026</v>
      </c>
      <c r="D1104" s="14" t="str">
        <f>"Q"&amp;ROUNDUP(MONTH(SalesDataTable[[#This Row],[Order Date]])/3,0)</f>
        <v>Q2</v>
      </c>
      <c r="E1104" s="5">
        <f>MONTH(SalesDataTable[[#This Row],[Order Date]])</f>
        <v>6</v>
      </c>
      <c r="F1104" s="5" t="str">
        <f>TEXT(SalesDataTable[[#This Row],[Order Date]], "MMM")</f>
        <v>Jun</v>
      </c>
      <c r="G1104" s="4" t="s">
        <v>6</v>
      </c>
      <c r="H1104" s="4" t="s">
        <v>43</v>
      </c>
      <c r="I1104" s="4" t="s">
        <v>2</v>
      </c>
      <c r="J1104" s="4" t="s">
        <v>13</v>
      </c>
      <c r="K1104" s="4" t="s">
        <v>14</v>
      </c>
      <c r="L1104" s="4" t="s">
        <v>48</v>
      </c>
      <c r="M1104" s="9">
        <v>1</v>
      </c>
      <c r="N1104" s="6">
        <v>160.99</v>
      </c>
      <c r="O1104" s="7">
        <v>0.05</v>
      </c>
      <c r="P1104" s="6">
        <v>89.15</v>
      </c>
      <c r="Q1104" s="6">
        <f t="shared" si="68"/>
        <v>152.94050000000001</v>
      </c>
      <c r="R1104" s="6">
        <f t="shared" si="69"/>
        <v>89.15</v>
      </c>
      <c r="S1104" s="6">
        <f t="shared" si="70"/>
        <v>63.790500000000009</v>
      </c>
      <c r="T1104" s="8">
        <f t="shared" si="71"/>
        <v>0.41709357560619981</v>
      </c>
      <c r="U1104" s="5">
        <f>YEAR(SalesDataTable[[#This Row],[Order Date]])</f>
        <v>2026</v>
      </c>
      <c r="V1104" s="8" t="str">
        <f>"Q"&amp;ROUNDUP(MONTH(SalesDataTable[[#This Row],[Order Date]])/3,0)</f>
        <v>Q2</v>
      </c>
      <c r="W1104" s="9">
        <f>MONTH(SalesDataTable[[#This Row],[Order Date]])</f>
        <v>6</v>
      </c>
      <c r="X1104" s="8" t="str">
        <f>TEXT(SalesDataTable[[#This Row],[Order Date]],"mmm")</f>
        <v>Jun</v>
      </c>
    </row>
    <row r="1105" spans="1:24" ht="16">
      <c r="A1105" s="2">
        <v>1450</v>
      </c>
      <c r="B1105" s="3">
        <v>46188</v>
      </c>
      <c r="C1105" s="5">
        <f>YEAR(SalesDataTable[[#This Row],[Order Date]])</f>
        <v>2026</v>
      </c>
      <c r="D1105" s="14" t="str">
        <f>"Q"&amp;ROUNDUP(MONTH(SalesDataTable[[#This Row],[Order Date]])/3,0)</f>
        <v>Q2</v>
      </c>
      <c r="E1105" s="5">
        <f>MONTH(SalesDataTable[[#This Row],[Order Date]])</f>
        <v>6</v>
      </c>
      <c r="F1105" s="5" t="str">
        <f>TEXT(SalesDataTable[[#This Row],[Order Date]], "MMM")</f>
        <v>Jun</v>
      </c>
      <c r="G1105" s="4" t="s">
        <v>6</v>
      </c>
      <c r="H1105" s="4" t="s">
        <v>49</v>
      </c>
      <c r="I1105" s="4" t="s">
        <v>2</v>
      </c>
      <c r="J1105" s="4" t="s">
        <v>3</v>
      </c>
      <c r="K1105" s="4" t="s">
        <v>34</v>
      </c>
      <c r="L1105" s="4" t="s">
        <v>38</v>
      </c>
      <c r="M1105" s="9">
        <v>1</v>
      </c>
      <c r="N1105" s="6">
        <v>124.19</v>
      </c>
      <c r="O1105" s="7">
        <v>0.05</v>
      </c>
      <c r="P1105" s="6">
        <v>67.209999999999994</v>
      </c>
      <c r="Q1105" s="6">
        <f t="shared" si="68"/>
        <v>117.98049999999999</v>
      </c>
      <c r="R1105" s="6">
        <f t="shared" si="69"/>
        <v>67.209999999999994</v>
      </c>
      <c r="S1105" s="6">
        <f t="shared" si="70"/>
        <v>50.770499999999998</v>
      </c>
      <c r="T1105" s="8">
        <f t="shared" si="71"/>
        <v>0.43032958836417884</v>
      </c>
      <c r="U1105" s="5">
        <f>YEAR(SalesDataTable[[#This Row],[Order Date]])</f>
        <v>2026</v>
      </c>
      <c r="V1105" s="8" t="str">
        <f>"Q"&amp;ROUNDUP(MONTH(SalesDataTable[[#This Row],[Order Date]])/3,0)</f>
        <v>Q2</v>
      </c>
      <c r="W1105" s="9">
        <f>MONTH(SalesDataTable[[#This Row],[Order Date]])</f>
        <v>6</v>
      </c>
      <c r="X1105" s="8" t="str">
        <f>TEXT(SalesDataTable[[#This Row],[Order Date]],"mmm")</f>
        <v>Jun</v>
      </c>
    </row>
    <row r="1106" spans="1:24" ht="16">
      <c r="A1106" s="2">
        <v>2330</v>
      </c>
      <c r="B1106" s="3">
        <v>46188</v>
      </c>
      <c r="C1106" s="5">
        <f>YEAR(SalesDataTable[[#This Row],[Order Date]])</f>
        <v>2026</v>
      </c>
      <c r="D1106" s="14" t="str">
        <f>"Q"&amp;ROUNDUP(MONTH(SalesDataTable[[#This Row],[Order Date]])/3,0)</f>
        <v>Q2</v>
      </c>
      <c r="E1106" s="5">
        <f>MONTH(SalesDataTable[[#This Row],[Order Date]])</f>
        <v>6</v>
      </c>
      <c r="F1106" s="5" t="str">
        <f>TEXT(SalesDataTable[[#This Row],[Order Date]], "MMM")</f>
        <v>Jun</v>
      </c>
      <c r="G1106" s="4" t="s">
        <v>6</v>
      </c>
      <c r="H1106" s="4" t="s">
        <v>7</v>
      </c>
      <c r="I1106" s="4" t="s">
        <v>2</v>
      </c>
      <c r="J1106" s="4" t="s">
        <v>13</v>
      </c>
      <c r="K1106" s="4" t="s">
        <v>14</v>
      </c>
      <c r="L1106" s="4" t="s">
        <v>15</v>
      </c>
      <c r="M1106" s="9">
        <v>2</v>
      </c>
      <c r="N1106" s="6">
        <v>36.11</v>
      </c>
      <c r="O1106" s="7">
        <v>0.05</v>
      </c>
      <c r="P1106" s="6">
        <v>13.29</v>
      </c>
      <c r="Q1106" s="6">
        <f t="shared" si="68"/>
        <v>68.608999999999995</v>
      </c>
      <c r="R1106" s="6">
        <f t="shared" si="69"/>
        <v>26.58</v>
      </c>
      <c r="S1106" s="6">
        <f t="shared" si="70"/>
        <v>42.028999999999996</v>
      </c>
      <c r="T1106" s="8">
        <f t="shared" si="71"/>
        <v>0.6125872698917052</v>
      </c>
      <c r="U1106" s="5">
        <f>YEAR(SalesDataTable[[#This Row],[Order Date]])</f>
        <v>2026</v>
      </c>
      <c r="V1106" s="8" t="str">
        <f>"Q"&amp;ROUNDUP(MONTH(SalesDataTable[[#This Row],[Order Date]])/3,0)</f>
        <v>Q2</v>
      </c>
      <c r="W1106" s="9">
        <f>MONTH(SalesDataTable[[#This Row],[Order Date]])</f>
        <v>6</v>
      </c>
      <c r="X1106" s="8" t="str">
        <f>TEXT(SalesDataTable[[#This Row],[Order Date]],"mmm")</f>
        <v>Jun</v>
      </c>
    </row>
    <row r="1107" spans="1:24" ht="16">
      <c r="A1107" s="2">
        <v>4655</v>
      </c>
      <c r="B1107" s="3">
        <v>46188</v>
      </c>
      <c r="C1107" s="5">
        <f>YEAR(SalesDataTable[[#This Row],[Order Date]])</f>
        <v>2026</v>
      </c>
      <c r="D1107" s="14" t="str">
        <f>"Q"&amp;ROUNDUP(MONTH(SalesDataTable[[#This Row],[Order Date]])/3,0)</f>
        <v>Q2</v>
      </c>
      <c r="E1107" s="5">
        <f>MONTH(SalesDataTable[[#This Row],[Order Date]])</f>
        <v>6</v>
      </c>
      <c r="F1107" s="5" t="str">
        <f>TEXT(SalesDataTable[[#This Row],[Order Date]], "MMM")</f>
        <v>Jun</v>
      </c>
      <c r="G1107" s="4" t="s">
        <v>0</v>
      </c>
      <c r="H1107" s="4" t="s">
        <v>1</v>
      </c>
      <c r="I1107" s="4" t="s">
        <v>8</v>
      </c>
      <c r="J1107" s="4" t="s">
        <v>16</v>
      </c>
      <c r="K1107" s="4" t="s">
        <v>34</v>
      </c>
      <c r="L1107" s="4" t="s">
        <v>35</v>
      </c>
      <c r="M1107" s="9">
        <v>4</v>
      </c>
      <c r="N1107" s="6">
        <v>40.909999999999997</v>
      </c>
      <c r="O1107" s="7">
        <v>0.05</v>
      </c>
      <c r="P1107" s="6">
        <v>14.42</v>
      </c>
      <c r="Q1107" s="6">
        <f t="shared" si="68"/>
        <v>155.45799999999997</v>
      </c>
      <c r="R1107" s="6">
        <f t="shared" si="69"/>
        <v>57.68</v>
      </c>
      <c r="S1107" s="6">
        <f t="shared" si="70"/>
        <v>97.777999999999963</v>
      </c>
      <c r="T1107" s="8">
        <f t="shared" si="71"/>
        <v>0.62896730949838531</v>
      </c>
      <c r="U1107" s="5">
        <f>YEAR(SalesDataTable[[#This Row],[Order Date]])</f>
        <v>2026</v>
      </c>
      <c r="V1107" s="8" t="str">
        <f>"Q"&amp;ROUNDUP(MONTH(SalesDataTable[[#This Row],[Order Date]])/3,0)</f>
        <v>Q2</v>
      </c>
      <c r="W1107" s="9">
        <f>MONTH(SalesDataTable[[#This Row],[Order Date]])</f>
        <v>6</v>
      </c>
      <c r="X1107" s="8" t="str">
        <f>TEXT(SalesDataTable[[#This Row],[Order Date]],"mmm")</f>
        <v>Jun</v>
      </c>
    </row>
    <row r="1108" spans="1:24" ht="16">
      <c r="A1108" s="2">
        <v>137</v>
      </c>
      <c r="B1108" s="3">
        <v>46189</v>
      </c>
      <c r="C1108" s="5">
        <f>YEAR(SalesDataTable[[#This Row],[Order Date]])</f>
        <v>2026</v>
      </c>
      <c r="D1108" s="14" t="str">
        <f>"Q"&amp;ROUNDUP(MONTH(SalesDataTable[[#This Row],[Order Date]])/3,0)</f>
        <v>Q2</v>
      </c>
      <c r="E1108" s="5">
        <f>MONTH(SalesDataTable[[#This Row],[Order Date]])</f>
        <v>6</v>
      </c>
      <c r="F1108" s="5" t="str">
        <f>TEXT(SalesDataTable[[#This Row],[Order Date]], "MMM")</f>
        <v>Jun</v>
      </c>
      <c r="G1108" s="4" t="s">
        <v>6</v>
      </c>
      <c r="H1108" s="4" t="s">
        <v>27</v>
      </c>
      <c r="I1108" s="4" t="s">
        <v>2</v>
      </c>
      <c r="J1108" s="4" t="s">
        <v>3</v>
      </c>
      <c r="K1108" s="4" t="s">
        <v>9</v>
      </c>
      <c r="L1108" s="4" t="s">
        <v>17</v>
      </c>
      <c r="M1108" s="9">
        <v>5</v>
      </c>
      <c r="N1108" s="6">
        <v>141.66999999999999</v>
      </c>
      <c r="O1108" s="7">
        <v>0.1</v>
      </c>
      <c r="P1108" s="6">
        <v>80.59</v>
      </c>
      <c r="Q1108" s="6">
        <f t="shared" si="68"/>
        <v>637.51499999999999</v>
      </c>
      <c r="R1108" s="6">
        <f t="shared" si="69"/>
        <v>402.95000000000005</v>
      </c>
      <c r="S1108" s="6">
        <f t="shared" si="70"/>
        <v>234.56499999999994</v>
      </c>
      <c r="T1108" s="8">
        <f t="shared" si="71"/>
        <v>0.36793644071119885</v>
      </c>
      <c r="U1108" s="5">
        <f>YEAR(SalesDataTable[[#This Row],[Order Date]])</f>
        <v>2026</v>
      </c>
      <c r="V1108" s="8" t="str">
        <f>"Q"&amp;ROUNDUP(MONTH(SalesDataTable[[#This Row],[Order Date]])/3,0)</f>
        <v>Q2</v>
      </c>
      <c r="W1108" s="9">
        <f>MONTH(SalesDataTable[[#This Row],[Order Date]])</f>
        <v>6</v>
      </c>
      <c r="X1108" s="8" t="str">
        <f>TEXT(SalesDataTable[[#This Row],[Order Date]],"mmm")</f>
        <v>Jun</v>
      </c>
    </row>
    <row r="1109" spans="1:24" ht="16">
      <c r="A1109" s="2">
        <v>141</v>
      </c>
      <c r="B1109" s="3">
        <v>46189</v>
      </c>
      <c r="C1109" s="5">
        <f>YEAR(SalesDataTable[[#This Row],[Order Date]])</f>
        <v>2026</v>
      </c>
      <c r="D1109" s="14" t="str">
        <f>"Q"&amp;ROUNDUP(MONTH(SalesDataTable[[#This Row],[Order Date]])/3,0)</f>
        <v>Q2</v>
      </c>
      <c r="E1109" s="5">
        <f>MONTH(SalesDataTable[[#This Row],[Order Date]])</f>
        <v>6</v>
      </c>
      <c r="F1109" s="5" t="str">
        <f>TEXT(SalesDataTable[[#This Row],[Order Date]], "MMM")</f>
        <v>Jun</v>
      </c>
      <c r="G1109" s="4" t="s">
        <v>20</v>
      </c>
      <c r="H1109" s="4" t="s">
        <v>31</v>
      </c>
      <c r="I1109" s="4" t="s">
        <v>2</v>
      </c>
      <c r="J1109" s="4" t="s">
        <v>3</v>
      </c>
      <c r="K1109" s="4" t="s">
        <v>14</v>
      </c>
      <c r="L1109" s="4" t="s">
        <v>32</v>
      </c>
      <c r="M1109" s="9">
        <v>1</v>
      </c>
      <c r="N1109" s="6">
        <v>47.53</v>
      </c>
      <c r="O1109" s="7">
        <v>0.05</v>
      </c>
      <c r="P1109" s="6">
        <v>18.5</v>
      </c>
      <c r="Q1109" s="6">
        <f t="shared" si="68"/>
        <v>45.153500000000001</v>
      </c>
      <c r="R1109" s="6">
        <f t="shared" si="69"/>
        <v>18.5</v>
      </c>
      <c r="S1109" s="6">
        <f t="shared" si="70"/>
        <v>26.653500000000001</v>
      </c>
      <c r="T1109" s="8">
        <f t="shared" si="71"/>
        <v>0.59028646727274736</v>
      </c>
      <c r="U1109" s="5">
        <f>YEAR(SalesDataTable[[#This Row],[Order Date]])</f>
        <v>2026</v>
      </c>
      <c r="V1109" s="8" t="str">
        <f>"Q"&amp;ROUNDUP(MONTH(SalesDataTable[[#This Row],[Order Date]])/3,0)</f>
        <v>Q2</v>
      </c>
      <c r="W1109" s="9">
        <f>MONTH(SalesDataTable[[#This Row],[Order Date]])</f>
        <v>6</v>
      </c>
      <c r="X1109" s="8" t="str">
        <f>TEXT(SalesDataTable[[#This Row],[Order Date]],"mmm")</f>
        <v>Jun</v>
      </c>
    </row>
    <row r="1110" spans="1:24" ht="16">
      <c r="A1110" s="2">
        <v>335</v>
      </c>
      <c r="B1110" s="3">
        <v>46189</v>
      </c>
      <c r="C1110" s="5">
        <f>YEAR(SalesDataTable[[#This Row],[Order Date]])</f>
        <v>2026</v>
      </c>
      <c r="D1110" s="14" t="str">
        <f>"Q"&amp;ROUNDUP(MONTH(SalesDataTable[[#This Row],[Order Date]])/3,0)</f>
        <v>Q2</v>
      </c>
      <c r="E1110" s="5">
        <f>MONTH(SalesDataTable[[#This Row],[Order Date]])</f>
        <v>6</v>
      </c>
      <c r="F1110" s="5" t="str">
        <f>TEXT(SalesDataTable[[#This Row],[Order Date]], "MMM")</f>
        <v>Jun</v>
      </c>
      <c r="G1110" s="4" t="s">
        <v>20</v>
      </c>
      <c r="H1110" s="4" t="s">
        <v>33</v>
      </c>
      <c r="I1110" s="4" t="s">
        <v>2</v>
      </c>
      <c r="J1110" s="4" t="s">
        <v>3</v>
      </c>
      <c r="K1110" s="4" t="s">
        <v>14</v>
      </c>
      <c r="L1110" s="4" t="s">
        <v>48</v>
      </c>
      <c r="M1110" s="9">
        <v>3</v>
      </c>
      <c r="N1110" s="6">
        <v>163.65</v>
      </c>
      <c r="O1110" s="7">
        <v>0.15</v>
      </c>
      <c r="P1110" s="6">
        <v>85.8</v>
      </c>
      <c r="Q1110" s="6">
        <f t="shared" si="68"/>
        <v>417.3075</v>
      </c>
      <c r="R1110" s="6">
        <f t="shared" si="69"/>
        <v>257.39999999999998</v>
      </c>
      <c r="S1110" s="6">
        <f t="shared" si="70"/>
        <v>159.90750000000003</v>
      </c>
      <c r="T1110" s="8">
        <f t="shared" si="71"/>
        <v>0.38318865584730688</v>
      </c>
      <c r="U1110" s="5">
        <f>YEAR(SalesDataTable[[#This Row],[Order Date]])</f>
        <v>2026</v>
      </c>
      <c r="V1110" s="8" t="str">
        <f>"Q"&amp;ROUNDUP(MONTH(SalesDataTable[[#This Row],[Order Date]])/3,0)</f>
        <v>Q2</v>
      </c>
      <c r="W1110" s="9">
        <f>MONTH(SalesDataTable[[#This Row],[Order Date]])</f>
        <v>6</v>
      </c>
      <c r="X1110" s="8" t="str">
        <f>TEXT(SalesDataTable[[#This Row],[Order Date]],"mmm")</f>
        <v>Jun</v>
      </c>
    </row>
    <row r="1111" spans="1:24" ht="16">
      <c r="A1111" s="2">
        <v>498</v>
      </c>
      <c r="B1111" s="3">
        <v>46189</v>
      </c>
      <c r="C1111" s="5">
        <f>YEAR(SalesDataTable[[#This Row],[Order Date]])</f>
        <v>2026</v>
      </c>
      <c r="D1111" s="14" t="str">
        <f>"Q"&amp;ROUNDUP(MONTH(SalesDataTable[[#This Row],[Order Date]])/3,0)</f>
        <v>Q2</v>
      </c>
      <c r="E1111" s="5">
        <f>MONTH(SalesDataTable[[#This Row],[Order Date]])</f>
        <v>6</v>
      </c>
      <c r="F1111" s="5" t="str">
        <f>TEXT(SalesDataTable[[#This Row],[Order Date]], "MMM")</f>
        <v>Jun</v>
      </c>
      <c r="G1111" s="4" t="s">
        <v>0</v>
      </c>
      <c r="H1111" s="4" t="s">
        <v>50</v>
      </c>
      <c r="I1111" s="4" t="s">
        <v>8</v>
      </c>
      <c r="J1111" s="4" t="s">
        <v>16</v>
      </c>
      <c r="K1111" s="4" t="s">
        <v>14</v>
      </c>
      <c r="L1111" s="4" t="s">
        <v>44</v>
      </c>
      <c r="M1111" s="9">
        <v>5</v>
      </c>
      <c r="N1111" s="6">
        <v>130.94999999999999</v>
      </c>
      <c r="O1111" s="7">
        <v>0.15</v>
      </c>
      <c r="P1111" s="6">
        <v>68.47</v>
      </c>
      <c r="Q1111" s="6">
        <f t="shared" si="68"/>
        <v>556.53750000000002</v>
      </c>
      <c r="R1111" s="6">
        <f t="shared" si="69"/>
        <v>342.35</v>
      </c>
      <c r="S1111" s="6">
        <f t="shared" si="70"/>
        <v>214.1875</v>
      </c>
      <c r="T1111" s="8">
        <f t="shared" si="71"/>
        <v>0.38485726478449339</v>
      </c>
      <c r="U1111" s="5">
        <f>YEAR(SalesDataTable[[#This Row],[Order Date]])</f>
        <v>2026</v>
      </c>
      <c r="V1111" s="8" t="str">
        <f>"Q"&amp;ROUNDUP(MONTH(SalesDataTable[[#This Row],[Order Date]])/3,0)</f>
        <v>Q2</v>
      </c>
      <c r="W1111" s="9">
        <f>MONTH(SalesDataTable[[#This Row],[Order Date]])</f>
        <v>6</v>
      </c>
      <c r="X1111" s="8" t="str">
        <f>TEXT(SalesDataTable[[#This Row],[Order Date]],"mmm")</f>
        <v>Jun</v>
      </c>
    </row>
    <row r="1112" spans="1:24" ht="16">
      <c r="A1112" s="2">
        <v>2611</v>
      </c>
      <c r="B1112" s="3">
        <v>46189</v>
      </c>
      <c r="C1112" s="5">
        <f>YEAR(SalesDataTable[[#This Row],[Order Date]])</f>
        <v>2026</v>
      </c>
      <c r="D1112" s="14" t="str">
        <f>"Q"&amp;ROUNDUP(MONTH(SalesDataTable[[#This Row],[Order Date]])/3,0)</f>
        <v>Q2</v>
      </c>
      <c r="E1112" s="5">
        <f>MONTH(SalesDataTable[[#This Row],[Order Date]])</f>
        <v>6</v>
      </c>
      <c r="F1112" s="5" t="str">
        <f>TEXT(SalesDataTable[[#This Row],[Order Date]], "MMM")</f>
        <v>Jun</v>
      </c>
      <c r="G1112" s="4" t="s">
        <v>20</v>
      </c>
      <c r="H1112" s="4" t="s">
        <v>47</v>
      </c>
      <c r="I1112" s="4" t="s">
        <v>2</v>
      </c>
      <c r="J1112" s="4" t="s">
        <v>3</v>
      </c>
      <c r="K1112" s="4" t="s">
        <v>14</v>
      </c>
      <c r="L1112" s="4" t="s">
        <v>48</v>
      </c>
      <c r="M1112" s="9">
        <v>5</v>
      </c>
      <c r="N1112" s="6">
        <v>160.82</v>
      </c>
      <c r="O1112" s="7">
        <v>0</v>
      </c>
      <c r="P1112" s="6">
        <v>90.14</v>
      </c>
      <c r="Q1112" s="6">
        <f t="shared" si="68"/>
        <v>804.09999999999991</v>
      </c>
      <c r="R1112" s="6">
        <f t="shared" si="69"/>
        <v>450.7</v>
      </c>
      <c r="S1112" s="6">
        <f t="shared" si="70"/>
        <v>353.39999999999992</v>
      </c>
      <c r="T1112" s="8">
        <f t="shared" si="71"/>
        <v>0.43949757492849145</v>
      </c>
      <c r="U1112" s="5">
        <f>YEAR(SalesDataTable[[#This Row],[Order Date]])</f>
        <v>2026</v>
      </c>
      <c r="V1112" s="8" t="str">
        <f>"Q"&amp;ROUNDUP(MONTH(SalesDataTable[[#This Row],[Order Date]])/3,0)</f>
        <v>Q2</v>
      </c>
      <c r="W1112" s="9">
        <f>MONTH(SalesDataTable[[#This Row],[Order Date]])</f>
        <v>6</v>
      </c>
      <c r="X1112" s="8" t="str">
        <f>TEXT(SalesDataTable[[#This Row],[Order Date]],"mmm")</f>
        <v>Jun</v>
      </c>
    </row>
    <row r="1113" spans="1:24" ht="16">
      <c r="A1113" s="2">
        <v>3197</v>
      </c>
      <c r="B1113" s="3">
        <v>46189</v>
      </c>
      <c r="C1113" s="5">
        <f>YEAR(SalesDataTable[[#This Row],[Order Date]])</f>
        <v>2026</v>
      </c>
      <c r="D1113" s="14" t="str">
        <f>"Q"&amp;ROUNDUP(MONTH(SalesDataTable[[#This Row],[Order Date]])/3,0)</f>
        <v>Q2</v>
      </c>
      <c r="E1113" s="5">
        <f>MONTH(SalesDataTable[[#This Row],[Order Date]])</f>
        <v>6</v>
      </c>
      <c r="F1113" s="5" t="str">
        <f>TEXT(SalesDataTable[[#This Row],[Order Date]], "MMM")</f>
        <v>Jun</v>
      </c>
      <c r="G1113" s="4" t="s">
        <v>6</v>
      </c>
      <c r="H1113" s="4" t="s">
        <v>43</v>
      </c>
      <c r="I1113" s="4" t="s">
        <v>19</v>
      </c>
      <c r="J1113" s="4" t="s">
        <v>13</v>
      </c>
      <c r="K1113" s="4" t="s">
        <v>4</v>
      </c>
      <c r="L1113" s="4" t="s">
        <v>26</v>
      </c>
      <c r="M1113" s="9">
        <v>3</v>
      </c>
      <c r="N1113" s="6">
        <v>40.51</v>
      </c>
      <c r="O1113" s="7">
        <v>0</v>
      </c>
      <c r="P1113" s="6">
        <v>16.940000000000001</v>
      </c>
      <c r="Q1113" s="6">
        <f t="shared" si="68"/>
        <v>121.53</v>
      </c>
      <c r="R1113" s="6">
        <f t="shared" si="69"/>
        <v>50.820000000000007</v>
      </c>
      <c r="S1113" s="6">
        <f t="shared" si="70"/>
        <v>70.709999999999994</v>
      </c>
      <c r="T1113" s="8">
        <f t="shared" si="71"/>
        <v>0.58183164650703523</v>
      </c>
      <c r="U1113" s="5">
        <f>YEAR(SalesDataTable[[#This Row],[Order Date]])</f>
        <v>2026</v>
      </c>
      <c r="V1113" s="8" t="str">
        <f>"Q"&amp;ROUNDUP(MONTH(SalesDataTable[[#This Row],[Order Date]])/3,0)</f>
        <v>Q2</v>
      </c>
      <c r="W1113" s="9">
        <f>MONTH(SalesDataTable[[#This Row],[Order Date]])</f>
        <v>6</v>
      </c>
      <c r="X1113" s="8" t="str">
        <f>TEXT(SalesDataTable[[#This Row],[Order Date]],"mmm")</f>
        <v>Jun</v>
      </c>
    </row>
    <row r="1114" spans="1:24" ht="16">
      <c r="A1114" s="2">
        <v>4668</v>
      </c>
      <c r="B1114" s="3">
        <v>46189</v>
      </c>
      <c r="C1114" s="5">
        <f>YEAR(SalesDataTable[[#This Row],[Order Date]])</f>
        <v>2026</v>
      </c>
      <c r="D1114" s="14" t="str">
        <f>"Q"&amp;ROUNDUP(MONTH(SalesDataTable[[#This Row],[Order Date]])/3,0)</f>
        <v>Q2</v>
      </c>
      <c r="E1114" s="5">
        <f>MONTH(SalesDataTable[[#This Row],[Order Date]])</f>
        <v>6</v>
      </c>
      <c r="F1114" s="5" t="str">
        <f>TEXT(SalesDataTable[[#This Row],[Order Date]], "MMM")</f>
        <v>Jun</v>
      </c>
      <c r="G1114" s="4" t="s">
        <v>6</v>
      </c>
      <c r="H1114" s="4" t="s">
        <v>41</v>
      </c>
      <c r="I1114" s="4" t="s">
        <v>2</v>
      </c>
      <c r="J1114" s="4" t="s">
        <v>16</v>
      </c>
      <c r="K1114" s="4" t="s">
        <v>4</v>
      </c>
      <c r="L1114" s="4" t="s">
        <v>5</v>
      </c>
      <c r="M1114" s="9">
        <v>1</v>
      </c>
      <c r="N1114" s="6">
        <v>81.08</v>
      </c>
      <c r="O1114" s="7">
        <v>0</v>
      </c>
      <c r="P1114" s="6">
        <v>41.52</v>
      </c>
      <c r="Q1114" s="6">
        <f t="shared" si="68"/>
        <v>81.08</v>
      </c>
      <c r="R1114" s="6">
        <f t="shared" si="69"/>
        <v>41.52</v>
      </c>
      <c r="S1114" s="6">
        <f t="shared" si="70"/>
        <v>39.559999999999995</v>
      </c>
      <c r="T1114" s="8">
        <f t="shared" si="71"/>
        <v>0.48791317217562896</v>
      </c>
      <c r="U1114" s="5">
        <f>YEAR(SalesDataTable[[#This Row],[Order Date]])</f>
        <v>2026</v>
      </c>
      <c r="V1114" s="8" t="str">
        <f>"Q"&amp;ROUNDUP(MONTH(SalesDataTable[[#This Row],[Order Date]])/3,0)</f>
        <v>Q2</v>
      </c>
      <c r="W1114" s="9">
        <f>MONTH(SalesDataTable[[#This Row],[Order Date]])</f>
        <v>6</v>
      </c>
      <c r="X1114" s="8" t="str">
        <f>TEXT(SalesDataTable[[#This Row],[Order Date]],"mmm")</f>
        <v>Jun</v>
      </c>
    </row>
    <row r="1115" spans="1:24" ht="16">
      <c r="A1115" s="2">
        <v>4994</v>
      </c>
      <c r="B1115" s="3">
        <v>46189</v>
      </c>
      <c r="C1115" s="5">
        <f>YEAR(SalesDataTable[[#This Row],[Order Date]])</f>
        <v>2026</v>
      </c>
      <c r="D1115" s="14" t="str">
        <f>"Q"&amp;ROUNDUP(MONTH(SalesDataTable[[#This Row],[Order Date]])/3,0)</f>
        <v>Q2</v>
      </c>
      <c r="E1115" s="5">
        <f>MONTH(SalesDataTable[[#This Row],[Order Date]])</f>
        <v>6</v>
      </c>
      <c r="F1115" s="5" t="str">
        <f>TEXT(SalesDataTable[[#This Row],[Order Date]], "MMM")</f>
        <v>Jun</v>
      </c>
      <c r="G1115" s="4" t="s">
        <v>11</v>
      </c>
      <c r="H1115" s="4" t="s">
        <v>39</v>
      </c>
      <c r="I1115" s="4" t="s">
        <v>8</v>
      </c>
      <c r="J1115" s="4" t="s">
        <v>16</v>
      </c>
      <c r="K1115" s="4" t="s">
        <v>9</v>
      </c>
      <c r="L1115" s="4" t="s">
        <v>37</v>
      </c>
      <c r="M1115" s="9">
        <v>4</v>
      </c>
      <c r="N1115" s="6">
        <v>150.43</v>
      </c>
      <c r="O1115" s="7">
        <v>0.1</v>
      </c>
      <c r="P1115" s="6">
        <v>77.650000000000006</v>
      </c>
      <c r="Q1115" s="6">
        <f t="shared" si="68"/>
        <v>541.548</v>
      </c>
      <c r="R1115" s="6">
        <f t="shared" si="69"/>
        <v>310.60000000000002</v>
      </c>
      <c r="S1115" s="6">
        <f t="shared" si="70"/>
        <v>230.94799999999998</v>
      </c>
      <c r="T1115" s="8">
        <f t="shared" si="71"/>
        <v>0.42645896577957998</v>
      </c>
      <c r="U1115" s="5">
        <f>YEAR(SalesDataTable[[#This Row],[Order Date]])</f>
        <v>2026</v>
      </c>
      <c r="V1115" s="8" t="str">
        <f>"Q"&amp;ROUNDUP(MONTH(SalesDataTable[[#This Row],[Order Date]])/3,0)</f>
        <v>Q2</v>
      </c>
      <c r="W1115" s="9">
        <f>MONTH(SalesDataTable[[#This Row],[Order Date]])</f>
        <v>6</v>
      </c>
      <c r="X1115" s="8" t="str">
        <f>TEXT(SalesDataTable[[#This Row],[Order Date]],"mmm")</f>
        <v>Jun</v>
      </c>
    </row>
    <row r="1116" spans="1:24" ht="16">
      <c r="A1116" s="2">
        <v>512</v>
      </c>
      <c r="B1116" s="3">
        <v>46190</v>
      </c>
      <c r="C1116" s="5">
        <f>YEAR(SalesDataTable[[#This Row],[Order Date]])</f>
        <v>2026</v>
      </c>
      <c r="D1116" s="14" t="str">
        <f>"Q"&amp;ROUNDUP(MONTH(SalesDataTable[[#This Row],[Order Date]])/3,0)</f>
        <v>Q2</v>
      </c>
      <c r="E1116" s="5">
        <f>MONTH(SalesDataTable[[#This Row],[Order Date]])</f>
        <v>6</v>
      </c>
      <c r="F1116" s="5" t="str">
        <f>TEXT(SalesDataTable[[#This Row],[Order Date]], "MMM")</f>
        <v>Jun</v>
      </c>
      <c r="G1116" s="4" t="s">
        <v>6</v>
      </c>
      <c r="H1116" s="4" t="s">
        <v>43</v>
      </c>
      <c r="I1116" s="4" t="s">
        <v>28</v>
      </c>
      <c r="J1116" s="4" t="s">
        <v>3</v>
      </c>
      <c r="K1116" s="4" t="s">
        <v>23</v>
      </c>
      <c r="L1116" s="4" t="s">
        <v>29</v>
      </c>
      <c r="M1116" s="9">
        <v>1</v>
      </c>
      <c r="N1116" s="6">
        <v>192.42</v>
      </c>
      <c r="O1116" s="7">
        <v>0</v>
      </c>
      <c r="P1116" s="6">
        <v>103.31</v>
      </c>
      <c r="Q1116" s="6">
        <f t="shared" si="68"/>
        <v>192.42</v>
      </c>
      <c r="R1116" s="6">
        <f t="shared" si="69"/>
        <v>103.31</v>
      </c>
      <c r="S1116" s="6">
        <f t="shared" si="70"/>
        <v>89.109999999999985</v>
      </c>
      <c r="T1116" s="8">
        <f t="shared" si="71"/>
        <v>0.46310154869556175</v>
      </c>
      <c r="U1116" s="5">
        <f>YEAR(SalesDataTable[[#This Row],[Order Date]])</f>
        <v>2026</v>
      </c>
      <c r="V1116" s="8" t="str">
        <f>"Q"&amp;ROUNDUP(MONTH(SalesDataTable[[#This Row],[Order Date]])/3,0)</f>
        <v>Q2</v>
      </c>
      <c r="W1116" s="9">
        <f>MONTH(SalesDataTable[[#This Row],[Order Date]])</f>
        <v>6</v>
      </c>
      <c r="X1116" s="8" t="str">
        <f>TEXT(SalesDataTable[[#This Row],[Order Date]],"mmm")</f>
        <v>Jun</v>
      </c>
    </row>
    <row r="1117" spans="1:24" ht="16">
      <c r="A1117" s="2">
        <v>717</v>
      </c>
      <c r="B1117" s="3">
        <v>46190</v>
      </c>
      <c r="C1117" s="5">
        <f>YEAR(SalesDataTable[[#This Row],[Order Date]])</f>
        <v>2026</v>
      </c>
      <c r="D1117" s="14" t="str">
        <f>"Q"&amp;ROUNDUP(MONTH(SalesDataTable[[#This Row],[Order Date]])/3,0)</f>
        <v>Q2</v>
      </c>
      <c r="E1117" s="5">
        <f>MONTH(SalesDataTable[[#This Row],[Order Date]])</f>
        <v>6</v>
      </c>
      <c r="F1117" s="5" t="str">
        <f>TEXT(SalesDataTable[[#This Row],[Order Date]], "MMM")</f>
        <v>Jun</v>
      </c>
      <c r="G1117" s="4" t="s">
        <v>20</v>
      </c>
      <c r="H1117" s="4" t="s">
        <v>31</v>
      </c>
      <c r="I1117" s="4" t="s">
        <v>8</v>
      </c>
      <c r="J1117" s="4" t="s">
        <v>16</v>
      </c>
      <c r="K1117" s="4" t="s">
        <v>23</v>
      </c>
      <c r="L1117" s="4" t="s">
        <v>24</v>
      </c>
      <c r="M1117" s="9">
        <v>10</v>
      </c>
      <c r="N1117" s="6">
        <v>333.14</v>
      </c>
      <c r="O1117" s="7">
        <v>0.15</v>
      </c>
      <c r="P1117" s="6">
        <v>194.52</v>
      </c>
      <c r="Q1117" s="6">
        <f t="shared" si="68"/>
        <v>2831.6899999999996</v>
      </c>
      <c r="R1117" s="6">
        <f t="shared" si="69"/>
        <v>1945.2</v>
      </c>
      <c r="S1117" s="6">
        <f t="shared" si="70"/>
        <v>886.48999999999955</v>
      </c>
      <c r="T1117" s="8">
        <f t="shared" si="71"/>
        <v>0.31306039856057677</v>
      </c>
      <c r="U1117" s="5">
        <f>YEAR(SalesDataTable[[#This Row],[Order Date]])</f>
        <v>2026</v>
      </c>
      <c r="V1117" s="8" t="str">
        <f>"Q"&amp;ROUNDUP(MONTH(SalesDataTable[[#This Row],[Order Date]])/3,0)</f>
        <v>Q2</v>
      </c>
      <c r="W1117" s="9">
        <f>MONTH(SalesDataTable[[#This Row],[Order Date]])</f>
        <v>6</v>
      </c>
      <c r="X1117" s="8" t="str">
        <f>TEXT(SalesDataTable[[#This Row],[Order Date]],"mmm")</f>
        <v>Jun</v>
      </c>
    </row>
    <row r="1118" spans="1:24" ht="16">
      <c r="A1118" s="2">
        <v>952</v>
      </c>
      <c r="B1118" s="3">
        <v>46190</v>
      </c>
      <c r="C1118" s="5">
        <f>YEAR(SalesDataTable[[#This Row],[Order Date]])</f>
        <v>2026</v>
      </c>
      <c r="D1118" s="14" t="str">
        <f>"Q"&amp;ROUNDUP(MONTH(SalesDataTable[[#This Row],[Order Date]])/3,0)</f>
        <v>Q2</v>
      </c>
      <c r="E1118" s="5">
        <f>MONTH(SalesDataTable[[#This Row],[Order Date]])</f>
        <v>6</v>
      </c>
      <c r="F1118" s="5" t="str">
        <f>TEXT(SalesDataTable[[#This Row],[Order Date]], "MMM")</f>
        <v>Jun</v>
      </c>
      <c r="G1118" s="4" t="s">
        <v>0</v>
      </c>
      <c r="H1118" s="4" t="s">
        <v>1</v>
      </c>
      <c r="I1118" s="4" t="s">
        <v>2</v>
      </c>
      <c r="J1118" s="4" t="s">
        <v>16</v>
      </c>
      <c r="K1118" s="4" t="s">
        <v>23</v>
      </c>
      <c r="L1118" s="4" t="s">
        <v>40</v>
      </c>
      <c r="M1118" s="9">
        <v>1</v>
      </c>
      <c r="N1118" s="6">
        <v>79.900000000000006</v>
      </c>
      <c r="O1118" s="7">
        <v>0.05</v>
      </c>
      <c r="P1118" s="6">
        <v>40.19</v>
      </c>
      <c r="Q1118" s="6">
        <f t="shared" si="68"/>
        <v>75.905000000000001</v>
      </c>
      <c r="R1118" s="6">
        <f t="shared" si="69"/>
        <v>40.19</v>
      </c>
      <c r="S1118" s="6">
        <f t="shared" si="70"/>
        <v>35.715000000000003</v>
      </c>
      <c r="T1118" s="8">
        <f t="shared" si="71"/>
        <v>0.47052236348066667</v>
      </c>
      <c r="U1118" s="5">
        <f>YEAR(SalesDataTable[[#This Row],[Order Date]])</f>
        <v>2026</v>
      </c>
      <c r="V1118" s="8" t="str">
        <f>"Q"&amp;ROUNDUP(MONTH(SalesDataTable[[#This Row],[Order Date]])/3,0)</f>
        <v>Q2</v>
      </c>
      <c r="W1118" s="9">
        <f>MONTH(SalesDataTable[[#This Row],[Order Date]])</f>
        <v>6</v>
      </c>
      <c r="X1118" s="8" t="str">
        <f>TEXT(SalesDataTable[[#This Row],[Order Date]],"mmm")</f>
        <v>Jun</v>
      </c>
    </row>
    <row r="1119" spans="1:24" ht="16">
      <c r="A1119" s="2">
        <v>1081</v>
      </c>
      <c r="B1119" s="3">
        <v>46190</v>
      </c>
      <c r="C1119" s="5">
        <f>YEAR(SalesDataTable[[#This Row],[Order Date]])</f>
        <v>2026</v>
      </c>
      <c r="D1119" s="14" t="str">
        <f>"Q"&amp;ROUNDUP(MONTH(SalesDataTable[[#This Row],[Order Date]])/3,0)</f>
        <v>Q2</v>
      </c>
      <c r="E1119" s="5">
        <f>MONTH(SalesDataTable[[#This Row],[Order Date]])</f>
        <v>6</v>
      </c>
      <c r="F1119" s="5" t="str">
        <f>TEXT(SalesDataTable[[#This Row],[Order Date]], "MMM")</f>
        <v>Jun</v>
      </c>
      <c r="G1119" s="4" t="s">
        <v>20</v>
      </c>
      <c r="H1119" s="4" t="s">
        <v>47</v>
      </c>
      <c r="I1119" s="4" t="s">
        <v>2</v>
      </c>
      <c r="J1119" s="4" t="s">
        <v>3</v>
      </c>
      <c r="K1119" s="4" t="s">
        <v>4</v>
      </c>
      <c r="L1119" s="4" t="s">
        <v>22</v>
      </c>
      <c r="M1119" s="9">
        <v>1</v>
      </c>
      <c r="N1119" s="6">
        <v>51.12</v>
      </c>
      <c r="O1119" s="7">
        <v>0</v>
      </c>
      <c r="P1119" s="6">
        <v>22.43</v>
      </c>
      <c r="Q1119" s="6">
        <f t="shared" si="68"/>
        <v>51.12</v>
      </c>
      <c r="R1119" s="6">
        <f t="shared" si="69"/>
        <v>22.43</v>
      </c>
      <c r="S1119" s="6">
        <f t="shared" si="70"/>
        <v>28.689999999999998</v>
      </c>
      <c r="T1119" s="8">
        <f t="shared" si="71"/>
        <v>0.56122848200312991</v>
      </c>
      <c r="U1119" s="5">
        <f>YEAR(SalesDataTable[[#This Row],[Order Date]])</f>
        <v>2026</v>
      </c>
      <c r="V1119" s="8" t="str">
        <f>"Q"&amp;ROUNDUP(MONTH(SalesDataTable[[#This Row],[Order Date]])/3,0)</f>
        <v>Q2</v>
      </c>
      <c r="W1119" s="9">
        <f>MONTH(SalesDataTable[[#This Row],[Order Date]])</f>
        <v>6</v>
      </c>
      <c r="X1119" s="8" t="str">
        <f>TEXT(SalesDataTable[[#This Row],[Order Date]],"mmm")</f>
        <v>Jun</v>
      </c>
    </row>
    <row r="1120" spans="1:24" ht="16">
      <c r="A1120" s="2">
        <v>2043</v>
      </c>
      <c r="B1120" s="3">
        <v>46190</v>
      </c>
      <c r="C1120" s="5">
        <f>YEAR(SalesDataTable[[#This Row],[Order Date]])</f>
        <v>2026</v>
      </c>
      <c r="D1120" s="14" t="str">
        <f>"Q"&amp;ROUNDUP(MONTH(SalesDataTable[[#This Row],[Order Date]])/3,0)</f>
        <v>Q2</v>
      </c>
      <c r="E1120" s="5">
        <f>MONTH(SalesDataTable[[#This Row],[Order Date]])</f>
        <v>6</v>
      </c>
      <c r="F1120" s="5" t="str">
        <f>TEXT(SalesDataTable[[#This Row],[Order Date]], "MMM")</f>
        <v>Jun</v>
      </c>
      <c r="G1120" s="4" t="s">
        <v>6</v>
      </c>
      <c r="H1120" s="4" t="s">
        <v>27</v>
      </c>
      <c r="I1120" s="4" t="s">
        <v>2</v>
      </c>
      <c r="J1120" s="4" t="s">
        <v>13</v>
      </c>
      <c r="K1120" s="4" t="s">
        <v>9</v>
      </c>
      <c r="L1120" s="4" t="s">
        <v>10</v>
      </c>
      <c r="M1120" s="9">
        <v>2</v>
      </c>
      <c r="N1120" s="6">
        <v>90.33</v>
      </c>
      <c r="O1120" s="7">
        <v>0</v>
      </c>
      <c r="P1120" s="6">
        <v>46.3</v>
      </c>
      <c r="Q1120" s="6">
        <f t="shared" si="68"/>
        <v>180.66</v>
      </c>
      <c r="R1120" s="6">
        <f t="shared" si="69"/>
        <v>92.6</v>
      </c>
      <c r="S1120" s="6">
        <f t="shared" si="70"/>
        <v>88.06</v>
      </c>
      <c r="T1120" s="8">
        <f t="shared" si="71"/>
        <v>0.48743496069965686</v>
      </c>
      <c r="U1120" s="5">
        <f>YEAR(SalesDataTable[[#This Row],[Order Date]])</f>
        <v>2026</v>
      </c>
      <c r="V1120" s="8" t="str">
        <f>"Q"&amp;ROUNDUP(MONTH(SalesDataTable[[#This Row],[Order Date]])/3,0)</f>
        <v>Q2</v>
      </c>
      <c r="W1120" s="9">
        <f>MONTH(SalesDataTable[[#This Row],[Order Date]])</f>
        <v>6</v>
      </c>
      <c r="X1120" s="8" t="str">
        <f>TEXT(SalesDataTable[[#This Row],[Order Date]],"mmm")</f>
        <v>Jun</v>
      </c>
    </row>
    <row r="1121" spans="1:24" ht="16">
      <c r="A1121" s="2">
        <v>4040</v>
      </c>
      <c r="B1121" s="3">
        <v>46190</v>
      </c>
      <c r="C1121" s="5">
        <f>YEAR(SalesDataTable[[#This Row],[Order Date]])</f>
        <v>2026</v>
      </c>
      <c r="D1121" s="14" t="str">
        <f>"Q"&amp;ROUNDUP(MONTH(SalesDataTable[[#This Row],[Order Date]])/3,0)</f>
        <v>Q2</v>
      </c>
      <c r="E1121" s="5">
        <f>MONTH(SalesDataTable[[#This Row],[Order Date]])</f>
        <v>6</v>
      </c>
      <c r="F1121" s="5" t="str">
        <f>TEXT(SalesDataTable[[#This Row],[Order Date]], "MMM")</f>
        <v>Jun</v>
      </c>
      <c r="G1121" s="4" t="s">
        <v>20</v>
      </c>
      <c r="H1121" s="4" t="s">
        <v>31</v>
      </c>
      <c r="I1121" s="4" t="s">
        <v>2</v>
      </c>
      <c r="J1121" s="4" t="s">
        <v>16</v>
      </c>
      <c r="K1121" s="4" t="s">
        <v>14</v>
      </c>
      <c r="L1121" s="4" t="s">
        <v>15</v>
      </c>
      <c r="M1121" s="9">
        <v>2</v>
      </c>
      <c r="N1121" s="6">
        <v>36.799999999999997</v>
      </c>
      <c r="O1121" s="7">
        <v>0.05</v>
      </c>
      <c r="P1121" s="6">
        <v>13.94</v>
      </c>
      <c r="Q1121" s="6">
        <f t="shared" si="68"/>
        <v>69.919999999999987</v>
      </c>
      <c r="R1121" s="6">
        <f t="shared" si="69"/>
        <v>27.88</v>
      </c>
      <c r="S1121" s="6">
        <f t="shared" si="70"/>
        <v>42.039999999999992</v>
      </c>
      <c r="T1121" s="8">
        <f t="shared" si="71"/>
        <v>0.60125858123569798</v>
      </c>
      <c r="U1121" s="5">
        <f>YEAR(SalesDataTable[[#This Row],[Order Date]])</f>
        <v>2026</v>
      </c>
      <c r="V1121" s="8" t="str">
        <f>"Q"&amp;ROUNDUP(MONTH(SalesDataTable[[#This Row],[Order Date]])/3,0)</f>
        <v>Q2</v>
      </c>
      <c r="W1121" s="9">
        <f>MONTH(SalesDataTable[[#This Row],[Order Date]])</f>
        <v>6</v>
      </c>
      <c r="X1121" s="8" t="str">
        <f>TEXT(SalesDataTable[[#This Row],[Order Date]],"mmm")</f>
        <v>Jun</v>
      </c>
    </row>
    <row r="1122" spans="1:24" ht="16">
      <c r="A1122" s="2">
        <v>2295</v>
      </c>
      <c r="B1122" s="3">
        <v>46191</v>
      </c>
      <c r="C1122" s="5">
        <f>YEAR(SalesDataTable[[#This Row],[Order Date]])</f>
        <v>2026</v>
      </c>
      <c r="D1122" s="14" t="str">
        <f>"Q"&amp;ROUNDUP(MONTH(SalesDataTable[[#This Row],[Order Date]])/3,0)</f>
        <v>Q2</v>
      </c>
      <c r="E1122" s="5">
        <f>MONTH(SalesDataTable[[#This Row],[Order Date]])</f>
        <v>6</v>
      </c>
      <c r="F1122" s="5" t="str">
        <f>TEXT(SalesDataTable[[#This Row],[Order Date]], "MMM")</f>
        <v>Jun</v>
      </c>
      <c r="G1122" s="4" t="s">
        <v>6</v>
      </c>
      <c r="H1122" s="4" t="s">
        <v>41</v>
      </c>
      <c r="I1122" s="4" t="s">
        <v>28</v>
      </c>
      <c r="J1122" s="4" t="s">
        <v>13</v>
      </c>
      <c r="K1122" s="4" t="s">
        <v>14</v>
      </c>
      <c r="L1122" s="4" t="s">
        <v>32</v>
      </c>
      <c r="M1122" s="9">
        <v>1</v>
      </c>
      <c r="N1122" s="6">
        <v>45.7</v>
      </c>
      <c r="O1122" s="7">
        <v>0.1</v>
      </c>
      <c r="P1122" s="6">
        <v>18.600000000000001</v>
      </c>
      <c r="Q1122" s="6">
        <f t="shared" si="68"/>
        <v>41.13</v>
      </c>
      <c r="R1122" s="6">
        <f t="shared" si="69"/>
        <v>18.600000000000001</v>
      </c>
      <c r="S1122" s="6">
        <f t="shared" si="70"/>
        <v>22.53</v>
      </c>
      <c r="T1122" s="8">
        <f t="shared" si="71"/>
        <v>0.5477753464624362</v>
      </c>
      <c r="U1122" s="5">
        <f>YEAR(SalesDataTable[[#This Row],[Order Date]])</f>
        <v>2026</v>
      </c>
      <c r="V1122" s="8" t="str">
        <f>"Q"&amp;ROUNDUP(MONTH(SalesDataTable[[#This Row],[Order Date]])/3,0)</f>
        <v>Q2</v>
      </c>
      <c r="W1122" s="9">
        <f>MONTH(SalesDataTable[[#This Row],[Order Date]])</f>
        <v>6</v>
      </c>
      <c r="X1122" s="8" t="str">
        <f>TEXT(SalesDataTable[[#This Row],[Order Date]],"mmm")</f>
        <v>Jun</v>
      </c>
    </row>
    <row r="1123" spans="1:24" ht="16">
      <c r="A1123" s="2">
        <v>2670</v>
      </c>
      <c r="B1123" s="3">
        <v>46191</v>
      </c>
      <c r="C1123" s="5">
        <f>YEAR(SalesDataTable[[#This Row],[Order Date]])</f>
        <v>2026</v>
      </c>
      <c r="D1123" s="14" t="str">
        <f>"Q"&amp;ROUNDUP(MONTH(SalesDataTable[[#This Row],[Order Date]])/3,0)</f>
        <v>Q2</v>
      </c>
      <c r="E1123" s="5">
        <f>MONTH(SalesDataTable[[#This Row],[Order Date]])</f>
        <v>6</v>
      </c>
      <c r="F1123" s="5" t="str">
        <f>TEXT(SalesDataTable[[#This Row],[Order Date]], "MMM")</f>
        <v>Jun</v>
      </c>
      <c r="G1123" s="4" t="s">
        <v>11</v>
      </c>
      <c r="H1123" s="4" t="s">
        <v>25</v>
      </c>
      <c r="I1123" s="4" t="s">
        <v>28</v>
      </c>
      <c r="J1123" s="4" t="s">
        <v>3</v>
      </c>
      <c r="K1123" s="4" t="s">
        <v>14</v>
      </c>
      <c r="L1123" s="4" t="s">
        <v>48</v>
      </c>
      <c r="M1123" s="9">
        <v>3</v>
      </c>
      <c r="N1123" s="6">
        <v>162.30000000000001</v>
      </c>
      <c r="O1123" s="7">
        <v>0.1</v>
      </c>
      <c r="P1123" s="6">
        <v>86.43</v>
      </c>
      <c r="Q1123" s="6">
        <f t="shared" si="68"/>
        <v>438.21000000000004</v>
      </c>
      <c r="R1123" s="6">
        <f t="shared" si="69"/>
        <v>259.29000000000002</v>
      </c>
      <c r="S1123" s="6">
        <f t="shared" si="70"/>
        <v>178.92000000000002</v>
      </c>
      <c r="T1123" s="8">
        <f t="shared" si="71"/>
        <v>0.40829739166153217</v>
      </c>
      <c r="U1123" s="5">
        <f>YEAR(SalesDataTable[[#This Row],[Order Date]])</f>
        <v>2026</v>
      </c>
      <c r="V1123" s="8" t="str">
        <f>"Q"&amp;ROUNDUP(MONTH(SalesDataTable[[#This Row],[Order Date]])/3,0)</f>
        <v>Q2</v>
      </c>
      <c r="W1123" s="9">
        <f>MONTH(SalesDataTable[[#This Row],[Order Date]])</f>
        <v>6</v>
      </c>
      <c r="X1123" s="8" t="str">
        <f>TEXT(SalesDataTable[[#This Row],[Order Date]],"mmm")</f>
        <v>Jun</v>
      </c>
    </row>
    <row r="1124" spans="1:24" ht="16">
      <c r="A1124" s="2">
        <v>2777</v>
      </c>
      <c r="B1124" s="3">
        <v>46191</v>
      </c>
      <c r="C1124" s="5">
        <f>YEAR(SalesDataTable[[#This Row],[Order Date]])</f>
        <v>2026</v>
      </c>
      <c r="D1124" s="14" t="str">
        <f>"Q"&amp;ROUNDUP(MONTH(SalesDataTable[[#This Row],[Order Date]])/3,0)</f>
        <v>Q2</v>
      </c>
      <c r="E1124" s="5">
        <f>MONTH(SalesDataTable[[#This Row],[Order Date]])</f>
        <v>6</v>
      </c>
      <c r="F1124" s="5" t="str">
        <f>TEXT(SalesDataTable[[#This Row],[Order Date]], "MMM")</f>
        <v>Jun</v>
      </c>
      <c r="G1124" s="4" t="s">
        <v>6</v>
      </c>
      <c r="H1124" s="4" t="s">
        <v>49</v>
      </c>
      <c r="I1124" s="4" t="s">
        <v>8</v>
      </c>
      <c r="J1124" s="4" t="s">
        <v>16</v>
      </c>
      <c r="K1124" s="4" t="s">
        <v>9</v>
      </c>
      <c r="L1124" s="4" t="s">
        <v>46</v>
      </c>
      <c r="M1124" s="9">
        <v>5</v>
      </c>
      <c r="N1124" s="6">
        <v>72.37</v>
      </c>
      <c r="O1124" s="7">
        <v>0.2</v>
      </c>
      <c r="P1124" s="6">
        <v>32.840000000000003</v>
      </c>
      <c r="Q1124" s="6">
        <f t="shared" si="68"/>
        <v>289.48</v>
      </c>
      <c r="R1124" s="6">
        <f t="shared" si="69"/>
        <v>164.20000000000002</v>
      </c>
      <c r="S1124" s="6">
        <f t="shared" si="70"/>
        <v>125.28</v>
      </c>
      <c r="T1124" s="8">
        <f t="shared" si="71"/>
        <v>0.43277601215973466</v>
      </c>
      <c r="U1124" s="5">
        <f>YEAR(SalesDataTable[[#This Row],[Order Date]])</f>
        <v>2026</v>
      </c>
      <c r="V1124" s="8" t="str">
        <f>"Q"&amp;ROUNDUP(MONTH(SalesDataTable[[#This Row],[Order Date]])/3,0)</f>
        <v>Q2</v>
      </c>
      <c r="W1124" s="9">
        <f>MONTH(SalesDataTable[[#This Row],[Order Date]])</f>
        <v>6</v>
      </c>
      <c r="X1124" s="8" t="str">
        <f>TEXT(SalesDataTable[[#This Row],[Order Date]],"mmm")</f>
        <v>Jun</v>
      </c>
    </row>
    <row r="1125" spans="1:24" ht="16">
      <c r="A1125" s="2">
        <v>2780</v>
      </c>
      <c r="B1125" s="3">
        <v>46191</v>
      </c>
      <c r="C1125" s="5">
        <f>YEAR(SalesDataTable[[#This Row],[Order Date]])</f>
        <v>2026</v>
      </c>
      <c r="D1125" s="14" t="str">
        <f>"Q"&amp;ROUNDUP(MONTH(SalesDataTable[[#This Row],[Order Date]])/3,0)</f>
        <v>Q2</v>
      </c>
      <c r="E1125" s="5">
        <f>MONTH(SalesDataTable[[#This Row],[Order Date]])</f>
        <v>6</v>
      </c>
      <c r="F1125" s="5" t="str">
        <f>TEXT(SalesDataTable[[#This Row],[Order Date]], "MMM")</f>
        <v>Jun</v>
      </c>
      <c r="G1125" s="4" t="s">
        <v>11</v>
      </c>
      <c r="H1125" s="4" t="s">
        <v>18</v>
      </c>
      <c r="I1125" s="4" t="s">
        <v>2</v>
      </c>
      <c r="J1125" s="4" t="s">
        <v>13</v>
      </c>
      <c r="K1125" s="4" t="s">
        <v>34</v>
      </c>
      <c r="L1125" s="4" t="s">
        <v>42</v>
      </c>
      <c r="M1125" s="9">
        <v>2</v>
      </c>
      <c r="N1125" s="6">
        <v>35.61</v>
      </c>
      <c r="O1125" s="7">
        <v>0.15</v>
      </c>
      <c r="P1125" s="6">
        <v>13.96</v>
      </c>
      <c r="Q1125" s="6">
        <f t="shared" si="68"/>
        <v>60.536999999999999</v>
      </c>
      <c r="R1125" s="6">
        <f t="shared" si="69"/>
        <v>27.92</v>
      </c>
      <c r="S1125" s="6">
        <f t="shared" si="70"/>
        <v>32.616999999999997</v>
      </c>
      <c r="T1125" s="8">
        <f t="shared" si="71"/>
        <v>0.53879445628293432</v>
      </c>
      <c r="U1125" s="5">
        <f>YEAR(SalesDataTable[[#This Row],[Order Date]])</f>
        <v>2026</v>
      </c>
      <c r="V1125" s="8" t="str">
        <f>"Q"&amp;ROUNDUP(MONTH(SalesDataTable[[#This Row],[Order Date]])/3,0)</f>
        <v>Q2</v>
      </c>
      <c r="W1125" s="9">
        <f>MONTH(SalesDataTable[[#This Row],[Order Date]])</f>
        <v>6</v>
      </c>
      <c r="X1125" s="8" t="str">
        <f>TEXT(SalesDataTable[[#This Row],[Order Date]],"mmm")</f>
        <v>Jun</v>
      </c>
    </row>
    <row r="1126" spans="1:24" ht="16">
      <c r="A1126" s="2">
        <v>3209</v>
      </c>
      <c r="B1126" s="3">
        <v>46191</v>
      </c>
      <c r="C1126" s="5">
        <f>YEAR(SalesDataTable[[#This Row],[Order Date]])</f>
        <v>2026</v>
      </c>
      <c r="D1126" s="14" t="str">
        <f>"Q"&amp;ROUNDUP(MONTH(SalesDataTable[[#This Row],[Order Date]])/3,0)</f>
        <v>Q2</v>
      </c>
      <c r="E1126" s="5">
        <f>MONTH(SalesDataTable[[#This Row],[Order Date]])</f>
        <v>6</v>
      </c>
      <c r="F1126" s="5" t="str">
        <f>TEXT(SalesDataTable[[#This Row],[Order Date]], "MMM")</f>
        <v>Jun</v>
      </c>
      <c r="G1126" s="4" t="s">
        <v>20</v>
      </c>
      <c r="H1126" s="4" t="s">
        <v>47</v>
      </c>
      <c r="I1126" s="4" t="s">
        <v>2</v>
      </c>
      <c r="J1126" s="4" t="s">
        <v>3</v>
      </c>
      <c r="K1126" s="4" t="s">
        <v>14</v>
      </c>
      <c r="L1126" s="4" t="s">
        <v>44</v>
      </c>
      <c r="M1126" s="9">
        <v>2</v>
      </c>
      <c r="N1126" s="6">
        <v>133.12</v>
      </c>
      <c r="O1126" s="7">
        <v>0</v>
      </c>
      <c r="P1126" s="6">
        <v>67.02</v>
      </c>
      <c r="Q1126" s="6">
        <f t="shared" si="68"/>
        <v>266.24</v>
      </c>
      <c r="R1126" s="6">
        <f t="shared" si="69"/>
        <v>134.04</v>
      </c>
      <c r="S1126" s="6">
        <f t="shared" si="70"/>
        <v>132.20000000000002</v>
      </c>
      <c r="T1126" s="8">
        <f t="shared" si="71"/>
        <v>0.4965444711538462</v>
      </c>
      <c r="U1126" s="5">
        <f>YEAR(SalesDataTable[[#This Row],[Order Date]])</f>
        <v>2026</v>
      </c>
      <c r="V1126" s="8" t="str">
        <f>"Q"&amp;ROUNDUP(MONTH(SalesDataTable[[#This Row],[Order Date]])/3,0)</f>
        <v>Q2</v>
      </c>
      <c r="W1126" s="9">
        <f>MONTH(SalesDataTable[[#This Row],[Order Date]])</f>
        <v>6</v>
      </c>
      <c r="X1126" s="8" t="str">
        <f>TEXT(SalesDataTable[[#This Row],[Order Date]],"mmm")</f>
        <v>Jun</v>
      </c>
    </row>
    <row r="1127" spans="1:24" ht="16">
      <c r="A1127" s="2">
        <v>3414</v>
      </c>
      <c r="B1127" s="3">
        <v>46191</v>
      </c>
      <c r="C1127" s="5">
        <f>YEAR(SalesDataTable[[#This Row],[Order Date]])</f>
        <v>2026</v>
      </c>
      <c r="D1127" s="14" t="str">
        <f>"Q"&amp;ROUNDUP(MONTH(SalesDataTable[[#This Row],[Order Date]])/3,0)</f>
        <v>Q2</v>
      </c>
      <c r="E1127" s="5">
        <f>MONTH(SalesDataTable[[#This Row],[Order Date]])</f>
        <v>6</v>
      </c>
      <c r="F1127" s="5" t="str">
        <f>TEXT(SalesDataTable[[#This Row],[Order Date]], "MMM")</f>
        <v>Jun</v>
      </c>
      <c r="G1127" s="4" t="s">
        <v>0</v>
      </c>
      <c r="H1127" s="4" t="s">
        <v>50</v>
      </c>
      <c r="I1127" s="4" t="s">
        <v>28</v>
      </c>
      <c r="J1127" s="4" t="s">
        <v>3</v>
      </c>
      <c r="K1127" s="4" t="s">
        <v>4</v>
      </c>
      <c r="L1127" s="4" t="s">
        <v>22</v>
      </c>
      <c r="M1127" s="9">
        <v>1</v>
      </c>
      <c r="N1127" s="6">
        <v>51.23</v>
      </c>
      <c r="O1127" s="7">
        <v>0.05</v>
      </c>
      <c r="P1127" s="6">
        <v>23.12</v>
      </c>
      <c r="Q1127" s="6">
        <f t="shared" si="68"/>
        <v>48.668499999999995</v>
      </c>
      <c r="R1127" s="6">
        <f t="shared" si="69"/>
        <v>23.12</v>
      </c>
      <c r="S1127" s="6">
        <f t="shared" si="70"/>
        <v>25.548499999999994</v>
      </c>
      <c r="T1127" s="8">
        <f t="shared" si="71"/>
        <v>0.5249494025909982</v>
      </c>
      <c r="U1127" s="5">
        <f>YEAR(SalesDataTable[[#This Row],[Order Date]])</f>
        <v>2026</v>
      </c>
      <c r="V1127" s="8" t="str">
        <f>"Q"&amp;ROUNDUP(MONTH(SalesDataTable[[#This Row],[Order Date]])/3,0)</f>
        <v>Q2</v>
      </c>
      <c r="W1127" s="9">
        <f>MONTH(SalesDataTable[[#This Row],[Order Date]])</f>
        <v>6</v>
      </c>
      <c r="X1127" s="8" t="str">
        <f>TEXT(SalesDataTable[[#This Row],[Order Date]],"mmm")</f>
        <v>Jun</v>
      </c>
    </row>
    <row r="1128" spans="1:24" ht="16">
      <c r="A1128" s="2">
        <v>3846</v>
      </c>
      <c r="B1128" s="3">
        <v>46191</v>
      </c>
      <c r="C1128" s="5">
        <f>YEAR(SalesDataTable[[#This Row],[Order Date]])</f>
        <v>2026</v>
      </c>
      <c r="D1128" s="14" t="str">
        <f>"Q"&amp;ROUNDUP(MONTH(SalesDataTable[[#This Row],[Order Date]])/3,0)</f>
        <v>Q2</v>
      </c>
      <c r="E1128" s="5">
        <f>MONTH(SalesDataTable[[#This Row],[Order Date]])</f>
        <v>6</v>
      </c>
      <c r="F1128" s="5" t="str">
        <f>TEXT(SalesDataTable[[#This Row],[Order Date]], "MMM")</f>
        <v>Jun</v>
      </c>
      <c r="G1128" s="4" t="s">
        <v>6</v>
      </c>
      <c r="H1128" s="4" t="s">
        <v>43</v>
      </c>
      <c r="I1128" s="4" t="s">
        <v>2</v>
      </c>
      <c r="J1128" s="4" t="s">
        <v>16</v>
      </c>
      <c r="K1128" s="4" t="s">
        <v>9</v>
      </c>
      <c r="L1128" s="4" t="s">
        <v>10</v>
      </c>
      <c r="M1128" s="9">
        <v>1</v>
      </c>
      <c r="N1128" s="6">
        <v>93.5</v>
      </c>
      <c r="O1128" s="7">
        <v>0</v>
      </c>
      <c r="P1128" s="6">
        <v>46.63</v>
      </c>
      <c r="Q1128" s="6">
        <f t="shared" si="68"/>
        <v>93.5</v>
      </c>
      <c r="R1128" s="6">
        <f t="shared" si="69"/>
        <v>46.63</v>
      </c>
      <c r="S1128" s="6">
        <f t="shared" si="70"/>
        <v>46.87</v>
      </c>
      <c r="T1128" s="8">
        <f t="shared" si="71"/>
        <v>0.50128342245989299</v>
      </c>
      <c r="U1128" s="5">
        <f>YEAR(SalesDataTable[[#This Row],[Order Date]])</f>
        <v>2026</v>
      </c>
      <c r="V1128" s="8" t="str">
        <f>"Q"&amp;ROUNDUP(MONTH(SalesDataTable[[#This Row],[Order Date]])/3,0)</f>
        <v>Q2</v>
      </c>
      <c r="W1128" s="9">
        <f>MONTH(SalesDataTable[[#This Row],[Order Date]])</f>
        <v>6</v>
      </c>
      <c r="X1128" s="8" t="str">
        <f>TEXT(SalesDataTable[[#This Row],[Order Date]],"mmm")</f>
        <v>Jun</v>
      </c>
    </row>
    <row r="1129" spans="1:24" ht="16">
      <c r="A1129" s="2">
        <v>4120</v>
      </c>
      <c r="B1129" s="3">
        <v>46191</v>
      </c>
      <c r="C1129" s="5">
        <f>YEAR(SalesDataTable[[#This Row],[Order Date]])</f>
        <v>2026</v>
      </c>
      <c r="D1129" s="14" t="str">
        <f>"Q"&amp;ROUNDUP(MONTH(SalesDataTable[[#This Row],[Order Date]])/3,0)</f>
        <v>Q2</v>
      </c>
      <c r="E1129" s="5">
        <f>MONTH(SalesDataTable[[#This Row],[Order Date]])</f>
        <v>6</v>
      </c>
      <c r="F1129" s="5" t="str">
        <f>TEXT(SalesDataTable[[#This Row],[Order Date]], "MMM")</f>
        <v>Jun</v>
      </c>
      <c r="G1129" s="4" t="s">
        <v>20</v>
      </c>
      <c r="H1129" s="4" t="s">
        <v>21</v>
      </c>
      <c r="I1129" s="4" t="s">
        <v>19</v>
      </c>
      <c r="J1129" s="4" t="s">
        <v>3</v>
      </c>
      <c r="K1129" s="4" t="s">
        <v>34</v>
      </c>
      <c r="L1129" s="4" t="s">
        <v>35</v>
      </c>
      <c r="M1129" s="9">
        <v>3</v>
      </c>
      <c r="N1129" s="6">
        <v>41.16</v>
      </c>
      <c r="O1129" s="7">
        <v>0</v>
      </c>
      <c r="P1129" s="6">
        <v>14.79</v>
      </c>
      <c r="Q1129" s="6">
        <f t="shared" si="68"/>
        <v>123.47999999999999</v>
      </c>
      <c r="R1129" s="6">
        <f t="shared" si="69"/>
        <v>44.37</v>
      </c>
      <c r="S1129" s="6">
        <f t="shared" si="70"/>
        <v>79.109999999999985</v>
      </c>
      <c r="T1129" s="8">
        <f t="shared" si="71"/>
        <v>0.64067055393586003</v>
      </c>
      <c r="U1129" s="5">
        <f>YEAR(SalesDataTable[[#This Row],[Order Date]])</f>
        <v>2026</v>
      </c>
      <c r="V1129" s="8" t="str">
        <f>"Q"&amp;ROUNDUP(MONTH(SalesDataTable[[#This Row],[Order Date]])/3,0)</f>
        <v>Q2</v>
      </c>
      <c r="W1129" s="9">
        <f>MONTH(SalesDataTable[[#This Row],[Order Date]])</f>
        <v>6</v>
      </c>
      <c r="X1129" s="8" t="str">
        <f>TEXT(SalesDataTable[[#This Row],[Order Date]],"mmm")</f>
        <v>Jun</v>
      </c>
    </row>
    <row r="1130" spans="1:24" ht="16">
      <c r="A1130" s="2">
        <v>4217</v>
      </c>
      <c r="B1130" s="3">
        <v>46191</v>
      </c>
      <c r="C1130" s="5">
        <f>YEAR(SalesDataTable[[#This Row],[Order Date]])</f>
        <v>2026</v>
      </c>
      <c r="D1130" s="14" t="str">
        <f>"Q"&amp;ROUNDUP(MONTH(SalesDataTable[[#This Row],[Order Date]])/3,0)</f>
        <v>Q2</v>
      </c>
      <c r="E1130" s="5">
        <f>MONTH(SalesDataTable[[#This Row],[Order Date]])</f>
        <v>6</v>
      </c>
      <c r="F1130" s="5" t="str">
        <f>TEXT(SalesDataTable[[#This Row],[Order Date]], "MMM")</f>
        <v>Jun</v>
      </c>
      <c r="G1130" s="4" t="s">
        <v>6</v>
      </c>
      <c r="H1130" s="4" t="s">
        <v>43</v>
      </c>
      <c r="I1130" s="4" t="s">
        <v>28</v>
      </c>
      <c r="J1130" s="4" t="s">
        <v>13</v>
      </c>
      <c r="K1130" s="4" t="s">
        <v>34</v>
      </c>
      <c r="L1130" s="4" t="s">
        <v>35</v>
      </c>
      <c r="M1130" s="9">
        <v>1</v>
      </c>
      <c r="N1130" s="6">
        <v>39.74</v>
      </c>
      <c r="O1130" s="7">
        <v>0.05</v>
      </c>
      <c r="P1130" s="6">
        <v>14.39</v>
      </c>
      <c r="Q1130" s="6">
        <f t="shared" si="68"/>
        <v>37.753</v>
      </c>
      <c r="R1130" s="6">
        <f t="shared" si="69"/>
        <v>14.39</v>
      </c>
      <c r="S1130" s="6">
        <f t="shared" si="70"/>
        <v>23.363</v>
      </c>
      <c r="T1130" s="8">
        <f t="shared" si="71"/>
        <v>0.6188382380208195</v>
      </c>
      <c r="U1130" s="5">
        <f>YEAR(SalesDataTable[[#This Row],[Order Date]])</f>
        <v>2026</v>
      </c>
      <c r="V1130" s="8" t="str">
        <f>"Q"&amp;ROUNDUP(MONTH(SalesDataTable[[#This Row],[Order Date]])/3,0)</f>
        <v>Q2</v>
      </c>
      <c r="W1130" s="9">
        <f>MONTH(SalesDataTable[[#This Row],[Order Date]])</f>
        <v>6</v>
      </c>
      <c r="X1130" s="8" t="str">
        <f>TEXT(SalesDataTable[[#This Row],[Order Date]],"mmm")</f>
        <v>Jun</v>
      </c>
    </row>
    <row r="1131" spans="1:24" ht="16">
      <c r="A1131" s="2">
        <v>4786</v>
      </c>
      <c r="B1131" s="3">
        <v>46191</v>
      </c>
      <c r="C1131" s="5">
        <f>YEAR(SalesDataTable[[#This Row],[Order Date]])</f>
        <v>2026</v>
      </c>
      <c r="D1131" s="14" t="str">
        <f>"Q"&amp;ROUNDUP(MONTH(SalesDataTable[[#This Row],[Order Date]])/3,0)</f>
        <v>Q2</v>
      </c>
      <c r="E1131" s="5">
        <f>MONTH(SalesDataTable[[#This Row],[Order Date]])</f>
        <v>6</v>
      </c>
      <c r="F1131" s="5" t="str">
        <f>TEXT(SalesDataTable[[#This Row],[Order Date]], "MMM")</f>
        <v>Jun</v>
      </c>
      <c r="G1131" s="4" t="s">
        <v>20</v>
      </c>
      <c r="H1131" s="4" t="s">
        <v>31</v>
      </c>
      <c r="I1131" s="4" t="s">
        <v>2</v>
      </c>
      <c r="J1131" s="4" t="s">
        <v>3</v>
      </c>
      <c r="K1131" s="4" t="s">
        <v>14</v>
      </c>
      <c r="L1131" s="4" t="s">
        <v>32</v>
      </c>
      <c r="M1131" s="9">
        <v>3</v>
      </c>
      <c r="N1131" s="6">
        <v>46.79</v>
      </c>
      <c r="O1131" s="7">
        <v>0.1</v>
      </c>
      <c r="P1131" s="6">
        <v>18.25</v>
      </c>
      <c r="Q1131" s="6">
        <f t="shared" si="68"/>
        <v>126.33300000000001</v>
      </c>
      <c r="R1131" s="6">
        <f t="shared" si="69"/>
        <v>54.75</v>
      </c>
      <c r="S1131" s="6">
        <f t="shared" si="70"/>
        <v>71.583000000000013</v>
      </c>
      <c r="T1131" s="8">
        <f t="shared" si="71"/>
        <v>0.56662154781411034</v>
      </c>
      <c r="U1131" s="5">
        <f>YEAR(SalesDataTable[[#This Row],[Order Date]])</f>
        <v>2026</v>
      </c>
      <c r="V1131" s="8" t="str">
        <f>"Q"&amp;ROUNDUP(MONTH(SalesDataTable[[#This Row],[Order Date]])/3,0)</f>
        <v>Q2</v>
      </c>
      <c r="W1131" s="9">
        <f>MONTH(SalesDataTable[[#This Row],[Order Date]])</f>
        <v>6</v>
      </c>
      <c r="X1131" s="8" t="str">
        <f>TEXT(SalesDataTable[[#This Row],[Order Date]],"mmm")</f>
        <v>Jun</v>
      </c>
    </row>
    <row r="1132" spans="1:24" ht="16">
      <c r="A1132" s="2">
        <v>23</v>
      </c>
      <c r="B1132" s="3">
        <v>46192</v>
      </c>
      <c r="C1132" s="5">
        <f>YEAR(SalesDataTable[[#This Row],[Order Date]])</f>
        <v>2026</v>
      </c>
      <c r="D1132" s="14" t="str">
        <f>"Q"&amp;ROUNDUP(MONTH(SalesDataTable[[#This Row],[Order Date]])/3,0)</f>
        <v>Q2</v>
      </c>
      <c r="E1132" s="5">
        <f>MONTH(SalesDataTable[[#This Row],[Order Date]])</f>
        <v>6</v>
      </c>
      <c r="F1132" s="5" t="str">
        <f>TEXT(SalesDataTable[[#This Row],[Order Date]], "MMM")</f>
        <v>Jun</v>
      </c>
      <c r="G1132" s="4" t="s">
        <v>20</v>
      </c>
      <c r="H1132" s="4" t="s">
        <v>47</v>
      </c>
      <c r="I1132" s="4" t="s">
        <v>8</v>
      </c>
      <c r="J1132" s="4" t="s">
        <v>16</v>
      </c>
      <c r="K1132" s="4" t="s">
        <v>9</v>
      </c>
      <c r="L1132" s="4" t="s">
        <v>10</v>
      </c>
      <c r="M1132" s="9">
        <v>4</v>
      </c>
      <c r="N1132" s="6">
        <v>91.74</v>
      </c>
      <c r="O1132" s="7">
        <v>0.2</v>
      </c>
      <c r="P1132" s="6">
        <v>44.74</v>
      </c>
      <c r="Q1132" s="6">
        <f t="shared" si="68"/>
        <v>293.56799999999998</v>
      </c>
      <c r="R1132" s="6">
        <f t="shared" si="69"/>
        <v>178.96</v>
      </c>
      <c r="S1132" s="6">
        <f t="shared" si="70"/>
        <v>114.60799999999998</v>
      </c>
      <c r="T1132" s="8">
        <f t="shared" si="71"/>
        <v>0.39039677349029861</v>
      </c>
      <c r="U1132" s="5">
        <f>YEAR(SalesDataTable[[#This Row],[Order Date]])</f>
        <v>2026</v>
      </c>
      <c r="V1132" s="8" t="str">
        <f>"Q"&amp;ROUNDUP(MONTH(SalesDataTable[[#This Row],[Order Date]])/3,0)</f>
        <v>Q2</v>
      </c>
      <c r="W1132" s="9">
        <f>MONTH(SalesDataTable[[#This Row],[Order Date]])</f>
        <v>6</v>
      </c>
      <c r="X1132" s="8" t="str">
        <f>TEXT(SalesDataTable[[#This Row],[Order Date]],"mmm")</f>
        <v>Jun</v>
      </c>
    </row>
    <row r="1133" spans="1:24" ht="16">
      <c r="A1133" s="2">
        <v>99</v>
      </c>
      <c r="B1133" s="3">
        <v>46192</v>
      </c>
      <c r="C1133" s="5">
        <f>YEAR(SalesDataTable[[#This Row],[Order Date]])</f>
        <v>2026</v>
      </c>
      <c r="D1133" s="14" t="str">
        <f>"Q"&amp;ROUNDUP(MONTH(SalesDataTable[[#This Row],[Order Date]])/3,0)</f>
        <v>Q2</v>
      </c>
      <c r="E1133" s="5">
        <f>MONTH(SalesDataTable[[#This Row],[Order Date]])</f>
        <v>6</v>
      </c>
      <c r="F1133" s="5" t="str">
        <f>TEXT(SalesDataTable[[#This Row],[Order Date]], "MMM")</f>
        <v>Jun</v>
      </c>
      <c r="G1133" s="4" t="s">
        <v>20</v>
      </c>
      <c r="H1133" s="4" t="s">
        <v>47</v>
      </c>
      <c r="I1133" s="4" t="s">
        <v>2</v>
      </c>
      <c r="J1133" s="4" t="s">
        <v>13</v>
      </c>
      <c r="K1133" s="4" t="s">
        <v>34</v>
      </c>
      <c r="L1133" s="4" t="s">
        <v>42</v>
      </c>
      <c r="M1133" s="9">
        <v>1</v>
      </c>
      <c r="N1133" s="6">
        <v>36.28</v>
      </c>
      <c r="O1133" s="7">
        <v>0.1</v>
      </c>
      <c r="P1133" s="6">
        <v>13.8</v>
      </c>
      <c r="Q1133" s="6">
        <f t="shared" si="68"/>
        <v>32.652000000000001</v>
      </c>
      <c r="R1133" s="6">
        <f t="shared" si="69"/>
        <v>13.8</v>
      </c>
      <c r="S1133" s="6">
        <f t="shared" si="70"/>
        <v>18.852</v>
      </c>
      <c r="T1133" s="8">
        <f t="shared" si="71"/>
        <v>0.5773612642410878</v>
      </c>
      <c r="U1133" s="5">
        <f>YEAR(SalesDataTable[[#This Row],[Order Date]])</f>
        <v>2026</v>
      </c>
      <c r="V1133" s="8" t="str">
        <f>"Q"&amp;ROUNDUP(MONTH(SalesDataTable[[#This Row],[Order Date]])/3,0)</f>
        <v>Q2</v>
      </c>
      <c r="W1133" s="9">
        <f>MONTH(SalesDataTable[[#This Row],[Order Date]])</f>
        <v>6</v>
      </c>
      <c r="X1133" s="8" t="str">
        <f>TEXT(SalesDataTable[[#This Row],[Order Date]],"mmm")</f>
        <v>Jun</v>
      </c>
    </row>
    <row r="1134" spans="1:24" ht="16">
      <c r="A1134" s="2">
        <v>269</v>
      </c>
      <c r="B1134" s="3">
        <v>46192</v>
      </c>
      <c r="C1134" s="5">
        <f>YEAR(SalesDataTable[[#This Row],[Order Date]])</f>
        <v>2026</v>
      </c>
      <c r="D1134" s="14" t="str">
        <f>"Q"&amp;ROUNDUP(MONTH(SalesDataTable[[#This Row],[Order Date]])/3,0)</f>
        <v>Q2</v>
      </c>
      <c r="E1134" s="5">
        <f>MONTH(SalesDataTable[[#This Row],[Order Date]])</f>
        <v>6</v>
      </c>
      <c r="F1134" s="5" t="str">
        <f>TEXT(SalesDataTable[[#This Row],[Order Date]], "MMM")</f>
        <v>Jun</v>
      </c>
      <c r="G1134" s="4" t="s">
        <v>20</v>
      </c>
      <c r="H1134" s="4" t="s">
        <v>47</v>
      </c>
      <c r="I1134" s="4" t="s">
        <v>8</v>
      </c>
      <c r="J1134" s="4" t="s">
        <v>3</v>
      </c>
      <c r="K1134" s="4" t="s">
        <v>9</v>
      </c>
      <c r="L1134" s="4" t="s">
        <v>46</v>
      </c>
      <c r="M1134" s="9">
        <v>3</v>
      </c>
      <c r="N1134" s="6">
        <v>73.02</v>
      </c>
      <c r="O1134" s="7">
        <v>0.1</v>
      </c>
      <c r="P1134" s="6">
        <v>32.69</v>
      </c>
      <c r="Q1134" s="6">
        <f t="shared" si="68"/>
        <v>197.154</v>
      </c>
      <c r="R1134" s="6">
        <f t="shared" si="69"/>
        <v>98.07</v>
      </c>
      <c r="S1134" s="6">
        <f t="shared" si="70"/>
        <v>99.084000000000003</v>
      </c>
      <c r="T1134" s="8">
        <f t="shared" si="71"/>
        <v>0.50257159377948202</v>
      </c>
      <c r="U1134" s="5">
        <f>YEAR(SalesDataTable[[#This Row],[Order Date]])</f>
        <v>2026</v>
      </c>
      <c r="V1134" s="8" t="str">
        <f>"Q"&amp;ROUNDUP(MONTH(SalesDataTable[[#This Row],[Order Date]])/3,0)</f>
        <v>Q2</v>
      </c>
      <c r="W1134" s="9">
        <f>MONTH(SalesDataTable[[#This Row],[Order Date]])</f>
        <v>6</v>
      </c>
      <c r="X1134" s="8" t="str">
        <f>TEXT(SalesDataTable[[#This Row],[Order Date]],"mmm")</f>
        <v>Jun</v>
      </c>
    </row>
    <row r="1135" spans="1:24" ht="16">
      <c r="A1135" s="2">
        <v>1772</v>
      </c>
      <c r="B1135" s="3">
        <v>46192</v>
      </c>
      <c r="C1135" s="5">
        <f>YEAR(SalesDataTable[[#This Row],[Order Date]])</f>
        <v>2026</v>
      </c>
      <c r="D1135" s="14" t="str">
        <f>"Q"&amp;ROUNDUP(MONTH(SalesDataTable[[#This Row],[Order Date]])/3,0)</f>
        <v>Q2</v>
      </c>
      <c r="E1135" s="5">
        <f>MONTH(SalesDataTable[[#This Row],[Order Date]])</f>
        <v>6</v>
      </c>
      <c r="F1135" s="5" t="str">
        <f>TEXT(SalesDataTable[[#This Row],[Order Date]], "MMM")</f>
        <v>Jun</v>
      </c>
      <c r="G1135" s="4" t="s">
        <v>20</v>
      </c>
      <c r="H1135" s="4" t="s">
        <v>21</v>
      </c>
      <c r="I1135" s="4" t="s">
        <v>2</v>
      </c>
      <c r="J1135" s="4" t="s">
        <v>13</v>
      </c>
      <c r="K1135" s="4" t="s">
        <v>9</v>
      </c>
      <c r="L1135" s="4" t="s">
        <v>37</v>
      </c>
      <c r="M1135" s="9">
        <v>4</v>
      </c>
      <c r="N1135" s="6">
        <v>153.38</v>
      </c>
      <c r="O1135" s="7">
        <v>0</v>
      </c>
      <c r="P1135" s="6">
        <v>76.92</v>
      </c>
      <c r="Q1135" s="6">
        <f t="shared" si="68"/>
        <v>613.52</v>
      </c>
      <c r="R1135" s="6">
        <f t="shared" si="69"/>
        <v>307.68</v>
      </c>
      <c r="S1135" s="6">
        <f t="shared" si="70"/>
        <v>305.83999999999997</v>
      </c>
      <c r="T1135" s="8">
        <f t="shared" si="71"/>
        <v>0.49850045638283996</v>
      </c>
      <c r="U1135" s="5">
        <f>YEAR(SalesDataTable[[#This Row],[Order Date]])</f>
        <v>2026</v>
      </c>
      <c r="V1135" s="8" t="str">
        <f>"Q"&amp;ROUNDUP(MONTH(SalesDataTable[[#This Row],[Order Date]])/3,0)</f>
        <v>Q2</v>
      </c>
      <c r="W1135" s="9">
        <f>MONTH(SalesDataTable[[#This Row],[Order Date]])</f>
        <v>6</v>
      </c>
      <c r="X1135" s="8" t="str">
        <f>TEXT(SalesDataTable[[#This Row],[Order Date]],"mmm")</f>
        <v>Jun</v>
      </c>
    </row>
    <row r="1136" spans="1:24" ht="16">
      <c r="A1136" s="2">
        <v>1906</v>
      </c>
      <c r="B1136" s="3">
        <v>46192</v>
      </c>
      <c r="C1136" s="5">
        <f>YEAR(SalesDataTable[[#This Row],[Order Date]])</f>
        <v>2026</v>
      </c>
      <c r="D1136" s="14" t="str">
        <f>"Q"&amp;ROUNDUP(MONTH(SalesDataTable[[#This Row],[Order Date]])/3,0)</f>
        <v>Q2</v>
      </c>
      <c r="E1136" s="5">
        <f>MONTH(SalesDataTable[[#This Row],[Order Date]])</f>
        <v>6</v>
      </c>
      <c r="F1136" s="5" t="str">
        <f>TEXT(SalesDataTable[[#This Row],[Order Date]], "MMM")</f>
        <v>Jun</v>
      </c>
      <c r="G1136" s="4" t="s">
        <v>20</v>
      </c>
      <c r="H1136" s="4" t="s">
        <v>33</v>
      </c>
      <c r="I1136" s="4" t="s">
        <v>28</v>
      </c>
      <c r="J1136" s="4" t="s">
        <v>3</v>
      </c>
      <c r="K1136" s="4" t="s">
        <v>23</v>
      </c>
      <c r="L1136" s="4" t="s">
        <v>51</v>
      </c>
      <c r="M1136" s="9">
        <v>2</v>
      </c>
      <c r="N1136" s="6">
        <v>125.5</v>
      </c>
      <c r="O1136" s="7">
        <v>0</v>
      </c>
      <c r="P1136" s="6">
        <v>61.67</v>
      </c>
      <c r="Q1136" s="6">
        <f t="shared" si="68"/>
        <v>251</v>
      </c>
      <c r="R1136" s="6">
        <f t="shared" si="69"/>
        <v>123.34</v>
      </c>
      <c r="S1136" s="6">
        <f t="shared" si="70"/>
        <v>127.66</v>
      </c>
      <c r="T1136" s="8">
        <f t="shared" si="71"/>
        <v>0.50860557768924297</v>
      </c>
      <c r="U1136" s="5">
        <f>YEAR(SalesDataTable[[#This Row],[Order Date]])</f>
        <v>2026</v>
      </c>
      <c r="V1136" s="8" t="str">
        <f>"Q"&amp;ROUNDUP(MONTH(SalesDataTable[[#This Row],[Order Date]])/3,0)</f>
        <v>Q2</v>
      </c>
      <c r="W1136" s="9">
        <f>MONTH(SalesDataTable[[#This Row],[Order Date]])</f>
        <v>6</v>
      </c>
      <c r="X1136" s="8" t="str">
        <f>TEXT(SalesDataTable[[#This Row],[Order Date]],"mmm")</f>
        <v>Jun</v>
      </c>
    </row>
    <row r="1137" spans="1:24" ht="16">
      <c r="A1137" s="2">
        <v>2473</v>
      </c>
      <c r="B1137" s="3">
        <v>46192</v>
      </c>
      <c r="C1137" s="5">
        <f>YEAR(SalesDataTable[[#This Row],[Order Date]])</f>
        <v>2026</v>
      </c>
      <c r="D1137" s="14" t="str">
        <f>"Q"&amp;ROUNDUP(MONTH(SalesDataTable[[#This Row],[Order Date]])/3,0)</f>
        <v>Q2</v>
      </c>
      <c r="E1137" s="5">
        <f>MONTH(SalesDataTable[[#This Row],[Order Date]])</f>
        <v>6</v>
      </c>
      <c r="F1137" s="5" t="str">
        <f>TEXT(SalesDataTable[[#This Row],[Order Date]], "MMM")</f>
        <v>Jun</v>
      </c>
      <c r="G1137" s="4" t="s">
        <v>0</v>
      </c>
      <c r="H1137" s="4" t="s">
        <v>1</v>
      </c>
      <c r="I1137" s="4" t="s">
        <v>8</v>
      </c>
      <c r="J1137" s="4" t="s">
        <v>3</v>
      </c>
      <c r="K1137" s="4" t="s">
        <v>4</v>
      </c>
      <c r="L1137" s="4" t="s">
        <v>5</v>
      </c>
      <c r="M1137" s="9">
        <v>3</v>
      </c>
      <c r="N1137" s="6">
        <v>80.75</v>
      </c>
      <c r="O1137" s="7">
        <v>0.15</v>
      </c>
      <c r="P1137" s="6">
        <v>42.81</v>
      </c>
      <c r="Q1137" s="6">
        <f t="shared" si="68"/>
        <v>205.91249999999999</v>
      </c>
      <c r="R1137" s="6">
        <f t="shared" si="69"/>
        <v>128.43</v>
      </c>
      <c r="S1137" s="6">
        <f t="shared" si="70"/>
        <v>77.482499999999987</v>
      </c>
      <c r="T1137" s="8">
        <f t="shared" si="71"/>
        <v>0.37628847204516475</v>
      </c>
      <c r="U1137" s="5">
        <f>YEAR(SalesDataTable[[#This Row],[Order Date]])</f>
        <v>2026</v>
      </c>
      <c r="V1137" s="8" t="str">
        <f>"Q"&amp;ROUNDUP(MONTH(SalesDataTable[[#This Row],[Order Date]])/3,0)</f>
        <v>Q2</v>
      </c>
      <c r="W1137" s="9">
        <f>MONTH(SalesDataTable[[#This Row],[Order Date]])</f>
        <v>6</v>
      </c>
      <c r="X1137" s="8" t="str">
        <f>TEXT(SalesDataTable[[#This Row],[Order Date]],"mmm")</f>
        <v>Jun</v>
      </c>
    </row>
    <row r="1138" spans="1:24" ht="16">
      <c r="A1138" s="2">
        <v>2549</v>
      </c>
      <c r="B1138" s="3">
        <v>46192</v>
      </c>
      <c r="C1138" s="5">
        <f>YEAR(SalesDataTable[[#This Row],[Order Date]])</f>
        <v>2026</v>
      </c>
      <c r="D1138" s="14" t="str">
        <f>"Q"&amp;ROUNDUP(MONTH(SalesDataTable[[#This Row],[Order Date]])/3,0)</f>
        <v>Q2</v>
      </c>
      <c r="E1138" s="5">
        <f>MONTH(SalesDataTable[[#This Row],[Order Date]])</f>
        <v>6</v>
      </c>
      <c r="F1138" s="5" t="str">
        <f>TEXT(SalesDataTable[[#This Row],[Order Date]], "MMM")</f>
        <v>Jun</v>
      </c>
      <c r="G1138" s="4" t="s">
        <v>20</v>
      </c>
      <c r="H1138" s="4" t="s">
        <v>47</v>
      </c>
      <c r="I1138" s="4" t="s">
        <v>8</v>
      </c>
      <c r="J1138" s="4" t="s">
        <v>3</v>
      </c>
      <c r="K1138" s="4" t="s">
        <v>34</v>
      </c>
      <c r="L1138" s="4" t="s">
        <v>42</v>
      </c>
      <c r="M1138" s="9">
        <v>8</v>
      </c>
      <c r="N1138" s="6">
        <v>36.15</v>
      </c>
      <c r="O1138" s="7">
        <v>0.05</v>
      </c>
      <c r="P1138" s="6">
        <v>13.55</v>
      </c>
      <c r="Q1138" s="6">
        <f t="shared" si="68"/>
        <v>274.73999999999995</v>
      </c>
      <c r="R1138" s="6">
        <f t="shared" si="69"/>
        <v>108.4</v>
      </c>
      <c r="S1138" s="6">
        <f t="shared" si="70"/>
        <v>166.33999999999995</v>
      </c>
      <c r="T1138" s="8">
        <f t="shared" si="71"/>
        <v>0.60544514814005956</v>
      </c>
      <c r="U1138" s="5">
        <f>YEAR(SalesDataTable[[#This Row],[Order Date]])</f>
        <v>2026</v>
      </c>
      <c r="V1138" s="8" t="str">
        <f>"Q"&amp;ROUNDUP(MONTH(SalesDataTable[[#This Row],[Order Date]])/3,0)</f>
        <v>Q2</v>
      </c>
      <c r="W1138" s="9">
        <f>MONTH(SalesDataTable[[#This Row],[Order Date]])</f>
        <v>6</v>
      </c>
      <c r="X1138" s="8" t="str">
        <f>TEXT(SalesDataTable[[#This Row],[Order Date]],"mmm")</f>
        <v>Jun</v>
      </c>
    </row>
    <row r="1139" spans="1:24" ht="16">
      <c r="A1139" s="2">
        <v>3341</v>
      </c>
      <c r="B1139" s="3">
        <v>46192</v>
      </c>
      <c r="C1139" s="5">
        <f>YEAR(SalesDataTable[[#This Row],[Order Date]])</f>
        <v>2026</v>
      </c>
      <c r="D1139" s="14" t="str">
        <f>"Q"&amp;ROUNDUP(MONTH(SalesDataTable[[#This Row],[Order Date]])/3,0)</f>
        <v>Q2</v>
      </c>
      <c r="E1139" s="5">
        <f>MONTH(SalesDataTable[[#This Row],[Order Date]])</f>
        <v>6</v>
      </c>
      <c r="F1139" s="5" t="str">
        <f>TEXT(SalesDataTable[[#This Row],[Order Date]], "MMM")</f>
        <v>Jun</v>
      </c>
      <c r="G1139" s="4" t="s">
        <v>0</v>
      </c>
      <c r="H1139" s="4" t="s">
        <v>50</v>
      </c>
      <c r="I1139" s="4" t="s">
        <v>2</v>
      </c>
      <c r="J1139" s="4" t="s">
        <v>13</v>
      </c>
      <c r="K1139" s="4" t="s">
        <v>9</v>
      </c>
      <c r="L1139" s="4" t="s">
        <v>17</v>
      </c>
      <c r="M1139" s="9">
        <v>2</v>
      </c>
      <c r="N1139" s="6">
        <v>143.1</v>
      </c>
      <c r="O1139" s="7">
        <v>0</v>
      </c>
      <c r="P1139" s="6">
        <v>78.11</v>
      </c>
      <c r="Q1139" s="6">
        <f t="shared" si="68"/>
        <v>286.2</v>
      </c>
      <c r="R1139" s="6">
        <f t="shared" si="69"/>
        <v>156.22</v>
      </c>
      <c r="S1139" s="6">
        <f t="shared" si="70"/>
        <v>129.97999999999999</v>
      </c>
      <c r="T1139" s="8">
        <f t="shared" si="71"/>
        <v>0.45415793151642209</v>
      </c>
      <c r="U1139" s="5">
        <f>YEAR(SalesDataTable[[#This Row],[Order Date]])</f>
        <v>2026</v>
      </c>
      <c r="V1139" s="8" t="str">
        <f>"Q"&amp;ROUNDUP(MONTH(SalesDataTable[[#This Row],[Order Date]])/3,0)</f>
        <v>Q2</v>
      </c>
      <c r="W1139" s="9">
        <f>MONTH(SalesDataTable[[#This Row],[Order Date]])</f>
        <v>6</v>
      </c>
      <c r="X1139" s="8" t="str">
        <f>TEXT(SalesDataTable[[#This Row],[Order Date]],"mmm")</f>
        <v>Jun</v>
      </c>
    </row>
    <row r="1140" spans="1:24" ht="16">
      <c r="A1140" s="2">
        <v>3351</v>
      </c>
      <c r="B1140" s="3">
        <v>46192</v>
      </c>
      <c r="C1140" s="5">
        <f>YEAR(SalesDataTable[[#This Row],[Order Date]])</f>
        <v>2026</v>
      </c>
      <c r="D1140" s="14" t="str">
        <f>"Q"&amp;ROUNDUP(MONTH(SalesDataTable[[#This Row],[Order Date]])/3,0)</f>
        <v>Q2</v>
      </c>
      <c r="E1140" s="5">
        <f>MONTH(SalesDataTable[[#This Row],[Order Date]])</f>
        <v>6</v>
      </c>
      <c r="F1140" s="5" t="str">
        <f>TEXT(SalesDataTable[[#This Row],[Order Date]], "MMM")</f>
        <v>Jun</v>
      </c>
      <c r="G1140" s="4" t="s">
        <v>6</v>
      </c>
      <c r="H1140" s="4" t="s">
        <v>7</v>
      </c>
      <c r="I1140" s="4" t="s">
        <v>28</v>
      </c>
      <c r="J1140" s="4" t="s">
        <v>13</v>
      </c>
      <c r="K1140" s="4" t="s">
        <v>23</v>
      </c>
      <c r="L1140" s="4" t="s">
        <v>51</v>
      </c>
      <c r="M1140" s="9">
        <v>4</v>
      </c>
      <c r="N1140" s="6">
        <v>123.89</v>
      </c>
      <c r="O1140" s="7">
        <v>0</v>
      </c>
      <c r="P1140" s="6">
        <v>59.42</v>
      </c>
      <c r="Q1140" s="6">
        <f t="shared" si="68"/>
        <v>495.56</v>
      </c>
      <c r="R1140" s="6">
        <f t="shared" si="69"/>
        <v>237.68</v>
      </c>
      <c r="S1140" s="6">
        <f t="shared" si="70"/>
        <v>257.88</v>
      </c>
      <c r="T1140" s="8">
        <f t="shared" si="71"/>
        <v>0.5203809831301961</v>
      </c>
      <c r="U1140" s="5">
        <f>YEAR(SalesDataTable[[#This Row],[Order Date]])</f>
        <v>2026</v>
      </c>
      <c r="V1140" s="8" t="str">
        <f>"Q"&amp;ROUNDUP(MONTH(SalesDataTable[[#This Row],[Order Date]])/3,0)</f>
        <v>Q2</v>
      </c>
      <c r="W1140" s="9">
        <f>MONTH(SalesDataTable[[#This Row],[Order Date]])</f>
        <v>6</v>
      </c>
      <c r="X1140" s="8" t="str">
        <f>TEXT(SalesDataTable[[#This Row],[Order Date]],"mmm")</f>
        <v>Jun</v>
      </c>
    </row>
    <row r="1141" spans="1:24" ht="16">
      <c r="A1141" s="2">
        <v>3366</v>
      </c>
      <c r="B1141" s="3">
        <v>46192</v>
      </c>
      <c r="C1141" s="5">
        <f>YEAR(SalesDataTable[[#This Row],[Order Date]])</f>
        <v>2026</v>
      </c>
      <c r="D1141" s="14" t="str">
        <f>"Q"&amp;ROUNDUP(MONTH(SalesDataTable[[#This Row],[Order Date]])/3,0)</f>
        <v>Q2</v>
      </c>
      <c r="E1141" s="5">
        <f>MONTH(SalesDataTable[[#This Row],[Order Date]])</f>
        <v>6</v>
      </c>
      <c r="F1141" s="5" t="str">
        <f>TEXT(SalesDataTable[[#This Row],[Order Date]], "MMM")</f>
        <v>Jun</v>
      </c>
      <c r="G1141" s="4" t="s">
        <v>6</v>
      </c>
      <c r="H1141" s="4" t="s">
        <v>41</v>
      </c>
      <c r="I1141" s="4" t="s">
        <v>2</v>
      </c>
      <c r="J1141" s="4" t="s">
        <v>16</v>
      </c>
      <c r="K1141" s="4" t="s">
        <v>14</v>
      </c>
      <c r="L1141" s="4" t="s">
        <v>44</v>
      </c>
      <c r="M1141" s="9">
        <v>1</v>
      </c>
      <c r="N1141" s="6">
        <v>135.41999999999999</v>
      </c>
      <c r="O1141" s="7">
        <v>0.05</v>
      </c>
      <c r="P1141" s="6">
        <v>68.180000000000007</v>
      </c>
      <c r="Q1141" s="6">
        <f t="shared" si="68"/>
        <v>128.64899999999997</v>
      </c>
      <c r="R1141" s="6">
        <f t="shared" si="69"/>
        <v>68.180000000000007</v>
      </c>
      <c r="S1141" s="6">
        <f t="shared" si="70"/>
        <v>60.468999999999966</v>
      </c>
      <c r="T1141" s="8">
        <f t="shared" si="71"/>
        <v>0.47003085915941811</v>
      </c>
      <c r="U1141" s="5">
        <f>YEAR(SalesDataTable[[#This Row],[Order Date]])</f>
        <v>2026</v>
      </c>
      <c r="V1141" s="8" t="str">
        <f>"Q"&amp;ROUNDUP(MONTH(SalesDataTable[[#This Row],[Order Date]])/3,0)</f>
        <v>Q2</v>
      </c>
      <c r="W1141" s="9">
        <f>MONTH(SalesDataTable[[#This Row],[Order Date]])</f>
        <v>6</v>
      </c>
      <c r="X1141" s="8" t="str">
        <f>TEXT(SalesDataTable[[#This Row],[Order Date]],"mmm")</f>
        <v>Jun</v>
      </c>
    </row>
    <row r="1142" spans="1:24" ht="16">
      <c r="A1142" s="2">
        <v>3691</v>
      </c>
      <c r="B1142" s="3">
        <v>46192</v>
      </c>
      <c r="C1142" s="5">
        <f>YEAR(SalesDataTable[[#This Row],[Order Date]])</f>
        <v>2026</v>
      </c>
      <c r="D1142" s="14" t="str">
        <f>"Q"&amp;ROUNDUP(MONTH(SalesDataTable[[#This Row],[Order Date]])/3,0)</f>
        <v>Q2</v>
      </c>
      <c r="E1142" s="5">
        <f>MONTH(SalesDataTable[[#This Row],[Order Date]])</f>
        <v>6</v>
      </c>
      <c r="F1142" s="5" t="str">
        <f>TEXT(SalesDataTable[[#This Row],[Order Date]], "MMM")</f>
        <v>Jun</v>
      </c>
      <c r="G1142" s="4" t="s">
        <v>6</v>
      </c>
      <c r="H1142" s="4" t="s">
        <v>27</v>
      </c>
      <c r="I1142" s="4" t="s">
        <v>19</v>
      </c>
      <c r="J1142" s="4" t="s">
        <v>3</v>
      </c>
      <c r="K1142" s="4" t="s">
        <v>9</v>
      </c>
      <c r="L1142" s="4" t="s">
        <v>10</v>
      </c>
      <c r="M1142" s="9">
        <v>1</v>
      </c>
      <c r="N1142" s="6">
        <v>93.48</v>
      </c>
      <c r="O1142" s="7">
        <v>0.05</v>
      </c>
      <c r="P1142" s="6">
        <v>44.31</v>
      </c>
      <c r="Q1142" s="6">
        <f t="shared" si="68"/>
        <v>88.805999999999997</v>
      </c>
      <c r="R1142" s="6">
        <f t="shared" si="69"/>
        <v>44.31</v>
      </c>
      <c r="S1142" s="6">
        <f t="shared" si="70"/>
        <v>44.495999999999995</v>
      </c>
      <c r="T1142" s="8">
        <f t="shared" si="71"/>
        <v>0.50104722653874734</v>
      </c>
      <c r="U1142" s="5">
        <f>YEAR(SalesDataTable[[#This Row],[Order Date]])</f>
        <v>2026</v>
      </c>
      <c r="V1142" s="8" t="str">
        <f>"Q"&amp;ROUNDUP(MONTH(SalesDataTable[[#This Row],[Order Date]])/3,0)</f>
        <v>Q2</v>
      </c>
      <c r="W1142" s="9">
        <f>MONTH(SalesDataTable[[#This Row],[Order Date]])</f>
        <v>6</v>
      </c>
      <c r="X1142" s="8" t="str">
        <f>TEXT(SalesDataTable[[#This Row],[Order Date]],"mmm")</f>
        <v>Jun</v>
      </c>
    </row>
    <row r="1143" spans="1:24" ht="16">
      <c r="A1143" s="2">
        <v>3909</v>
      </c>
      <c r="B1143" s="3">
        <v>46192</v>
      </c>
      <c r="C1143" s="5">
        <f>YEAR(SalesDataTable[[#This Row],[Order Date]])</f>
        <v>2026</v>
      </c>
      <c r="D1143" s="14" t="str">
        <f>"Q"&amp;ROUNDUP(MONTH(SalesDataTable[[#This Row],[Order Date]])/3,0)</f>
        <v>Q2</v>
      </c>
      <c r="E1143" s="5">
        <f>MONTH(SalesDataTable[[#This Row],[Order Date]])</f>
        <v>6</v>
      </c>
      <c r="F1143" s="5" t="str">
        <f>TEXT(SalesDataTable[[#This Row],[Order Date]], "MMM")</f>
        <v>Jun</v>
      </c>
      <c r="G1143" s="4" t="s">
        <v>6</v>
      </c>
      <c r="H1143" s="4" t="s">
        <v>7</v>
      </c>
      <c r="I1143" s="4" t="s">
        <v>28</v>
      </c>
      <c r="J1143" s="4" t="s">
        <v>3</v>
      </c>
      <c r="K1143" s="4" t="s">
        <v>9</v>
      </c>
      <c r="L1143" s="4" t="s">
        <v>37</v>
      </c>
      <c r="M1143" s="9">
        <v>1</v>
      </c>
      <c r="N1143" s="6">
        <v>156.05000000000001</v>
      </c>
      <c r="O1143" s="7">
        <v>0.05</v>
      </c>
      <c r="P1143" s="6">
        <v>81.28</v>
      </c>
      <c r="Q1143" s="6">
        <f t="shared" si="68"/>
        <v>148.2475</v>
      </c>
      <c r="R1143" s="6">
        <f t="shared" si="69"/>
        <v>81.28</v>
      </c>
      <c r="S1143" s="6">
        <f t="shared" si="70"/>
        <v>66.967500000000001</v>
      </c>
      <c r="T1143" s="8">
        <f t="shared" si="71"/>
        <v>0.45172768512116562</v>
      </c>
      <c r="U1143" s="5">
        <f>YEAR(SalesDataTable[[#This Row],[Order Date]])</f>
        <v>2026</v>
      </c>
      <c r="V1143" s="8" t="str">
        <f>"Q"&amp;ROUNDUP(MONTH(SalesDataTable[[#This Row],[Order Date]])/3,0)</f>
        <v>Q2</v>
      </c>
      <c r="W1143" s="9">
        <f>MONTH(SalesDataTable[[#This Row],[Order Date]])</f>
        <v>6</v>
      </c>
      <c r="X1143" s="8" t="str">
        <f>TEXT(SalesDataTable[[#This Row],[Order Date]],"mmm")</f>
        <v>Jun</v>
      </c>
    </row>
    <row r="1144" spans="1:24" ht="16">
      <c r="A1144" s="2">
        <v>4862</v>
      </c>
      <c r="B1144" s="3">
        <v>46192</v>
      </c>
      <c r="C1144" s="5">
        <f>YEAR(SalesDataTable[[#This Row],[Order Date]])</f>
        <v>2026</v>
      </c>
      <c r="D1144" s="14" t="str">
        <f>"Q"&amp;ROUNDUP(MONTH(SalesDataTable[[#This Row],[Order Date]])/3,0)</f>
        <v>Q2</v>
      </c>
      <c r="E1144" s="5">
        <f>MONTH(SalesDataTable[[#This Row],[Order Date]])</f>
        <v>6</v>
      </c>
      <c r="F1144" s="5" t="str">
        <f>TEXT(SalesDataTable[[#This Row],[Order Date]], "MMM")</f>
        <v>Jun</v>
      </c>
      <c r="G1144" s="4" t="s">
        <v>6</v>
      </c>
      <c r="H1144" s="4" t="s">
        <v>27</v>
      </c>
      <c r="I1144" s="4" t="s">
        <v>2</v>
      </c>
      <c r="J1144" s="4" t="s">
        <v>3</v>
      </c>
      <c r="K1144" s="4" t="s">
        <v>34</v>
      </c>
      <c r="L1144" s="4" t="s">
        <v>42</v>
      </c>
      <c r="M1144" s="9">
        <v>1</v>
      </c>
      <c r="N1144" s="6">
        <v>36.74</v>
      </c>
      <c r="O1144" s="7">
        <v>0</v>
      </c>
      <c r="P1144" s="6">
        <v>14.15</v>
      </c>
      <c r="Q1144" s="6">
        <f t="shared" si="68"/>
        <v>36.74</v>
      </c>
      <c r="R1144" s="6">
        <f t="shared" si="69"/>
        <v>14.15</v>
      </c>
      <c r="S1144" s="6">
        <f t="shared" si="70"/>
        <v>22.590000000000003</v>
      </c>
      <c r="T1144" s="8">
        <f t="shared" si="71"/>
        <v>0.61486118671747425</v>
      </c>
      <c r="U1144" s="5">
        <f>YEAR(SalesDataTable[[#This Row],[Order Date]])</f>
        <v>2026</v>
      </c>
      <c r="V1144" s="8" t="str">
        <f>"Q"&amp;ROUNDUP(MONTH(SalesDataTable[[#This Row],[Order Date]])/3,0)</f>
        <v>Q2</v>
      </c>
      <c r="W1144" s="9">
        <f>MONTH(SalesDataTable[[#This Row],[Order Date]])</f>
        <v>6</v>
      </c>
      <c r="X1144" s="8" t="str">
        <f>TEXT(SalesDataTable[[#This Row],[Order Date]],"mmm")</f>
        <v>Jun</v>
      </c>
    </row>
    <row r="1145" spans="1:24" ht="16">
      <c r="A1145" s="2">
        <v>5096</v>
      </c>
      <c r="B1145" s="3">
        <v>46192</v>
      </c>
      <c r="C1145" s="5">
        <f>YEAR(SalesDataTable[[#This Row],[Order Date]])</f>
        <v>2026</v>
      </c>
      <c r="D1145" s="14" t="str">
        <f>"Q"&amp;ROUNDUP(MONTH(SalesDataTable[[#This Row],[Order Date]])/3,0)</f>
        <v>Q2</v>
      </c>
      <c r="E1145" s="5">
        <f>MONTH(SalesDataTable[[#This Row],[Order Date]])</f>
        <v>6</v>
      </c>
      <c r="F1145" s="5" t="str">
        <f>TEXT(SalesDataTable[[#This Row],[Order Date]], "MMM")</f>
        <v>Jun</v>
      </c>
      <c r="G1145" s="4" t="s">
        <v>0</v>
      </c>
      <c r="H1145" s="4" t="s">
        <v>50</v>
      </c>
      <c r="I1145" s="4" t="s">
        <v>2</v>
      </c>
      <c r="J1145" s="4" t="s">
        <v>3</v>
      </c>
      <c r="K1145" s="4" t="s">
        <v>23</v>
      </c>
      <c r="L1145" s="4" t="s">
        <v>29</v>
      </c>
      <c r="M1145" s="9">
        <v>2</v>
      </c>
      <c r="N1145" s="6">
        <v>199.28</v>
      </c>
      <c r="O1145" s="7">
        <v>0</v>
      </c>
      <c r="P1145" s="6">
        <v>102.85</v>
      </c>
      <c r="Q1145" s="6">
        <f t="shared" si="68"/>
        <v>398.56</v>
      </c>
      <c r="R1145" s="6">
        <f t="shared" si="69"/>
        <v>205.7</v>
      </c>
      <c r="S1145" s="6">
        <f t="shared" si="70"/>
        <v>192.86</v>
      </c>
      <c r="T1145" s="8">
        <f t="shared" si="71"/>
        <v>0.48389201124046571</v>
      </c>
      <c r="U1145" s="5">
        <f>YEAR(SalesDataTable[[#This Row],[Order Date]])</f>
        <v>2026</v>
      </c>
      <c r="V1145" s="8" t="str">
        <f>"Q"&amp;ROUNDUP(MONTH(SalesDataTable[[#This Row],[Order Date]])/3,0)</f>
        <v>Q2</v>
      </c>
      <c r="W1145" s="9">
        <f>MONTH(SalesDataTable[[#This Row],[Order Date]])</f>
        <v>6</v>
      </c>
      <c r="X1145" s="8" t="str">
        <f>TEXT(SalesDataTable[[#This Row],[Order Date]],"mmm")</f>
        <v>Jun</v>
      </c>
    </row>
    <row r="1146" spans="1:24" ht="16">
      <c r="A1146" s="2">
        <v>5112</v>
      </c>
      <c r="B1146" s="3">
        <v>46192</v>
      </c>
      <c r="C1146" s="5">
        <f>YEAR(SalesDataTable[[#This Row],[Order Date]])</f>
        <v>2026</v>
      </c>
      <c r="D1146" s="14" t="str">
        <f>"Q"&amp;ROUNDUP(MONTH(SalesDataTable[[#This Row],[Order Date]])/3,0)</f>
        <v>Q2</v>
      </c>
      <c r="E1146" s="5">
        <f>MONTH(SalesDataTable[[#This Row],[Order Date]])</f>
        <v>6</v>
      </c>
      <c r="F1146" s="5" t="str">
        <f>TEXT(SalesDataTable[[#This Row],[Order Date]], "MMM")</f>
        <v>Jun</v>
      </c>
      <c r="G1146" s="4" t="s">
        <v>0</v>
      </c>
      <c r="H1146" s="4" t="s">
        <v>1</v>
      </c>
      <c r="I1146" s="4" t="s">
        <v>28</v>
      </c>
      <c r="J1146" s="4" t="s">
        <v>3</v>
      </c>
      <c r="K1146" s="4" t="s">
        <v>34</v>
      </c>
      <c r="L1146" s="4" t="s">
        <v>42</v>
      </c>
      <c r="M1146" s="9">
        <v>2</v>
      </c>
      <c r="N1146" s="6">
        <v>37.04</v>
      </c>
      <c r="O1146" s="7">
        <v>0.05</v>
      </c>
      <c r="P1146" s="6">
        <v>13.76</v>
      </c>
      <c r="Q1146" s="6">
        <f t="shared" si="68"/>
        <v>70.375999999999991</v>
      </c>
      <c r="R1146" s="6">
        <f t="shared" si="69"/>
        <v>27.52</v>
      </c>
      <c r="S1146" s="6">
        <f t="shared" si="70"/>
        <v>42.855999999999995</v>
      </c>
      <c r="T1146" s="8">
        <f t="shared" si="71"/>
        <v>0.60895759918153913</v>
      </c>
      <c r="U1146" s="5">
        <f>YEAR(SalesDataTable[[#This Row],[Order Date]])</f>
        <v>2026</v>
      </c>
      <c r="V1146" s="8" t="str">
        <f>"Q"&amp;ROUNDUP(MONTH(SalesDataTable[[#This Row],[Order Date]])/3,0)</f>
        <v>Q2</v>
      </c>
      <c r="W1146" s="9">
        <f>MONTH(SalesDataTable[[#This Row],[Order Date]])</f>
        <v>6</v>
      </c>
      <c r="X1146" s="8" t="str">
        <f>TEXT(SalesDataTable[[#This Row],[Order Date]],"mmm")</f>
        <v>Jun</v>
      </c>
    </row>
    <row r="1147" spans="1:24" ht="16">
      <c r="A1147" s="2">
        <v>501</v>
      </c>
      <c r="B1147" s="3">
        <v>46193</v>
      </c>
      <c r="C1147" s="5">
        <f>YEAR(SalesDataTable[[#This Row],[Order Date]])</f>
        <v>2026</v>
      </c>
      <c r="D1147" s="14" t="str">
        <f>"Q"&amp;ROUNDUP(MONTH(SalesDataTable[[#This Row],[Order Date]])/3,0)</f>
        <v>Q2</v>
      </c>
      <c r="E1147" s="5">
        <f>MONTH(SalesDataTable[[#This Row],[Order Date]])</f>
        <v>6</v>
      </c>
      <c r="F1147" s="5" t="str">
        <f>TEXT(SalesDataTable[[#This Row],[Order Date]], "MMM")</f>
        <v>Jun</v>
      </c>
      <c r="G1147" s="4" t="s">
        <v>20</v>
      </c>
      <c r="H1147" s="4" t="s">
        <v>21</v>
      </c>
      <c r="I1147" s="4" t="s">
        <v>2</v>
      </c>
      <c r="J1147" s="4" t="s">
        <v>13</v>
      </c>
      <c r="K1147" s="4" t="s">
        <v>23</v>
      </c>
      <c r="L1147" s="4" t="s">
        <v>40</v>
      </c>
      <c r="M1147" s="9">
        <v>2</v>
      </c>
      <c r="N1147" s="6">
        <v>80.95</v>
      </c>
      <c r="O1147" s="7">
        <v>0.1</v>
      </c>
      <c r="P1147" s="6">
        <v>39.44</v>
      </c>
      <c r="Q1147" s="6">
        <f t="shared" si="68"/>
        <v>145.71</v>
      </c>
      <c r="R1147" s="6">
        <f t="shared" si="69"/>
        <v>78.88</v>
      </c>
      <c r="S1147" s="6">
        <f t="shared" si="70"/>
        <v>66.830000000000013</v>
      </c>
      <c r="T1147" s="8">
        <f t="shared" si="71"/>
        <v>0.45865074462974409</v>
      </c>
      <c r="U1147" s="5">
        <f>YEAR(SalesDataTable[[#This Row],[Order Date]])</f>
        <v>2026</v>
      </c>
      <c r="V1147" s="8" t="str">
        <f>"Q"&amp;ROUNDUP(MONTH(SalesDataTable[[#This Row],[Order Date]])/3,0)</f>
        <v>Q2</v>
      </c>
      <c r="W1147" s="9">
        <f>MONTH(SalesDataTable[[#This Row],[Order Date]])</f>
        <v>6</v>
      </c>
      <c r="X1147" s="8" t="str">
        <f>TEXT(SalesDataTable[[#This Row],[Order Date]],"mmm")</f>
        <v>Jun</v>
      </c>
    </row>
    <row r="1148" spans="1:24" ht="16">
      <c r="A1148" s="2">
        <v>540</v>
      </c>
      <c r="B1148" s="3">
        <v>46193</v>
      </c>
      <c r="C1148" s="5">
        <f>YEAR(SalesDataTable[[#This Row],[Order Date]])</f>
        <v>2026</v>
      </c>
      <c r="D1148" s="14" t="str">
        <f>"Q"&amp;ROUNDUP(MONTH(SalesDataTable[[#This Row],[Order Date]])/3,0)</f>
        <v>Q2</v>
      </c>
      <c r="E1148" s="5">
        <f>MONTH(SalesDataTable[[#This Row],[Order Date]])</f>
        <v>6</v>
      </c>
      <c r="F1148" s="5" t="str">
        <f>TEXT(SalesDataTable[[#This Row],[Order Date]], "MMM")</f>
        <v>Jun</v>
      </c>
      <c r="G1148" s="4" t="s">
        <v>0</v>
      </c>
      <c r="H1148" s="4" t="s">
        <v>36</v>
      </c>
      <c r="I1148" s="4" t="s">
        <v>28</v>
      </c>
      <c r="J1148" s="4" t="s">
        <v>3</v>
      </c>
      <c r="K1148" s="4" t="s">
        <v>9</v>
      </c>
      <c r="L1148" s="4" t="s">
        <v>37</v>
      </c>
      <c r="M1148" s="9">
        <v>1</v>
      </c>
      <c r="N1148" s="6">
        <v>151.46</v>
      </c>
      <c r="O1148" s="7">
        <v>0.05</v>
      </c>
      <c r="P1148" s="6">
        <v>77.98</v>
      </c>
      <c r="Q1148" s="6">
        <f t="shared" si="68"/>
        <v>143.887</v>
      </c>
      <c r="R1148" s="6">
        <f t="shared" si="69"/>
        <v>77.98</v>
      </c>
      <c r="S1148" s="6">
        <f t="shared" si="70"/>
        <v>65.906999999999996</v>
      </c>
      <c r="T1148" s="8">
        <f t="shared" si="71"/>
        <v>0.45804693961233467</v>
      </c>
      <c r="U1148" s="5">
        <f>YEAR(SalesDataTable[[#This Row],[Order Date]])</f>
        <v>2026</v>
      </c>
      <c r="V1148" s="8" t="str">
        <f>"Q"&amp;ROUNDUP(MONTH(SalesDataTable[[#This Row],[Order Date]])/3,0)</f>
        <v>Q2</v>
      </c>
      <c r="W1148" s="9">
        <f>MONTH(SalesDataTable[[#This Row],[Order Date]])</f>
        <v>6</v>
      </c>
      <c r="X1148" s="8" t="str">
        <f>TEXT(SalesDataTable[[#This Row],[Order Date]],"mmm")</f>
        <v>Jun</v>
      </c>
    </row>
    <row r="1149" spans="1:24" ht="16">
      <c r="A1149" s="2">
        <v>2255</v>
      </c>
      <c r="B1149" s="3">
        <v>46193</v>
      </c>
      <c r="C1149" s="5">
        <f>YEAR(SalesDataTable[[#This Row],[Order Date]])</f>
        <v>2026</v>
      </c>
      <c r="D1149" s="14" t="str">
        <f>"Q"&amp;ROUNDUP(MONTH(SalesDataTable[[#This Row],[Order Date]])/3,0)</f>
        <v>Q2</v>
      </c>
      <c r="E1149" s="5">
        <f>MONTH(SalesDataTable[[#This Row],[Order Date]])</f>
        <v>6</v>
      </c>
      <c r="F1149" s="5" t="str">
        <f>TEXT(SalesDataTable[[#This Row],[Order Date]], "MMM")</f>
        <v>Jun</v>
      </c>
      <c r="G1149" s="4" t="s">
        <v>0</v>
      </c>
      <c r="H1149" s="4" t="s">
        <v>36</v>
      </c>
      <c r="I1149" s="4" t="s">
        <v>2</v>
      </c>
      <c r="J1149" s="4" t="s">
        <v>16</v>
      </c>
      <c r="K1149" s="4" t="s">
        <v>9</v>
      </c>
      <c r="L1149" s="4" t="s">
        <v>10</v>
      </c>
      <c r="M1149" s="9">
        <v>5</v>
      </c>
      <c r="N1149" s="6">
        <v>90.1</v>
      </c>
      <c r="O1149" s="7">
        <v>0</v>
      </c>
      <c r="P1149" s="6">
        <v>44.32</v>
      </c>
      <c r="Q1149" s="6">
        <f t="shared" si="68"/>
        <v>450.5</v>
      </c>
      <c r="R1149" s="6">
        <f t="shared" si="69"/>
        <v>221.6</v>
      </c>
      <c r="S1149" s="6">
        <f t="shared" si="70"/>
        <v>228.9</v>
      </c>
      <c r="T1149" s="8">
        <f t="shared" si="71"/>
        <v>0.50810210876803552</v>
      </c>
      <c r="U1149" s="5">
        <f>YEAR(SalesDataTable[[#This Row],[Order Date]])</f>
        <v>2026</v>
      </c>
      <c r="V1149" s="8" t="str">
        <f>"Q"&amp;ROUNDUP(MONTH(SalesDataTable[[#This Row],[Order Date]])/3,0)</f>
        <v>Q2</v>
      </c>
      <c r="W1149" s="9">
        <f>MONTH(SalesDataTable[[#This Row],[Order Date]])</f>
        <v>6</v>
      </c>
      <c r="X1149" s="8" t="str">
        <f>TEXT(SalesDataTable[[#This Row],[Order Date]],"mmm")</f>
        <v>Jun</v>
      </c>
    </row>
    <row r="1150" spans="1:24" ht="16">
      <c r="A1150" s="2">
        <v>3126</v>
      </c>
      <c r="B1150" s="3">
        <v>46193</v>
      </c>
      <c r="C1150" s="5">
        <f>YEAR(SalesDataTable[[#This Row],[Order Date]])</f>
        <v>2026</v>
      </c>
      <c r="D1150" s="14" t="str">
        <f>"Q"&amp;ROUNDUP(MONTH(SalesDataTable[[#This Row],[Order Date]])/3,0)</f>
        <v>Q2</v>
      </c>
      <c r="E1150" s="5">
        <f>MONTH(SalesDataTable[[#This Row],[Order Date]])</f>
        <v>6</v>
      </c>
      <c r="F1150" s="5" t="str">
        <f>TEXT(SalesDataTable[[#This Row],[Order Date]], "MMM")</f>
        <v>Jun</v>
      </c>
      <c r="G1150" s="4" t="s">
        <v>0</v>
      </c>
      <c r="H1150" s="4" t="s">
        <v>1</v>
      </c>
      <c r="I1150" s="4" t="s">
        <v>28</v>
      </c>
      <c r="J1150" s="4" t="s">
        <v>16</v>
      </c>
      <c r="K1150" s="4" t="s">
        <v>9</v>
      </c>
      <c r="L1150" s="4" t="s">
        <v>37</v>
      </c>
      <c r="M1150" s="9">
        <v>1</v>
      </c>
      <c r="N1150" s="6">
        <v>155.69</v>
      </c>
      <c r="O1150" s="7">
        <v>0.1</v>
      </c>
      <c r="P1150" s="6">
        <v>79.42</v>
      </c>
      <c r="Q1150" s="6">
        <f t="shared" si="68"/>
        <v>140.12100000000001</v>
      </c>
      <c r="R1150" s="6">
        <f t="shared" si="69"/>
        <v>79.42</v>
      </c>
      <c r="S1150" s="6">
        <f t="shared" si="70"/>
        <v>60.701000000000008</v>
      </c>
      <c r="T1150" s="8">
        <f t="shared" si="71"/>
        <v>0.43320415926235184</v>
      </c>
      <c r="U1150" s="5">
        <f>YEAR(SalesDataTable[[#This Row],[Order Date]])</f>
        <v>2026</v>
      </c>
      <c r="V1150" s="8" t="str">
        <f>"Q"&amp;ROUNDUP(MONTH(SalesDataTable[[#This Row],[Order Date]])/3,0)</f>
        <v>Q2</v>
      </c>
      <c r="W1150" s="9">
        <f>MONTH(SalesDataTable[[#This Row],[Order Date]])</f>
        <v>6</v>
      </c>
      <c r="X1150" s="8" t="str">
        <f>TEXT(SalesDataTable[[#This Row],[Order Date]],"mmm")</f>
        <v>Jun</v>
      </c>
    </row>
    <row r="1151" spans="1:24" ht="16">
      <c r="A1151" s="2">
        <v>3223</v>
      </c>
      <c r="B1151" s="3">
        <v>46193</v>
      </c>
      <c r="C1151" s="5">
        <f>YEAR(SalesDataTable[[#This Row],[Order Date]])</f>
        <v>2026</v>
      </c>
      <c r="D1151" s="14" t="str">
        <f>"Q"&amp;ROUNDUP(MONTH(SalesDataTable[[#This Row],[Order Date]])/3,0)</f>
        <v>Q2</v>
      </c>
      <c r="E1151" s="5">
        <f>MONTH(SalesDataTable[[#This Row],[Order Date]])</f>
        <v>6</v>
      </c>
      <c r="F1151" s="5" t="str">
        <f>TEXT(SalesDataTable[[#This Row],[Order Date]], "MMM")</f>
        <v>Jun</v>
      </c>
      <c r="G1151" s="4" t="s">
        <v>6</v>
      </c>
      <c r="H1151" s="4" t="s">
        <v>49</v>
      </c>
      <c r="I1151" s="4" t="s">
        <v>19</v>
      </c>
      <c r="J1151" s="4" t="s">
        <v>3</v>
      </c>
      <c r="K1151" s="4" t="s">
        <v>34</v>
      </c>
      <c r="L1151" s="4" t="s">
        <v>45</v>
      </c>
      <c r="M1151" s="9">
        <v>1</v>
      </c>
      <c r="N1151" s="6">
        <v>50.11</v>
      </c>
      <c r="O1151" s="7">
        <v>0.05</v>
      </c>
      <c r="P1151" s="6">
        <v>21.38</v>
      </c>
      <c r="Q1151" s="6">
        <f t="shared" si="68"/>
        <v>47.604499999999994</v>
      </c>
      <c r="R1151" s="6">
        <f t="shared" si="69"/>
        <v>21.38</v>
      </c>
      <c r="S1151" s="6">
        <f t="shared" si="70"/>
        <v>26.224499999999995</v>
      </c>
      <c r="T1151" s="8">
        <f t="shared" si="71"/>
        <v>0.55088279469377888</v>
      </c>
      <c r="U1151" s="5">
        <f>YEAR(SalesDataTable[[#This Row],[Order Date]])</f>
        <v>2026</v>
      </c>
      <c r="V1151" s="8" t="str">
        <f>"Q"&amp;ROUNDUP(MONTH(SalesDataTable[[#This Row],[Order Date]])/3,0)</f>
        <v>Q2</v>
      </c>
      <c r="W1151" s="9">
        <f>MONTH(SalesDataTable[[#This Row],[Order Date]])</f>
        <v>6</v>
      </c>
      <c r="X1151" s="8" t="str">
        <f>TEXT(SalesDataTable[[#This Row],[Order Date]],"mmm")</f>
        <v>Jun</v>
      </c>
    </row>
    <row r="1152" spans="1:24" ht="16">
      <c r="A1152" s="2">
        <v>3260</v>
      </c>
      <c r="B1152" s="3">
        <v>46193</v>
      </c>
      <c r="C1152" s="5">
        <f>YEAR(SalesDataTable[[#This Row],[Order Date]])</f>
        <v>2026</v>
      </c>
      <c r="D1152" s="14" t="str">
        <f>"Q"&amp;ROUNDUP(MONTH(SalesDataTable[[#This Row],[Order Date]])/3,0)</f>
        <v>Q2</v>
      </c>
      <c r="E1152" s="5">
        <f>MONTH(SalesDataTable[[#This Row],[Order Date]])</f>
        <v>6</v>
      </c>
      <c r="F1152" s="5" t="str">
        <f>TEXT(SalesDataTable[[#This Row],[Order Date]], "MMM")</f>
        <v>Jun</v>
      </c>
      <c r="G1152" s="4" t="s">
        <v>11</v>
      </c>
      <c r="H1152" s="4" t="s">
        <v>12</v>
      </c>
      <c r="I1152" s="4" t="s">
        <v>19</v>
      </c>
      <c r="J1152" s="4" t="s">
        <v>3</v>
      </c>
      <c r="K1152" s="4" t="s">
        <v>9</v>
      </c>
      <c r="L1152" s="4" t="s">
        <v>17</v>
      </c>
      <c r="M1152" s="9">
        <v>1</v>
      </c>
      <c r="N1152" s="6">
        <v>142.55000000000001</v>
      </c>
      <c r="O1152" s="7">
        <v>0.1</v>
      </c>
      <c r="P1152" s="6">
        <v>79.709999999999994</v>
      </c>
      <c r="Q1152" s="6">
        <f t="shared" si="68"/>
        <v>128.29500000000002</v>
      </c>
      <c r="R1152" s="6">
        <f t="shared" si="69"/>
        <v>79.709999999999994</v>
      </c>
      <c r="S1152" s="6">
        <f t="shared" si="70"/>
        <v>48.585000000000022</v>
      </c>
      <c r="T1152" s="8">
        <f t="shared" si="71"/>
        <v>0.37869753302934656</v>
      </c>
      <c r="U1152" s="5">
        <f>YEAR(SalesDataTable[[#This Row],[Order Date]])</f>
        <v>2026</v>
      </c>
      <c r="V1152" s="8" t="str">
        <f>"Q"&amp;ROUNDUP(MONTH(SalesDataTable[[#This Row],[Order Date]])/3,0)</f>
        <v>Q2</v>
      </c>
      <c r="W1152" s="9">
        <f>MONTH(SalesDataTable[[#This Row],[Order Date]])</f>
        <v>6</v>
      </c>
      <c r="X1152" s="8" t="str">
        <f>TEXT(SalesDataTable[[#This Row],[Order Date]],"mmm")</f>
        <v>Jun</v>
      </c>
    </row>
    <row r="1153" spans="1:24" ht="16">
      <c r="A1153" s="2">
        <v>3404</v>
      </c>
      <c r="B1153" s="3">
        <v>46193</v>
      </c>
      <c r="C1153" s="5">
        <f>YEAR(SalesDataTable[[#This Row],[Order Date]])</f>
        <v>2026</v>
      </c>
      <c r="D1153" s="14" t="str">
        <f>"Q"&amp;ROUNDUP(MONTH(SalesDataTable[[#This Row],[Order Date]])/3,0)</f>
        <v>Q2</v>
      </c>
      <c r="E1153" s="5">
        <f>MONTH(SalesDataTable[[#This Row],[Order Date]])</f>
        <v>6</v>
      </c>
      <c r="F1153" s="5" t="str">
        <f>TEXT(SalesDataTable[[#This Row],[Order Date]], "MMM")</f>
        <v>Jun</v>
      </c>
      <c r="G1153" s="4" t="s">
        <v>20</v>
      </c>
      <c r="H1153" s="4" t="s">
        <v>33</v>
      </c>
      <c r="I1153" s="4" t="s">
        <v>2</v>
      </c>
      <c r="J1153" s="4" t="s">
        <v>13</v>
      </c>
      <c r="K1153" s="4" t="s">
        <v>23</v>
      </c>
      <c r="L1153" s="4" t="s">
        <v>29</v>
      </c>
      <c r="M1153" s="9">
        <v>3</v>
      </c>
      <c r="N1153" s="6">
        <v>191.11</v>
      </c>
      <c r="O1153" s="7">
        <v>0.05</v>
      </c>
      <c r="P1153" s="6">
        <v>102.82</v>
      </c>
      <c r="Q1153" s="6">
        <f t="shared" si="68"/>
        <v>544.6635</v>
      </c>
      <c r="R1153" s="6">
        <f t="shared" si="69"/>
        <v>308.45999999999998</v>
      </c>
      <c r="S1153" s="6">
        <f t="shared" si="70"/>
        <v>236.20350000000002</v>
      </c>
      <c r="T1153" s="8">
        <f t="shared" si="71"/>
        <v>0.43366867800026992</v>
      </c>
      <c r="U1153" s="5">
        <f>YEAR(SalesDataTable[[#This Row],[Order Date]])</f>
        <v>2026</v>
      </c>
      <c r="V1153" s="8" t="str">
        <f>"Q"&amp;ROUNDUP(MONTH(SalesDataTable[[#This Row],[Order Date]])/3,0)</f>
        <v>Q2</v>
      </c>
      <c r="W1153" s="9">
        <f>MONTH(SalesDataTable[[#This Row],[Order Date]])</f>
        <v>6</v>
      </c>
      <c r="X1153" s="8" t="str">
        <f>TEXT(SalesDataTable[[#This Row],[Order Date]],"mmm")</f>
        <v>Jun</v>
      </c>
    </row>
    <row r="1154" spans="1:24" ht="16">
      <c r="A1154" s="2">
        <v>4267</v>
      </c>
      <c r="B1154" s="3">
        <v>46193</v>
      </c>
      <c r="C1154" s="5">
        <f>YEAR(SalesDataTable[[#This Row],[Order Date]])</f>
        <v>2026</v>
      </c>
      <c r="D1154" s="14" t="str">
        <f>"Q"&amp;ROUNDUP(MONTH(SalesDataTable[[#This Row],[Order Date]])/3,0)</f>
        <v>Q2</v>
      </c>
      <c r="E1154" s="5">
        <f>MONTH(SalesDataTable[[#This Row],[Order Date]])</f>
        <v>6</v>
      </c>
      <c r="F1154" s="5" t="str">
        <f>TEXT(SalesDataTable[[#This Row],[Order Date]], "MMM")</f>
        <v>Jun</v>
      </c>
      <c r="G1154" s="4" t="s">
        <v>20</v>
      </c>
      <c r="H1154" s="4" t="s">
        <v>47</v>
      </c>
      <c r="I1154" s="4" t="s">
        <v>8</v>
      </c>
      <c r="J1154" s="4" t="s">
        <v>16</v>
      </c>
      <c r="K1154" s="4" t="s">
        <v>4</v>
      </c>
      <c r="L1154" s="4" t="s">
        <v>26</v>
      </c>
      <c r="M1154" s="9">
        <v>6</v>
      </c>
      <c r="N1154" s="6">
        <v>40.229999999999997</v>
      </c>
      <c r="O1154" s="7">
        <v>0.15</v>
      </c>
      <c r="P1154" s="6">
        <v>17.079999999999998</v>
      </c>
      <c r="Q1154" s="6">
        <f t="shared" ref="Q1154:Q1217" si="72">M1154*N1154*(1-O1154)</f>
        <v>205.173</v>
      </c>
      <c r="R1154" s="6">
        <f t="shared" ref="R1154:R1217" si="73">M1154*P1154</f>
        <v>102.47999999999999</v>
      </c>
      <c r="S1154" s="6">
        <f t="shared" ref="S1154:S1217" si="74">Q1154-R1154</f>
        <v>102.69300000000001</v>
      </c>
      <c r="T1154" s="8">
        <f t="shared" ref="T1154:T1217" si="75">IFERROR(S1154/Q1154,0)</f>
        <v>0.50051907414718322</v>
      </c>
      <c r="U1154" s="5">
        <f>YEAR(SalesDataTable[[#This Row],[Order Date]])</f>
        <v>2026</v>
      </c>
      <c r="V1154" s="8" t="str">
        <f>"Q"&amp;ROUNDUP(MONTH(SalesDataTable[[#This Row],[Order Date]])/3,0)</f>
        <v>Q2</v>
      </c>
      <c r="W1154" s="9">
        <f>MONTH(SalesDataTable[[#This Row],[Order Date]])</f>
        <v>6</v>
      </c>
      <c r="X1154" s="8" t="str">
        <f>TEXT(SalesDataTable[[#This Row],[Order Date]],"mmm")</f>
        <v>Jun</v>
      </c>
    </row>
    <row r="1155" spans="1:24" ht="16">
      <c r="A1155" s="2">
        <v>5082</v>
      </c>
      <c r="B1155" s="3">
        <v>46193</v>
      </c>
      <c r="C1155" s="5">
        <f>YEAR(SalesDataTable[[#This Row],[Order Date]])</f>
        <v>2026</v>
      </c>
      <c r="D1155" s="14" t="str">
        <f>"Q"&amp;ROUNDUP(MONTH(SalesDataTable[[#This Row],[Order Date]])/3,0)</f>
        <v>Q2</v>
      </c>
      <c r="E1155" s="5">
        <f>MONTH(SalesDataTable[[#This Row],[Order Date]])</f>
        <v>6</v>
      </c>
      <c r="F1155" s="5" t="str">
        <f>TEXT(SalesDataTable[[#This Row],[Order Date]], "MMM")</f>
        <v>Jun</v>
      </c>
      <c r="G1155" s="4" t="s">
        <v>6</v>
      </c>
      <c r="H1155" s="4" t="s">
        <v>41</v>
      </c>
      <c r="I1155" s="4" t="s">
        <v>2</v>
      </c>
      <c r="J1155" s="4" t="s">
        <v>16</v>
      </c>
      <c r="K1155" s="4" t="s">
        <v>4</v>
      </c>
      <c r="L1155" s="4" t="s">
        <v>5</v>
      </c>
      <c r="M1155" s="9">
        <v>2</v>
      </c>
      <c r="N1155" s="6">
        <v>81.489999999999995</v>
      </c>
      <c r="O1155" s="7">
        <v>0</v>
      </c>
      <c r="P1155" s="6">
        <v>42.15</v>
      </c>
      <c r="Q1155" s="6">
        <f t="shared" si="72"/>
        <v>162.97999999999999</v>
      </c>
      <c r="R1155" s="6">
        <f t="shared" si="73"/>
        <v>84.3</v>
      </c>
      <c r="S1155" s="6">
        <f t="shared" si="74"/>
        <v>78.679999999999993</v>
      </c>
      <c r="T1155" s="8">
        <f t="shared" si="75"/>
        <v>0.48275862068965514</v>
      </c>
      <c r="U1155" s="5">
        <f>YEAR(SalesDataTable[[#This Row],[Order Date]])</f>
        <v>2026</v>
      </c>
      <c r="V1155" s="8" t="str">
        <f>"Q"&amp;ROUNDUP(MONTH(SalesDataTable[[#This Row],[Order Date]])/3,0)</f>
        <v>Q2</v>
      </c>
      <c r="W1155" s="9">
        <f>MONTH(SalesDataTable[[#This Row],[Order Date]])</f>
        <v>6</v>
      </c>
      <c r="X1155" s="8" t="str">
        <f>TEXT(SalesDataTable[[#This Row],[Order Date]],"mmm")</f>
        <v>Jun</v>
      </c>
    </row>
    <row r="1156" spans="1:24" ht="16">
      <c r="A1156" s="2">
        <v>5108</v>
      </c>
      <c r="B1156" s="3">
        <v>46193</v>
      </c>
      <c r="C1156" s="5">
        <f>YEAR(SalesDataTable[[#This Row],[Order Date]])</f>
        <v>2026</v>
      </c>
      <c r="D1156" s="14" t="str">
        <f>"Q"&amp;ROUNDUP(MONTH(SalesDataTable[[#This Row],[Order Date]])/3,0)</f>
        <v>Q2</v>
      </c>
      <c r="E1156" s="5">
        <f>MONTH(SalesDataTable[[#This Row],[Order Date]])</f>
        <v>6</v>
      </c>
      <c r="F1156" s="5" t="str">
        <f>TEXT(SalesDataTable[[#This Row],[Order Date]], "MMM")</f>
        <v>Jun</v>
      </c>
      <c r="G1156" s="4" t="s">
        <v>6</v>
      </c>
      <c r="H1156" s="4" t="s">
        <v>27</v>
      </c>
      <c r="I1156" s="4" t="s">
        <v>8</v>
      </c>
      <c r="J1156" s="4" t="s">
        <v>16</v>
      </c>
      <c r="K1156" s="4" t="s">
        <v>14</v>
      </c>
      <c r="L1156" s="4" t="s">
        <v>48</v>
      </c>
      <c r="M1156" s="9">
        <v>8</v>
      </c>
      <c r="N1156" s="6">
        <v>162.71</v>
      </c>
      <c r="O1156" s="7">
        <v>0.2</v>
      </c>
      <c r="P1156" s="6">
        <v>85.27</v>
      </c>
      <c r="Q1156" s="6">
        <f t="shared" si="72"/>
        <v>1041.3440000000001</v>
      </c>
      <c r="R1156" s="6">
        <f t="shared" si="73"/>
        <v>682.16</v>
      </c>
      <c r="S1156" s="6">
        <f t="shared" si="74"/>
        <v>359.18400000000008</v>
      </c>
      <c r="T1156" s="8">
        <f t="shared" si="75"/>
        <v>0.34492348349824847</v>
      </c>
      <c r="U1156" s="5">
        <f>YEAR(SalesDataTable[[#This Row],[Order Date]])</f>
        <v>2026</v>
      </c>
      <c r="V1156" s="8" t="str">
        <f>"Q"&amp;ROUNDUP(MONTH(SalesDataTable[[#This Row],[Order Date]])/3,0)</f>
        <v>Q2</v>
      </c>
      <c r="W1156" s="9">
        <f>MONTH(SalesDataTable[[#This Row],[Order Date]])</f>
        <v>6</v>
      </c>
      <c r="X1156" s="8" t="str">
        <f>TEXT(SalesDataTable[[#This Row],[Order Date]],"mmm")</f>
        <v>Jun</v>
      </c>
    </row>
    <row r="1157" spans="1:24" ht="16">
      <c r="A1157" s="2">
        <v>1105</v>
      </c>
      <c r="B1157" s="3">
        <v>46194</v>
      </c>
      <c r="C1157" s="5">
        <f>YEAR(SalesDataTable[[#This Row],[Order Date]])</f>
        <v>2026</v>
      </c>
      <c r="D1157" s="14" t="str">
        <f>"Q"&amp;ROUNDUP(MONTH(SalesDataTable[[#This Row],[Order Date]])/3,0)</f>
        <v>Q2</v>
      </c>
      <c r="E1157" s="5">
        <f>MONTH(SalesDataTable[[#This Row],[Order Date]])</f>
        <v>6</v>
      </c>
      <c r="F1157" s="5" t="str">
        <f>TEXT(SalesDataTable[[#This Row],[Order Date]], "MMM")</f>
        <v>Jun</v>
      </c>
      <c r="G1157" s="4" t="s">
        <v>11</v>
      </c>
      <c r="H1157" s="4" t="s">
        <v>25</v>
      </c>
      <c r="I1157" s="4" t="s">
        <v>28</v>
      </c>
      <c r="J1157" s="4" t="s">
        <v>3</v>
      </c>
      <c r="K1157" s="4" t="s">
        <v>14</v>
      </c>
      <c r="L1157" s="4" t="s">
        <v>15</v>
      </c>
      <c r="M1157" s="9">
        <v>1</v>
      </c>
      <c r="N1157" s="6">
        <v>36.479999999999997</v>
      </c>
      <c r="O1157" s="7">
        <v>0.1</v>
      </c>
      <c r="P1157" s="6">
        <v>13.9</v>
      </c>
      <c r="Q1157" s="6">
        <f t="shared" si="72"/>
        <v>32.832000000000001</v>
      </c>
      <c r="R1157" s="6">
        <f t="shared" si="73"/>
        <v>13.9</v>
      </c>
      <c r="S1157" s="6">
        <f t="shared" si="74"/>
        <v>18.932000000000002</v>
      </c>
      <c r="T1157" s="8">
        <f t="shared" si="75"/>
        <v>0.57663255360623789</v>
      </c>
      <c r="U1157" s="5">
        <f>YEAR(SalesDataTable[[#This Row],[Order Date]])</f>
        <v>2026</v>
      </c>
      <c r="V1157" s="8" t="str">
        <f>"Q"&amp;ROUNDUP(MONTH(SalesDataTable[[#This Row],[Order Date]])/3,0)</f>
        <v>Q2</v>
      </c>
      <c r="W1157" s="9">
        <f>MONTH(SalesDataTable[[#This Row],[Order Date]])</f>
        <v>6</v>
      </c>
      <c r="X1157" s="8" t="str">
        <f>TEXT(SalesDataTable[[#This Row],[Order Date]],"mmm")</f>
        <v>Jun</v>
      </c>
    </row>
    <row r="1158" spans="1:24" ht="16">
      <c r="A1158" s="2">
        <v>2757</v>
      </c>
      <c r="B1158" s="3">
        <v>46194</v>
      </c>
      <c r="C1158" s="5">
        <f>YEAR(SalesDataTable[[#This Row],[Order Date]])</f>
        <v>2026</v>
      </c>
      <c r="D1158" s="14" t="str">
        <f>"Q"&amp;ROUNDUP(MONTH(SalesDataTable[[#This Row],[Order Date]])/3,0)</f>
        <v>Q2</v>
      </c>
      <c r="E1158" s="5">
        <f>MONTH(SalesDataTable[[#This Row],[Order Date]])</f>
        <v>6</v>
      </c>
      <c r="F1158" s="5" t="str">
        <f>TEXT(SalesDataTable[[#This Row],[Order Date]], "MMM")</f>
        <v>Jun</v>
      </c>
      <c r="G1158" s="4" t="s">
        <v>6</v>
      </c>
      <c r="H1158" s="4" t="s">
        <v>27</v>
      </c>
      <c r="I1158" s="4" t="s">
        <v>8</v>
      </c>
      <c r="J1158" s="4" t="s">
        <v>16</v>
      </c>
      <c r="K1158" s="4" t="s">
        <v>14</v>
      </c>
      <c r="L1158" s="4" t="s">
        <v>44</v>
      </c>
      <c r="M1158" s="9">
        <v>6</v>
      </c>
      <c r="N1158" s="6">
        <v>136.65</v>
      </c>
      <c r="O1158" s="7">
        <v>0.15</v>
      </c>
      <c r="P1158" s="6">
        <v>68.56</v>
      </c>
      <c r="Q1158" s="6">
        <f t="shared" si="72"/>
        <v>696.91500000000008</v>
      </c>
      <c r="R1158" s="6">
        <f t="shared" si="73"/>
        <v>411.36</v>
      </c>
      <c r="S1158" s="6">
        <f t="shared" si="74"/>
        <v>285.55500000000006</v>
      </c>
      <c r="T1158" s="8">
        <f t="shared" si="75"/>
        <v>0.4097415036266977</v>
      </c>
      <c r="U1158" s="5">
        <f>YEAR(SalesDataTable[[#This Row],[Order Date]])</f>
        <v>2026</v>
      </c>
      <c r="V1158" s="8" t="str">
        <f>"Q"&amp;ROUNDUP(MONTH(SalesDataTable[[#This Row],[Order Date]])/3,0)</f>
        <v>Q2</v>
      </c>
      <c r="W1158" s="9">
        <f>MONTH(SalesDataTable[[#This Row],[Order Date]])</f>
        <v>6</v>
      </c>
      <c r="X1158" s="8" t="str">
        <f>TEXT(SalesDataTable[[#This Row],[Order Date]],"mmm")</f>
        <v>Jun</v>
      </c>
    </row>
    <row r="1159" spans="1:24" ht="16">
      <c r="A1159" s="2">
        <v>3325</v>
      </c>
      <c r="B1159" s="3">
        <v>46194</v>
      </c>
      <c r="C1159" s="5">
        <f>YEAR(SalesDataTable[[#This Row],[Order Date]])</f>
        <v>2026</v>
      </c>
      <c r="D1159" s="14" t="str">
        <f>"Q"&amp;ROUNDUP(MONTH(SalesDataTable[[#This Row],[Order Date]])/3,0)</f>
        <v>Q2</v>
      </c>
      <c r="E1159" s="5">
        <f>MONTH(SalesDataTable[[#This Row],[Order Date]])</f>
        <v>6</v>
      </c>
      <c r="F1159" s="5" t="str">
        <f>TEXT(SalesDataTable[[#This Row],[Order Date]], "MMM")</f>
        <v>Jun</v>
      </c>
      <c r="G1159" s="4" t="s">
        <v>11</v>
      </c>
      <c r="H1159" s="4" t="s">
        <v>12</v>
      </c>
      <c r="I1159" s="4" t="s">
        <v>2</v>
      </c>
      <c r="J1159" s="4" t="s">
        <v>13</v>
      </c>
      <c r="K1159" s="4" t="s">
        <v>4</v>
      </c>
      <c r="L1159" s="4" t="s">
        <v>22</v>
      </c>
      <c r="M1159" s="9">
        <v>4</v>
      </c>
      <c r="N1159" s="6">
        <v>50.57</v>
      </c>
      <c r="O1159" s="7">
        <v>0</v>
      </c>
      <c r="P1159" s="6">
        <v>21.85</v>
      </c>
      <c r="Q1159" s="6">
        <f t="shared" si="72"/>
        <v>202.28</v>
      </c>
      <c r="R1159" s="6">
        <f t="shared" si="73"/>
        <v>87.4</v>
      </c>
      <c r="S1159" s="6">
        <f t="shared" si="74"/>
        <v>114.88</v>
      </c>
      <c r="T1159" s="8">
        <f t="shared" si="75"/>
        <v>0.56792564761716435</v>
      </c>
      <c r="U1159" s="5">
        <f>YEAR(SalesDataTable[[#This Row],[Order Date]])</f>
        <v>2026</v>
      </c>
      <c r="V1159" s="8" t="str">
        <f>"Q"&amp;ROUNDUP(MONTH(SalesDataTable[[#This Row],[Order Date]])/3,0)</f>
        <v>Q2</v>
      </c>
      <c r="W1159" s="9">
        <f>MONTH(SalesDataTable[[#This Row],[Order Date]])</f>
        <v>6</v>
      </c>
      <c r="X1159" s="8" t="str">
        <f>TEXT(SalesDataTable[[#This Row],[Order Date]],"mmm")</f>
        <v>Jun</v>
      </c>
    </row>
    <row r="1160" spans="1:24" ht="16">
      <c r="A1160" s="2">
        <v>4070</v>
      </c>
      <c r="B1160" s="3">
        <v>46194</v>
      </c>
      <c r="C1160" s="5">
        <f>YEAR(SalesDataTable[[#This Row],[Order Date]])</f>
        <v>2026</v>
      </c>
      <c r="D1160" s="14" t="str">
        <f>"Q"&amp;ROUNDUP(MONTH(SalesDataTable[[#This Row],[Order Date]])/3,0)</f>
        <v>Q2</v>
      </c>
      <c r="E1160" s="5">
        <f>MONTH(SalesDataTable[[#This Row],[Order Date]])</f>
        <v>6</v>
      </c>
      <c r="F1160" s="5" t="str">
        <f>TEXT(SalesDataTable[[#This Row],[Order Date]], "MMM")</f>
        <v>Jun</v>
      </c>
      <c r="G1160" s="4" t="s">
        <v>20</v>
      </c>
      <c r="H1160" s="4" t="s">
        <v>33</v>
      </c>
      <c r="I1160" s="4" t="s">
        <v>2</v>
      </c>
      <c r="J1160" s="4" t="s">
        <v>13</v>
      </c>
      <c r="K1160" s="4" t="s">
        <v>4</v>
      </c>
      <c r="L1160" s="4" t="s">
        <v>30</v>
      </c>
      <c r="M1160" s="9">
        <v>3</v>
      </c>
      <c r="N1160" s="6">
        <v>103.72</v>
      </c>
      <c r="O1160" s="7">
        <v>0</v>
      </c>
      <c r="P1160" s="6">
        <v>50.34</v>
      </c>
      <c r="Q1160" s="6">
        <f t="shared" si="72"/>
        <v>311.15999999999997</v>
      </c>
      <c r="R1160" s="6">
        <f t="shared" si="73"/>
        <v>151.02000000000001</v>
      </c>
      <c r="S1160" s="6">
        <f t="shared" si="74"/>
        <v>160.13999999999996</v>
      </c>
      <c r="T1160" s="8">
        <f t="shared" si="75"/>
        <v>0.51465483995372152</v>
      </c>
      <c r="U1160" s="5">
        <f>YEAR(SalesDataTable[[#This Row],[Order Date]])</f>
        <v>2026</v>
      </c>
      <c r="V1160" s="8" t="str">
        <f>"Q"&amp;ROUNDUP(MONTH(SalesDataTable[[#This Row],[Order Date]])/3,0)</f>
        <v>Q2</v>
      </c>
      <c r="W1160" s="9">
        <f>MONTH(SalesDataTable[[#This Row],[Order Date]])</f>
        <v>6</v>
      </c>
      <c r="X1160" s="8" t="str">
        <f>TEXT(SalesDataTable[[#This Row],[Order Date]],"mmm")</f>
        <v>Jun</v>
      </c>
    </row>
    <row r="1161" spans="1:24" ht="16">
      <c r="A1161" s="2">
        <v>4339</v>
      </c>
      <c r="B1161" s="3">
        <v>46194</v>
      </c>
      <c r="C1161" s="5">
        <f>YEAR(SalesDataTable[[#This Row],[Order Date]])</f>
        <v>2026</v>
      </c>
      <c r="D1161" s="14" t="str">
        <f>"Q"&amp;ROUNDUP(MONTH(SalesDataTable[[#This Row],[Order Date]])/3,0)</f>
        <v>Q2</v>
      </c>
      <c r="E1161" s="5">
        <f>MONTH(SalesDataTable[[#This Row],[Order Date]])</f>
        <v>6</v>
      </c>
      <c r="F1161" s="5" t="str">
        <f>TEXT(SalesDataTable[[#This Row],[Order Date]], "MMM")</f>
        <v>Jun</v>
      </c>
      <c r="G1161" s="4" t="s">
        <v>11</v>
      </c>
      <c r="H1161" s="4" t="s">
        <v>52</v>
      </c>
      <c r="I1161" s="4" t="s">
        <v>28</v>
      </c>
      <c r="J1161" s="4" t="s">
        <v>3</v>
      </c>
      <c r="K1161" s="4" t="s">
        <v>14</v>
      </c>
      <c r="L1161" s="4" t="s">
        <v>44</v>
      </c>
      <c r="M1161" s="9">
        <v>1</v>
      </c>
      <c r="N1161" s="6">
        <v>132.49</v>
      </c>
      <c r="O1161" s="7">
        <v>0</v>
      </c>
      <c r="P1161" s="6">
        <v>67.09</v>
      </c>
      <c r="Q1161" s="6">
        <f t="shared" si="72"/>
        <v>132.49</v>
      </c>
      <c r="R1161" s="6">
        <f t="shared" si="73"/>
        <v>67.09</v>
      </c>
      <c r="S1161" s="6">
        <f t="shared" si="74"/>
        <v>65.400000000000006</v>
      </c>
      <c r="T1161" s="8">
        <f t="shared" si="75"/>
        <v>0.49362216016303118</v>
      </c>
      <c r="U1161" s="5">
        <f>YEAR(SalesDataTable[[#This Row],[Order Date]])</f>
        <v>2026</v>
      </c>
      <c r="V1161" s="8" t="str">
        <f>"Q"&amp;ROUNDUP(MONTH(SalesDataTable[[#This Row],[Order Date]])/3,0)</f>
        <v>Q2</v>
      </c>
      <c r="W1161" s="9">
        <f>MONTH(SalesDataTable[[#This Row],[Order Date]])</f>
        <v>6</v>
      </c>
      <c r="X1161" s="8" t="str">
        <f>TEXT(SalesDataTable[[#This Row],[Order Date]],"mmm")</f>
        <v>Jun</v>
      </c>
    </row>
    <row r="1162" spans="1:24" ht="16">
      <c r="A1162" s="2">
        <v>731</v>
      </c>
      <c r="B1162" s="3">
        <v>46195</v>
      </c>
      <c r="C1162" s="5">
        <f>YEAR(SalesDataTable[[#This Row],[Order Date]])</f>
        <v>2026</v>
      </c>
      <c r="D1162" s="14" t="str">
        <f>"Q"&amp;ROUNDUP(MONTH(SalesDataTable[[#This Row],[Order Date]])/3,0)</f>
        <v>Q2</v>
      </c>
      <c r="E1162" s="5">
        <f>MONTH(SalesDataTable[[#This Row],[Order Date]])</f>
        <v>6</v>
      </c>
      <c r="F1162" s="5" t="str">
        <f>TEXT(SalesDataTable[[#This Row],[Order Date]], "MMM")</f>
        <v>Jun</v>
      </c>
      <c r="G1162" s="4" t="s">
        <v>11</v>
      </c>
      <c r="H1162" s="4" t="s">
        <v>18</v>
      </c>
      <c r="I1162" s="4" t="s">
        <v>2</v>
      </c>
      <c r="J1162" s="4" t="s">
        <v>13</v>
      </c>
      <c r="K1162" s="4" t="s">
        <v>23</v>
      </c>
      <c r="L1162" s="4" t="s">
        <v>40</v>
      </c>
      <c r="M1162" s="9">
        <v>2</v>
      </c>
      <c r="N1162" s="6">
        <v>80.650000000000006</v>
      </c>
      <c r="O1162" s="7">
        <v>0</v>
      </c>
      <c r="P1162" s="6">
        <v>39.18</v>
      </c>
      <c r="Q1162" s="6">
        <f t="shared" si="72"/>
        <v>161.30000000000001</v>
      </c>
      <c r="R1162" s="6">
        <f t="shared" si="73"/>
        <v>78.36</v>
      </c>
      <c r="S1162" s="6">
        <f t="shared" si="74"/>
        <v>82.940000000000012</v>
      </c>
      <c r="T1162" s="8">
        <f t="shared" si="75"/>
        <v>0.51419714817110973</v>
      </c>
      <c r="U1162" s="5">
        <f>YEAR(SalesDataTable[[#This Row],[Order Date]])</f>
        <v>2026</v>
      </c>
      <c r="V1162" s="8" t="str">
        <f>"Q"&amp;ROUNDUP(MONTH(SalesDataTable[[#This Row],[Order Date]])/3,0)</f>
        <v>Q2</v>
      </c>
      <c r="W1162" s="9">
        <f>MONTH(SalesDataTable[[#This Row],[Order Date]])</f>
        <v>6</v>
      </c>
      <c r="X1162" s="8" t="str">
        <f>TEXT(SalesDataTable[[#This Row],[Order Date]],"mmm")</f>
        <v>Jun</v>
      </c>
    </row>
    <row r="1163" spans="1:24" ht="16">
      <c r="A1163" s="2">
        <v>1362</v>
      </c>
      <c r="B1163" s="3">
        <v>46195</v>
      </c>
      <c r="C1163" s="5">
        <f>YEAR(SalesDataTable[[#This Row],[Order Date]])</f>
        <v>2026</v>
      </c>
      <c r="D1163" s="14" t="str">
        <f>"Q"&amp;ROUNDUP(MONTH(SalesDataTable[[#This Row],[Order Date]])/3,0)</f>
        <v>Q2</v>
      </c>
      <c r="E1163" s="5">
        <f>MONTH(SalesDataTable[[#This Row],[Order Date]])</f>
        <v>6</v>
      </c>
      <c r="F1163" s="5" t="str">
        <f>TEXT(SalesDataTable[[#This Row],[Order Date]], "MMM")</f>
        <v>Jun</v>
      </c>
      <c r="G1163" s="4" t="s">
        <v>6</v>
      </c>
      <c r="H1163" s="4" t="s">
        <v>7</v>
      </c>
      <c r="I1163" s="4" t="s">
        <v>19</v>
      </c>
      <c r="J1163" s="4" t="s">
        <v>13</v>
      </c>
      <c r="K1163" s="4" t="s">
        <v>34</v>
      </c>
      <c r="L1163" s="4" t="s">
        <v>42</v>
      </c>
      <c r="M1163" s="9">
        <v>1</v>
      </c>
      <c r="N1163" s="6">
        <v>35.409999999999997</v>
      </c>
      <c r="O1163" s="7">
        <v>0.05</v>
      </c>
      <c r="P1163" s="6">
        <v>13.9</v>
      </c>
      <c r="Q1163" s="6">
        <f t="shared" si="72"/>
        <v>33.639499999999998</v>
      </c>
      <c r="R1163" s="6">
        <f t="shared" si="73"/>
        <v>13.9</v>
      </c>
      <c r="S1163" s="6">
        <f t="shared" si="74"/>
        <v>19.7395</v>
      </c>
      <c r="T1163" s="8">
        <f t="shared" si="75"/>
        <v>0.58679528530447833</v>
      </c>
      <c r="U1163" s="5">
        <f>YEAR(SalesDataTable[[#This Row],[Order Date]])</f>
        <v>2026</v>
      </c>
      <c r="V1163" s="8" t="str">
        <f>"Q"&amp;ROUNDUP(MONTH(SalesDataTable[[#This Row],[Order Date]])/3,0)</f>
        <v>Q2</v>
      </c>
      <c r="W1163" s="9">
        <f>MONTH(SalesDataTable[[#This Row],[Order Date]])</f>
        <v>6</v>
      </c>
      <c r="X1163" s="8" t="str">
        <f>TEXT(SalesDataTable[[#This Row],[Order Date]],"mmm")</f>
        <v>Jun</v>
      </c>
    </row>
    <row r="1164" spans="1:24" ht="16">
      <c r="A1164" s="2">
        <v>1512</v>
      </c>
      <c r="B1164" s="3">
        <v>46195</v>
      </c>
      <c r="C1164" s="5">
        <f>YEAR(SalesDataTable[[#This Row],[Order Date]])</f>
        <v>2026</v>
      </c>
      <c r="D1164" s="14" t="str">
        <f>"Q"&amp;ROUNDUP(MONTH(SalesDataTable[[#This Row],[Order Date]])/3,0)</f>
        <v>Q2</v>
      </c>
      <c r="E1164" s="5">
        <f>MONTH(SalesDataTable[[#This Row],[Order Date]])</f>
        <v>6</v>
      </c>
      <c r="F1164" s="5" t="str">
        <f>TEXT(SalesDataTable[[#This Row],[Order Date]], "MMM")</f>
        <v>Jun</v>
      </c>
      <c r="G1164" s="4" t="s">
        <v>0</v>
      </c>
      <c r="H1164" s="4" t="s">
        <v>1</v>
      </c>
      <c r="I1164" s="4" t="s">
        <v>28</v>
      </c>
      <c r="J1164" s="4" t="s">
        <v>3</v>
      </c>
      <c r="K1164" s="4" t="s">
        <v>34</v>
      </c>
      <c r="L1164" s="4" t="s">
        <v>35</v>
      </c>
      <c r="M1164" s="9">
        <v>3</v>
      </c>
      <c r="N1164" s="6">
        <v>41.01</v>
      </c>
      <c r="O1164" s="7">
        <v>0</v>
      </c>
      <c r="P1164" s="6">
        <v>14.33</v>
      </c>
      <c r="Q1164" s="6">
        <f t="shared" si="72"/>
        <v>123.03</v>
      </c>
      <c r="R1164" s="6">
        <f t="shared" si="73"/>
        <v>42.99</v>
      </c>
      <c r="S1164" s="6">
        <f t="shared" si="74"/>
        <v>80.039999999999992</v>
      </c>
      <c r="T1164" s="8">
        <f t="shared" si="75"/>
        <v>0.65057303096805652</v>
      </c>
      <c r="U1164" s="5">
        <f>YEAR(SalesDataTable[[#This Row],[Order Date]])</f>
        <v>2026</v>
      </c>
      <c r="V1164" s="8" t="str">
        <f>"Q"&amp;ROUNDUP(MONTH(SalesDataTable[[#This Row],[Order Date]])/3,0)</f>
        <v>Q2</v>
      </c>
      <c r="W1164" s="9">
        <f>MONTH(SalesDataTable[[#This Row],[Order Date]])</f>
        <v>6</v>
      </c>
      <c r="X1164" s="8" t="str">
        <f>TEXT(SalesDataTable[[#This Row],[Order Date]],"mmm")</f>
        <v>Jun</v>
      </c>
    </row>
    <row r="1165" spans="1:24" ht="16">
      <c r="A1165" s="2">
        <v>1647</v>
      </c>
      <c r="B1165" s="3">
        <v>46195</v>
      </c>
      <c r="C1165" s="5">
        <f>YEAR(SalesDataTable[[#This Row],[Order Date]])</f>
        <v>2026</v>
      </c>
      <c r="D1165" s="14" t="str">
        <f>"Q"&amp;ROUNDUP(MONTH(SalesDataTable[[#This Row],[Order Date]])/3,0)</f>
        <v>Q2</v>
      </c>
      <c r="E1165" s="5">
        <f>MONTH(SalesDataTable[[#This Row],[Order Date]])</f>
        <v>6</v>
      </c>
      <c r="F1165" s="5" t="str">
        <f>TEXT(SalesDataTable[[#This Row],[Order Date]], "MMM")</f>
        <v>Jun</v>
      </c>
      <c r="G1165" s="4" t="s">
        <v>20</v>
      </c>
      <c r="H1165" s="4" t="s">
        <v>33</v>
      </c>
      <c r="I1165" s="4" t="s">
        <v>2</v>
      </c>
      <c r="J1165" s="4" t="s">
        <v>16</v>
      </c>
      <c r="K1165" s="4" t="s">
        <v>14</v>
      </c>
      <c r="L1165" s="4" t="s">
        <v>15</v>
      </c>
      <c r="M1165" s="9">
        <v>1</v>
      </c>
      <c r="N1165" s="6">
        <v>36.01</v>
      </c>
      <c r="O1165" s="7">
        <v>0</v>
      </c>
      <c r="P1165" s="6">
        <v>13.23</v>
      </c>
      <c r="Q1165" s="6">
        <f t="shared" si="72"/>
        <v>36.01</v>
      </c>
      <c r="R1165" s="6">
        <f t="shared" si="73"/>
        <v>13.23</v>
      </c>
      <c r="S1165" s="6">
        <f t="shared" si="74"/>
        <v>22.779999999999998</v>
      </c>
      <c r="T1165" s="8">
        <f t="shared" si="75"/>
        <v>0.63260205498472644</v>
      </c>
      <c r="U1165" s="5">
        <f>YEAR(SalesDataTable[[#This Row],[Order Date]])</f>
        <v>2026</v>
      </c>
      <c r="V1165" s="8" t="str">
        <f>"Q"&amp;ROUNDUP(MONTH(SalesDataTable[[#This Row],[Order Date]])/3,0)</f>
        <v>Q2</v>
      </c>
      <c r="W1165" s="9">
        <f>MONTH(SalesDataTable[[#This Row],[Order Date]])</f>
        <v>6</v>
      </c>
      <c r="X1165" s="8" t="str">
        <f>TEXT(SalesDataTable[[#This Row],[Order Date]],"mmm")</f>
        <v>Jun</v>
      </c>
    </row>
    <row r="1166" spans="1:24" ht="16">
      <c r="A1166" s="2">
        <v>2358</v>
      </c>
      <c r="B1166" s="3">
        <v>46195</v>
      </c>
      <c r="C1166" s="5">
        <f>YEAR(SalesDataTable[[#This Row],[Order Date]])</f>
        <v>2026</v>
      </c>
      <c r="D1166" s="14" t="str">
        <f>"Q"&amp;ROUNDUP(MONTH(SalesDataTable[[#This Row],[Order Date]])/3,0)</f>
        <v>Q2</v>
      </c>
      <c r="E1166" s="5">
        <f>MONTH(SalesDataTable[[#This Row],[Order Date]])</f>
        <v>6</v>
      </c>
      <c r="F1166" s="5" t="str">
        <f>TEXT(SalesDataTable[[#This Row],[Order Date]], "MMM")</f>
        <v>Jun</v>
      </c>
      <c r="G1166" s="4" t="s">
        <v>0</v>
      </c>
      <c r="H1166" s="4" t="s">
        <v>1</v>
      </c>
      <c r="I1166" s="4" t="s">
        <v>28</v>
      </c>
      <c r="J1166" s="4" t="s">
        <v>3</v>
      </c>
      <c r="K1166" s="4" t="s">
        <v>34</v>
      </c>
      <c r="L1166" s="4" t="s">
        <v>45</v>
      </c>
      <c r="M1166" s="9">
        <v>2</v>
      </c>
      <c r="N1166" s="6">
        <v>50.21</v>
      </c>
      <c r="O1166" s="7">
        <v>0.05</v>
      </c>
      <c r="P1166" s="6">
        <v>21.74</v>
      </c>
      <c r="Q1166" s="6">
        <f t="shared" si="72"/>
        <v>95.399000000000001</v>
      </c>
      <c r="R1166" s="6">
        <f t="shared" si="73"/>
        <v>43.48</v>
      </c>
      <c r="S1166" s="6">
        <f t="shared" si="74"/>
        <v>51.919000000000004</v>
      </c>
      <c r="T1166" s="8">
        <f t="shared" si="75"/>
        <v>0.54423002337550708</v>
      </c>
      <c r="U1166" s="5">
        <f>YEAR(SalesDataTable[[#This Row],[Order Date]])</f>
        <v>2026</v>
      </c>
      <c r="V1166" s="8" t="str">
        <f>"Q"&amp;ROUNDUP(MONTH(SalesDataTable[[#This Row],[Order Date]])/3,0)</f>
        <v>Q2</v>
      </c>
      <c r="W1166" s="9">
        <f>MONTH(SalesDataTable[[#This Row],[Order Date]])</f>
        <v>6</v>
      </c>
      <c r="X1166" s="8" t="str">
        <f>TEXT(SalesDataTable[[#This Row],[Order Date]],"mmm")</f>
        <v>Jun</v>
      </c>
    </row>
    <row r="1167" spans="1:24" ht="16">
      <c r="A1167" s="2">
        <v>2366</v>
      </c>
      <c r="B1167" s="3">
        <v>46195</v>
      </c>
      <c r="C1167" s="5">
        <f>YEAR(SalesDataTable[[#This Row],[Order Date]])</f>
        <v>2026</v>
      </c>
      <c r="D1167" s="14" t="str">
        <f>"Q"&amp;ROUNDUP(MONTH(SalesDataTable[[#This Row],[Order Date]])/3,0)</f>
        <v>Q2</v>
      </c>
      <c r="E1167" s="5">
        <f>MONTH(SalesDataTable[[#This Row],[Order Date]])</f>
        <v>6</v>
      </c>
      <c r="F1167" s="5" t="str">
        <f>TEXT(SalesDataTable[[#This Row],[Order Date]], "MMM")</f>
        <v>Jun</v>
      </c>
      <c r="G1167" s="4" t="s">
        <v>11</v>
      </c>
      <c r="H1167" s="4" t="s">
        <v>39</v>
      </c>
      <c r="I1167" s="4" t="s">
        <v>28</v>
      </c>
      <c r="J1167" s="4" t="s">
        <v>3</v>
      </c>
      <c r="K1167" s="4" t="s">
        <v>4</v>
      </c>
      <c r="L1167" s="4" t="s">
        <v>30</v>
      </c>
      <c r="M1167" s="9">
        <v>3</v>
      </c>
      <c r="N1167" s="6">
        <v>100.3</v>
      </c>
      <c r="O1167" s="7">
        <v>0</v>
      </c>
      <c r="P1167" s="6">
        <v>49.26</v>
      </c>
      <c r="Q1167" s="6">
        <f t="shared" si="72"/>
        <v>300.89999999999998</v>
      </c>
      <c r="R1167" s="6">
        <f t="shared" si="73"/>
        <v>147.78</v>
      </c>
      <c r="S1167" s="6">
        <f t="shared" si="74"/>
        <v>153.11999999999998</v>
      </c>
      <c r="T1167" s="8">
        <f t="shared" si="75"/>
        <v>0.5088733798604187</v>
      </c>
      <c r="U1167" s="5">
        <f>YEAR(SalesDataTable[[#This Row],[Order Date]])</f>
        <v>2026</v>
      </c>
      <c r="V1167" s="8" t="str">
        <f>"Q"&amp;ROUNDUP(MONTH(SalesDataTable[[#This Row],[Order Date]])/3,0)</f>
        <v>Q2</v>
      </c>
      <c r="W1167" s="9">
        <f>MONTH(SalesDataTable[[#This Row],[Order Date]])</f>
        <v>6</v>
      </c>
      <c r="X1167" s="8" t="str">
        <f>TEXT(SalesDataTable[[#This Row],[Order Date]],"mmm")</f>
        <v>Jun</v>
      </c>
    </row>
    <row r="1168" spans="1:24" ht="16">
      <c r="A1168" s="2">
        <v>3481</v>
      </c>
      <c r="B1168" s="3">
        <v>46195</v>
      </c>
      <c r="C1168" s="5">
        <f>YEAR(SalesDataTable[[#This Row],[Order Date]])</f>
        <v>2026</v>
      </c>
      <c r="D1168" s="14" t="str">
        <f>"Q"&amp;ROUNDUP(MONTH(SalesDataTable[[#This Row],[Order Date]])/3,0)</f>
        <v>Q2</v>
      </c>
      <c r="E1168" s="5">
        <f>MONTH(SalesDataTable[[#This Row],[Order Date]])</f>
        <v>6</v>
      </c>
      <c r="F1168" s="5" t="str">
        <f>TEXT(SalesDataTable[[#This Row],[Order Date]], "MMM")</f>
        <v>Jun</v>
      </c>
      <c r="G1168" s="4" t="s">
        <v>20</v>
      </c>
      <c r="H1168" s="4" t="s">
        <v>33</v>
      </c>
      <c r="I1168" s="4" t="s">
        <v>19</v>
      </c>
      <c r="J1168" s="4" t="s">
        <v>13</v>
      </c>
      <c r="K1168" s="4" t="s">
        <v>14</v>
      </c>
      <c r="L1168" s="4" t="s">
        <v>32</v>
      </c>
      <c r="M1168" s="9">
        <v>1</v>
      </c>
      <c r="N1168" s="6">
        <v>47.7</v>
      </c>
      <c r="O1168" s="7">
        <v>0.1</v>
      </c>
      <c r="P1168" s="6">
        <v>18.760000000000002</v>
      </c>
      <c r="Q1168" s="6">
        <f t="shared" si="72"/>
        <v>42.930000000000007</v>
      </c>
      <c r="R1168" s="6">
        <f t="shared" si="73"/>
        <v>18.760000000000002</v>
      </c>
      <c r="S1168" s="6">
        <f t="shared" si="74"/>
        <v>24.170000000000005</v>
      </c>
      <c r="T1168" s="8">
        <f t="shared" si="75"/>
        <v>0.56300955043093415</v>
      </c>
      <c r="U1168" s="5">
        <f>YEAR(SalesDataTable[[#This Row],[Order Date]])</f>
        <v>2026</v>
      </c>
      <c r="V1168" s="8" t="str">
        <f>"Q"&amp;ROUNDUP(MONTH(SalesDataTable[[#This Row],[Order Date]])/3,0)</f>
        <v>Q2</v>
      </c>
      <c r="W1168" s="9">
        <f>MONTH(SalesDataTable[[#This Row],[Order Date]])</f>
        <v>6</v>
      </c>
      <c r="X1168" s="8" t="str">
        <f>TEXT(SalesDataTable[[#This Row],[Order Date]],"mmm")</f>
        <v>Jun</v>
      </c>
    </row>
    <row r="1169" spans="1:24" ht="16">
      <c r="A1169" s="2">
        <v>3595</v>
      </c>
      <c r="B1169" s="3">
        <v>46195</v>
      </c>
      <c r="C1169" s="5">
        <f>YEAR(SalesDataTable[[#This Row],[Order Date]])</f>
        <v>2026</v>
      </c>
      <c r="D1169" s="14" t="str">
        <f>"Q"&amp;ROUNDUP(MONTH(SalesDataTable[[#This Row],[Order Date]])/3,0)</f>
        <v>Q2</v>
      </c>
      <c r="E1169" s="5">
        <f>MONTH(SalesDataTable[[#This Row],[Order Date]])</f>
        <v>6</v>
      </c>
      <c r="F1169" s="5" t="str">
        <f>TEXT(SalesDataTable[[#This Row],[Order Date]], "MMM")</f>
        <v>Jun</v>
      </c>
      <c r="G1169" s="4" t="s">
        <v>6</v>
      </c>
      <c r="H1169" s="4" t="s">
        <v>49</v>
      </c>
      <c r="I1169" s="4" t="s">
        <v>2</v>
      </c>
      <c r="J1169" s="4" t="s">
        <v>13</v>
      </c>
      <c r="K1169" s="4" t="s">
        <v>4</v>
      </c>
      <c r="L1169" s="4" t="s">
        <v>26</v>
      </c>
      <c r="M1169" s="9">
        <v>2</v>
      </c>
      <c r="N1169" s="6">
        <v>40.94</v>
      </c>
      <c r="O1169" s="7">
        <v>0.1</v>
      </c>
      <c r="P1169" s="6">
        <v>16.88</v>
      </c>
      <c r="Q1169" s="6">
        <f t="shared" si="72"/>
        <v>73.691999999999993</v>
      </c>
      <c r="R1169" s="6">
        <f t="shared" si="73"/>
        <v>33.76</v>
      </c>
      <c r="S1169" s="6">
        <f t="shared" si="74"/>
        <v>39.931999999999995</v>
      </c>
      <c r="T1169" s="8">
        <f t="shared" si="75"/>
        <v>0.54187700157411933</v>
      </c>
      <c r="U1169" s="5">
        <f>YEAR(SalesDataTable[[#This Row],[Order Date]])</f>
        <v>2026</v>
      </c>
      <c r="V1169" s="8" t="str">
        <f>"Q"&amp;ROUNDUP(MONTH(SalesDataTable[[#This Row],[Order Date]])/3,0)</f>
        <v>Q2</v>
      </c>
      <c r="W1169" s="9">
        <f>MONTH(SalesDataTable[[#This Row],[Order Date]])</f>
        <v>6</v>
      </c>
      <c r="X1169" s="8" t="str">
        <f>TEXT(SalesDataTable[[#This Row],[Order Date]],"mmm")</f>
        <v>Jun</v>
      </c>
    </row>
    <row r="1170" spans="1:24" ht="16">
      <c r="A1170" s="2">
        <v>3766</v>
      </c>
      <c r="B1170" s="3">
        <v>46195</v>
      </c>
      <c r="C1170" s="5">
        <f>YEAR(SalesDataTable[[#This Row],[Order Date]])</f>
        <v>2026</v>
      </c>
      <c r="D1170" s="14" t="str">
        <f>"Q"&amp;ROUNDUP(MONTH(SalesDataTable[[#This Row],[Order Date]])/3,0)</f>
        <v>Q2</v>
      </c>
      <c r="E1170" s="5">
        <f>MONTH(SalesDataTable[[#This Row],[Order Date]])</f>
        <v>6</v>
      </c>
      <c r="F1170" s="5" t="str">
        <f>TEXT(SalesDataTable[[#This Row],[Order Date]], "MMM")</f>
        <v>Jun</v>
      </c>
      <c r="G1170" s="4" t="s">
        <v>20</v>
      </c>
      <c r="H1170" s="4" t="s">
        <v>33</v>
      </c>
      <c r="I1170" s="4" t="s">
        <v>19</v>
      </c>
      <c r="J1170" s="4" t="s">
        <v>3</v>
      </c>
      <c r="K1170" s="4" t="s">
        <v>9</v>
      </c>
      <c r="L1170" s="4" t="s">
        <v>10</v>
      </c>
      <c r="M1170" s="9">
        <v>1</v>
      </c>
      <c r="N1170" s="6">
        <v>93.78</v>
      </c>
      <c r="O1170" s="7">
        <v>0</v>
      </c>
      <c r="P1170" s="6">
        <v>46.62</v>
      </c>
      <c r="Q1170" s="6">
        <f t="shared" si="72"/>
        <v>93.78</v>
      </c>
      <c r="R1170" s="6">
        <f t="shared" si="73"/>
        <v>46.62</v>
      </c>
      <c r="S1170" s="6">
        <f t="shared" si="74"/>
        <v>47.160000000000004</v>
      </c>
      <c r="T1170" s="8">
        <f t="shared" si="75"/>
        <v>0.50287907869481774</v>
      </c>
      <c r="U1170" s="5">
        <f>YEAR(SalesDataTable[[#This Row],[Order Date]])</f>
        <v>2026</v>
      </c>
      <c r="V1170" s="8" t="str">
        <f>"Q"&amp;ROUNDUP(MONTH(SalesDataTable[[#This Row],[Order Date]])/3,0)</f>
        <v>Q2</v>
      </c>
      <c r="W1170" s="9">
        <f>MONTH(SalesDataTable[[#This Row],[Order Date]])</f>
        <v>6</v>
      </c>
      <c r="X1170" s="8" t="str">
        <f>TEXT(SalesDataTable[[#This Row],[Order Date]],"mmm")</f>
        <v>Jun</v>
      </c>
    </row>
    <row r="1171" spans="1:24" ht="16">
      <c r="A1171" s="2">
        <v>3933</v>
      </c>
      <c r="B1171" s="3">
        <v>46195</v>
      </c>
      <c r="C1171" s="5">
        <f>YEAR(SalesDataTable[[#This Row],[Order Date]])</f>
        <v>2026</v>
      </c>
      <c r="D1171" s="14" t="str">
        <f>"Q"&amp;ROUNDUP(MONTH(SalesDataTable[[#This Row],[Order Date]])/3,0)</f>
        <v>Q2</v>
      </c>
      <c r="E1171" s="5">
        <f>MONTH(SalesDataTable[[#This Row],[Order Date]])</f>
        <v>6</v>
      </c>
      <c r="F1171" s="5" t="str">
        <f>TEXT(SalesDataTable[[#This Row],[Order Date]], "MMM")</f>
        <v>Jun</v>
      </c>
      <c r="G1171" s="4" t="s">
        <v>20</v>
      </c>
      <c r="H1171" s="4" t="s">
        <v>21</v>
      </c>
      <c r="I1171" s="4" t="s">
        <v>19</v>
      </c>
      <c r="J1171" s="4" t="s">
        <v>13</v>
      </c>
      <c r="K1171" s="4" t="s">
        <v>34</v>
      </c>
      <c r="L1171" s="4" t="s">
        <v>45</v>
      </c>
      <c r="M1171" s="9">
        <v>2</v>
      </c>
      <c r="N1171" s="6">
        <v>51.42</v>
      </c>
      <c r="O1171" s="7">
        <v>0</v>
      </c>
      <c r="P1171" s="6">
        <v>22.19</v>
      </c>
      <c r="Q1171" s="6">
        <f t="shared" si="72"/>
        <v>102.84</v>
      </c>
      <c r="R1171" s="6">
        <f t="shared" si="73"/>
        <v>44.38</v>
      </c>
      <c r="S1171" s="6">
        <f t="shared" si="74"/>
        <v>58.46</v>
      </c>
      <c r="T1171" s="8">
        <f t="shared" si="75"/>
        <v>0.56845585375340335</v>
      </c>
      <c r="U1171" s="5">
        <f>YEAR(SalesDataTable[[#This Row],[Order Date]])</f>
        <v>2026</v>
      </c>
      <c r="V1171" s="8" t="str">
        <f>"Q"&amp;ROUNDUP(MONTH(SalesDataTable[[#This Row],[Order Date]])/3,0)</f>
        <v>Q2</v>
      </c>
      <c r="W1171" s="9">
        <f>MONTH(SalesDataTable[[#This Row],[Order Date]])</f>
        <v>6</v>
      </c>
      <c r="X1171" s="8" t="str">
        <f>TEXT(SalesDataTable[[#This Row],[Order Date]],"mmm")</f>
        <v>Jun</v>
      </c>
    </row>
    <row r="1172" spans="1:24" ht="16">
      <c r="A1172" s="2">
        <v>3951</v>
      </c>
      <c r="B1172" s="3">
        <v>46195</v>
      </c>
      <c r="C1172" s="5">
        <f>YEAR(SalesDataTable[[#This Row],[Order Date]])</f>
        <v>2026</v>
      </c>
      <c r="D1172" s="14" t="str">
        <f>"Q"&amp;ROUNDUP(MONTH(SalesDataTable[[#This Row],[Order Date]])/3,0)</f>
        <v>Q2</v>
      </c>
      <c r="E1172" s="5">
        <f>MONTH(SalesDataTable[[#This Row],[Order Date]])</f>
        <v>6</v>
      </c>
      <c r="F1172" s="5" t="str">
        <f>TEXT(SalesDataTable[[#This Row],[Order Date]], "MMM")</f>
        <v>Jun</v>
      </c>
      <c r="G1172" s="4" t="s">
        <v>11</v>
      </c>
      <c r="H1172" s="4" t="s">
        <v>12</v>
      </c>
      <c r="I1172" s="4" t="s">
        <v>19</v>
      </c>
      <c r="J1172" s="4" t="s">
        <v>13</v>
      </c>
      <c r="K1172" s="4" t="s">
        <v>14</v>
      </c>
      <c r="L1172" s="4" t="s">
        <v>48</v>
      </c>
      <c r="M1172" s="9">
        <v>1</v>
      </c>
      <c r="N1172" s="6">
        <v>164.99</v>
      </c>
      <c r="O1172" s="7">
        <v>0.1</v>
      </c>
      <c r="P1172" s="6">
        <v>86.6</v>
      </c>
      <c r="Q1172" s="6">
        <f t="shared" si="72"/>
        <v>148.49100000000001</v>
      </c>
      <c r="R1172" s="6">
        <f t="shared" si="73"/>
        <v>86.6</v>
      </c>
      <c r="S1172" s="6">
        <f t="shared" si="74"/>
        <v>61.89100000000002</v>
      </c>
      <c r="T1172" s="8">
        <f t="shared" si="75"/>
        <v>0.41679967136055396</v>
      </c>
      <c r="U1172" s="5">
        <f>YEAR(SalesDataTable[[#This Row],[Order Date]])</f>
        <v>2026</v>
      </c>
      <c r="V1172" s="8" t="str">
        <f>"Q"&amp;ROUNDUP(MONTH(SalesDataTable[[#This Row],[Order Date]])/3,0)</f>
        <v>Q2</v>
      </c>
      <c r="W1172" s="9">
        <f>MONTH(SalesDataTable[[#This Row],[Order Date]])</f>
        <v>6</v>
      </c>
      <c r="X1172" s="8" t="str">
        <f>TEXT(SalesDataTable[[#This Row],[Order Date]],"mmm")</f>
        <v>Jun</v>
      </c>
    </row>
    <row r="1173" spans="1:24" ht="16">
      <c r="A1173" s="2">
        <v>4078</v>
      </c>
      <c r="B1173" s="3">
        <v>46195</v>
      </c>
      <c r="C1173" s="5">
        <f>YEAR(SalesDataTable[[#This Row],[Order Date]])</f>
        <v>2026</v>
      </c>
      <c r="D1173" s="14" t="str">
        <f>"Q"&amp;ROUNDUP(MONTH(SalesDataTable[[#This Row],[Order Date]])/3,0)</f>
        <v>Q2</v>
      </c>
      <c r="E1173" s="5">
        <f>MONTH(SalesDataTable[[#This Row],[Order Date]])</f>
        <v>6</v>
      </c>
      <c r="F1173" s="5" t="str">
        <f>TEXT(SalesDataTable[[#This Row],[Order Date]], "MMM")</f>
        <v>Jun</v>
      </c>
      <c r="G1173" s="4" t="s">
        <v>11</v>
      </c>
      <c r="H1173" s="4" t="s">
        <v>25</v>
      </c>
      <c r="I1173" s="4" t="s">
        <v>28</v>
      </c>
      <c r="J1173" s="4" t="s">
        <v>3</v>
      </c>
      <c r="K1173" s="4" t="s">
        <v>9</v>
      </c>
      <c r="L1173" s="4" t="s">
        <v>17</v>
      </c>
      <c r="M1173" s="9">
        <v>1</v>
      </c>
      <c r="N1173" s="6">
        <v>145.65</v>
      </c>
      <c r="O1173" s="7">
        <v>0</v>
      </c>
      <c r="P1173" s="6">
        <v>79.87</v>
      </c>
      <c r="Q1173" s="6">
        <f t="shared" si="72"/>
        <v>145.65</v>
      </c>
      <c r="R1173" s="6">
        <f t="shared" si="73"/>
        <v>79.87</v>
      </c>
      <c r="S1173" s="6">
        <f t="shared" si="74"/>
        <v>65.78</v>
      </c>
      <c r="T1173" s="8">
        <f t="shared" si="75"/>
        <v>0.45163062135255749</v>
      </c>
      <c r="U1173" s="5">
        <f>YEAR(SalesDataTable[[#This Row],[Order Date]])</f>
        <v>2026</v>
      </c>
      <c r="V1173" s="8" t="str">
        <f>"Q"&amp;ROUNDUP(MONTH(SalesDataTable[[#This Row],[Order Date]])/3,0)</f>
        <v>Q2</v>
      </c>
      <c r="W1173" s="9">
        <f>MONTH(SalesDataTable[[#This Row],[Order Date]])</f>
        <v>6</v>
      </c>
      <c r="X1173" s="8" t="str">
        <f>TEXT(SalesDataTable[[#This Row],[Order Date]],"mmm")</f>
        <v>Jun</v>
      </c>
    </row>
    <row r="1174" spans="1:24" ht="16">
      <c r="A1174" s="2">
        <v>4182</v>
      </c>
      <c r="B1174" s="3">
        <v>46195</v>
      </c>
      <c r="C1174" s="5">
        <f>YEAR(SalesDataTable[[#This Row],[Order Date]])</f>
        <v>2026</v>
      </c>
      <c r="D1174" s="14" t="str">
        <f>"Q"&amp;ROUNDUP(MONTH(SalesDataTable[[#This Row],[Order Date]])/3,0)</f>
        <v>Q2</v>
      </c>
      <c r="E1174" s="5">
        <f>MONTH(SalesDataTable[[#This Row],[Order Date]])</f>
        <v>6</v>
      </c>
      <c r="F1174" s="5" t="str">
        <f>TEXT(SalesDataTable[[#This Row],[Order Date]], "MMM")</f>
        <v>Jun</v>
      </c>
      <c r="G1174" s="4" t="s">
        <v>6</v>
      </c>
      <c r="H1174" s="4" t="s">
        <v>41</v>
      </c>
      <c r="I1174" s="4" t="s">
        <v>2</v>
      </c>
      <c r="J1174" s="4" t="s">
        <v>13</v>
      </c>
      <c r="K1174" s="4" t="s">
        <v>34</v>
      </c>
      <c r="L1174" s="4" t="s">
        <v>38</v>
      </c>
      <c r="M1174" s="9">
        <v>4</v>
      </c>
      <c r="N1174" s="6">
        <v>120.94</v>
      </c>
      <c r="O1174" s="7">
        <v>0.05</v>
      </c>
      <c r="P1174" s="6">
        <v>70.84</v>
      </c>
      <c r="Q1174" s="6">
        <f t="shared" si="72"/>
        <v>459.57199999999995</v>
      </c>
      <c r="R1174" s="6">
        <f t="shared" si="73"/>
        <v>283.36</v>
      </c>
      <c r="S1174" s="6">
        <f t="shared" si="74"/>
        <v>176.21199999999993</v>
      </c>
      <c r="T1174" s="8">
        <f t="shared" si="75"/>
        <v>0.38342631840059871</v>
      </c>
      <c r="U1174" s="5">
        <f>YEAR(SalesDataTable[[#This Row],[Order Date]])</f>
        <v>2026</v>
      </c>
      <c r="V1174" s="8" t="str">
        <f>"Q"&amp;ROUNDUP(MONTH(SalesDataTable[[#This Row],[Order Date]])/3,0)</f>
        <v>Q2</v>
      </c>
      <c r="W1174" s="9">
        <f>MONTH(SalesDataTable[[#This Row],[Order Date]])</f>
        <v>6</v>
      </c>
      <c r="X1174" s="8" t="str">
        <f>TEXT(SalesDataTable[[#This Row],[Order Date]],"mmm")</f>
        <v>Jun</v>
      </c>
    </row>
    <row r="1175" spans="1:24" ht="16">
      <c r="A1175" s="2">
        <v>323</v>
      </c>
      <c r="B1175" s="3">
        <v>46196</v>
      </c>
      <c r="C1175" s="5">
        <f>YEAR(SalesDataTable[[#This Row],[Order Date]])</f>
        <v>2026</v>
      </c>
      <c r="D1175" s="14" t="str">
        <f>"Q"&amp;ROUNDUP(MONTH(SalesDataTable[[#This Row],[Order Date]])/3,0)</f>
        <v>Q2</v>
      </c>
      <c r="E1175" s="5">
        <f>MONTH(SalesDataTable[[#This Row],[Order Date]])</f>
        <v>6</v>
      </c>
      <c r="F1175" s="5" t="str">
        <f>TEXT(SalesDataTable[[#This Row],[Order Date]], "MMM")</f>
        <v>Jun</v>
      </c>
      <c r="G1175" s="4" t="s">
        <v>20</v>
      </c>
      <c r="H1175" s="4" t="s">
        <v>47</v>
      </c>
      <c r="I1175" s="4" t="s">
        <v>2</v>
      </c>
      <c r="J1175" s="4" t="s">
        <v>3</v>
      </c>
      <c r="K1175" s="4" t="s">
        <v>14</v>
      </c>
      <c r="L1175" s="4" t="s">
        <v>15</v>
      </c>
      <c r="M1175" s="9">
        <v>1</v>
      </c>
      <c r="N1175" s="6">
        <v>36.94</v>
      </c>
      <c r="O1175" s="7">
        <v>0</v>
      </c>
      <c r="P1175" s="6">
        <v>13.25</v>
      </c>
      <c r="Q1175" s="6">
        <f t="shared" si="72"/>
        <v>36.94</v>
      </c>
      <c r="R1175" s="6">
        <f t="shared" si="73"/>
        <v>13.25</v>
      </c>
      <c r="S1175" s="6">
        <f t="shared" si="74"/>
        <v>23.689999999999998</v>
      </c>
      <c r="T1175" s="8">
        <f t="shared" si="75"/>
        <v>0.64131023280996213</v>
      </c>
      <c r="U1175" s="5">
        <f>YEAR(SalesDataTable[[#This Row],[Order Date]])</f>
        <v>2026</v>
      </c>
      <c r="V1175" s="8" t="str">
        <f>"Q"&amp;ROUNDUP(MONTH(SalesDataTable[[#This Row],[Order Date]])/3,0)</f>
        <v>Q2</v>
      </c>
      <c r="W1175" s="9">
        <f>MONTH(SalesDataTable[[#This Row],[Order Date]])</f>
        <v>6</v>
      </c>
      <c r="X1175" s="8" t="str">
        <f>TEXT(SalesDataTable[[#This Row],[Order Date]],"mmm")</f>
        <v>Jun</v>
      </c>
    </row>
    <row r="1176" spans="1:24" ht="16">
      <c r="A1176" s="2">
        <v>544</v>
      </c>
      <c r="B1176" s="3">
        <v>46196</v>
      </c>
      <c r="C1176" s="5">
        <f>YEAR(SalesDataTable[[#This Row],[Order Date]])</f>
        <v>2026</v>
      </c>
      <c r="D1176" s="14" t="str">
        <f>"Q"&amp;ROUNDUP(MONTH(SalesDataTable[[#This Row],[Order Date]])/3,0)</f>
        <v>Q2</v>
      </c>
      <c r="E1176" s="5">
        <f>MONTH(SalesDataTable[[#This Row],[Order Date]])</f>
        <v>6</v>
      </c>
      <c r="F1176" s="5" t="str">
        <f>TEXT(SalesDataTable[[#This Row],[Order Date]], "MMM")</f>
        <v>Jun</v>
      </c>
      <c r="G1176" s="4" t="s">
        <v>0</v>
      </c>
      <c r="H1176" s="4" t="s">
        <v>50</v>
      </c>
      <c r="I1176" s="4" t="s">
        <v>2</v>
      </c>
      <c r="J1176" s="4" t="s">
        <v>16</v>
      </c>
      <c r="K1176" s="4" t="s">
        <v>9</v>
      </c>
      <c r="L1176" s="4" t="s">
        <v>10</v>
      </c>
      <c r="M1176" s="9">
        <v>1</v>
      </c>
      <c r="N1176" s="6">
        <v>90.3</v>
      </c>
      <c r="O1176" s="7">
        <v>0.05</v>
      </c>
      <c r="P1176" s="6">
        <v>45.07</v>
      </c>
      <c r="Q1176" s="6">
        <f t="shared" si="72"/>
        <v>85.784999999999997</v>
      </c>
      <c r="R1176" s="6">
        <f t="shared" si="73"/>
        <v>45.07</v>
      </c>
      <c r="S1176" s="6">
        <f t="shared" si="74"/>
        <v>40.714999999999996</v>
      </c>
      <c r="T1176" s="8">
        <f t="shared" si="75"/>
        <v>0.47461677449437545</v>
      </c>
      <c r="U1176" s="5">
        <f>YEAR(SalesDataTable[[#This Row],[Order Date]])</f>
        <v>2026</v>
      </c>
      <c r="V1176" s="8" t="str">
        <f>"Q"&amp;ROUNDUP(MONTH(SalesDataTable[[#This Row],[Order Date]])/3,0)</f>
        <v>Q2</v>
      </c>
      <c r="W1176" s="9">
        <f>MONTH(SalesDataTable[[#This Row],[Order Date]])</f>
        <v>6</v>
      </c>
      <c r="X1176" s="8" t="str">
        <f>TEXT(SalesDataTable[[#This Row],[Order Date]],"mmm")</f>
        <v>Jun</v>
      </c>
    </row>
    <row r="1177" spans="1:24" ht="16">
      <c r="A1177" s="2">
        <v>1570</v>
      </c>
      <c r="B1177" s="3">
        <v>46196</v>
      </c>
      <c r="C1177" s="5">
        <f>YEAR(SalesDataTable[[#This Row],[Order Date]])</f>
        <v>2026</v>
      </c>
      <c r="D1177" s="14" t="str">
        <f>"Q"&amp;ROUNDUP(MONTH(SalesDataTable[[#This Row],[Order Date]])/3,0)</f>
        <v>Q2</v>
      </c>
      <c r="E1177" s="5">
        <f>MONTH(SalesDataTable[[#This Row],[Order Date]])</f>
        <v>6</v>
      </c>
      <c r="F1177" s="5" t="str">
        <f>TEXT(SalesDataTable[[#This Row],[Order Date]], "MMM")</f>
        <v>Jun</v>
      </c>
      <c r="G1177" s="4" t="s">
        <v>20</v>
      </c>
      <c r="H1177" s="4" t="s">
        <v>47</v>
      </c>
      <c r="I1177" s="4" t="s">
        <v>28</v>
      </c>
      <c r="J1177" s="4" t="s">
        <v>3</v>
      </c>
      <c r="K1177" s="4" t="s">
        <v>23</v>
      </c>
      <c r="L1177" s="4" t="s">
        <v>24</v>
      </c>
      <c r="M1177" s="9">
        <v>1</v>
      </c>
      <c r="N1177" s="6">
        <v>335.05</v>
      </c>
      <c r="O1177" s="7">
        <v>0</v>
      </c>
      <c r="P1177" s="6">
        <v>191.67</v>
      </c>
      <c r="Q1177" s="6">
        <f t="shared" si="72"/>
        <v>335.05</v>
      </c>
      <c r="R1177" s="6">
        <f t="shared" si="73"/>
        <v>191.67</v>
      </c>
      <c r="S1177" s="6">
        <f t="shared" si="74"/>
        <v>143.38000000000002</v>
      </c>
      <c r="T1177" s="8">
        <f t="shared" si="75"/>
        <v>0.42793612893597976</v>
      </c>
      <c r="U1177" s="5">
        <f>YEAR(SalesDataTable[[#This Row],[Order Date]])</f>
        <v>2026</v>
      </c>
      <c r="V1177" s="8" t="str">
        <f>"Q"&amp;ROUNDUP(MONTH(SalesDataTable[[#This Row],[Order Date]])/3,0)</f>
        <v>Q2</v>
      </c>
      <c r="W1177" s="9">
        <f>MONTH(SalesDataTable[[#This Row],[Order Date]])</f>
        <v>6</v>
      </c>
      <c r="X1177" s="8" t="str">
        <f>TEXT(SalesDataTable[[#This Row],[Order Date]],"mmm")</f>
        <v>Jun</v>
      </c>
    </row>
    <row r="1178" spans="1:24" ht="16">
      <c r="A1178" s="2">
        <v>1932</v>
      </c>
      <c r="B1178" s="3">
        <v>46196</v>
      </c>
      <c r="C1178" s="5">
        <f>YEAR(SalesDataTable[[#This Row],[Order Date]])</f>
        <v>2026</v>
      </c>
      <c r="D1178" s="14" t="str">
        <f>"Q"&amp;ROUNDUP(MONTH(SalesDataTable[[#This Row],[Order Date]])/3,0)</f>
        <v>Q2</v>
      </c>
      <c r="E1178" s="5">
        <f>MONTH(SalesDataTable[[#This Row],[Order Date]])</f>
        <v>6</v>
      </c>
      <c r="F1178" s="5" t="str">
        <f>TEXT(SalesDataTable[[#This Row],[Order Date]], "MMM")</f>
        <v>Jun</v>
      </c>
      <c r="G1178" s="4" t="s">
        <v>20</v>
      </c>
      <c r="H1178" s="4" t="s">
        <v>33</v>
      </c>
      <c r="I1178" s="4" t="s">
        <v>2</v>
      </c>
      <c r="J1178" s="4" t="s">
        <v>13</v>
      </c>
      <c r="K1178" s="4" t="s">
        <v>14</v>
      </c>
      <c r="L1178" s="4" t="s">
        <v>15</v>
      </c>
      <c r="M1178" s="9">
        <v>1</v>
      </c>
      <c r="N1178" s="6">
        <v>35.9</v>
      </c>
      <c r="O1178" s="7">
        <v>0.05</v>
      </c>
      <c r="P1178" s="6">
        <v>13.81</v>
      </c>
      <c r="Q1178" s="6">
        <f t="shared" si="72"/>
        <v>34.104999999999997</v>
      </c>
      <c r="R1178" s="6">
        <f t="shared" si="73"/>
        <v>13.81</v>
      </c>
      <c r="S1178" s="6">
        <f t="shared" si="74"/>
        <v>20.294999999999995</v>
      </c>
      <c r="T1178" s="8">
        <f t="shared" si="75"/>
        <v>0.59507403606509301</v>
      </c>
      <c r="U1178" s="5">
        <f>YEAR(SalesDataTable[[#This Row],[Order Date]])</f>
        <v>2026</v>
      </c>
      <c r="V1178" s="8" t="str">
        <f>"Q"&amp;ROUNDUP(MONTH(SalesDataTable[[#This Row],[Order Date]])/3,0)</f>
        <v>Q2</v>
      </c>
      <c r="W1178" s="9">
        <f>MONTH(SalesDataTable[[#This Row],[Order Date]])</f>
        <v>6</v>
      </c>
      <c r="X1178" s="8" t="str">
        <f>TEXT(SalesDataTable[[#This Row],[Order Date]],"mmm")</f>
        <v>Jun</v>
      </c>
    </row>
    <row r="1179" spans="1:24" ht="16">
      <c r="A1179" s="2">
        <v>4352</v>
      </c>
      <c r="B1179" s="3">
        <v>46196</v>
      </c>
      <c r="C1179" s="5">
        <f>YEAR(SalesDataTable[[#This Row],[Order Date]])</f>
        <v>2026</v>
      </c>
      <c r="D1179" s="14" t="str">
        <f>"Q"&amp;ROUNDUP(MONTH(SalesDataTable[[#This Row],[Order Date]])/3,0)</f>
        <v>Q2</v>
      </c>
      <c r="E1179" s="5">
        <f>MONTH(SalesDataTable[[#This Row],[Order Date]])</f>
        <v>6</v>
      </c>
      <c r="F1179" s="5" t="str">
        <f>TEXT(SalesDataTable[[#This Row],[Order Date]], "MMM")</f>
        <v>Jun</v>
      </c>
      <c r="G1179" s="4" t="s">
        <v>20</v>
      </c>
      <c r="H1179" s="4" t="s">
        <v>47</v>
      </c>
      <c r="I1179" s="4" t="s">
        <v>2</v>
      </c>
      <c r="J1179" s="4" t="s">
        <v>3</v>
      </c>
      <c r="K1179" s="4" t="s">
        <v>4</v>
      </c>
      <c r="L1179" s="4" t="s">
        <v>22</v>
      </c>
      <c r="M1179" s="9">
        <v>6</v>
      </c>
      <c r="N1179" s="6">
        <v>51.34</v>
      </c>
      <c r="O1179" s="7">
        <v>0.1</v>
      </c>
      <c r="P1179" s="6">
        <v>22.47</v>
      </c>
      <c r="Q1179" s="6">
        <f t="shared" si="72"/>
        <v>277.23600000000005</v>
      </c>
      <c r="R1179" s="6">
        <f t="shared" si="73"/>
        <v>134.82</v>
      </c>
      <c r="S1179" s="6">
        <f t="shared" si="74"/>
        <v>142.41600000000005</v>
      </c>
      <c r="T1179" s="8">
        <f t="shared" si="75"/>
        <v>0.51369951954291659</v>
      </c>
      <c r="U1179" s="5">
        <f>YEAR(SalesDataTable[[#This Row],[Order Date]])</f>
        <v>2026</v>
      </c>
      <c r="V1179" s="8" t="str">
        <f>"Q"&amp;ROUNDUP(MONTH(SalesDataTable[[#This Row],[Order Date]])/3,0)</f>
        <v>Q2</v>
      </c>
      <c r="W1179" s="9">
        <f>MONTH(SalesDataTable[[#This Row],[Order Date]])</f>
        <v>6</v>
      </c>
      <c r="X1179" s="8" t="str">
        <f>TEXT(SalesDataTable[[#This Row],[Order Date]],"mmm")</f>
        <v>Jun</v>
      </c>
    </row>
    <row r="1180" spans="1:24" ht="16">
      <c r="A1180" s="2">
        <v>4561</v>
      </c>
      <c r="B1180" s="3">
        <v>46196</v>
      </c>
      <c r="C1180" s="5">
        <f>YEAR(SalesDataTable[[#This Row],[Order Date]])</f>
        <v>2026</v>
      </c>
      <c r="D1180" s="14" t="str">
        <f>"Q"&amp;ROUNDUP(MONTH(SalesDataTable[[#This Row],[Order Date]])/3,0)</f>
        <v>Q2</v>
      </c>
      <c r="E1180" s="5">
        <f>MONTH(SalesDataTable[[#This Row],[Order Date]])</f>
        <v>6</v>
      </c>
      <c r="F1180" s="5" t="str">
        <f>TEXT(SalesDataTable[[#This Row],[Order Date]], "MMM")</f>
        <v>Jun</v>
      </c>
      <c r="G1180" s="4" t="s">
        <v>0</v>
      </c>
      <c r="H1180" s="4" t="s">
        <v>1</v>
      </c>
      <c r="I1180" s="4" t="s">
        <v>19</v>
      </c>
      <c r="J1180" s="4" t="s">
        <v>3</v>
      </c>
      <c r="K1180" s="4" t="s">
        <v>9</v>
      </c>
      <c r="L1180" s="4" t="s">
        <v>37</v>
      </c>
      <c r="M1180" s="9">
        <v>1</v>
      </c>
      <c r="N1180" s="6">
        <v>157.91</v>
      </c>
      <c r="O1180" s="7">
        <v>0</v>
      </c>
      <c r="P1180" s="6">
        <v>77.12</v>
      </c>
      <c r="Q1180" s="6">
        <f t="shared" si="72"/>
        <v>157.91</v>
      </c>
      <c r="R1180" s="6">
        <f t="shared" si="73"/>
        <v>77.12</v>
      </c>
      <c r="S1180" s="6">
        <f t="shared" si="74"/>
        <v>80.789999999999992</v>
      </c>
      <c r="T1180" s="8">
        <f t="shared" si="75"/>
        <v>0.51162054334747642</v>
      </c>
      <c r="U1180" s="5">
        <f>YEAR(SalesDataTable[[#This Row],[Order Date]])</f>
        <v>2026</v>
      </c>
      <c r="V1180" s="8" t="str">
        <f>"Q"&amp;ROUNDUP(MONTH(SalesDataTable[[#This Row],[Order Date]])/3,0)</f>
        <v>Q2</v>
      </c>
      <c r="W1180" s="9">
        <f>MONTH(SalesDataTable[[#This Row],[Order Date]])</f>
        <v>6</v>
      </c>
      <c r="X1180" s="8" t="str">
        <f>TEXT(SalesDataTable[[#This Row],[Order Date]],"mmm")</f>
        <v>Jun</v>
      </c>
    </row>
    <row r="1181" spans="1:24" ht="16">
      <c r="A1181" s="2">
        <v>4741</v>
      </c>
      <c r="B1181" s="3">
        <v>46196</v>
      </c>
      <c r="C1181" s="5">
        <f>YEAR(SalesDataTable[[#This Row],[Order Date]])</f>
        <v>2026</v>
      </c>
      <c r="D1181" s="14" t="str">
        <f>"Q"&amp;ROUNDUP(MONTH(SalesDataTable[[#This Row],[Order Date]])/3,0)</f>
        <v>Q2</v>
      </c>
      <c r="E1181" s="5">
        <f>MONTH(SalesDataTable[[#This Row],[Order Date]])</f>
        <v>6</v>
      </c>
      <c r="F1181" s="5" t="str">
        <f>TEXT(SalesDataTable[[#This Row],[Order Date]], "MMM")</f>
        <v>Jun</v>
      </c>
      <c r="G1181" s="4" t="s">
        <v>20</v>
      </c>
      <c r="H1181" s="4" t="s">
        <v>47</v>
      </c>
      <c r="I1181" s="4" t="s">
        <v>2</v>
      </c>
      <c r="J1181" s="4" t="s">
        <v>13</v>
      </c>
      <c r="K1181" s="4" t="s">
        <v>4</v>
      </c>
      <c r="L1181" s="4" t="s">
        <v>26</v>
      </c>
      <c r="M1181" s="9">
        <v>3</v>
      </c>
      <c r="N1181" s="6">
        <v>41.09</v>
      </c>
      <c r="O1181" s="7">
        <v>0.05</v>
      </c>
      <c r="P1181" s="6">
        <v>16.809999999999999</v>
      </c>
      <c r="Q1181" s="6">
        <f t="shared" si="72"/>
        <v>117.10650000000001</v>
      </c>
      <c r="R1181" s="6">
        <f t="shared" si="73"/>
        <v>50.429999999999993</v>
      </c>
      <c r="S1181" s="6">
        <f t="shared" si="74"/>
        <v>66.676500000000019</v>
      </c>
      <c r="T1181" s="8">
        <f t="shared" si="75"/>
        <v>0.569366346018368</v>
      </c>
      <c r="U1181" s="5">
        <f>YEAR(SalesDataTable[[#This Row],[Order Date]])</f>
        <v>2026</v>
      </c>
      <c r="V1181" s="8" t="str">
        <f>"Q"&amp;ROUNDUP(MONTH(SalesDataTable[[#This Row],[Order Date]])/3,0)</f>
        <v>Q2</v>
      </c>
      <c r="W1181" s="9">
        <f>MONTH(SalesDataTable[[#This Row],[Order Date]])</f>
        <v>6</v>
      </c>
      <c r="X1181" s="8" t="str">
        <f>TEXT(SalesDataTable[[#This Row],[Order Date]],"mmm")</f>
        <v>Jun</v>
      </c>
    </row>
    <row r="1182" spans="1:24" ht="16">
      <c r="A1182" s="2">
        <v>4882</v>
      </c>
      <c r="B1182" s="3">
        <v>46196</v>
      </c>
      <c r="C1182" s="5">
        <f>YEAR(SalesDataTable[[#This Row],[Order Date]])</f>
        <v>2026</v>
      </c>
      <c r="D1182" s="14" t="str">
        <f>"Q"&amp;ROUNDUP(MONTH(SalesDataTable[[#This Row],[Order Date]])/3,0)</f>
        <v>Q2</v>
      </c>
      <c r="E1182" s="5">
        <f>MONTH(SalesDataTable[[#This Row],[Order Date]])</f>
        <v>6</v>
      </c>
      <c r="F1182" s="5" t="str">
        <f>TEXT(SalesDataTable[[#This Row],[Order Date]], "MMM")</f>
        <v>Jun</v>
      </c>
      <c r="G1182" s="4" t="s">
        <v>6</v>
      </c>
      <c r="H1182" s="4" t="s">
        <v>43</v>
      </c>
      <c r="I1182" s="4" t="s">
        <v>2</v>
      </c>
      <c r="J1182" s="4" t="s">
        <v>3</v>
      </c>
      <c r="K1182" s="4" t="s">
        <v>23</v>
      </c>
      <c r="L1182" s="4" t="s">
        <v>51</v>
      </c>
      <c r="M1182" s="9">
        <v>2</v>
      </c>
      <c r="N1182" s="6">
        <v>120.18</v>
      </c>
      <c r="O1182" s="7">
        <v>0.05</v>
      </c>
      <c r="P1182" s="6">
        <v>59.4</v>
      </c>
      <c r="Q1182" s="6">
        <f t="shared" si="72"/>
        <v>228.34200000000001</v>
      </c>
      <c r="R1182" s="6">
        <f t="shared" si="73"/>
        <v>118.8</v>
      </c>
      <c r="S1182" s="6">
        <f t="shared" si="74"/>
        <v>109.54200000000002</v>
      </c>
      <c r="T1182" s="8">
        <f t="shared" si="75"/>
        <v>0.47972777675591882</v>
      </c>
      <c r="U1182" s="5">
        <f>YEAR(SalesDataTable[[#This Row],[Order Date]])</f>
        <v>2026</v>
      </c>
      <c r="V1182" s="8" t="str">
        <f>"Q"&amp;ROUNDUP(MONTH(SalesDataTable[[#This Row],[Order Date]])/3,0)</f>
        <v>Q2</v>
      </c>
      <c r="W1182" s="9">
        <f>MONTH(SalesDataTable[[#This Row],[Order Date]])</f>
        <v>6</v>
      </c>
      <c r="X1182" s="8" t="str">
        <f>TEXT(SalesDataTable[[#This Row],[Order Date]],"mmm")</f>
        <v>Jun</v>
      </c>
    </row>
    <row r="1183" spans="1:24" ht="16">
      <c r="A1183" s="2">
        <v>4885</v>
      </c>
      <c r="B1183" s="3">
        <v>46196</v>
      </c>
      <c r="C1183" s="5">
        <f>YEAR(SalesDataTable[[#This Row],[Order Date]])</f>
        <v>2026</v>
      </c>
      <c r="D1183" s="14" t="str">
        <f>"Q"&amp;ROUNDUP(MONTH(SalesDataTable[[#This Row],[Order Date]])/3,0)</f>
        <v>Q2</v>
      </c>
      <c r="E1183" s="5">
        <f>MONTH(SalesDataTable[[#This Row],[Order Date]])</f>
        <v>6</v>
      </c>
      <c r="F1183" s="5" t="str">
        <f>TEXT(SalesDataTable[[#This Row],[Order Date]], "MMM")</f>
        <v>Jun</v>
      </c>
      <c r="G1183" s="4" t="s">
        <v>20</v>
      </c>
      <c r="H1183" s="4" t="s">
        <v>47</v>
      </c>
      <c r="I1183" s="4" t="s">
        <v>28</v>
      </c>
      <c r="J1183" s="4" t="s">
        <v>13</v>
      </c>
      <c r="K1183" s="4" t="s">
        <v>23</v>
      </c>
      <c r="L1183" s="4" t="s">
        <v>29</v>
      </c>
      <c r="M1183" s="9">
        <v>1</v>
      </c>
      <c r="N1183" s="6">
        <v>198.1</v>
      </c>
      <c r="O1183" s="7">
        <v>0.1</v>
      </c>
      <c r="P1183" s="6">
        <v>103.46</v>
      </c>
      <c r="Q1183" s="6">
        <f t="shared" si="72"/>
        <v>178.29</v>
      </c>
      <c r="R1183" s="6">
        <f t="shared" si="73"/>
        <v>103.46</v>
      </c>
      <c r="S1183" s="6">
        <f t="shared" si="74"/>
        <v>74.83</v>
      </c>
      <c r="T1183" s="8">
        <f t="shared" si="75"/>
        <v>0.41970946211228899</v>
      </c>
      <c r="U1183" s="5">
        <f>YEAR(SalesDataTable[[#This Row],[Order Date]])</f>
        <v>2026</v>
      </c>
      <c r="V1183" s="8" t="str">
        <f>"Q"&amp;ROUNDUP(MONTH(SalesDataTable[[#This Row],[Order Date]])/3,0)</f>
        <v>Q2</v>
      </c>
      <c r="W1183" s="9">
        <f>MONTH(SalesDataTable[[#This Row],[Order Date]])</f>
        <v>6</v>
      </c>
      <c r="X1183" s="8" t="str">
        <f>TEXT(SalesDataTable[[#This Row],[Order Date]],"mmm")</f>
        <v>Jun</v>
      </c>
    </row>
    <row r="1184" spans="1:24" ht="16">
      <c r="A1184" s="2">
        <v>4982</v>
      </c>
      <c r="B1184" s="3">
        <v>46196</v>
      </c>
      <c r="C1184" s="5">
        <f>YEAR(SalesDataTable[[#This Row],[Order Date]])</f>
        <v>2026</v>
      </c>
      <c r="D1184" s="14" t="str">
        <f>"Q"&amp;ROUNDUP(MONTH(SalesDataTable[[#This Row],[Order Date]])/3,0)</f>
        <v>Q2</v>
      </c>
      <c r="E1184" s="5">
        <f>MONTH(SalesDataTable[[#This Row],[Order Date]])</f>
        <v>6</v>
      </c>
      <c r="F1184" s="5" t="str">
        <f>TEXT(SalesDataTable[[#This Row],[Order Date]], "MMM")</f>
        <v>Jun</v>
      </c>
      <c r="G1184" s="4" t="s">
        <v>11</v>
      </c>
      <c r="H1184" s="4" t="s">
        <v>39</v>
      </c>
      <c r="I1184" s="4" t="s">
        <v>2</v>
      </c>
      <c r="J1184" s="4" t="s">
        <v>3</v>
      </c>
      <c r="K1184" s="4" t="s">
        <v>14</v>
      </c>
      <c r="L1184" s="4" t="s">
        <v>15</v>
      </c>
      <c r="M1184" s="9">
        <v>1</v>
      </c>
      <c r="N1184" s="6">
        <v>36.700000000000003</v>
      </c>
      <c r="O1184" s="7">
        <v>0.15</v>
      </c>
      <c r="P1184" s="6">
        <v>13.59</v>
      </c>
      <c r="Q1184" s="6">
        <f t="shared" si="72"/>
        <v>31.195</v>
      </c>
      <c r="R1184" s="6">
        <f t="shared" si="73"/>
        <v>13.59</v>
      </c>
      <c r="S1184" s="6">
        <f t="shared" si="74"/>
        <v>17.605</v>
      </c>
      <c r="T1184" s="8">
        <f t="shared" si="75"/>
        <v>0.56435326174066358</v>
      </c>
      <c r="U1184" s="5">
        <f>YEAR(SalesDataTable[[#This Row],[Order Date]])</f>
        <v>2026</v>
      </c>
      <c r="V1184" s="8" t="str">
        <f>"Q"&amp;ROUNDUP(MONTH(SalesDataTable[[#This Row],[Order Date]])/3,0)</f>
        <v>Q2</v>
      </c>
      <c r="W1184" s="9">
        <f>MONTH(SalesDataTable[[#This Row],[Order Date]])</f>
        <v>6</v>
      </c>
      <c r="X1184" s="8" t="str">
        <f>TEXT(SalesDataTable[[#This Row],[Order Date]],"mmm")</f>
        <v>Jun</v>
      </c>
    </row>
    <row r="1185" spans="1:24" ht="16">
      <c r="A1185" s="2">
        <v>40</v>
      </c>
      <c r="B1185" s="3">
        <v>46197</v>
      </c>
      <c r="C1185" s="5">
        <f>YEAR(SalesDataTable[[#This Row],[Order Date]])</f>
        <v>2026</v>
      </c>
      <c r="D1185" s="14" t="str">
        <f>"Q"&amp;ROUNDUP(MONTH(SalesDataTable[[#This Row],[Order Date]])/3,0)</f>
        <v>Q2</v>
      </c>
      <c r="E1185" s="5">
        <f>MONTH(SalesDataTable[[#This Row],[Order Date]])</f>
        <v>6</v>
      </c>
      <c r="F1185" s="5" t="str">
        <f>TEXT(SalesDataTable[[#This Row],[Order Date]], "MMM")</f>
        <v>Jun</v>
      </c>
      <c r="G1185" s="4" t="s">
        <v>20</v>
      </c>
      <c r="H1185" s="4" t="s">
        <v>31</v>
      </c>
      <c r="I1185" s="4" t="s">
        <v>19</v>
      </c>
      <c r="J1185" s="4" t="s">
        <v>13</v>
      </c>
      <c r="K1185" s="4" t="s">
        <v>14</v>
      </c>
      <c r="L1185" s="4" t="s">
        <v>48</v>
      </c>
      <c r="M1185" s="9">
        <v>1</v>
      </c>
      <c r="N1185" s="6">
        <v>167.23</v>
      </c>
      <c r="O1185" s="7">
        <v>0.05</v>
      </c>
      <c r="P1185" s="6">
        <v>85.14</v>
      </c>
      <c r="Q1185" s="6">
        <f t="shared" si="72"/>
        <v>158.86849999999998</v>
      </c>
      <c r="R1185" s="6">
        <f t="shared" si="73"/>
        <v>85.14</v>
      </c>
      <c r="S1185" s="6">
        <f t="shared" si="74"/>
        <v>73.728499999999983</v>
      </c>
      <c r="T1185" s="8">
        <f t="shared" si="75"/>
        <v>0.46408507665144438</v>
      </c>
      <c r="U1185" s="5">
        <f>YEAR(SalesDataTable[[#This Row],[Order Date]])</f>
        <v>2026</v>
      </c>
      <c r="V1185" s="8" t="str">
        <f>"Q"&amp;ROUNDUP(MONTH(SalesDataTable[[#This Row],[Order Date]])/3,0)</f>
        <v>Q2</v>
      </c>
      <c r="W1185" s="9">
        <f>MONTH(SalesDataTable[[#This Row],[Order Date]])</f>
        <v>6</v>
      </c>
      <c r="X1185" s="8" t="str">
        <f>TEXT(SalesDataTable[[#This Row],[Order Date]],"mmm")</f>
        <v>Jun</v>
      </c>
    </row>
    <row r="1186" spans="1:24" ht="16">
      <c r="A1186" s="2">
        <v>110</v>
      </c>
      <c r="B1186" s="3">
        <v>46197</v>
      </c>
      <c r="C1186" s="5">
        <f>YEAR(SalesDataTable[[#This Row],[Order Date]])</f>
        <v>2026</v>
      </c>
      <c r="D1186" s="14" t="str">
        <f>"Q"&amp;ROUNDUP(MONTH(SalesDataTable[[#This Row],[Order Date]])/3,0)</f>
        <v>Q2</v>
      </c>
      <c r="E1186" s="5">
        <f>MONTH(SalesDataTable[[#This Row],[Order Date]])</f>
        <v>6</v>
      </c>
      <c r="F1186" s="5" t="str">
        <f>TEXT(SalesDataTable[[#This Row],[Order Date]], "MMM")</f>
        <v>Jun</v>
      </c>
      <c r="G1186" s="4" t="s">
        <v>6</v>
      </c>
      <c r="H1186" s="4" t="s">
        <v>43</v>
      </c>
      <c r="I1186" s="4" t="s">
        <v>19</v>
      </c>
      <c r="J1186" s="4" t="s">
        <v>16</v>
      </c>
      <c r="K1186" s="4" t="s">
        <v>9</v>
      </c>
      <c r="L1186" s="4" t="s">
        <v>46</v>
      </c>
      <c r="M1186" s="9">
        <v>2</v>
      </c>
      <c r="N1186" s="6">
        <v>72.97</v>
      </c>
      <c r="O1186" s="7">
        <v>0</v>
      </c>
      <c r="P1186" s="6">
        <v>31.57</v>
      </c>
      <c r="Q1186" s="6">
        <f t="shared" si="72"/>
        <v>145.94</v>
      </c>
      <c r="R1186" s="6">
        <f t="shared" si="73"/>
        <v>63.14</v>
      </c>
      <c r="S1186" s="6">
        <f t="shared" si="74"/>
        <v>82.8</v>
      </c>
      <c r="T1186" s="8">
        <f t="shared" si="75"/>
        <v>0.56735644785528294</v>
      </c>
      <c r="U1186" s="5">
        <f>YEAR(SalesDataTable[[#This Row],[Order Date]])</f>
        <v>2026</v>
      </c>
      <c r="V1186" s="8" t="str">
        <f>"Q"&amp;ROUNDUP(MONTH(SalesDataTable[[#This Row],[Order Date]])/3,0)</f>
        <v>Q2</v>
      </c>
      <c r="W1186" s="9">
        <f>MONTH(SalesDataTable[[#This Row],[Order Date]])</f>
        <v>6</v>
      </c>
      <c r="X1186" s="8" t="str">
        <f>TEXT(SalesDataTable[[#This Row],[Order Date]],"mmm")</f>
        <v>Jun</v>
      </c>
    </row>
    <row r="1187" spans="1:24" ht="16">
      <c r="A1187" s="2">
        <v>1169</v>
      </c>
      <c r="B1187" s="3">
        <v>46197</v>
      </c>
      <c r="C1187" s="5">
        <f>YEAR(SalesDataTable[[#This Row],[Order Date]])</f>
        <v>2026</v>
      </c>
      <c r="D1187" s="14" t="str">
        <f>"Q"&amp;ROUNDUP(MONTH(SalesDataTable[[#This Row],[Order Date]])/3,0)</f>
        <v>Q2</v>
      </c>
      <c r="E1187" s="5">
        <f>MONTH(SalesDataTable[[#This Row],[Order Date]])</f>
        <v>6</v>
      </c>
      <c r="F1187" s="5" t="str">
        <f>TEXT(SalesDataTable[[#This Row],[Order Date]], "MMM")</f>
        <v>Jun</v>
      </c>
      <c r="G1187" s="4" t="s">
        <v>6</v>
      </c>
      <c r="H1187" s="4" t="s">
        <v>41</v>
      </c>
      <c r="I1187" s="4" t="s">
        <v>19</v>
      </c>
      <c r="J1187" s="4" t="s">
        <v>13</v>
      </c>
      <c r="K1187" s="4" t="s">
        <v>4</v>
      </c>
      <c r="L1187" s="4" t="s">
        <v>5</v>
      </c>
      <c r="M1187" s="9">
        <v>3</v>
      </c>
      <c r="N1187" s="6">
        <v>82.91</v>
      </c>
      <c r="O1187" s="7">
        <v>0</v>
      </c>
      <c r="P1187" s="6">
        <v>42.29</v>
      </c>
      <c r="Q1187" s="6">
        <f t="shared" si="72"/>
        <v>248.73</v>
      </c>
      <c r="R1187" s="6">
        <f t="shared" si="73"/>
        <v>126.87</v>
      </c>
      <c r="S1187" s="6">
        <f t="shared" si="74"/>
        <v>121.85999999999999</v>
      </c>
      <c r="T1187" s="8">
        <f t="shared" si="75"/>
        <v>0.4899288384995778</v>
      </c>
      <c r="U1187" s="5">
        <f>YEAR(SalesDataTable[[#This Row],[Order Date]])</f>
        <v>2026</v>
      </c>
      <c r="V1187" s="8" t="str">
        <f>"Q"&amp;ROUNDUP(MONTH(SalesDataTable[[#This Row],[Order Date]])/3,0)</f>
        <v>Q2</v>
      </c>
      <c r="W1187" s="9">
        <f>MONTH(SalesDataTable[[#This Row],[Order Date]])</f>
        <v>6</v>
      </c>
      <c r="X1187" s="8" t="str">
        <f>TEXT(SalesDataTable[[#This Row],[Order Date]],"mmm")</f>
        <v>Jun</v>
      </c>
    </row>
    <row r="1188" spans="1:24" ht="16">
      <c r="A1188" s="2">
        <v>2211</v>
      </c>
      <c r="B1188" s="3">
        <v>46197</v>
      </c>
      <c r="C1188" s="5">
        <f>YEAR(SalesDataTable[[#This Row],[Order Date]])</f>
        <v>2026</v>
      </c>
      <c r="D1188" s="14" t="str">
        <f>"Q"&amp;ROUNDUP(MONTH(SalesDataTable[[#This Row],[Order Date]])/3,0)</f>
        <v>Q2</v>
      </c>
      <c r="E1188" s="5">
        <f>MONTH(SalesDataTable[[#This Row],[Order Date]])</f>
        <v>6</v>
      </c>
      <c r="F1188" s="5" t="str">
        <f>TEXT(SalesDataTable[[#This Row],[Order Date]], "MMM")</f>
        <v>Jun</v>
      </c>
      <c r="G1188" s="4" t="s">
        <v>11</v>
      </c>
      <c r="H1188" s="4" t="s">
        <v>39</v>
      </c>
      <c r="I1188" s="4" t="s">
        <v>28</v>
      </c>
      <c r="J1188" s="4" t="s">
        <v>13</v>
      </c>
      <c r="K1188" s="4" t="s">
        <v>34</v>
      </c>
      <c r="L1188" s="4" t="s">
        <v>35</v>
      </c>
      <c r="M1188" s="9">
        <v>2</v>
      </c>
      <c r="N1188" s="6">
        <v>41.25</v>
      </c>
      <c r="O1188" s="7">
        <v>0</v>
      </c>
      <c r="P1188" s="6">
        <v>14.72</v>
      </c>
      <c r="Q1188" s="6">
        <f t="shared" si="72"/>
        <v>82.5</v>
      </c>
      <c r="R1188" s="6">
        <f t="shared" si="73"/>
        <v>29.44</v>
      </c>
      <c r="S1188" s="6">
        <f t="shared" si="74"/>
        <v>53.06</v>
      </c>
      <c r="T1188" s="8">
        <f t="shared" si="75"/>
        <v>0.64315151515151514</v>
      </c>
      <c r="U1188" s="5">
        <f>YEAR(SalesDataTable[[#This Row],[Order Date]])</f>
        <v>2026</v>
      </c>
      <c r="V1188" s="8" t="str">
        <f>"Q"&amp;ROUNDUP(MONTH(SalesDataTable[[#This Row],[Order Date]])/3,0)</f>
        <v>Q2</v>
      </c>
      <c r="W1188" s="9">
        <f>MONTH(SalesDataTable[[#This Row],[Order Date]])</f>
        <v>6</v>
      </c>
      <c r="X1188" s="8" t="str">
        <f>TEXT(SalesDataTable[[#This Row],[Order Date]],"mmm")</f>
        <v>Jun</v>
      </c>
    </row>
    <row r="1189" spans="1:24" ht="16">
      <c r="A1189" s="2">
        <v>3494</v>
      </c>
      <c r="B1189" s="3">
        <v>46197</v>
      </c>
      <c r="C1189" s="5">
        <f>YEAR(SalesDataTable[[#This Row],[Order Date]])</f>
        <v>2026</v>
      </c>
      <c r="D1189" s="14" t="str">
        <f>"Q"&amp;ROUNDUP(MONTH(SalesDataTable[[#This Row],[Order Date]])/3,0)</f>
        <v>Q2</v>
      </c>
      <c r="E1189" s="5">
        <f>MONTH(SalesDataTable[[#This Row],[Order Date]])</f>
        <v>6</v>
      </c>
      <c r="F1189" s="5" t="str">
        <f>TEXT(SalesDataTable[[#This Row],[Order Date]], "MMM")</f>
        <v>Jun</v>
      </c>
      <c r="G1189" s="4" t="s">
        <v>20</v>
      </c>
      <c r="H1189" s="4" t="s">
        <v>33</v>
      </c>
      <c r="I1189" s="4" t="s">
        <v>8</v>
      </c>
      <c r="J1189" s="4" t="s">
        <v>16</v>
      </c>
      <c r="K1189" s="4" t="s">
        <v>23</v>
      </c>
      <c r="L1189" s="4" t="s">
        <v>29</v>
      </c>
      <c r="M1189" s="9">
        <v>6</v>
      </c>
      <c r="N1189" s="6">
        <v>194.79</v>
      </c>
      <c r="O1189" s="7">
        <v>0.15</v>
      </c>
      <c r="P1189" s="6">
        <v>106.78</v>
      </c>
      <c r="Q1189" s="6">
        <f t="shared" si="72"/>
        <v>993.42899999999997</v>
      </c>
      <c r="R1189" s="6">
        <f t="shared" si="73"/>
        <v>640.68000000000006</v>
      </c>
      <c r="S1189" s="6">
        <f t="shared" si="74"/>
        <v>352.74899999999991</v>
      </c>
      <c r="T1189" s="8">
        <f t="shared" si="75"/>
        <v>0.3550822454347517</v>
      </c>
      <c r="U1189" s="5">
        <f>YEAR(SalesDataTable[[#This Row],[Order Date]])</f>
        <v>2026</v>
      </c>
      <c r="V1189" s="8" t="str">
        <f>"Q"&amp;ROUNDUP(MONTH(SalesDataTable[[#This Row],[Order Date]])/3,0)</f>
        <v>Q2</v>
      </c>
      <c r="W1189" s="9">
        <f>MONTH(SalesDataTable[[#This Row],[Order Date]])</f>
        <v>6</v>
      </c>
      <c r="X1189" s="8" t="str">
        <f>TEXT(SalesDataTable[[#This Row],[Order Date]],"mmm")</f>
        <v>Jun</v>
      </c>
    </row>
    <row r="1190" spans="1:24" ht="16">
      <c r="A1190" s="2">
        <v>3586</v>
      </c>
      <c r="B1190" s="3">
        <v>46197</v>
      </c>
      <c r="C1190" s="5">
        <f>YEAR(SalesDataTable[[#This Row],[Order Date]])</f>
        <v>2026</v>
      </c>
      <c r="D1190" s="14" t="str">
        <f>"Q"&amp;ROUNDUP(MONTH(SalesDataTable[[#This Row],[Order Date]])/3,0)</f>
        <v>Q2</v>
      </c>
      <c r="E1190" s="5">
        <f>MONTH(SalesDataTable[[#This Row],[Order Date]])</f>
        <v>6</v>
      </c>
      <c r="F1190" s="5" t="str">
        <f>TEXT(SalesDataTable[[#This Row],[Order Date]], "MMM")</f>
        <v>Jun</v>
      </c>
      <c r="G1190" s="4" t="s">
        <v>0</v>
      </c>
      <c r="H1190" s="4" t="s">
        <v>50</v>
      </c>
      <c r="I1190" s="4" t="s">
        <v>8</v>
      </c>
      <c r="J1190" s="4" t="s">
        <v>16</v>
      </c>
      <c r="K1190" s="4" t="s">
        <v>23</v>
      </c>
      <c r="L1190" s="4" t="s">
        <v>29</v>
      </c>
      <c r="M1190" s="9">
        <v>6</v>
      </c>
      <c r="N1190" s="6">
        <v>193.13</v>
      </c>
      <c r="O1190" s="7">
        <v>0.15</v>
      </c>
      <c r="P1190" s="6">
        <v>106.49</v>
      </c>
      <c r="Q1190" s="6">
        <f t="shared" si="72"/>
        <v>984.96299999999997</v>
      </c>
      <c r="R1190" s="6">
        <f t="shared" si="73"/>
        <v>638.93999999999994</v>
      </c>
      <c r="S1190" s="6">
        <f t="shared" si="74"/>
        <v>346.02300000000002</v>
      </c>
      <c r="T1190" s="8">
        <f t="shared" si="75"/>
        <v>0.35130558203709178</v>
      </c>
      <c r="U1190" s="5">
        <f>YEAR(SalesDataTable[[#This Row],[Order Date]])</f>
        <v>2026</v>
      </c>
      <c r="V1190" s="8" t="str">
        <f>"Q"&amp;ROUNDUP(MONTH(SalesDataTable[[#This Row],[Order Date]])/3,0)</f>
        <v>Q2</v>
      </c>
      <c r="W1190" s="9">
        <f>MONTH(SalesDataTable[[#This Row],[Order Date]])</f>
        <v>6</v>
      </c>
      <c r="X1190" s="8" t="str">
        <f>TEXT(SalesDataTable[[#This Row],[Order Date]],"mmm")</f>
        <v>Jun</v>
      </c>
    </row>
    <row r="1191" spans="1:24" ht="16">
      <c r="A1191" s="2">
        <v>3660</v>
      </c>
      <c r="B1191" s="3">
        <v>46197</v>
      </c>
      <c r="C1191" s="5">
        <f>YEAR(SalesDataTable[[#This Row],[Order Date]])</f>
        <v>2026</v>
      </c>
      <c r="D1191" s="14" t="str">
        <f>"Q"&amp;ROUNDUP(MONTH(SalesDataTable[[#This Row],[Order Date]])/3,0)</f>
        <v>Q2</v>
      </c>
      <c r="E1191" s="5">
        <f>MONTH(SalesDataTable[[#This Row],[Order Date]])</f>
        <v>6</v>
      </c>
      <c r="F1191" s="5" t="str">
        <f>TEXT(SalesDataTable[[#This Row],[Order Date]], "MMM")</f>
        <v>Jun</v>
      </c>
      <c r="G1191" s="4" t="s">
        <v>11</v>
      </c>
      <c r="H1191" s="4" t="s">
        <v>18</v>
      </c>
      <c r="I1191" s="4" t="s">
        <v>2</v>
      </c>
      <c r="J1191" s="4" t="s">
        <v>13</v>
      </c>
      <c r="K1191" s="4" t="s">
        <v>4</v>
      </c>
      <c r="L1191" s="4" t="s">
        <v>5</v>
      </c>
      <c r="M1191" s="9">
        <v>1</v>
      </c>
      <c r="N1191" s="6">
        <v>82.7</v>
      </c>
      <c r="O1191" s="7">
        <v>0.05</v>
      </c>
      <c r="P1191" s="6">
        <v>42.16</v>
      </c>
      <c r="Q1191" s="6">
        <f t="shared" si="72"/>
        <v>78.564999999999998</v>
      </c>
      <c r="R1191" s="6">
        <f t="shared" si="73"/>
        <v>42.16</v>
      </c>
      <c r="S1191" s="6">
        <f t="shared" si="74"/>
        <v>36.405000000000001</v>
      </c>
      <c r="T1191" s="8">
        <f t="shared" si="75"/>
        <v>0.46337427607713361</v>
      </c>
      <c r="U1191" s="5">
        <f>YEAR(SalesDataTable[[#This Row],[Order Date]])</f>
        <v>2026</v>
      </c>
      <c r="V1191" s="8" t="str">
        <f>"Q"&amp;ROUNDUP(MONTH(SalesDataTable[[#This Row],[Order Date]])/3,0)</f>
        <v>Q2</v>
      </c>
      <c r="W1191" s="9">
        <f>MONTH(SalesDataTable[[#This Row],[Order Date]])</f>
        <v>6</v>
      </c>
      <c r="X1191" s="8" t="str">
        <f>TEXT(SalesDataTable[[#This Row],[Order Date]],"mmm")</f>
        <v>Jun</v>
      </c>
    </row>
    <row r="1192" spans="1:24" ht="16">
      <c r="A1192" s="2">
        <v>4307</v>
      </c>
      <c r="B1192" s="3">
        <v>46197</v>
      </c>
      <c r="C1192" s="5">
        <f>YEAR(SalesDataTable[[#This Row],[Order Date]])</f>
        <v>2026</v>
      </c>
      <c r="D1192" s="14" t="str">
        <f>"Q"&amp;ROUNDUP(MONTH(SalesDataTable[[#This Row],[Order Date]])/3,0)</f>
        <v>Q2</v>
      </c>
      <c r="E1192" s="5">
        <f>MONTH(SalesDataTable[[#This Row],[Order Date]])</f>
        <v>6</v>
      </c>
      <c r="F1192" s="5" t="str">
        <f>TEXT(SalesDataTable[[#This Row],[Order Date]], "MMM")</f>
        <v>Jun</v>
      </c>
      <c r="G1192" s="4" t="s">
        <v>20</v>
      </c>
      <c r="H1192" s="4" t="s">
        <v>33</v>
      </c>
      <c r="I1192" s="4" t="s">
        <v>2</v>
      </c>
      <c r="J1192" s="4" t="s">
        <v>16</v>
      </c>
      <c r="K1192" s="4" t="s">
        <v>4</v>
      </c>
      <c r="L1192" s="4" t="s">
        <v>26</v>
      </c>
      <c r="M1192" s="9">
        <v>1</v>
      </c>
      <c r="N1192" s="6">
        <v>40.33</v>
      </c>
      <c r="O1192" s="7">
        <v>0</v>
      </c>
      <c r="P1192" s="6">
        <v>16.48</v>
      </c>
      <c r="Q1192" s="6">
        <f t="shared" si="72"/>
        <v>40.33</v>
      </c>
      <c r="R1192" s="6">
        <f t="shared" si="73"/>
        <v>16.48</v>
      </c>
      <c r="S1192" s="6">
        <f t="shared" si="74"/>
        <v>23.849999999999998</v>
      </c>
      <c r="T1192" s="8">
        <f t="shared" si="75"/>
        <v>0.59137118770146291</v>
      </c>
      <c r="U1192" s="5">
        <f>YEAR(SalesDataTable[[#This Row],[Order Date]])</f>
        <v>2026</v>
      </c>
      <c r="V1192" s="8" t="str">
        <f>"Q"&amp;ROUNDUP(MONTH(SalesDataTable[[#This Row],[Order Date]])/3,0)</f>
        <v>Q2</v>
      </c>
      <c r="W1192" s="9">
        <f>MONTH(SalesDataTable[[#This Row],[Order Date]])</f>
        <v>6</v>
      </c>
      <c r="X1192" s="8" t="str">
        <f>TEXT(SalesDataTable[[#This Row],[Order Date]],"mmm")</f>
        <v>Jun</v>
      </c>
    </row>
    <row r="1193" spans="1:24" ht="16">
      <c r="A1193" s="2">
        <v>5133</v>
      </c>
      <c r="B1193" s="3">
        <v>46197</v>
      </c>
      <c r="C1193" s="5">
        <f>YEAR(SalesDataTable[[#This Row],[Order Date]])</f>
        <v>2026</v>
      </c>
      <c r="D1193" s="14" t="str">
        <f>"Q"&amp;ROUNDUP(MONTH(SalesDataTable[[#This Row],[Order Date]])/3,0)</f>
        <v>Q2</v>
      </c>
      <c r="E1193" s="5">
        <f>MONTH(SalesDataTable[[#This Row],[Order Date]])</f>
        <v>6</v>
      </c>
      <c r="F1193" s="5" t="str">
        <f>TEXT(SalesDataTable[[#This Row],[Order Date]], "MMM")</f>
        <v>Jun</v>
      </c>
      <c r="G1193" s="4" t="s">
        <v>0</v>
      </c>
      <c r="H1193" s="4" t="s">
        <v>1</v>
      </c>
      <c r="I1193" s="4" t="s">
        <v>2</v>
      </c>
      <c r="J1193" s="4" t="s">
        <v>16</v>
      </c>
      <c r="K1193" s="4" t="s">
        <v>23</v>
      </c>
      <c r="L1193" s="4" t="s">
        <v>40</v>
      </c>
      <c r="M1193" s="9">
        <v>1</v>
      </c>
      <c r="N1193" s="6">
        <v>81.99</v>
      </c>
      <c r="O1193" s="7">
        <v>0.15</v>
      </c>
      <c r="P1193" s="6">
        <v>40.29</v>
      </c>
      <c r="Q1193" s="6">
        <f t="shared" si="72"/>
        <v>69.691499999999991</v>
      </c>
      <c r="R1193" s="6">
        <f t="shared" si="73"/>
        <v>40.29</v>
      </c>
      <c r="S1193" s="6">
        <f t="shared" si="74"/>
        <v>29.401499999999992</v>
      </c>
      <c r="T1193" s="8">
        <f t="shared" si="75"/>
        <v>0.4218807171606293</v>
      </c>
      <c r="U1193" s="5">
        <f>YEAR(SalesDataTable[[#This Row],[Order Date]])</f>
        <v>2026</v>
      </c>
      <c r="V1193" s="8" t="str">
        <f>"Q"&amp;ROUNDUP(MONTH(SalesDataTable[[#This Row],[Order Date]])/3,0)</f>
        <v>Q2</v>
      </c>
      <c r="W1193" s="9">
        <f>MONTH(SalesDataTable[[#This Row],[Order Date]])</f>
        <v>6</v>
      </c>
      <c r="X1193" s="8" t="str">
        <f>TEXT(SalesDataTable[[#This Row],[Order Date]],"mmm")</f>
        <v>Jun</v>
      </c>
    </row>
    <row r="1194" spans="1:24" ht="16">
      <c r="A1194" s="2">
        <v>472</v>
      </c>
      <c r="B1194" s="3">
        <v>46198</v>
      </c>
      <c r="C1194" s="5">
        <f>YEAR(SalesDataTable[[#This Row],[Order Date]])</f>
        <v>2026</v>
      </c>
      <c r="D1194" s="14" t="str">
        <f>"Q"&amp;ROUNDUP(MONTH(SalesDataTable[[#This Row],[Order Date]])/3,0)</f>
        <v>Q2</v>
      </c>
      <c r="E1194" s="5">
        <f>MONTH(SalesDataTable[[#This Row],[Order Date]])</f>
        <v>6</v>
      </c>
      <c r="F1194" s="5" t="str">
        <f>TEXT(SalesDataTable[[#This Row],[Order Date]], "MMM")</f>
        <v>Jun</v>
      </c>
      <c r="G1194" s="4" t="s">
        <v>6</v>
      </c>
      <c r="H1194" s="4" t="s">
        <v>27</v>
      </c>
      <c r="I1194" s="4" t="s">
        <v>19</v>
      </c>
      <c r="J1194" s="4" t="s">
        <v>16</v>
      </c>
      <c r="K1194" s="4" t="s">
        <v>14</v>
      </c>
      <c r="L1194" s="4" t="s">
        <v>32</v>
      </c>
      <c r="M1194" s="9">
        <v>3</v>
      </c>
      <c r="N1194" s="6">
        <v>46.29</v>
      </c>
      <c r="O1194" s="7">
        <v>0</v>
      </c>
      <c r="P1194" s="6">
        <v>18.309999999999999</v>
      </c>
      <c r="Q1194" s="6">
        <f t="shared" si="72"/>
        <v>138.87</v>
      </c>
      <c r="R1194" s="6">
        <f t="shared" si="73"/>
        <v>54.929999999999993</v>
      </c>
      <c r="S1194" s="6">
        <f t="shared" si="74"/>
        <v>83.940000000000012</v>
      </c>
      <c r="T1194" s="8">
        <f t="shared" si="75"/>
        <v>0.60445020522791104</v>
      </c>
      <c r="U1194" s="5">
        <f>YEAR(SalesDataTable[[#This Row],[Order Date]])</f>
        <v>2026</v>
      </c>
      <c r="V1194" s="8" t="str">
        <f>"Q"&amp;ROUNDUP(MONTH(SalesDataTable[[#This Row],[Order Date]])/3,0)</f>
        <v>Q2</v>
      </c>
      <c r="W1194" s="9">
        <f>MONTH(SalesDataTable[[#This Row],[Order Date]])</f>
        <v>6</v>
      </c>
      <c r="X1194" s="8" t="str">
        <f>TEXT(SalesDataTable[[#This Row],[Order Date]],"mmm")</f>
        <v>Jun</v>
      </c>
    </row>
    <row r="1195" spans="1:24" ht="16">
      <c r="A1195" s="2">
        <v>689</v>
      </c>
      <c r="B1195" s="3">
        <v>46198</v>
      </c>
      <c r="C1195" s="5">
        <f>YEAR(SalesDataTable[[#This Row],[Order Date]])</f>
        <v>2026</v>
      </c>
      <c r="D1195" s="14" t="str">
        <f>"Q"&amp;ROUNDUP(MONTH(SalesDataTable[[#This Row],[Order Date]])/3,0)</f>
        <v>Q2</v>
      </c>
      <c r="E1195" s="5">
        <f>MONTH(SalesDataTable[[#This Row],[Order Date]])</f>
        <v>6</v>
      </c>
      <c r="F1195" s="5" t="str">
        <f>TEXT(SalesDataTable[[#This Row],[Order Date]], "MMM")</f>
        <v>Jun</v>
      </c>
      <c r="G1195" s="4" t="s">
        <v>20</v>
      </c>
      <c r="H1195" s="4" t="s">
        <v>31</v>
      </c>
      <c r="I1195" s="4" t="s">
        <v>2</v>
      </c>
      <c r="J1195" s="4" t="s">
        <v>13</v>
      </c>
      <c r="K1195" s="4" t="s">
        <v>4</v>
      </c>
      <c r="L1195" s="4" t="s">
        <v>26</v>
      </c>
      <c r="M1195" s="9">
        <v>1</v>
      </c>
      <c r="N1195" s="6">
        <v>39.729999999999997</v>
      </c>
      <c r="O1195" s="7">
        <v>0</v>
      </c>
      <c r="P1195" s="6">
        <v>16.55</v>
      </c>
      <c r="Q1195" s="6">
        <f t="shared" si="72"/>
        <v>39.729999999999997</v>
      </c>
      <c r="R1195" s="6">
        <f t="shared" si="73"/>
        <v>16.55</v>
      </c>
      <c r="S1195" s="6">
        <f t="shared" si="74"/>
        <v>23.179999999999996</v>
      </c>
      <c r="T1195" s="8">
        <f t="shared" si="75"/>
        <v>0.58343820790334755</v>
      </c>
      <c r="U1195" s="5">
        <f>YEAR(SalesDataTable[[#This Row],[Order Date]])</f>
        <v>2026</v>
      </c>
      <c r="V1195" s="8" t="str">
        <f>"Q"&amp;ROUNDUP(MONTH(SalesDataTable[[#This Row],[Order Date]])/3,0)</f>
        <v>Q2</v>
      </c>
      <c r="W1195" s="9">
        <f>MONTH(SalesDataTable[[#This Row],[Order Date]])</f>
        <v>6</v>
      </c>
      <c r="X1195" s="8" t="str">
        <f>TEXT(SalesDataTable[[#This Row],[Order Date]],"mmm")</f>
        <v>Jun</v>
      </c>
    </row>
    <row r="1196" spans="1:24" ht="16">
      <c r="A1196" s="2">
        <v>864</v>
      </c>
      <c r="B1196" s="3">
        <v>46198</v>
      </c>
      <c r="C1196" s="5">
        <f>YEAR(SalesDataTable[[#This Row],[Order Date]])</f>
        <v>2026</v>
      </c>
      <c r="D1196" s="14" t="str">
        <f>"Q"&amp;ROUNDUP(MONTH(SalesDataTable[[#This Row],[Order Date]])/3,0)</f>
        <v>Q2</v>
      </c>
      <c r="E1196" s="5">
        <f>MONTH(SalesDataTable[[#This Row],[Order Date]])</f>
        <v>6</v>
      </c>
      <c r="F1196" s="5" t="str">
        <f>TEXT(SalesDataTable[[#This Row],[Order Date]], "MMM")</f>
        <v>Jun</v>
      </c>
      <c r="G1196" s="4" t="s">
        <v>20</v>
      </c>
      <c r="H1196" s="4" t="s">
        <v>33</v>
      </c>
      <c r="I1196" s="4" t="s">
        <v>2</v>
      </c>
      <c r="J1196" s="4" t="s">
        <v>13</v>
      </c>
      <c r="K1196" s="4" t="s">
        <v>14</v>
      </c>
      <c r="L1196" s="4" t="s">
        <v>44</v>
      </c>
      <c r="M1196" s="9">
        <v>4</v>
      </c>
      <c r="N1196" s="6">
        <v>131.02000000000001</v>
      </c>
      <c r="O1196" s="7">
        <v>0.05</v>
      </c>
      <c r="P1196" s="6">
        <v>67.42</v>
      </c>
      <c r="Q1196" s="6">
        <f t="shared" si="72"/>
        <v>497.87600000000003</v>
      </c>
      <c r="R1196" s="6">
        <f t="shared" si="73"/>
        <v>269.68</v>
      </c>
      <c r="S1196" s="6">
        <f t="shared" si="74"/>
        <v>228.19600000000003</v>
      </c>
      <c r="T1196" s="8">
        <f t="shared" si="75"/>
        <v>0.45833902417469413</v>
      </c>
      <c r="U1196" s="5">
        <f>YEAR(SalesDataTable[[#This Row],[Order Date]])</f>
        <v>2026</v>
      </c>
      <c r="V1196" s="8" t="str">
        <f>"Q"&amp;ROUNDUP(MONTH(SalesDataTable[[#This Row],[Order Date]])/3,0)</f>
        <v>Q2</v>
      </c>
      <c r="W1196" s="9">
        <f>MONTH(SalesDataTable[[#This Row],[Order Date]])</f>
        <v>6</v>
      </c>
      <c r="X1196" s="8" t="str">
        <f>TEXT(SalesDataTable[[#This Row],[Order Date]],"mmm")</f>
        <v>Jun</v>
      </c>
    </row>
    <row r="1197" spans="1:24" ht="16">
      <c r="A1197" s="2">
        <v>1163</v>
      </c>
      <c r="B1197" s="3">
        <v>46198</v>
      </c>
      <c r="C1197" s="5">
        <f>YEAR(SalesDataTable[[#This Row],[Order Date]])</f>
        <v>2026</v>
      </c>
      <c r="D1197" s="14" t="str">
        <f>"Q"&amp;ROUNDUP(MONTH(SalesDataTable[[#This Row],[Order Date]])/3,0)</f>
        <v>Q2</v>
      </c>
      <c r="E1197" s="5">
        <f>MONTH(SalesDataTable[[#This Row],[Order Date]])</f>
        <v>6</v>
      </c>
      <c r="F1197" s="5" t="str">
        <f>TEXT(SalesDataTable[[#This Row],[Order Date]], "MMM")</f>
        <v>Jun</v>
      </c>
      <c r="G1197" s="4" t="s">
        <v>6</v>
      </c>
      <c r="H1197" s="4" t="s">
        <v>43</v>
      </c>
      <c r="I1197" s="4" t="s">
        <v>2</v>
      </c>
      <c r="J1197" s="4" t="s">
        <v>13</v>
      </c>
      <c r="K1197" s="4" t="s">
        <v>14</v>
      </c>
      <c r="L1197" s="4" t="s">
        <v>32</v>
      </c>
      <c r="M1197" s="9">
        <v>2</v>
      </c>
      <c r="N1197" s="6">
        <v>46.69</v>
      </c>
      <c r="O1197" s="7">
        <v>0.05</v>
      </c>
      <c r="P1197" s="6">
        <v>18.23</v>
      </c>
      <c r="Q1197" s="6">
        <f t="shared" si="72"/>
        <v>88.710999999999999</v>
      </c>
      <c r="R1197" s="6">
        <f t="shared" si="73"/>
        <v>36.46</v>
      </c>
      <c r="S1197" s="6">
        <f t="shared" si="74"/>
        <v>52.250999999999998</v>
      </c>
      <c r="T1197" s="8">
        <f t="shared" si="75"/>
        <v>0.58900249123558523</v>
      </c>
      <c r="U1197" s="5">
        <f>YEAR(SalesDataTable[[#This Row],[Order Date]])</f>
        <v>2026</v>
      </c>
      <c r="V1197" s="8" t="str">
        <f>"Q"&amp;ROUNDUP(MONTH(SalesDataTable[[#This Row],[Order Date]])/3,0)</f>
        <v>Q2</v>
      </c>
      <c r="W1197" s="9">
        <f>MONTH(SalesDataTable[[#This Row],[Order Date]])</f>
        <v>6</v>
      </c>
      <c r="X1197" s="8" t="str">
        <f>TEXT(SalesDataTable[[#This Row],[Order Date]],"mmm")</f>
        <v>Jun</v>
      </c>
    </row>
    <row r="1198" spans="1:24" ht="16">
      <c r="A1198" s="2">
        <v>1323</v>
      </c>
      <c r="B1198" s="3">
        <v>46198</v>
      </c>
      <c r="C1198" s="5">
        <f>YEAR(SalesDataTable[[#This Row],[Order Date]])</f>
        <v>2026</v>
      </c>
      <c r="D1198" s="14" t="str">
        <f>"Q"&amp;ROUNDUP(MONTH(SalesDataTable[[#This Row],[Order Date]])/3,0)</f>
        <v>Q2</v>
      </c>
      <c r="E1198" s="5">
        <f>MONTH(SalesDataTable[[#This Row],[Order Date]])</f>
        <v>6</v>
      </c>
      <c r="F1198" s="5" t="str">
        <f>TEXT(SalesDataTable[[#This Row],[Order Date]], "MMM")</f>
        <v>Jun</v>
      </c>
      <c r="G1198" s="4" t="s">
        <v>6</v>
      </c>
      <c r="H1198" s="4" t="s">
        <v>43</v>
      </c>
      <c r="I1198" s="4" t="s">
        <v>2</v>
      </c>
      <c r="J1198" s="4" t="s">
        <v>3</v>
      </c>
      <c r="K1198" s="4" t="s">
        <v>34</v>
      </c>
      <c r="L1198" s="4" t="s">
        <v>35</v>
      </c>
      <c r="M1198" s="9">
        <v>2</v>
      </c>
      <c r="N1198" s="6">
        <v>39.57</v>
      </c>
      <c r="O1198" s="7">
        <v>0.1</v>
      </c>
      <c r="P1198" s="6">
        <v>14.64</v>
      </c>
      <c r="Q1198" s="6">
        <f t="shared" si="72"/>
        <v>71.225999999999999</v>
      </c>
      <c r="R1198" s="6">
        <f t="shared" si="73"/>
        <v>29.28</v>
      </c>
      <c r="S1198" s="6">
        <f t="shared" si="74"/>
        <v>41.945999999999998</v>
      </c>
      <c r="T1198" s="8">
        <f t="shared" si="75"/>
        <v>0.58891416055934631</v>
      </c>
      <c r="U1198" s="5">
        <f>YEAR(SalesDataTable[[#This Row],[Order Date]])</f>
        <v>2026</v>
      </c>
      <c r="V1198" s="8" t="str">
        <f>"Q"&amp;ROUNDUP(MONTH(SalesDataTable[[#This Row],[Order Date]])/3,0)</f>
        <v>Q2</v>
      </c>
      <c r="W1198" s="9">
        <f>MONTH(SalesDataTable[[#This Row],[Order Date]])</f>
        <v>6</v>
      </c>
      <c r="X1198" s="8" t="str">
        <f>TEXT(SalesDataTable[[#This Row],[Order Date]],"mmm")</f>
        <v>Jun</v>
      </c>
    </row>
    <row r="1199" spans="1:24" ht="16">
      <c r="A1199" s="2">
        <v>2098</v>
      </c>
      <c r="B1199" s="3">
        <v>46198</v>
      </c>
      <c r="C1199" s="5">
        <f>YEAR(SalesDataTable[[#This Row],[Order Date]])</f>
        <v>2026</v>
      </c>
      <c r="D1199" s="14" t="str">
        <f>"Q"&amp;ROUNDUP(MONTH(SalesDataTable[[#This Row],[Order Date]])/3,0)</f>
        <v>Q2</v>
      </c>
      <c r="E1199" s="5">
        <f>MONTH(SalesDataTable[[#This Row],[Order Date]])</f>
        <v>6</v>
      </c>
      <c r="F1199" s="5" t="str">
        <f>TEXT(SalesDataTable[[#This Row],[Order Date]], "MMM")</f>
        <v>Jun</v>
      </c>
      <c r="G1199" s="4" t="s">
        <v>11</v>
      </c>
      <c r="H1199" s="4" t="s">
        <v>12</v>
      </c>
      <c r="I1199" s="4" t="s">
        <v>2</v>
      </c>
      <c r="J1199" s="4" t="s">
        <v>3</v>
      </c>
      <c r="K1199" s="4" t="s">
        <v>9</v>
      </c>
      <c r="L1199" s="4" t="s">
        <v>17</v>
      </c>
      <c r="M1199" s="9">
        <v>1</v>
      </c>
      <c r="N1199" s="6">
        <v>146.46</v>
      </c>
      <c r="O1199" s="7">
        <v>0.15</v>
      </c>
      <c r="P1199" s="6">
        <v>80.760000000000005</v>
      </c>
      <c r="Q1199" s="6">
        <f t="shared" si="72"/>
        <v>124.491</v>
      </c>
      <c r="R1199" s="6">
        <f t="shared" si="73"/>
        <v>80.760000000000005</v>
      </c>
      <c r="S1199" s="6">
        <f t="shared" si="74"/>
        <v>43.730999999999995</v>
      </c>
      <c r="T1199" s="8">
        <f t="shared" si="75"/>
        <v>0.35127840566787955</v>
      </c>
      <c r="U1199" s="5">
        <f>YEAR(SalesDataTable[[#This Row],[Order Date]])</f>
        <v>2026</v>
      </c>
      <c r="V1199" s="8" t="str">
        <f>"Q"&amp;ROUNDUP(MONTH(SalesDataTable[[#This Row],[Order Date]])/3,0)</f>
        <v>Q2</v>
      </c>
      <c r="W1199" s="9">
        <f>MONTH(SalesDataTable[[#This Row],[Order Date]])</f>
        <v>6</v>
      </c>
      <c r="X1199" s="8" t="str">
        <f>TEXT(SalesDataTable[[#This Row],[Order Date]],"mmm")</f>
        <v>Jun</v>
      </c>
    </row>
    <row r="1200" spans="1:24" ht="16">
      <c r="A1200" s="2">
        <v>2190</v>
      </c>
      <c r="B1200" s="3">
        <v>46198</v>
      </c>
      <c r="C1200" s="5">
        <f>YEAR(SalesDataTable[[#This Row],[Order Date]])</f>
        <v>2026</v>
      </c>
      <c r="D1200" s="14" t="str">
        <f>"Q"&amp;ROUNDUP(MONTH(SalesDataTable[[#This Row],[Order Date]])/3,0)</f>
        <v>Q2</v>
      </c>
      <c r="E1200" s="5">
        <f>MONTH(SalesDataTable[[#This Row],[Order Date]])</f>
        <v>6</v>
      </c>
      <c r="F1200" s="5" t="str">
        <f>TEXT(SalesDataTable[[#This Row],[Order Date]], "MMM")</f>
        <v>Jun</v>
      </c>
      <c r="G1200" s="4" t="s">
        <v>6</v>
      </c>
      <c r="H1200" s="4" t="s">
        <v>27</v>
      </c>
      <c r="I1200" s="4" t="s">
        <v>19</v>
      </c>
      <c r="J1200" s="4" t="s">
        <v>16</v>
      </c>
      <c r="K1200" s="4" t="s">
        <v>4</v>
      </c>
      <c r="L1200" s="4" t="s">
        <v>22</v>
      </c>
      <c r="M1200" s="9">
        <v>5</v>
      </c>
      <c r="N1200" s="6">
        <v>50.78</v>
      </c>
      <c r="O1200" s="7">
        <v>0</v>
      </c>
      <c r="P1200" s="6">
        <v>22.68</v>
      </c>
      <c r="Q1200" s="6">
        <f t="shared" si="72"/>
        <v>253.9</v>
      </c>
      <c r="R1200" s="6">
        <f t="shared" si="73"/>
        <v>113.4</v>
      </c>
      <c r="S1200" s="6">
        <f t="shared" si="74"/>
        <v>140.5</v>
      </c>
      <c r="T1200" s="8">
        <f t="shared" si="75"/>
        <v>0.55336746750689247</v>
      </c>
      <c r="U1200" s="5">
        <f>YEAR(SalesDataTable[[#This Row],[Order Date]])</f>
        <v>2026</v>
      </c>
      <c r="V1200" s="8" t="str">
        <f>"Q"&amp;ROUNDUP(MONTH(SalesDataTable[[#This Row],[Order Date]])/3,0)</f>
        <v>Q2</v>
      </c>
      <c r="W1200" s="9">
        <f>MONTH(SalesDataTable[[#This Row],[Order Date]])</f>
        <v>6</v>
      </c>
      <c r="X1200" s="8" t="str">
        <f>TEXT(SalesDataTable[[#This Row],[Order Date]],"mmm")</f>
        <v>Jun</v>
      </c>
    </row>
    <row r="1201" spans="1:24" ht="16">
      <c r="A1201" s="2">
        <v>2664</v>
      </c>
      <c r="B1201" s="3">
        <v>46198</v>
      </c>
      <c r="C1201" s="5">
        <f>YEAR(SalesDataTable[[#This Row],[Order Date]])</f>
        <v>2026</v>
      </c>
      <c r="D1201" s="14" t="str">
        <f>"Q"&amp;ROUNDUP(MONTH(SalesDataTable[[#This Row],[Order Date]])/3,0)</f>
        <v>Q2</v>
      </c>
      <c r="E1201" s="5">
        <f>MONTH(SalesDataTable[[#This Row],[Order Date]])</f>
        <v>6</v>
      </c>
      <c r="F1201" s="5" t="str">
        <f>TEXT(SalesDataTable[[#This Row],[Order Date]], "MMM")</f>
        <v>Jun</v>
      </c>
      <c r="G1201" s="4" t="s">
        <v>11</v>
      </c>
      <c r="H1201" s="4" t="s">
        <v>39</v>
      </c>
      <c r="I1201" s="4" t="s">
        <v>28</v>
      </c>
      <c r="J1201" s="4" t="s">
        <v>3</v>
      </c>
      <c r="K1201" s="4" t="s">
        <v>14</v>
      </c>
      <c r="L1201" s="4" t="s">
        <v>32</v>
      </c>
      <c r="M1201" s="9">
        <v>3</v>
      </c>
      <c r="N1201" s="6">
        <v>47.61</v>
      </c>
      <c r="O1201" s="7">
        <v>0</v>
      </c>
      <c r="P1201" s="6">
        <v>18.21</v>
      </c>
      <c r="Q1201" s="6">
        <f t="shared" si="72"/>
        <v>142.82999999999998</v>
      </c>
      <c r="R1201" s="6">
        <f t="shared" si="73"/>
        <v>54.63</v>
      </c>
      <c r="S1201" s="6">
        <f t="shared" si="74"/>
        <v>88.199999999999989</v>
      </c>
      <c r="T1201" s="8">
        <f t="shared" si="75"/>
        <v>0.61751732829237549</v>
      </c>
      <c r="U1201" s="5">
        <f>YEAR(SalesDataTable[[#This Row],[Order Date]])</f>
        <v>2026</v>
      </c>
      <c r="V1201" s="8" t="str">
        <f>"Q"&amp;ROUNDUP(MONTH(SalesDataTable[[#This Row],[Order Date]])/3,0)</f>
        <v>Q2</v>
      </c>
      <c r="W1201" s="9">
        <f>MONTH(SalesDataTable[[#This Row],[Order Date]])</f>
        <v>6</v>
      </c>
      <c r="X1201" s="8" t="str">
        <f>TEXT(SalesDataTable[[#This Row],[Order Date]],"mmm")</f>
        <v>Jun</v>
      </c>
    </row>
    <row r="1202" spans="1:24" ht="16">
      <c r="A1202" s="2">
        <v>2992</v>
      </c>
      <c r="B1202" s="3">
        <v>46198</v>
      </c>
      <c r="C1202" s="5">
        <f>YEAR(SalesDataTable[[#This Row],[Order Date]])</f>
        <v>2026</v>
      </c>
      <c r="D1202" s="14" t="str">
        <f>"Q"&amp;ROUNDUP(MONTH(SalesDataTable[[#This Row],[Order Date]])/3,0)</f>
        <v>Q2</v>
      </c>
      <c r="E1202" s="5">
        <f>MONTH(SalesDataTable[[#This Row],[Order Date]])</f>
        <v>6</v>
      </c>
      <c r="F1202" s="5" t="str">
        <f>TEXT(SalesDataTable[[#This Row],[Order Date]], "MMM")</f>
        <v>Jun</v>
      </c>
      <c r="G1202" s="4" t="s">
        <v>11</v>
      </c>
      <c r="H1202" s="4" t="s">
        <v>52</v>
      </c>
      <c r="I1202" s="4" t="s">
        <v>2</v>
      </c>
      <c r="J1202" s="4" t="s">
        <v>13</v>
      </c>
      <c r="K1202" s="4" t="s">
        <v>4</v>
      </c>
      <c r="L1202" s="4" t="s">
        <v>22</v>
      </c>
      <c r="M1202" s="9">
        <v>1</v>
      </c>
      <c r="N1202" s="6">
        <v>50.75</v>
      </c>
      <c r="O1202" s="7">
        <v>0.1</v>
      </c>
      <c r="P1202" s="6">
        <v>22.94</v>
      </c>
      <c r="Q1202" s="6">
        <f t="shared" si="72"/>
        <v>45.675000000000004</v>
      </c>
      <c r="R1202" s="6">
        <f t="shared" si="73"/>
        <v>22.94</v>
      </c>
      <c r="S1202" s="6">
        <f t="shared" si="74"/>
        <v>22.735000000000003</v>
      </c>
      <c r="T1202" s="8">
        <f t="shared" si="75"/>
        <v>0.49775588396278053</v>
      </c>
      <c r="U1202" s="5">
        <f>YEAR(SalesDataTable[[#This Row],[Order Date]])</f>
        <v>2026</v>
      </c>
      <c r="V1202" s="8" t="str">
        <f>"Q"&amp;ROUNDUP(MONTH(SalesDataTable[[#This Row],[Order Date]])/3,0)</f>
        <v>Q2</v>
      </c>
      <c r="W1202" s="9">
        <f>MONTH(SalesDataTable[[#This Row],[Order Date]])</f>
        <v>6</v>
      </c>
      <c r="X1202" s="8" t="str">
        <f>TEXT(SalesDataTable[[#This Row],[Order Date]],"mmm")</f>
        <v>Jun</v>
      </c>
    </row>
    <row r="1203" spans="1:24" ht="16">
      <c r="A1203" s="2">
        <v>3120</v>
      </c>
      <c r="B1203" s="3">
        <v>46198</v>
      </c>
      <c r="C1203" s="5">
        <f>YEAR(SalesDataTable[[#This Row],[Order Date]])</f>
        <v>2026</v>
      </c>
      <c r="D1203" s="14" t="str">
        <f>"Q"&amp;ROUNDUP(MONTH(SalesDataTable[[#This Row],[Order Date]])/3,0)</f>
        <v>Q2</v>
      </c>
      <c r="E1203" s="5">
        <f>MONTH(SalesDataTable[[#This Row],[Order Date]])</f>
        <v>6</v>
      </c>
      <c r="F1203" s="5" t="str">
        <f>TEXT(SalesDataTable[[#This Row],[Order Date]], "MMM")</f>
        <v>Jun</v>
      </c>
      <c r="G1203" s="4" t="s">
        <v>11</v>
      </c>
      <c r="H1203" s="4" t="s">
        <v>25</v>
      </c>
      <c r="I1203" s="4" t="s">
        <v>28</v>
      </c>
      <c r="J1203" s="4" t="s">
        <v>3</v>
      </c>
      <c r="K1203" s="4" t="s">
        <v>34</v>
      </c>
      <c r="L1203" s="4" t="s">
        <v>45</v>
      </c>
      <c r="M1203" s="9">
        <v>1</v>
      </c>
      <c r="N1203" s="6">
        <v>50.33</v>
      </c>
      <c r="O1203" s="7">
        <v>0</v>
      </c>
      <c r="P1203" s="6">
        <v>21.66</v>
      </c>
      <c r="Q1203" s="6">
        <f t="shared" si="72"/>
        <v>50.33</v>
      </c>
      <c r="R1203" s="6">
        <f t="shared" si="73"/>
        <v>21.66</v>
      </c>
      <c r="S1203" s="6">
        <f t="shared" si="74"/>
        <v>28.669999999999998</v>
      </c>
      <c r="T1203" s="8">
        <f t="shared" si="75"/>
        <v>0.56964037353467112</v>
      </c>
      <c r="U1203" s="5">
        <f>YEAR(SalesDataTable[[#This Row],[Order Date]])</f>
        <v>2026</v>
      </c>
      <c r="V1203" s="8" t="str">
        <f>"Q"&amp;ROUNDUP(MONTH(SalesDataTable[[#This Row],[Order Date]])/3,0)</f>
        <v>Q2</v>
      </c>
      <c r="W1203" s="9">
        <f>MONTH(SalesDataTable[[#This Row],[Order Date]])</f>
        <v>6</v>
      </c>
      <c r="X1203" s="8" t="str">
        <f>TEXT(SalesDataTable[[#This Row],[Order Date]],"mmm")</f>
        <v>Jun</v>
      </c>
    </row>
    <row r="1204" spans="1:24" ht="16">
      <c r="A1204" s="2">
        <v>189</v>
      </c>
      <c r="B1204" s="3">
        <v>46199</v>
      </c>
      <c r="C1204" s="5">
        <f>YEAR(SalesDataTable[[#This Row],[Order Date]])</f>
        <v>2026</v>
      </c>
      <c r="D1204" s="14" t="str">
        <f>"Q"&amp;ROUNDUP(MONTH(SalesDataTable[[#This Row],[Order Date]])/3,0)</f>
        <v>Q2</v>
      </c>
      <c r="E1204" s="5">
        <f>MONTH(SalesDataTable[[#This Row],[Order Date]])</f>
        <v>6</v>
      </c>
      <c r="F1204" s="5" t="str">
        <f>TEXT(SalesDataTable[[#This Row],[Order Date]], "MMM")</f>
        <v>Jun</v>
      </c>
      <c r="G1204" s="4" t="s">
        <v>11</v>
      </c>
      <c r="H1204" s="4" t="s">
        <v>39</v>
      </c>
      <c r="I1204" s="4" t="s">
        <v>2</v>
      </c>
      <c r="J1204" s="4" t="s">
        <v>16</v>
      </c>
      <c r="K1204" s="4" t="s">
        <v>14</v>
      </c>
      <c r="L1204" s="4" t="s">
        <v>32</v>
      </c>
      <c r="M1204" s="9">
        <v>1</v>
      </c>
      <c r="N1204" s="6">
        <v>47.5</v>
      </c>
      <c r="O1204" s="7">
        <v>0.1</v>
      </c>
      <c r="P1204" s="6">
        <v>18.8</v>
      </c>
      <c r="Q1204" s="6">
        <f t="shared" si="72"/>
        <v>42.75</v>
      </c>
      <c r="R1204" s="6">
        <f t="shared" si="73"/>
        <v>18.8</v>
      </c>
      <c r="S1204" s="6">
        <f t="shared" si="74"/>
        <v>23.95</v>
      </c>
      <c r="T1204" s="8">
        <f t="shared" si="75"/>
        <v>0.56023391812865497</v>
      </c>
      <c r="U1204" s="5">
        <f>YEAR(SalesDataTable[[#This Row],[Order Date]])</f>
        <v>2026</v>
      </c>
      <c r="V1204" s="8" t="str">
        <f>"Q"&amp;ROUNDUP(MONTH(SalesDataTable[[#This Row],[Order Date]])/3,0)</f>
        <v>Q2</v>
      </c>
      <c r="W1204" s="9">
        <f>MONTH(SalesDataTable[[#This Row],[Order Date]])</f>
        <v>6</v>
      </c>
      <c r="X1204" s="8" t="str">
        <f>TEXT(SalesDataTable[[#This Row],[Order Date]],"mmm")</f>
        <v>Jun</v>
      </c>
    </row>
    <row r="1205" spans="1:24" ht="16">
      <c r="A1205" s="2">
        <v>927</v>
      </c>
      <c r="B1205" s="3">
        <v>46199</v>
      </c>
      <c r="C1205" s="5">
        <f>YEAR(SalesDataTable[[#This Row],[Order Date]])</f>
        <v>2026</v>
      </c>
      <c r="D1205" s="14" t="str">
        <f>"Q"&amp;ROUNDUP(MONTH(SalesDataTable[[#This Row],[Order Date]])/3,0)</f>
        <v>Q2</v>
      </c>
      <c r="E1205" s="5">
        <f>MONTH(SalesDataTable[[#This Row],[Order Date]])</f>
        <v>6</v>
      </c>
      <c r="F1205" s="5" t="str">
        <f>TEXT(SalesDataTable[[#This Row],[Order Date]], "MMM")</f>
        <v>Jun</v>
      </c>
      <c r="G1205" s="4" t="s">
        <v>11</v>
      </c>
      <c r="H1205" s="4" t="s">
        <v>39</v>
      </c>
      <c r="I1205" s="4" t="s">
        <v>28</v>
      </c>
      <c r="J1205" s="4" t="s">
        <v>3</v>
      </c>
      <c r="K1205" s="4" t="s">
        <v>14</v>
      </c>
      <c r="L1205" s="4" t="s">
        <v>44</v>
      </c>
      <c r="M1205" s="9">
        <v>2</v>
      </c>
      <c r="N1205" s="6">
        <v>130.33000000000001</v>
      </c>
      <c r="O1205" s="7">
        <v>0.1</v>
      </c>
      <c r="P1205" s="6">
        <v>67.319999999999993</v>
      </c>
      <c r="Q1205" s="6">
        <f t="shared" si="72"/>
        <v>234.59400000000002</v>
      </c>
      <c r="R1205" s="6">
        <f t="shared" si="73"/>
        <v>134.63999999999999</v>
      </c>
      <c r="S1205" s="6">
        <f t="shared" si="74"/>
        <v>99.954000000000036</v>
      </c>
      <c r="T1205" s="8">
        <f t="shared" si="75"/>
        <v>0.42607227806337772</v>
      </c>
      <c r="U1205" s="5">
        <f>YEAR(SalesDataTable[[#This Row],[Order Date]])</f>
        <v>2026</v>
      </c>
      <c r="V1205" s="8" t="str">
        <f>"Q"&amp;ROUNDUP(MONTH(SalesDataTable[[#This Row],[Order Date]])/3,0)</f>
        <v>Q2</v>
      </c>
      <c r="W1205" s="9">
        <f>MONTH(SalesDataTable[[#This Row],[Order Date]])</f>
        <v>6</v>
      </c>
      <c r="X1205" s="8" t="str">
        <f>TEXT(SalesDataTable[[#This Row],[Order Date]],"mmm")</f>
        <v>Jun</v>
      </c>
    </row>
    <row r="1206" spans="1:24" ht="16">
      <c r="A1206" s="2">
        <v>1388</v>
      </c>
      <c r="B1206" s="3">
        <v>46199</v>
      </c>
      <c r="C1206" s="5">
        <f>YEAR(SalesDataTable[[#This Row],[Order Date]])</f>
        <v>2026</v>
      </c>
      <c r="D1206" s="14" t="str">
        <f>"Q"&amp;ROUNDUP(MONTH(SalesDataTable[[#This Row],[Order Date]])/3,0)</f>
        <v>Q2</v>
      </c>
      <c r="E1206" s="5">
        <f>MONTH(SalesDataTable[[#This Row],[Order Date]])</f>
        <v>6</v>
      </c>
      <c r="F1206" s="5" t="str">
        <f>TEXT(SalesDataTable[[#This Row],[Order Date]], "MMM")</f>
        <v>Jun</v>
      </c>
      <c r="G1206" s="4" t="s">
        <v>6</v>
      </c>
      <c r="H1206" s="4" t="s">
        <v>49</v>
      </c>
      <c r="I1206" s="4" t="s">
        <v>2</v>
      </c>
      <c r="J1206" s="4" t="s">
        <v>3</v>
      </c>
      <c r="K1206" s="4" t="s">
        <v>9</v>
      </c>
      <c r="L1206" s="4" t="s">
        <v>37</v>
      </c>
      <c r="M1206" s="9">
        <v>3</v>
      </c>
      <c r="N1206" s="6">
        <v>156.76</v>
      </c>
      <c r="O1206" s="7">
        <v>0.05</v>
      </c>
      <c r="P1206" s="6">
        <v>78.63</v>
      </c>
      <c r="Q1206" s="6">
        <f t="shared" si="72"/>
        <v>446.76599999999996</v>
      </c>
      <c r="R1206" s="6">
        <f t="shared" si="73"/>
        <v>235.89</v>
      </c>
      <c r="S1206" s="6">
        <f t="shared" si="74"/>
        <v>210.87599999999998</v>
      </c>
      <c r="T1206" s="8">
        <f t="shared" si="75"/>
        <v>0.47200547937846654</v>
      </c>
      <c r="U1206" s="5">
        <f>YEAR(SalesDataTable[[#This Row],[Order Date]])</f>
        <v>2026</v>
      </c>
      <c r="V1206" s="8" t="str">
        <f>"Q"&amp;ROUNDUP(MONTH(SalesDataTable[[#This Row],[Order Date]])/3,0)</f>
        <v>Q2</v>
      </c>
      <c r="W1206" s="9">
        <f>MONTH(SalesDataTable[[#This Row],[Order Date]])</f>
        <v>6</v>
      </c>
      <c r="X1206" s="8" t="str">
        <f>TEXT(SalesDataTable[[#This Row],[Order Date]],"mmm")</f>
        <v>Jun</v>
      </c>
    </row>
    <row r="1207" spans="1:24" ht="16">
      <c r="A1207" s="2">
        <v>3932</v>
      </c>
      <c r="B1207" s="3">
        <v>46199</v>
      </c>
      <c r="C1207" s="5">
        <f>YEAR(SalesDataTable[[#This Row],[Order Date]])</f>
        <v>2026</v>
      </c>
      <c r="D1207" s="14" t="str">
        <f>"Q"&amp;ROUNDUP(MONTH(SalesDataTable[[#This Row],[Order Date]])/3,0)</f>
        <v>Q2</v>
      </c>
      <c r="E1207" s="5">
        <f>MONTH(SalesDataTable[[#This Row],[Order Date]])</f>
        <v>6</v>
      </c>
      <c r="F1207" s="5" t="str">
        <f>TEXT(SalesDataTable[[#This Row],[Order Date]], "MMM")</f>
        <v>Jun</v>
      </c>
      <c r="G1207" s="4" t="s">
        <v>11</v>
      </c>
      <c r="H1207" s="4" t="s">
        <v>39</v>
      </c>
      <c r="I1207" s="4" t="s">
        <v>2</v>
      </c>
      <c r="J1207" s="4" t="s">
        <v>13</v>
      </c>
      <c r="K1207" s="4" t="s">
        <v>34</v>
      </c>
      <c r="L1207" s="4" t="s">
        <v>42</v>
      </c>
      <c r="M1207" s="9">
        <v>4</v>
      </c>
      <c r="N1207" s="6">
        <v>35.770000000000003</v>
      </c>
      <c r="O1207" s="7">
        <v>0</v>
      </c>
      <c r="P1207" s="6">
        <v>13.75</v>
      </c>
      <c r="Q1207" s="6">
        <f t="shared" si="72"/>
        <v>143.08000000000001</v>
      </c>
      <c r="R1207" s="6">
        <f t="shared" si="73"/>
        <v>55</v>
      </c>
      <c r="S1207" s="6">
        <f t="shared" si="74"/>
        <v>88.080000000000013</v>
      </c>
      <c r="T1207" s="8">
        <f t="shared" si="75"/>
        <v>0.61559966452334358</v>
      </c>
      <c r="U1207" s="5">
        <f>YEAR(SalesDataTable[[#This Row],[Order Date]])</f>
        <v>2026</v>
      </c>
      <c r="V1207" s="8" t="str">
        <f>"Q"&amp;ROUNDUP(MONTH(SalesDataTable[[#This Row],[Order Date]])/3,0)</f>
        <v>Q2</v>
      </c>
      <c r="W1207" s="9">
        <f>MONTH(SalesDataTable[[#This Row],[Order Date]])</f>
        <v>6</v>
      </c>
      <c r="X1207" s="8" t="str">
        <f>TEXT(SalesDataTable[[#This Row],[Order Date]],"mmm")</f>
        <v>Jun</v>
      </c>
    </row>
    <row r="1208" spans="1:24" ht="16">
      <c r="A1208" s="2">
        <v>4008</v>
      </c>
      <c r="B1208" s="3">
        <v>46199</v>
      </c>
      <c r="C1208" s="5">
        <f>YEAR(SalesDataTable[[#This Row],[Order Date]])</f>
        <v>2026</v>
      </c>
      <c r="D1208" s="14" t="str">
        <f>"Q"&amp;ROUNDUP(MONTH(SalesDataTable[[#This Row],[Order Date]])/3,0)</f>
        <v>Q2</v>
      </c>
      <c r="E1208" s="5">
        <f>MONTH(SalesDataTable[[#This Row],[Order Date]])</f>
        <v>6</v>
      </c>
      <c r="F1208" s="5" t="str">
        <f>TEXT(SalesDataTable[[#This Row],[Order Date]], "MMM")</f>
        <v>Jun</v>
      </c>
      <c r="G1208" s="4" t="s">
        <v>6</v>
      </c>
      <c r="H1208" s="4" t="s">
        <v>49</v>
      </c>
      <c r="I1208" s="4" t="s">
        <v>2</v>
      </c>
      <c r="J1208" s="4" t="s">
        <v>3</v>
      </c>
      <c r="K1208" s="4" t="s">
        <v>4</v>
      </c>
      <c r="L1208" s="4" t="s">
        <v>30</v>
      </c>
      <c r="M1208" s="9">
        <v>2</v>
      </c>
      <c r="N1208" s="6">
        <v>102.49</v>
      </c>
      <c r="O1208" s="7">
        <v>0</v>
      </c>
      <c r="P1208" s="6">
        <v>50.07</v>
      </c>
      <c r="Q1208" s="6">
        <f t="shared" si="72"/>
        <v>204.98</v>
      </c>
      <c r="R1208" s="6">
        <f t="shared" si="73"/>
        <v>100.14</v>
      </c>
      <c r="S1208" s="6">
        <f t="shared" si="74"/>
        <v>104.83999999999999</v>
      </c>
      <c r="T1208" s="8">
        <f t="shared" si="75"/>
        <v>0.51146453312518292</v>
      </c>
      <c r="U1208" s="5">
        <f>YEAR(SalesDataTable[[#This Row],[Order Date]])</f>
        <v>2026</v>
      </c>
      <c r="V1208" s="8" t="str">
        <f>"Q"&amp;ROUNDUP(MONTH(SalesDataTable[[#This Row],[Order Date]])/3,0)</f>
        <v>Q2</v>
      </c>
      <c r="W1208" s="9">
        <f>MONTH(SalesDataTable[[#This Row],[Order Date]])</f>
        <v>6</v>
      </c>
      <c r="X1208" s="8" t="str">
        <f>TEXT(SalesDataTable[[#This Row],[Order Date]],"mmm")</f>
        <v>Jun</v>
      </c>
    </row>
    <row r="1209" spans="1:24" ht="16">
      <c r="A1209" s="2">
        <v>4701</v>
      </c>
      <c r="B1209" s="3">
        <v>46199</v>
      </c>
      <c r="C1209" s="5">
        <f>YEAR(SalesDataTable[[#This Row],[Order Date]])</f>
        <v>2026</v>
      </c>
      <c r="D1209" s="14" t="str">
        <f>"Q"&amp;ROUNDUP(MONTH(SalesDataTable[[#This Row],[Order Date]])/3,0)</f>
        <v>Q2</v>
      </c>
      <c r="E1209" s="5">
        <f>MONTH(SalesDataTable[[#This Row],[Order Date]])</f>
        <v>6</v>
      </c>
      <c r="F1209" s="5" t="str">
        <f>TEXT(SalesDataTable[[#This Row],[Order Date]], "MMM")</f>
        <v>Jun</v>
      </c>
      <c r="G1209" s="4" t="s">
        <v>0</v>
      </c>
      <c r="H1209" s="4" t="s">
        <v>1</v>
      </c>
      <c r="I1209" s="4" t="s">
        <v>8</v>
      </c>
      <c r="J1209" s="4" t="s">
        <v>16</v>
      </c>
      <c r="K1209" s="4" t="s">
        <v>4</v>
      </c>
      <c r="L1209" s="4" t="s">
        <v>5</v>
      </c>
      <c r="M1209" s="9">
        <v>8</v>
      </c>
      <c r="N1209" s="6">
        <v>82.47</v>
      </c>
      <c r="O1209" s="7">
        <v>0.15</v>
      </c>
      <c r="P1209" s="6">
        <v>42.58</v>
      </c>
      <c r="Q1209" s="6">
        <f t="shared" si="72"/>
        <v>560.79599999999994</v>
      </c>
      <c r="R1209" s="6">
        <f t="shared" si="73"/>
        <v>340.64</v>
      </c>
      <c r="S1209" s="6">
        <f t="shared" si="74"/>
        <v>220.15599999999995</v>
      </c>
      <c r="T1209" s="8">
        <f t="shared" si="75"/>
        <v>0.39257769313618496</v>
      </c>
      <c r="U1209" s="5">
        <f>YEAR(SalesDataTable[[#This Row],[Order Date]])</f>
        <v>2026</v>
      </c>
      <c r="V1209" s="8" t="str">
        <f>"Q"&amp;ROUNDUP(MONTH(SalesDataTable[[#This Row],[Order Date]])/3,0)</f>
        <v>Q2</v>
      </c>
      <c r="W1209" s="9">
        <f>MONTH(SalesDataTable[[#This Row],[Order Date]])</f>
        <v>6</v>
      </c>
      <c r="X1209" s="8" t="str">
        <f>TEXT(SalesDataTable[[#This Row],[Order Date]],"mmm")</f>
        <v>Jun</v>
      </c>
    </row>
    <row r="1210" spans="1:24" ht="16">
      <c r="A1210" s="2">
        <v>4805</v>
      </c>
      <c r="B1210" s="3">
        <v>46199</v>
      </c>
      <c r="C1210" s="5">
        <f>YEAR(SalesDataTable[[#This Row],[Order Date]])</f>
        <v>2026</v>
      </c>
      <c r="D1210" s="14" t="str">
        <f>"Q"&amp;ROUNDUP(MONTH(SalesDataTable[[#This Row],[Order Date]])/3,0)</f>
        <v>Q2</v>
      </c>
      <c r="E1210" s="5">
        <f>MONTH(SalesDataTable[[#This Row],[Order Date]])</f>
        <v>6</v>
      </c>
      <c r="F1210" s="5" t="str">
        <f>TEXT(SalesDataTable[[#This Row],[Order Date]], "MMM")</f>
        <v>Jun</v>
      </c>
      <c r="G1210" s="4" t="s">
        <v>11</v>
      </c>
      <c r="H1210" s="4" t="s">
        <v>39</v>
      </c>
      <c r="I1210" s="4" t="s">
        <v>2</v>
      </c>
      <c r="J1210" s="4" t="s">
        <v>3</v>
      </c>
      <c r="K1210" s="4" t="s">
        <v>23</v>
      </c>
      <c r="L1210" s="4" t="s">
        <v>51</v>
      </c>
      <c r="M1210" s="9">
        <v>1</v>
      </c>
      <c r="N1210" s="6">
        <v>121.44</v>
      </c>
      <c r="O1210" s="7">
        <v>0</v>
      </c>
      <c r="P1210" s="6">
        <v>62.34</v>
      </c>
      <c r="Q1210" s="6">
        <f t="shared" si="72"/>
        <v>121.44</v>
      </c>
      <c r="R1210" s="6">
        <f t="shared" si="73"/>
        <v>62.34</v>
      </c>
      <c r="S1210" s="6">
        <f t="shared" si="74"/>
        <v>59.099999999999994</v>
      </c>
      <c r="T1210" s="8">
        <f t="shared" si="75"/>
        <v>0.48666007905138337</v>
      </c>
      <c r="U1210" s="5">
        <f>YEAR(SalesDataTable[[#This Row],[Order Date]])</f>
        <v>2026</v>
      </c>
      <c r="V1210" s="8" t="str">
        <f>"Q"&amp;ROUNDUP(MONTH(SalesDataTable[[#This Row],[Order Date]])/3,0)</f>
        <v>Q2</v>
      </c>
      <c r="W1210" s="9">
        <f>MONTH(SalesDataTable[[#This Row],[Order Date]])</f>
        <v>6</v>
      </c>
      <c r="X1210" s="8" t="str">
        <f>TEXT(SalesDataTable[[#This Row],[Order Date]],"mmm")</f>
        <v>Jun</v>
      </c>
    </row>
    <row r="1211" spans="1:24" ht="16">
      <c r="A1211" s="2">
        <v>912</v>
      </c>
      <c r="B1211" s="3">
        <v>46200</v>
      </c>
      <c r="C1211" s="5">
        <f>YEAR(SalesDataTable[[#This Row],[Order Date]])</f>
        <v>2026</v>
      </c>
      <c r="D1211" s="14" t="str">
        <f>"Q"&amp;ROUNDUP(MONTH(SalesDataTable[[#This Row],[Order Date]])/3,0)</f>
        <v>Q2</v>
      </c>
      <c r="E1211" s="5">
        <f>MONTH(SalesDataTable[[#This Row],[Order Date]])</f>
        <v>6</v>
      </c>
      <c r="F1211" s="5" t="str">
        <f>TEXT(SalesDataTable[[#This Row],[Order Date]], "MMM")</f>
        <v>Jun</v>
      </c>
      <c r="G1211" s="4" t="s">
        <v>0</v>
      </c>
      <c r="H1211" s="4" t="s">
        <v>1</v>
      </c>
      <c r="I1211" s="4" t="s">
        <v>28</v>
      </c>
      <c r="J1211" s="4" t="s">
        <v>13</v>
      </c>
      <c r="K1211" s="4" t="s">
        <v>14</v>
      </c>
      <c r="L1211" s="4" t="s">
        <v>32</v>
      </c>
      <c r="M1211" s="9">
        <v>4</v>
      </c>
      <c r="N1211" s="6">
        <v>46.44</v>
      </c>
      <c r="O1211" s="7">
        <v>0.05</v>
      </c>
      <c r="P1211" s="6">
        <v>18.2</v>
      </c>
      <c r="Q1211" s="6">
        <f t="shared" si="72"/>
        <v>176.47199999999998</v>
      </c>
      <c r="R1211" s="6">
        <f t="shared" si="73"/>
        <v>72.8</v>
      </c>
      <c r="S1211" s="6">
        <f t="shared" si="74"/>
        <v>103.67199999999998</v>
      </c>
      <c r="T1211" s="8">
        <f t="shared" si="75"/>
        <v>0.58746996690693143</v>
      </c>
      <c r="U1211" s="5">
        <f>YEAR(SalesDataTable[[#This Row],[Order Date]])</f>
        <v>2026</v>
      </c>
      <c r="V1211" s="8" t="str">
        <f>"Q"&amp;ROUNDUP(MONTH(SalesDataTable[[#This Row],[Order Date]])/3,0)</f>
        <v>Q2</v>
      </c>
      <c r="W1211" s="9">
        <f>MONTH(SalesDataTable[[#This Row],[Order Date]])</f>
        <v>6</v>
      </c>
      <c r="X1211" s="8" t="str">
        <f>TEXT(SalesDataTable[[#This Row],[Order Date]],"mmm")</f>
        <v>Jun</v>
      </c>
    </row>
    <row r="1212" spans="1:24" ht="16">
      <c r="A1212" s="2">
        <v>1837</v>
      </c>
      <c r="B1212" s="3">
        <v>46200</v>
      </c>
      <c r="C1212" s="5">
        <f>YEAR(SalesDataTable[[#This Row],[Order Date]])</f>
        <v>2026</v>
      </c>
      <c r="D1212" s="14" t="str">
        <f>"Q"&amp;ROUNDUP(MONTH(SalesDataTable[[#This Row],[Order Date]])/3,0)</f>
        <v>Q2</v>
      </c>
      <c r="E1212" s="5">
        <f>MONTH(SalesDataTable[[#This Row],[Order Date]])</f>
        <v>6</v>
      </c>
      <c r="F1212" s="5" t="str">
        <f>TEXT(SalesDataTable[[#This Row],[Order Date]], "MMM")</f>
        <v>Jun</v>
      </c>
      <c r="G1212" s="4" t="s">
        <v>0</v>
      </c>
      <c r="H1212" s="4" t="s">
        <v>1</v>
      </c>
      <c r="I1212" s="4" t="s">
        <v>28</v>
      </c>
      <c r="J1212" s="4" t="s">
        <v>16</v>
      </c>
      <c r="K1212" s="4" t="s">
        <v>23</v>
      </c>
      <c r="L1212" s="4" t="s">
        <v>29</v>
      </c>
      <c r="M1212" s="9">
        <v>2</v>
      </c>
      <c r="N1212" s="6">
        <v>194.13</v>
      </c>
      <c r="O1212" s="7">
        <v>0.1</v>
      </c>
      <c r="P1212" s="6">
        <v>106.51</v>
      </c>
      <c r="Q1212" s="6">
        <f t="shared" si="72"/>
        <v>349.43400000000003</v>
      </c>
      <c r="R1212" s="6">
        <f t="shared" si="73"/>
        <v>213.02</v>
      </c>
      <c r="S1212" s="6">
        <f t="shared" si="74"/>
        <v>136.41400000000002</v>
      </c>
      <c r="T1212" s="8">
        <f t="shared" si="75"/>
        <v>0.39038559499075648</v>
      </c>
      <c r="U1212" s="5">
        <f>YEAR(SalesDataTable[[#This Row],[Order Date]])</f>
        <v>2026</v>
      </c>
      <c r="V1212" s="8" t="str">
        <f>"Q"&amp;ROUNDUP(MONTH(SalesDataTable[[#This Row],[Order Date]])/3,0)</f>
        <v>Q2</v>
      </c>
      <c r="W1212" s="9">
        <f>MONTH(SalesDataTable[[#This Row],[Order Date]])</f>
        <v>6</v>
      </c>
      <c r="X1212" s="8" t="str">
        <f>TEXT(SalesDataTable[[#This Row],[Order Date]],"mmm")</f>
        <v>Jun</v>
      </c>
    </row>
    <row r="1213" spans="1:24" ht="16">
      <c r="A1213" s="2">
        <v>2216</v>
      </c>
      <c r="B1213" s="3">
        <v>46200</v>
      </c>
      <c r="C1213" s="5">
        <f>YEAR(SalesDataTable[[#This Row],[Order Date]])</f>
        <v>2026</v>
      </c>
      <c r="D1213" s="14" t="str">
        <f>"Q"&amp;ROUNDUP(MONTH(SalesDataTable[[#This Row],[Order Date]])/3,0)</f>
        <v>Q2</v>
      </c>
      <c r="E1213" s="5">
        <f>MONTH(SalesDataTable[[#This Row],[Order Date]])</f>
        <v>6</v>
      </c>
      <c r="F1213" s="5" t="str">
        <f>TEXT(SalesDataTable[[#This Row],[Order Date]], "MMM")</f>
        <v>Jun</v>
      </c>
      <c r="G1213" s="4" t="s">
        <v>0</v>
      </c>
      <c r="H1213" s="4" t="s">
        <v>36</v>
      </c>
      <c r="I1213" s="4" t="s">
        <v>2</v>
      </c>
      <c r="J1213" s="4" t="s">
        <v>16</v>
      </c>
      <c r="K1213" s="4" t="s">
        <v>4</v>
      </c>
      <c r="L1213" s="4" t="s">
        <v>5</v>
      </c>
      <c r="M1213" s="9">
        <v>4</v>
      </c>
      <c r="N1213" s="6">
        <v>81.86</v>
      </c>
      <c r="O1213" s="7">
        <v>0.05</v>
      </c>
      <c r="P1213" s="6">
        <v>42.22</v>
      </c>
      <c r="Q1213" s="6">
        <f t="shared" si="72"/>
        <v>311.06799999999998</v>
      </c>
      <c r="R1213" s="6">
        <f t="shared" si="73"/>
        <v>168.88</v>
      </c>
      <c r="S1213" s="6">
        <f t="shared" si="74"/>
        <v>142.18799999999999</v>
      </c>
      <c r="T1213" s="8">
        <f t="shared" si="75"/>
        <v>0.45709619761595532</v>
      </c>
      <c r="U1213" s="5">
        <f>YEAR(SalesDataTable[[#This Row],[Order Date]])</f>
        <v>2026</v>
      </c>
      <c r="V1213" s="8" t="str">
        <f>"Q"&amp;ROUNDUP(MONTH(SalesDataTable[[#This Row],[Order Date]])/3,0)</f>
        <v>Q2</v>
      </c>
      <c r="W1213" s="9">
        <f>MONTH(SalesDataTable[[#This Row],[Order Date]])</f>
        <v>6</v>
      </c>
      <c r="X1213" s="8" t="str">
        <f>TEXT(SalesDataTable[[#This Row],[Order Date]],"mmm")</f>
        <v>Jun</v>
      </c>
    </row>
    <row r="1214" spans="1:24" ht="16">
      <c r="A1214" s="2">
        <v>2451</v>
      </c>
      <c r="B1214" s="3">
        <v>46200</v>
      </c>
      <c r="C1214" s="5">
        <f>YEAR(SalesDataTable[[#This Row],[Order Date]])</f>
        <v>2026</v>
      </c>
      <c r="D1214" s="14" t="str">
        <f>"Q"&amp;ROUNDUP(MONTH(SalesDataTable[[#This Row],[Order Date]])/3,0)</f>
        <v>Q2</v>
      </c>
      <c r="E1214" s="5">
        <f>MONTH(SalesDataTable[[#This Row],[Order Date]])</f>
        <v>6</v>
      </c>
      <c r="F1214" s="5" t="str">
        <f>TEXT(SalesDataTable[[#This Row],[Order Date]], "MMM")</f>
        <v>Jun</v>
      </c>
      <c r="G1214" s="4" t="s">
        <v>0</v>
      </c>
      <c r="H1214" s="4" t="s">
        <v>36</v>
      </c>
      <c r="I1214" s="4" t="s">
        <v>8</v>
      </c>
      <c r="J1214" s="4" t="s">
        <v>16</v>
      </c>
      <c r="K1214" s="4" t="s">
        <v>14</v>
      </c>
      <c r="L1214" s="4" t="s">
        <v>48</v>
      </c>
      <c r="M1214" s="9">
        <v>4</v>
      </c>
      <c r="N1214" s="6">
        <v>162.61000000000001</v>
      </c>
      <c r="O1214" s="7">
        <v>0.05</v>
      </c>
      <c r="P1214" s="6">
        <v>88.64</v>
      </c>
      <c r="Q1214" s="6">
        <f t="shared" si="72"/>
        <v>617.91800000000001</v>
      </c>
      <c r="R1214" s="6">
        <f t="shared" si="73"/>
        <v>354.56</v>
      </c>
      <c r="S1214" s="6">
        <f t="shared" si="74"/>
        <v>263.358</v>
      </c>
      <c r="T1214" s="8">
        <f t="shared" si="75"/>
        <v>0.4262021821665658</v>
      </c>
      <c r="U1214" s="5">
        <f>YEAR(SalesDataTable[[#This Row],[Order Date]])</f>
        <v>2026</v>
      </c>
      <c r="V1214" s="8" t="str">
        <f>"Q"&amp;ROUNDUP(MONTH(SalesDataTable[[#This Row],[Order Date]])/3,0)</f>
        <v>Q2</v>
      </c>
      <c r="W1214" s="9">
        <f>MONTH(SalesDataTable[[#This Row],[Order Date]])</f>
        <v>6</v>
      </c>
      <c r="X1214" s="8" t="str">
        <f>TEXT(SalesDataTable[[#This Row],[Order Date]],"mmm")</f>
        <v>Jun</v>
      </c>
    </row>
    <row r="1215" spans="1:24" ht="16">
      <c r="A1215" s="2">
        <v>2874</v>
      </c>
      <c r="B1215" s="3">
        <v>46200</v>
      </c>
      <c r="C1215" s="5">
        <f>YEAR(SalesDataTable[[#This Row],[Order Date]])</f>
        <v>2026</v>
      </c>
      <c r="D1215" s="14" t="str">
        <f>"Q"&amp;ROUNDUP(MONTH(SalesDataTable[[#This Row],[Order Date]])/3,0)</f>
        <v>Q2</v>
      </c>
      <c r="E1215" s="5">
        <f>MONTH(SalesDataTable[[#This Row],[Order Date]])</f>
        <v>6</v>
      </c>
      <c r="F1215" s="5" t="str">
        <f>TEXT(SalesDataTable[[#This Row],[Order Date]], "MMM")</f>
        <v>Jun</v>
      </c>
      <c r="G1215" s="4" t="s">
        <v>6</v>
      </c>
      <c r="H1215" s="4" t="s">
        <v>43</v>
      </c>
      <c r="I1215" s="4" t="s">
        <v>19</v>
      </c>
      <c r="J1215" s="4" t="s">
        <v>13</v>
      </c>
      <c r="K1215" s="4" t="s">
        <v>4</v>
      </c>
      <c r="L1215" s="4" t="s">
        <v>26</v>
      </c>
      <c r="M1215" s="9">
        <v>1</v>
      </c>
      <c r="N1215" s="6">
        <v>40.26</v>
      </c>
      <c r="O1215" s="7">
        <v>0</v>
      </c>
      <c r="P1215" s="6">
        <v>16.62</v>
      </c>
      <c r="Q1215" s="6">
        <f t="shared" si="72"/>
        <v>40.26</v>
      </c>
      <c r="R1215" s="6">
        <f t="shared" si="73"/>
        <v>16.62</v>
      </c>
      <c r="S1215" s="6">
        <f t="shared" si="74"/>
        <v>23.639999999999997</v>
      </c>
      <c r="T1215" s="8">
        <f t="shared" si="75"/>
        <v>0.58718330849478384</v>
      </c>
      <c r="U1215" s="5">
        <f>YEAR(SalesDataTable[[#This Row],[Order Date]])</f>
        <v>2026</v>
      </c>
      <c r="V1215" s="8" t="str">
        <f>"Q"&amp;ROUNDUP(MONTH(SalesDataTable[[#This Row],[Order Date]])/3,0)</f>
        <v>Q2</v>
      </c>
      <c r="W1215" s="9">
        <f>MONTH(SalesDataTable[[#This Row],[Order Date]])</f>
        <v>6</v>
      </c>
      <c r="X1215" s="8" t="str">
        <f>TEXT(SalesDataTable[[#This Row],[Order Date]],"mmm")</f>
        <v>Jun</v>
      </c>
    </row>
    <row r="1216" spans="1:24" ht="16">
      <c r="A1216" s="2">
        <v>2885</v>
      </c>
      <c r="B1216" s="3">
        <v>46200</v>
      </c>
      <c r="C1216" s="5">
        <f>YEAR(SalesDataTable[[#This Row],[Order Date]])</f>
        <v>2026</v>
      </c>
      <c r="D1216" s="14" t="str">
        <f>"Q"&amp;ROUNDUP(MONTH(SalesDataTable[[#This Row],[Order Date]])/3,0)</f>
        <v>Q2</v>
      </c>
      <c r="E1216" s="5">
        <f>MONTH(SalesDataTable[[#This Row],[Order Date]])</f>
        <v>6</v>
      </c>
      <c r="F1216" s="5" t="str">
        <f>TEXT(SalesDataTable[[#This Row],[Order Date]], "MMM")</f>
        <v>Jun</v>
      </c>
      <c r="G1216" s="4" t="s">
        <v>0</v>
      </c>
      <c r="H1216" s="4" t="s">
        <v>1</v>
      </c>
      <c r="I1216" s="4" t="s">
        <v>2</v>
      </c>
      <c r="J1216" s="4" t="s">
        <v>16</v>
      </c>
      <c r="K1216" s="4" t="s">
        <v>14</v>
      </c>
      <c r="L1216" s="4" t="s">
        <v>32</v>
      </c>
      <c r="M1216" s="9">
        <v>1</v>
      </c>
      <c r="N1216" s="6">
        <v>47.23</v>
      </c>
      <c r="O1216" s="7">
        <v>0.1</v>
      </c>
      <c r="P1216" s="6">
        <v>17.829999999999998</v>
      </c>
      <c r="Q1216" s="6">
        <f t="shared" si="72"/>
        <v>42.506999999999998</v>
      </c>
      <c r="R1216" s="6">
        <f t="shared" si="73"/>
        <v>17.829999999999998</v>
      </c>
      <c r="S1216" s="6">
        <f t="shared" si="74"/>
        <v>24.677</v>
      </c>
      <c r="T1216" s="8">
        <f t="shared" si="75"/>
        <v>0.58053967581810062</v>
      </c>
      <c r="U1216" s="5">
        <f>YEAR(SalesDataTable[[#This Row],[Order Date]])</f>
        <v>2026</v>
      </c>
      <c r="V1216" s="8" t="str">
        <f>"Q"&amp;ROUNDUP(MONTH(SalesDataTable[[#This Row],[Order Date]])/3,0)</f>
        <v>Q2</v>
      </c>
      <c r="W1216" s="9">
        <f>MONTH(SalesDataTable[[#This Row],[Order Date]])</f>
        <v>6</v>
      </c>
      <c r="X1216" s="8" t="str">
        <f>TEXT(SalesDataTable[[#This Row],[Order Date]],"mmm")</f>
        <v>Jun</v>
      </c>
    </row>
    <row r="1217" spans="1:24" ht="16">
      <c r="A1217" s="2">
        <v>3014</v>
      </c>
      <c r="B1217" s="3">
        <v>46200</v>
      </c>
      <c r="C1217" s="5">
        <f>YEAR(SalesDataTable[[#This Row],[Order Date]])</f>
        <v>2026</v>
      </c>
      <c r="D1217" s="14" t="str">
        <f>"Q"&amp;ROUNDUP(MONTH(SalesDataTable[[#This Row],[Order Date]])/3,0)</f>
        <v>Q2</v>
      </c>
      <c r="E1217" s="5">
        <f>MONTH(SalesDataTable[[#This Row],[Order Date]])</f>
        <v>6</v>
      </c>
      <c r="F1217" s="5" t="str">
        <f>TEXT(SalesDataTable[[#This Row],[Order Date]], "MMM")</f>
        <v>Jun</v>
      </c>
      <c r="G1217" s="4" t="s">
        <v>11</v>
      </c>
      <c r="H1217" s="4" t="s">
        <v>39</v>
      </c>
      <c r="I1217" s="4" t="s">
        <v>2</v>
      </c>
      <c r="J1217" s="4" t="s">
        <v>13</v>
      </c>
      <c r="K1217" s="4" t="s">
        <v>34</v>
      </c>
      <c r="L1217" s="4" t="s">
        <v>45</v>
      </c>
      <c r="M1217" s="9">
        <v>1</v>
      </c>
      <c r="N1217" s="6">
        <v>50.13</v>
      </c>
      <c r="O1217" s="7">
        <v>0.15</v>
      </c>
      <c r="P1217" s="6">
        <v>22.22</v>
      </c>
      <c r="Q1217" s="6">
        <f t="shared" si="72"/>
        <v>42.610500000000002</v>
      </c>
      <c r="R1217" s="6">
        <f t="shared" si="73"/>
        <v>22.22</v>
      </c>
      <c r="S1217" s="6">
        <f t="shared" si="74"/>
        <v>20.390500000000003</v>
      </c>
      <c r="T1217" s="8">
        <f t="shared" si="75"/>
        <v>0.47853228664296366</v>
      </c>
      <c r="U1217" s="5">
        <f>YEAR(SalesDataTable[[#This Row],[Order Date]])</f>
        <v>2026</v>
      </c>
      <c r="V1217" s="8" t="str">
        <f>"Q"&amp;ROUNDUP(MONTH(SalesDataTable[[#This Row],[Order Date]])/3,0)</f>
        <v>Q2</v>
      </c>
      <c r="W1217" s="9">
        <f>MONTH(SalesDataTable[[#This Row],[Order Date]])</f>
        <v>6</v>
      </c>
      <c r="X1217" s="8" t="str">
        <f>TEXT(SalesDataTable[[#This Row],[Order Date]],"mmm")</f>
        <v>Jun</v>
      </c>
    </row>
    <row r="1218" spans="1:24" ht="16">
      <c r="A1218" s="2">
        <v>3273</v>
      </c>
      <c r="B1218" s="3">
        <v>46200</v>
      </c>
      <c r="C1218" s="5">
        <f>YEAR(SalesDataTable[[#This Row],[Order Date]])</f>
        <v>2026</v>
      </c>
      <c r="D1218" s="14" t="str">
        <f>"Q"&amp;ROUNDUP(MONTH(SalesDataTable[[#This Row],[Order Date]])/3,0)</f>
        <v>Q2</v>
      </c>
      <c r="E1218" s="5">
        <f>MONTH(SalesDataTable[[#This Row],[Order Date]])</f>
        <v>6</v>
      </c>
      <c r="F1218" s="5" t="str">
        <f>TEXT(SalesDataTable[[#This Row],[Order Date]], "MMM")</f>
        <v>Jun</v>
      </c>
      <c r="G1218" s="4" t="s">
        <v>11</v>
      </c>
      <c r="H1218" s="4" t="s">
        <v>18</v>
      </c>
      <c r="I1218" s="4" t="s">
        <v>2</v>
      </c>
      <c r="J1218" s="4" t="s">
        <v>16</v>
      </c>
      <c r="K1218" s="4" t="s">
        <v>23</v>
      </c>
      <c r="L1218" s="4" t="s">
        <v>24</v>
      </c>
      <c r="M1218" s="9">
        <v>2</v>
      </c>
      <c r="N1218" s="6">
        <v>345.82</v>
      </c>
      <c r="O1218" s="7">
        <v>0.05</v>
      </c>
      <c r="P1218" s="6">
        <v>196.24</v>
      </c>
      <c r="Q1218" s="6">
        <f t="shared" ref="Q1218:Q1281" si="76">M1218*N1218*(1-O1218)</f>
        <v>657.05799999999999</v>
      </c>
      <c r="R1218" s="6">
        <f t="shared" ref="R1218:R1281" si="77">M1218*P1218</f>
        <v>392.48</v>
      </c>
      <c r="S1218" s="6">
        <f t="shared" ref="S1218:S1281" si="78">Q1218-R1218</f>
        <v>264.57799999999997</v>
      </c>
      <c r="T1218" s="8">
        <f t="shared" ref="T1218:T1281" si="79">IFERROR(S1218/Q1218,0)</f>
        <v>0.40267069269379563</v>
      </c>
      <c r="U1218" s="5">
        <f>YEAR(SalesDataTable[[#This Row],[Order Date]])</f>
        <v>2026</v>
      </c>
      <c r="V1218" s="8" t="str">
        <f>"Q"&amp;ROUNDUP(MONTH(SalesDataTable[[#This Row],[Order Date]])/3,0)</f>
        <v>Q2</v>
      </c>
      <c r="W1218" s="9">
        <f>MONTH(SalesDataTable[[#This Row],[Order Date]])</f>
        <v>6</v>
      </c>
      <c r="X1218" s="8" t="str">
        <f>TEXT(SalesDataTable[[#This Row],[Order Date]],"mmm")</f>
        <v>Jun</v>
      </c>
    </row>
    <row r="1219" spans="1:24" ht="16">
      <c r="A1219" s="2">
        <v>5041</v>
      </c>
      <c r="B1219" s="3">
        <v>46200</v>
      </c>
      <c r="C1219" s="5">
        <f>YEAR(SalesDataTable[[#This Row],[Order Date]])</f>
        <v>2026</v>
      </c>
      <c r="D1219" s="14" t="str">
        <f>"Q"&amp;ROUNDUP(MONTH(SalesDataTable[[#This Row],[Order Date]])/3,0)</f>
        <v>Q2</v>
      </c>
      <c r="E1219" s="5">
        <f>MONTH(SalesDataTable[[#This Row],[Order Date]])</f>
        <v>6</v>
      </c>
      <c r="F1219" s="5" t="str">
        <f>TEXT(SalesDataTable[[#This Row],[Order Date]], "MMM")</f>
        <v>Jun</v>
      </c>
      <c r="G1219" s="4" t="s">
        <v>0</v>
      </c>
      <c r="H1219" s="4" t="s">
        <v>50</v>
      </c>
      <c r="I1219" s="4" t="s">
        <v>19</v>
      </c>
      <c r="J1219" s="4" t="s">
        <v>13</v>
      </c>
      <c r="K1219" s="4" t="s">
        <v>23</v>
      </c>
      <c r="L1219" s="4" t="s">
        <v>51</v>
      </c>
      <c r="M1219" s="9">
        <v>1</v>
      </c>
      <c r="N1219" s="6">
        <v>126.12</v>
      </c>
      <c r="O1219" s="7">
        <v>0</v>
      </c>
      <c r="P1219" s="6">
        <v>62.18</v>
      </c>
      <c r="Q1219" s="6">
        <f t="shared" si="76"/>
        <v>126.12</v>
      </c>
      <c r="R1219" s="6">
        <f t="shared" si="77"/>
        <v>62.18</v>
      </c>
      <c r="S1219" s="6">
        <f t="shared" si="78"/>
        <v>63.940000000000005</v>
      </c>
      <c r="T1219" s="8">
        <f t="shared" si="79"/>
        <v>0.50697748176339996</v>
      </c>
      <c r="U1219" s="5">
        <f>YEAR(SalesDataTable[[#This Row],[Order Date]])</f>
        <v>2026</v>
      </c>
      <c r="V1219" s="8" t="str">
        <f>"Q"&amp;ROUNDUP(MONTH(SalesDataTable[[#This Row],[Order Date]])/3,0)</f>
        <v>Q2</v>
      </c>
      <c r="W1219" s="9">
        <f>MONTH(SalesDataTable[[#This Row],[Order Date]])</f>
        <v>6</v>
      </c>
      <c r="X1219" s="8" t="str">
        <f>TEXT(SalesDataTable[[#This Row],[Order Date]],"mmm")</f>
        <v>Jun</v>
      </c>
    </row>
    <row r="1220" spans="1:24" ht="16">
      <c r="A1220" s="2">
        <v>312</v>
      </c>
      <c r="B1220" s="3">
        <v>46201</v>
      </c>
      <c r="C1220" s="5">
        <f>YEAR(SalesDataTable[[#This Row],[Order Date]])</f>
        <v>2026</v>
      </c>
      <c r="D1220" s="14" t="str">
        <f>"Q"&amp;ROUNDUP(MONTH(SalesDataTable[[#This Row],[Order Date]])/3,0)</f>
        <v>Q2</v>
      </c>
      <c r="E1220" s="5">
        <f>MONTH(SalesDataTable[[#This Row],[Order Date]])</f>
        <v>6</v>
      </c>
      <c r="F1220" s="5" t="str">
        <f>TEXT(SalesDataTable[[#This Row],[Order Date]], "MMM")</f>
        <v>Jun</v>
      </c>
      <c r="G1220" s="4" t="s">
        <v>20</v>
      </c>
      <c r="H1220" s="4" t="s">
        <v>31</v>
      </c>
      <c r="I1220" s="4" t="s">
        <v>28</v>
      </c>
      <c r="J1220" s="4" t="s">
        <v>3</v>
      </c>
      <c r="K1220" s="4" t="s">
        <v>34</v>
      </c>
      <c r="L1220" s="4" t="s">
        <v>42</v>
      </c>
      <c r="M1220" s="9">
        <v>1</v>
      </c>
      <c r="N1220" s="6">
        <v>36</v>
      </c>
      <c r="O1220" s="7">
        <v>0</v>
      </c>
      <c r="P1220" s="6">
        <v>13.95</v>
      </c>
      <c r="Q1220" s="6">
        <f t="shared" si="76"/>
        <v>36</v>
      </c>
      <c r="R1220" s="6">
        <f t="shared" si="77"/>
        <v>13.95</v>
      </c>
      <c r="S1220" s="6">
        <f t="shared" si="78"/>
        <v>22.05</v>
      </c>
      <c r="T1220" s="8">
        <f t="shared" si="79"/>
        <v>0.61250000000000004</v>
      </c>
      <c r="U1220" s="5">
        <f>YEAR(SalesDataTable[[#This Row],[Order Date]])</f>
        <v>2026</v>
      </c>
      <c r="V1220" s="8" t="str">
        <f>"Q"&amp;ROUNDUP(MONTH(SalesDataTable[[#This Row],[Order Date]])/3,0)</f>
        <v>Q2</v>
      </c>
      <c r="W1220" s="9">
        <f>MONTH(SalesDataTable[[#This Row],[Order Date]])</f>
        <v>6</v>
      </c>
      <c r="X1220" s="8" t="str">
        <f>TEXT(SalesDataTable[[#This Row],[Order Date]],"mmm")</f>
        <v>Jun</v>
      </c>
    </row>
    <row r="1221" spans="1:24" ht="16">
      <c r="A1221" s="2">
        <v>647</v>
      </c>
      <c r="B1221" s="3">
        <v>46201</v>
      </c>
      <c r="C1221" s="5">
        <f>YEAR(SalesDataTable[[#This Row],[Order Date]])</f>
        <v>2026</v>
      </c>
      <c r="D1221" s="14" t="str">
        <f>"Q"&amp;ROUNDUP(MONTH(SalesDataTable[[#This Row],[Order Date]])/3,0)</f>
        <v>Q2</v>
      </c>
      <c r="E1221" s="5">
        <f>MONTH(SalesDataTable[[#This Row],[Order Date]])</f>
        <v>6</v>
      </c>
      <c r="F1221" s="5" t="str">
        <f>TEXT(SalesDataTable[[#This Row],[Order Date]], "MMM")</f>
        <v>Jun</v>
      </c>
      <c r="G1221" s="4" t="s">
        <v>0</v>
      </c>
      <c r="H1221" s="4" t="s">
        <v>1</v>
      </c>
      <c r="I1221" s="4" t="s">
        <v>2</v>
      </c>
      <c r="J1221" s="4" t="s">
        <v>3</v>
      </c>
      <c r="K1221" s="4" t="s">
        <v>14</v>
      </c>
      <c r="L1221" s="4" t="s">
        <v>48</v>
      </c>
      <c r="M1221" s="9">
        <v>1</v>
      </c>
      <c r="N1221" s="6">
        <v>162.25</v>
      </c>
      <c r="O1221" s="7">
        <v>0.05</v>
      </c>
      <c r="P1221" s="6">
        <v>89.28</v>
      </c>
      <c r="Q1221" s="6">
        <f t="shared" si="76"/>
        <v>154.13749999999999</v>
      </c>
      <c r="R1221" s="6">
        <f t="shared" si="77"/>
        <v>89.28</v>
      </c>
      <c r="S1221" s="6">
        <f t="shared" si="78"/>
        <v>64.857499999999987</v>
      </c>
      <c r="T1221" s="8">
        <f t="shared" si="79"/>
        <v>0.42077690373854509</v>
      </c>
      <c r="U1221" s="5">
        <f>YEAR(SalesDataTable[[#This Row],[Order Date]])</f>
        <v>2026</v>
      </c>
      <c r="V1221" s="8" t="str">
        <f>"Q"&amp;ROUNDUP(MONTH(SalesDataTable[[#This Row],[Order Date]])/3,0)</f>
        <v>Q2</v>
      </c>
      <c r="W1221" s="9">
        <f>MONTH(SalesDataTable[[#This Row],[Order Date]])</f>
        <v>6</v>
      </c>
      <c r="X1221" s="8" t="str">
        <f>TEXT(SalesDataTable[[#This Row],[Order Date]],"mmm")</f>
        <v>Jun</v>
      </c>
    </row>
    <row r="1222" spans="1:24" ht="16">
      <c r="A1222" s="2">
        <v>708</v>
      </c>
      <c r="B1222" s="3">
        <v>46201</v>
      </c>
      <c r="C1222" s="5">
        <f>YEAR(SalesDataTable[[#This Row],[Order Date]])</f>
        <v>2026</v>
      </c>
      <c r="D1222" s="14" t="str">
        <f>"Q"&amp;ROUNDUP(MONTH(SalesDataTable[[#This Row],[Order Date]])/3,0)</f>
        <v>Q2</v>
      </c>
      <c r="E1222" s="5">
        <f>MONTH(SalesDataTable[[#This Row],[Order Date]])</f>
        <v>6</v>
      </c>
      <c r="F1222" s="5" t="str">
        <f>TEXT(SalesDataTable[[#This Row],[Order Date]], "MMM")</f>
        <v>Jun</v>
      </c>
      <c r="G1222" s="4" t="s">
        <v>6</v>
      </c>
      <c r="H1222" s="4" t="s">
        <v>41</v>
      </c>
      <c r="I1222" s="4" t="s">
        <v>2</v>
      </c>
      <c r="J1222" s="4" t="s">
        <v>3</v>
      </c>
      <c r="K1222" s="4" t="s">
        <v>9</v>
      </c>
      <c r="L1222" s="4" t="s">
        <v>37</v>
      </c>
      <c r="M1222" s="9">
        <v>1</v>
      </c>
      <c r="N1222" s="6">
        <v>150.44</v>
      </c>
      <c r="O1222" s="7">
        <v>0</v>
      </c>
      <c r="P1222" s="6">
        <v>80.5</v>
      </c>
      <c r="Q1222" s="6">
        <f t="shared" si="76"/>
        <v>150.44</v>
      </c>
      <c r="R1222" s="6">
        <f t="shared" si="77"/>
        <v>80.5</v>
      </c>
      <c r="S1222" s="6">
        <f t="shared" si="78"/>
        <v>69.94</v>
      </c>
      <c r="T1222" s="8">
        <f t="shared" si="79"/>
        <v>0.46490295134272797</v>
      </c>
      <c r="U1222" s="5">
        <f>YEAR(SalesDataTable[[#This Row],[Order Date]])</f>
        <v>2026</v>
      </c>
      <c r="V1222" s="8" t="str">
        <f>"Q"&amp;ROUNDUP(MONTH(SalesDataTable[[#This Row],[Order Date]])/3,0)</f>
        <v>Q2</v>
      </c>
      <c r="W1222" s="9">
        <f>MONTH(SalesDataTable[[#This Row],[Order Date]])</f>
        <v>6</v>
      </c>
      <c r="X1222" s="8" t="str">
        <f>TEXT(SalesDataTable[[#This Row],[Order Date]],"mmm")</f>
        <v>Jun</v>
      </c>
    </row>
    <row r="1223" spans="1:24" ht="16">
      <c r="A1223" s="2">
        <v>886</v>
      </c>
      <c r="B1223" s="3">
        <v>46201</v>
      </c>
      <c r="C1223" s="5">
        <f>YEAR(SalesDataTable[[#This Row],[Order Date]])</f>
        <v>2026</v>
      </c>
      <c r="D1223" s="14" t="str">
        <f>"Q"&amp;ROUNDUP(MONTH(SalesDataTable[[#This Row],[Order Date]])/3,0)</f>
        <v>Q2</v>
      </c>
      <c r="E1223" s="5">
        <f>MONTH(SalesDataTable[[#This Row],[Order Date]])</f>
        <v>6</v>
      </c>
      <c r="F1223" s="5" t="str">
        <f>TEXT(SalesDataTable[[#This Row],[Order Date]], "MMM")</f>
        <v>Jun</v>
      </c>
      <c r="G1223" s="4" t="s">
        <v>0</v>
      </c>
      <c r="H1223" s="4" t="s">
        <v>1</v>
      </c>
      <c r="I1223" s="4" t="s">
        <v>19</v>
      </c>
      <c r="J1223" s="4" t="s">
        <v>16</v>
      </c>
      <c r="K1223" s="4" t="s">
        <v>23</v>
      </c>
      <c r="L1223" s="4" t="s">
        <v>51</v>
      </c>
      <c r="M1223" s="9">
        <v>2</v>
      </c>
      <c r="N1223" s="6">
        <v>126.17</v>
      </c>
      <c r="O1223" s="7">
        <v>0.05</v>
      </c>
      <c r="P1223" s="6">
        <v>61.13</v>
      </c>
      <c r="Q1223" s="6">
        <f t="shared" si="76"/>
        <v>239.72299999999998</v>
      </c>
      <c r="R1223" s="6">
        <f t="shared" si="77"/>
        <v>122.26</v>
      </c>
      <c r="S1223" s="6">
        <f t="shared" si="78"/>
        <v>117.46299999999998</v>
      </c>
      <c r="T1223" s="8">
        <f t="shared" si="79"/>
        <v>0.48999470221881081</v>
      </c>
      <c r="U1223" s="5">
        <f>YEAR(SalesDataTable[[#This Row],[Order Date]])</f>
        <v>2026</v>
      </c>
      <c r="V1223" s="8" t="str">
        <f>"Q"&amp;ROUNDUP(MONTH(SalesDataTable[[#This Row],[Order Date]])/3,0)</f>
        <v>Q2</v>
      </c>
      <c r="W1223" s="9">
        <f>MONTH(SalesDataTable[[#This Row],[Order Date]])</f>
        <v>6</v>
      </c>
      <c r="X1223" s="8" t="str">
        <f>TEXT(SalesDataTable[[#This Row],[Order Date]],"mmm")</f>
        <v>Jun</v>
      </c>
    </row>
    <row r="1224" spans="1:24" ht="16">
      <c r="A1224" s="2">
        <v>944</v>
      </c>
      <c r="B1224" s="3">
        <v>46201</v>
      </c>
      <c r="C1224" s="5">
        <f>YEAR(SalesDataTable[[#This Row],[Order Date]])</f>
        <v>2026</v>
      </c>
      <c r="D1224" s="14" t="str">
        <f>"Q"&amp;ROUNDUP(MONTH(SalesDataTable[[#This Row],[Order Date]])/3,0)</f>
        <v>Q2</v>
      </c>
      <c r="E1224" s="5">
        <f>MONTH(SalesDataTable[[#This Row],[Order Date]])</f>
        <v>6</v>
      </c>
      <c r="F1224" s="5" t="str">
        <f>TEXT(SalesDataTable[[#This Row],[Order Date]], "MMM")</f>
        <v>Jun</v>
      </c>
      <c r="G1224" s="4" t="s">
        <v>20</v>
      </c>
      <c r="H1224" s="4" t="s">
        <v>31</v>
      </c>
      <c r="I1224" s="4" t="s">
        <v>28</v>
      </c>
      <c r="J1224" s="4" t="s">
        <v>3</v>
      </c>
      <c r="K1224" s="4" t="s">
        <v>23</v>
      </c>
      <c r="L1224" s="4" t="s">
        <v>40</v>
      </c>
      <c r="M1224" s="9">
        <v>2</v>
      </c>
      <c r="N1224" s="6">
        <v>83.72</v>
      </c>
      <c r="O1224" s="7">
        <v>0</v>
      </c>
      <c r="P1224" s="6">
        <v>38.96</v>
      </c>
      <c r="Q1224" s="6">
        <f t="shared" si="76"/>
        <v>167.44</v>
      </c>
      <c r="R1224" s="6">
        <f t="shared" si="77"/>
        <v>77.92</v>
      </c>
      <c r="S1224" s="6">
        <f t="shared" si="78"/>
        <v>89.52</v>
      </c>
      <c r="T1224" s="8">
        <f t="shared" si="79"/>
        <v>0.53463927376970855</v>
      </c>
      <c r="U1224" s="5">
        <f>YEAR(SalesDataTable[[#This Row],[Order Date]])</f>
        <v>2026</v>
      </c>
      <c r="V1224" s="8" t="str">
        <f>"Q"&amp;ROUNDUP(MONTH(SalesDataTable[[#This Row],[Order Date]])/3,0)</f>
        <v>Q2</v>
      </c>
      <c r="W1224" s="9">
        <f>MONTH(SalesDataTable[[#This Row],[Order Date]])</f>
        <v>6</v>
      </c>
      <c r="X1224" s="8" t="str">
        <f>TEXT(SalesDataTable[[#This Row],[Order Date]],"mmm")</f>
        <v>Jun</v>
      </c>
    </row>
    <row r="1225" spans="1:24" ht="16">
      <c r="A1225" s="2">
        <v>1050</v>
      </c>
      <c r="B1225" s="3">
        <v>46201</v>
      </c>
      <c r="C1225" s="5">
        <f>YEAR(SalesDataTable[[#This Row],[Order Date]])</f>
        <v>2026</v>
      </c>
      <c r="D1225" s="14" t="str">
        <f>"Q"&amp;ROUNDUP(MONTH(SalesDataTable[[#This Row],[Order Date]])/3,0)</f>
        <v>Q2</v>
      </c>
      <c r="E1225" s="5">
        <f>MONTH(SalesDataTable[[#This Row],[Order Date]])</f>
        <v>6</v>
      </c>
      <c r="F1225" s="5" t="str">
        <f>TEXT(SalesDataTable[[#This Row],[Order Date]], "MMM")</f>
        <v>Jun</v>
      </c>
      <c r="G1225" s="4" t="s">
        <v>20</v>
      </c>
      <c r="H1225" s="4" t="s">
        <v>33</v>
      </c>
      <c r="I1225" s="4" t="s">
        <v>28</v>
      </c>
      <c r="J1225" s="4" t="s">
        <v>13</v>
      </c>
      <c r="K1225" s="4" t="s">
        <v>9</v>
      </c>
      <c r="L1225" s="4" t="s">
        <v>46</v>
      </c>
      <c r="M1225" s="9">
        <v>1</v>
      </c>
      <c r="N1225" s="6">
        <v>70.58</v>
      </c>
      <c r="O1225" s="7">
        <v>0</v>
      </c>
      <c r="P1225" s="6">
        <v>32.78</v>
      </c>
      <c r="Q1225" s="6">
        <f t="shared" si="76"/>
        <v>70.58</v>
      </c>
      <c r="R1225" s="6">
        <f t="shared" si="77"/>
        <v>32.78</v>
      </c>
      <c r="S1225" s="6">
        <f t="shared" si="78"/>
        <v>37.799999999999997</v>
      </c>
      <c r="T1225" s="8">
        <f t="shared" si="79"/>
        <v>0.53556248228960046</v>
      </c>
      <c r="U1225" s="5">
        <f>YEAR(SalesDataTable[[#This Row],[Order Date]])</f>
        <v>2026</v>
      </c>
      <c r="V1225" s="8" t="str">
        <f>"Q"&amp;ROUNDUP(MONTH(SalesDataTable[[#This Row],[Order Date]])/3,0)</f>
        <v>Q2</v>
      </c>
      <c r="W1225" s="9">
        <f>MONTH(SalesDataTable[[#This Row],[Order Date]])</f>
        <v>6</v>
      </c>
      <c r="X1225" s="8" t="str">
        <f>TEXT(SalesDataTable[[#This Row],[Order Date]],"mmm")</f>
        <v>Jun</v>
      </c>
    </row>
    <row r="1226" spans="1:24" ht="16">
      <c r="A1226" s="2">
        <v>1677</v>
      </c>
      <c r="B1226" s="3">
        <v>46201</v>
      </c>
      <c r="C1226" s="5">
        <f>YEAR(SalesDataTable[[#This Row],[Order Date]])</f>
        <v>2026</v>
      </c>
      <c r="D1226" s="14" t="str">
        <f>"Q"&amp;ROUNDUP(MONTH(SalesDataTable[[#This Row],[Order Date]])/3,0)</f>
        <v>Q2</v>
      </c>
      <c r="E1226" s="5">
        <f>MONTH(SalesDataTable[[#This Row],[Order Date]])</f>
        <v>6</v>
      </c>
      <c r="F1226" s="5" t="str">
        <f>TEXT(SalesDataTable[[#This Row],[Order Date]], "MMM")</f>
        <v>Jun</v>
      </c>
      <c r="G1226" s="4" t="s">
        <v>20</v>
      </c>
      <c r="H1226" s="4" t="s">
        <v>47</v>
      </c>
      <c r="I1226" s="4" t="s">
        <v>8</v>
      </c>
      <c r="J1226" s="4" t="s">
        <v>16</v>
      </c>
      <c r="K1226" s="4" t="s">
        <v>23</v>
      </c>
      <c r="L1226" s="4" t="s">
        <v>40</v>
      </c>
      <c r="M1226" s="9">
        <v>5</v>
      </c>
      <c r="N1226" s="6">
        <v>81.96</v>
      </c>
      <c r="O1226" s="7">
        <v>0.05</v>
      </c>
      <c r="P1226" s="6">
        <v>39.130000000000003</v>
      </c>
      <c r="Q1226" s="6">
        <f t="shared" si="76"/>
        <v>389.30999999999995</v>
      </c>
      <c r="R1226" s="6">
        <f t="shared" si="77"/>
        <v>195.65</v>
      </c>
      <c r="S1226" s="6">
        <f t="shared" si="78"/>
        <v>193.65999999999994</v>
      </c>
      <c r="T1226" s="8">
        <f t="shared" si="79"/>
        <v>0.497444196141892</v>
      </c>
      <c r="U1226" s="5">
        <f>YEAR(SalesDataTable[[#This Row],[Order Date]])</f>
        <v>2026</v>
      </c>
      <c r="V1226" s="8" t="str">
        <f>"Q"&amp;ROUNDUP(MONTH(SalesDataTable[[#This Row],[Order Date]])/3,0)</f>
        <v>Q2</v>
      </c>
      <c r="W1226" s="9">
        <f>MONTH(SalesDataTable[[#This Row],[Order Date]])</f>
        <v>6</v>
      </c>
      <c r="X1226" s="8" t="str">
        <f>TEXT(SalesDataTable[[#This Row],[Order Date]],"mmm")</f>
        <v>Jun</v>
      </c>
    </row>
    <row r="1227" spans="1:24" ht="16">
      <c r="A1227" s="2">
        <v>2109</v>
      </c>
      <c r="B1227" s="3">
        <v>46201</v>
      </c>
      <c r="C1227" s="5">
        <f>YEAR(SalesDataTable[[#This Row],[Order Date]])</f>
        <v>2026</v>
      </c>
      <c r="D1227" s="14" t="str">
        <f>"Q"&amp;ROUNDUP(MONTH(SalesDataTable[[#This Row],[Order Date]])/3,0)</f>
        <v>Q2</v>
      </c>
      <c r="E1227" s="5">
        <f>MONTH(SalesDataTable[[#This Row],[Order Date]])</f>
        <v>6</v>
      </c>
      <c r="F1227" s="5" t="str">
        <f>TEXT(SalesDataTable[[#This Row],[Order Date]], "MMM")</f>
        <v>Jun</v>
      </c>
      <c r="G1227" s="4" t="s">
        <v>6</v>
      </c>
      <c r="H1227" s="4" t="s">
        <v>49</v>
      </c>
      <c r="I1227" s="4" t="s">
        <v>2</v>
      </c>
      <c r="J1227" s="4" t="s">
        <v>13</v>
      </c>
      <c r="K1227" s="4" t="s">
        <v>4</v>
      </c>
      <c r="L1227" s="4" t="s">
        <v>26</v>
      </c>
      <c r="M1227" s="9">
        <v>1</v>
      </c>
      <c r="N1227" s="6">
        <v>40.67</v>
      </c>
      <c r="O1227" s="7">
        <v>0</v>
      </c>
      <c r="P1227" s="6">
        <v>16.5</v>
      </c>
      <c r="Q1227" s="6">
        <f t="shared" si="76"/>
        <v>40.67</v>
      </c>
      <c r="R1227" s="6">
        <f t="shared" si="77"/>
        <v>16.5</v>
      </c>
      <c r="S1227" s="6">
        <f t="shared" si="78"/>
        <v>24.17</v>
      </c>
      <c r="T1227" s="8">
        <f t="shared" si="79"/>
        <v>0.59429554954511932</v>
      </c>
      <c r="U1227" s="5">
        <f>YEAR(SalesDataTable[[#This Row],[Order Date]])</f>
        <v>2026</v>
      </c>
      <c r="V1227" s="8" t="str">
        <f>"Q"&amp;ROUNDUP(MONTH(SalesDataTable[[#This Row],[Order Date]])/3,0)</f>
        <v>Q2</v>
      </c>
      <c r="W1227" s="9">
        <f>MONTH(SalesDataTable[[#This Row],[Order Date]])</f>
        <v>6</v>
      </c>
      <c r="X1227" s="8" t="str">
        <f>TEXT(SalesDataTable[[#This Row],[Order Date]],"mmm")</f>
        <v>Jun</v>
      </c>
    </row>
    <row r="1228" spans="1:24" ht="16">
      <c r="A1228" s="2">
        <v>3688</v>
      </c>
      <c r="B1228" s="3">
        <v>46201</v>
      </c>
      <c r="C1228" s="5">
        <f>YEAR(SalesDataTable[[#This Row],[Order Date]])</f>
        <v>2026</v>
      </c>
      <c r="D1228" s="14" t="str">
        <f>"Q"&amp;ROUNDUP(MONTH(SalesDataTable[[#This Row],[Order Date]])/3,0)</f>
        <v>Q2</v>
      </c>
      <c r="E1228" s="5">
        <f>MONTH(SalesDataTable[[#This Row],[Order Date]])</f>
        <v>6</v>
      </c>
      <c r="F1228" s="5" t="str">
        <f>TEXT(SalesDataTable[[#This Row],[Order Date]], "MMM")</f>
        <v>Jun</v>
      </c>
      <c r="G1228" s="4" t="s">
        <v>11</v>
      </c>
      <c r="H1228" s="4" t="s">
        <v>52</v>
      </c>
      <c r="I1228" s="4" t="s">
        <v>19</v>
      </c>
      <c r="J1228" s="4" t="s">
        <v>13</v>
      </c>
      <c r="K1228" s="4" t="s">
        <v>34</v>
      </c>
      <c r="L1228" s="4" t="s">
        <v>35</v>
      </c>
      <c r="M1228" s="9">
        <v>1</v>
      </c>
      <c r="N1228" s="6">
        <v>40.94</v>
      </c>
      <c r="O1228" s="7">
        <v>0</v>
      </c>
      <c r="P1228" s="6">
        <v>14.47</v>
      </c>
      <c r="Q1228" s="6">
        <f t="shared" si="76"/>
        <v>40.94</v>
      </c>
      <c r="R1228" s="6">
        <f t="shared" si="77"/>
        <v>14.47</v>
      </c>
      <c r="S1228" s="6">
        <f t="shared" si="78"/>
        <v>26.47</v>
      </c>
      <c r="T1228" s="8">
        <f t="shared" si="79"/>
        <v>0.64655593551538837</v>
      </c>
      <c r="U1228" s="5">
        <f>YEAR(SalesDataTable[[#This Row],[Order Date]])</f>
        <v>2026</v>
      </c>
      <c r="V1228" s="8" t="str">
        <f>"Q"&amp;ROUNDUP(MONTH(SalesDataTable[[#This Row],[Order Date]])/3,0)</f>
        <v>Q2</v>
      </c>
      <c r="W1228" s="9">
        <f>MONTH(SalesDataTable[[#This Row],[Order Date]])</f>
        <v>6</v>
      </c>
      <c r="X1228" s="8" t="str">
        <f>TEXT(SalesDataTable[[#This Row],[Order Date]],"mmm")</f>
        <v>Jun</v>
      </c>
    </row>
    <row r="1229" spans="1:24" ht="16">
      <c r="A1229" s="2">
        <v>521</v>
      </c>
      <c r="B1229" s="3">
        <v>46202</v>
      </c>
      <c r="C1229" s="5">
        <f>YEAR(SalesDataTable[[#This Row],[Order Date]])</f>
        <v>2026</v>
      </c>
      <c r="D1229" s="14" t="str">
        <f>"Q"&amp;ROUNDUP(MONTH(SalesDataTable[[#This Row],[Order Date]])/3,0)</f>
        <v>Q2</v>
      </c>
      <c r="E1229" s="5">
        <f>MONTH(SalesDataTable[[#This Row],[Order Date]])</f>
        <v>6</v>
      </c>
      <c r="F1229" s="5" t="str">
        <f>TEXT(SalesDataTable[[#This Row],[Order Date]], "MMM")</f>
        <v>Jun</v>
      </c>
      <c r="G1229" s="4" t="s">
        <v>20</v>
      </c>
      <c r="H1229" s="4" t="s">
        <v>33</v>
      </c>
      <c r="I1229" s="4" t="s">
        <v>8</v>
      </c>
      <c r="J1229" s="4" t="s">
        <v>16</v>
      </c>
      <c r="K1229" s="4" t="s">
        <v>4</v>
      </c>
      <c r="L1229" s="4" t="s">
        <v>30</v>
      </c>
      <c r="M1229" s="9">
        <v>3</v>
      </c>
      <c r="N1229" s="6">
        <v>100.89</v>
      </c>
      <c r="O1229" s="7">
        <v>0.05</v>
      </c>
      <c r="P1229" s="6">
        <v>49.08</v>
      </c>
      <c r="Q1229" s="6">
        <f t="shared" si="76"/>
        <v>287.53649999999999</v>
      </c>
      <c r="R1229" s="6">
        <f t="shared" si="77"/>
        <v>147.24</v>
      </c>
      <c r="S1229" s="6">
        <f t="shared" si="78"/>
        <v>140.29649999999998</v>
      </c>
      <c r="T1229" s="8">
        <f t="shared" si="79"/>
        <v>0.48792588071427451</v>
      </c>
      <c r="U1229" s="5">
        <f>YEAR(SalesDataTable[[#This Row],[Order Date]])</f>
        <v>2026</v>
      </c>
      <c r="V1229" s="8" t="str">
        <f>"Q"&amp;ROUNDUP(MONTH(SalesDataTable[[#This Row],[Order Date]])/3,0)</f>
        <v>Q2</v>
      </c>
      <c r="W1229" s="9">
        <f>MONTH(SalesDataTable[[#This Row],[Order Date]])</f>
        <v>6</v>
      </c>
      <c r="X1229" s="8" t="str">
        <f>TEXT(SalesDataTable[[#This Row],[Order Date]],"mmm")</f>
        <v>Jun</v>
      </c>
    </row>
    <row r="1230" spans="1:24" ht="16">
      <c r="A1230" s="2">
        <v>557</v>
      </c>
      <c r="B1230" s="3">
        <v>46202</v>
      </c>
      <c r="C1230" s="5">
        <f>YEAR(SalesDataTable[[#This Row],[Order Date]])</f>
        <v>2026</v>
      </c>
      <c r="D1230" s="14" t="str">
        <f>"Q"&amp;ROUNDUP(MONTH(SalesDataTable[[#This Row],[Order Date]])/3,0)</f>
        <v>Q2</v>
      </c>
      <c r="E1230" s="5">
        <f>MONTH(SalesDataTable[[#This Row],[Order Date]])</f>
        <v>6</v>
      </c>
      <c r="F1230" s="5" t="str">
        <f>TEXT(SalesDataTable[[#This Row],[Order Date]], "MMM")</f>
        <v>Jun</v>
      </c>
      <c r="G1230" s="4" t="s">
        <v>6</v>
      </c>
      <c r="H1230" s="4" t="s">
        <v>43</v>
      </c>
      <c r="I1230" s="4" t="s">
        <v>8</v>
      </c>
      <c r="J1230" s="4" t="s">
        <v>16</v>
      </c>
      <c r="K1230" s="4" t="s">
        <v>4</v>
      </c>
      <c r="L1230" s="4" t="s">
        <v>26</v>
      </c>
      <c r="M1230" s="9">
        <v>3</v>
      </c>
      <c r="N1230" s="6">
        <v>39.78</v>
      </c>
      <c r="O1230" s="7">
        <v>0.15</v>
      </c>
      <c r="P1230" s="6">
        <v>16.850000000000001</v>
      </c>
      <c r="Q1230" s="6">
        <f t="shared" si="76"/>
        <v>101.43900000000001</v>
      </c>
      <c r="R1230" s="6">
        <f t="shared" si="77"/>
        <v>50.550000000000004</v>
      </c>
      <c r="S1230" s="6">
        <f t="shared" si="78"/>
        <v>50.889000000000003</v>
      </c>
      <c r="T1230" s="8">
        <f t="shared" si="79"/>
        <v>0.50167095495815217</v>
      </c>
      <c r="U1230" s="5">
        <f>YEAR(SalesDataTable[[#This Row],[Order Date]])</f>
        <v>2026</v>
      </c>
      <c r="V1230" s="8" t="str">
        <f>"Q"&amp;ROUNDUP(MONTH(SalesDataTable[[#This Row],[Order Date]])/3,0)</f>
        <v>Q2</v>
      </c>
      <c r="W1230" s="9">
        <f>MONTH(SalesDataTable[[#This Row],[Order Date]])</f>
        <v>6</v>
      </c>
      <c r="X1230" s="8" t="str">
        <f>TEXT(SalesDataTable[[#This Row],[Order Date]],"mmm")</f>
        <v>Jun</v>
      </c>
    </row>
    <row r="1231" spans="1:24" ht="16">
      <c r="A1231" s="2">
        <v>929</v>
      </c>
      <c r="B1231" s="3">
        <v>46202</v>
      </c>
      <c r="C1231" s="5">
        <f>YEAR(SalesDataTable[[#This Row],[Order Date]])</f>
        <v>2026</v>
      </c>
      <c r="D1231" s="14" t="str">
        <f>"Q"&amp;ROUNDUP(MONTH(SalesDataTable[[#This Row],[Order Date]])/3,0)</f>
        <v>Q2</v>
      </c>
      <c r="E1231" s="5">
        <f>MONTH(SalesDataTable[[#This Row],[Order Date]])</f>
        <v>6</v>
      </c>
      <c r="F1231" s="5" t="str">
        <f>TEXT(SalesDataTable[[#This Row],[Order Date]], "MMM")</f>
        <v>Jun</v>
      </c>
      <c r="G1231" s="4" t="s">
        <v>0</v>
      </c>
      <c r="H1231" s="4" t="s">
        <v>1</v>
      </c>
      <c r="I1231" s="4" t="s">
        <v>2</v>
      </c>
      <c r="J1231" s="4" t="s">
        <v>3</v>
      </c>
      <c r="K1231" s="4" t="s">
        <v>34</v>
      </c>
      <c r="L1231" s="4" t="s">
        <v>35</v>
      </c>
      <c r="M1231" s="9">
        <v>1</v>
      </c>
      <c r="N1231" s="6">
        <v>40.299999999999997</v>
      </c>
      <c r="O1231" s="7">
        <v>0.05</v>
      </c>
      <c r="P1231" s="6">
        <v>14.79</v>
      </c>
      <c r="Q1231" s="6">
        <f t="shared" si="76"/>
        <v>38.284999999999997</v>
      </c>
      <c r="R1231" s="6">
        <f t="shared" si="77"/>
        <v>14.79</v>
      </c>
      <c r="S1231" s="6">
        <f t="shared" si="78"/>
        <v>23.494999999999997</v>
      </c>
      <c r="T1231" s="8">
        <f t="shared" si="79"/>
        <v>0.61368682251534545</v>
      </c>
      <c r="U1231" s="5">
        <f>YEAR(SalesDataTable[[#This Row],[Order Date]])</f>
        <v>2026</v>
      </c>
      <c r="V1231" s="8" t="str">
        <f>"Q"&amp;ROUNDUP(MONTH(SalesDataTable[[#This Row],[Order Date]])/3,0)</f>
        <v>Q2</v>
      </c>
      <c r="W1231" s="9">
        <f>MONTH(SalesDataTable[[#This Row],[Order Date]])</f>
        <v>6</v>
      </c>
      <c r="X1231" s="8" t="str">
        <f>TEXT(SalesDataTable[[#This Row],[Order Date]],"mmm")</f>
        <v>Jun</v>
      </c>
    </row>
    <row r="1232" spans="1:24" ht="16">
      <c r="A1232" s="2">
        <v>1089</v>
      </c>
      <c r="B1232" s="3">
        <v>46202</v>
      </c>
      <c r="C1232" s="5">
        <f>YEAR(SalesDataTable[[#This Row],[Order Date]])</f>
        <v>2026</v>
      </c>
      <c r="D1232" s="14" t="str">
        <f>"Q"&amp;ROUNDUP(MONTH(SalesDataTable[[#This Row],[Order Date]])/3,0)</f>
        <v>Q2</v>
      </c>
      <c r="E1232" s="5">
        <f>MONTH(SalesDataTable[[#This Row],[Order Date]])</f>
        <v>6</v>
      </c>
      <c r="F1232" s="5" t="str">
        <f>TEXT(SalesDataTable[[#This Row],[Order Date]], "MMM")</f>
        <v>Jun</v>
      </c>
      <c r="G1232" s="4" t="s">
        <v>6</v>
      </c>
      <c r="H1232" s="4" t="s">
        <v>41</v>
      </c>
      <c r="I1232" s="4" t="s">
        <v>19</v>
      </c>
      <c r="J1232" s="4" t="s">
        <v>3</v>
      </c>
      <c r="K1232" s="4" t="s">
        <v>9</v>
      </c>
      <c r="L1232" s="4" t="s">
        <v>10</v>
      </c>
      <c r="M1232" s="9">
        <v>1</v>
      </c>
      <c r="N1232" s="6">
        <v>90.91</v>
      </c>
      <c r="O1232" s="7">
        <v>0.05</v>
      </c>
      <c r="P1232" s="6">
        <v>45.9</v>
      </c>
      <c r="Q1232" s="6">
        <f t="shared" si="76"/>
        <v>86.364499999999992</v>
      </c>
      <c r="R1232" s="6">
        <f t="shared" si="77"/>
        <v>45.9</v>
      </c>
      <c r="S1232" s="6">
        <f t="shared" si="78"/>
        <v>40.464499999999994</v>
      </c>
      <c r="T1232" s="8">
        <f t="shared" si="79"/>
        <v>0.46853163047316893</v>
      </c>
      <c r="U1232" s="5">
        <f>YEAR(SalesDataTable[[#This Row],[Order Date]])</f>
        <v>2026</v>
      </c>
      <c r="V1232" s="8" t="str">
        <f>"Q"&amp;ROUNDUP(MONTH(SalesDataTable[[#This Row],[Order Date]])/3,0)</f>
        <v>Q2</v>
      </c>
      <c r="W1232" s="9">
        <f>MONTH(SalesDataTable[[#This Row],[Order Date]])</f>
        <v>6</v>
      </c>
      <c r="X1232" s="8" t="str">
        <f>TEXT(SalesDataTable[[#This Row],[Order Date]],"mmm")</f>
        <v>Jun</v>
      </c>
    </row>
    <row r="1233" spans="1:24" ht="16">
      <c r="A1233" s="2">
        <v>1655</v>
      </c>
      <c r="B1233" s="3">
        <v>46202</v>
      </c>
      <c r="C1233" s="5">
        <f>YEAR(SalesDataTable[[#This Row],[Order Date]])</f>
        <v>2026</v>
      </c>
      <c r="D1233" s="14" t="str">
        <f>"Q"&amp;ROUNDUP(MONTH(SalesDataTable[[#This Row],[Order Date]])/3,0)</f>
        <v>Q2</v>
      </c>
      <c r="E1233" s="5">
        <f>MONTH(SalesDataTable[[#This Row],[Order Date]])</f>
        <v>6</v>
      </c>
      <c r="F1233" s="5" t="str">
        <f>TEXT(SalesDataTable[[#This Row],[Order Date]], "MMM")</f>
        <v>Jun</v>
      </c>
      <c r="G1233" s="4" t="s">
        <v>0</v>
      </c>
      <c r="H1233" s="4" t="s">
        <v>1</v>
      </c>
      <c r="I1233" s="4" t="s">
        <v>8</v>
      </c>
      <c r="J1233" s="4" t="s">
        <v>16</v>
      </c>
      <c r="K1233" s="4" t="s">
        <v>14</v>
      </c>
      <c r="L1233" s="4" t="s">
        <v>48</v>
      </c>
      <c r="M1233" s="9">
        <v>5</v>
      </c>
      <c r="N1233" s="6">
        <v>162.29</v>
      </c>
      <c r="O1233" s="7">
        <v>0.15</v>
      </c>
      <c r="P1233" s="6">
        <v>86.66</v>
      </c>
      <c r="Q1233" s="6">
        <f t="shared" si="76"/>
        <v>689.73249999999996</v>
      </c>
      <c r="R1233" s="6">
        <f t="shared" si="77"/>
        <v>433.29999999999995</v>
      </c>
      <c r="S1233" s="6">
        <f t="shared" si="78"/>
        <v>256.4325</v>
      </c>
      <c r="T1233" s="8">
        <f t="shared" si="79"/>
        <v>0.37178543855770174</v>
      </c>
      <c r="U1233" s="5">
        <f>YEAR(SalesDataTable[[#This Row],[Order Date]])</f>
        <v>2026</v>
      </c>
      <c r="V1233" s="8" t="str">
        <f>"Q"&amp;ROUNDUP(MONTH(SalesDataTable[[#This Row],[Order Date]])/3,0)</f>
        <v>Q2</v>
      </c>
      <c r="W1233" s="9">
        <f>MONTH(SalesDataTable[[#This Row],[Order Date]])</f>
        <v>6</v>
      </c>
      <c r="X1233" s="8" t="str">
        <f>TEXT(SalesDataTable[[#This Row],[Order Date]],"mmm")</f>
        <v>Jun</v>
      </c>
    </row>
    <row r="1234" spans="1:24" ht="16">
      <c r="A1234" s="2">
        <v>1897</v>
      </c>
      <c r="B1234" s="3">
        <v>46202</v>
      </c>
      <c r="C1234" s="5">
        <f>YEAR(SalesDataTable[[#This Row],[Order Date]])</f>
        <v>2026</v>
      </c>
      <c r="D1234" s="14" t="str">
        <f>"Q"&amp;ROUNDUP(MONTH(SalesDataTable[[#This Row],[Order Date]])/3,0)</f>
        <v>Q2</v>
      </c>
      <c r="E1234" s="5">
        <f>MONTH(SalesDataTable[[#This Row],[Order Date]])</f>
        <v>6</v>
      </c>
      <c r="F1234" s="5" t="str">
        <f>TEXT(SalesDataTable[[#This Row],[Order Date]], "MMM")</f>
        <v>Jun</v>
      </c>
      <c r="G1234" s="4" t="s">
        <v>6</v>
      </c>
      <c r="H1234" s="4" t="s">
        <v>41</v>
      </c>
      <c r="I1234" s="4" t="s">
        <v>2</v>
      </c>
      <c r="J1234" s="4" t="s">
        <v>16</v>
      </c>
      <c r="K1234" s="4" t="s">
        <v>4</v>
      </c>
      <c r="L1234" s="4" t="s">
        <v>22</v>
      </c>
      <c r="M1234" s="9">
        <v>2</v>
      </c>
      <c r="N1234" s="6">
        <v>51.03</v>
      </c>
      <c r="O1234" s="7">
        <v>0</v>
      </c>
      <c r="P1234" s="6">
        <v>22.59</v>
      </c>
      <c r="Q1234" s="6">
        <f t="shared" si="76"/>
        <v>102.06</v>
      </c>
      <c r="R1234" s="6">
        <f t="shared" si="77"/>
        <v>45.18</v>
      </c>
      <c r="S1234" s="6">
        <f t="shared" si="78"/>
        <v>56.88</v>
      </c>
      <c r="T1234" s="8">
        <f t="shared" si="79"/>
        <v>0.55731922398589062</v>
      </c>
      <c r="U1234" s="5">
        <f>YEAR(SalesDataTable[[#This Row],[Order Date]])</f>
        <v>2026</v>
      </c>
      <c r="V1234" s="8" t="str">
        <f>"Q"&amp;ROUNDUP(MONTH(SalesDataTable[[#This Row],[Order Date]])/3,0)</f>
        <v>Q2</v>
      </c>
      <c r="W1234" s="9">
        <f>MONTH(SalesDataTable[[#This Row],[Order Date]])</f>
        <v>6</v>
      </c>
      <c r="X1234" s="8" t="str">
        <f>TEXT(SalesDataTable[[#This Row],[Order Date]],"mmm")</f>
        <v>Jun</v>
      </c>
    </row>
    <row r="1235" spans="1:24" ht="16">
      <c r="A1235" s="2">
        <v>2417</v>
      </c>
      <c r="B1235" s="3">
        <v>46202</v>
      </c>
      <c r="C1235" s="5">
        <f>YEAR(SalesDataTable[[#This Row],[Order Date]])</f>
        <v>2026</v>
      </c>
      <c r="D1235" s="14" t="str">
        <f>"Q"&amp;ROUNDUP(MONTH(SalesDataTable[[#This Row],[Order Date]])/3,0)</f>
        <v>Q2</v>
      </c>
      <c r="E1235" s="5">
        <f>MONTH(SalesDataTable[[#This Row],[Order Date]])</f>
        <v>6</v>
      </c>
      <c r="F1235" s="5" t="str">
        <f>TEXT(SalesDataTable[[#This Row],[Order Date]], "MMM")</f>
        <v>Jun</v>
      </c>
      <c r="G1235" s="4" t="s">
        <v>6</v>
      </c>
      <c r="H1235" s="4" t="s">
        <v>43</v>
      </c>
      <c r="I1235" s="4" t="s">
        <v>2</v>
      </c>
      <c r="J1235" s="4" t="s">
        <v>16</v>
      </c>
      <c r="K1235" s="4" t="s">
        <v>34</v>
      </c>
      <c r="L1235" s="4" t="s">
        <v>45</v>
      </c>
      <c r="M1235" s="9">
        <v>1</v>
      </c>
      <c r="N1235" s="6">
        <v>50.67</v>
      </c>
      <c r="O1235" s="7">
        <v>0</v>
      </c>
      <c r="P1235" s="6">
        <v>22.18</v>
      </c>
      <c r="Q1235" s="6">
        <f t="shared" si="76"/>
        <v>50.67</v>
      </c>
      <c r="R1235" s="6">
        <f t="shared" si="77"/>
        <v>22.18</v>
      </c>
      <c r="S1235" s="6">
        <f t="shared" si="78"/>
        <v>28.490000000000002</v>
      </c>
      <c r="T1235" s="8">
        <f t="shared" si="79"/>
        <v>0.56226564041839355</v>
      </c>
      <c r="U1235" s="5">
        <f>YEAR(SalesDataTable[[#This Row],[Order Date]])</f>
        <v>2026</v>
      </c>
      <c r="V1235" s="8" t="str">
        <f>"Q"&amp;ROUNDUP(MONTH(SalesDataTable[[#This Row],[Order Date]])/3,0)</f>
        <v>Q2</v>
      </c>
      <c r="W1235" s="9">
        <f>MONTH(SalesDataTable[[#This Row],[Order Date]])</f>
        <v>6</v>
      </c>
      <c r="X1235" s="8" t="str">
        <f>TEXT(SalesDataTable[[#This Row],[Order Date]],"mmm")</f>
        <v>Jun</v>
      </c>
    </row>
    <row r="1236" spans="1:24" ht="16">
      <c r="A1236" s="2">
        <v>3474</v>
      </c>
      <c r="B1236" s="3">
        <v>46202</v>
      </c>
      <c r="C1236" s="5">
        <f>YEAR(SalesDataTable[[#This Row],[Order Date]])</f>
        <v>2026</v>
      </c>
      <c r="D1236" s="14" t="str">
        <f>"Q"&amp;ROUNDUP(MONTH(SalesDataTable[[#This Row],[Order Date]])/3,0)</f>
        <v>Q2</v>
      </c>
      <c r="E1236" s="5">
        <f>MONTH(SalesDataTable[[#This Row],[Order Date]])</f>
        <v>6</v>
      </c>
      <c r="F1236" s="5" t="str">
        <f>TEXT(SalesDataTable[[#This Row],[Order Date]], "MMM")</f>
        <v>Jun</v>
      </c>
      <c r="G1236" s="4" t="s">
        <v>20</v>
      </c>
      <c r="H1236" s="4" t="s">
        <v>33</v>
      </c>
      <c r="I1236" s="4" t="s">
        <v>8</v>
      </c>
      <c r="J1236" s="4" t="s">
        <v>3</v>
      </c>
      <c r="K1236" s="4" t="s">
        <v>14</v>
      </c>
      <c r="L1236" s="4" t="s">
        <v>44</v>
      </c>
      <c r="M1236" s="9">
        <v>10</v>
      </c>
      <c r="N1236" s="6">
        <v>130.62</v>
      </c>
      <c r="O1236" s="7">
        <v>0.05</v>
      </c>
      <c r="P1236" s="6">
        <v>67.05</v>
      </c>
      <c r="Q1236" s="6">
        <f t="shared" si="76"/>
        <v>1240.8899999999999</v>
      </c>
      <c r="R1236" s="6">
        <f t="shared" si="77"/>
        <v>670.5</v>
      </c>
      <c r="S1236" s="6">
        <f t="shared" si="78"/>
        <v>570.38999999999987</v>
      </c>
      <c r="T1236" s="8">
        <f t="shared" si="79"/>
        <v>0.45966201677828006</v>
      </c>
      <c r="U1236" s="5">
        <f>YEAR(SalesDataTable[[#This Row],[Order Date]])</f>
        <v>2026</v>
      </c>
      <c r="V1236" s="8" t="str">
        <f>"Q"&amp;ROUNDUP(MONTH(SalesDataTable[[#This Row],[Order Date]])/3,0)</f>
        <v>Q2</v>
      </c>
      <c r="W1236" s="9">
        <f>MONTH(SalesDataTable[[#This Row],[Order Date]])</f>
        <v>6</v>
      </c>
      <c r="X1236" s="8" t="str">
        <f>TEXT(SalesDataTable[[#This Row],[Order Date]],"mmm")</f>
        <v>Jun</v>
      </c>
    </row>
    <row r="1237" spans="1:24" ht="16">
      <c r="A1237" s="2">
        <v>4079</v>
      </c>
      <c r="B1237" s="3">
        <v>46202</v>
      </c>
      <c r="C1237" s="5">
        <f>YEAR(SalesDataTable[[#This Row],[Order Date]])</f>
        <v>2026</v>
      </c>
      <c r="D1237" s="14" t="str">
        <f>"Q"&amp;ROUNDUP(MONTH(SalesDataTable[[#This Row],[Order Date]])/3,0)</f>
        <v>Q2</v>
      </c>
      <c r="E1237" s="5">
        <f>MONTH(SalesDataTable[[#This Row],[Order Date]])</f>
        <v>6</v>
      </c>
      <c r="F1237" s="5" t="str">
        <f>TEXT(SalesDataTable[[#This Row],[Order Date]], "MMM")</f>
        <v>Jun</v>
      </c>
      <c r="G1237" s="4" t="s">
        <v>11</v>
      </c>
      <c r="H1237" s="4" t="s">
        <v>25</v>
      </c>
      <c r="I1237" s="4" t="s">
        <v>2</v>
      </c>
      <c r="J1237" s="4" t="s">
        <v>13</v>
      </c>
      <c r="K1237" s="4" t="s">
        <v>23</v>
      </c>
      <c r="L1237" s="4" t="s">
        <v>29</v>
      </c>
      <c r="M1237" s="9">
        <v>4</v>
      </c>
      <c r="N1237" s="6">
        <v>194.6</v>
      </c>
      <c r="O1237" s="7">
        <v>0</v>
      </c>
      <c r="P1237" s="6">
        <v>104.64</v>
      </c>
      <c r="Q1237" s="6">
        <f t="shared" si="76"/>
        <v>778.4</v>
      </c>
      <c r="R1237" s="6">
        <f t="shared" si="77"/>
        <v>418.56</v>
      </c>
      <c r="S1237" s="6">
        <f t="shared" si="78"/>
        <v>359.84</v>
      </c>
      <c r="T1237" s="8">
        <f t="shared" si="79"/>
        <v>0.46228160328879753</v>
      </c>
      <c r="U1237" s="5">
        <f>YEAR(SalesDataTable[[#This Row],[Order Date]])</f>
        <v>2026</v>
      </c>
      <c r="V1237" s="8" t="str">
        <f>"Q"&amp;ROUNDUP(MONTH(SalesDataTable[[#This Row],[Order Date]])/3,0)</f>
        <v>Q2</v>
      </c>
      <c r="W1237" s="9">
        <f>MONTH(SalesDataTable[[#This Row],[Order Date]])</f>
        <v>6</v>
      </c>
      <c r="X1237" s="8" t="str">
        <f>TEXT(SalesDataTable[[#This Row],[Order Date]],"mmm")</f>
        <v>Jun</v>
      </c>
    </row>
    <row r="1238" spans="1:24" ht="16">
      <c r="A1238" s="2">
        <v>45</v>
      </c>
      <c r="B1238" s="3">
        <v>46203</v>
      </c>
      <c r="C1238" s="5">
        <f>YEAR(SalesDataTable[[#This Row],[Order Date]])</f>
        <v>2026</v>
      </c>
      <c r="D1238" s="14" t="str">
        <f>"Q"&amp;ROUNDUP(MONTH(SalesDataTable[[#This Row],[Order Date]])/3,0)</f>
        <v>Q2</v>
      </c>
      <c r="E1238" s="5">
        <f>MONTH(SalesDataTable[[#This Row],[Order Date]])</f>
        <v>6</v>
      </c>
      <c r="F1238" s="5" t="str">
        <f>TEXT(SalesDataTable[[#This Row],[Order Date]], "MMM")</f>
        <v>Jun</v>
      </c>
      <c r="G1238" s="4" t="s">
        <v>11</v>
      </c>
      <c r="H1238" s="4" t="s">
        <v>12</v>
      </c>
      <c r="I1238" s="4" t="s">
        <v>19</v>
      </c>
      <c r="J1238" s="4" t="s">
        <v>13</v>
      </c>
      <c r="K1238" s="4" t="s">
        <v>9</v>
      </c>
      <c r="L1238" s="4" t="s">
        <v>10</v>
      </c>
      <c r="M1238" s="9">
        <v>1</v>
      </c>
      <c r="N1238" s="6">
        <v>94</v>
      </c>
      <c r="O1238" s="7">
        <v>0</v>
      </c>
      <c r="P1238" s="6">
        <v>45.62</v>
      </c>
      <c r="Q1238" s="6">
        <f t="shared" si="76"/>
        <v>94</v>
      </c>
      <c r="R1238" s="6">
        <f t="shared" si="77"/>
        <v>45.62</v>
      </c>
      <c r="S1238" s="6">
        <f t="shared" si="78"/>
        <v>48.38</v>
      </c>
      <c r="T1238" s="8">
        <f t="shared" si="79"/>
        <v>0.51468085106382977</v>
      </c>
      <c r="U1238" s="5">
        <f>YEAR(SalesDataTable[[#This Row],[Order Date]])</f>
        <v>2026</v>
      </c>
      <c r="V1238" s="8" t="str">
        <f>"Q"&amp;ROUNDUP(MONTH(SalesDataTable[[#This Row],[Order Date]])/3,0)</f>
        <v>Q2</v>
      </c>
      <c r="W1238" s="9">
        <f>MONTH(SalesDataTable[[#This Row],[Order Date]])</f>
        <v>6</v>
      </c>
      <c r="X1238" s="8" t="str">
        <f>TEXT(SalesDataTable[[#This Row],[Order Date]],"mmm")</f>
        <v>Jun</v>
      </c>
    </row>
    <row r="1239" spans="1:24" ht="16">
      <c r="A1239" s="2">
        <v>2895</v>
      </c>
      <c r="B1239" s="3">
        <v>46203</v>
      </c>
      <c r="C1239" s="5">
        <f>YEAR(SalesDataTable[[#This Row],[Order Date]])</f>
        <v>2026</v>
      </c>
      <c r="D1239" s="14" t="str">
        <f>"Q"&amp;ROUNDUP(MONTH(SalesDataTable[[#This Row],[Order Date]])/3,0)</f>
        <v>Q2</v>
      </c>
      <c r="E1239" s="5">
        <f>MONTH(SalesDataTable[[#This Row],[Order Date]])</f>
        <v>6</v>
      </c>
      <c r="F1239" s="5" t="str">
        <f>TEXT(SalesDataTable[[#This Row],[Order Date]], "MMM")</f>
        <v>Jun</v>
      </c>
      <c r="G1239" s="4" t="s">
        <v>20</v>
      </c>
      <c r="H1239" s="4" t="s">
        <v>33</v>
      </c>
      <c r="I1239" s="4" t="s">
        <v>2</v>
      </c>
      <c r="J1239" s="4" t="s">
        <v>3</v>
      </c>
      <c r="K1239" s="4" t="s">
        <v>34</v>
      </c>
      <c r="L1239" s="4" t="s">
        <v>35</v>
      </c>
      <c r="M1239" s="9">
        <v>2</v>
      </c>
      <c r="N1239" s="6">
        <v>40.46</v>
      </c>
      <c r="O1239" s="7">
        <v>0</v>
      </c>
      <c r="P1239" s="6">
        <v>15.15</v>
      </c>
      <c r="Q1239" s="6">
        <f t="shared" si="76"/>
        <v>80.92</v>
      </c>
      <c r="R1239" s="6">
        <f t="shared" si="77"/>
        <v>30.3</v>
      </c>
      <c r="S1239" s="6">
        <f t="shared" si="78"/>
        <v>50.620000000000005</v>
      </c>
      <c r="T1239" s="8">
        <f t="shared" si="79"/>
        <v>0.62555610479485912</v>
      </c>
      <c r="U1239" s="5">
        <f>YEAR(SalesDataTable[[#This Row],[Order Date]])</f>
        <v>2026</v>
      </c>
      <c r="V1239" s="8" t="str">
        <f>"Q"&amp;ROUNDUP(MONTH(SalesDataTable[[#This Row],[Order Date]])/3,0)</f>
        <v>Q2</v>
      </c>
      <c r="W1239" s="9">
        <f>MONTH(SalesDataTable[[#This Row],[Order Date]])</f>
        <v>6</v>
      </c>
      <c r="X1239" s="8" t="str">
        <f>TEXT(SalesDataTable[[#This Row],[Order Date]],"mmm")</f>
        <v>Jun</v>
      </c>
    </row>
    <row r="1240" spans="1:24" ht="16">
      <c r="A1240" s="2">
        <v>5158</v>
      </c>
      <c r="B1240" s="3">
        <v>46203</v>
      </c>
      <c r="C1240" s="5">
        <f>YEAR(SalesDataTable[[#This Row],[Order Date]])</f>
        <v>2026</v>
      </c>
      <c r="D1240" s="14" t="str">
        <f>"Q"&amp;ROUNDUP(MONTH(SalesDataTable[[#This Row],[Order Date]])/3,0)</f>
        <v>Q2</v>
      </c>
      <c r="E1240" s="5">
        <f>MONTH(SalesDataTable[[#This Row],[Order Date]])</f>
        <v>6</v>
      </c>
      <c r="F1240" s="5" t="str">
        <f>TEXT(SalesDataTable[[#This Row],[Order Date]], "MMM")</f>
        <v>Jun</v>
      </c>
      <c r="G1240" s="4" t="s">
        <v>6</v>
      </c>
      <c r="H1240" s="4" t="s">
        <v>27</v>
      </c>
      <c r="I1240" s="4" t="s">
        <v>19</v>
      </c>
      <c r="J1240" s="4" t="s">
        <v>13</v>
      </c>
      <c r="K1240" s="4" t="s">
        <v>9</v>
      </c>
      <c r="L1240" s="4" t="s">
        <v>37</v>
      </c>
      <c r="M1240" s="9">
        <v>1</v>
      </c>
      <c r="N1240" s="6">
        <v>156.11000000000001</v>
      </c>
      <c r="O1240" s="7">
        <v>0</v>
      </c>
      <c r="P1240" s="6">
        <v>79.52</v>
      </c>
      <c r="Q1240" s="6">
        <f t="shared" si="76"/>
        <v>156.11000000000001</v>
      </c>
      <c r="R1240" s="6">
        <f t="shared" si="77"/>
        <v>79.52</v>
      </c>
      <c r="S1240" s="6">
        <f t="shared" si="78"/>
        <v>76.590000000000018</v>
      </c>
      <c r="T1240" s="8">
        <f t="shared" si="79"/>
        <v>0.49061559157004681</v>
      </c>
      <c r="U1240" s="5">
        <f>YEAR(SalesDataTable[[#This Row],[Order Date]])</f>
        <v>2026</v>
      </c>
      <c r="V1240" s="8" t="str">
        <f>"Q"&amp;ROUNDUP(MONTH(SalesDataTable[[#This Row],[Order Date]])/3,0)</f>
        <v>Q2</v>
      </c>
      <c r="W1240" s="9">
        <f>MONTH(SalesDataTable[[#This Row],[Order Date]])</f>
        <v>6</v>
      </c>
      <c r="X1240" s="8" t="str">
        <f>TEXT(SalesDataTable[[#This Row],[Order Date]],"mmm")</f>
        <v>Jun</v>
      </c>
    </row>
    <row r="1241" spans="1:24" ht="16">
      <c r="A1241" s="2">
        <v>1217</v>
      </c>
      <c r="B1241" s="3">
        <v>46204</v>
      </c>
      <c r="C1241" s="5">
        <f>YEAR(SalesDataTable[[#This Row],[Order Date]])</f>
        <v>2026</v>
      </c>
      <c r="D1241" s="14" t="str">
        <f>"Q"&amp;ROUNDUP(MONTH(SalesDataTable[[#This Row],[Order Date]])/3,0)</f>
        <v>Q3</v>
      </c>
      <c r="E1241" s="5">
        <f>MONTH(SalesDataTable[[#This Row],[Order Date]])</f>
        <v>7</v>
      </c>
      <c r="F1241" s="5" t="str">
        <f>TEXT(SalesDataTable[[#This Row],[Order Date]], "MMM")</f>
        <v>Jul</v>
      </c>
      <c r="G1241" s="4" t="s">
        <v>11</v>
      </c>
      <c r="H1241" s="4" t="s">
        <v>18</v>
      </c>
      <c r="I1241" s="4" t="s">
        <v>2</v>
      </c>
      <c r="J1241" s="4" t="s">
        <v>3</v>
      </c>
      <c r="K1241" s="4" t="s">
        <v>23</v>
      </c>
      <c r="L1241" s="4" t="s">
        <v>51</v>
      </c>
      <c r="M1241" s="9">
        <v>2</v>
      </c>
      <c r="N1241" s="6">
        <v>121.78</v>
      </c>
      <c r="O1241" s="7">
        <v>0.1</v>
      </c>
      <c r="P1241" s="6">
        <v>59.62</v>
      </c>
      <c r="Q1241" s="6">
        <f t="shared" si="76"/>
        <v>219.20400000000001</v>
      </c>
      <c r="R1241" s="6">
        <f t="shared" si="77"/>
        <v>119.24</v>
      </c>
      <c r="S1241" s="6">
        <f t="shared" si="78"/>
        <v>99.964000000000013</v>
      </c>
      <c r="T1241" s="8">
        <f t="shared" si="79"/>
        <v>0.45603182423678407</v>
      </c>
      <c r="U1241" s="5">
        <f>YEAR(SalesDataTable[[#This Row],[Order Date]])</f>
        <v>2026</v>
      </c>
      <c r="V1241" s="8" t="str">
        <f>"Q"&amp;ROUNDUP(MONTH(SalesDataTable[[#This Row],[Order Date]])/3,0)</f>
        <v>Q3</v>
      </c>
      <c r="W1241" s="9">
        <f>MONTH(SalesDataTable[[#This Row],[Order Date]])</f>
        <v>7</v>
      </c>
      <c r="X1241" s="8" t="str">
        <f>TEXT(SalesDataTable[[#This Row],[Order Date]],"mmm")</f>
        <v>Jul</v>
      </c>
    </row>
    <row r="1242" spans="1:24" ht="16">
      <c r="A1242" s="2">
        <v>2249</v>
      </c>
      <c r="B1242" s="3">
        <v>46204</v>
      </c>
      <c r="C1242" s="5">
        <f>YEAR(SalesDataTable[[#This Row],[Order Date]])</f>
        <v>2026</v>
      </c>
      <c r="D1242" s="14" t="str">
        <f>"Q"&amp;ROUNDUP(MONTH(SalesDataTable[[#This Row],[Order Date]])/3,0)</f>
        <v>Q3</v>
      </c>
      <c r="E1242" s="5">
        <f>MONTH(SalesDataTable[[#This Row],[Order Date]])</f>
        <v>7</v>
      </c>
      <c r="F1242" s="5" t="str">
        <f>TEXT(SalesDataTable[[#This Row],[Order Date]], "MMM")</f>
        <v>Jul</v>
      </c>
      <c r="G1242" s="4" t="s">
        <v>0</v>
      </c>
      <c r="H1242" s="4" t="s">
        <v>50</v>
      </c>
      <c r="I1242" s="4" t="s">
        <v>28</v>
      </c>
      <c r="J1242" s="4" t="s">
        <v>13</v>
      </c>
      <c r="K1242" s="4" t="s">
        <v>34</v>
      </c>
      <c r="L1242" s="4" t="s">
        <v>42</v>
      </c>
      <c r="M1242" s="9">
        <v>3</v>
      </c>
      <c r="N1242" s="6">
        <v>36.22</v>
      </c>
      <c r="O1242" s="7">
        <v>0.1</v>
      </c>
      <c r="P1242" s="6">
        <v>13.83</v>
      </c>
      <c r="Q1242" s="6">
        <f t="shared" si="76"/>
        <v>97.793999999999997</v>
      </c>
      <c r="R1242" s="6">
        <f t="shared" si="77"/>
        <v>41.49</v>
      </c>
      <c r="S1242" s="6">
        <f t="shared" si="78"/>
        <v>56.303999999999995</v>
      </c>
      <c r="T1242" s="8">
        <f t="shared" si="79"/>
        <v>0.57574084299650286</v>
      </c>
      <c r="U1242" s="5">
        <f>YEAR(SalesDataTable[[#This Row],[Order Date]])</f>
        <v>2026</v>
      </c>
      <c r="V1242" s="8" t="str">
        <f>"Q"&amp;ROUNDUP(MONTH(SalesDataTable[[#This Row],[Order Date]])/3,0)</f>
        <v>Q3</v>
      </c>
      <c r="W1242" s="9">
        <f>MONTH(SalesDataTable[[#This Row],[Order Date]])</f>
        <v>7</v>
      </c>
      <c r="X1242" s="8" t="str">
        <f>TEXT(SalesDataTable[[#This Row],[Order Date]],"mmm")</f>
        <v>Jul</v>
      </c>
    </row>
    <row r="1243" spans="1:24" ht="16">
      <c r="A1243" s="2">
        <v>2650</v>
      </c>
      <c r="B1243" s="3">
        <v>46204</v>
      </c>
      <c r="C1243" s="5">
        <f>YEAR(SalesDataTable[[#This Row],[Order Date]])</f>
        <v>2026</v>
      </c>
      <c r="D1243" s="14" t="str">
        <f>"Q"&amp;ROUNDUP(MONTH(SalesDataTable[[#This Row],[Order Date]])/3,0)</f>
        <v>Q3</v>
      </c>
      <c r="E1243" s="5">
        <f>MONTH(SalesDataTable[[#This Row],[Order Date]])</f>
        <v>7</v>
      </c>
      <c r="F1243" s="5" t="str">
        <f>TEXT(SalesDataTable[[#This Row],[Order Date]], "MMM")</f>
        <v>Jul</v>
      </c>
      <c r="G1243" s="4" t="s">
        <v>20</v>
      </c>
      <c r="H1243" s="4" t="s">
        <v>31</v>
      </c>
      <c r="I1243" s="4" t="s">
        <v>8</v>
      </c>
      <c r="J1243" s="4" t="s">
        <v>16</v>
      </c>
      <c r="K1243" s="4" t="s">
        <v>14</v>
      </c>
      <c r="L1243" s="4" t="s">
        <v>48</v>
      </c>
      <c r="M1243" s="9">
        <v>10</v>
      </c>
      <c r="N1243" s="6">
        <v>161.78</v>
      </c>
      <c r="O1243" s="7">
        <v>0.1</v>
      </c>
      <c r="P1243" s="6">
        <v>85.11</v>
      </c>
      <c r="Q1243" s="6">
        <f t="shared" si="76"/>
        <v>1456.02</v>
      </c>
      <c r="R1243" s="6">
        <f t="shared" si="77"/>
        <v>851.1</v>
      </c>
      <c r="S1243" s="6">
        <f t="shared" si="78"/>
        <v>604.91999999999996</v>
      </c>
      <c r="T1243" s="8">
        <f t="shared" si="79"/>
        <v>0.4154613260806857</v>
      </c>
      <c r="U1243" s="5">
        <f>YEAR(SalesDataTable[[#This Row],[Order Date]])</f>
        <v>2026</v>
      </c>
      <c r="V1243" s="8" t="str">
        <f>"Q"&amp;ROUNDUP(MONTH(SalesDataTable[[#This Row],[Order Date]])/3,0)</f>
        <v>Q3</v>
      </c>
      <c r="W1243" s="9">
        <f>MONTH(SalesDataTable[[#This Row],[Order Date]])</f>
        <v>7</v>
      </c>
      <c r="X1243" s="8" t="str">
        <f>TEXT(SalesDataTable[[#This Row],[Order Date]],"mmm")</f>
        <v>Jul</v>
      </c>
    </row>
    <row r="1244" spans="1:24" ht="16">
      <c r="A1244" s="2">
        <v>3937</v>
      </c>
      <c r="B1244" s="3">
        <v>46204</v>
      </c>
      <c r="C1244" s="5">
        <f>YEAR(SalesDataTable[[#This Row],[Order Date]])</f>
        <v>2026</v>
      </c>
      <c r="D1244" s="14" t="str">
        <f>"Q"&amp;ROUNDUP(MONTH(SalesDataTable[[#This Row],[Order Date]])/3,0)</f>
        <v>Q3</v>
      </c>
      <c r="E1244" s="5">
        <f>MONTH(SalesDataTable[[#This Row],[Order Date]])</f>
        <v>7</v>
      </c>
      <c r="F1244" s="5" t="str">
        <f>TEXT(SalesDataTable[[#This Row],[Order Date]], "MMM")</f>
        <v>Jul</v>
      </c>
      <c r="G1244" s="4" t="s">
        <v>20</v>
      </c>
      <c r="H1244" s="4" t="s">
        <v>31</v>
      </c>
      <c r="I1244" s="4" t="s">
        <v>2</v>
      </c>
      <c r="J1244" s="4" t="s">
        <v>16</v>
      </c>
      <c r="K1244" s="4" t="s">
        <v>23</v>
      </c>
      <c r="L1244" s="4" t="s">
        <v>51</v>
      </c>
      <c r="M1244" s="9">
        <v>3</v>
      </c>
      <c r="N1244" s="6">
        <v>126.23</v>
      </c>
      <c r="O1244" s="7">
        <v>0.05</v>
      </c>
      <c r="P1244" s="6">
        <v>61.81</v>
      </c>
      <c r="Q1244" s="6">
        <f t="shared" si="76"/>
        <v>359.75549999999998</v>
      </c>
      <c r="R1244" s="6">
        <f t="shared" si="77"/>
        <v>185.43</v>
      </c>
      <c r="S1244" s="6">
        <f t="shared" si="78"/>
        <v>174.32549999999998</v>
      </c>
      <c r="T1244" s="8">
        <f t="shared" si="79"/>
        <v>0.4845666014835075</v>
      </c>
      <c r="U1244" s="5">
        <f>YEAR(SalesDataTable[[#This Row],[Order Date]])</f>
        <v>2026</v>
      </c>
      <c r="V1244" s="8" t="str">
        <f>"Q"&amp;ROUNDUP(MONTH(SalesDataTable[[#This Row],[Order Date]])/3,0)</f>
        <v>Q3</v>
      </c>
      <c r="W1244" s="9">
        <f>MONTH(SalesDataTable[[#This Row],[Order Date]])</f>
        <v>7</v>
      </c>
      <c r="X1244" s="8" t="str">
        <f>TEXT(SalesDataTable[[#This Row],[Order Date]],"mmm")</f>
        <v>Jul</v>
      </c>
    </row>
    <row r="1245" spans="1:24" ht="16">
      <c r="A1245" s="2">
        <v>4122</v>
      </c>
      <c r="B1245" s="3">
        <v>46204</v>
      </c>
      <c r="C1245" s="5">
        <f>YEAR(SalesDataTable[[#This Row],[Order Date]])</f>
        <v>2026</v>
      </c>
      <c r="D1245" s="14" t="str">
        <f>"Q"&amp;ROUNDUP(MONTH(SalesDataTable[[#This Row],[Order Date]])/3,0)</f>
        <v>Q3</v>
      </c>
      <c r="E1245" s="5">
        <f>MONTH(SalesDataTable[[#This Row],[Order Date]])</f>
        <v>7</v>
      </c>
      <c r="F1245" s="5" t="str">
        <f>TEXT(SalesDataTable[[#This Row],[Order Date]], "MMM")</f>
        <v>Jul</v>
      </c>
      <c r="G1245" s="4" t="s">
        <v>20</v>
      </c>
      <c r="H1245" s="4" t="s">
        <v>33</v>
      </c>
      <c r="I1245" s="4" t="s">
        <v>2</v>
      </c>
      <c r="J1245" s="4" t="s">
        <v>3</v>
      </c>
      <c r="K1245" s="4" t="s">
        <v>4</v>
      </c>
      <c r="L1245" s="4" t="s">
        <v>5</v>
      </c>
      <c r="M1245" s="9">
        <v>4</v>
      </c>
      <c r="N1245" s="6">
        <v>79.97</v>
      </c>
      <c r="O1245" s="7">
        <v>0.1</v>
      </c>
      <c r="P1245" s="6">
        <v>43.36</v>
      </c>
      <c r="Q1245" s="6">
        <f t="shared" si="76"/>
        <v>287.892</v>
      </c>
      <c r="R1245" s="6">
        <f t="shared" si="77"/>
        <v>173.44</v>
      </c>
      <c r="S1245" s="6">
        <f t="shared" si="78"/>
        <v>114.452</v>
      </c>
      <c r="T1245" s="8">
        <f t="shared" si="79"/>
        <v>0.39755185972517471</v>
      </c>
      <c r="U1245" s="5">
        <f>YEAR(SalesDataTable[[#This Row],[Order Date]])</f>
        <v>2026</v>
      </c>
      <c r="V1245" s="8" t="str">
        <f>"Q"&amp;ROUNDUP(MONTH(SalesDataTable[[#This Row],[Order Date]])/3,0)</f>
        <v>Q3</v>
      </c>
      <c r="W1245" s="9">
        <f>MONTH(SalesDataTable[[#This Row],[Order Date]])</f>
        <v>7</v>
      </c>
      <c r="X1245" s="8" t="str">
        <f>TEXT(SalesDataTable[[#This Row],[Order Date]],"mmm")</f>
        <v>Jul</v>
      </c>
    </row>
    <row r="1246" spans="1:24" ht="16">
      <c r="A1246" s="2">
        <v>4589</v>
      </c>
      <c r="B1246" s="3">
        <v>46204</v>
      </c>
      <c r="C1246" s="5">
        <f>YEAR(SalesDataTable[[#This Row],[Order Date]])</f>
        <v>2026</v>
      </c>
      <c r="D1246" s="14" t="str">
        <f>"Q"&amp;ROUNDUP(MONTH(SalesDataTable[[#This Row],[Order Date]])/3,0)</f>
        <v>Q3</v>
      </c>
      <c r="E1246" s="5">
        <f>MONTH(SalesDataTable[[#This Row],[Order Date]])</f>
        <v>7</v>
      </c>
      <c r="F1246" s="5" t="str">
        <f>TEXT(SalesDataTable[[#This Row],[Order Date]], "MMM")</f>
        <v>Jul</v>
      </c>
      <c r="G1246" s="4" t="s">
        <v>20</v>
      </c>
      <c r="H1246" s="4" t="s">
        <v>33</v>
      </c>
      <c r="I1246" s="4" t="s">
        <v>19</v>
      </c>
      <c r="J1246" s="4" t="s">
        <v>13</v>
      </c>
      <c r="K1246" s="4" t="s">
        <v>4</v>
      </c>
      <c r="L1246" s="4" t="s">
        <v>30</v>
      </c>
      <c r="M1246" s="9">
        <v>2</v>
      </c>
      <c r="N1246" s="6">
        <v>102.37</v>
      </c>
      <c r="O1246" s="7">
        <v>0</v>
      </c>
      <c r="P1246" s="6">
        <v>50.25</v>
      </c>
      <c r="Q1246" s="6">
        <f t="shared" si="76"/>
        <v>204.74</v>
      </c>
      <c r="R1246" s="6">
        <f t="shared" si="77"/>
        <v>100.5</v>
      </c>
      <c r="S1246" s="6">
        <f t="shared" si="78"/>
        <v>104.24000000000001</v>
      </c>
      <c r="T1246" s="8">
        <f t="shared" si="79"/>
        <v>0.50913353521539517</v>
      </c>
      <c r="U1246" s="5">
        <f>YEAR(SalesDataTable[[#This Row],[Order Date]])</f>
        <v>2026</v>
      </c>
      <c r="V1246" s="8" t="str">
        <f>"Q"&amp;ROUNDUP(MONTH(SalesDataTable[[#This Row],[Order Date]])/3,0)</f>
        <v>Q3</v>
      </c>
      <c r="W1246" s="9">
        <f>MONTH(SalesDataTable[[#This Row],[Order Date]])</f>
        <v>7</v>
      </c>
      <c r="X1246" s="8" t="str">
        <f>TEXT(SalesDataTable[[#This Row],[Order Date]],"mmm")</f>
        <v>Jul</v>
      </c>
    </row>
    <row r="1247" spans="1:24" ht="16">
      <c r="A1247" s="2">
        <v>4873</v>
      </c>
      <c r="B1247" s="3">
        <v>46204</v>
      </c>
      <c r="C1247" s="5">
        <f>YEAR(SalesDataTable[[#This Row],[Order Date]])</f>
        <v>2026</v>
      </c>
      <c r="D1247" s="14" t="str">
        <f>"Q"&amp;ROUNDUP(MONTH(SalesDataTable[[#This Row],[Order Date]])/3,0)</f>
        <v>Q3</v>
      </c>
      <c r="E1247" s="5">
        <f>MONTH(SalesDataTable[[#This Row],[Order Date]])</f>
        <v>7</v>
      </c>
      <c r="F1247" s="5" t="str">
        <f>TEXT(SalesDataTable[[#This Row],[Order Date]], "MMM")</f>
        <v>Jul</v>
      </c>
      <c r="G1247" s="4" t="s">
        <v>20</v>
      </c>
      <c r="H1247" s="4" t="s">
        <v>47</v>
      </c>
      <c r="I1247" s="4" t="s">
        <v>2</v>
      </c>
      <c r="J1247" s="4" t="s">
        <v>13</v>
      </c>
      <c r="K1247" s="4" t="s">
        <v>4</v>
      </c>
      <c r="L1247" s="4" t="s">
        <v>30</v>
      </c>
      <c r="M1247" s="9">
        <v>1</v>
      </c>
      <c r="N1247" s="6">
        <v>102.13</v>
      </c>
      <c r="O1247" s="7">
        <v>0</v>
      </c>
      <c r="P1247" s="6">
        <v>49.17</v>
      </c>
      <c r="Q1247" s="6">
        <f t="shared" si="76"/>
        <v>102.13</v>
      </c>
      <c r="R1247" s="6">
        <f t="shared" si="77"/>
        <v>49.17</v>
      </c>
      <c r="S1247" s="6">
        <f t="shared" si="78"/>
        <v>52.959999999999994</v>
      </c>
      <c r="T1247" s="8">
        <f t="shared" si="79"/>
        <v>0.5185547831195535</v>
      </c>
      <c r="U1247" s="5">
        <f>YEAR(SalesDataTable[[#This Row],[Order Date]])</f>
        <v>2026</v>
      </c>
      <c r="V1247" s="8" t="str">
        <f>"Q"&amp;ROUNDUP(MONTH(SalesDataTable[[#This Row],[Order Date]])/3,0)</f>
        <v>Q3</v>
      </c>
      <c r="W1247" s="9">
        <f>MONTH(SalesDataTable[[#This Row],[Order Date]])</f>
        <v>7</v>
      </c>
      <c r="X1247" s="8" t="str">
        <f>TEXT(SalesDataTable[[#This Row],[Order Date]],"mmm")</f>
        <v>Jul</v>
      </c>
    </row>
    <row r="1248" spans="1:24" ht="16">
      <c r="A1248" s="2">
        <v>729</v>
      </c>
      <c r="B1248" s="3">
        <v>46205</v>
      </c>
      <c r="C1248" s="5">
        <f>YEAR(SalesDataTable[[#This Row],[Order Date]])</f>
        <v>2026</v>
      </c>
      <c r="D1248" s="14" t="str">
        <f>"Q"&amp;ROUNDUP(MONTH(SalesDataTable[[#This Row],[Order Date]])/3,0)</f>
        <v>Q3</v>
      </c>
      <c r="E1248" s="5">
        <f>MONTH(SalesDataTable[[#This Row],[Order Date]])</f>
        <v>7</v>
      </c>
      <c r="F1248" s="5" t="str">
        <f>TEXT(SalesDataTable[[#This Row],[Order Date]], "MMM")</f>
        <v>Jul</v>
      </c>
      <c r="G1248" s="4" t="s">
        <v>11</v>
      </c>
      <c r="H1248" s="4" t="s">
        <v>12</v>
      </c>
      <c r="I1248" s="4" t="s">
        <v>2</v>
      </c>
      <c r="J1248" s="4" t="s">
        <v>3</v>
      </c>
      <c r="K1248" s="4" t="s">
        <v>14</v>
      </c>
      <c r="L1248" s="4" t="s">
        <v>48</v>
      </c>
      <c r="M1248" s="9">
        <v>1</v>
      </c>
      <c r="N1248" s="6">
        <v>161.82</v>
      </c>
      <c r="O1248" s="7">
        <v>0</v>
      </c>
      <c r="P1248" s="6">
        <v>87.15</v>
      </c>
      <c r="Q1248" s="6">
        <f t="shared" si="76"/>
        <v>161.82</v>
      </c>
      <c r="R1248" s="6">
        <f t="shared" si="77"/>
        <v>87.15</v>
      </c>
      <c r="S1248" s="6">
        <f t="shared" si="78"/>
        <v>74.669999999999987</v>
      </c>
      <c r="T1248" s="8">
        <f t="shared" si="79"/>
        <v>0.46143863552094916</v>
      </c>
      <c r="U1248" s="5">
        <f>YEAR(SalesDataTable[[#This Row],[Order Date]])</f>
        <v>2026</v>
      </c>
      <c r="V1248" s="8" t="str">
        <f>"Q"&amp;ROUNDUP(MONTH(SalesDataTable[[#This Row],[Order Date]])/3,0)</f>
        <v>Q3</v>
      </c>
      <c r="W1248" s="9">
        <f>MONTH(SalesDataTable[[#This Row],[Order Date]])</f>
        <v>7</v>
      </c>
      <c r="X1248" s="8" t="str">
        <f>TEXT(SalesDataTable[[#This Row],[Order Date]],"mmm")</f>
        <v>Jul</v>
      </c>
    </row>
    <row r="1249" spans="1:24" ht="16">
      <c r="A1249" s="2">
        <v>906</v>
      </c>
      <c r="B1249" s="3">
        <v>46205</v>
      </c>
      <c r="C1249" s="5">
        <f>YEAR(SalesDataTable[[#This Row],[Order Date]])</f>
        <v>2026</v>
      </c>
      <c r="D1249" s="14" t="str">
        <f>"Q"&amp;ROUNDUP(MONTH(SalesDataTable[[#This Row],[Order Date]])/3,0)</f>
        <v>Q3</v>
      </c>
      <c r="E1249" s="5">
        <f>MONTH(SalesDataTable[[#This Row],[Order Date]])</f>
        <v>7</v>
      </c>
      <c r="F1249" s="5" t="str">
        <f>TEXT(SalesDataTable[[#This Row],[Order Date]], "MMM")</f>
        <v>Jul</v>
      </c>
      <c r="G1249" s="4" t="s">
        <v>20</v>
      </c>
      <c r="H1249" s="4" t="s">
        <v>33</v>
      </c>
      <c r="I1249" s="4" t="s">
        <v>2</v>
      </c>
      <c r="J1249" s="4" t="s">
        <v>13</v>
      </c>
      <c r="K1249" s="4" t="s">
        <v>4</v>
      </c>
      <c r="L1249" s="4" t="s">
        <v>5</v>
      </c>
      <c r="M1249" s="9">
        <v>2</v>
      </c>
      <c r="N1249" s="6">
        <v>83.29</v>
      </c>
      <c r="O1249" s="7">
        <v>0</v>
      </c>
      <c r="P1249" s="6">
        <v>42.45</v>
      </c>
      <c r="Q1249" s="6">
        <f t="shared" si="76"/>
        <v>166.58</v>
      </c>
      <c r="R1249" s="6">
        <f t="shared" si="77"/>
        <v>84.9</v>
      </c>
      <c r="S1249" s="6">
        <f t="shared" si="78"/>
        <v>81.680000000000007</v>
      </c>
      <c r="T1249" s="8">
        <f t="shared" si="79"/>
        <v>0.49033497418657701</v>
      </c>
      <c r="U1249" s="5">
        <f>YEAR(SalesDataTable[[#This Row],[Order Date]])</f>
        <v>2026</v>
      </c>
      <c r="V1249" s="8" t="str">
        <f>"Q"&amp;ROUNDUP(MONTH(SalesDataTable[[#This Row],[Order Date]])/3,0)</f>
        <v>Q3</v>
      </c>
      <c r="W1249" s="9">
        <f>MONTH(SalesDataTable[[#This Row],[Order Date]])</f>
        <v>7</v>
      </c>
      <c r="X1249" s="8" t="str">
        <f>TEXT(SalesDataTable[[#This Row],[Order Date]],"mmm")</f>
        <v>Jul</v>
      </c>
    </row>
    <row r="1250" spans="1:24" ht="16">
      <c r="A1250" s="2">
        <v>1531</v>
      </c>
      <c r="B1250" s="3">
        <v>46205</v>
      </c>
      <c r="C1250" s="5">
        <f>YEAR(SalesDataTable[[#This Row],[Order Date]])</f>
        <v>2026</v>
      </c>
      <c r="D1250" s="14" t="str">
        <f>"Q"&amp;ROUNDUP(MONTH(SalesDataTable[[#This Row],[Order Date]])/3,0)</f>
        <v>Q3</v>
      </c>
      <c r="E1250" s="5">
        <f>MONTH(SalesDataTable[[#This Row],[Order Date]])</f>
        <v>7</v>
      </c>
      <c r="F1250" s="5" t="str">
        <f>TEXT(SalesDataTable[[#This Row],[Order Date]], "MMM")</f>
        <v>Jul</v>
      </c>
      <c r="G1250" s="4" t="s">
        <v>11</v>
      </c>
      <c r="H1250" s="4" t="s">
        <v>52</v>
      </c>
      <c r="I1250" s="4" t="s">
        <v>2</v>
      </c>
      <c r="J1250" s="4" t="s">
        <v>13</v>
      </c>
      <c r="K1250" s="4" t="s">
        <v>14</v>
      </c>
      <c r="L1250" s="4" t="s">
        <v>44</v>
      </c>
      <c r="M1250" s="9">
        <v>2</v>
      </c>
      <c r="N1250" s="6">
        <v>136.72999999999999</v>
      </c>
      <c r="O1250" s="7">
        <v>0</v>
      </c>
      <c r="P1250" s="6">
        <v>66.03</v>
      </c>
      <c r="Q1250" s="6">
        <f t="shared" si="76"/>
        <v>273.45999999999998</v>
      </c>
      <c r="R1250" s="6">
        <f t="shared" si="77"/>
        <v>132.06</v>
      </c>
      <c r="S1250" s="6">
        <f t="shared" si="78"/>
        <v>141.39999999999998</v>
      </c>
      <c r="T1250" s="8">
        <f t="shared" si="79"/>
        <v>0.5170774519125283</v>
      </c>
      <c r="U1250" s="5">
        <f>YEAR(SalesDataTable[[#This Row],[Order Date]])</f>
        <v>2026</v>
      </c>
      <c r="V1250" s="8" t="str">
        <f>"Q"&amp;ROUNDUP(MONTH(SalesDataTable[[#This Row],[Order Date]])/3,0)</f>
        <v>Q3</v>
      </c>
      <c r="W1250" s="9">
        <f>MONTH(SalesDataTable[[#This Row],[Order Date]])</f>
        <v>7</v>
      </c>
      <c r="X1250" s="8" t="str">
        <f>TEXT(SalesDataTable[[#This Row],[Order Date]],"mmm")</f>
        <v>Jul</v>
      </c>
    </row>
    <row r="1251" spans="1:24" ht="16">
      <c r="A1251" s="2">
        <v>1683</v>
      </c>
      <c r="B1251" s="3">
        <v>46205</v>
      </c>
      <c r="C1251" s="5">
        <f>YEAR(SalesDataTable[[#This Row],[Order Date]])</f>
        <v>2026</v>
      </c>
      <c r="D1251" s="14" t="str">
        <f>"Q"&amp;ROUNDUP(MONTH(SalesDataTable[[#This Row],[Order Date]])/3,0)</f>
        <v>Q3</v>
      </c>
      <c r="E1251" s="5">
        <f>MONTH(SalesDataTable[[#This Row],[Order Date]])</f>
        <v>7</v>
      </c>
      <c r="F1251" s="5" t="str">
        <f>TEXT(SalesDataTable[[#This Row],[Order Date]], "MMM")</f>
        <v>Jul</v>
      </c>
      <c r="G1251" s="4" t="s">
        <v>11</v>
      </c>
      <c r="H1251" s="4" t="s">
        <v>12</v>
      </c>
      <c r="I1251" s="4" t="s">
        <v>28</v>
      </c>
      <c r="J1251" s="4" t="s">
        <v>3</v>
      </c>
      <c r="K1251" s="4" t="s">
        <v>9</v>
      </c>
      <c r="L1251" s="4" t="s">
        <v>37</v>
      </c>
      <c r="M1251" s="9">
        <v>2</v>
      </c>
      <c r="N1251" s="6">
        <v>152.44</v>
      </c>
      <c r="O1251" s="7">
        <v>0</v>
      </c>
      <c r="P1251" s="6">
        <v>81.23</v>
      </c>
      <c r="Q1251" s="6">
        <f t="shared" si="76"/>
        <v>304.88</v>
      </c>
      <c r="R1251" s="6">
        <f t="shared" si="77"/>
        <v>162.46</v>
      </c>
      <c r="S1251" s="6">
        <f t="shared" si="78"/>
        <v>142.41999999999999</v>
      </c>
      <c r="T1251" s="8">
        <f t="shared" si="79"/>
        <v>0.46713461033849379</v>
      </c>
      <c r="U1251" s="5">
        <f>YEAR(SalesDataTable[[#This Row],[Order Date]])</f>
        <v>2026</v>
      </c>
      <c r="V1251" s="8" t="str">
        <f>"Q"&amp;ROUNDUP(MONTH(SalesDataTable[[#This Row],[Order Date]])/3,0)</f>
        <v>Q3</v>
      </c>
      <c r="W1251" s="9">
        <f>MONTH(SalesDataTable[[#This Row],[Order Date]])</f>
        <v>7</v>
      </c>
      <c r="X1251" s="8" t="str">
        <f>TEXT(SalesDataTable[[#This Row],[Order Date]],"mmm")</f>
        <v>Jul</v>
      </c>
    </row>
    <row r="1252" spans="1:24" ht="16">
      <c r="A1252" s="2">
        <v>2363</v>
      </c>
      <c r="B1252" s="3">
        <v>46205</v>
      </c>
      <c r="C1252" s="5">
        <f>YEAR(SalesDataTable[[#This Row],[Order Date]])</f>
        <v>2026</v>
      </c>
      <c r="D1252" s="14" t="str">
        <f>"Q"&amp;ROUNDUP(MONTH(SalesDataTable[[#This Row],[Order Date]])/3,0)</f>
        <v>Q3</v>
      </c>
      <c r="E1252" s="5">
        <f>MONTH(SalesDataTable[[#This Row],[Order Date]])</f>
        <v>7</v>
      </c>
      <c r="F1252" s="5" t="str">
        <f>TEXT(SalesDataTable[[#This Row],[Order Date]], "MMM")</f>
        <v>Jul</v>
      </c>
      <c r="G1252" s="4" t="s">
        <v>20</v>
      </c>
      <c r="H1252" s="4" t="s">
        <v>31</v>
      </c>
      <c r="I1252" s="4" t="s">
        <v>2</v>
      </c>
      <c r="J1252" s="4" t="s">
        <v>13</v>
      </c>
      <c r="K1252" s="4" t="s">
        <v>9</v>
      </c>
      <c r="L1252" s="4" t="s">
        <v>46</v>
      </c>
      <c r="M1252" s="9">
        <v>2</v>
      </c>
      <c r="N1252" s="6">
        <v>71.28</v>
      </c>
      <c r="O1252" s="7">
        <v>0.1</v>
      </c>
      <c r="P1252" s="6">
        <v>32.67</v>
      </c>
      <c r="Q1252" s="6">
        <f t="shared" si="76"/>
        <v>128.304</v>
      </c>
      <c r="R1252" s="6">
        <f t="shared" si="77"/>
        <v>65.34</v>
      </c>
      <c r="S1252" s="6">
        <f t="shared" si="78"/>
        <v>62.963999999999999</v>
      </c>
      <c r="T1252" s="8">
        <f t="shared" si="79"/>
        <v>0.4907407407407407</v>
      </c>
      <c r="U1252" s="5">
        <f>YEAR(SalesDataTable[[#This Row],[Order Date]])</f>
        <v>2026</v>
      </c>
      <c r="V1252" s="8" t="str">
        <f>"Q"&amp;ROUNDUP(MONTH(SalesDataTable[[#This Row],[Order Date]])/3,0)</f>
        <v>Q3</v>
      </c>
      <c r="W1252" s="9">
        <f>MONTH(SalesDataTable[[#This Row],[Order Date]])</f>
        <v>7</v>
      </c>
      <c r="X1252" s="8" t="str">
        <f>TEXT(SalesDataTable[[#This Row],[Order Date]],"mmm")</f>
        <v>Jul</v>
      </c>
    </row>
    <row r="1253" spans="1:24" ht="16">
      <c r="A1253" s="2">
        <v>3858</v>
      </c>
      <c r="B1253" s="3">
        <v>46205</v>
      </c>
      <c r="C1253" s="5">
        <f>YEAR(SalesDataTable[[#This Row],[Order Date]])</f>
        <v>2026</v>
      </c>
      <c r="D1253" s="14" t="str">
        <f>"Q"&amp;ROUNDUP(MONTH(SalesDataTable[[#This Row],[Order Date]])/3,0)</f>
        <v>Q3</v>
      </c>
      <c r="E1253" s="5">
        <f>MONTH(SalesDataTable[[#This Row],[Order Date]])</f>
        <v>7</v>
      </c>
      <c r="F1253" s="5" t="str">
        <f>TEXT(SalesDataTable[[#This Row],[Order Date]], "MMM")</f>
        <v>Jul</v>
      </c>
      <c r="G1253" s="4" t="s">
        <v>11</v>
      </c>
      <c r="H1253" s="4" t="s">
        <v>18</v>
      </c>
      <c r="I1253" s="4" t="s">
        <v>28</v>
      </c>
      <c r="J1253" s="4" t="s">
        <v>3</v>
      </c>
      <c r="K1253" s="4" t="s">
        <v>4</v>
      </c>
      <c r="L1253" s="4" t="s">
        <v>5</v>
      </c>
      <c r="M1253" s="9">
        <v>1</v>
      </c>
      <c r="N1253" s="6">
        <v>80.290000000000006</v>
      </c>
      <c r="O1253" s="7">
        <v>0.1</v>
      </c>
      <c r="P1253" s="6">
        <v>43.47</v>
      </c>
      <c r="Q1253" s="6">
        <f t="shared" si="76"/>
        <v>72.26100000000001</v>
      </c>
      <c r="R1253" s="6">
        <f t="shared" si="77"/>
        <v>43.47</v>
      </c>
      <c r="S1253" s="6">
        <f t="shared" si="78"/>
        <v>28.791000000000011</v>
      </c>
      <c r="T1253" s="8">
        <f t="shared" si="79"/>
        <v>0.39843068875326948</v>
      </c>
      <c r="U1253" s="5">
        <f>YEAR(SalesDataTable[[#This Row],[Order Date]])</f>
        <v>2026</v>
      </c>
      <c r="V1253" s="8" t="str">
        <f>"Q"&amp;ROUNDUP(MONTH(SalesDataTable[[#This Row],[Order Date]])/3,0)</f>
        <v>Q3</v>
      </c>
      <c r="W1253" s="9">
        <f>MONTH(SalesDataTable[[#This Row],[Order Date]])</f>
        <v>7</v>
      </c>
      <c r="X1253" s="8" t="str">
        <f>TEXT(SalesDataTable[[#This Row],[Order Date]],"mmm")</f>
        <v>Jul</v>
      </c>
    </row>
    <row r="1254" spans="1:24" ht="16">
      <c r="A1254" s="2">
        <v>4233</v>
      </c>
      <c r="B1254" s="3">
        <v>46205</v>
      </c>
      <c r="C1254" s="5">
        <f>YEAR(SalesDataTable[[#This Row],[Order Date]])</f>
        <v>2026</v>
      </c>
      <c r="D1254" s="14" t="str">
        <f>"Q"&amp;ROUNDUP(MONTH(SalesDataTable[[#This Row],[Order Date]])/3,0)</f>
        <v>Q3</v>
      </c>
      <c r="E1254" s="5">
        <f>MONTH(SalesDataTable[[#This Row],[Order Date]])</f>
        <v>7</v>
      </c>
      <c r="F1254" s="5" t="str">
        <f>TEXT(SalesDataTable[[#This Row],[Order Date]], "MMM")</f>
        <v>Jul</v>
      </c>
      <c r="G1254" s="4" t="s">
        <v>6</v>
      </c>
      <c r="H1254" s="4" t="s">
        <v>27</v>
      </c>
      <c r="I1254" s="4" t="s">
        <v>28</v>
      </c>
      <c r="J1254" s="4" t="s">
        <v>13</v>
      </c>
      <c r="K1254" s="4" t="s">
        <v>9</v>
      </c>
      <c r="L1254" s="4" t="s">
        <v>17</v>
      </c>
      <c r="M1254" s="9">
        <v>1</v>
      </c>
      <c r="N1254" s="6">
        <v>142.38</v>
      </c>
      <c r="O1254" s="7">
        <v>0.05</v>
      </c>
      <c r="P1254" s="6">
        <v>77.17</v>
      </c>
      <c r="Q1254" s="6">
        <f t="shared" si="76"/>
        <v>135.261</v>
      </c>
      <c r="R1254" s="6">
        <f t="shared" si="77"/>
        <v>77.17</v>
      </c>
      <c r="S1254" s="6">
        <f t="shared" si="78"/>
        <v>58.090999999999994</v>
      </c>
      <c r="T1254" s="8">
        <f t="shared" si="79"/>
        <v>0.42947338848596417</v>
      </c>
      <c r="U1254" s="5">
        <f>YEAR(SalesDataTable[[#This Row],[Order Date]])</f>
        <v>2026</v>
      </c>
      <c r="V1254" s="8" t="str">
        <f>"Q"&amp;ROUNDUP(MONTH(SalesDataTable[[#This Row],[Order Date]])/3,0)</f>
        <v>Q3</v>
      </c>
      <c r="W1254" s="9">
        <f>MONTH(SalesDataTable[[#This Row],[Order Date]])</f>
        <v>7</v>
      </c>
      <c r="X1254" s="8" t="str">
        <f>TEXT(SalesDataTable[[#This Row],[Order Date]],"mmm")</f>
        <v>Jul</v>
      </c>
    </row>
    <row r="1255" spans="1:24" ht="16">
      <c r="A1255" s="2">
        <v>5071</v>
      </c>
      <c r="B1255" s="3">
        <v>46205</v>
      </c>
      <c r="C1255" s="5">
        <f>YEAR(SalesDataTable[[#This Row],[Order Date]])</f>
        <v>2026</v>
      </c>
      <c r="D1255" s="14" t="str">
        <f>"Q"&amp;ROUNDUP(MONTH(SalesDataTable[[#This Row],[Order Date]])/3,0)</f>
        <v>Q3</v>
      </c>
      <c r="E1255" s="5">
        <f>MONTH(SalesDataTable[[#This Row],[Order Date]])</f>
        <v>7</v>
      </c>
      <c r="F1255" s="5" t="str">
        <f>TEXT(SalesDataTable[[#This Row],[Order Date]], "MMM")</f>
        <v>Jul</v>
      </c>
      <c r="G1255" s="4" t="s">
        <v>20</v>
      </c>
      <c r="H1255" s="4" t="s">
        <v>31</v>
      </c>
      <c r="I1255" s="4" t="s">
        <v>2</v>
      </c>
      <c r="J1255" s="4" t="s">
        <v>13</v>
      </c>
      <c r="K1255" s="4" t="s">
        <v>9</v>
      </c>
      <c r="L1255" s="4" t="s">
        <v>10</v>
      </c>
      <c r="M1255" s="9">
        <v>3</v>
      </c>
      <c r="N1255" s="6">
        <v>91.47</v>
      </c>
      <c r="O1255" s="7">
        <v>0.05</v>
      </c>
      <c r="P1255" s="6">
        <v>45.6</v>
      </c>
      <c r="Q1255" s="6">
        <f t="shared" si="76"/>
        <v>260.68949999999995</v>
      </c>
      <c r="R1255" s="6">
        <f t="shared" si="77"/>
        <v>136.80000000000001</v>
      </c>
      <c r="S1255" s="6">
        <f t="shared" si="78"/>
        <v>123.88949999999994</v>
      </c>
      <c r="T1255" s="8">
        <f t="shared" si="79"/>
        <v>0.47523778287963253</v>
      </c>
      <c r="U1255" s="5">
        <f>YEAR(SalesDataTable[[#This Row],[Order Date]])</f>
        <v>2026</v>
      </c>
      <c r="V1255" s="8" t="str">
        <f>"Q"&amp;ROUNDUP(MONTH(SalesDataTable[[#This Row],[Order Date]])/3,0)</f>
        <v>Q3</v>
      </c>
      <c r="W1255" s="9">
        <f>MONTH(SalesDataTable[[#This Row],[Order Date]])</f>
        <v>7</v>
      </c>
      <c r="X1255" s="8" t="str">
        <f>TEXT(SalesDataTable[[#This Row],[Order Date]],"mmm")</f>
        <v>Jul</v>
      </c>
    </row>
    <row r="1256" spans="1:24" ht="16">
      <c r="A1256" s="2">
        <v>5174</v>
      </c>
      <c r="B1256" s="3">
        <v>46205</v>
      </c>
      <c r="C1256" s="5">
        <f>YEAR(SalesDataTable[[#This Row],[Order Date]])</f>
        <v>2026</v>
      </c>
      <c r="D1256" s="14" t="str">
        <f>"Q"&amp;ROUNDUP(MONTH(SalesDataTable[[#This Row],[Order Date]])/3,0)</f>
        <v>Q3</v>
      </c>
      <c r="E1256" s="5">
        <f>MONTH(SalesDataTable[[#This Row],[Order Date]])</f>
        <v>7</v>
      </c>
      <c r="F1256" s="5" t="str">
        <f>TEXT(SalesDataTable[[#This Row],[Order Date]], "MMM")</f>
        <v>Jul</v>
      </c>
      <c r="G1256" s="4" t="s">
        <v>6</v>
      </c>
      <c r="H1256" s="4" t="s">
        <v>41</v>
      </c>
      <c r="I1256" s="4" t="s">
        <v>19</v>
      </c>
      <c r="J1256" s="4" t="s">
        <v>13</v>
      </c>
      <c r="K1256" s="4" t="s">
        <v>14</v>
      </c>
      <c r="L1256" s="4" t="s">
        <v>32</v>
      </c>
      <c r="M1256" s="9">
        <v>1</v>
      </c>
      <c r="N1256" s="6">
        <v>45.92</v>
      </c>
      <c r="O1256" s="7">
        <v>0.05</v>
      </c>
      <c r="P1256" s="6">
        <v>17.91</v>
      </c>
      <c r="Q1256" s="6">
        <f t="shared" si="76"/>
        <v>43.624000000000002</v>
      </c>
      <c r="R1256" s="6">
        <f t="shared" si="77"/>
        <v>17.91</v>
      </c>
      <c r="S1256" s="6">
        <f t="shared" si="78"/>
        <v>25.714000000000002</v>
      </c>
      <c r="T1256" s="8">
        <f t="shared" si="79"/>
        <v>0.58944617641665142</v>
      </c>
      <c r="U1256" s="5">
        <f>YEAR(SalesDataTable[[#This Row],[Order Date]])</f>
        <v>2026</v>
      </c>
      <c r="V1256" s="8" t="str">
        <f>"Q"&amp;ROUNDUP(MONTH(SalesDataTable[[#This Row],[Order Date]])/3,0)</f>
        <v>Q3</v>
      </c>
      <c r="W1256" s="9">
        <f>MONTH(SalesDataTable[[#This Row],[Order Date]])</f>
        <v>7</v>
      </c>
      <c r="X1256" s="8" t="str">
        <f>TEXT(SalesDataTable[[#This Row],[Order Date]],"mmm")</f>
        <v>Jul</v>
      </c>
    </row>
    <row r="1257" spans="1:24" ht="16">
      <c r="A1257" s="2">
        <v>727</v>
      </c>
      <c r="B1257" s="3">
        <v>46206</v>
      </c>
      <c r="C1257" s="5">
        <f>YEAR(SalesDataTable[[#This Row],[Order Date]])</f>
        <v>2026</v>
      </c>
      <c r="D1257" s="14" t="str">
        <f>"Q"&amp;ROUNDUP(MONTH(SalesDataTable[[#This Row],[Order Date]])/3,0)</f>
        <v>Q3</v>
      </c>
      <c r="E1257" s="5">
        <f>MONTH(SalesDataTable[[#This Row],[Order Date]])</f>
        <v>7</v>
      </c>
      <c r="F1257" s="5" t="str">
        <f>TEXT(SalesDataTable[[#This Row],[Order Date]], "MMM")</f>
        <v>Jul</v>
      </c>
      <c r="G1257" s="4" t="s">
        <v>20</v>
      </c>
      <c r="H1257" s="4" t="s">
        <v>21</v>
      </c>
      <c r="I1257" s="4" t="s">
        <v>19</v>
      </c>
      <c r="J1257" s="4" t="s">
        <v>13</v>
      </c>
      <c r="K1257" s="4" t="s">
        <v>34</v>
      </c>
      <c r="L1257" s="4" t="s">
        <v>42</v>
      </c>
      <c r="M1257" s="9">
        <v>1</v>
      </c>
      <c r="N1257" s="6">
        <v>36.01</v>
      </c>
      <c r="O1257" s="7">
        <v>0</v>
      </c>
      <c r="P1257" s="6">
        <v>14.11</v>
      </c>
      <c r="Q1257" s="6">
        <f t="shared" si="76"/>
        <v>36.01</v>
      </c>
      <c r="R1257" s="6">
        <f t="shared" si="77"/>
        <v>14.11</v>
      </c>
      <c r="S1257" s="6">
        <f t="shared" si="78"/>
        <v>21.9</v>
      </c>
      <c r="T1257" s="8">
        <f t="shared" si="79"/>
        <v>0.60816439877811723</v>
      </c>
      <c r="U1257" s="5">
        <f>YEAR(SalesDataTable[[#This Row],[Order Date]])</f>
        <v>2026</v>
      </c>
      <c r="V1257" s="8" t="str">
        <f>"Q"&amp;ROUNDUP(MONTH(SalesDataTable[[#This Row],[Order Date]])/3,0)</f>
        <v>Q3</v>
      </c>
      <c r="W1257" s="9">
        <f>MONTH(SalesDataTable[[#This Row],[Order Date]])</f>
        <v>7</v>
      </c>
      <c r="X1257" s="8" t="str">
        <f>TEXT(SalesDataTable[[#This Row],[Order Date]],"mmm")</f>
        <v>Jul</v>
      </c>
    </row>
    <row r="1258" spans="1:24" ht="16">
      <c r="A1258" s="2">
        <v>1546</v>
      </c>
      <c r="B1258" s="3">
        <v>46206</v>
      </c>
      <c r="C1258" s="5">
        <f>YEAR(SalesDataTable[[#This Row],[Order Date]])</f>
        <v>2026</v>
      </c>
      <c r="D1258" s="14" t="str">
        <f>"Q"&amp;ROUNDUP(MONTH(SalesDataTable[[#This Row],[Order Date]])/3,0)</f>
        <v>Q3</v>
      </c>
      <c r="E1258" s="5">
        <f>MONTH(SalesDataTable[[#This Row],[Order Date]])</f>
        <v>7</v>
      </c>
      <c r="F1258" s="5" t="str">
        <f>TEXT(SalesDataTable[[#This Row],[Order Date]], "MMM")</f>
        <v>Jul</v>
      </c>
      <c r="G1258" s="4" t="s">
        <v>20</v>
      </c>
      <c r="H1258" s="4" t="s">
        <v>47</v>
      </c>
      <c r="I1258" s="4" t="s">
        <v>2</v>
      </c>
      <c r="J1258" s="4" t="s">
        <v>16</v>
      </c>
      <c r="K1258" s="4" t="s">
        <v>14</v>
      </c>
      <c r="L1258" s="4" t="s">
        <v>48</v>
      </c>
      <c r="M1258" s="9">
        <v>1</v>
      </c>
      <c r="N1258" s="6">
        <v>165.8</v>
      </c>
      <c r="O1258" s="7">
        <v>0.1</v>
      </c>
      <c r="P1258" s="6">
        <v>88.32</v>
      </c>
      <c r="Q1258" s="6">
        <f t="shared" si="76"/>
        <v>149.22000000000003</v>
      </c>
      <c r="R1258" s="6">
        <f t="shared" si="77"/>
        <v>88.32</v>
      </c>
      <c r="S1258" s="6">
        <f t="shared" si="78"/>
        <v>60.900000000000034</v>
      </c>
      <c r="T1258" s="8">
        <f t="shared" si="79"/>
        <v>0.40812223562525146</v>
      </c>
      <c r="U1258" s="5">
        <f>YEAR(SalesDataTable[[#This Row],[Order Date]])</f>
        <v>2026</v>
      </c>
      <c r="V1258" s="8" t="str">
        <f>"Q"&amp;ROUNDUP(MONTH(SalesDataTable[[#This Row],[Order Date]])/3,0)</f>
        <v>Q3</v>
      </c>
      <c r="W1258" s="9">
        <f>MONTH(SalesDataTable[[#This Row],[Order Date]])</f>
        <v>7</v>
      </c>
      <c r="X1258" s="8" t="str">
        <f>TEXT(SalesDataTable[[#This Row],[Order Date]],"mmm")</f>
        <v>Jul</v>
      </c>
    </row>
    <row r="1259" spans="1:24" ht="16">
      <c r="A1259" s="2">
        <v>3610</v>
      </c>
      <c r="B1259" s="3">
        <v>46206</v>
      </c>
      <c r="C1259" s="5">
        <f>YEAR(SalesDataTable[[#This Row],[Order Date]])</f>
        <v>2026</v>
      </c>
      <c r="D1259" s="14" t="str">
        <f>"Q"&amp;ROUNDUP(MONTH(SalesDataTable[[#This Row],[Order Date]])/3,0)</f>
        <v>Q3</v>
      </c>
      <c r="E1259" s="5">
        <f>MONTH(SalesDataTable[[#This Row],[Order Date]])</f>
        <v>7</v>
      </c>
      <c r="F1259" s="5" t="str">
        <f>TEXT(SalesDataTable[[#This Row],[Order Date]], "MMM")</f>
        <v>Jul</v>
      </c>
      <c r="G1259" s="4" t="s">
        <v>11</v>
      </c>
      <c r="H1259" s="4" t="s">
        <v>12</v>
      </c>
      <c r="I1259" s="4" t="s">
        <v>8</v>
      </c>
      <c r="J1259" s="4" t="s">
        <v>16</v>
      </c>
      <c r="K1259" s="4" t="s">
        <v>34</v>
      </c>
      <c r="L1259" s="4" t="s">
        <v>35</v>
      </c>
      <c r="M1259" s="9">
        <v>5</v>
      </c>
      <c r="N1259" s="6">
        <v>40.36</v>
      </c>
      <c r="O1259" s="7">
        <v>0.15</v>
      </c>
      <c r="P1259" s="6">
        <v>14.57</v>
      </c>
      <c r="Q1259" s="6">
        <f t="shared" si="76"/>
        <v>171.53</v>
      </c>
      <c r="R1259" s="6">
        <f t="shared" si="77"/>
        <v>72.849999999999994</v>
      </c>
      <c r="S1259" s="6">
        <f t="shared" si="78"/>
        <v>98.68</v>
      </c>
      <c r="T1259" s="8">
        <f t="shared" si="79"/>
        <v>0.57529295167026184</v>
      </c>
      <c r="U1259" s="5">
        <f>YEAR(SalesDataTable[[#This Row],[Order Date]])</f>
        <v>2026</v>
      </c>
      <c r="V1259" s="8" t="str">
        <f>"Q"&amp;ROUNDUP(MONTH(SalesDataTable[[#This Row],[Order Date]])/3,0)</f>
        <v>Q3</v>
      </c>
      <c r="W1259" s="9">
        <f>MONTH(SalesDataTable[[#This Row],[Order Date]])</f>
        <v>7</v>
      </c>
      <c r="X1259" s="8" t="str">
        <f>TEXT(SalesDataTable[[#This Row],[Order Date]],"mmm")</f>
        <v>Jul</v>
      </c>
    </row>
    <row r="1260" spans="1:24" ht="16">
      <c r="A1260" s="2">
        <v>3931</v>
      </c>
      <c r="B1260" s="3">
        <v>46206</v>
      </c>
      <c r="C1260" s="5">
        <f>YEAR(SalesDataTable[[#This Row],[Order Date]])</f>
        <v>2026</v>
      </c>
      <c r="D1260" s="14" t="str">
        <f>"Q"&amp;ROUNDUP(MONTH(SalesDataTable[[#This Row],[Order Date]])/3,0)</f>
        <v>Q3</v>
      </c>
      <c r="E1260" s="5">
        <f>MONTH(SalesDataTable[[#This Row],[Order Date]])</f>
        <v>7</v>
      </c>
      <c r="F1260" s="5" t="str">
        <f>TEXT(SalesDataTable[[#This Row],[Order Date]], "MMM")</f>
        <v>Jul</v>
      </c>
      <c r="G1260" s="4" t="s">
        <v>11</v>
      </c>
      <c r="H1260" s="4" t="s">
        <v>52</v>
      </c>
      <c r="I1260" s="4" t="s">
        <v>8</v>
      </c>
      <c r="J1260" s="4" t="s">
        <v>16</v>
      </c>
      <c r="K1260" s="4" t="s">
        <v>9</v>
      </c>
      <c r="L1260" s="4" t="s">
        <v>17</v>
      </c>
      <c r="M1260" s="9">
        <v>12</v>
      </c>
      <c r="N1260" s="6">
        <v>143.77000000000001</v>
      </c>
      <c r="O1260" s="7">
        <v>0.1</v>
      </c>
      <c r="P1260" s="6">
        <v>81.680000000000007</v>
      </c>
      <c r="Q1260" s="6">
        <f t="shared" si="76"/>
        <v>1552.7160000000003</v>
      </c>
      <c r="R1260" s="6">
        <f t="shared" si="77"/>
        <v>980.16000000000008</v>
      </c>
      <c r="S1260" s="6">
        <f t="shared" si="78"/>
        <v>572.55600000000027</v>
      </c>
      <c r="T1260" s="8">
        <f t="shared" si="79"/>
        <v>0.3687448316369511</v>
      </c>
      <c r="U1260" s="5">
        <f>YEAR(SalesDataTable[[#This Row],[Order Date]])</f>
        <v>2026</v>
      </c>
      <c r="V1260" s="8" t="str">
        <f>"Q"&amp;ROUNDUP(MONTH(SalesDataTable[[#This Row],[Order Date]])/3,0)</f>
        <v>Q3</v>
      </c>
      <c r="W1260" s="9">
        <f>MONTH(SalesDataTable[[#This Row],[Order Date]])</f>
        <v>7</v>
      </c>
      <c r="X1260" s="8" t="str">
        <f>TEXT(SalesDataTable[[#This Row],[Order Date]],"mmm")</f>
        <v>Jul</v>
      </c>
    </row>
    <row r="1261" spans="1:24" ht="16">
      <c r="A1261" s="2">
        <v>3942</v>
      </c>
      <c r="B1261" s="3">
        <v>46206</v>
      </c>
      <c r="C1261" s="5">
        <f>YEAR(SalesDataTable[[#This Row],[Order Date]])</f>
        <v>2026</v>
      </c>
      <c r="D1261" s="14" t="str">
        <f>"Q"&amp;ROUNDUP(MONTH(SalesDataTable[[#This Row],[Order Date]])/3,0)</f>
        <v>Q3</v>
      </c>
      <c r="E1261" s="5">
        <f>MONTH(SalesDataTable[[#This Row],[Order Date]])</f>
        <v>7</v>
      </c>
      <c r="F1261" s="5" t="str">
        <f>TEXT(SalesDataTable[[#This Row],[Order Date]], "MMM")</f>
        <v>Jul</v>
      </c>
      <c r="G1261" s="4" t="s">
        <v>6</v>
      </c>
      <c r="H1261" s="4" t="s">
        <v>43</v>
      </c>
      <c r="I1261" s="4" t="s">
        <v>2</v>
      </c>
      <c r="J1261" s="4" t="s">
        <v>13</v>
      </c>
      <c r="K1261" s="4" t="s">
        <v>9</v>
      </c>
      <c r="L1261" s="4" t="s">
        <v>46</v>
      </c>
      <c r="M1261" s="9">
        <v>2</v>
      </c>
      <c r="N1261" s="6">
        <v>70.5</v>
      </c>
      <c r="O1261" s="7">
        <v>0</v>
      </c>
      <c r="P1261" s="6">
        <v>32.51</v>
      </c>
      <c r="Q1261" s="6">
        <f t="shared" si="76"/>
        <v>141</v>
      </c>
      <c r="R1261" s="6">
        <f t="shared" si="77"/>
        <v>65.02</v>
      </c>
      <c r="S1261" s="6">
        <f t="shared" si="78"/>
        <v>75.98</v>
      </c>
      <c r="T1261" s="8">
        <f t="shared" si="79"/>
        <v>0.53886524822695037</v>
      </c>
      <c r="U1261" s="5">
        <f>YEAR(SalesDataTable[[#This Row],[Order Date]])</f>
        <v>2026</v>
      </c>
      <c r="V1261" s="8" t="str">
        <f>"Q"&amp;ROUNDUP(MONTH(SalesDataTable[[#This Row],[Order Date]])/3,0)</f>
        <v>Q3</v>
      </c>
      <c r="W1261" s="9">
        <f>MONTH(SalesDataTable[[#This Row],[Order Date]])</f>
        <v>7</v>
      </c>
      <c r="X1261" s="8" t="str">
        <f>TEXT(SalesDataTable[[#This Row],[Order Date]],"mmm")</f>
        <v>Jul</v>
      </c>
    </row>
    <row r="1262" spans="1:24" ht="16">
      <c r="A1262" s="2">
        <v>4165</v>
      </c>
      <c r="B1262" s="3">
        <v>46206</v>
      </c>
      <c r="C1262" s="5">
        <f>YEAR(SalesDataTable[[#This Row],[Order Date]])</f>
        <v>2026</v>
      </c>
      <c r="D1262" s="14" t="str">
        <f>"Q"&amp;ROUNDUP(MONTH(SalesDataTable[[#This Row],[Order Date]])/3,0)</f>
        <v>Q3</v>
      </c>
      <c r="E1262" s="5">
        <f>MONTH(SalesDataTable[[#This Row],[Order Date]])</f>
        <v>7</v>
      </c>
      <c r="F1262" s="5" t="str">
        <f>TEXT(SalesDataTable[[#This Row],[Order Date]], "MMM")</f>
        <v>Jul</v>
      </c>
      <c r="G1262" s="4" t="s">
        <v>6</v>
      </c>
      <c r="H1262" s="4" t="s">
        <v>49</v>
      </c>
      <c r="I1262" s="4" t="s">
        <v>2</v>
      </c>
      <c r="J1262" s="4" t="s">
        <v>13</v>
      </c>
      <c r="K1262" s="4" t="s">
        <v>9</v>
      </c>
      <c r="L1262" s="4" t="s">
        <v>37</v>
      </c>
      <c r="M1262" s="9">
        <v>2</v>
      </c>
      <c r="N1262" s="6">
        <v>152.88999999999999</v>
      </c>
      <c r="O1262" s="7">
        <v>0</v>
      </c>
      <c r="P1262" s="6">
        <v>81.34</v>
      </c>
      <c r="Q1262" s="6">
        <f t="shared" si="76"/>
        <v>305.77999999999997</v>
      </c>
      <c r="R1262" s="6">
        <f t="shared" si="77"/>
        <v>162.68</v>
      </c>
      <c r="S1262" s="6">
        <f t="shared" si="78"/>
        <v>143.09999999999997</v>
      </c>
      <c r="T1262" s="8">
        <f t="shared" si="79"/>
        <v>0.46798351756164558</v>
      </c>
      <c r="U1262" s="5">
        <f>YEAR(SalesDataTable[[#This Row],[Order Date]])</f>
        <v>2026</v>
      </c>
      <c r="V1262" s="8" t="str">
        <f>"Q"&amp;ROUNDUP(MONTH(SalesDataTable[[#This Row],[Order Date]])/3,0)</f>
        <v>Q3</v>
      </c>
      <c r="W1262" s="9">
        <f>MONTH(SalesDataTable[[#This Row],[Order Date]])</f>
        <v>7</v>
      </c>
      <c r="X1262" s="8" t="str">
        <f>TEXT(SalesDataTable[[#This Row],[Order Date]],"mmm")</f>
        <v>Jul</v>
      </c>
    </row>
    <row r="1263" spans="1:24" ht="16">
      <c r="A1263" s="2">
        <v>1149</v>
      </c>
      <c r="B1263" s="3">
        <v>46207</v>
      </c>
      <c r="C1263" s="5">
        <f>YEAR(SalesDataTable[[#This Row],[Order Date]])</f>
        <v>2026</v>
      </c>
      <c r="D1263" s="14" t="str">
        <f>"Q"&amp;ROUNDUP(MONTH(SalesDataTable[[#This Row],[Order Date]])/3,0)</f>
        <v>Q3</v>
      </c>
      <c r="E1263" s="5">
        <f>MONTH(SalesDataTable[[#This Row],[Order Date]])</f>
        <v>7</v>
      </c>
      <c r="F1263" s="5" t="str">
        <f>TEXT(SalesDataTable[[#This Row],[Order Date]], "MMM")</f>
        <v>Jul</v>
      </c>
      <c r="G1263" s="4" t="s">
        <v>0</v>
      </c>
      <c r="H1263" s="4" t="s">
        <v>50</v>
      </c>
      <c r="I1263" s="4" t="s">
        <v>2</v>
      </c>
      <c r="J1263" s="4" t="s">
        <v>13</v>
      </c>
      <c r="K1263" s="4" t="s">
        <v>4</v>
      </c>
      <c r="L1263" s="4" t="s">
        <v>5</v>
      </c>
      <c r="M1263" s="9">
        <v>2</v>
      </c>
      <c r="N1263" s="6">
        <v>81.900000000000006</v>
      </c>
      <c r="O1263" s="7">
        <v>0</v>
      </c>
      <c r="P1263" s="6">
        <v>42.61</v>
      </c>
      <c r="Q1263" s="6">
        <f t="shared" si="76"/>
        <v>163.80000000000001</v>
      </c>
      <c r="R1263" s="6">
        <f t="shared" si="77"/>
        <v>85.22</v>
      </c>
      <c r="S1263" s="6">
        <f t="shared" si="78"/>
        <v>78.580000000000013</v>
      </c>
      <c r="T1263" s="8">
        <f t="shared" si="79"/>
        <v>0.47973137973137975</v>
      </c>
      <c r="U1263" s="5">
        <f>YEAR(SalesDataTable[[#This Row],[Order Date]])</f>
        <v>2026</v>
      </c>
      <c r="V1263" s="8" t="str">
        <f>"Q"&amp;ROUNDUP(MONTH(SalesDataTable[[#This Row],[Order Date]])/3,0)</f>
        <v>Q3</v>
      </c>
      <c r="W1263" s="9">
        <f>MONTH(SalesDataTable[[#This Row],[Order Date]])</f>
        <v>7</v>
      </c>
      <c r="X1263" s="8" t="str">
        <f>TEXT(SalesDataTable[[#This Row],[Order Date]],"mmm")</f>
        <v>Jul</v>
      </c>
    </row>
    <row r="1264" spans="1:24" ht="16">
      <c r="A1264" s="2">
        <v>1310</v>
      </c>
      <c r="B1264" s="3">
        <v>46207</v>
      </c>
      <c r="C1264" s="5">
        <f>YEAR(SalesDataTable[[#This Row],[Order Date]])</f>
        <v>2026</v>
      </c>
      <c r="D1264" s="14" t="str">
        <f>"Q"&amp;ROUNDUP(MONTH(SalesDataTable[[#This Row],[Order Date]])/3,0)</f>
        <v>Q3</v>
      </c>
      <c r="E1264" s="5">
        <f>MONTH(SalesDataTable[[#This Row],[Order Date]])</f>
        <v>7</v>
      </c>
      <c r="F1264" s="5" t="str">
        <f>TEXT(SalesDataTable[[#This Row],[Order Date]], "MMM")</f>
        <v>Jul</v>
      </c>
      <c r="G1264" s="4" t="s">
        <v>11</v>
      </c>
      <c r="H1264" s="4" t="s">
        <v>39</v>
      </c>
      <c r="I1264" s="4" t="s">
        <v>19</v>
      </c>
      <c r="J1264" s="4" t="s">
        <v>13</v>
      </c>
      <c r="K1264" s="4" t="s">
        <v>4</v>
      </c>
      <c r="L1264" s="4" t="s">
        <v>30</v>
      </c>
      <c r="M1264" s="9">
        <v>1</v>
      </c>
      <c r="N1264" s="6">
        <v>103.58</v>
      </c>
      <c r="O1264" s="7">
        <v>0</v>
      </c>
      <c r="P1264" s="6">
        <v>51.94</v>
      </c>
      <c r="Q1264" s="6">
        <f t="shared" si="76"/>
        <v>103.58</v>
      </c>
      <c r="R1264" s="6">
        <f t="shared" si="77"/>
        <v>51.94</v>
      </c>
      <c r="S1264" s="6">
        <f t="shared" si="78"/>
        <v>51.64</v>
      </c>
      <c r="T1264" s="8">
        <f t="shared" si="79"/>
        <v>0.49855184398532537</v>
      </c>
      <c r="U1264" s="5">
        <f>YEAR(SalesDataTable[[#This Row],[Order Date]])</f>
        <v>2026</v>
      </c>
      <c r="V1264" s="8" t="str">
        <f>"Q"&amp;ROUNDUP(MONTH(SalesDataTable[[#This Row],[Order Date]])/3,0)</f>
        <v>Q3</v>
      </c>
      <c r="W1264" s="9">
        <f>MONTH(SalesDataTable[[#This Row],[Order Date]])</f>
        <v>7</v>
      </c>
      <c r="X1264" s="8" t="str">
        <f>TEXT(SalesDataTable[[#This Row],[Order Date]],"mmm")</f>
        <v>Jul</v>
      </c>
    </row>
    <row r="1265" spans="1:24" ht="16">
      <c r="A1265" s="2">
        <v>2352</v>
      </c>
      <c r="B1265" s="3">
        <v>46207</v>
      </c>
      <c r="C1265" s="5">
        <f>YEAR(SalesDataTable[[#This Row],[Order Date]])</f>
        <v>2026</v>
      </c>
      <c r="D1265" s="14" t="str">
        <f>"Q"&amp;ROUNDUP(MONTH(SalesDataTable[[#This Row],[Order Date]])/3,0)</f>
        <v>Q3</v>
      </c>
      <c r="E1265" s="5">
        <f>MONTH(SalesDataTable[[#This Row],[Order Date]])</f>
        <v>7</v>
      </c>
      <c r="F1265" s="5" t="str">
        <f>TEXT(SalesDataTable[[#This Row],[Order Date]], "MMM")</f>
        <v>Jul</v>
      </c>
      <c r="G1265" s="4" t="s">
        <v>11</v>
      </c>
      <c r="H1265" s="4" t="s">
        <v>18</v>
      </c>
      <c r="I1265" s="4" t="s">
        <v>8</v>
      </c>
      <c r="J1265" s="4" t="s">
        <v>3</v>
      </c>
      <c r="K1265" s="4" t="s">
        <v>9</v>
      </c>
      <c r="L1265" s="4" t="s">
        <v>46</v>
      </c>
      <c r="M1265" s="9">
        <v>4</v>
      </c>
      <c r="N1265" s="6">
        <v>69.7</v>
      </c>
      <c r="O1265" s="7">
        <v>0.1</v>
      </c>
      <c r="P1265" s="6">
        <v>32.799999999999997</v>
      </c>
      <c r="Q1265" s="6">
        <f t="shared" si="76"/>
        <v>250.92000000000002</v>
      </c>
      <c r="R1265" s="6">
        <f t="shared" si="77"/>
        <v>131.19999999999999</v>
      </c>
      <c r="S1265" s="6">
        <f t="shared" si="78"/>
        <v>119.72000000000003</v>
      </c>
      <c r="T1265" s="8">
        <f t="shared" si="79"/>
        <v>0.47712418300653603</v>
      </c>
      <c r="U1265" s="5">
        <f>YEAR(SalesDataTable[[#This Row],[Order Date]])</f>
        <v>2026</v>
      </c>
      <c r="V1265" s="8" t="str">
        <f>"Q"&amp;ROUNDUP(MONTH(SalesDataTable[[#This Row],[Order Date]])/3,0)</f>
        <v>Q3</v>
      </c>
      <c r="W1265" s="9">
        <f>MONTH(SalesDataTable[[#This Row],[Order Date]])</f>
        <v>7</v>
      </c>
      <c r="X1265" s="8" t="str">
        <f>TEXT(SalesDataTable[[#This Row],[Order Date]],"mmm")</f>
        <v>Jul</v>
      </c>
    </row>
    <row r="1266" spans="1:24" ht="16">
      <c r="A1266" s="2">
        <v>2547</v>
      </c>
      <c r="B1266" s="3">
        <v>46207</v>
      </c>
      <c r="C1266" s="5">
        <f>YEAR(SalesDataTable[[#This Row],[Order Date]])</f>
        <v>2026</v>
      </c>
      <c r="D1266" s="14" t="str">
        <f>"Q"&amp;ROUNDUP(MONTH(SalesDataTable[[#This Row],[Order Date]])/3,0)</f>
        <v>Q3</v>
      </c>
      <c r="E1266" s="5">
        <f>MONTH(SalesDataTable[[#This Row],[Order Date]])</f>
        <v>7</v>
      </c>
      <c r="F1266" s="5" t="str">
        <f>TEXT(SalesDataTable[[#This Row],[Order Date]], "MMM")</f>
        <v>Jul</v>
      </c>
      <c r="G1266" s="4" t="s">
        <v>6</v>
      </c>
      <c r="H1266" s="4" t="s">
        <v>43</v>
      </c>
      <c r="I1266" s="4" t="s">
        <v>2</v>
      </c>
      <c r="J1266" s="4" t="s">
        <v>16</v>
      </c>
      <c r="K1266" s="4" t="s">
        <v>34</v>
      </c>
      <c r="L1266" s="4" t="s">
        <v>35</v>
      </c>
      <c r="M1266" s="9">
        <v>1</v>
      </c>
      <c r="N1266" s="6">
        <v>40.549999999999997</v>
      </c>
      <c r="O1266" s="7">
        <v>0.05</v>
      </c>
      <c r="P1266" s="6">
        <v>14.44</v>
      </c>
      <c r="Q1266" s="6">
        <f t="shared" si="76"/>
        <v>38.522499999999994</v>
      </c>
      <c r="R1266" s="6">
        <f t="shared" si="77"/>
        <v>14.44</v>
      </c>
      <c r="S1266" s="6">
        <f t="shared" si="78"/>
        <v>24.082499999999996</v>
      </c>
      <c r="T1266" s="8">
        <f t="shared" si="79"/>
        <v>0.62515413070283599</v>
      </c>
      <c r="U1266" s="5">
        <f>YEAR(SalesDataTable[[#This Row],[Order Date]])</f>
        <v>2026</v>
      </c>
      <c r="V1266" s="8" t="str">
        <f>"Q"&amp;ROUNDUP(MONTH(SalesDataTable[[#This Row],[Order Date]])/3,0)</f>
        <v>Q3</v>
      </c>
      <c r="W1266" s="9">
        <f>MONTH(SalesDataTable[[#This Row],[Order Date]])</f>
        <v>7</v>
      </c>
      <c r="X1266" s="8" t="str">
        <f>TEXT(SalesDataTable[[#This Row],[Order Date]],"mmm")</f>
        <v>Jul</v>
      </c>
    </row>
    <row r="1267" spans="1:24" ht="16">
      <c r="A1267" s="2">
        <v>2720</v>
      </c>
      <c r="B1267" s="3">
        <v>46207</v>
      </c>
      <c r="C1267" s="5">
        <f>YEAR(SalesDataTable[[#This Row],[Order Date]])</f>
        <v>2026</v>
      </c>
      <c r="D1267" s="14" t="str">
        <f>"Q"&amp;ROUNDUP(MONTH(SalesDataTable[[#This Row],[Order Date]])/3,0)</f>
        <v>Q3</v>
      </c>
      <c r="E1267" s="5">
        <f>MONTH(SalesDataTable[[#This Row],[Order Date]])</f>
        <v>7</v>
      </c>
      <c r="F1267" s="5" t="str">
        <f>TEXT(SalesDataTable[[#This Row],[Order Date]], "MMM")</f>
        <v>Jul</v>
      </c>
      <c r="G1267" s="4" t="s">
        <v>20</v>
      </c>
      <c r="H1267" s="4" t="s">
        <v>33</v>
      </c>
      <c r="I1267" s="4" t="s">
        <v>2</v>
      </c>
      <c r="J1267" s="4" t="s">
        <v>13</v>
      </c>
      <c r="K1267" s="4" t="s">
        <v>9</v>
      </c>
      <c r="L1267" s="4" t="s">
        <v>17</v>
      </c>
      <c r="M1267" s="9">
        <v>2</v>
      </c>
      <c r="N1267" s="6">
        <v>145.88999999999999</v>
      </c>
      <c r="O1267" s="7">
        <v>0</v>
      </c>
      <c r="P1267" s="6">
        <v>80.709999999999994</v>
      </c>
      <c r="Q1267" s="6">
        <f t="shared" si="76"/>
        <v>291.77999999999997</v>
      </c>
      <c r="R1267" s="6">
        <f t="shared" si="77"/>
        <v>161.41999999999999</v>
      </c>
      <c r="S1267" s="6">
        <f t="shared" si="78"/>
        <v>130.35999999999999</v>
      </c>
      <c r="T1267" s="8">
        <f t="shared" si="79"/>
        <v>0.4467749674412228</v>
      </c>
      <c r="U1267" s="5">
        <f>YEAR(SalesDataTable[[#This Row],[Order Date]])</f>
        <v>2026</v>
      </c>
      <c r="V1267" s="8" t="str">
        <f>"Q"&amp;ROUNDUP(MONTH(SalesDataTable[[#This Row],[Order Date]])/3,0)</f>
        <v>Q3</v>
      </c>
      <c r="W1267" s="9">
        <f>MONTH(SalesDataTable[[#This Row],[Order Date]])</f>
        <v>7</v>
      </c>
      <c r="X1267" s="8" t="str">
        <f>TEXT(SalesDataTable[[#This Row],[Order Date]],"mmm")</f>
        <v>Jul</v>
      </c>
    </row>
    <row r="1268" spans="1:24" ht="16">
      <c r="A1268" s="2">
        <v>3591</v>
      </c>
      <c r="B1268" s="3">
        <v>46207</v>
      </c>
      <c r="C1268" s="5">
        <f>YEAR(SalesDataTable[[#This Row],[Order Date]])</f>
        <v>2026</v>
      </c>
      <c r="D1268" s="14" t="str">
        <f>"Q"&amp;ROUNDUP(MONTH(SalesDataTable[[#This Row],[Order Date]])/3,0)</f>
        <v>Q3</v>
      </c>
      <c r="E1268" s="5">
        <f>MONTH(SalesDataTable[[#This Row],[Order Date]])</f>
        <v>7</v>
      </c>
      <c r="F1268" s="5" t="str">
        <f>TEXT(SalesDataTable[[#This Row],[Order Date]], "MMM")</f>
        <v>Jul</v>
      </c>
      <c r="G1268" s="4" t="s">
        <v>20</v>
      </c>
      <c r="H1268" s="4" t="s">
        <v>47</v>
      </c>
      <c r="I1268" s="4" t="s">
        <v>2</v>
      </c>
      <c r="J1268" s="4" t="s">
        <v>3</v>
      </c>
      <c r="K1268" s="4" t="s">
        <v>14</v>
      </c>
      <c r="L1268" s="4" t="s">
        <v>48</v>
      </c>
      <c r="M1268" s="9">
        <v>1</v>
      </c>
      <c r="N1268" s="6">
        <v>163.25</v>
      </c>
      <c r="O1268" s="7">
        <v>0</v>
      </c>
      <c r="P1268" s="6">
        <v>89.71</v>
      </c>
      <c r="Q1268" s="6">
        <f t="shared" si="76"/>
        <v>163.25</v>
      </c>
      <c r="R1268" s="6">
        <f t="shared" si="77"/>
        <v>89.71</v>
      </c>
      <c r="S1268" s="6">
        <f t="shared" si="78"/>
        <v>73.540000000000006</v>
      </c>
      <c r="T1268" s="8">
        <f t="shared" si="79"/>
        <v>0.45047473200612559</v>
      </c>
      <c r="U1268" s="5">
        <f>YEAR(SalesDataTable[[#This Row],[Order Date]])</f>
        <v>2026</v>
      </c>
      <c r="V1268" s="8" t="str">
        <f>"Q"&amp;ROUNDUP(MONTH(SalesDataTable[[#This Row],[Order Date]])/3,0)</f>
        <v>Q3</v>
      </c>
      <c r="W1268" s="9">
        <f>MONTH(SalesDataTable[[#This Row],[Order Date]])</f>
        <v>7</v>
      </c>
      <c r="X1268" s="8" t="str">
        <f>TEXT(SalesDataTable[[#This Row],[Order Date]],"mmm")</f>
        <v>Jul</v>
      </c>
    </row>
    <row r="1269" spans="1:24" ht="16">
      <c r="A1269" s="2">
        <v>3819</v>
      </c>
      <c r="B1269" s="3">
        <v>46207</v>
      </c>
      <c r="C1269" s="5">
        <f>YEAR(SalesDataTable[[#This Row],[Order Date]])</f>
        <v>2026</v>
      </c>
      <c r="D1269" s="14" t="str">
        <f>"Q"&amp;ROUNDUP(MONTH(SalesDataTable[[#This Row],[Order Date]])/3,0)</f>
        <v>Q3</v>
      </c>
      <c r="E1269" s="5">
        <f>MONTH(SalesDataTable[[#This Row],[Order Date]])</f>
        <v>7</v>
      </c>
      <c r="F1269" s="5" t="str">
        <f>TEXT(SalesDataTable[[#This Row],[Order Date]], "MMM")</f>
        <v>Jul</v>
      </c>
      <c r="G1269" s="4" t="s">
        <v>6</v>
      </c>
      <c r="H1269" s="4" t="s">
        <v>7</v>
      </c>
      <c r="I1269" s="4" t="s">
        <v>2</v>
      </c>
      <c r="J1269" s="4" t="s">
        <v>3</v>
      </c>
      <c r="K1269" s="4" t="s">
        <v>34</v>
      </c>
      <c r="L1269" s="4" t="s">
        <v>35</v>
      </c>
      <c r="M1269" s="9">
        <v>1</v>
      </c>
      <c r="N1269" s="6">
        <v>40.39</v>
      </c>
      <c r="O1269" s="7">
        <v>0.1</v>
      </c>
      <c r="P1269" s="6">
        <v>14.38</v>
      </c>
      <c r="Q1269" s="6">
        <f t="shared" si="76"/>
        <v>36.350999999999999</v>
      </c>
      <c r="R1269" s="6">
        <f t="shared" si="77"/>
        <v>14.38</v>
      </c>
      <c r="S1269" s="6">
        <f t="shared" si="78"/>
        <v>21.970999999999997</v>
      </c>
      <c r="T1269" s="8">
        <f t="shared" si="79"/>
        <v>0.60441253335534095</v>
      </c>
      <c r="U1269" s="5">
        <f>YEAR(SalesDataTable[[#This Row],[Order Date]])</f>
        <v>2026</v>
      </c>
      <c r="V1269" s="8" t="str">
        <f>"Q"&amp;ROUNDUP(MONTH(SalesDataTable[[#This Row],[Order Date]])/3,0)</f>
        <v>Q3</v>
      </c>
      <c r="W1269" s="9">
        <f>MONTH(SalesDataTable[[#This Row],[Order Date]])</f>
        <v>7</v>
      </c>
      <c r="X1269" s="8" t="str">
        <f>TEXT(SalesDataTable[[#This Row],[Order Date]],"mmm")</f>
        <v>Jul</v>
      </c>
    </row>
    <row r="1270" spans="1:24" ht="16">
      <c r="A1270" s="2">
        <v>4869</v>
      </c>
      <c r="B1270" s="3">
        <v>46207</v>
      </c>
      <c r="C1270" s="5">
        <f>YEAR(SalesDataTable[[#This Row],[Order Date]])</f>
        <v>2026</v>
      </c>
      <c r="D1270" s="14" t="str">
        <f>"Q"&amp;ROUNDUP(MONTH(SalesDataTable[[#This Row],[Order Date]])/3,0)</f>
        <v>Q3</v>
      </c>
      <c r="E1270" s="5">
        <f>MONTH(SalesDataTable[[#This Row],[Order Date]])</f>
        <v>7</v>
      </c>
      <c r="F1270" s="5" t="str">
        <f>TEXT(SalesDataTable[[#This Row],[Order Date]], "MMM")</f>
        <v>Jul</v>
      </c>
      <c r="G1270" s="4" t="s">
        <v>0</v>
      </c>
      <c r="H1270" s="4" t="s">
        <v>50</v>
      </c>
      <c r="I1270" s="4" t="s">
        <v>19</v>
      </c>
      <c r="J1270" s="4" t="s">
        <v>3</v>
      </c>
      <c r="K1270" s="4" t="s">
        <v>23</v>
      </c>
      <c r="L1270" s="4" t="s">
        <v>29</v>
      </c>
      <c r="M1270" s="9">
        <v>1</v>
      </c>
      <c r="N1270" s="6">
        <v>200.22</v>
      </c>
      <c r="O1270" s="7">
        <v>0</v>
      </c>
      <c r="P1270" s="6">
        <v>104.38</v>
      </c>
      <c r="Q1270" s="6">
        <f t="shared" si="76"/>
        <v>200.22</v>
      </c>
      <c r="R1270" s="6">
        <f t="shared" si="77"/>
        <v>104.38</v>
      </c>
      <c r="S1270" s="6">
        <f t="shared" si="78"/>
        <v>95.84</v>
      </c>
      <c r="T1270" s="8">
        <f t="shared" si="79"/>
        <v>0.47867345919488563</v>
      </c>
      <c r="U1270" s="5">
        <f>YEAR(SalesDataTable[[#This Row],[Order Date]])</f>
        <v>2026</v>
      </c>
      <c r="V1270" s="8" t="str">
        <f>"Q"&amp;ROUNDUP(MONTH(SalesDataTable[[#This Row],[Order Date]])/3,0)</f>
        <v>Q3</v>
      </c>
      <c r="W1270" s="9">
        <f>MONTH(SalesDataTable[[#This Row],[Order Date]])</f>
        <v>7</v>
      </c>
      <c r="X1270" s="8" t="str">
        <f>TEXT(SalesDataTable[[#This Row],[Order Date]],"mmm")</f>
        <v>Jul</v>
      </c>
    </row>
    <row r="1271" spans="1:24" ht="16">
      <c r="A1271" s="2">
        <v>4940</v>
      </c>
      <c r="B1271" s="3">
        <v>46207</v>
      </c>
      <c r="C1271" s="5">
        <f>YEAR(SalesDataTable[[#This Row],[Order Date]])</f>
        <v>2026</v>
      </c>
      <c r="D1271" s="14" t="str">
        <f>"Q"&amp;ROUNDUP(MONTH(SalesDataTable[[#This Row],[Order Date]])/3,0)</f>
        <v>Q3</v>
      </c>
      <c r="E1271" s="5">
        <f>MONTH(SalesDataTable[[#This Row],[Order Date]])</f>
        <v>7</v>
      </c>
      <c r="F1271" s="5" t="str">
        <f>TEXT(SalesDataTable[[#This Row],[Order Date]], "MMM")</f>
        <v>Jul</v>
      </c>
      <c r="G1271" s="4" t="s">
        <v>6</v>
      </c>
      <c r="H1271" s="4" t="s">
        <v>27</v>
      </c>
      <c r="I1271" s="4" t="s">
        <v>2</v>
      </c>
      <c r="J1271" s="4" t="s">
        <v>3</v>
      </c>
      <c r="K1271" s="4" t="s">
        <v>14</v>
      </c>
      <c r="L1271" s="4" t="s">
        <v>48</v>
      </c>
      <c r="M1271" s="9">
        <v>1</v>
      </c>
      <c r="N1271" s="6">
        <v>164.78</v>
      </c>
      <c r="O1271" s="7">
        <v>0.1</v>
      </c>
      <c r="P1271" s="6">
        <v>88.72</v>
      </c>
      <c r="Q1271" s="6">
        <f t="shared" si="76"/>
        <v>148.30199999999999</v>
      </c>
      <c r="R1271" s="6">
        <f t="shared" si="77"/>
        <v>88.72</v>
      </c>
      <c r="S1271" s="6">
        <f t="shared" si="78"/>
        <v>59.581999999999994</v>
      </c>
      <c r="T1271" s="8">
        <f t="shared" si="79"/>
        <v>0.4017612709201494</v>
      </c>
      <c r="U1271" s="5">
        <f>YEAR(SalesDataTable[[#This Row],[Order Date]])</f>
        <v>2026</v>
      </c>
      <c r="V1271" s="8" t="str">
        <f>"Q"&amp;ROUNDUP(MONTH(SalesDataTable[[#This Row],[Order Date]])/3,0)</f>
        <v>Q3</v>
      </c>
      <c r="W1271" s="9">
        <f>MONTH(SalesDataTable[[#This Row],[Order Date]])</f>
        <v>7</v>
      </c>
      <c r="X1271" s="8" t="str">
        <f>TEXT(SalesDataTable[[#This Row],[Order Date]],"mmm")</f>
        <v>Jul</v>
      </c>
    </row>
    <row r="1272" spans="1:24" ht="16">
      <c r="A1272" s="2">
        <v>5164</v>
      </c>
      <c r="B1272" s="3">
        <v>46207</v>
      </c>
      <c r="C1272" s="5">
        <f>YEAR(SalesDataTable[[#This Row],[Order Date]])</f>
        <v>2026</v>
      </c>
      <c r="D1272" s="14" t="str">
        <f>"Q"&amp;ROUNDUP(MONTH(SalesDataTable[[#This Row],[Order Date]])/3,0)</f>
        <v>Q3</v>
      </c>
      <c r="E1272" s="5">
        <f>MONTH(SalesDataTable[[#This Row],[Order Date]])</f>
        <v>7</v>
      </c>
      <c r="F1272" s="5" t="str">
        <f>TEXT(SalesDataTable[[#This Row],[Order Date]], "MMM")</f>
        <v>Jul</v>
      </c>
      <c r="G1272" s="4" t="s">
        <v>6</v>
      </c>
      <c r="H1272" s="4" t="s">
        <v>49</v>
      </c>
      <c r="I1272" s="4" t="s">
        <v>2</v>
      </c>
      <c r="J1272" s="4" t="s">
        <v>3</v>
      </c>
      <c r="K1272" s="4" t="s">
        <v>9</v>
      </c>
      <c r="L1272" s="4" t="s">
        <v>17</v>
      </c>
      <c r="M1272" s="9">
        <v>4</v>
      </c>
      <c r="N1272" s="6">
        <v>142.86000000000001</v>
      </c>
      <c r="O1272" s="7">
        <v>0</v>
      </c>
      <c r="P1272" s="6">
        <v>81.62</v>
      </c>
      <c r="Q1272" s="6">
        <f t="shared" si="76"/>
        <v>571.44000000000005</v>
      </c>
      <c r="R1272" s="6">
        <f t="shared" si="77"/>
        <v>326.48</v>
      </c>
      <c r="S1272" s="6">
        <f t="shared" si="78"/>
        <v>244.96000000000004</v>
      </c>
      <c r="T1272" s="8">
        <f t="shared" si="79"/>
        <v>0.42867142657146862</v>
      </c>
      <c r="U1272" s="5">
        <f>YEAR(SalesDataTable[[#This Row],[Order Date]])</f>
        <v>2026</v>
      </c>
      <c r="V1272" s="8" t="str">
        <f>"Q"&amp;ROUNDUP(MONTH(SalesDataTable[[#This Row],[Order Date]])/3,0)</f>
        <v>Q3</v>
      </c>
      <c r="W1272" s="9">
        <f>MONTH(SalesDataTable[[#This Row],[Order Date]])</f>
        <v>7</v>
      </c>
      <c r="X1272" s="8" t="str">
        <f>TEXT(SalesDataTable[[#This Row],[Order Date]],"mmm")</f>
        <v>Jul</v>
      </c>
    </row>
    <row r="1273" spans="1:24" ht="16">
      <c r="A1273" s="2">
        <v>659</v>
      </c>
      <c r="B1273" s="3">
        <v>46208</v>
      </c>
      <c r="C1273" s="5">
        <f>YEAR(SalesDataTable[[#This Row],[Order Date]])</f>
        <v>2026</v>
      </c>
      <c r="D1273" s="14" t="str">
        <f>"Q"&amp;ROUNDUP(MONTH(SalesDataTable[[#This Row],[Order Date]])/3,0)</f>
        <v>Q3</v>
      </c>
      <c r="E1273" s="5">
        <f>MONTH(SalesDataTable[[#This Row],[Order Date]])</f>
        <v>7</v>
      </c>
      <c r="F1273" s="5" t="str">
        <f>TEXT(SalesDataTable[[#This Row],[Order Date]], "MMM")</f>
        <v>Jul</v>
      </c>
      <c r="G1273" s="4" t="s">
        <v>20</v>
      </c>
      <c r="H1273" s="4" t="s">
        <v>47</v>
      </c>
      <c r="I1273" s="4" t="s">
        <v>28</v>
      </c>
      <c r="J1273" s="4" t="s">
        <v>16</v>
      </c>
      <c r="K1273" s="4" t="s">
        <v>4</v>
      </c>
      <c r="L1273" s="4" t="s">
        <v>26</v>
      </c>
      <c r="M1273" s="9">
        <v>1</v>
      </c>
      <c r="N1273" s="6">
        <v>41.18</v>
      </c>
      <c r="O1273" s="7">
        <v>0</v>
      </c>
      <c r="P1273" s="6">
        <v>16.25</v>
      </c>
      <c r="Q1273" s="6">
        <f t="shared" si="76"/>
        <v>41.18</v>
      </c>
      <c r="R1273" s="6">
        <f t="shared" si="77"/>
        <v>16.25</v>
      </c>
      <c r="S1273" s="6">
        <f t="shared" si="78"/>
        <v>24.93</v>
      </c>
      <c r="T1273" s="8">
        <f t="shared" si="79"/>
        <v>0.6053909664885867</v>
      </c>
      <c r="U1273" s="5">
        <f>YEAR(SalesDataTable[[#This Row],[Order Date]])</f>
        <v>2026</v>
      </c>
      <c r="V1273" s="8" t="str">
        <f>"Q"&amp;ROUNDUP(MONTH(SalesDataTable[[#This Row],[Order Date]])/3,0)</f>
        <v>Q3</v>
      </c>
      <c r="W1273" s="9">
        <f>MONTH(SalesDataTable[[#This Row],[Order Date]])</f>
        <v>7</v>
      </c>
      <c r="X1273" s="8" t="str">
        <f>TEXT(SalesDataTable[[#This Row],[Order Date]],"mmm")</f>
        <v>Jul</v>
      </c>
    </row>
    <row r="1274" spans="1:24" ht="16">
      <c r="A1274" s="2">
        <v>969</v>
      </c>
      <c r="B1274" s="3">
        <v>46208</v>
      </c>
      <c r="C1274" s="5">
        <f>YEAR(SalesDataTable[[#This Row],[Order Date]])</f>
        <v>2026</v>
      </c>
      <c r="D1274" s="14" t="str">
        <f>"Q"&amp;ROUNDUP(MONTH(SalesDataTable[[#This Row],[Order Date]])/3,0)</f>
        <v>Q3</v>
      </c>
      <c r="E1274" s="5">
        <f>MONTH(SalesDataTable[[#This Row],[Order Date]])</f>
        <v>7</v>
      </c>
      <c r="F1274" s="5" t="str">
        <f>TEXT(SalesDataTable[[#This Row],[Order Date]], "MMM")</f>
        <v>Jul</v>
      </c>
      <c r="G1274" s="4" t="s">
        <v>6</v>
      </c>
      <c r="H1274" s="4" t="s">
        <v>41</v>
      </c>
      <c r="I1274" s="4" t="s">
        <v>8</v>
      </c>
      <c r="J1274" s="4" t="s">
        <v>16</v>
      </c>
      <c r="K1274" s="4" t="s">
        <v>34</v>
      </c>
      <c r="L1274" s="4" t="s">
        <v>42</v>
      </c>
      <c r="M1274" s="9">
        <v>12</v>
      </c>
      <c r="N1274" s="6">
        <v>35.81</v>
      </c>
      <c r="O1274" s="7">
        <v>0.15</v>
      </c>
      <c r="P1274" s="6">
        <v>14.29</v>
      </c>
      <c r="Q1274" s="6">
        <f t="shared" si="76"/>
        <v>365.262</v>
      </c>
      <c r="R1274" s="6">
        <f t="shared" si="77"/>
        <v>171.48</v>
      </c>
      <c r="S1274" s="6">
        <f t="shared" si="78"/>
        <v>193.78200000000001</v>
      </c>
      <c r="T1274" s="8">
        <f t="shared" si="79"/>
        <v>0.53052877112866936</v>
      </c>
      <c r="U1274" s="5">
        <f>YEAR(SalesDataTable[[#This Row],[Order Date]])</f>
        <v>2026</v>
      </c>
      <c r="V1274" s="8" t="str">
        <f>"Q"&amp;ROUNDUP(MONTH(SalesDataTable[[#This Row],[Order Date]])/3,0)</f>
        <v>Q3</v>
      </c>
      <c r="W1274" s="9">
        <f>MONTH(SalesDataTable[[#This Row],[Order Date]])</f>
        <v>7</v>
      </c>
      <c r="X1274" s="8" t="str">
        <f>TEXT(SalesDataTable[[#This Row],[Order Date]],"mmm")</f>
        <v>Jul</v>
      </c>
    </row>
    <row r="1275" spans="1:24" ht="16">
      <c r="A1275" s="2">
        <v>1096</v>
      </c>
      <c r="B1275" s="3">
        <v>46208</v>
      </c>
      <c r="C1275" s="5">
        <f>YEAR(SalesDataTable[[#This Row],[Order Date]])</f>
        <v>2026</v>
      </c>
      <c r="D1275" s="14" t="str">
        <f>"Q"&amp;ROUNDUP(MONTH(SalesDataTable[[#This Row],[Order Date]])/3,0)</f>
        <v>Q3</v>
      </c>
      <c r="E1275" s="5">
        <f>MONTH(SalesDataTable[[#This Row],[Order Date]])</f>
        <v>7</v>
      </c>
      <c r="F1275" s="5" t="str">
        <f>TEXT(SalesDataTable[[#This Row],[Order Date]], "MMM")</f>
        <v>Jul</v>
      </c>
      <c r="G1275" s="4" t="s">
        <v>6</v>
      </c>
      <c r="H1275" s="4" t="s">
        <v>49</v>
      </c>
      <c r="I1275" s="4" t="s">
        <v>19</v>
      </c>
      <c r="J1275" s="4" t="s">
        <v>13</v>
      </c>
      <c r="K1275" s="4" t="s">
        <v>23</v>
      </c>
      <c r="L1275" s="4" t="s">
        <v>24</v>
      </c>
      <c r="M1275" s="9">
        <v>3</v>
      </c>
      <c r="N1275" s="6">
        <v>345.42</v>
      </c>
      <c r="O1275" s="7">
        <v>0</v>
      </c>
      <c r="P1275" s="6">
        <v>198.69</v>
      </c>
      <c r="Q1275" s="6">
        <f t="shared" si="76"/>
        <v>1036.26</v>
      </c>
      <c r="R1275" s="6">
        <f t="shared" si="77"/>
        <v>596.06999999999994</v>
      </c>
      <c r="S1275" s="6">
        <f t="shared" si="78"/>
        <v>440.19000000000005</v>
      </c>
      <c r="T1275" s="8">
        <f t="shared" si="79"/>
        <v>0.42478721556366167</v>
      </c>
      <c r="U1275" s="5">
        <f>YEAR(SalesDataTable[[#This Row],[Order Date]])</f>
        <v>2026</v>
      </c>
      <c r="V1275" s="8" t="str">
        <f>"Q"&amp;ROUNDUP(MONTH(SalesDataTable[[#This Row],[Order Date]])/3,0)</f>
        <v>Q3</v>
      </c>
      <c r="W1275" s="9">
        <f>MONTH(SalesDataTable[[#This Row],[Order Date]])</f>
        <v>7</v>
      </c>
      <c r="X1275" s="8" t="str">
        <f>TEXT(SalesDataTable[[#This Row],[Order Date]],"mmm")</f>
        <v>Jul</v>
      </c>
    </row>
    <row r="1276" spans="1:24" ht="16">
      <c r="A1276" s="2">
        <v>1440</v>
      </c>
      <c r="B1276" s="3">
        <v>46208</v>
      </c>
      <c r="C1276" s="5">
        <f>YEAR(SalesDataTable[[#This Row],[Order Date]])</f>
        <v>2026</v>
      </c>
      <c r="D1276" s="14" t="str">
        <f>"Q"&amp;ROUNDUP(MONTH(SalesDataTable[[#This Row],[Order Date]])/3,0)</f>
        <v>Q3</v>
      </c>
      <c r="E1276" s="5">
        <f>MONTH(SalesDataTable[[#This Row],[Order Date]])</f>
        <v>7</v>
      </c>
      <c r="F1276" s="5" t="str">
        <f>TEXT(SalesDataTable[[#This Row],[Order Date]], "MMM")</f>
        <v>Jul</v>
      </c>
      <c r="G1276" s="4" t="s">
        <v>20</v>
      </c>
      <c r="H1276" s="4" t="s">
        <v>33</v>
      </c>
      <c r="I1276" s="4" t="s">
        <v>2</v>
      </c>
      <c r="J1276" s="4" t="s">
        <v>3</v>
      </c>
      <c r="K1276" s="4" t="s">
        <v>4</v>
      </c>
      <c r="L1276" s="4" t="s">
        <v>30</v>
      </c>
      <c r="M1276" s="9">
        <v>4</v>
      </c>
      <c r="N1276" s="6">
        <v>101.66</v>
      </c>
      <c r="O1276" s="7">
        <v>0.1</v>
      </c>
      <c r="P1276" s="6">
        <v>51.55</v>
      </c>
      <c r="Q1276" s="6">
        <f t="shared" si="76"/>
        <v>365.976</v>
      </c>
      <c r="R1276" s="6">
        <f t="shared" si="77"/>
        <v>206.2</v>
      </c>
      <c r="S1276" s="6">
        <f t="shared" si="78"/>
        <v>159.77600000000001</v>
      </c>
      <c r="T1276" s="8">
        <f t="shared" si="79"/>
        <v>0.43657507596126527</v>
      </c>
      <c r="U1276" s="5">
        <f>YEAR(SalesDataTable[[#This Row],[Order Date]])</f>
        <v>2026</v>
      </c>
      <c r="V1276" s="8" t="str">
        <f>"Q"&amp;ROUNDUP(MONTH(SalesDataTable[[#This Row],[Order Date]])/3,0)</f>
        <v>Q3</v>
      </c>
      <c r="W1276" s="9">
        <f>MONTH(SalesDataTable[[#This Row],[Order Date]])</f>
        <v>7</v>
      </c>
      <c r="X1276" s="8" t="str">
        <f>TEXT(SalesDataTable[[#This Row],[Order Date]],"mmm")</f>
        <v>Jul</v>
      </c>
    </row>
    <row r="1277" spans="1:24" ht="16">
      <c r="A1277" s="2">
        <v>2052</v>
      </c>
      <c r="B1277" s="3">
        <v>46208</v>
      </c>
      <c r="C1277" s="5">
        <f>YEAR(SalesDataTable[[#This Row],[Order Date]])</f>
        <v>2026</v>
      </c>
      <c r="D1277" s="14" t="str">
        <f>"Q"&amp;ROUNDUP(MONTH(SalesDataTable[[#This Row],[Order Date]])/3,0)</f>
        <v>Q3</v>
      </c>
      <c r="E1277" s="5">
        <f>MONTH(SalesDataTable[[#This Row],[Order Date]])</f>
        <v>7</v>
      </c>
      <c r="F1277" s="5" t="str">
        <f>TEXT(SalesDataTable[[#This Row],[Order Date]], "MMM")</f>
        <v>Jul</v>
      </c>
      <c r="G1277" s="4" t="s">
        <v>20</v>
      </c>
      <c r="H1277" s="4" t="s">
        <v>47</v>
      </c>
      <c r="I1277" s="4" t="s">
        <v>2</v>
      </c>
      <c r="J1277" s="4" t="s">
        <v>16</v>
      </c>
      <c r="K1277" s="4" t="s">
        <v>9</v>
      </c>
      <c r="L1277" s="4" t="s">
        <v>17</v>
      </c>
      <c r="M1277" s="9">
        <v>3</v>
      </c>
      <c r="N1277" s="6">
        <v>146.88999999999999</v>
      </c>
      <c r="O1277" s="7">
        <v>0</v>
      </c>
      <c r="P1277" s="6">
        <v>77.650000000000006</v>
      </c>
      <c r="Q1277" s="6">
        <f t="shared" si="76"/>
        <v>440.66999999999996</v>
      </c>
      <c r="R1277" s="6">
        <f t="shared" si="77"/>
        <v>232.95000000000002</v>
      </c>
      <c r="S1277" s="6">
        <f t="shared" si="78"/>
        <v>207.71999999999994</v>
      </c>
      <c r="T1277" s="8">
        <f t="shared" si="79"/>
        <v>0.47137313636054179</v>
      </c>
      <c r="U1277" s="5">
        <f>YEAR(SalesDataTable[[#This Row],[Order Date]])</f>
        <v>2026</v>
      </c>
      <c r="V1277" s="8" t="str">
        <f>"Q"&amp;ROUNDUP(MONTH(SalesDataTable[[#This Row],[Order Date]])/3,0)</f>
        <v>Q3</v>
      </c>
      <c r="W1277" s="9">
        <f>MONTH(SalesDataTable[[#This Row],[Order Date]])</f>
        <v>7</v>
      </c>
      <c r="X1277" s="8" t="str">
        <f>TEXT(SalesDataTable[[#This Row],[Order Date]],"mmm")</f>
        <v>Jul</v>
      </c>
    </row>
    <row r="1278" spans="1:24" ht="16">
      <c r="A1278" s="2">
        <v>2096</v>
      </c>
      <c r="B1278" s="3">
        <v>46208</v>
      </c>
      <c r="C1278" s="5">
        <f>YEAR(SalesDataTable[[#This Row],[Order Date]])</f>
        <v>2026</v>
      </c>
      <c r="D1278" s="14" t="str">
        <f>"Q"&amp;ROUNDUP(MONTH(SalesDataTable[[#This Row],[Order Date]])/3,0)</f>
        <v>Q3</v>
      </c>
      <c r="E1278" s="5">
        <f>MONTH(SalesDataTable[[#This Row],[Order Date]])</f>
        <v>7</v>
      </c>
      <c r="F1278" s="5" t="str">
        <f>TEXT(SalesDataTable[[#This Row],[Order Date]], "MMM")</f>
        <v>Jul</v>
      </c>
      <c r="G1278" s="4" t="s">
        <v>20</v>
      </c>
      <c r="H1278" s="4" t="s">
        <v>47</v>
      </c>
      <c r="I1278" s="4" t="s">
        <v>28</v>
      </c>
      <c r="J1278" s="4" t="s">
        <v>3</v>
      </c>
      <c r="K1278" s="4" t="s">
        <v>14</v>
      </c>
      <c r="L1278" s="4" t="s">
        <v>48</v>
      </c>
      <c r="M1278" s="9">
        <v>2</v>
      </c>
      <c r="N1278" s="6">
        <v>161.21</v>
      </c>
      <c r="O1278" s="7">
        <v>0</v>
      </c>
      <c r="P1278" s="6">
        <v>85.2</v>
      </c>
      <c r="Q1278" s="6">
        <f t="shared" si="76"/>
        <v>322.42</v>
      </c>
      <c r="R1278" s="6">
        <f t="shared" si="77"/>
        <v>170.4</v>
      </c>
      <c r="S1278" s="6">
        <f t="shared" si="78"/>
        <v>152.02000000000001</v>
      </c>
      <c r="T1278" s="8">
        <f t="shared" si="79"/>
        <v>0.47149680540909372</v>
      </c>
      <c r="U1278" s="5">
        <f>YEAR(SalesDataTable[[#This Row],[Order Date]])</f>
        <v>2026</v>
      </c>
      <c r="V1278" s="8" t="str">
        <f>"Q"&amp;ROUNDUP(MONTH(SalesDataTable[[#This Row],[Order Date]])/3,0)</f>
        <v>Q3</v>
      </c>
      <c r="W1278" s="9">
        <f>MONTH(SalesDataTable[[#This Row],[Order Date]])</f>
        <v>7</v>
      </c>
      <c r="X1278" s="8" t="str">
        <f>TEXT(SalesDataTable[[#This Row],[Order Date]],"mmm")</f>
        <v>Jul</v>
      </c>
    </row>
    <row r="1279" spans="1:24" ht="16">
      <c r="A1279" s="2">
        <v>2488</v>
      </c>
      <c r="B1279" s="3">
        <v>46208</v>
      </c>
      <c r="C1279" s="5">
        <f>YEAR(SalesDataTable[[#This Row],[Order Date]])</f>
        <v>2026</v>
      </c>
      <c r="D1279" s="14" t="str">
        <f>"Q"&amp;ROUNDUP(MONTH(SalesDataTable[[#This Row],[Order Date]])/3,0)</f>
        <v>Q3</v>
      </c>
      <c r="E1279" s="5">
        <f>MONTH(SalesDataTable[[#This Row],[Order Date]])</f>
        <v>7</v>
      </c>
      <c r="F1279" s="5" t="str">
        <f>TEXT(SalesDataTable[[#This Row],[Order Date]], "MMM")</f>
        <v>Jul</v>
      </c>
      <c r="G1279" s="4" t="s">
        <v>20</v>
      </c>
      <c r="H1279" s="4" t="s">
        <v>33</v>
      </c>
      <c r="I1279" s="4" t="s">
        <v>19</v>
      </c>
      <c r="J1279" s="4" t="s">
        <v>13</v>
      </c>
      <c r="K1279" s="4" t="s">
        <v>9</v>
      </c>
      <c r="L1279" s="4" t="s">
        <v>46</v>
      </c>
      <c r="M1279" s="9">
        <v>2</v>
      </c>
      <c r="N1279" s="6">
        <v>71.27</v>
      </c>
      <c r="O1279" s="7">
        <v>0.05</v>
      </c>
      <c r="P1279" s="6">
        <v>32.85</v>
      </c>
      <c r="Q1279" s="6">
        <f t="shared" si="76"/>
        <v>135.41299999999998</v>
      </c>
      <c r="R1279" s="6">
        <f t="shared" si="77"/>
        <v>65.7</v>
      </c>
      <c r="S1279" s="6">
        <f t="shared" si="78"/>
        <v>69.71299999999998</v>
      </c>
      <c r="T1279" s="8">
        <f t="shared" si="79"/>
        <v>0.5148176319851121</v>
      </c>
      <c r="U1279" s="5">
        <f>YEAR(SalesDataTable[[#This Row],[Order Date]])</f>
        <v>2026</v>
      </c>
      <c r="V1279" s="8" t="str">
        <f>"Q"&amp;ROUNDUP(MONTH(SalesDataTable[[#This Row],[Order Date]])/3,0)</f>
        <v>Q3</v>
      </c>
      <c r="W1279" s="9">
        <f>MONTH(SalesDataTable[[#This Row],[Order Date]])</f>
        <v>7</v>
      </c>
      <c r="X1279" s="8" t="str">
        <f>TEXT(SalesDataTable[[#This Row],[Order Date]],"mmm")</f>
        <v>Jul</v>
      </c>
    </row>
    <row r="1280" spans="1:24" ht="16">
      <c r="A1280" s="2">
        <v>3220</v>
      </c>
      <c r="B1280" s="3">
        <v>46208</v>
      </c>
      <c r="C1280" s="5">
        <f>YEAR(SalesDataTable[[#This Row],[Order Date]])</f>
        <v>2026</v>
      </c>
      <c r="D1280" s="14" t="str">
        <f>"Q"&amp;ROUNDUP(MONTH(SalesDataTable[[#This Row],[Order Date]])/3,0)</f>
        <v>Q3</v>
      </c>
      <c r="E1280" s="5">
        <f>MONTH(SalesDataTable[[#This Row],[Order Date]])</f>
        <v>7</v>
      </c>
      <c r="F1280" s="5" t="str">
        <f>TEXT(SalesDataTable[[#This Row],[Order Date]], "MMM")</f>
        <v>Jul</v>
      </c>
      <c r="G1280" s="4" t="s">
        <v>0</v>
      </c>
      <c r="H1280" s="4" t="s">
        <v>36</v>
      </c>
      <c r="I1280" s="4" t="s">
        <v>19</v>
      </c>
      <c r="J1280" s="4" t="s">
        <v>3</v>
      </c>
      <c r="K1280" s="4" t="s">
        <v>34</v>
      </c>
      <c r="L1280" s="4" t="s">
        <v>45</v>
      </c>
      <c r="M1280" s="9">
        <v>3</v>
      </c>
      <c r="N1280" s="6">
        <v>50.16</v>
      </c>
      <c r="O1280" s="7">
        <v>0.05</v>
      </c>
      <c r="P1280" s="6">
        <v>22.24</v>
      </c>
      <c r="Q1280" s="6">
        <f t="shared" si="76"/>
        <v>142.95599999999999</v>
      </c>
      <c r="R1280" s="6">
        <f t="shared" si="77"/>
        <v>66.72</v>
      </c>
      <c r="S1280" s="6">
        <f t="shared" si="78"/>
        <v>76.23599999999999</v>
      </c>
      <c r="T1280" s="8">
        <f t="shared" si="79"/>
        <v>0.53328296818601528</v>
      </c>
      <c r="U1280" s="5">
        <f>YEAR(SalesDataTable[[#This Row],[Order Date]])</f>
        <v>2026</v>
      </c>
      <c r="V1280" s="8" t="str">
        <f>"Q"&amp;ROUNDUP(MONTH(SalesDataTable[[#This Row],[Order Date]])/3,0)</f>
        <v>Q3</v>
      </c>
      <c r="W1280" s="9">
        <f>MONTH(SalesDataTable[[#This Row],[Order Date]])</f>
        <v>7</v>
      </c>
      <c r="X1280" s="8" t="str">
        <f>TEXT(SalesDataTable[[#This Row],[Order Date]],"mmm")</f>
        <v>Jul</v>
      </c>
    </row>
    <row r="1281" spans="1:24" ht="16">
      <c r="A1281" s="2">
        <v>3711</v>
      </c>
      <c r="B1281" s="3">
        <v>46208</v>
      </c>
      <c r="C1281" s="5">
        <f>YEAR(SalesDataTable[[#This Row],[Order Date]])</f>
        <v>2026</v>
      </c>
      <c r="D1281" s="14" t="str">
        <f>"Q"&amp;ROUNDUP(MONTH(SalesDataTable[[#This Row],[Order Date]])/3,0)</f>
        <v>Q3</v>
      </c>
      <c r="E1281" s="5">
        <f>MONTH(SalesDataTable[[#This Row],[Order Date]])</f>
        <v>7</v>
      </c>
      <c r="F1281" s="5" t="str">
        <f>TEXT(SalesDataTable[[#This Row],[Order Date]], "MMM")</f>
        <v>Jul</v>
      </c>
      <c r="G1281" s="4" t="s">
        <v>20</v>
      </c>
      <c r="H1281" s="4" t="s">
        <v>21</v>
      </c>
      <c r="I1281" s="4" t="s">
        <v>28</v>
      </c>
      <c r="J1281" s="4" t="s">
        <v>13</v>
      </c>
      <c r="K1281" s="4" t="s">
        <v>9</v>
      </c>
      <c r="L1281" s="4" t="s">
        <v>17</v>
      </c>
      <c r="M1281" s="9">
        <v>1</v>
      </c>
      <c r="N1281" s="6">
        <v>145.37</v>
      </c>
      <c r="O1281" s="7">
        <v>0.05</v>
      </c>
      <c r="P1281" s="6">
        <v>81.02</v>
      </c>
      <c r="Q1281" s="6">
        <f t="shared" si="76"/>
        <v>138.10149999999999</v>
      </c>
      <c r="R1281" s="6">
        <f t="shared" si="77"/>
        <v>81.02</v>
      </c>
      <c r="S1281" s="6">
        <f t="shared" si="78"/>
        <v>57.081499999999991</v>
      </c>
      <c r="T1281" s="8">
        <f t="shared" si="79"/>
        <v>0.41333005072356199</v>
      </c>
      <c r="U1281" s="5">
        <f>YEAR(SalesDataTable[[#This Row],[Order Date]])</f>
        <v>2026</v>
      </c>
      <c r="V1281" s="8" t="str">
        <f>"Q"&amp;ROUNDUP(MONTH(SalesDataTable[[#This Row],[Order Date]])/3,0)</f>
        <v>Q3</v>
      </c>
      <c r="W1281" s="9">
        <f>MONTH(SalesDataTable[[#This Row],[Order Date]])</f>
        <v>7</v>
      </c>
      <c r="X1281" s="8" t="str">
        <f>TEXT(SalesDataTable[[#This Row],[Order Date]],"mmm")</f>
        <v>Jul</v>
      </c>
    </row>
    <row r="1282" spans="1:24" ht="16">
      <c r="A1282" s="2">
        <v>3823</v>
      </c>
      <c r="B1282" s="3">
        <v>46208</v>
      </c>
      <c r="C1282" s="5">
        <f>YEAR(SalesDataTable[[#This Row],[Order Date]])</f>
        <v>2026</v>
      </c>
      <c r="D1282" s="14" t="str">
        <f>"Q"&amp;ROUNDUP(MONTH(SalesDataTable[[#This Row],[Order Date]])/3,0)</f>
        <v>Q3</v>
      </c>
      <c r="E1282" s="5">
        <f>MONTH(SalesDataTable[[#This Row],[Order Date]])</f>
        <v>7</v>
      </c>
      <c r="F1282" s="5" t="str">
        <f>TEXT(SalesDataTable[[#This Row],[Order Date]], "MMM")</f>
        <v>Jul</v>
      </c>
      <c r="G1282" s="4" t="s">
        <v>20</v>
      </c>
      <c r="H1282" s="4" t="s">
        <v>31</v>
      </c>
      <c r="I1282" s="4" t="s">
        <v>19</v>
      </c>
      <c r="J1282" s="4" t="s">
        <v>13</v>
      </c>
      <c r="K1282" s="4" t="s">
        <v>14</v>
      </c>
      <c r="L1282" s="4" t="s">
        <v>32</v>
      </c>
      <c r="M1282" s="9">
        <v>2</v>
      </c>
      <c r="N1282" s="6">
        <v>47.1</v>
      </c>
      <c r="O1282" s="7">
        <v>0</v>
      </c>
      <c r="P1282" s="6">
        <v>17.920000000000002</v>
      </c>
      <c r="Q1282" s="6">
        <f t="shared" ref="Q1282:Q1345" si="80">M1282*N1282*(1-O1282)</f>
        <v>94.2</v>
      </c>
      <c r="R1282" s="6">
        <f t="shared" ref="R1282:R1345" si="81">M1282*P1282</f>
        <v>35.840000000000003</v>
      </c>
      <c r="S1282" s="6">
        <f t="shared" ref="S1282:S1345" si="82">Q1282-R1282</f>
        <v>58.36</v>
      </c>
      <c r="T1282" s="8">
        <f t="shared" ref="T1282:T1345" si="83">IFERROR(S1282/Q1282,0)</f>
        <v>0.6195329087048832</v>
      </c>
      <c r="U1282" s="5">
        <f>YEAR(SalesDataTable[[#This Row],[Order Date]])</f>
        <v>2026</v>
      </c>
      <c r="V1282" s="8" t="str">
        <f>"Q"&amp;ROUNDUP(MONTH(SalesDataTable[[#This Row],[Order Date]])/3,0)</f>
        <v>Q3</v>
      </c>
      <c r="W1282" s="9">
        <f>MONTH(SalesDataTable[[#This Row],[Order Date]])</f>
        <v>7</v>
      </c>
      <c r="X1282" s="8" t="str">
        <f>TEXT(SalesDataTable[[#This Row],[Order Date]],"mmm")</f>
        <v>Jul</v>
      </c>
    </row>
    <row r="1283" spans="1:24" ht="16">
      <c r="A1283" s="2">
        <v>4058</v>
      </c>
      <c r="B1283" s="3">
        <v>46208</v>
      </c>
      <c r="C1283" s="5">
        <f>YEAR(SalesDataTable[[#This Row],[Order Date]])</f>
        <v>2026</v>
      </c>
      <c r="D1283" s="14" t="str">
        <f>"Q"&amp;ROUNDUP(MONTH(SalesDataTable[[#This Row],[Order Date]])/3,0)</f>
        <v>Q3</v>
      </c>
      <c r="E1283" s="5">
        <f>MONTH(SalesDataTable[[#This Row],[Order Date]])</f>
        <v>7</v>
      </c>
      <c r="F1283" s="5" t="str">
        <f>TEXT(SalesDataTable[[#This Row],[Order Date]], "MMM")</f>
        <v>Jul</v>
      </c>
      <c r="G1283" s="4" t="s">
        <v>20</v>
      </c>
      <c r="H1283" s="4" t="s">
        <v>47</v>
      </c>
      <c r="I1283" s="4" t="s">
        <v>8</v>
      </c>
      <c r="J1283" s="4" t="s">
        <v>16</v>
      </c>
      <c r="K1283" s="4" t="s">
        <v>9</v>
      </c>
      <c r="L1283" s="4" t="s">
        <v>37</v>
      </c>
      <c r="M1283" s="9">
        <v>5</v>
      </c>
      <c r="N1283" s="6">
        <v>155.09</v>
      </c>
      <c r="O1283" s="7">
        <v>0.1</v>
      </c>
      <c r="P1283" s="6">
        <v>78.52</v>
      </c>
      <c r="Q1283" s="6">
        <f t="shared" si="80"/>
        <v>697.90500000000009</v>
      </c>
      <c r="R1283" s="6">
        <f t="shared" si="81"/>
        <v>392.59999999999997</v>
      </c>
      <c r="S1283" s="6">
        <f t="shared" si="82"/>
        <v>305.30500000000012</v>
      </c>
      <c r="T1283" s="8">
        <f t="shared" si="83"/>
        <v>0.43745925305020034</v>
      </c>
      <c r="U1283" s="5">
        <f>YEAR(SalesDataTable[[#This Row],[Order Date]])</f>
        <v>2026</v>
      </c>
      <c r="V1283" s="8" t="str">
        <f>"Q"&amp;ROUNDUP(MONTH(SalesDataTable[[#This Row],[Order Date]])/3,0)</f>
        <v>Q3</v>
      </c>
      <c r="W1283" s="9">
        <f>MONTH(SalesDataTable[[#This Row],[Order Date]])</f>
        <v>7</v>
      </c>
      <c r="X1283" s="8" t="str">
        <f>TEXT(SalesDataTable[[#This Row],[Order Date]],"mmm")</f>
        <v>Jul</v>
      </c>
    </row>
    <row r="1284" spans="1:24" ht="16">
      <c r="A1284" s="2">
        <v>4126</v>
      </c>
      <c r="B1284" s="3">
        <v>46208</v>
      </c>
      <c r="C1284" s="5">
        <f>YEAR(SalesDataTable[[#This Row],[Order Date]])</f>
        <v>2026</v>
      </c>
      <c r="D1284" s="14" t="str">
        <f>"Q"&amp;ROUNDUP(MONTH(SalesDataTable[[#This Row],[Order Date]])/3,0)</f>
        <v>Q3</v>
      </c>
      <c r="E1284" s="5">
        <f>MONTH(SalesDataTable[[#This Row],[Order Date]])</f>
        <v>7</v>
      </c>
      <c r="F1284" s="5" t="str">
        <f>TEXT(SalesDataTable[[#This Row],[Order Date]], "MMM")</f>
        <v>Jul</v>
      </c>
      <c r="G1284" s="4" t="s">
        <v>20</v>
      </c>
      <c r="H1284" s="4" t="s">
        <v>47</v>
      </c>
      <c r="I1284" s="4" t="s">
        <v>2</v>
      </c>
      <c r="J1284" s="4" t="s">
        <v>13</v>
      </c>
      <c r="K1284" s="4" t="s">
        <v>4</v>
      </c>
      <c r="L1284" s="4" t="s">
        <v>5</v>
      </c>
      <c r="M1284" s="9">
        <v>3</v>
      </c>
      <c r="N1284" s="6">
        <v>82.89</v>
      </c>
      <c r="O1284" s="7">
        <v>0</v>
      </c>
      <c r="P1284" s="6">
        <v>42.31</v>
      </c>
      <c r="Q1284" s="6">
        <f t="shared" si="80"/>
        <v>248.67000000000002</v>
      </c>
      <c r="R1284" s="6">
        <f t="shared" si="81"/>
        <v>126.93</v>
      </c>
      <c r="S1284" s="6">
        <f t="shared" si="82"/>
        <v>121.74000000000001</v>
      </c>
      <c r="T1284" s="8">
        <f t="shared" si="83"/>
        <v>0.48956448304982508</v>
      </c>
      <c r="U1284" s="5">
        <f>YEAR(SalesDataTable[[#This Row],[Order Date]])</f>
        <v>2026</v>
      </c>
      <c r="V1284" s="8" t="str">
        <f>"Q"&amp;ROUNDUP(MONTH(SalesDataTable[[#This Row],[Order Date]])/3,0)</f>
        <v>Q3</v>
      </c>
      <c r="W1284" s="9">
        <f>MONTH(SalesDataTable[[#This Row],[Order Date]])</f>
        <v>7</v>
      </c>
      <c r="X1284" s="8" t="str">
        <f>TEXT(SalesDataTable[[#This Row],[Order Date]],"mmm")</f>
        <v>Jul</v>
      </c>
    </row>
    <row r="1285" spans="1:24" ht="16">
      <c r="A1285" s="2">
        <v>5080</v>
      </c>
      <c r="B1285" s="3">
        <v>46208</v>
      </c>
      <c r="C1285" s="5">
        <f>YEAR(SalesDataTable[[#This Row],[Order Date]])</f>
        <v>2026</v>
      </c>
      <c r="D1285" s="14" t="str">
        <f>"Q"&amp;ROUNDUP(MONTH(SalesDataTable[[#This Row],[Order Date]])/3,0)</f>
        <v>Q3</v>
      </c>
      <c r="E1285" s="5">
        <f>MONTH(SalesDataTable[[#This Row],[Order Date]])</f>
        <v>7</v>
      </c>
      <c r="F1285" s="5" t="str">
        <f>TEXT(SalesDataTable[[#This Row],[Order Date]], "MMM")</f>
        <v>Jul</v>
      </c>
      <c r="G1285" s="4" t="s">
        <v>11</v>
      </c>
      <c r="H1285" s="4" t="s">
        <v>18</v>
      </c>
      <c r="I1285" s="4" t="s">
        <v>19</v>
      </c>
      <c r="J1285" s="4" t="s">
        <v>13</v>
      </c>
      <c r="K1285" s="4" t="s">
        <v>4</v>
      </c>
      <c r="L1285" s="4" t="s">
        <v>5</v>
      </c>
      <c r="M1285" s="9">
        <v>2</v>
      </c>
      <c r="N1285" s="6">
        <v>80.8</v>
      </c>
      <c r="O1285" s="7">
        <v>0</v>
      </c>
      <c r="P1285" s="6">
        <v>42.21</v>
      </c>
      <c r="Q1285" s="6">
        <f t="shared" si="80"/>
        <v>161.6</v>
      </c>
      <c r="R1285" s="6">
        <f t="shared" si="81"/>
        <v>84.42</v>
      </c>
      <c r="S1285" s="6">
        <f t="shared" si="82"/>
        <v>77.179999999999993</v>
      </c>
      <c r="T1285" s="8">
        <f t="shared" si="83"/>
        <v>0.47759900990099008</v>
      </c>
      <c r="U1285" s="5">
        <f>YEAR(SalesDataTable[[#This Row],[Order Date]])</f>
        <v>2026</v>
      </c>
      <c r="V1285" s="8" t="str">
        <f>"Q"&amp;ROUNDUP(MONTH(SalesDataTable[[#This Row],[Order Date]])/3,0)</f>
        <v>Q3</v>
      </c>
      <c r="W1285" s="9">
        <f>MONTH(SalesDataTable[[#This Row],[Order Date]])</f>
        <v>7</v>
      </c>
      <c r="X1285" s="8" t="str">
        <f>TEXT(SalesDataTable[[#This Row],[Order Date]],"mmm")</f>
        <v>Jul</v>
      </c>
    </row>
    <row r="1286" spans="1:24" ht="16">
      <c r="A1286" s="2">
        <v>923</v>
      </c>
      <c r="B1286" s="3">
        <v>46209</v>
      </c>
      <c r="C1286" s="5">
        <f>YEAR(SalesDataTable[[#This Row],[Order Date]])</f>
        <v>2026</v>
      </c>
      <c r="D1286" s="14" t="str">
        <f>"Q"&amp;ROUNDUP(MONTH(SalesDataTable[[#This Row],[Order Date]])/3,0)</f>
        <v>Q3</v>
      </c>
      <c r="E1286" s="5">
        <f>MONTH(SalesDataTable[[#This Row],[Order Date]])</f>
        <v>7</v>
      </c>
      <c r="F1286" s="5" t="str">
        <f>TEXT(SalesDataTable[[#This Row],[Order Date]], "MMM")</f>
        <v>Jul</v>
      </c>
      <c r="G1286" s="4" t="s">
        <v>11</v>
      </c>
      <c r="H1286" s="4" t="s">
        <v>25</v>
      </c>
      <c r="I1286" s="4" t="s">
        <v>2</v>
      </c>
      <c r="J1286" s="4" t="s">
        <v>13</v>
      </c>
      <c r="K1286" s="4" t="s">
        <v>34</v>
      </c>
      <c r="L1286" s="4" t="s">
        <v>35</v>
      </c>
      <c r="M1286" s="9">
        <v>2</v>
      </c>
      <c r="N1286" s="6">
        <v>39.54</v>
      </c>
      <c r="O1286" s="7">
        <v>0.05</v>
      </c>
      <c r="P1286" s="6">
        <v>14.68</v>
      </c>
      <c r="Q1286" s="6">
        <f t="shared" si="80"/>
        <v>75.125999999999991</v>
      </c>
      <c r="R1286" s="6">
        <f t="shared" si="81"/>
        <v>29.36</v>
      </c>
      <c r="S1286" s="6">
        <f t="shared" si="82"/>
        <v>45.765999999999991</v>
      </c>
      <c r="T1286" s="8">
        <f t="shared" si="83"/>
        <v>0.60918989431089099</v>
      </c>
      <c r="U1286" s="5">
        <f>YEAR(SalesDataTable[[#This Row],[Order Date]])</f>
        <v>2026</v>
      </c>
      <c r="V1286" s="8" t="str">
        <f>"Q"&amp;ROUNDUP(MONTH(SalesDataTable[[#This Row],[Order Date]])/3,0)</f>
        <v>Q3</v>
      </c>
      <c r="W1286" s="9">
        <f>MONTH(SalesDataTable[[#This Row],[Order Date]])</f>
        <v>7</v>
      </c>
      <c r="X1286" s="8" t="str">
        <f>TEXT(SalesDataTable[[#This Row],[Order Date]],"mmm")</f>
        <v>Jul</v>
      </c>
    </row>
    <row r="1287" spans="1:24" ht="16">
      <c r="A1287" s="2">
        <v>1549</v>
      </c>
      <c r="B1287" s="3">
        <v>46209</v>
      </c>
      <c r="C1287" s="5">
        <f>YEAR(SalesDataTable[[#This Row],[Order Date]])</f>
        <v>2026</v>
      </c>
      <c r="D1287" s="14" t="str">
        <f>"Q"&amp;ROUNDUP(MONTH(SalesDataTable[[#This Row],[Order Date]])/3,0)</f>
        <v>Q3</v>
      </c>
      <c r="E1287" s="5">
        <f>MONTH(SalesDataTable[[#This Row],[Order Date]])</f>
        <v>7</v>
      </c>
      <c r="F1287" s="5" t="str">
        <f>TEXT(SalesDataTable[[#This Row],[Order Date]], "MMM")</f>
        <v>Jul</v>
      </c>
      <c r="G1287" s="4" t="s">
        <v>11</v>
      </c>
      <c r="H1287" s="4" t="s">
        <v>12</v>
      </c>
      <c r="I1287" s="4" t="s">
        <v>2</v>
      </c>
      <c r="J1287" s="4" t="s">
        <v>13</v>
      </c>
      <c r="K1287" s="4" t="s">
        <v>34</v>
      </c>
      <c r="L1287" s="4" t="s">
        <v>38</v>
      </c>
      <c r="M1287" s="9">
        <v>2</v>
      </c>
      <c r="N1287" s="6">
        <v>121.35</v>
      </c>
      <c r="O1287" s="7">
        <v>0</v>
      </c>
      <c r="P1287" s="6">
        <v>71.06</v>
      </c>
      <c r="Q1287" s="6">
        <f t="shared" si="80"/>
        <v>242.7</v>
      </c>
      <c r="R1287" s="6">
        <f t="shared" si="81"/>
        <v>142.12</v>
      </c>
      <c r="S1287" s="6">
        <f t="shared" si="82"/>
        <v>100.57999999999998</v>
      </c>
      <c r="T1287" s="8">
        <f t="shared" si="83"/>
        <v>0.41442109600329619</v>
      </c>
      <c r="U1287" s="5">
        <f>YEAR(SalesDataTable[[#This Row],[Order Date]])</f>
        <v>2026</v>
      </c>
      <c r="V1287" s="8" t="str">
        <f>"Q"&amp;ROUNDUP(MONTH(SalesDataTable[[#This Row],[Order Date]])/3,0)</f>
        <v>Q3</v>
      </c>
      <c r="W1287" s="9">
        <f>MONTH(SalesDataTable[[#This Row],[Order Date]])</f>
        <v>7</v>
      </c>
      <c r="X1287" s="8" t="str">
        <f>TEXT(SalesDataTable[[#This Row],[Order Date]],"mmm")</f>
        <v>Jul</v>
      </c>
    </row>
    <row r="1288" spans="1:24" ht="16">
      <c r="A1288" s="2">
        <v>1839</v>
      </c>
      <c r="B1288" s="3">
        <v>46209</v>
      </c>
      <c r="C1288" s="5">
        <f>YEAR(SalesDataTable[[#This Row],[Order Date]])</f>
        <v>2026</v>
      </c>
      <c r="D1288" s="14" t="str">
        <f>"Q"&amp;ROUNDUP(MONTH(SalesDataTable[[#This Row],[Order Date]])/3,0)</f>
        <v>Q3</v>
      </c>
      <c r="E1288" s="5">
        <f>MONTH(SalesDataTable[[#This Row],[Order Date]])</f>
        <v>7</v>
      </c>
      <c r="F1288" s="5" t="str">
        <f>TEXT(SalesDataTable[[#This Row],[Order Date]], "MMM")</f>
        <v>Jul</v>
      </c>
      <c r="G1288" s="4" t="s">
        <v>20</v>
      </c>
      <c r="H1288" s="4" t="s">
        <v>33</v>
      </c>
      <c r="I1288" s="4" t="s">
        <v>19</v>
      </c>
      <c r="J1288" s="4" t="s">
        <v>3</v>
      </c>
      <c r="K1288" s="4" t="s">
        <v>34</v>
      </c>
      <c r="L1288" s="4" t="s">
        <v>35</v>
      </c>
      <c r="M1288" s="9">
        <v>1</v>
      </c>
      <c r="N1288" s="6">
        <v>41.37</v>
      </c>
      <c r="O1288" s="7">
        <v>0</v>
      </c>
      <c r="P1288" s="6">
        <v>15.12</v>
      </c>
      <c r="Q1288" s="6">
        <f t="shared" si="80"/>
        <v>41.37</v>
      </c>
      <c r="R1288" s="6">
        <f t="shared" si="81"/>
        <v>15.12</v>
      </c>
      <c r="S1288" s="6">
        <f t="shared" si="82"/>
        <v>26.25</v>
      </c>
      <c r="T1288" s="8">
        <f t="shared" si="83"/>
        <v>0.63451776649746194</v>
      </c>
      <c r="U1288" s="5">
        <f>YEAR(SalesDataTable[[#This Row],[Order Date]])</f>
        <v>2026</v>
      </c>
      <c r="V1288" s="8" t="str">
        <f>"Q"&amp;ROUNDUP(MONTH(SalesDataTable[[#This Row],[Order Date]])/3,0)</f>
        <v>Q3</v>
      </c>
      <c r="W1288" s="9">
        <f>MONTH(SalesDataTable[[#This Row],[Order Date]])</f>
        <v>7</v>
      </c>
      <c r="X1288" s="8" t="str">
        <f>TEXT(SalesDataTable[[#This Row],[Order Date]],"mmm")</f>
        <v>Jul</v>
      </c>
    </row>
    <row r="1289" spans="1:24" ht="16">
      <c r="A1289" s="2">
        <v>2053</v>
      </c>
      <c r="B1289" s="3">
        <v>46209</v>
      </c>
      <c r="C1289" s="5">
        <f>YEAR(SalesDataTable[[#This Row],[Order Date]])</f>
        <v>2026</v>
      </c>
      <c r="D1289" s="14" t="str">
        <f>"Q"&amp;ROUNDUP(MONTH(SalesDataTable[[#This Row],[Order Date]])/3,0)</f>
        <v>Q3</v>
      </c>
      <c r="E1289" s="5">
        <f>MONTH(SalesDataTable[[#This Row],[Order Date]])</f>
        <v>7</v>
      </c>
      <c r="F1289" s="5" t="str">
        <f>TEXT(SalesDataTable[[#This Row],[Order Date]], "MMM")</f>
        <v>Jul</v>
      </c>
      <c r="G1289" s="4" t="s">
        <v>6</v>
      </c>
      <c r="H1289" s="4" t="s">
        <v>43</v>
      </c>
      <c r="I1289" s="4" t="s">
        <v>2</v>
      </c>
      <c r="J1289" s="4" t="s">
        <v>13</v>
      </c>
      <c r="K1289" s="4" t="s">
        <v>4</v>
      </c>
      <c r="L1289" s="4" t="s">
        <v>5</v>
      </c>
      <c r="M1289" s="9">
        <v>5</v>
      </c>
      <c r="N1289" s="6">
        <v>81.63</v>
      </c>
      <c r="O1289" s="7">
        <v>0.05</v>
      </c>
      <c r="P1289" s="6">
        <v>42.36</v>
      </c>
      <c r="Q1289" s="6">
        <f t="shared" si="80"/>
        <v>387.74249999999995</v>
      </c>
      <c r="R1289" s="6">
        <f t="shared" si="81"/>
        <v>211.8</v>
      </c>
      <c r="S1289" s="6">
        <f t="shared" si="82"/>
        <v>175.94249999999994</v>
      </c>
      <c r="T1289" s="8">
        <f t="shared" si="83"/>
        <v>0.45376119460724568</v>
      </c>
      <c r="U1289" s="5">
        <f>YEAR(SalesDataTable[[#This Row],[Order Date]])</f>
        <v>2026</v>
      </c>
      <c r="V1289" s="8" t="str">
        <f>"Q"&amp;ROUNDUP(MONTH(SalesDataTable[[#This Row],[Order Date]])/3,0)</f>
        <v>Q3</v>
      </c>
      <c r="W1289" s="9">
        <f>MONTH(SalesDataTable[[#This Row],[Order Date]])</f>
        <v>7</v>
      </c>
      <c r="X1289" s="8" t="str">
        <f>TEXT(SalesDataTable[[#This Row],[Order Date]],"mmm")</f>
        <v>Jul</v>
      </c>
    </row>
    <row r="1290" spans="1:24" ht="16">
      <c r="A1290" s="2">
        <v>2342</v>
      </c>
      <c r="B1290" s="3">
        <v>46209</v>
      </c>
      <c r="C1290" s="5">
        <f>YEAR(SalesDataTable[[#This Row],[Order Date]])</f>
        <v>2026</v>
      </c>
      <c r="D1290" s="14" t="str">
        <f>"Q"&amp;ROUNDUP(MONTH(SalesDataTable[[#This Row],[Order Date]])/3,0)</f>
        <v>Q3</v>
      </c>
      <c r="E1290" s="5">
        <f>MONTH(SalesDataTable[[#This Row],[Order Date]])</f>
        <v>7</v>
      </c>
      <c r="F1290" s="5" t="str">
        <f>TEXT(SalesDataTable[[#This Row],[Order Date]], "MMM")</f>
        <v>Jul</v>
      </c>
      <c r="G1290" s="4" t="s">
        <v>6</v>
      </c>
      <c r="H1290" s="4" t="s">
        <v>7</v>
      </c>
      <c r="I1290" s="4" t="s">
        <v>2</v>
      </c>
      <c r="J1290" s="4" t="s">
        <v>3</v>
      </c>
      <c r="K1290" s="4" t="s">
        <v>34</v>
      </c>
      <c r="L1290" s="4" t="s">
        <v>42</v>
      </c>
      <c r="M1290" s="9">
        <v>1</v>
      </c>
      <c r="N1290" s="6">
        <v>36.19</v>
      </c>
      <c r="O1290" s="7">
        <v>0</v>
      </c>
      <c r="P1290" s="6">
        <v>13.91</v>
      </c>
      <c r="Q1290" s="6">
        <f t="shared" si="80"/>
        <v>36.19</v>
      </c>
      <c r="R1290" s="6">
        <f t="shared" si="81"/>
        <v>13.91</v>
      </c>
      <c r="S1290" s="6">
        <f t="shared" si="82"/>
        <v>22.279999999999998</v>
      </c>
      <c r="T1290" s="8">
        <f t="shared" si="83"/>
        <v>0.61563967946946663</v>
      </c>
      <c r="U1290" s="5">
        <f>YEAR(SalesDataTable[[#This Row],[Order Date]])</f>
        <v>2026</v>
      </c>
      <c r="V1290" s="8" t="str">
        <f>"Q"&amp;ROUNDUP(MONTH(SalesDataTable[[#This Row],[Order Date]])/3,0)</f>
        <v>Q3</v>
      </c>
      <c r="W1290" s="9">
        <f>MONTH(SalesDataTable[[#This Row],[Order Date]])</f>
        <v>7</v>
      </c>
      <c r="X1290" s="8" t="str">
        <f>TEXT(SalesDataTable[[#This Row],[Order Date]],"mmm")</f>
        <v>Jul</v>
      </c>
    </row>
    <row r="1291" spans="1:24" ht="16">
      <c r="A1291" s="2">
        <v>2465</v>
      </c>
      <c r="B1291" s="3">
        <v>46209</v>
      </c>
      <c r="C1291" s="5">
        <f>YEAR(SalesDataTable[[#This Row],[Order Date]])</f>
        <v>2026</v>
      </c>
      <c r="D1291" s="14" t="str">
        <f>"Q"&amp;ROUNDUP(MONTH(SalesDataTable[[#This Row],[Order Date]])/3,0)</f>
        <v>Q3</v>
      </c>
      <c r="E1291" s="5">
        <f>MONTH(SalesDataTable[[#This Row],[Order Date]])</f>
        <v>7</v>
      </c>
      <c r="F1291" s="5" t="str">
        <f>TEXT(SalesDataTable[[#This Row],[Order Date]], "MMM")</f>
        <v>Jul</v>
      </c>
      <c r="G1291" s="4" t="s">
        <v>6</v>
      </c>
      <c r="H1291" s="4" t="s">
        <v>7</v>
      </c>
      <c r="I1291" s="4" t="s">
        <v>28</v>
      </c>
      <c r="J1291" s="4" t="s">
        <v>13</v>
      </c>
      <c r="K1291" s="4" t="s">
        <v>9</v>
      </c>
      <c r="L1291" s="4" t="s">
        <v>17</v>
      </c>
      <c r="M1291" s="9">
        <v>1</v>
      </c>
      <c r="N1291" s="6">
        <v>142.04</v>
      </c>
      <c r="O1291" s="7">
        <v>0</v>
      </c>
      <c r="P1291" s="6">
        <v>81.67</v>
      </c>
      <c r="Q1291" s="6">
        <f t="shared" si="80"/>
        <v>142.04</v>
      </c>
      <c r="R1291" s="6">
        <f t="shared" si="81"/>
        <v>81.67</v>
      </c>
      <c r="S1291" s="6">
        <f t="shared" si="82"/>
        <v>60.36999999999999</v>
      </c>
      <c r="T1291" s="8">
        <f t="shared" si="83"/>
        <v>0.4250211208110391</v>
      </c>
      <c r="U1291" s="5">
        <f>YEAR(SalesDataTable[[#This Row],[Order Date]])</f>
        <v>2026</v>
      </c>
      <c r="V1291" s="8" t="str">
        <f>"Q"&amp;ROUNDUP(MONTH(SalesDataTable[[#This Row],[Order Date]])/3,0)</f>
        <v>Q3</v>
      </c>
      <c r="W1291" s="9">
        <f>MONTH(SalesDataTable[[#This Row],[Order Date]])</f>
        <v>7</v>
      </c>
      <c r="X1291" s="8" t="str">
        <f>TEXT(SalesDataTable[[#This Row],[Order Date]],"mmm")</f>
        <v>Jul</v>
      </c>
    </row>
    <row r="1292" spans="1:24" ht="16">
      <c r="A1292" s="2">
        <v>3990</v>
      </c>
      <c r="B1292" s="3">
        <v>46209</v>
      </c>
      <c r="C1292" s="5">
        <f>YEAR(SalesDataTable[[#This Row],[Order Date]])</f>
        <v>2026</v>
      </c>
      <c r="D1292" s="14" t="str">
        <f>"Q"&amp;ROUNDUP(MONTH(SalesDataTable[[#This Row],[Order Date]])/3,0)</f>
        <v>Q3</v>
      </c>
      <c r="E1292" s="5">
        <f>MONTH(SalesDataTable[[#This Row],[Order Date]])</f>
        <v>7</v>
      </c>
      <c r="F1292" s="5" t="str">
        <f>TEXT(SalesDataTable[[#This Row],[Order Date]], "MMM")</f>
        <v>Jul</v>
      </c>
      <c r="G1292" s="4" t="s">
        <v>11</v>
      </c>
      <c r="H1292" s="4" t="s">
        <v>25</v>
      </c>
      <c r="I1292" s="4" t="s">
        <v>2</v>
      </c>
      <c r="J1292" s="4" t="s">
        <v>16</v>
      </c>
      <c r="K1292" s="4" t="s">
        <v>14</v>
      </c>
      <c r="L1292" s="4" t="s">
        <v>44</v>
      </c>
      <c r="M1292" s="9">
        <v>1</v>
      </c>
      <c r="N1292" s="6">
        <v>133.66999999999999</v>
      </c>
      <c r="O1292" s="7">
        <v>0</v>
      </c>
      <c r="P1292" s="6">
        <v>68.25</v>
      </c>
      <c r="Q1292" s="6">
        <f t="shared" si="80"/>
        <v>133.66999999999999</v>
      </c>
      <c r="R1292" s="6">
        <f t="shared" si="81"/>
        <v>68.25</v>
      </c>
      <c r="S1292" s="6">
        <f t="shared" si="82"/>
        <v>65.419999999999987</v>
      </c>
      <c r="T1292" s="8">
        <f t="shared" si="83"/>
        <v>0.48941422907159415</v>
      </c>
      <c r="U1292" s="5">
        <f>YEAR(SalesDataTable[[#This Row],[Order Date]])</f>
        <v>2026</v>
      </c>
      <c r="V1292" s="8" t="str">
        <f>"Q"&amp;ROUNDUP(MONTH(SalesDataTable[[#This Row],[Order Date]])/3,0)</f>
        <v>Q3</v>
      </c>
      <c r="W1292" s="9">
        <f>MONTH(SalesDataTable[[#This Row],[Order Date]])</f>
        <v>7</v>
      </c>
      <c r="X1292" s="8" t="str">
        <f>TEXT(SalesDataTable[[#This Row],[Order Date]],"mmm")</f>
        <v>Jul</v>
      </c>
    </row>
    <row r="1293" spans="1:24" ht="16">
      <c r="A1293" s="2">
        <v>4370</v>
      </c>
      <c r="B1293" s="3">
        <v>46209</v>
      </c>
      <c r="C1293" s="5">
        <f>YEAR(SalesDataTable[[#This Row],[Order Date]])</f>
        <v>2026</v>
      </c>
      <c r="D1293" s="14" t="str">
        <f>"Q"&amp;ROUNDUP(MONTH(SalesDataTable[[#This Row],[Order Date]])/3,0)</f>
        <v>Q3</v>
      </c>
      <c r="E1293" s="5">
        <f>MONTH(SalesDataTable[[#This Row],[Order Date]])</f>
        <v>7</v>
      </c>
      <c r="F1293" s="5" t="str">
        <f>TEXT(SalesDataTable[[#This Row],[Order Date]], "MMM")</f>
        <v>Jul</v>
      </c>
      <c r="G1293" s="4" t="s">
        <v>11</v>
      </c>
      <c r="H1293" s="4" t="s">
        <v>39</v>
      </c>
      <c r="I1293" s="4" t="s">
        <v>2</v>
      </c>
      <c r="J1293" s="4" t="s">
        <v>13</v>
      </c>
      <c r="K1293" s="4" t="s">
        <v>14</v>
      </c>
      <c r="L1293" s="4" t="s">
        <v>48</v>
      </c>
      <c r="M1293" s="9">
        <v>6</v>
      </c>
      <c r="N1293" s="6">
        <v>166.6</v>
      </c>
      <c r="O1293" s="7">
        <v>0</v>
      </c>
      <c r="P1293" s="6">
        <v>88.14</v>
      </c>
      <c r="Q1293" s="6">
        <f t="shared" si="80"/>
        <v>999.59999999999991</v>
      </c>
      <c r="R1293" s="6">
        <f t="shared" si="81"/>
        <v>528.84</v>
      </c>
      <c r="S1293" s="6">
        <f t="shared" si="82"/>
        <v>470.75999999999988</v>
      </c>
      <c r="T1293" s="8">
        <f t="shared" si="83"/>
        <v>0.47094837935174061</v>
      </c>
      <c r="U1293" s="5">
        <f>YEAR(SalesDataTable[[#This Row],[Order Date]])</f>
        <v>2026</v>
      </c>
      <c r="V1293" s="8" t="str">
        <f>"Q"&amp;ROUNDUP(MONTH(SalesDataTable[[#This Row],[Order Date]])/3,0)</f>
        <v>Q3</v>
      </c>
      <c r="W1293" s="9">
        <f>MONTH(SalesDataTable[[#This Row],[Order Date]])</f>
        <v>7</v>
      </c>
      <c r="X1293" s="8" t="str">
        <f>TEXT(SalesDataTable[[#This Row],[Order Date]],"mmm")</f>
        <v>Jul</v>
      </c>
    </row>
    <row r="1294" spans="1:24" ht="16">
      <c r="A1294" s="2">
        <v>4856</v>
      </c>
      <c r="B1294" s="3">
        <v>46209</v>
      </c>
      <c r="C1294" s="5">
        <f>YEAR(SalesDataTable[[#This Row],[Order Date]])</f>
        <v>2026</v>
      </c>
      <c r="D1294" s="14" t="str">
        <f>"Q"&amp;ROUNDUP(MONTH(SalesDataTable[[#This Row],[Order Date]])/3,0)</f>
        <v>Q3</v>
      </c>
      <c r="E1294" s="5">
        <f>MONTH(SalesDataTable[[#This Row],[Order Date]])</f>
        <v>7</v>
      </c>
      <c r="F1294" s="5" t="str">
        <f>TEXT(SalesDataTable[[#This Row],[Order Date]], "MMM")</f>
        <v>Jul</v>
      </c>
      <c r="G1294" s="4" t="s">
        <v>6</v>
      </c>
      <c r="H1294" s="4" t="s">
        <v>43</v>
      </c>
      <c r="I1294" s="4" t="s">
        <v>2</v>
      </c>
      <c r="J1294" s="4" t="s">
        <v>3</v>
      </c>
      <c r="K1294" s="4" t="s">
        <v>4</v>
      </c>
      <c r="L1294" s="4" t="s">
        <v>30</v>
      </c>
      <c r="M1294" s="9">
        <v>2</v>
      </c>
      <c r="N1294" s="6">
        <v>99.93</v>
      </c>
      <c r="O1294" s="7">
        <v>0.1</v>
      </c>
      <c r="P1294" s="6">
        <v>51.96</v>
      </c>
      <c r="Q1294" s="6">
        <f t="shared" si="80"/>
        <v>179.87400000000002</v>
      </c>
      <c r="R1294" s="6">
        <f t="shared" si="81"/>
        <v>103.92</v>
      </c>
      <c r="S1294" s="6">
        <f t="shared" si="82"/>
        <v>75.954000000000022</v>
      </c>
      <c r="T1294" s="8">
        <f t="shared" si="83"/>
        <v>0.422262250241836</v>
      </c>
      <c r="U1294" s="5">
        <f>YEAR(SalesDataTable[[#This Row],[Order Date]])</f>
        <v>2026</v>
      </c>
      <c r="V1294" s="8" t="str">
        <f>"Q"&amp;ROUNDUP(MONTH(SalesDataTable[[#This Row],[Order Date]])/3,0)</f>
        <v>Q3</v>
      </c>
      <c r="W1294" s="9">
        <f>MONTH(SalesDataTable[[#This Row],[Order Date]])</f>
        <v>7</v>
      </c>
      <c r="X1294" s="8" t="str">
        <f>TEXT(SalesDataTable[[#This Row],[Order Date]],"mmm")</f>
        <v>Jul</v>
      </c>
    </row>
    <row r="1295" spans="1:24" ht="16">
      <c r="A1295" s="2">
        <v>337</v>
      </c>
      <c r="B1295" s="3">
        <v>46210</v>
      </c>
      <c r="C1295" s="5">
        <f>YEAR(SalesDataTable[[#This Row],[Order Date]])</f>
        <v>2026</v>
      </c>
      <c r="D1295" s="14" t="str">
        <f>"Q"&amp;ROUNDUP(MONTH(SalesDataTable[[#This Row],[Order Date]])/3,0)</f>
        <v>Q3</v>
      </c>
      <c r="E1295" s="5">
        <f>MONTH(SalesDataTable[[#This Row],[Order Date]])</f>
        <v>7</v>
      </c>
      <c r="F1295" s="5" t="str">
        <f>TEXT(SalesDataTable[[#This Row],[Order Date]], "MMM")</f>
        <v>Jul</v>
      </c>
      <c r="G1295" s="4" t="s">
        <v>0</v>
      </c>
      <c r="H1295" s="4" t="s">
        <v>50</v>
      </c>
      <c r="I1295" s="4" t="s">
        <v>19</v>
      </c>
      <c r="J1295" s="4" t="s">
        <v>3</v>
      </c>
      <c r="K1295" s="4" t="s">
        <v>4</v>
      </c>
      <c r="L1295" s="4" t="s">
        <v>30</v>
      </c>
      <c r="M1295" s="9">
        <v>6</v>
      </c>
      <c r="N1295" s="6">
        <v>100.56</v>
      </c>
      <c r="O1295" s="7">
        <v>0</v>
      </c>
      <c r="P1295" s="6">
        <v>49.47</v>
      </c>
      <c r="Q1295" s="6">
        <f t="shared" si="80"/>
        <v>603.36</v>
      </c>
      <c r="R1295" s="6">
        <f t="shared" si="81"/>
        <v>296.82</v>
      </c>
      <c r="S1295" s="6">
        <f t="shared" si="82"/>
        <v>306.54000000000002</v>
      </c>
      <c r="T1295" s="8">
        <f t="shared" si="83"/>
        <v>0.508054892601432</v>
      </c>
      <c r="U1295" s="5">
        <f>YEAR(SalesDataTable[[#This Row],[Order Date]])</f>
        <v>2026</v>
      </c>
      <c r="V1295" s="8" t="str">
        <f>"Q"&amp;ROUNDUP(MONTH(SalesDataTable[[#This Row],[Order Date]])/3,0)</f>
        <v>Q3</v>
      </c>
      <c r="W1295" s="9">
        <f>MONTH(SalesDataTable[[#This Row],[Order Date]])</f>
        <v>7</v>
      </c>
      <c r="X1295" s="8" t="str">
        <f>TEXT(SalesDataTable[[#This Row],[Order Date]],"mmm")</f>
        <v>Jul</v>
      </c>
    </row>
    <row r="1296" spans="1:24" ht="16">
      <c r="A1296" s="2">
        <v>1001</v>
      </c>
      <c r="B1296" s="3">
        <v>46210</v>
      </c>
      <c r="C1296" s="5">
        <f>YEAR(SalesDataTable[[#This Row],[Order Date]])</f>
        <v>2026</v>
      </c>
      <c r="D1296" s="14" t="str">
        <f>"Q"&amp;ROUNDUP(MONTH(SalesDataTable[[#This Row],[Order Date]])/3,0)</f>
        <v>Q3</v>
      </c>
      <c r="E1296" s="5">
        <f>MONTH(SalesDataTable[[#This Row],[Order Date]])</f>
        <v>7</v>
      </c>
      <c r="F1296" s="5" t="str">
        <f>TEXT(SalesDataTable[[#This Row],[Order Date]], "MMM")</f>
        <v>Jul</v>
      </c>
      <c r="G1296" s="4" t="s">
        <v>0</v>
      </c>
      <c r="H1296" s="4" t="s">
        <v>36</v>
      </c>
      <c r="I1296" s="4" t="s">
        <v>2</v>
      </c>
      <c r="J1296" s="4" t="s">
        <v>3</v>
      </c>
      <c r="K1296" s="4" t="s">
        <v>23</v>
      </c>
      <c r="L1296" s="4" t="s">
        <v>29</v>
      </c>
      <c r="M1296" s="9">
        <v>1</v>
      </c>
      <c r="N1296" s="6">
        <v>200.48</v>
      </c>
      <c r="O1296" s="7">
        <v>0.05</v>
      </c>
      <c r="P1296" s="6">
        <v>104.11</v>
      </c>
      <c r="Q1296" s="6">
        <f t="shared" si="80"/>
        <v>190.45599999999999</v>
      </c>
      <c r="R1296" s="6">
        <f t="shared" si="81"/>
        <v>104.11</v>
      </c>
      <c r="S1296" s="6">
        <f t="shared" si="82"/>
        <v>86.345999999999989</v>
      </c>
      <c r="T1296" s="8">
        <f t="shared" si="83"/>
        <v>0.45336455664300412</v>
      </c>
      <c r="U1296" s="5">
        <f>YEAR(SalesDataTable[[#This Row],[Order Date]])</f>
        <v>2026</v>
      </c>
      <c r="V1296" s="8" t="str">
        <f>"Q"&amp;ROUNDUP(MONTH(SalesDataTable[[#This Row],[Order Date]])/3,0)</f>
        <v>Q3</v>
      </c>
      <c r="W1296" s="9">
        <f>MONTH(SalesDataTable[[#This Row],[Order Date]])</f>
        <v>7</v>
      </c>
      <c r="X1296" s="8" t="str">
        <f>TEXT(SalesDataTable[[#This Row],[Order Date]],"mmm")</f>
        <v>Jul</v>
      </c>
    </row>
    <row r="1297" spans="1:24" ht="16">
      <c r="A1297" s="2">
        <v>2424</v>
      </c>
      <c r="B1297" s="3">
        <v>46210</v>
      </c>
      <c r="C1297" s="5">
        <f>YEAR(SalesDataTable[[#This Row],[Order Date]])</f>
        <v>2026</v>
      </c>
      <c r="D1297" s="14" t="str">
        <f>"Q"&amp;ROUNDUP(MONTH(SalesDataTable[[#This Row],[Order Date]])/3,0)</f>
        <v>Q3</v>
      </c>
      <c r="E1297" s="5">
        <f>MONTH(SalesDataTable[[#This Row],[Order Date]])</f>
        <v>7</v>
      </c>
      <c r="F1297" s="5" t="str">
        <f>TEXT(SalesDataTable[[#This Row],[Order Date]], "MMM")</f>
        <v>Jul</v>
      </c>
      <c r="G1297" s="4" t="s">
        <v>20</v>
      </c>
      <c r="H1297" s="4" t="s">
        <v>33</v>
      </c>
      <c r="I1297" s="4" t="s">
        <v>2</v>
      </c>
      <c r="J1297" s="4" t="s">
        <v>13</v>
      </c>
      <c r="K1297" s="4" t="s">
        <v>4</v>
      </c>
      <c r="L1297" s="4" t="s">
        <v>22</v>
      </c>
      <c r="M1297" s="9">
        <v>1</v>
      </c>
      <c r="N1297" s="6">
        <v>51.06</v>
      </c>
      <c r="O1297" s="7">
        <v>0.15</v>
      </c>
      <c r="P1297" s="6">
        <v>22.56</v>
      </c>
      <c r="Q1297" s="6">
        <f t="shared" si="80"/>
        <v>43.401000000000003</v>
      </c>
      <c r="R1297" s="6">
        <f t="shared" si="81"/>
        <v>22.56</v>
      </c>
      <c r="S1297" s="6">
        <f t="shared" si="82"/>
        <v>20.841000000000005</v>
      </c>
      <c r="T1297" s="8">
        <f t="shared" si="83"/>
        <v>0.48019630884081022</v>
      </c>
      <c r="U1297" s="5">
        <f>YEAR(SalesDataTable[[#This Row],[Order Date]])</f>
        <v>2026</v>
      </c>
      <c r="V1297" s="8" t="str">
        <f>"Q"&amp;ROUNDUP(MONTH(SalesDataTable[[#This Row],[Order Date]])/3,0)</f>
        <v>Q3</v>
      </c>
      <c r="W1297" s="9">
        <f>MONTH(SalesDataTable[[#This Row],[Order Date]])</f>
        <v>7</v>
      </c>
      <c r="X1297" s="8" t="str">
        <f>TEXT(SalesDataTable[[#This Row],[Order Date]],"mmm")</f>
        <v>Jul</v>
      </c>
    </row>
    <row r="1298" spans="1:24" ht="16">
      <c r="A1298" s="2">
        <v>2751</v>
      </c>
      <c r="B1298" s="3">
        <v>46210</v>
      </c>
      <c r="C1298" s="5">
        <f>YEAR(SalesDataTable[[#This Row],[Order Date]])</f>
        <v>2026</v>
      </c>
      <c r="D1298" s="14" t="str">
        <f>"Q"&amp;ROUNDUP(MONTH(SalesDataTable[[#This Row],[Order Date]])/3,0)</f>
        <v>Q3</v>
      </c>
      <c r="E1298" s="5">
        <f>MONTH(SalesDataTable[[#This Row],[Order Date]])</f>
        <v>7</v>
      </c>
      <c r="F1298" s="5" t="str">
        <f>TEXT(SalesDataTable[[#This Row],[Order Date]], "MMM")</f>
        <v>Jul</v>
      </c>
      <c r="G1298" s="4" t="s">
        <v>0</v>
      </c>
      <c r="H1298" s="4" t="s">
        <v>50</v>
      </c>
      <c r="I1298" s="4" t="s">
        <v>19</v>
      </c>
      <c r="J1298" s="4" t="s">
        <v>13</v>
      </c>
      <c r="K1298" s="4" t="s">
        <v>34</v>
      </c>
      <c r="L1298" s="4" t="s">
        <v>38</v>
      </c>
      <c r="M1298" s="9">
        <v>2</v>
      </c>
      <c r="N1298" s="6">
        <v>125.9</v>
      </c>
      <c r="O1298" s="7">
        <v>0.15</v>
      </c>
      <c r="P1298" s="6">
        <v>70.27</v>
      </c>
      <c r="Q1298" s="6">
        <f t="shared" si="80"/>
        <v>214.03</v>
      </c>
      <c r="R1298" s="6">
        <f t="shared" si="81"/>
        <v>140.54</v>
      </c>
      <c r="S1298" s="6">
        <f t="shared" si="82"/>
        <v>73.490000000000009</v>
      </c>
      <c r="T1298" s="8">
        <f t="shared" si="83"/>
        <v>0.34336307994206422</v>
      </c>
      <c r="U1298" s="5">
        <f>YEAR(SalesDataTable[[#This Row],[Order Date]])</f>
        <v>2026</v>
      </c>
      <c r="V1298" s="8" t="str">
        <f>"Q"&amp;ROUNDUP(MONTH(SalesDataTable[[#This Row],[Order Date]])/3,0)</f>
        <v>Q3</v>
      </c>
      <c r="W1298" s="9">
        <f>MONTH(SalesDataTable[[#This Row],[Order Date]])</f>
        <v>7</v>
      </c>
      <c r="X1298" s="8" t="str">
        <f>TEXT(SalesDataTable[[#This Row],[Order Date]],"mmm")</f>
        <v>Jul</v>
      </c>
    </row>
    <row r="1299" spans="1:24" ht="16">
      <c r="A1299" s="2">
        <v>375</v>
      </c>
      <c r="B1299" s="3">
        <v>46211</v>
      </c>
      <c r="C1299" s="5">
        <f>YEAR(SalesDataTable[[#This Row],[Order Date]])</f>
        <v>2026</v>
      </c>
      <c r="D1299" s="14" t="str">
        <f>"Q"&amp;ROUNDUP(MONTH(SalesDataTable[[#This Row],[Order Date]])/3,0)</f>
        <v>Q3</v>
      </c>
      <c r="E1299" s="5">
        <f>MONTH(SalesDataTable[[#This Row],[Order Date]])</f>
        <v>7</v>
      </c>
      <c r="F1299" s="5" t="str">
        <f>TEXT(SalesDataTable[[#This Row],[Order Date]], "MMM")</f>
        <v>Jul</v>
      </c>
      <c r="G1299" s="4" t="s">
        <v>6</v>
      </c>
      <c r="H1299" s="4" t="s">
        <v>43</v>
      </c>
      <c r="I1299" s="4" t="s">
        <v>19</v>
      </c>
      <c r="J1299" s="4" t="s">
        <v>3</v>
      </c>
      <c r="K1299" s="4" t="s">
        <v>23</v>
      </c>
      <c r="L1299" s="4" t="s">
        <v>29</v>
      </c>
      <c r="M1299" s="9">
        <v>2</v>
      </c>
      <c r="N1299" s="6">
        <v>192.24</v>
      </c>
      <c r="O1299" s="7">
        <v>0.05</v>
      </c>
      <c r="P1299" s="6">
        <v>103.65</v>
      </c>
      <c r="Q1299" s="6">
        <f t="shared" si="80"/>
        <v>365.25599999999997</v>
      </c>
      <c r="R1299" s="6">
        <f t="shared" si="81"/>
        <v>207.3</v>
      </c>
      <c r="S1299" s="6">
        <f t="shared" si="82"/>
        <v>157.95599999999996</v>
      </c>
      <c r="T1299" s="8">
        <f t="shared" si="83"/>
        <v>0.43245285498390162</v>
      </c>
      <c r="U1299" s="5">
        <f>YEAR(SalesDataTable[[#This Row],[Order Date]])</f>
        <v>2026</v>
      </c>
      <c r="V1299" s="8" t="str">
        <f>"Q"&amp;ROUNDUP(MONTH(SalesDataTable[[#This Row],[Order Date]])/3,0)</f>
        <v>Q3</v>
      </c>
      <c r="W1299" s="9">
        <f>MONTH(SalesDataTable[[#This Row],[Order Date]])</f>
        <v>7</v>
      </c>
      <c r="X1299" s="8" t="str">
        <f>TEXT(SalesDataTable[[#This Row],[Order Date]],"mmm")</f>
        <v>Jul</v>
      </c>
    </row>
    <row r="1300" spans="1:24" ht="16">
      <c r="A1300" s="2">
        <v>650</v>
      </c>
      <c r="B1300" s="3">
        <v>46211</v>
      </c>
      <c r="C1300" s="5">
        <f>YEAR(SalesDataTable[[#This Row],[Order Date]])</f>
        <v>2026</v>
      </c>
      <c r="D1300" s="14" t="str">
        <f>"Q"&amp;ROUNDUP(MONTH(SalesDataTable[[#This Row],[Order Date]])/3,0)</f>
        <v>Q3</v>
      </c>
      <c r="E1300" s="5">
        <f>MONTH(SalesDataTable[[#This Row],[Order Date]])</f>
        <v>7</v>
      </c>
      <c r="F1300" s="5" t="str">
        <f>TEXT(SalesDataTable[[#This Row],[Order Date]], "MMM")</f>
        <v>Jul</v>
      </c>
      <c r="G1300" s="4" t="s">
        <v>0</v>
      </c>
      <c r="H1300" s="4" t="s">
        <v>1</v>
      </c>
      <c r="I1300" s="4" t="s">
        <v>2</v>
      </c>
      <c r="J1300" s="4" t="s">
        <v>16</v>
      </c>
      <c r="K1300" s="4" t="s">
        <v>34</v>
      </c>
      <c r="L1300" s="4" t="s">
        <v>35</v>
      </c>
      <c r="M1300" s="9">
        <v>2</v>
      </c>
      <c r="N1300" s="6">
        <v>40.79</v>
      </c>
      <c r="O1300" s="7">
        <v>0</v>
      </c>
      <c r="P1300" s="6">
        <v>14.61</v>
      </c>
      <c r="Q1300" s="6">
        <f t="shared" si="80"/>
        <v>81.58</v>
      </c>
      <c r="R1300" s="6">
        <f t="shared" si="81"/>
        <v>29.22</v>
      </c>
      <c r="S1300" s="6">
        <f t="shared" si="82"/>
        <v>52.36</v>
      </c>
      <c r="T1300" s="8">
        <f t="shared" si="83"/>
        <v>0.64182397646481981</v>
      </c>
      <c r="U1300" s="5">
        <f>YEAR(SalesDataTable[[#This Row],[Order Date]])</f>
        <v>2026</v>
      </c>
      <c r="V1300" s="8" t="str">
        <f>"Q"&amp;ROUNDUP(MONTH(SalesDataTable[[#This Row],[Order Date]])/3,0)</f>
        <v>Q3</v>
      </c>
      <c r="W1300" s="9">
        <f>MONTH(SalesDataTable[[#This Row],[Order Date]])</f>
        <v>7</v>
      </c>
      <c r="X1300" s="8" t="str">
        <f>TEXT(SalesDataTable[[#This Row],[Order Date]],"mmm")</f>
        <v>Jul</v>
      </c>
    </row>
    <row r="1301" spans="1:24" ht="16">
      <c r="A1301" s="2">
        <v>941</v>
      </c>
      <c r="B1301" s="3">
        <v>46211</v>
      </c>
      <c r="C1301" s="5">
        <f>YEAR(SalesDataTable[[#This Row],[Order Date]])</f>
        <v>2026</v>
      </c>
      <c r="D1301" s="14" t="str">
        <f>"Q"&amp;ROUNDUP(MONTH(SalesDataTable[[#This Row],[Order Date]])/3,0)</f>
        <v>Q3</v>
      </c>
      <c r="E1301" s="5">
        <f>MONTH(SalesDataTable[[#This Row],[Order Date]])</f>
        <v>7</v>
      </c>
      <c r="F1301" s="5" t="str">
        <f>TEXT(SalesDataTable[[#This Row],[Order Date]], "MMM")</f>
        <v>Jul</v>
      </c>
      <c r="G1301" s="4" t="s">
        <v>0</v>
      </c>
      <c r="H1301" s="4" t="s">
        <v>36</v>
      </c>
      <c r="I1301" s="4" t="s">
        <v>19</v>
      </c>
      <c r="J1301" s="4" t="s">
        <v>13</v>
      </c>
      <c r="K1301" s="4" t="s">
        <v>23</v>
      </c>
      <c r="L1301" s="4" t="s">
        <v>51</v>
      </c>
      <c r="M1301" s="9">
        <v>2</v>
      </c>
      <c r="N1301" s="6">
        <v>125.73</v>
      </c>
      <c r="O1301" s="7">
        <v>0.15</v>
      </c>
      <c r="P1301" s="6">
        <v>61.75</v>
      </c>
      <c r="Q1301" s="6">
        <f t="shared" si="80"/>
        <v>213.74100000000001</v>
      </c>
      <c r="R1301" s="6">
        <f t="shared" si="81"/>
        <v>123.5</v>
      </c>
      <c r="S1301" s="6">
        <f t="shared" si="82"/>
        <v>90.241000000000014</v>
      </c>
      <c r="T1301" s="8">
        <f t="shared" si="83"/>
        <v>0.42219789371248384</v>
      </c>
      <c r="U1301" s="5">
        <f>YEAR(SalesDataTable[[#This Row],[Order Date]])</f>
        <v>2026</v>
      </c>
      <c r="V1301" s="8" t="str">
        <f>"Q"&amp;ROUNDUP(MONTH(SalesDataTable[[#This Row],[Order Date]])/3,0)</f>
        <v>Q3</v>
      </c>
      <c r="W1301" s="9">
        <f>MONTH(SalesDataTable[[#This Row],[Order Date]])</f>
        <v>7</v>
      </c>
      <c r="X1301" s="8" t="str">
        <f>TEXT(SalesDataTable[[#This Row],[Order Date]],"mmm")</f>
        <v>Jul</v>
      </c>
    </row>
    <row r="1302" spans="1:24" ht="16">
      <c r="A1302" s="2">
        <v>2719</v>
      </c>
      <c r="B1302" s="3">
        <v>46211</v>
      </c>
      <c r="C1302" s="5">
        <f>YEAR(SalesDataTable[[#This Row],[Order Date]])</f>
        <v>2026</v>
      </c>
      <c r="D1302" s="14" t="str">
        <f>"Q"&amp;ROUNDUP(MONTH(SalesDataTable[[#This Row],[Order Date]])/3,0)</f>
        <v>Q3</v>
      </c>
      <c r="E1302" s="5">
        <f>MONTH(SalesDataTable[[#This Row],[Order Date]])</f>
        <v>7</v>
      </c>
      <c r="F1302" s="5" t="str">
        <f>TEXT(SalesDataTable[[#This Row],[Order Date]], "MMM")</f>
        <v>Jul</v>
      </c>
      <c r="G1302" s="4" t="s">
        <v>0</v>
      </c>
      <c r="H1302" s="4" t="s">
        <v>50</v>
      </c>
      <c r="I1302" s="4" t="s">
        <v>2</v>
      </c>
      <c r="J1302" s="4" t="s">
        <v>16</v>
      </c>
      <c r="K1302" s="4" t="s">
        <v>14</v>
      </c>
      <c r="L1302" s="4" t="s">
        <v>48</v>
      </c>
      <c r="M1302" s="9">
        <v>1</v>
      </c>
      <c r="N1302" s="6">
        <v>164.92</v>
      </c>
      <c r="O1302" s="7">
        <v>0</v>
      </c>
      <c r="P1302" s="6">
        <v>89.47</v>
      </c>
      <c r="Q1302" s="6">
        <f t="shared" si="80"/>
        <v>164.92</v>
      </c>
      <c r="R1302" s="6">
        <f t="shared" si="81"/>
        <v>89.47</v>
      </c>
      <c r="S1302" s="6">
        <f t="shared" si="82"/>
        <v>75.449999999999989</v>
      </c>
      <c r="T1302" s="8">
        <f t="shared" si="83"/>
        <v>0.45749454280863444</v>
      </c>
      <c r="U1302" s="5">
        <f>YEAR(SalesDataTable[[#This Row],[Order Date]])</f>
        <v>2026</v>
      </c>
      <c r="V1302" s="8" t="str">
        <f>"Q"&amp;ROUNDUP(MONTH(SalesDataTable[[#This Row],[Order Date]])/3,0)</f>
        <v>Q3</v>
      </c>
      <c r="W1302" s="9">
        <f>MONTH(SalesDataTable[[#This Row],[Order Date]])</f>
        <v>7</v>
      </c>
      <c r="X1302" s="8" t="str">
        <f>TEXT(SalesDataTable[[#This Row],[Order Date]],"mmm")</f>
        <v>Jul</v>
      </c>
    </row>
    <row r="1303" spans="1:24" ht="16">
      <c r="A1303" s="2">
        <v>3833</v>
      </c>
      <c r="B1303" s="3">
        <v>46211</v>
      </c>
      <c r="C1303" s="5">
        <f>YEAR(SalesDataTable[[#This Row],[Order Date]])</f>
        <v>2026</v>
      </c>
      <c r="D1303" s="14" t="str">
        <f>"Q"&amp;ROUNDUP(MONTH(SalesDataTable[[#This Row],[Order Date]])/3,0)</f>
        <v>Q3</v>
      </c>
      <c r="E1303" s="5">
        <f>MONTH(SalesDataTable[[#This Row],[Order Date]])</f>
        <v>7</v>
      </c>
      <c r="F1303" s="5" t="str">
        <f>TEXT(SalesDataTable[[#This Row],[Order Date]], "MMM")</f>
        <v>Jul</v>
      </c>
      <c r="G1303" s="4" t="s">
        <v>6</v>
      </c>
      <c r="H1303" s="4" t="s">
        <v>27</v>
      </c>
      <c r="I1303" s="4" t="s">
        <v>19</v>
      </c>
      <c r="J1303" s="4" t="s">
        <v>13</v>
      </c>
      <c r="K1303" s="4" t="s">
        <v>4</v>
      </c>
      <c r="L1303" s="4" t="s">
        <v>30</v>
      </c>
      <c r="M1303" s="9">
        <v>5</v>
      </c>
      <c r="N1303" s="6">
        <v>103.91</v>
      </c>
      <c r="O1303" s="7">
        <v>0</v>
      </c>
      <c r="P1303" s="6">
        <v>51.19</v>
      </c>
      <c r="Q1303" s="6">
        <f t="shared" si="80"/>
        <v>519.54999999999995</v>
      </c>
      <c r="R1303" s="6">
        <f t="shared" si="81"/>
        <v>255.95</v>
      </c>
      <c r="S1303" s="6">
        <f t="shared" si="82"/>
        <v>263.59999999999997</v>
      </c>
      <c r="T1303" s="8">
        <f t="shared" si="83"/>
        <v>0.50736214031373306</v>
      </c>
      <c r="U1303" s="5">
        <f>YEAR(SalesDataTable[[#This Row],[Order Date]])</f>
        <v>2026</v>
      </c>
      <c r="V1303" s="8" t="str">
        <f>"Q"&amp;ROUNDUP(MONTH(SalesDataTable[[#This Row],[Order Date]])/3,0)</f>
        <v>Q3</v>
      </c>
      <c r="W1303" s="9">
        <f>MONTH(SalesDataTable[[#This Row],[Order Date]])</f>
        <v>7</v>
      </c>
      <c r="X1303" s="8" t="str">
        <f>TEXT(SalesDataTable[[#This Row],[Order Date]],"mmm")</f>
        <v>Jul</v>
      </c>
    </row>
    <row r="1304" spans="1:24" ht="16">
      <c r="A1304" s="2">
        <v>211</v>
      </c>
      <c r="B1304" s="3">
        <v>46212</v>
      </c>
      <c r="C1304" s="5">
        <f>YEAR(SalesDataTable[[#This Row],[Order Date]])</f>
        <v>2026</v>
      </c>
      <c r="D1304" s="14" t="str">
        <f>"Q"&amp;ROUNDUP(MONTH(SalesDataTable[[#This Row],[Order Date]])/3,0)</f>
        <v>Q3</v>
      </c>
      <c r="E1304" s="5">
        <f>MONTH(SalesDataTable[[#This Row],[Order Date]])</f>
        <v>7</v>
      </c>
      <c r="F1304" s="5" t="str">
        <f>TEXT(SalesDataTable[[#This Row],[Order Date]], "MMM")</f>
        <v>Jul</v>
      </c>
      <c r="G1304" s="4" t="s">
        <v>11</v>
      </c>
      <c r="H1304" s="4" t="s">
        <v>52</v>
      </c>
      <c r="I1304" s="4" t="s">
        <v>8</v>
      </c>
      <c r="J1304" s="4" t="s">
        <v>16</v>
      </c>
      <c r="K1304" s="4" t="s">
        <v>4</v>
      </c>
      <c r="L1304" s="4" t="s">
        <v>22</v>
      </c>
      <c r="M1304" s="9">
        <v>10</v>
      </c>
      <c r="N1304" s="6">
        <v>49.69</v>
      </c>
      <c r="O1304" s="7">
        <v>0.1</v>
      </c>
      <c r="P1304" s="6">
        <v>21.82</v>
      </c>
      <c r="Q1304" s="6">
        <f t="shared" si="80"/>
        <v>447.21</v>
      </c>
      <c r="R1304" s="6">
        <f t="shared" si="81"/>
        <v>218.2</v>
      </c>
      <c r="S1304" s="6">
        <f t="shared" si="82"/>
        <v>229.01</v>
      </c>
      <c r="T1304" s="8">
        <f t="shared" si="83"/>
        <v>0.51208604458755391</v>
      </c>
      <c r="U1304" s="5">
        <f>YEAR(SalesDataTable[[#This Row],[Order Date]])</f>
        <v>2026</v>
      </c>
      <c r="V1304" s="8" t="str">
        <f>"Q"&amp;ROUNDUP(MONTH(SalesDataTable[[#This Row],[Order Date]])/3,0)</f>
        <v>Q3</v>
      </c>
      <c r="W1304" s="9">
        <f>MONTH(SalesDataTable[[#This Row],[Order Date]])</f>
        <v>7</v>
      </c>
      <c r="X1304" s="8" t="str">
        <f>TEXT(SalesDataTable[[#This Row],[Order Date]],"mmm")</f>
        <v>Jul</v>
      </c>
    </row>
    <row r="1305" spans="1:24" ht="16">
      <c r="A1305" s="2">
        <v>392</v>
      </c>
      <c r="B1305" s="3">
        <v>46212</v>
      </c>
      <c r="C1305" s="5">
        <f>YEAR(SalesDataTable[[#This Row],[Order Date]])</f>
        <v>2026</v>
      </c>
      <c r="D1305" s="14" t="str">
        <f>"Q"&amp;ROUNDUP(MONTH(SalesDataTable[[#This Row],[Order Date]])/3,0)</f>
        <v>Q3</v>
      </c>
      <c r="E1305" s="5">
        <f>MONTH(SalesDataTable[[#This Row],[Order Date]])</f>
        <v>7</v>
      </c>
      <c r="F1305" s="5" t="str">
        <f>TEXT(SalesDataTable[[#This Row],[Order Date]], "MMM")</f>
        <v>Jul</v>
      </c>
      <c r="G1305" s="4" t="s">
        <v>20</v>
      </c>
      <c r="H1305" s="4" t="s">
        <v>31</v>
      </c>
      <c r="I1305" s="4" t="s">
        <v>19</v>
      </c>
      <c r="J1305" s="4" t="s">
        <v>3</v>
      </c>
      <c r="K1305" s="4" t="s">
        <v>9</v>
      </c>
      <c r="L1305" s="4" t="s">
        <v>10</v>
      </c>
      <c r="M1305" s="9">
        <v>3</v>
      </c>
      <c r="N1305" s="6">
        <v>94.19</v>
      </c>
      <c r="O1305" s="7">
        <v>0</v>
      </c>
      <c r="P1305" s="6">
        <v>44.1</v>
      </c>
      <c r="Q1305" s="6">
        <f t="shared" si="80"/>
        <v>282.57</v>
      </c>
      <c r="R1305" s="6">
        <f t="shared" si="81"/>
        <v>132.30000000000001</v>
      </c>
      <c r="S1305" s="6">
        <f t="shared" si="82"/>
        <v>150.26999999999998</v>
      </c>
      <c r="T1305" s="8">
        <f t="shared" si="83"/>
        <v>0.53179743072512997</v>
      </c>
      <c r="U1305" s="5">
        <f>YEAR(SalesDataTable[[#This Row],[Order Date]])</f>
        <v>2026</v>
      </c>
      <c r="V1305" s="8" t="str">
        <f>"Q"&amp;ROUNDUP(MONTH(SalesDataTable[[#This Row],[Order Date]])/3,0)</f>
        <v>Q3</v>
      </c>
      <c r="W1305" s="9">
        <f>MONTH(SalesDataTable[[#This Row],[Order Date]])</f>
        <v>7</v>
      </c>
      <c r="X1305" s="8" t="str">
        <f>TEXT(SalesDataTable[[#This Row],[Order Date]],"mmm")</f>
        <v>Jul</v>
      </c>
    </row>
    <row r="1306" spans="1:24" ht="16">
      <c r="A1306" s="2">
        <v>1302</v>
      </c>
      <c r="B1306" s="3">
        <v>46212</v>
      </c>
      <c r="C1306" s="5">
        <f>YEAR(SalesDataTable[[#This Row],[Order Date]])</f>
        <v>2026</v>
      </c>
      <c r="D1306" s="14" t="str">
        <f>"Q"&amp;ROUNDUP(MONTH(SalesDataTable[[#This Row],[Order Date]])/3,0)</f>
        <v>Q3</v>
      </c>
      <c r="E1306" s="5">
        <f>MONTH(SalesDataTable[[#This Row],[Order Date]])</f>
        <v>7</v>
      </c>
      <c r="F1306" s="5" t="str">
        <f>TEXT(SalesDataTable[[#This Row],[Order Date]], "MMM")</f>
        <v>Jul</v>
      </c>
      <c r="G1306" s="4" t="s">
        <v>6</v>
      </c>
      <c r="H1306" s="4" t="s">
        <v>49</v>
      </c>
      <c r="I1306" s="4" t="s">
        <v>19</v>
      </c>
      <c r="J1306" s="4" t="s">
        <v>3</v>
      </c>
      <c r="K1306" s="4" t="s">
        <v>14</v>
      </c>
      <c r="L1306" s="4" t="s">
        <v>32</v>
      </c>
      <c r="M1306" s="9">
        <v>1</v>
      </c>
      <c r="N1306" s="6">
        <v>46.87</v>
      </c>
      <c r="O1306" s="7">
        <v>0</v>
      </c>
      <c r="P1306" s="6">
        <v>18.649999999999999</v>
      </c>
      <c r="Q1306" s="6">
        <f t="shared" si="80"/>
        <v>46.87</v>
      </c>
      <c r="R1306" s="6">
        <f t="shared" si="81"/>
        <v>18.649999999999999</v>
      </c>
      <c r="S1306" s="6">
        <f t="shared" si="82"/>
        <v>28.22</v>
      </c>
      <c r="T1306" s="8">
        <f t="shared" si="83"/>
        <v>0.60209088969490077</v>
      </c>
      <c r="U1306" s="5">
        <f>YEAR(SalesDataTable[[#This Row],[Order Date]])</f>
        <v>2026</v>
      </c>
      <c r="V1306" s="8" t="str">
        <f>"Q"&amp;ROUNDUP(MONTH(SalesDataTable[[#This Row],[Order Date]])/3,0)</f>
        <v>Q3</v>
      </c>
      <c r="W1306" s="9">
        <f>MONTH(SalesDataTable[[#This Row],[Order Date]])</f>
        <v>7</v>
      </c>
      <c r="X1306" s="8" t="str">
        <f>TEXT(SalesDataTable[[#This Row],[Order Date]],"mmm")</f>
        <v>Jul</v>
      </c>
    </row>
    <row r="1307" spans="1:24" ht="16">
      <c r="A1307" s="2">
        <v>1366</v>
      </c>
      <c r="B1307" s="3">
        <v>46212</v>
      </c>
      <c r="C1307" s="5">
        <f>YEAR(SalesDataTable[[#This Row],[Order Date]])</f>
        <v>2026</v>
      </c>
      <c r="D1307" s="14" t="str">
        <f>"Q"&amp;ROUNDUP(MONTH(SalesDataTable[[#This Row],[Order Date]])/3,0)</f>
        <v>Q3</v>
      </c>
      <c r="E1307" s="5">
        <f>MONTH(SalesDataTable[[#This Row],[Order Date]])</f>
        <v>7</v>
      </c>
      <c r="F1307" s="5" t="str">
        <f>TEXT(SalesDataTable[[#This Row],[Order Date]], "MMM")</f>
        <v>Jul</v>
      </c>
      <c r="G1307" s="4" t="s">
        <v>11</v>
      </c>
      <c r="H1307" s="4" t="s">
        <v>52</v>
      </c>
      <c r="I1307" s="4" t="s">
        <v>2</v>
      </c>
      <c r="J1307" s="4" t="s">
        <v>3</v>
      </c>
      <c r="K1307" s="4" t="s">
        <v>14</v>
      </c>
      <c r="L1307" s="4" t="s">
        <v>15</v>
      </c>
      <c r="M1307" s="9">
        <v>1</v>
      </c>
      <c r="N1307" s="6">
        <v>36.99</v>
      </c>
      <c r="O1307" s="7">
        <v>0.1</v>
      </c>
      <c r="P1307" s="6">
        <v>13.2</v>
      </c>
      <c r="Q1307" s="6">
        <f t="shared" si="80"/>
        <v>33.291000000000004</v>
      </c>
      <c r="R1307" s="6">
        <f t="shared" si="81"/>
        <v>13.2</v>
      </c>
      <c r="S1307" s="6">
        <f t="shared" si="82"/>
        <v>20.091000000000005</v>
      </c>
      <c r="T1307" s="8">
        <f t="shared" si="83"/>
        <v>0.60349644047940887</v>
      </c>
      <c r="U1307" s="5">
        <f>YEAR(SalesDataTable[[#This Row],[Order Date]])</f>
        <v>2026</v>
      </c>
      <c r="V1307" s="8" t="str">
        <f>"Q"&amp;ROUNDUP(MONTH(SalesDataTable[[#This Row],[Order Date]])/3,0)</f>
        <v>Q3</v>
      </c>
      <c r="W1307" s="9">
        <f>MONTH(SalesDataTable[[#This Row],[Order Date]])</f>
        <v>7</v>
      </c>
      <c r="X1307" s="8" t="str">
        <f>TEXT(SalesDataTable[[#This Row],[Order Date]],"mmm")</f>
        <v>Jul</v>
      </c>
    </row>
    <row r="1308" spans="1:24" ht="16">
      <c r="A1308" s="2">
        <v>1974</v>
      </c>
      <c r="B1308" s="3">
        <v>46212</v>
      </c>
      <c r="C1308" s="5">
        <f>YEAR(SalesDataTable[[#This Row],[Order Date]])</f>
        <v>2026</v>
      </c>
      <c r="D1308" s="14" t="str">
        <f>"Q"&amp;ROUNDUP(MONTH(SalesDataTable[[#This Row],[Order Date]])/3,0)</f>
        <v>Q3</v>
      </c>
      <c r="E1308" s="5">
        <f>MONTH(SalesDataTable[[#This Row],[Order Date]])</f>
        <v>7</v>
      </c>
      <c r="F1308" s="5" t="str">
        <f>TEXT(SalesDataTable[[#This Row],[Order Date]], "MMM")</f>
        <v>Jul</v>
      </c>
      <c r="G1308" s="4" t="s">
        <v>0</v>
      </c>
      <c r="H1308" s="4" t="s">
        <v>50</v>
      </c>
      <c r="I1308" s="4" t="s">
        <v>2</v>
      </c>
      <c r="J1308" s="4" t="s">
        <v>3</v>
      </c>
      <c r="K1308" s="4" t="s">
        <v>14</v>
      </c>
      <c r="L1308" s="4" t="s">
        <v>44</v>
      </c>
      <c r="M1308" s="9">
        <v>1</v>
      </c>
      <c r="N1308" s="6">
        <v>135.44</v>
      </c>
      <c r="O1308" s="7">
        <v>0</v>
      </c>
      <c r="P1308" s="6">
        <v>65.48</v>
      </c>
      <c r="Q1308" s="6">
        <f t="shared" si="80"/>
        <v>135.44</v>
      </c>
      <c r="R1308" s="6">
        <f t="shared" si="81"/>
        <v>65.48</v>
      </c>
      <c r="S1308" s="6">
        <f t="shared" si="82"/>
        <v>69.959999999999994</v>
      </c>
      <c r="T1308" s="8">
        <f t="shared" si="83"/>
        <v>0.51653868871825159</v>
      </c>
      <c r="U1308" s="5">
        <f>YEAR(SalesDataTable[[#This Row],[Order Date]])</f>
        <v>2026</v>
      </c>
      <c r="V1308" s="8" t="str">
        <f>"Q"&amp;ROUNDUP(MONTH(SalesDataTable[[#This Row],[Order Date]])/3,0)</f>
        <v>Q3</v>
      </c>
      <c r="W1308" s="9">
        <f>MONTH(SalesDataTable[[#This Row],[Order Date]])</f>
        <v>7</v>
      </c>
      <c r="X1308" s="8" t="str">
        <f>TEXT(SalesDataTable[[#This Row],[Order Date]],"mmm")</f>
        <v>Jul</v>
      </c>
    </row>
    <row r="1309" spans="1:24" ht="16">
      <c r="A1309" s="2">
        <v>2716</v>
      </c>
      <c r="B1309" s="3">
        <v>46212</v>
      </c>
      <c r="C1309" s="5">
        <f>YEAR(SalesDataTable[[#This Row],[Order Date]])</f>
        <v>2026</v>
      </c>
      <c r="D1309" s="14" t="str">
        <f>"Q"&amp;ROUNDUP(MONTH(SalesDataTable[[#This Row],[Order Date]])/3,0)</f>
        <v>Q3</v>
      </c>
      <c r="E1309" s="5">
        <f>MONTH(SalesDataTable[[#This Row],[Order Date]])</f>
        <v>7</v>
      </c>
      <c r="F1309" s="5" t="str">
        <f>TEXT(SalesDataTable[[#This Row],[Order Date]], "MMM")</f>
        <v>Jul</v>
      </c>
      <c r="G1309" s="4" t="s">
        <v>6</v>
      </c>
      <c r="H1309" s="4" t="s">
        <v>7</v>
      </c>
      <c r="I1309" s="4" t="s">
        <v>2</v>
      </c>
      <c r="J1309" s="4" t="s">
        <v>13</v>
      </c>
      <c r="K1309" s="4" t="s">
        <v>9</v>
      </c>
      <c r="L1309" s="4" t="s">
        <v>10</v>
      </c>
      <c r="M1309" s="9">
        <v>3</v>
      </c>
      <c r="N1309" s="6">
        <v>92.25</v>
      </c>
      <c r="O1309" s="7">
        <v>0</v>
      </c>
      <c r="P1309" s="6">
        <v>46.27</v>
      </c>
      <c r="Q1309" s="6">
        <f t="shared" si="80"/>
        <v>276.75</v>
      </c>
      <c r="R1309" s="6">
        <f t="shared" si="81"/>
        <v>138.81</v>
      </c>
      <c r="S1309" s="6">
        <f t="shared" si="82"/>
        <v>137.94</v>
      </c>
      <c r="T1309" s="8">
        <f t="shared" si="83"/>
        <v>0.49842818428184282</v>
      </c>
      <c r="U1309" s="5">
        <f>YEAR(SalesDataTable[[#This Row],[Order Date]])</f>
        <v>2026</v>
      </c>
      <c r="V1309" s="8" t="str">
        <f>"Q"&amp;ROUNDUP(MONTH(SalesDataTable[[#This Row],[Order Date]])/3,0)</f>
        <v>Q3</v>
      </c>
      <c r="W1309" s="9">
        <f>MONTH(SalesDataTable[[#This Row],[Order Date]])</f>
        <v>7</v>
      </c>
      <c r="X1309" s="8" t="str">
        <f>TEXT(SalesDataTable[[#This Row],[Order Date]],"mmm")</f>
        <v>Jul</v>
      </c>
    </row>
    <row r="1310" spans="1:24" ht="16">
      <c r="A1310" s="2">
        <v>3161</v>
      </c>
      <c r="B1310" s="3">
        <v>46212</v>
      </c>
      <c r="C1310" s="5">
        <f>YEAR(SalesDataTable[[#This Row],[Order Date]])</f>
        <v>2026</v>
      </c>
      <c r="D1310" s="14" t="str">
        <f>"Q"&amp;ROUNDUP(MONTH(SalesDataTable[[#This Row],[Order Date]])/3,0)</f>
        <v>Q3</v>
      </c>
      <c r="E1310" s="5">
        <f>MONTH(SalesDataTable[[#This Row],[Order Date]])</f>
        <v>7</v>
      </c>
      <c r="F1310" s="5" t="str">
        <f>TEXT(SalesDataTable[[#This Row],[Order Date]], "MMM")</f>
        <v>Jul</v>
      </c>
      <c r="G1310" s="4" t="s">
        <v>11</v>
      </c>
      <c r="H1310" s="4" t="s">
        <v>25</v>
      </c>
      <c r="I1310" s="4" t="s">
        <v>2</v>
      </c>
      <c r="J1310" s="4" t="s">
        <v>13</v>
      </c>
      <c r="K1310" s="4" t="s">
        <v>23</v>
      </c>
      <c r="L1310" s="4" t="s">
        <v>29</v>
      </c>
      <c r="M1310" s="9">
        <v>2</v>
      </c>
      <c r="N1310" s="6">
        <v>192.6</v>
      </c>
      <c r="O1310" s="7">
        <v>0</v>
      </c>
      <c r="P1310" s="6">
        <v>104.89</v>
      </c>
      <c r="Q1310" s="6">
        <f t="shared" si="80"/>
        <v>385.2</v>
      </c>
      <c r="R1310" s="6">
        <f t="shared" si="81"/>
        <v>209.78</v>
      </c>
      <c r="S1310" s="6">
        <f t="shared" si="82"/>
        <v>175.42</v>
      </c>
      <c r="T1310" s="8">
        <f t="shared" si="83"/>
        <v>0.45539979231568017</v>
      </c>
      <c r="U1310" s="5">
        <f>YEAR(SalesDataTable[[#This Row],[Order Date]])</f>
        <v>2026</v>
      </c>
      <c r="V1310" s="8" t="str">
        <f>"Q"&amp;ROUNDUP(MONTH(SalesDataTable[[#This Row],[Order Date]])/3,0)</f>
        <v>Q3</v>
      </c>
      <c r="W1310" s="9">
        <f>MONTH(SalesDataTable[[#This Row],[Order Date]])</f>
        <v>7</v>
      </c>
      <c r="X1310" s="8" t="str">
        <f>TEXT(SalesDataTable[[#This Row],[Order Date]],"mmm")</f>
        <v>Jul</v>
      </c>
    </row>
    <row r="1311" spans="1:24" ht="16">
      <c r="A1311" s="2">
        <v>3240</v>
      </c>
      <c r="B1311" s="3">
        <v>46212</v>
      </c>
      <c r="C1311" s="5">
        <f>YEAR(SalesDataTable[[#This Row],[Order Date]])</f>
        <v>2026</v>
      </c>
      <c r="D1311" s="14" t="str">
        <f>"Q"&amp;ROUNDUP(MONTH(SalesDataTable[[#This Row],[Order Date]])/3,0)</f>
        <v>Q3</v>
      </c>
      <c r="E1311" s="5">
        <f>MONTH(SalesDataTable[[#This Row],[Order Date]])</f>
        <v>7</v>
      </c>
      <c r="F1311" s="5" t="str">
        <f>TEXT(SalesDataTable[[#This Row],[Order Date]], "MMM")</f>
        <v>Jul</v>
      </c>
      <c r="G1311" s="4" t="s">
        <v>20</v>
      </c>
      <c r="H1311" s="4" t="s">
        <v>33</v>
      </c>
      <c r="I1311" s="4" t="s">
        <v>2</v>
      </c>
      <c r="J1311" s="4" t="s">
        <v>3</v>
      </c>
      <c r="K1311" s="4" t="s">
        <v>4</v>
      </c>
      <c r="L1311" s="4" t="s">
        <v>26</v>
      </c>
      <c r="M1311" s="9">
        <v>1</v>
      </c>
      <c r="N1311" s="6">
        <v>39.94</v>
      </c>
      <c r="O1311" s="7">
        <v>0</v>
      </c>
      <c r="P1311" s="6">
        <v>16.89</v>
      </c>
      <c r="Q1311" s="6">
        <f t="shared" si="80"/>
        <v>39.94</v>
      </c>
      <c r="R1311" s="6">
        <f t="shared" si="81"/>
        <v>16.89</v>
      </c>
      <c r="S1311" s="6">
        <f t="shared" si="82"/>
        <v>23.049999999999997</v>
      </c>
      <c r="T1311" s="8">
        <f t="shared" si="83"/>
        <v>0.57711567351026538</v>
      </c>
      <c r="U1311" s="5">
        <f>YEAR(SalesDataTable[[#This Row],[Order Date]])</f>
        <v>2026</v>
      </c>
      <c r="V1311" s="8" t="str">
        <f>"Q"&amp;ROUNDUP(MONTH(SalesDataTable[[#This Row],[Order Date]])/3,0)</f>
        <v>Q3</v>
      </c>
      <c r="W1311" s="9">
        <f>MONTH(SalesDataTable[[#This Row],[Order Date]])</f>
        <v>7</v>
      </c>
      <c r="X1311" s="8" t="str">
        <f>TEXT(SalesDataTable[[#This Row],[Order Date]],"mmm")</f>
        <v>Jul</v>
      </c>
    </row>
    <row r="1312" spans="1:24" ht="16">
      <c r="A1312" s="2">
        <v>3682</v>
      </c>
      <c r="B1312" s="3">
        <v>46212</v>
      </c>
      <c r="C1312" s="5">
        <f>YEAR(SalesDataTable[[#This Row],[Order Date]])</f>
        <v>2026</v>
      </c>
      <c r="D1312" s="14" t="str">
        <f>"Q"&amp;ROUNDUP(MONTH(SalesDataTable[[#This Row],[Order Date]])/3,0)</f>
        <v>Q3</v>
      </c>
      <c r="E1312" s="5">
        <f>MONTH(SalesDataTable[[#This Row],[Order Date]])</f>
        <v>7</v>
      </c>
      <c r="F1312" s="5" t="str">
        <f>TEXT(SalesDataTable[[#This Row],[Order Date]], "MMM")</f>
        <v>Jul</v>
      </c>
      <c r="G1312" s="4" t="s">
        <v>11</v>
      </c>
      <c r="H1312" s="4" t="s">
        <v>12</v>
      </c>
      <c r="I1312" s="4" t="s">
        <v>2</v>
      </c>
      <c r="J1312" s="4" t="s">
        <v>3</v>
      </c>
      <c r="K1312" s="4" t="s">
        <v>9</v>
      </c>
      <c r="L1312" s="4" t="s">
        <v>37</v>
      </c>
      <c r="M1312" s="9">
        <v>3</v>
      </c>
      <c r="N1312" s="6">
        <v>150.61000000000001</v>
      </c>
      <c r="O1312" s="7">
        <v>0</v>
      </c>
      <c r="P1312" s="6">
        <v>79.900000000000006</v>
      </c>
      <c r="Q1312" s="6">
        <f t="shared" si="80"/>
        <v>451.83000000000004</v>
      </c>
      <c r="R1312" s="6">
        <f t="shared" si="81"/>
        <v>239.70000000000002</v>
      </c>
      <c r="S1312" s="6">
        <f t="shared" si="82"/>
        <v>212.13000000000002</v>
      </c>
      <c r="T1312" s="8">
        <f t="shared" si="83"/>
        <v>0.46949073766682159</v>
      </c>
      <c r="U1312" s="5">
        <f>YEAR(SalesDataTable[[#This Row],[Order Date]])</f>
        <v>2026</v>
      </c>
      <c r="V1312" s="8" t="str">
        <f>"Q"&amp;ROUNDUP(MONTH(SalesDataTable[[#This Row],[Order Date]])/3,0)</f>
        <v>Q3</v>
      </c>
      <c r="W1312" s="9">
        <f>MONTH(SalesDataTable[[#This Row],[Order Date]])</f>
        <v>7</v>
      </c>
      <c r="X1312" s="8" t="str">
        <f>TEXT(SalesDataTable[[#This Row],[Order Date]],"mmm")</f>
        <v>Jul</v>
      </c>
    </row>
    <row r="1313" spans="1:24" ht="16">
      <c r="A1313" s="2">
        <v>4725</v>
      </c>
      <c r="B1313" s="3">
        <v>46212</v>
      </c>
      <c r="C1313" s="5">
        <f>YEAR(SalesDataTable[[#This Row],[Order Date]])</f>
        <v>2026</v>
      </c>
      <c r="D1313" s="14" t="str">
        <f>"Q"&amp;ROUNDUP(MONTH(SalesDataTable[[#This Row],[Order Date]])/3,0)</f>
        <v>Q3</v>
      </c>
      <c r="E1313" s="5">
        <f>MONTH(SalesDataTable[[#This Row],[Order Date]])</f>
        <v>7</v>
      </c>
      <c r="F1313" s="5" t="str">
        <f>TEXT(SalesDataTable[[#This Row],[Order Date]], "MMM")</f>
        <v>Jul</v>
      </c>
      <c r="G1313" s="4" t="s">
        <v>20</v>
      </c>
      <c r="H1313" s="4" t="s">
        <v>47</v>
      </c>
      <c r="I1313" s="4" t="s">
        <v>2</v>
      </c>
      <c r="J1313" s="4" t="s">
        <v>3</v>
      </c>
      <c r="K1313" s="4" t="s">
        <v>9</v>
      </c>
      <c r="L1313" s="4" t="s">
        <v>46</v>
      </c>
      <c r="M1313" s="9">
        <v>2</v>
      </c>
      <c r="N1313" s="6">
        <v>71.069999999999993</v>
      </c>
      <c r="O1313" s="7">
        <v>0</v>
      </c>
      <c r="P1313" s="6">
        <v>31.57</v>
      </c>
      <c r="Q1313" s="6">
        <f t="shared" si="80"/>
        <v>142.13999999999999</v>
      </c>
      <c r="R1313" s="6">
        <f t="shared" si="81"/>
        <v>63.14</v>
      </c>
      <c r="S1313" s="6">
        <f t="shared" si="82"/>
        <v>78.999999999999986</v>
      </c>
      <c r="T1313" s="8">
        <f t="shared" si="83"/>
        <v>0.55579006613198245</v>
      </c>
      <c r="U1313" s="5">
        <f>YEAR(SalesDataTable[[#This Row],[Order Date]])</f>
        <v>2026</v>
      </c>
      <c r="V1313" s="8" t="str">
        <f>"Q"&amp;ROUNDUP(MONTH(SalesDataTable[[#This Row],[Order Date]])/3,0)</f>
        <v>Q3</v>
      </c>
      <c r="W1313" s="9">
        <f>MONTH(SalesDataTable[[#This Row],[Order Date]])</f>
        <v>7</v>
      </c>
      <c r="X1313" s="8" t="str">
        <f>TEXT(SalesDataTable[[#This Row],[Order Date]],"mmm")</f>
        <v>Jul</v>
      </c>
    </row>
    <row r="1314" spans="1:24" ht="16">
      <c r="A1314" s="2">
        <v>758</v>
      </c>
      <c r="B1314" s="3">
        <v>46213</v>
      </c>
      <c r="C1314" s="5">
        <f>YEAR(SalesDataTable[[#This Row],[Order Date]])</f>
        <v>2026</v>
      </c>
      <c r="D1314" s="14" t="str">
        <f>"Q"&amp;ROUNDUP(MONTH(SalesDataTable[[#This Row],[Order Date]])/3,0)</f>
        <v>Q3</v>
      </c>
      <c r="E1314" s="5">
        <f>MONTH(SalesDataTable[[#This Row],[Order Date]])</f>
        <v>7</v>
      </c>
      <c r="F1314" s="5" t="str">
        <f>TEXT(SalesDataTable[[#This Row],[Order Date]], "MMM")</f>
        <v>Jul</v>
      </c>
      <c r="G1314" s="4" t="s">
        <v>0</v>
      </c>
      <c r="H1314" s="4" t="s">
        <v>1</v>
      </c>
      <c r="I1314" s="4" t="s">
        <v>19</v>
      </c>
      <c r="J1314" s="4" t="s">
        <v>13</v>
      </c>
      <c r="K1314" s="4" t="s">
        <v>4</v>
      </c>
      <c r="L1314" s="4" t="s">
        <v>22</v>
      </c>
      <c r="M1314" s="9">
        <v>1</v>
      </c>
      <c r="N1314" s="6">
        <v>50.78</v>
      </c>
      <c r="O1314" s="7">
        <v>0</v>
      </c>
      <c r="P1314" s="6">
        <v>22.29</v>
      </c>
      <c r="Q1314" s="6">
        <f t="shared" si="80"/>
        <v>50.78</v>
      </c>
      <c r="R1314" s="6">
        <f t="shared" si="81"/>
        <v>22.29</v>
      </c>
      <c r="S1314" s="6">
        <f t="shared" si="82"/>
        <v>28.490000000000002</v>
      </c>
      <c r="T1314" s="8">
        <f t="shared" si="83"/>
        <v>0.56104765655769995</v>
      </c>
      <c r="U1314" s="5">
        <f>YEAR(SalesDataTable[[#This Row],[Order Date]])</f>
        <v>2026</v>
      </c>
      <c r="V1314" s="8" t="str">
        <f>"Q"&amp;ROUNDUP(MONTH(SalesDataTable[[#This Row],[Order Date]])/3,0)</f>
        <v>Q3</v>
      </c>
      <c r="W1314" s="9">
        <f>MONTH(SalesDataTable[[#This Row],[Order Date]])</f>
        <v>7</v>
      </c>
      <c r="X1314" s="8" t="str">
        <f>TEXT(SalesDataTable[[#This Row],[Order Date]],"mmm")</f>
        <v>Jul</v>
      </c>
    </row>
    <row r="1315" spans="1:24" ht="16">
      <c r="A1315" s="2">
        <v>1910</v>
      </c>
      <c r="B1315" s="3">
        <v>46213</v>
      </c>
      <c r="C1315" s="5">
        <f>YEAR(SalesDataTable[[#This Row],[Order Date]])</f>
        <v>2026</v>
      </c>
      <c r="D1315" s="14" t="str">
        <f>"Q"&amp;ROUNDUP(MONTH(SalesDataTable[[#This Row],[Order Date]])/3,0)</f>
        <v>Q3</v>
      </c>
      <c r="E1315" s="5">
        <f>MONTH(SalesDataTable[[#This Row],[Order Date]])</f>
        <v>7</v>
      </c>
      <c r="F1315" s="5" t="str">
        <f>TEXT(SalesDataTable[[#This Row],[Order Date]], "MMM")</f>
        <v>Jul</v>
      </c>
      <c r="G1315" s="4" t="s">
        <v>0</v>
      </c>
      <c r="H1315" s="4" t="s">
        <v>50</v>
      </c>
      <c r="I1315" s="4" t="s">
        <v>2</v>
      </c>
      <c r="J1315" s="4" t="s">
        <v>3</v>
      </c>
      <c r="K1315" s="4" t="s">
        <v>9</v>
      </c>
      <c r="L1315" s="4" t="s">
        <v>17</v>
      </c>
      <c r="M1315" s="9">
        <v>2</v>
      </c>
      <c r="N1315" s="6">
        <v>141.51</v>
      </c>
      <c r="O1315" s="7">
        <v>0.05</v>
      </c>
      <c r="P1315" s="6">
        <v>77.040000000000006</v>
      </c>
      <c r="Q1315" s="6">
        <f t="shared" si="80"/>
        <v>268.86899999999997</v>
      </c>
      <c r="R1315" s="6">
        <f t="shared" si="81"/>
        <v>154.08000000000001</v>
      </c>
      <c r="S1315" s="6">
        <f t="shared" si="82"/>
        <v>114.78899999999996</v>
      </c>
      <c r="T1315" s="8">
        <f t="shared" si="83"/>
        <v>0.42693281858451504</v>
      </c>
      <c r="U1315" s="5">
        <f>YEAR(SalesDataTable[[#This Row],[Order Date]])</f>
        <v>2026</v>
      </c>
      <c r="V1315" s="8" t="str">
        <f>"Q"&amp;ROUNDUP(MONTH(SalesDataTable[[#This Row],[Order Date]])/3,0)</f>
        <v>Q3</v>
      </c>
      <c r="W1315" s="9">
        <f>MONTH(SalesDataTable[[#This Row],[Order Date]])</f>
        <v>7</v>
      </c>
      <c r="X1315" s="8" t="str">
        <f>TEXT(SalesDataTable[[#This Row],[Order Date]],"mmm")</f>
        <v>Jul</v>
      </c>
    </row>
    <row r="1316" spans="1:24" ht="16">
      <c r="A1316" s="2">
        <v>1941</v>
      </c>
      <c r="B1316" s="3">
        <v>46213</v>
      </c>
      <c r="C1316" s="5">
        <f>YEAR(SalesDataTable[[#This Row],[Order Date]])</f>
        <v>2026</v>
      </c>
      <c r="D1316" s="14" t="str">
        <f>"Q"&amp;ROUNDUP(MONTH(SalesDataTable[[#This Row],[Order Date]])/3,0)</f>
        <v>Q3</v>
      </c>
      <c r="E1316" s="5">
        <f>MONTH(SalesDataTable[[#This Row],[Order Date]])</f>
        <v>7</v>
      </c>
      <c r="F1316" s="5" t="str">
        <f>TEXT(SalesDataTable[[#This Row],[Order Date]], "MMM")</f>
        <v>Jul</v>
      </c>
      <c r="G1316" s="4" t="s">
        <v>6</v>
      </c>
      <c r="H1316" s="4" t="s">
        <v>43</v>
      </c>
      <c r="I1316" s="4" t="s">
        <v>28</v>
      </c>
      <c r="J1316" s="4" t="s">
        <v>3</v>
      </c>
      <c r="K1316" s="4" t="s">
        <v>9</v>
      </c>
      <c r="L1316" s="4" t="s">
        <v>37</v>
      </c>
      <c r="M1316" s="9">
        <v>1</v>
      </c>
      <c r="N1316" s="6">
        <v>156.44</v>
      </c>
      <c r="O1316" s="7">
        <v>0.1</v>
      </c>
      <c r="P1316" s="6">
        <v>80.72</v>
      </c>
      <c r="Q1316" s="6">
        <f t="shared" si="80"/>
        <v>140.79599999999999</v>
      </c>
      <c r="R1316" s="6">
        <f t="shared" si="81"/>
        <v>80.72</v>
      </c>
      <c r="S1316" s="6">
        <f t="shared" si="82"/>
        <v>60.075999999999993</v>
      </c>
      <c r="T1316" s="8">
        <f t="shared" si="83"/>
        <v>0.42668825818915307</v>
      </c>
      <c r="U1316" s="5">
        <f>YEAR(SalesDataTable[[#This Row],[Order Date]])</f>
        <v>2026</v>
      </c>
      <c r="V1316" s="8" t="str">
        <f>"Q"&amp;ROUNDUP(MONTH(SalesDataTable[[#This Row],[Order Date]])/3,0)</f>
        <v>Q3</v>
      </c>
      <c r="W1316" s="9">
        <f>MONTH(SalesDataTable[[#This Row],[Order Date]])</f>
        <v>7</v>
      </c>
      <c r="X1316" s="8" t="str">
        <f>TEXT(SalesDataTable[[#This Row],[Order Date]],"mmm")</f>
        <v>Jul</v>
      </c>
    </row>
    <row r="1317" spans="1:24" ht="16">
      <c r="A1317" s="2">
        <v>2324</v>
      </c>
      <c r="B1317" s="3">
        <v>46213</v>
      </c>
      <c r="C1317" s="5">
        <f>YEAR(SalesDataTable[[#This Row],[Order Date]])</f>
        <v>2026</v>
      </c>
      <c r="D1317" s="14" t="str">
        <f>"Q"&amp;ROUNDUP(MONTH(SalesDataTable[[#This Row],[Order Date]])/3,0)</f>
        <v>Q3</v>
      </c>
      <c r="E1317" s="5">
        <f>MONTH(SalesDataTable[[#This Row],[Order Date]])</f>
        <v>7</v>
      </c>
      <c r="F1317" s="5" t="str">
        <f>TEXT(SalesDataTable[[#This Row],[Order Date]], "MMM")</f>
        <v>Jul</v>
      </c>
      <c r="G1317" s="4" t="s">
        <v>6</v>
      </c>
      <c r="H1317" s="4" t="s">
        <v>43</v>
      </c>
      <c r="I1317" s="4" t="s">
        <v>2</v>
      </c>
      <c r="J1317" s="4" t="s">
        <v>13</v>
      </c>
      <c r="K1317" s="4" t="s">
        <v>34</v>
      </c>
      <c r="L1317" s="4" t="s">
        <v>45</v>
      </c>
      <c r="M1317" s="9">
        <v>2</v>
      </c>
      <c r="N1317" s="6">
        <v>51.75</v>
      </c>
      <c r="O1317" s="7">
        <v>0</v>
      </c>
      <c r="P1317" s="6">
        <v>21.4</v>
      </c>
      <c r="Q1317" s="6">
        <f t="shared" si="80"/>
        <v>103.5</v>
      </c>
      <c r="R1317" s="6">
        <f t="shared" si="81"/>
        <v>42.8</v>
      </c>
      <c r="S1317" s="6">
        <f t="shared" si="82"/>
        <v>60.7</v>
      </c>
      <c r="T1317" s="8">
        <f t="shared" si="83"/>
        <v>0.58647342995169083</v>
      </c>
      <c r="U1317" s="5">
        <f>YEAR(SalesDataTable[[#This Row],[Order Date]])</f>
        <v>2026</v>
      </c>
      <c r="V1317" s="8" t="str">
        <f>"Q"&amp;ROUNDUP(MONTH(SalesDataTable[[#This Row],[Order Date]])/3,0)</f>
        <v>Q3</v>
      </c>
      <c r="W1317" s="9">
        <f>MONTH(SalesDataTable[[#This Row],[Order Date]])</f>
        <v>7</v>
      </c>
      <c r="X1317" s="8" t="str">
        <f>TEXT(SalesDataTable[[#This Row],[Order Date]],"mmm")</f>
        <v>Jul</v>
      </c>
    </row>
    <row r="1318" spans="1:24" ht="16">
      <c r="A1318" s="2">
        <v>2869</v>
      </c>
      <c r="B1318" s="3">
        <v>46213</v>
      </c>
      <c r="C1318" s="5">
        <f>YEAR(SalesDataTable[[#This Row],[Order Date]])</f>
        <v>2026</v>
      </c>
      <c r="D1318" s="14" t="str">
        <f>"Q"&amp;ROUNDUP(MONTH(SalesDataTable[[#This Row],[Order Date]])/3,0)</f>
        <v>Q3</v>
      </c>
      <c r="E1318" s="5">
        <f>MONTH(SalesDataTable[[#This Row],[Order Date]])</f>
        <v>7</v>
      </c>
      <c r="F1318" s="5" t="str">
        <f>TEXT(SalesDataTable[[#This Row],[Order Date]], "MMM")</f>
        <v>Jul</v>
      </c>
      <c r="G1318" s="4" t="s">
        <v>11</v>
      </c>
      <c r="H1318" s="4" t="s">
        <v>25</v>
      </c>
      <c r="I1318" s="4" t="s">
        <v>28</v>
      </c>
      <c r="J1318" s="4" t="s">
        <v>13</v>
      </c>
      <c r="K1318" s="4" t="s">
        <v>23</v>
      </c>
      <c r="L1318" s="4" t="s">
        <v>40</v>
      </c>
      <c r="M1318" s="9">
        <v>1</v>
      </c>
      <c r="N1318" s="6">
        <v>82.23</v>
      </c>
      <c r="O1318" s="7">
        <v>0.1</v>
      </c>
      <c r="P1318" s="6">
        <v>38.340000000000003</v>
      </c>
      <c r="Q1318" s="6">
        <f t="shared" si="80"/>
        <v>74.007000000000005</v>
      </c>
      <c r="R1318" s="6">
        <f t="shared" si="81"/>
        <v>38.340000000000003</v>
      </c>
      <c r="S1318" s="6">
        <f t="shared" si="82"/>
        <v>35.667000000000002</v>
      </c>
      <c r="T1318" s="8">
        <f t="shared" si="83"/>
        <v>0.48194089748267055</v>
      </c>
      <c r="U1318" s="5">
        <f>YEAR(SalesDataTable[[#This Row],[Order Date]])</f>
        <v>2026</v>
      </c>
      <c r="V1318" s="8" t="str">
        <f>"Q"&amp;ROUNDUP(MONTH(SalesDataTable[[#This Row],[Order Date]])/3,0)</f>
        <v>Q3</v>
      </c>
      <c r="W1318" s="9">
        <f>MONTH(SalesDataTable[[#This Row],[Order Date]])</f>
        <v>7</v>
      </c>
      <c r="X1318" s="8" t="str">
        <f>TEXT(SalesDataTable[[#This Row],[Order Date]],"mmm")</f>
        <v>Jul</v>
      </c>
    </row>
    <row r="1319" spans="1:24" ht="16">
      <c r="A1319" s="2">
        <v>3236</v>
      </c>
      <c r="B1319" s="3">
        <v>46213</v>
      </c>
      <c r="C1319" s="5">
        <f>YEAR(SalesDataTable[[#This Row],[Order Date]])</f>
        <v>2026</v>
      </c>
      <c r="D1319" s="14" t="str">
        <f>"Q"&amp;ROUNDUP(MONTH(SalesDataTable[[#This Row],[Order Date]])/3,0)</f>
        <v>Q3</v>
      </c>
      <c r="E1319" s="5">
        <f>MONTH(SalesDataTable[[#This Row],[Order Date]])</f>
        <v>7</v>
      </c>
      <c r="F1319" s="5" t="str">
        <f>TEXT(SalesDataTable[[#This Row],[Order Date]], "MMM")</f>
        <v>Jul</v>
      </c>
      <c r="G1319" s="4" t="s">
        <v>6</v>
      </c>
      <c r="H1319" s="4" t="s">
        <v>27</v>
      </c>
      <c r="I1319" s="4" t="s">
        <v>2</v>
      </c>
      <c r="J1319" s="4" t="s">
        <v>13</v>
      </c>
      <c r="K1319" s="4" t="s">
        <v>9</v>
      </c>
      <c r="L1319" s="4" t="s">
        <v>17</v>
      </c>
      <c r="M1319" s="9">
        <v>1</v>
      </c>
      <c r="N1319" s="6">
        <v>144.16999999999999</v>
      </c>
      <c r="O1319" s="7">
        <v>0.1</v>
      </c>
      <c r="P1319" s="6">
        <v>78.13</v>
      </c>
      <c r="Q1319" s="6">
        <f t="shared" si="80"/>
        <v>129.75299999999999</v>
      </c>
      <c r="R1319" s="6">
        <f t="shared" si="81"/>
        <v>78.13</v>
      </c>
      <c r="S1319" s="6">
        <f t="shared" si="82"/>
        <v>51.62299999999999</v>
      </c>
      <c r="T1319" s="8">
        <f t="shared" si="83"/>
        <v>0.39785592625989374</v>
      </c>
      <c r="U1319" s="5">
        <f>YEAR(SalesDataTable[[#This Row],[Order Date]])</f>
        <v>2026</v>
      </c>
      <c r="V1319" s="8" t="str">
        <f>"Q"&amp;ROUNDUP(MONTH(SalesDataTable[[#This Row],[Order Date]])/3,0)</f>
        <v>Q3</v>
      </c>
      <c r="W1319" s="9">
        <f>MONTH(SalesDataTable[[#This Row],[Order Date]])</f>
        <v>7</v>
      </c>
      <c r="X1319" s="8" t="str">
        <f>TEXT(SalesDataTable[[#This Row],[Order Date]],"mmm")</f>
        <v>Jul</v>
      </c>
    </row>
    <row r="1320" spans="1:24" ht="16">
      <c r="A1320" s="2">
        <v>3582</v>
      </c>
      <c r="B1320" s="3">
        <v>46213</v>
      </c>
      <c r="C1320" s="5">
        <f>YEAR(SalesDataTable[[#This Row],[Order Date]])</f>
        <v>2026</v>
      </c>
      <c r="D1320" s="14" t="str">
        <f>"Q"&amp;ROUNDUP(MONTH(SalesDataTable[[#This Row],[Order Date]])/3,0)</f>
        <v>Q3</v>
      </c>
      <c r="E1320" s="5">
        <f>MONTH(SalesDataTable[[#This Row],[Order Date]])</f>
        <v>7</v>
      </c>
      <c r="F1320" s="5" t="str">
        <f>TEXT(SalesDataTable[[#This Row],[Order Date]], "MMM")</f>
        <v>Jul</v>
      </c>
      <c r="G1320" s="4" t="s">
        <v>6</v>
      </c>
      <c r="H1320" s="4" t="s">
        <v>43</v>
      </c>
      <c r="I1320" s="4" t="s">
        <v>2</v>
      </c>
      <c r="J1320" s="4" t="s">
        <v>3</v>
      </c>
      <c r="K1320" s="4" t="s">
        <v>23</v>
      </c>
      <c r="L1320" s="4" t="s">
        <v>40</v>
      </c>
      <c r="M1320" s="9">
        <v>4</v>
      </c>
      <c r="N1320" s="6">
        <v>82.47</v>
      </c>
      <c r="O1320" s="7">
        <v>0</v>
      </c>
      <c r="P1320" s="6">
        <v>40.22</v>
      </c>
      <c r="Q1320" s="6">
        <f t="shared" si="80"/>
        <v>329.88</v>
      </c>
      <c r="R1320" s="6">
        <f t="shared" si="81"/>
        <v>160.88</v>
      </c>
      <c r="S1320" s="6">
        <f t="shared" si="82"/>
        <v>169</v>
      </c>
      <c r="T1320" s="8">
        <f t="shared" si="83"/>
        <v>0.51230750575967021</v>
      </c>
      <c r="U1320" s="5">
        <f>YEAR(SalesDataTable[[#This Row],[Order Date]])</f>
        <v>2026</v>
      </c>
      <c r="V1320" s="8" t="str">
        <f>"Q"&amp;ROUNDUP(MONTH(SalesDataTable[[#This Row],[Order Date]])/3,0)</f>
        <v>Q3</v>
      </c>
      <c r="W1320" s="9">
        <f>MONTH(SalesDataTable[[#This Row],[Order Date]])</f>
        <v>7</v>
      </c>
      <c r="X1320" s="8" t="str">
        <f>TEXT(SalesDataTable[[#This Row],[Order Date]],"mmm")</f>
        <v>Jul</v>
      </c>
    </row>
    <row r="1321" spans="1:24" ht="16">
      <c r="A1321" s="2">
        <v>3715</v>
      </c>
      <c r="B1321" s="3">
        <v>46213</v>
      </c>
      <c r="C1321" s="5">
        <f>YEAR(SalesDataTable[[#This Row],[Order Date]])</f>
        <v>2026</v>
      </c>
      <c r="D1321" s="14" t="str">
        <f>"Q"&amp;ROUNDUP(MONTH(SalesDataTable[[#This Row],[Order Date]])/3,0)</f>
        <v>Q3</v>
      </c>
      <c r="E1321" s="5">
        <f>MONTH(SalesDataTable[[#This Row],[Order Date]])</f>
        <v>7</v>
      </c>
      <c r="F1321" s="5" t="str">
        <f>TEXT(SalesDataTable[[#This Row],[Order Date]], "MMM")</f>
        <v>Jul</v>
      </c>
      <c r="G1321" s="4" t="s">
        <v>20</v>
      </c>
      <c r="H1321" s="4" t="s">
        <v>33</v>
      </c>
      <c r="I1321" s="4" t="s">
        <v>2</v>
      </c>
      <c r="J1321" s="4" t="s">
        <v>13</v>
      </c>
      <c r="K1321" s="4" t="s">
        <v>23</v>
      </c>
      <c r="L1321" s="4" t="s">
        <v>51</v>
      </c>
      <c r="M1321" s="9">
        <v>1</v>
      </c>
      <c r="N1321" s="6">
        <v>122.14</v>
      </c>
      <c r="O1321" s="7">
        <v>0.15</v>
      </c>
      <c r="P1321" s="6">
        <v>59.87</v>
      </c>
      <c r="Q1321" s="6">
        <f t="shared" si="80"/>
        <v>103.819</v>
      </c>
      <c r="R1321" s="6">
        <f t="shared" si="81"/>
        <v>59.87</v>
      </c>
      <c r="S1321" s="6">
        <f t="shared" si="82"/>
        <v>43.949000000000005</v>
      </c>
      <c r="T1321" s="8">
        <f t="shared" si="83"/>
        <v>0.42332328379198414</v>
      </c>
      <c r="U1321" s="5">
        <f>YEAR(SalesDataTable[[#This Row],[Order Date]])</f>
        <v>2026</v>
      </c>
      <c r="V1321" s="8" t="str">
        <f>"Q"&amp;ROUNDUP(MONTH(SalesDataTable[[#This Row],[Order Date]])/3,0)</f>
        <v>Q3</v>
      </c>
      <c r="W1321" s="9">
        <f>MONTH(SalesDataTable[[#This Row],[Order Date]])</f>
        <v>7</v>
      </c>
      <c r="X1321" s="8" t="str">
        <f>TEXT(SalesDataTable[[#This Row],[Order Date]],"mmm")</f>
        <v>Jul</v>
      </c>
    </row>
    <row r="1322" spans="1:24" ht="16">
      <c r="A1322" s="2">
        <v>3940</v>
      </c>
      <c r="B1322" s="3">
        <v>46213</v>
      </c>
      <c r="C1322" s="5">
        <f>YEAR(SalesDataTable[[#This Row],[Order Date]])</f>
        <v>2026</v>
      </c>
      <c r="D1322" s="14" t="str">
        <f>"Q"&amp;ROUNDUP(MONTH(SalesDataTable[[#This Row],[Order Date]])/3,0)</f>
        <v>Q3</v>
      </c>
      <c r="E1322" s="5">
        <f>MONTH(SalesDataTable[[#This Row],[Order Date]])</f>
        <v>7</v>
      </c>
      <c r="F1322" s="5" t="str">
        <f>TEXT(SalesDataTable[[#This Row],[Order Date]], "MMM")</f>
        <v>Jul</v>
      </c>
      <c r="G1322" s="4" t="s">
        <v>11</v>
      </c>
      <c r="H1322" s="4" t="s">
        <v>52</v>
      </c>
      <c r="I1322" s="4" t="s">
        <v>19</v>
      </c>
      <c r="J1322" s="4" t="s">
        <v>3</v>
      </c>
      <c r="K1322" s="4" t="s">
        <v>9</v>
      </c>
      <c r="L1322" s="4" t="s">
        <v>17</v>
      </c>
      <c r="M1322" s="9">
        <v>3</v>
      </c>
      <c r="N1322" s="6">
        <v>143.59</v>
      </c>
      <c r="O1322" s="7">
        <v>0</v>
      </c>
      <c r="P1322" s="6">
        <v>78.91</v>
      </c>
      <c r="Q1322" s="6">
        <f t="shared" si="80"/>
        <v>430.77</v>
      </c>
      <c r="R1322" s="6">
        <f t="shared" si="81"/>
        <v>236.73</v>
      </c>
      <c r="S1322" s="6">
        <f t="shared" si="82"/>
        <v>194.04</v>
      </c>
      <c r="T1322" s="8">
        <f t="shared" si="83"/>
        <v>0.45044919562643637</v>
      </c>
      <c r="U1322" s="5">
        <f>YEAR(SalesDataTable[[#This Row],[Order Date]])</f>
        <v>2026</v>
      </c>
      <c r="V1322" s="8" t="str">
        <f>"Q"&amp;ROUNDUP(MONTH(SalesDataTable[[#This Row],[Order Date]])/3,0)</f>
        <v>Q3</v>
      </c>
      <c r="W1322" s="9">
        <f>MONTH(SalesDataTable[[#This Row],[Order Date]])</f>
        <v>7</v>
      </c>
      <c r="X1322" s="8" t="str">
        <f>TEXT(SalesDataTable[[#This Row],[Order Date]],"mmm")</f>
        <v>Jul</v>
      </c>
    </row>
    <row r="1323" spans="1:24" ht="16">
      <c r="A1323" s="2">
        <v>4760</v>
      </c>
      <c r="B1323" s="3">
        <v>46213</v>
      </c>
      <c r="C1323" s="5">
        <f>YEAR(SalesDataTable[[#This Row],[Order Date]])</f>
        <v>2026</v>
      </c>
      <c r="D1323" s="14" t="str">
        <f>"Q"&amp;ROUNDUP(MONTH(SalesDataTable[[#This Row],[Order Date]])/3,0)</f>
        <v>Q3</v>
      </c>
      <c r="E1323" s="5">
        <f>MONTH(SalesDataTable[[#This Row],[Order Date]])</f>
        <v>7</v>
      </c>
      <c r="F1323" s="5" t="str">
        <f>TEXT(SalesDataTable[[#This Row],[Order Date]], "MMM")</f>
        <v>Jul</v>
      </c>
      <c r="G1323" s="4" t="s">
        <v>20</v>
      </c>
      <c r="H1323" s="4" t="s">
        <v>47</v>
      </c>
      <c r="I1323" s="4" t="s">
        <v>2</v>
      </c>
      <c r="J1323" s="4" t="s">
        <v>16</v>
      </c>
      <c r="K1323" s="4" t="s">
        <v>9</v>
      </c>
      <c r="L1323" s="4" t="s">
        <v>37</v>
      </c>
      <c r="M1323" s="9">
        <v>2</v>
      </c>
      <c r="N1323" s="6">
        <v>157.66</v>
      </c>
      <c r="O1323" s="7">
        <v>0</v>
      </c>
      <c r="P1323" s="6">
        <v>78.760000000000005</v>
      </c>
      <c r="Q1323" s="6">
        <f t="shared" si="80"/>
        <v>315.32</v>
      </c>
      <c r="R1323" s="6">
        <f t="shared" si="81"/>
        <v>157.52000000000001</v>
      </c>
      <c r="S1323" s="6">
        <f t="shared" si="82"/>
        <v>157.79999999999998</v>
      </c>
      <c r="T1323" s="8">
        <f t="shared" si="83"/>
        <v>0.50044399340352652</v>
      </c>
      <c r="U1323" s="5">
        <f>YEAR(SalesDataTable[[#This Row],[Order Date]])</f>
        <v>2026</v>
      </c>
      <c r="V1323" s="8" t="str">
        <f>"Q"&amp;ROUNDUP(MONTH(SalesDataTable[[#This Row],[Order Date]])/3,0)</f>
        <v>Q3</v>
      </c>
      <c r="W1323" s="9">
        <f>MONTH(SalesDataTable[[#This Row],[Order Date]])</f>
        <v>7</v>
      </c>
      <c r="X1323" s="8" t="str">
        <f>TEXT(SalesDataTable[[#This Row],[Order Date]],"mmm")</f>
        <v>Jul</v>
      </c>
    </row>
    <row r="1324" spans="1:24" ht="16">
      <c r="A1324" s="2">
        <v>4768</v>
      </c>
      <c r="B1324" s="3">
        <v>46213</v>
      </c>
      <c r="C1324" s="5">
        <f>YEAR(SalesDataTable[[#This Row],[Order Date]])</f>
        <v>2026</v>
      </c>
      <c r="D1324" s="14" t="str">
        <f>"Q"&amp;ROUNDUP(MONTH(SalesDataTable[[#This Row],[Order Date]])/3,0)</f>
        <v>Q3</v>
      </c>
      <c r="E1324" s="5">
        <f>MONTH(SalesDataTable[[#This Row],[Order Date]])</f>
        <v>7</v>
      </c>
      <c r="F1324" s="5" t="str">
        <f>TEXT(SalesDataTable[[#This Row],[Order Date]], "MMM")</f>
        <v>Jul</v>
      </c>
      <c r="G1324" s="4" t="s">
        <v>6</v>
      </c>
      <c r="H1324" s="4" t="s">
        <v>7</v>
      </c>
      <c r="I1324" s="4" t="s">
        <v>2</v>
      </c>
      <c r="J1324" s="4" t="s">
        <v>16</v>
      </c>
      <c r="K1324" s="4" t="s">
        <v>4</v>
      </c>
      <c r="L1324" s="4" t="s">
        <v>30</v>
      </c>
      <c r="M1324" s="9">
        <v>1</v>
      </c>
      <c r="N1324" s="6">
        <v>101.58</v>
      </c>
      <c r="O1324" s="7">
        <v>0</v>
      </c>
      <c r="P1324" s="6">
        <v>49.83</v>
      </c>
      <c r="Q1324" s="6">
        <f t="shared" si="80"/>
        <v>101.58</v>
      </c>
      <c r="R1324" s="6">
        <f t="shared" si="81"/>
        <v>49.83</v>
      </c>
      <c r="S1324" s="6">
        <f t="shared" si="82"/>
        <v>51.75</v>
      </c>
      <c r="T1324" s="8">
        <f t="shared" si="83"/>
        <v>0.50945067926757237</v>
      </c>
      <c r="U1324" s="5">
        <f>YEAR(SalesDataTable[[#This Row],[Order Date]])</f>
        <v>2026</v>
      </c>
      <c r="V1324" s="8" t="str">
        <f>"Q"&amp;ROUNDUP(MONTH(SalesDataTable[[#This Row],[Order Date]])/3,0)</f>
        <v>Q3</v>
      </c>
      <c r="W1324" s="9">
        <f>MONTH(SalesDataTable[[#This Row],[Order Date]])</f>
        <v>7</v>
      </c>
      <c r="X1324" s="8" t="str">
        <f>TEXT(SalesDataTable[[#This Row],[Order Date]],"mmm")</f>
        <v>Jul</v>
      </c>
    </row>
    <row r="1325" spans="1:24" ht="16">
      <c r="A1325" s="2">
        <v>5025</v>
      </c>
      <c r="B1325" s="3">
        <v>46213</v>
      </c>
      <c r="C1325" s="5">
        <f>YEAR(SalesDataTable[[#This Row],[Order Date]])</f>
        <v>2026</v>
      </c>
      <c r="D1325" s="14" t="str">
        <f>"Q"&amp;ROUNDUP(MONTH(SalesDataTable[[#This Row],[Order Date]])/3,0)</f>
        <v>Q3</v>
      </c>
      <c r="E1325" s="5">
        <f>MONTH(SalesDataTable[[#This Row],[Order Date]])</f>
        <v>7</v>
      </c>
      <c r="F1325" s="5" t="str">
        <f>TEXT(SalesDataTable[[#This Row],[Order Date]], "MMM")</f>
        <v>Jul</v>
      </c>
      <c r="G1325" s="4" t="s">
        <v>11</v>
      </c>
      <c r="H1325" s="4" t="s">
        <v>18</v>
      </c>
      <c r="I1325" s="4" t="s">
        <v>2</v>
      </c>
      <c r="J1325" s="4" t="s">
        <v>3</v>
      </c>
      <c r="K1325" s="4" t="s">
        <v>14</v>
      </c>
      <c r="L1325" s="4" t="s">
        <v>48</v>
      </c>
      <c r="M1325" s="9">
        <v>4</v>
      </c>
      <c r="N1325" s="6">
        <v>166.71</v>
      </c>
      <c r="O1325" s="7">
        <v>0</v>
      </c>
      <c r="P1325" s="6">
        <v>86.55</v>
      </c>
      <c r="Q1325" s="6">
        <f t="shared" si="80"/>
        <v>666.84</v>
      </c>
      <c r="R1325" s="6">
        <f t="shared" si="81"/>
        <v>346.2</v>
      </c>
      <c r="S1325" s="6">
        <f t="shared" si="82"/>
        <v>320.64000000000004</v>
      </c>
      <c r="T1325" s="8">
        <f t="shared" si="83"/>
        <v>0.48083498290444487</v>
      </c>
      <c r="U1325" s="5">
        <f>YEAR(SalesDataTable[[#This Row],[Order Date]])</f>
        <v>2026</v>
      </c>
      <c r="V1325" s="8" t="str">
        <f>"Q"&amp;ROUNDUP(MONTH(SalesDataTable[[#This Row],[Order Date]])/3,0)</f>
        <v>Q3</v>
      </c>
      <c r="W1325" s="9">
        <f>MONTH(SalesDataTable[[#This Row],[Order Date]])</f>
        <v>7</v>
      </c>
      <c r="X1325" s="8" t="str">
        <f>TEXT(SalesDataTable[[#This Row],[Order Date]],"mmm")</f>
        <v>Jul</v>
      </c>
    </row>
    <row r="1326" spans="1:24" ht="16">
      <c r="A1326" s="2">
        <v>165</v>
      </c>
      <c r="B1326" s="3">
        <v>46214</v>
      </c>
      <c r="C1326" s="5">
        <f>YEAR(SalesDataTable[[#This Row],[Order Date]])</f>
        <v>2026</v>
      </c>
      <c r="D1326" s="14" t="str">
        <f>"Q"&amp;ROUNDUP(MONTH(SalesDataTable[[#This Row],[Order Date]])/3,0)</f>
        <v>Q3</v>
      </c>
      <c r="E1326" s="5">
        <f>MONTH(SalesDataTable[[#This Row],[Order Date]])</f>
        <v>7</v>
      </c>
      <c r="F1326" s="5" t="str">
        <f>TEXT(SalesDataTable[[#This Row],[Order Date]], "MMM")</f>
        <v>Jul</v>
      </c>
      <c r="G1326" s="4" t="s">
        <v>6</v>
      </c>
      <c r="H1326" s="4" t="s">
        <v>43</v>
      </c>
      <c r="I1326" s="4" t="s">
        <v>19</v>
      </c>
      <c r="J1326" s="4" t="s">
        <v>13</v>
      </c>
      <c r="K1326" s="4" t="s">
        <v>4</v>
      </c>
      <c r="L1326" s="4" t="s">
        <v>5</v>
      </c>
      <c r="M1326" s="9">
        <v>2</v>
      </c>
      <c r="N1326" s="6">
        <v>83.33</v>
      </c>
      <c r="O1326" s="7">
        <v>0</v>
      </c>
      <c r="P1326" s="6">
        <v>42.11</v>
      </c>
      <c r="Q1326" s="6">
        <f t="shared" si="80"/>
        <v>166.66</v>
      </c>
      <c r="R1326" s="6">
        <f t="shared" si="81"/>
        <v>84.22</v>
      </c>
      <c r="S1326" s="6">
        <f t="shared" si="82"/>
        <v>82.44</v>
      </c>
      <c r="T1326" s="8">
        <f t="shared" si="83"/>
        <v>0.49465978639145564</v>
      </c>
      <c r="U1326" s="5">
        <f>YEAR(SalesDataTable[[#This Row],[Order Date]])</f>
        <v>2026</v>
      </c>
      <c r="V1326" s="8" t="str">
        <f>"Q"&amp;ROUNDUP(MONTH(SalesDataTable[[#This Row],[Order Date]])/3,0)</f>
        <v>Q3</v>
      </c>
      <c r="W1326" s="9">
        <f>MONTH(SalesDataTable[[#This Row],[Order Date]])</f>
        <v>7</v>
      </c>
      <c r="X1326" s="8" t="str">
        <f>TEXT(SalesDataTable[[#This Row],[Order Date]],"mmm")</f>
        <v>Jul</v>
      </c>
    </row>
    <row r="1327" spans="1:24" ht="16">
      <c r="A1327" s="2">
        <v>198</v>
      </c>
      <c r="B1327" s="3">
        <v>46214</v>
      </c>
      <c r="C1327" s="5">
        <f>YEAR(SalesDataTable[[#This Row],[Order Date]])</f>
        <v>2026</v>
      </c>
      <c r="D1327" s="14" t="str">
        <f>"Q"&amp;ROUNDUP(MONTH(SalesDataTable[[#This Row],[Order Date]])/3,0)</f>
        <v>Q3</v>
      </c>
      <c r="E1327" s="5">
        <f>MONTH(SalesDataTable[[#This Row],[Order Date]])</f>
        <v>7</v>
      </c>
      <c r="F1327" s="5" t="str">
        <f>TEXT(SalesDataTable[[#This Row],[Order Date]], "MMM")</f>
        <v>Jul</v>
      </c>
      <c r="G1327" s="4" t="s">
        <v>0</v>
      </c>
      <c r="H1327" s="4" t="s">
        <v>50</v>
      </c>
      <c r="I1327" s="4" t="s">
        <v>2</v>
      </c>
      <c r="J1327" s="4" t="s">
        <v>13</v>
      </c>
      <c r="K1327" s="4" t="s">
        <v>9</v>
      </c>
      <c r="L1327" s="4" t="s">
        <v>46</v>
      </c>
      <c r="M1327" s="9">
        <v>2</v>
      </c>
      <c r="N1327" s="6">
        <v>71.77</v>
      </c>
      <c r="O1327" s="7">
        <v>0.05</v>
      </c>
      <c r="P1327" s="6">
        <v>32.9</v>
      </c>
      <c r="Q1327" s="6">
        <f t="shared" si="80"/>
        <v>136.363</v>
      </c>
      <c r="R1327" s="6">
        <f t="shared" si="81"/>
        <v>65.8</v>
      </c>
      <c r="S1327" s="6">
        <f t="shared" si="82"/>
        <v>70.563000000000002</v>
      </c>
      <c r="T1327" s="8">
        <f t="shared" si="83"/>
        <v>0.5174644148339359</v>
      </c>
      <c r="U1327" s="5">
        <f>YEAR(SalesDataTable[[#This Row],[Order Date]])</f>
        <v>2026</v>
      </c>
      <c r="V1327" s="8" t="str">
        <f>"Q"&amp;ROUNDUP(MONTH(SalesDataTable[[#This Row],[Order Date]])/3,0)</f>
        <v>Q3</v>
      </c>
      <c r="W1327" s="9">
        <f>MONTH(SalesDataTable[[#This Row],[Order Date]])</f>
        <v>7</v>
      </c>
      <c r="X1327" s="8" t="str">
        <f>TEXT(SalesDataTable[[#This Row],[Order Date]],"mmm")</f>
        <v>Jul</v>
      </c>
    </row>
    <row r="1328" spans="1:24" ht="16">
      <c r="A1328" s="2">
        <v>1480</v>
      </c>
      <c r="B1328" s="3">
        <v>46214</v>
      </c>
      <c r="C1328" s="5">
        <f>YEAR(SalesDataTable[[#This Row],[Order Date]])</f>
        <v>2026</v>
      </c>
      <c r="D1328" s="14" t="str">
        <f>"Q"&amp;ROUNDUP(MONTH(SalesDataTable[[#This Row],[Order Date]])/3,0)</f>
        <v>Q3</v>
      </c>
      <c r="E1328" s="5">
        <f>MONTH(SalesDataTable[[#This Row],[Order Date]])</f>
        <v>7</v>
      </c>
      <c r="F1328" s="5" t="str">
        <f>TEXT(SalesDataTable[[#This Row],[Order Date]], "MMM")</f>
        <v>Jul</v>
      </c>
      <c r="G1328" s="4" t="s">
        <v>0</v>
      </c>
      <c r="H1328" s="4" t="s">
        <v>50</v>
      </c>
      <c r="I1328" s="4" t="s">
        <v>2</v>
      </c>
      <c r="J1328" s="4" t="s">
        <v>13</v>
      </c>
      <c r="K1328" s="4" t="s">
        <v>14</v>
      </c>
      <c r="L1328" s="4" t="s">
        <v>48</v>
      </c>
      <c r="M1328" s="9">
        <v>3</v>
      </c>
      <c r="N1328" s="6">
        <v>164.5</v>
      </c>
      <c r="O1328" s="7">
        <v>0</v>
      </c>
      <c r="P1328" s="6">
        <v>87.06</v>
      </c>
      <c r="Q1328" s="6">
        <f t="shared" si="80"/>
        <v>493.5</v>
      </c>
      <c r="R1328" s="6">
        <f t="shared" si="81"/>
        <v>261.18</v>
      </c>
      <c r="S1328" s="6">
        <f t="shared" si="82"/>
        <v>232.32</v>
      </c>
      <c r="T1328" s="8">
        <f t="shared" si="83"/>
        <v>0.47075987841945288</v>
      </c>
      <c r="U1328" s="5">
        <f>YEAR(SalesDataTable[[#This Row],[Order Date]])</f>
        <v>2026</v>
      </c>
      <c r="V1328" s="8" t="str">
        <f>"Q"&amp;ROUNDUP(MONTH(SalesDataTable[[#This Row],[Order Date]])/3,0)</f>
        <v>Q3</v>
      </c>
      <c r="W1328" s="9">
        <f>MONTH(SalesDataTable[[#This Row],[Order Date]])</f>
        <v>7</v>
      </c>
      <c r="X1328" s="8" t="str">
        <f>TEXT(SalesDataTable[[#This Row],[Order Date]],"mmm")</f>
        <v>Jul</v>
      </c>
    </row>
    <row r="1329" spans="1:24" ht="16">
      <c r="A1329" s="2">
        <v>1990</v>
      </c>
      <c r="B1329" s="3">
        <v>46214</v>
      </c>
      <c r="C1329" s="5">
        <f>YEAR(SalesDataTable[[#This Row],[Order Date]])</f>
        <v>2026</v>
      </c>
      <c r="D1329" s="14" t="str">
        <f>"Q"&amp;ROUNDUP(MONTH(SalesDataTable[[#This Row],[Order Date]])/3,0)</f>
        <v>Q3</v>
      </c>
      <c r="E1329" s="5">
        <f>MONTH(SalesDataTable[[#This Row],[Order Date]])</f>
        <v>7</v>
      </c>
      <c r="F1329" s="5" t="str">
        <f>TEXT(SalesDataTable[[#This Row],[Order Date]], "MMM")</f>
        <v>Jul</v>
      </c>
      <c r="G1329" s="4" t="s">
        <v>0</v>
      </c>
      <c r="H1329" s="4" t="s">
        <v>50</v>
      </c>
      <c r="I1329" s="4" t="s">
        <v>2</v>
      </c>
      <c r="J1329" s="4" t="s">
        <v>3</v>
      </c>
      <c r="K1329" s="4" t="s">
        <v>23</v>
      </c>
      <c r="L1329" s="4" t="s">
        <v>40</v>
      </c>
      <c r="M1329" s="9">
        <v>3</v>
      </c>
      <c r="N1329" s="6">
        <v>82.28</v>
      </c>
      <c r="O1329" s="7">
        <v>0.1</v>
      </c>
      <c r="P1329" s="6">
        <v>39.51</v>
      </c>
      <c r="Q1329" s="6">
        <f t="shared" si="80"/>
        <v>222.15600000000001</v>
      </c>
      <c r="R1329" s="6">
        <f t="shared" si="81"/>
        <v>118.53</v>
      </c>
      <c r="S1329" s="6">
        <f t="shared" si="82"/>
        <v>103.626</v>
      </c>
      <c r="T1329" s="8">
        <f t="shared" si="83"/>
        <v>0.46645600388915898</v>
      </c>
      <c r="U1329" s="5">
        <f>YEAR(SalesDataTable[[#This Row],[Order Date]])</f>
        <v>2026</v>
      </c>
      <c r="V1329" s="8" t="str">
        <f>"Q"&amp;ROUNDUP(MONTH(SalesDataTable[[#This Row],[Order Date]])/3,0)</f>
        <v>Q3</v>
      </c>
      <c r="W1329" s="9">
        <f>MONTH(SalesDataTable[[#This Row],[Order Date]])</f>
        <v>7</v>
      </c>
      <c r="X1329" s="8" t="str">
        <f>TEXT(SalesDataTable[[#This Row],[Order Date]],"mmm")</f>
        <v>Jul</v>
      </c>
    </row>
    <row r="1330" spans="1:24" ht="16">
      <c r="A1330" s="2">
        <v>2298</v>
      </c>
      <c r="B1330" s="3">
        <v>46214</v>
      </c>
      <c r="C1330" s="5">
        <f>YEAR(SalesDataTable[[#This Row],[Order Date]])</f>
        <v>2026</v>
      </c>
      <c r="D1330" s="14" t="str">
        <f>"Q"&amp;ROUNDUP(MONTH(SalesDataTable[[#This Row],[Order Date]])/3,0)</f>
        <v>Q3</v>
      </c>
      <c r="E1330" s="5">
        <f>MONTH(SalesDataTable[[#This Row],[Order Date]])</f>
        <v>7</v>
      </c>
      <c r="F1330" s="5" t="str">
        <f>TEXT(SalesDataTable[[#This Row],[Order Date]], "MMM")</f>
        <v>Jul</v>
      </c>
      <c r="G1330" s="4" t="s">
        <v>11</v>
      </c>
      <c r="H1330" s="4" t="s">
        <v>12</v>
      </c>
      <c r="I1330" s="4" t="s">
        <v>19</v>
      </c>
      <c r="J1330" s="4" t="s">
        <v>13</v>
      </c>
      <c r="K1330" s="4" t="s">
        <v>4</v>
      </c>
      <c r="L1330" s="4" t="s">
        <v>30</v>
      </c>
      <c r="M1330" s="9">
        <v>2</v>
      </c>
      <c r="N1330" s="6">
        <v>103.17</v>
      </c>
      <c r="O1330" s="7">
        <v>0</v>
      </c>
      <c r="P1330" s="6">
        <v>50.49</v>
      </c>
      <c r="Q1330" s="6">
        <f t="shared" si="80"/>
        <v>206.34</v>
      </c>
      <c r="R1330" s="6">
        <f t="shared" si="81"/>
        <v>100.98</v>
      </c>
      <c r="S1330" s="6">
        <f t="shared" si="82"/>
        <v>105.36</v>
      </c>
      <c r="T1330" s="8">
        <f t="shared" si="83"/>
        <v>0.51061355045071244</v>
      </c>
      <c r="U1330" s="5">
        <f>YEAR(SalesDataTable[[#This Row],[Order Date]])</f>
        <v>2026</v>
      </c>
      <c r="V1330" s="8" t="str">
        <f>"Q"&amp;ROUNDUP(MONTH(SalesDataTable[[#This Row],[Order Date]])/3,0)</f>
        <v>Q3</v>
      </c>
      <c r="W1330" s="9">
        <f>MONTH(SalesDataTable[[#This Row],[Order Date]])</f>
        <v>7</v>
      </c>
      <c r="X1330" s="8" t="str">
        <f>TEXT(SalesDataTable[[#This Row],[Order Date]],"mmm")</f>
        <v>Jul</v>
      </c>
    </row>
    <row r="1331" spans="1:24" ht="16">
      <c r="A1331" s="2">
        <v>2886</v>
      </c>
      <c r="B1331" s="3">
        <v>46214</v>
      </c>
      <c r="C1331" s="5">
        <f>YEAR(SalesDataTable[[#This Row],[Order Date]])</f>
        <v>2026</v>
      </c>
      <c r="D1331" s="14" t="str">
        <f>"Q"&amp;ROUNDUP(MONTH(SalesDataTable[[#This Row],[Order Date]])/3,0)</f>
        <v>Q3</v>
      </c>
      <c r="E1331" s="5">
        <f>MONTH(SalesDataTable[[#This Row],[Order Date]])</f>
        <v>7</v>
      </c>
      <c r="F1331" s="5" t="str">
        <f>TEXT(SalesDataTable[[#This Row],[Order Date]], "MMM")</f>
        <v>Jul</v>
      </c>
      <c r="G1331" s="4" t="s">
        <v>0</v>
      </c>
      <c r="H1331" s="4" t="s">
        <v>50</v>
      </c>
      <c r="I1331" s="4" t="s">
        <v>2</v>
      </c>
      <c r="J1331" s="4" t="s">
        <v>13</v>
      </c>
      <c r="K1331" s="4" t="s">
        <v>4</v>
      </c>
      <c r="L1331" s="4" t="s">
        <v>22</v>
      </c>
      <c r="M1331" s="9">
        <v>1</v>
      </c>
      <c r="N1331" s="6">
        <v>50.33</v>
      </c>
      <c r="O1331" s="7">
        <v>0.05</v>
      </c>
      <c r="P1331" s="6">
        <v>22.06</v>
      </c>
      <c r="Q1331" s="6">
        <f t="shared" si="80"/>
        <v>47.813499999999998</v>
      </c>
      <c r="R1331" s="6">
        <f t="shared" si="81"/>
        <v>22.06</v>
      </c>
      <c r="S1331" s="6">
        <f t="shared" si="82"/>
        <v>25.753499999999999</v>
      </c>
      <c r="T1331" s="8">
        <f t="shared" si="83"/>
        <v>0.53862402877848303</v>
      </c>
      <c r="U1331" s="5">
        <f>YEAR(SalesDataTable[[#This Row],[Order Date]])</f>
        <v>2026</v>
      </c>
      <c r="V1331" s="8" t="str">
        <f>"Q"&amp;ROUNDUP(MONTH(SalesDataTable[[#This Row],[Order Date]])/3,0)</f>
        <v>Q3</v>
      </c>
      <c r="W1331" s="9">
        <f>MONTH(SalesDataTable[[#This Row],[Order Date]])</f>
        <v>7</v>
      </c>
      <c r="X1331" s="8" t="str">
        <f>TEXT(SalesDataTable[[#This Row],[Order Date]],"mmm")</f>
        <v>Jul</v>
      </c>
    </row>
    <row r="1332" spans="1:24" ht="16">
      <c r="A1332" s="2">
        <v>2893</v>
      </c>
      <c r="B1332" s="3">
        <v>46214</v>
      </c>
      <c r="C1332" s="5">
        <f>YEAR(SalesDataTable[[#This Row],[Order Date]])</f>
        <v>2026</v>
      </c>
      <c r="D1332" s="14" t="str">
        <f>"Q"&amp;ROUNDUP(MONTH(SalesDataTable[[#This Row],[Order Date]])/3,0)</f>
        <v>Q3</v>
      </c>
      <c r="E1332" s="5">
        <f>MONTH(SalesDataTable[[#This Row],[Order Date]])</f>
        <v>7</v>
      </c>
      <c r="F1332" s="5" t="str">
        <f>TEXT(SalesDataTable[[#This Row],[Order Date]], "MMM")</f>
        <v>Jul</v>
      </c>
      <c r="G1332" s="4" t="s">
        <v>6</v>
      </c>
      <c r="H1332" s="4" t="s">
        <v>41</v>
      </c>
      <c r="I1332" s="4" t="s">
        <v>8</v>
      </c>
      <c r="J1332" s="4" t="s">
        <v>16</v>
      </c>
      <c r="K1332" s="4" t="s">
        <v>9</v>
      </c>
      <c r="L1332" s="4" t="s">
        <v>17</v>
      </c>
      <c r="M1332" s="9">
        <v>6</v>
      </c>
      <c r="N1332" s="6">
        <v>142.78</v>
      </c>
      <c r="O1332" s="7">
        <v>0.15</v>
      </c>
      <c r="P1332" s="6">
        <v>80.38</v>
      </c>
      <c r="Q1332" s="6">
        <f t="shared" si="80"/>
        <v>728.178</v>
      </c>
      <c r="R1332" s="6">
        <f t="shared" si="81"/>
        <v>482.28</v>
      </c>
      <c r="S1332" s="6">
        <f t="shared" si="82"/>
        <v>245.89800000000002</v>
      </c>
      <c r="T1332" s="8">
        <f t="shared" si="83"/>
        <v>0.33768941110552642</v>
      </c>
      <c r="U1332" s="5">
        <f>YEAR(SalesDataTable[[#This Row],[Order Date]])</f>
        <v>2026</v>
      </c>
      <c r="V1332" s="8" t="str">
        <f>"Q"&amp;ROUNDUP(MONTH(SalesDataTable[[#This Row],[Order Date]])/3,0)</f>
        <v>Q3</v>
      </c>
      <c r="W1332" s="9">
        <f>MONTH(SalesDataTable[[#This Row],[Order Date]])</f>
        <v>7</v>
      </c>
      <c r="X1332" s="8" t="str">
        <f>TEXT(SalesDataTable[[#This Row],[Order Date]],"mmm")</f>
        <v>Jul</v>
      </c>
    </row>
    <row r="1333" spans="1:24" ht="16">
      <c r="A1333" s="2">
        <v>2939</v>
      </c>
      <c r="B1333" s="3">
        <v>46214</v>
      </c>
      <c r="C1333" s="5">
        <f>YEAR(SalesDataTable[[#This Row],[Order Date]])</f>
        <v>2026</v>
      </c>
      <c r="D1333" s="14" t="str">
        <f>"Q"&amp;ROUNDUP(MONTH(SalesDataTable[[#This Row],[Order Date]])/3,0)</f>
        <v>Q3</v>
      </c>
      <c r="E1333" s="5">
        <f>MONTH(SalesDataTable[[#This Row],[Order Date]])</f>
        <v>7</v>
      </c>
      <c r="F1333" s="5" t="str">
        <f>TEXT(SalesDataTable[[#This Row],[Order Date]], "MMM")</f>
        <v>Jul</v>
      </c>
      <c r="G1333" s="4" t="s">
        <v>6</v>
      </c>
      <c r="H1333" s="4" t="s">
        <v>27</v>
      </c>
      <c r="I1333" s="4" t="s">
        <v>2</v>
      </c>
      <c r="J1333" s="4" t="s">
        <v>13</v>
      </c>
      <c r="K1333" s="4" t="s">
        <v>23</v>
      </c>
      <c r="L1333" s="4" t="s">
        <v>29</v>
      </c>
      <c r="M1333" s="9">
        <v>1</v>
      </c>
      <c r="N1333" s="6">
        <v>195.38</v>
      </c>
      <c r="O1333" s="7">
        <v>0.05</v>
      </c>
      <c r="P1333" s="6">
        <v>101.67</v>
      </c>
      <c r="Q1333" s="6">
        <f t="shared" si="80"/>
        <v>185.61099999999999</v>
      </c>
      <c r="R1333" s="6">
        <f t="shared" si="81"/>
        <v>101.67</v>
      </c>
      <c r="S1333" s="6">
        <f t="shared" si="82"/>
        <v>83.940999999999988</v>
      </c>
      <c r="T1333" s="8">
        <f t="shared" si="83"/>
        <v>0.45224151585843508</v>
      </c>
      <c r="U1333" s="5">
        <f>YEAR(SalesDataTable[[#This Row],[Order Date]])</f>
        <v>2026</v>
      </c>
      <c r="V1333" s="8" t="str">
        <f>"Q"&amp;ROUNDUP(MONTH(SalesDataTable[[#This Row],[Order Date]])/3,0)</f>
        <v>Q3</v>
      </c>
      <c r="W1333" s="9">
        <f>MONTH(SalesDataTable[[#This Row],[Order Date]])</f>
        <v>7</v>
      </c>
      <c r="X1333" s="8" t="str">
        <f>TEXT(SalesDataTable[[#This Row],[Order Date]],"mmm")</f>
        <v>Jul</v>
      </c>
    </row>
    <row r="1334" spans="1:24" ht="16">
      <c r="A1334" s="2">
        <v>3249</v>
      </c>
      <c r="B1334" s="3">
        <v>46214</v>
      </c>
      <c r="C1334" s="5">
        <f>YEAR(SalesDataTable[[#This Row],[Order Date]])</f>
        <v>2026</v>
      </c>
      <c r="D1334" s="14" t="str">
        <f>"Q"&amp;ROUNDUP(MONTH(SalesDataTable[[#This Row],[Order Date]])/3,0)</f>
        <v>Q3</v>
      </c>
      <c r="E1334" s="5">
        <f>MONTH(SalesDataTable[[#This Row],[Order Date]])</f>
        <v>7</v>
      </c>
      <c r="F1334" s="5" t="str">
        <f>TEXT(SalesDataTable[[#This Row],[Order Date]], "MMM")</f>
        <v>Jul</v>
      </c>
      <c r="G1334" s="4" t="s">
        <v>20</v>
      </c>
      <c r="H1334" s="4" t="s">
        <v>21</v>
      </c>
      <c r="I1334" s="4" t="s">
        <v>19</v>
      </c>
      <c r="J1334" s="4" t="s">
        <v>3</v>
      </c>
      <c r="K1334" s="4" t="s">
        <v>4</v>
      </c>
      <c r="L1334" s="4" t="s">
        <v>30</v>
      </c>
      <c r="M1334" s="9">
        <v>5</v>
      </c>
      <c r="N1334" s="6">
        <v>104.8</v>
      </c>
      <c r="O1334" s="7">
        <v>0</v>
      </c>
      <c r="P1334" s="6">
        <v>50.94</v>
      </c>
      <c r="Q1334" s="6">
        <f t="shared" si="80"/>
        <v>524</v>
      </c>
      <c r="R1334" s="6">
        <f t="shared" si="81"/>
        <v>254.7</v>
      </c>
      <c r="S1334" s="6">
        <f t="shared" si="82"/>
        <v>269.3</v>
      </c>
      <c r="T1334" s="8">
        <f t="shared" si="83"/>
        <v>0.51393129770992374</v>
      </c>
      <c r="U1334" s="5">
        <f>YEAR(SalesDataTable[[#This Row],[Order Date]])</f>
        <v>2026</v>
      </c>
      <c r="V1334" s="8" t="str">
        <f>"Q"&amp;ROUNDUP(MONTH(SalesDataTable[[#This Row],[Order Date]])/3,0)</f>
        <v>Q3</v>
      </c>
      <c r="W1334" s="9">
        <f>MONTH(SalesDataTable[[#This Row],[Order Date]])</f>
        <v>7</v>
      </c>
      <c r="X1334" s="8" t="str">
        <f>TEXT(SalesDataTable[[#This Row],[Order Date]],"mmm")</f>
        <v>Jul</v>
      </c>
    </row>
    <row r="1335" spans="1:24" ht="16">
      <c r="A1335" s="2">
        <v>3832</v>
      </c>
      <c r="B1335" s="3">
        <v>46214</v>
      </c>
      <c r="C1335" s="5">
        <f>YEAR(SalesDataTable[[#This Row],[Order Date]])</f>
        <v>2026</v>
      </c>
      <c r="D1335" s="14" t="str">
        <f>"Q"&amp;ROUNDUP(MONTH(SalesDataTable[[#This Row],[Order Date]])/3,0)</f>
        <v>Q3</v>
      </c>
      <c r="E1335" s="5">
        <f>MONTH(SalesDataTable[[#This Row],[Order Date]])</f>
        <v>7</v>
      </c>
      <c r="F1335" s="5" t="str">
        <f>TEXT(SalesDataTable[[#This Row],[Order Date]], "MMM")</f>
        <v>Jul</v>
      </c>
      <c r="G1335" s="4" t="s">
        <v>20</v>
      </c>
      <c r="H1335" s="4" t="s">
        <v>31</v>
      </c>
      <c r="I1335" s="4" t="s">
        <v>2</v>
      </c>
      <c r="J1335" s="4" t="s">
        <v>3</v>
      </c>
      <c r="K1335" s="4" t="s">
        <v>23</v>
      </c>
      <c r="L1335" s="4" t="s">
        <v>40</v>
      </c>
      <c r="M1335" s="9">
        <v>3</v>
      </c>
      <c r="N1335" s="6">
        <v>82.26</v>
      </c>
      <c r="O1335" s="7">
        <v>0</v>
      </c>
      <c r="P1335" s="6">
        <v>40.020000000000003</v>
      </c>
      <c r="Q1335" s="6">
        <f t="shared" si="80"/>
        <v>246.78000000000003</v>
      </c>
      <c r="R1335" s="6">
        <f t="shared" si="81"/>
        <v>120.06</v>
      </c>
      <c r="S1335" s="6">
        <f t="shared" si="82"/>
        <v>126.72000000000003</v>
      </c>
      <c r="T1335" s="8">
        <f t="shared" si="83"/>
        <v>0.51349380014587898</v>
      </c>
      <c r="U1335" s="5">
        <f>YEAR(SalesDataTable[[#This Row],[Order Date]])</f>
        <v>2026</v>
      </c>
      <c r="V1335" s="8" t="str">
        <f>"Q"&amp;ROUNDUP(MONTH(SalesDataTable[[#This Row],[Order Date]])/3,0)</f>
        <v>Q3</v>
      </c>
      <c r="W1335" s="9">
        <f>MONTH(SalesDataTable[[#This Row],[Order Date]])</f>
        <v>7</v>
      </c>
      <c r="X1335" s="8" t="str">
        <f>TEXT(SalesDataTable[[#This Row],[Order Date]],"mmm")</f>
        <v>Jul</v>
      </c>
    </row>
    <row r="1336" spans="1:24" ht="16">
      <c r="A1336" s="2">
        <v>3868</v>
      </c>
      <c r="B1336" s="3">
        <v>46214</v>
      </c>
      <c r="C1336" s="5">
        <f>YEAR(SalesDataTable[[#This Row],[Order Date]])</f>
        <v>2026</v>
      </c>
      <c r="D1336" s="14" t="str">
        <f>"Q"&amp;ROUNDUP(MONTH(SalesDataTable[[#This Row],[Order Date]])/3,0)</f>
        <v>Q3</v>
      </c>
      <c r="E1336" s="5">
        <f>MONTH(SalesDataTable[[#This Row],[Order Date]])</f>
        <v>7</v>
      </c>
      <c r="F1336" s="5" t="str">
        <f>TEXT(SalesDataTable[[#This Row],[Order Date]], "MMM")</f>
        <v>Jul</v>
      </c>
      <c r="G1336" s="4" t="s">
        <v>11</v>
      </c>
      <c r="H1336" s="4" t="s">
        <v>39</v>
      </c>
      <c r="I1336" s="4" t="s">
        <v>2</v>
      </c>
      <c r="J1336" s="4" t="s">
        <v>16</v>
      </c>
      <c r="K1336" s="4" t="s">
        <v>9</v>
      </c>
      <c r="L1336" s="4" t="s">
        <v>10</v>
      </c>
      <c r="M1336" s="9">
        <v>1</v>
      </c>
      <c r="N1336" s="6">
        <v>90.79</v>
      </c>
      <c r="O1336" s="7">
        <v>0</v>
      </c>
      <c r="P1336" s="6">
        <v>46.39</v>
      </c>
      <c r="Q1336" s="6">
        <f t="shared" si="80"/>
        <v>90.79</v>
      </c>
      <c r="R1336" s="6">
        <f t="shared" si="81"/>
        <v>46.39</v>
      </c>
      <c r="S1336" s="6">
        <f t="shared" si="82"/>
        <v>44.400000000000006</v>
      </c>
      <c r="T1336" s="8">
        <f t="shared" si="83"/>
        <v>0.4890406432426479</v>
      </c>
      <c r="U1336" s="5">
        <f>YEAR(SalesDataTable[[#This Row],[Order Date]])</f>
        <v>2026</v>
      </c>
      <c r="V1336" s="8" t="str">
        <f>"Q"&amp;ROUNDUP(MONTH(SalesDataTable[[#This Row],[Order Date]])/3,0)</f>
        <v>Q3</v>
      </c>
      <c r="W1336" s="9">
        <f>MONTH(SalesDataTable[[#This Row],[Order Date]])</f>
        <v>7</v>
      </c>
      <c r="X1336" s="8" t="str">
        <f>TEXT(SalesDataTable[[#This Row],[Order Date]],"mmm")</f>
        <v>Jul</v>
      </c>
    </row>
    <row r="1337" spans="1:24" ht="16">
      <c r="A1337" s="2">
        <v>4365</v>
      </c>
      <c r="B1337" s="3">
        <v>46214</v>
      </c>
      <c r="C1337" s="5">
        <f>YEAR(SalesDataTable[[#This Row],[Order Date]])</f>
        <v>2026</v>
      </c>
      <c r="D1337" s="14" t="str">
        <f>"Q"&amp;ROUNDUP(MONTH(SalesDataTable[[#This Row],[Order Date]])/3,0)</f>
        <v>Q3</v>
      </c>
      <c r="E1337" s="5">
        <f>MONTH(SalesDataTable[[#This Row],[Order Date]])</f>
        <v>7</v>
      </c>
      <c r="F1337" s="5" t="str">
        <f>TEXT(SalesDataTable[[#This Row],[Order Date]], "MMM")</f>
        <v>Jul</v>
      </c>
      <c r="G1337" s="4" t="s">
        <v>6</v>
      </c>
      <c r="H1337" s="4" t="s">
        <v>41</v>
      </c>
      <c r="I1337" s="4" t="s">
        <v>2</v>
      </c>
      <c r="J1337" s="4" t="s">
        <v>3</v>
      </c>
      <c r="K1337" s="4" t="s">
        <v>4</v>
      </c>
      <c r="L1337" s="4" t="s">
        <v>26</v>
      </c>
      <c r="M1337" s="9">
        <v>1</v>
      </c>
      <c r="N1337" s="6">
        <v>41.33</v>
      </c>
      <c r="O1337" s="7">
        <v>0</v>
      </c>
      <c r="P1337" s="6">
        <v>17.2</v>
      </c>
      <c r="Q1337" s="6">
        <f t="shared" si="80"/>
        <v>41.33</v>
      </c>
      <c r="R1337" s="6">
        <f t="shared" si="81"/>
        <v>17.2</v>
      </c>
      <c r="S1337" s="6">
        <f t="shared" si="82"/>
        <v>24.13</v>
      </c>
      <c r="T1337" s="8">
        <f t="shared" si="83"/>
        <v>0.58383740624243896</v>
      </c>
      <c r="U1337" s="5">
        <f>YEAR(SalesDataTable[[#This Row],[Order Date]])</f>
        <v>2026</v>
      </c>
      <c r="V1337" s="8" t="str">
        <f>"Q"&amp;ROUNDUP(MONTH(SalesDataTable[[#This Row],[Order Date]])/3,0)</f>
        <v>Q3</v>
      </c>
      <c r="W1337" s="9">
        <f>MONTH(SalesDataTable[[#This Row],[Order Date]])</f>
        <v>7</v>
      </c>
      <c r="X1337" s="8" t="str">
        <f>TEXT(SalesDataTable[[#This Row],[Order Date]],"mmm")</f>
        <v>Jul</v>
      </c>
    </row>
    <row r="1338" spans="1:24" ht="16">
      <c r="A1338" s="2">
        <v>314</v>
      </c>
      <c r="B1338" s="3">
        <v>46215</v>
      </c>
      <c r="C1338" s="5">
        <f>YEAR(SalesDataTable[[#This Row],[Order Date]])</f>
        <v>2026</v>
      </c>
      <c r="D1338" s="14" t="str">
        <f>"Q"&amp;ROUNDUP(MONTH(SalesDataTable[[#This Row],[Order Date]])/3,0)</f>
        <v>Q3</v>
      </c>
      <c r="E1338" s="5">
        <f>MONTH(SalesDataTable[[#This Row],[Order Date]])</f>
        <v>7</v>
      </c>
      <c r="F1338" s="5" t="str">
        <f>TEXT(SalesDataTable[[#This Row],[Order Date]], "MMM")</f>
        <v>Jul</v>
      </c>
      <c r="G1338" s="4" t="s">
        <v>11</v>
      </c>
      <c r="H1338" s="4" t="s">
        <v>12</v>
      </c>
      <c r="I1338" s="4" t="s">
        <v>2</v>
      </c>
      <c r="J1338" s="4" t="s">
        <v>3</v>
      </c>
      <c r="K1338" s="4" t="s">
        <v>34</v>
      </c>
      <c r="L1338" s="4" t="s">
        <v>35</v>
      </c>
      <c r="M1338" s="9">
        <v>2</v>
      </c>
      <c r="N1338" s="6">
        <v>41.09</v>
      </c>
      <c r="O1338" s="7">
        <v>0.05</v>
      </c>
      <c r="P1338" s="6">
        <v>14.54</v>
      </c>
      <c r="Q1338" s="6">
        <f t="shared" si="80"/>
        <v>78.070999999999998</v>
      </c>
      <c r="R1338" s="6">
        <f t="shared" si="81"/>
        <v>29.08</v>
      </c>
      <c r="S1338" s="6">
        <f t="shared" si="82"/>
        <v>48.991</v>
      </c>
      <c r="T1338" s="8">
        <f t="shared" si="83"/>
        <v>0.62751854081541159</v>
      </c>
      <c r="U1338" s="5">
        <f>YEAR(SalesDataTable[[#This Row],[Order Date]])</f>
        <v>2026</v>
      </c>
      <c r="V1338" s="8" t="str">
        <f>"Q"&amp;ROUNDUP(MONTH(SalesDataTable[[#This Row],[Order Date]])/3,0)</f>
        <v>Q3</v>
      </c>
      <c r="W1338" s="9">
        <f>MONTH(SalesDataTable[[#This Row],[Order Date]])</f>
        <v>7</v>
      </c>
      <c r="X1338" s="8" t="str">
        <f>TEXT(SalesDataTable[[#This Row],[Order Date]],"mmm")</f>
        <v>Jul</v>
      </c>
    </row>
    <row r="1339" spans="1:24" ht="16">
      <c r="A1339" s="2">
        <v>552</v>
      </c>
      <c r="B1339" s="3">
        <v>46215</v>
      </c>
      <c r="C1339" s="5">
        <f>YEAR(SalesDataTable[[#This Row],[Order Date]])</f>
        <v>2026</v>
      </c>
      <c r="D1339" s="14" t="str">
        <f>"Q"&amp;ROUNDUP(MONTH(SalesDataTable[[#This Row],[Order Date]])/3,0)</f>
        <v>Q3</v>
      </c>
      <c r="E1339" s="5">
        <f>MONTH(SalesDataTable[[#This Row],[Order Date]])</f>
        <v>7</v>
      </c>
      <c r="F1339" s="5" t="str">
        <f>TEXT(SalesDataTable[[#This Row],[Order Date]], "MMM")</f>
        <v>Jul</v>
      </c>
      <c r="G1339" s="4" t="s">
        <v>6</v>
      </c>
      <c r="H1339" s="4" t="s">
        <v>43</v>
      </c>
      <c r="I1339" s="4" t="s">
        <v>8</v>
      </c>
      <c r="J1339" s="4" t="s">
        <v>16</v>
      </c>
      <c r="K1339" s="4" t="s">
        <v>23</v>
      </c>
      <c r="L1339" s="4" t="s">
        <v>40</v>
      </c>
      <c r="M1339" s="9">
        <v>5</v>
      </c>
      <c r="N1339" s="6">
        <v>82.39</v>
      </c>
      <c r="O1339" s="7">
        <v>0.05</v>
      </c>
      <c r="P1339" s="6">
        <v>39.479999999999997</v>
      </c>
      <c r="Q1339" s="6">
        <f t="shared" si="80"/>
        <v>391.35249999999996</v>
      </c>
      <c r="R1339" s="6">
        <f t="shared" si="81"/>
        <v>197.39999999999998</v>
      </c>
      <c r="S1339" s="6">
        <f t="shared" si="82"/>
        <v>193.95249999999999</v>
      </c>
      <c r="T1339" s="8">
        <f t="shared" si="83"/>
        <v>0.49559540312122702</v>
      </c>
      <c r="U1339" s="5">
        <f>YEAR(SalesDataTable[[#This Row],[Order Date]])</f>
        <v>2026</v>
      </c>
      <c r="V1339" s="8" t="str">
        <f>"Q"&amp;ROUNDUP(MONTH(SalesDataTable[[#This Row],[Order Date]])/3,0)</f>
        <v>Q3</v>
      </c>
      <c r="W1339" s="9">
        <f>MONTH(SalesDataTable[[#This Row],[Order Date]])</f>
        <v>7</v>
      </c>
      <c r="X1339" s="8" t="str">
        <f>TEXT(SalesDataTable[[#This Row],[Order Date]],"mmm")</f>
        <v>Jul</v>
      </c>
    </row>
    <row r="1340" spans="1:24" ht="16">
      <c r="A1340" s="2">
        <v>1317</v>
      </c>
      <c r="B1340" s="3">
        <v>46215</v>
      </c>
      <c r="C1340" s="5">
        <f>YEAR(SalesDataTable[[#This Row],[Order Date]])</f>
        <v>2026</v>
      </c>
      <c r="D1340" s="14" t="str">
        <f>"Q"&amp;ROUNDUP(MONTH(SalesDataTable[[#This Row],[Order Date]])/3,0)</f>
        <v>Q3</v>
      </c>
      <c r="E1340" s="5">
        <f>MONTH(SalesDataTable[[#This Row],[Order Date]])</f>
        <v>7</v>
      </c>
      <c r="F1340" s="5" t="str">
        <f>TEXT(SalesDataTable[[#This Row],[Order Date]], "MMM")</f>
        <v>Jul</v>
      </c>
      <c r="G1340" s="4" t="s">
        <v>6</v>
      </c>
      <c r="H1340" s="4" t="s">
        <v>49</v>
      </c>
      <c r="I1340" s="4" t="s">
        <v>2</v>
      </c>
      <c r="J1340" s="4" t="s">
        <v>16</v>
      </c>
      <c r="K1340" s="4" t="s">
        <v>34</v>
      </c>
      <c r="L1340" s="4" t="s">
        <v>42</v>
      </c>
      <c r="M1340" s="9">
        <v>3</v>
      </c>
      <c r="N1340" s="6">
        <v>37</v>
      </c>
      <c r="O1340" s="7">
        <v>0</v>
      </c>
      <c r="P1340" s="6">
        <v>13.69</v>
      </c>
      <c r="Q1340" s="6">
        <f t="shared" si="80"/>
        <v>111</v>
      </c>
      <c r="R1340" s="6">
        <f t="shared" si="81"/>
        <v>41.07</v>
      </c>
      <c r="S1340" s="6">
        <f t="shared" si="82"/>
        <v>69.930000000000007</v>
      </c>
      <c r="T1340" s="8">
        <f t="shared" si="83"/>
        <v>0.63000000000000012</v>
      </c>
      <c r="U1340" s="5">
        <f>YEAR(SalesDataTable[[#This Row],[Order Date]])</f>
        <v>2026</v>
      </c>
      <c r="V1340" s="8" t="str">
        <f>"Q"&amp;ROUNDUP(MONTH(SalesDataTable[[#This Row],[Order Date]])/3,0)</f>
        <v>Q3</v>
      </c>
      <c r="W1340" s="9">
        <f>MONTH(SalesDataTable[[#This Row],[Order Date]])</f>
        <v>7</v>
      </c>
      <c r="X1340" s="8" t="str">
        <f>TEXT(SalesDataTable[[#This Row],[Order Date]],"mmm")</f>
        <v>Jul</v>
      </c>
    </row>
    <row r="1341" spans="1:24" ht="16">
      <c r="A1341" s="2">
        <v>1515</v>
      </c>
      <c r="B1341" s="3">
        <v>46215</v>
      </c>
      <c r="C1341" s="5">
        <f>YEAR(SalesDataTable[[#This Row],[Order Date]])</f>
        <v>2026</v>
      </c>
      <c r="D1341" s="14" t="str">
        <f>"Q"&amp;ROUNDUP(MONTH(SalesDataTable[[#This Row],[Order Date]])/3,0)</f>
        <v>Q3</v>
      </c>
      <c r="E1341" s="5">
        <f>MONTH(SalesDataTable[[#This Row],[Order Date]])</f>
        <v>7</v>
      </c>
      <c r="F1341" s="5" t="str">
        <f>TEXT(SalesDataTable[[#This Row],[Order Date]], "MMM")</f>
        <v>Jul</v>
      </c>
      <c r="G1341" s="4" t="s">
        <v>20</v>
      </c>
      <c r="H1341" s="4" t="s">
        <v>33</v>
      </c>
      <c r="I1341" s="4" t="s">
        <v>19</v>
      </c>
      <c r="J1341" s="4" t="s">
        <v>13</v>
      </c>
      <c r="K1341" s="4" t="s">
        <v>34</v>
      </c>
      <c r="L1341" s="4" t="s">
        <v>35</v>
      </c>
      <c r="M1341" s="9">
        <v>2</v>
      </c>
      <c r="N1341" s="6">
        <v>40.9</v>
      </c>
      <c r="O1341" s="7">
        <v>0</v>
      </c>
      <c r="P1341" s="6">
        <v>14.81</v>
      </c>
      <c r="Q1341" s="6">
        <f t="shared" si="80"/>
        <v>81.8</v>
      </c>
      <c r="R1341" s="6">
        <f t="shared" si="81"/>
        <v>29.62</v>
      </c>
      <c r="S1341" s="6">
        <f t="shared" si="82"/>
        <v>52.179999999999993</v>
      </c>
      <c r="T1341" s="8">
        <f t="shared" si="83"/>
        <v>0.63789731051344734</v>
      </c>
      <c r="U1341" s="5">
        <f>YEAR(SalesDataTable[[#This Row],[Order Date]])</f>
        <v>2026</v>
      </c>
      <c r="V1341" s="8" t="str">
        <f>"Q"&amp;ROUNDUP(MONTH(SalesDataTable[[#This Row],[Order Date]])/3,0)</f>
        <v>Q3</v>
      </c>
      <c r="W1341" s="9">
        <f>MONTH(SalesDataTable[[#This Row],[Order Date]])</f>
        <v>7</v>
      </c>
      <c r="X1341" s="8" t="str">
        <f>TEXT(SalesDataTable[[#This Row],[Order Date]],"mmm")</f>
        <v>Jul</v>
      </c>
    </row>
    <row r="1342" spans="1:24" ht="16">
      <c r="A1342" s="2">
        <v>1674</v>
      </c>
      <c r="B1342" s="3">
        <v>46215</v>
      </c>
      <c r="C1342" s="5">
        <f>YEAR(SalesDataTable[[#This Row],[Order Date]])</f>
        <v>2026</v>
      </c>
      <c r="D1342" s="14" t="str">
        <f>"Q"&amp;ROUNDUP(MONTH(SalesDataTable[[#This Row],[Order Date]])/3,0)</f>
        <v>Q3</v>
      </c>
      <c r="E1342" s="5">
        <f>MONTH(SalesDataTable[[#This Row],[Order Date]])</f>
        <v>7</v>
      </c>
      <c r="F1342" s="5" t="str">
        <f>TEXT(SalesDataTable[[#This Row],[Order Date]], "MMM")</f>
        <v>Jul</v>
      </c>
      <c r="G1342" s="4" t="s">
        <v>0</v>
      </c>
      <c r="H1342" s="4" t="s">
        <v>1</v>
      </c>
      <c r="I1342" s="4" t="s">
        <v>2</v>
      </c>
      <c r="J1342" s="4" t="s">
        <v>13</v>
      </c>
      <c r="K1342" s="4" t="s">
        <v>34</v>
      </c>
      <c r="L1342" s="4" t="s">
        <v>38</v>
      </c>
      <c r="M1342" s="9">
        <v>1</v>
      </c>
      <c r="N1342" s="6">
        <v>123.33</v>
      </c>
      <c r="O1342" s="7">
        <v>0.1</v>
      </c>
      <c r="P1342" s="6">
        <v>70.900000000000006</v>
      </c>
      <c r="Q1342" s="6">
        <f t="shared" si="80"/>
        <v>110.997</v>
      </c>
      <c r="R1342" s="6">
        <f t="shared" si="81"/>
        <v>70.900000000000006</v>
      </c>
      <c r="S1342" s="6">
        <f t="shared" si="82"/>
        <v>40.096999999999994</v>
      </c>
      <c r="T1342" s="8">
        <f t="shared" si="83"/>
        <v>0.36124399758552028</v>
      </c>
      <c r="U1342" s="5">
        <f>YEAR(SalesDataTable[[#This Row],[Order Date]])</f>
        <v>2026</v>
      </c>
      <c r="V1342" s="8" t="str">
        <f>"Q"&amp;ROUNDUP(MONTH(SalesDataTable[[#This Row],[Order Date]])/3,0)</f>
        <v>Q3</v>
      </c>
      <c r="W1342" s="9">
        <f>MONTH(SalesDataTable[[#This Row],[Order Date]])</f>
        <v>7</v>
      </c>
      <c r="X1342" s="8" t="str">
        <f>TEXT(SalesDataTable[[#This Row],[Order Date]],"mmm")</f>
        <v>Jul</v>
      </c>
    </row>
    <row r="1343" spans="1:24" ht="16">
      <c r="A1343" s="2">
        <v>2407</v>
      </c>
      <c r="B1343" s="3">
        <v>46215</v>
      </c>
      <c r="C1343" s="5">
        <f>YEAR(SalesDataTable[[#This Row],[Order Date]])</f>
        <v>2026</v>
      </c>
      <c r="D1343" s="14" t="str">
        <f>"Q"&amp;ROUNDUP(MONTH(SalesDataTable[[#This Row],[Order Date]])/3,0)</f>
        <v>Q3</v>
      </c>
      <c r="E1343" s="5">
        <f>MONTH(SalesDataTable[[#This Row],[Order Date]])</f>
        <v>7</v>
      </c>
      <c r="F1343" s="5" t="str">
        <f>TEXT(SalesDataTable[[#This Row],[Order Date]], "MMM")</f>
        <v>Jul</v>
      </c>
      <c r="G1343" s="4" t="s">
        <v>6</v>
      </c>
      <c r="H1343" s="4" t="s">
        <v>43</v>
      </c>
      <c r="I1343" s="4" t="s">
        <v>28</v>
      </c>
      <c r="J1343" s="4" t="s">
        <v>16</v>
      </c>
      <c r="K1343" s="4" t="s">
        <v>9</v>
      </c>
      <c r="L1343" s="4" t="s">
        <v>37</v>
      </c>
      <c r="M1343" s="9">
        <v>1</v>
      </c>
      <c r="N1343" s="6">
        <v>153.25</v>
      </c>
      <c r="O1343" s="7">
        <v>0.15</v>
      </c>
      <c r="P1343" s="6">
        <v>78.28</v>
      </c>
      <c r="Q1343" s="6">
        <f t="shared" si="80"/>
        <v>130.26249999999999</v>
      </c>
      <c r="R1343" s="6">
        <f t="shared" si="81"/>
        <v>78.28</v>
      </c>
      <c r="S1343" s="6">
        <f t="shared" si="82"/>
        <v>51.982499999999987</v>
      </c>
      <c r="T1343" s="8">
        <f t="shared" si="83"/>
        <v>0.39905959121005657</v>
      </c>
      <c r="U1343" s="5">
        <f>YEAR(SalesDataTable[[#This Row],[Order Date]])</f>
        <v>2026</v>
      </c>
      <c r="V1343" s="8" t="str">
        <f>"Q"&amp;ROUNDUP(MONTH(SalesDataTable[[#This Row],[Order Date]])/3,0)</f>
        <v>Q3</v>
      </c>
      <c r="W1343" s="9">
        <f>MONTH(SalesDataTable[[#This Row],[Order Date]])</f>
        <v>7</v>
      </c>
      <c r="X1343" s="8" t="str">
        <f>TEXT(SalesDataTable[[#This Row],[Order Date]],"mmm")</f>
        <v>Jul</v>
      </c>
    </row>
    <row r="1344" spans="1:24" ht="16">
      <c r="A1344" s="2">
        <v>2817</v>
      </c>
      <c r="B1344" s="3">
        <v>46215</v>
      </c>
      <c r="C1344" s="5">
        <f>YEAR(SalesDataTable[[#This Row],[Order Date]])</f>
        <v>2026</v>
      </c>
      <c r="D1344" s="14" t="str">
        <f>"Q"&amp;ROUNDUP(MONTH(SalesDataTable[[#This Row],[Order Date]])/3,0)</f>
        <v>Q3</v>
      </c>
      <c r="E1344" s="5">
        <f>MONTH(SalesDataTable[[#This Row],[Order Date]])</f>
        <v>7</v>
      </c>
      <c r="F1344" s="5" t="str">
        <f>TEXT(SalesDataTable[[#This Row],[Order Date]], "MMM")</f>
        <v>Jul</v>
      </c>
      <c r="G1344" s="4" t="s">
        <v>20</v>
      </c>
      <c r="H1344" s="4" t="s">
        <v>31</v>
      </c>
      <c r="I1344" s="4" t="s">
        <v>28</v>
      </c>
      <c r="J1344" s="4" t="s">
        <v>13</v>
      </c>
      <c r="K1344" s="4" t="s">
        <v>14</v>
      </c>
      <c r="L1344" s="4" t="s">
        <v>44</v>
      </c>
      <c r="M1344" s="9">
        <v>3</v>
      </c>
      <c r="N1344" s="6">
        <v>134.43</v>
      </c>
      <c r="O1344" s="7">
        <v>0.1</v>
      </c>
      <c r="P1344" s="6">
        <v>65.78</v>
      </c>
      <c r="Q1344" s="6">
        <f t="shared" si="80"/>
        <v>362.96100000000001</v>
      </c>
      <c r="R1344" s="6">
        <f t="shared" si="81"/>
        <v>197.34</v>
      </c>
      <c r="S1344" s="6">
        <f t="shared" si="82"/>
        <v>165.62100000000001</v>
      </c>
      <c r="T1344" s="8">
        <f t="shared" si="83"/>
        <v>0.45630522287518493</v>
      </c>
      <c r="U1344" s="5">
        <f>YEAR(SalesDataTable[[#This Row],[Order Date]])</f>
        <v>2026</v>
      </c>
      <c r="V1344" s="8" t="str">
        <f>"Q"&amp;ROUNDUP(MONTH(SalesDataTable[[#This Row],[Order Date]])/3,0)</f>
        <v>Q3</v>
      </c>
      <c r="W1344" s="9">
        <f>MONTH(SalesDataTable[[#This Row],[Order Date]])</f>
        <v>7</v>
      </c>
      <c r="X1344" s="8" t="str">
        <f>TEXT(SalesDataTable[[#This Row],[Order Date]],"mmm")</f>
        <v>Jul</v>
      </c>
    </row>
    <row r="1345" spans="1:24" ht="16">
      <c r="A1345" s="2">
        <v>3059</v>
      </c>
      <c r="B1345" s="3">
        <v>46215</v>
      </c>
      <c r="C1345" s="5">
        <f>YEAR(SalesDataTable[[#This Row],[Order Date]])</f>
        <v>2026</v>
      </c>
      <c r="D1345" s="14" t="str">
        <f>"Q"&amp;ROUNDUP(MONTH(SalesDataTable[[#This Row],[Order Date]])/3,0)</f>
        <v>Q3</v>
      </c>
      <c r="E1345" s="5">
        <f>MONTH(SalesDataTable[[#This Row],[Order Date]])</f>
        <v>7</v>
      </c>
      <c r="F1345" s="5" t="str">
        <f>TEXT(SalesDataTable[[#This Row],[Order Date]], "MMM")</f>
        <v>Jul</v>
      </c>
      <c r="G1345" s="4" t="s">
        <v>0</v>
      </c>
      <c r="H1345" s="4" t="s">
        <v>1</v>
      </c>
      <c r="I1345" s="4" t="s">
        <v>2</v>
      </c>
      <c r="J1345" s="4" t="s">
        <v>3</v>
      </c>
      <c r="K1345" s="4" t="s">
        <v>9</v>
      </c>
      <c r="L1345" s="4" t="s">
        <v>10</v>
      </c>
      <c r="M1345" s="9">
        <v>1</v>
      </c>
      <c r="N1345" s="6">
        <v>93.73</v>
      </c>
      <c r="O1345" s="7">
        <v>0.05</v>
      </c>
      <c r="P1345" s="6">
        <v>44.51</v>
      </c>
      <c r="Q1345" s="6">
        <f t="shared" si="80"/>
        <v>89.043499999999995</v>
      </c>
      <c r="R1345" s="6">
        <f t="shared" si="81"/>
        <v>44.51</v>
      </c>
      <c r="S1345" s="6">
        <f t="shared" si="82"/>
        <v>44.533499999999997</v>
      </c>
      <c r="T1345" s="8">
        <f t="shared" si="83"/>
        <v>0.50013195797559618</v>
      </c>
      <c r="U1345" s="5">
        <f>YEAR(SalesDataTable[[#This Row],[Order Date]])</f>
        <v>2026</v>
      </c>
      <c r="V1345" s="8" t="str">
        <f>"Q"&amp;ROUNDUP(MONTH(SalesDataTable[[#This Row],[Order Date]])/3,0)</f>
        <v>Q3</v>
      </c>
      <c r="W1345" s="9">
        <f>MONTH(SalesDataTable[[#This Row],[Order Date]])</f>
        <v>7</v>
      </c>
      <c r="X1345" s="8" t="str">
        <f>TEXT(SalesDataTable[[#This Row],[Order Date]],"mmm")</f>
        <v>Jul</v>
      </c>
    </row>
    <row r="1346" spans="1:24" ht="16">
      <c r="A1346" s="2">
        <v>3210</v>
      </c>
      <c r="B1346" s="3">
        <v>46215</v>
      </c>
      <c r="C1346" s="5">
        <f>YEAR(SalesDataTable[[#This Row],[Order Date]])</f>
        <v>2026</v>
      </c>
      <c r="D1346" s="14" t="str">
        <f>"Q"&amp;ROUNDUP(MONTH(SalesDataTable[[#This Row],[Order Date]])/3,0)</f>
        <v>Q3</v>
      </c>
      <c r="E1346" s="5">
        <f>MONTH(SalesDataTable[[#This Row],[Order Date]])</f>
        <v>7</v>
      </c>
      <c r="F1346" s="5" t="str">
        <f>TEXT(SalesDataTable[[#This Row],[Order Date]], "MMM")</f>
        <v>Jul</v>
      </c>
      <c r="G1346" s="4" t="s">
        <v>0</v>
      </c>
      <c r="H1346" s="4" t="s">
        <v>1</v>
      </c>
      <c r="I1346" s="4" t="s">
        <v>2</v>
      </c>
      <c r="J1346" s="4" t="s">
        <v>3</v>
      </c>
      <c r="K1346" s="4" t="s">
        <v>14</v>
      </c>
      <c r="L1346" s="4" t="s">
        <v>15</v>
      </c>
      <c r="M1346" s="9">
        <v>1</v>
      </c>
      <c r="N1346" s="6">
        <v>37.090000000000003</v>
      </c>
      <c r="O1346" s="7">
        <v>0</v>
      </c>
      <c r="P1346" s="6">
        <v>13.43</v>
      </c>
      <c r="Q1346" s="6">
        <f t="shared" ref="Q1346:Q1409" si="84">M1346*N1346*(1-O1346)</f>
        <v>37.090000000000003</v>
      </c>
      <c r="R1346" s="6">
        <f t="shared" ref="R1346:R1409" si="85">M1346*P1346</f>
        <v>13.43</v>
      </c>
      <c r="S1346" s="6">
        <f t="shared" ref="S1346:S1409" si="86">Q1346-R1346</f>
        <v>23.660000000000004</v>
      </c>
      <c r="T1346" s="8">
        <f t="shared" ref="T1346:T1409" si="87">IFERROR(S1346/Q1346,0)</f>
        <v>0.63790779185764357</v>
      </c>
      <c r="U1346" s="5">
        <f>YEAR(SalesDataTable[[#This Row],[Order Date]])</f>
        <v>2026</v>
      </c>
      <c r="V1346" s="8" t="str">
        <f>"Q"&amp;ROUNDUP(MONTH(SalesDataTable[[#This Row],[Order Date]])/3,0)</f>
        <v>Q3</v>
      </c>
      <c r="W1346" s="9">
        <f>MONTH(SalesDataTable[[#This Row],[Order Date]])</f>
        <v>7</v>
      </c>
      <c r="X1346" s="8" t="str">
        <f>TEXT(SalesDataTable[[#This Row],[Order Date]],"mmm")</f>
        <v>Jul</v>
      </c>
    </row>
    <row r="1347" spans="1:24" ht="16">
      <c r="A1347" s="2">
        <v>3670</v>
      </c>
      <c r="B1347" s="3">
        <v>46215</v>
      </c>
      <c r="C1347" s="5">
        <f>YEAR(SalesDataTable[[#This Row],[Order Date]])</f>
        <v>2026</v>
      </c>
      <c r="D1347" s="14" t="str">
        <f>"Q"&amp;ROUNDUP(MONTH(SalesDataTable[[#This Row],[Order Date]])/3,0)</f>
        <v>Q3</v>
      </c>
      <c r="E1347" s="5">
        <f>MONTH(SalesDataTable[[#This Row],[Order Date]])</f>
        <v>7</v>
      </c>
      <c r="F1347" s="5" t="str">
        <f>TEXT(SalesDataTable[[#This Row],[Order Date]], "MMM")</f>
        <v>Jul</v>
      </c>
      <c r="G1347" s="4" t="s">
        <v>0</v>
      </c>
      <c r="H1347" s="4" t="s">
        <v>1</v>
      </c>
      <c r="I1347" s="4" t="s">
        <v>19</v>
      </c>
      <c r="J1347" s="4" t="s">
        <v>13</v>
      </c>
      <c r="K1347" s="4" t="s">
        <v>14</v>
      </c>
      <c r="L1347" s="4" t="s">
        <v>32</v>
      </c>
      <c r="M1347" s="9">
        <v>1</v>
      </c>
      <c r="N1347" s="6">
        <v>45.43</v>
      </c>
      <c r="O1347" s="7">
        <v>0</v>
      </c>
      <c r="P1347" s="6">
        <v>18.66</v>
      </c>
      <c r="Q1347" s="6">
        <f t="shared" si="84"/>
        <v>45.43</v>
      </c>
      <c r="R1347" s="6">
        <f t="shared" si="85"/>
        <v>18.66</v>
      </c>
      <c r="S1347" s="6">
        <f t="shared" si="86"/>
        <v>26.77</v>
      </c>
      <c r="T1347" s="8">
        <f t="shared" si="87"/>
        <v>0.58925819942769098</v>
      </c>
      <c r="U1347" s="5">
        <f>YEAR(SalesDataTable[[#This Row],[Order Date]])</f>
        <v>2026</v>
      </c>
      <c r="V1347" s="8" t="str">
        <f>"Q"&amp;ROUNDUP(MONTH(SalesDataTable[[#This Row],[Order Date]])/3,0)</f>
        <v>Q3</v>
      </c>
      <c r="W1347" s="9">
        <f>MONTH(SalesDataTable[[#This Row],[Order Date]])</f>
        <v>7</v>
      </c>
      <c r="X1347" s="8" t="str">
        <f>TEXT(SalesDataTable[[#This Row],[Order Date]],"mmm")</f>
        <v>Jul</v>
      </c>
    </row>
    <row r="1348" spans="1:24" ht="16">
      <c r="A1348" s="2">
        <v>4017</v>
      </c>
      <c r="B1348" s="3">
        <v>46215</v>
      </c>
      <c r="C1348" s="5">
        <f>YEAR(SalesDataTable[[#This Row],[Order Date]])</f>
        <v>2026</v>
      </c>
      <c r="D1348" s="14" t="str">
        <f>"Q"&amp;ROUNDUP(MONTH(SalesDataTable[[#This Row],[Order Date]])/3,0)</f>
        <v>Q3</v>
      </c>
      <c r="E1348" s="5">
        <f>MONTH(SalesDataTable[[#This Row],[Order Date]])</f>
        <v>7</v>
      </c>
      <c r="F1348" s="5" t="str">
        <f>TEXT(SalesDataTable[[#This Row],[Order Date]], "MMM")</f>
        <v>Jul</v>
      </c>
      <c r="G1348" s="4" t="s">
        <v>20</v>
      </c>
      <c r="H1348" s="4" t="s">
        <v>33</v>
      </c>
      <c r="I1348" s="4" t="s">
        <v>28</v>
      </c>
      <c r="J1348" s="4" t="s">
        <v>13</v>
      </c>
      <c r="K1348" s="4" t="s">
        <v>34</v>
      </c>
      <c r="L1348" s="4" t="s">
        <v>35</v>
      </c>
      <c r="M1348" s="9">
        <v>1</v>
      </c>
      <c r="N1348" s="6">
        <v>39.5</v>
      </c>
      <c r="O1348" s="7">
        <v>0.1</v>
      </c>
      <c r="P1348" s="6">
        <v>14.86</v>
      </c>
      <c r="Q1348" s="6">
        <f t="shared" si="84"/>
        <v>35.550000000000004</v>
      </c>
      <c r="R1348" s="6">
        <f t="shared" si="85"/>
        <v>14.86</v>
      </c>
      <c r="S1348" s="6">
        <f t="shared" si="86"/>
        <v>20.690000000000005</v>
      </c>
      <c r="T1348" s="8">
        <f t="shared" si="87"/>
        <v>0.58199718706047832</v>
      </c>
      <c r="U1348" s="5">
        <f>YEAR(SalesDataTable[[#This Row],[Order Date]])</f>
        <v>2026</v>
      </c>
      <c r="V1348" s="8" t="str">
        <f>"Q"&amp;ROUNDUP(MONTH(SalesDataTable[[#This Row],[Order Date]])/3,0)</f>
        <v>Q3</v>
      </c>
      <c r="W1348" s="9">
        <f>MONTH(SalesDataTable[[#This Row],[Order Date]])</f>
        <v>7</v>
      </c>
      <c r="X1348" s="8" t="str">
        <f>TEXT(SalesDataTable[[#This Row],[Order Date]],"mmm")</f>
        <v>Jul</v>
      </c>
    </row>
    <row r="1349" spans="1:24" ht="16">
      <c r="A1349" s="2">
        <v>5012</v>
      </c>
      <c r="B1349" s="3">
        <v>46215</v>
      </c>
      <c r="C1349" s="5">
        <f>YEAR(SalesDataTable[[#This Row],[Order Date]])</f>
        <v>2026</v>
      </c>
      <c r="D1349" s="14" t="str">
        <f>"Q"&amp;ROUNDUP(MONTH(SalesDataTable[[#This Row],[Order Date]])/3,0)</f>
        <v>Q3</v>
      </c>
      <c r="E1349" s="5">
        <f>MONTH(SalesDataTable[[#This Row],[Order Date]])</f>
        <v>7</v>
      </c>
      <c r="F1349" s="5" t="str">
        <f>TEXT(SalesDataTable[[#This Row],[Order Date]], "MMM")</f>
        <v>Jul</v>
      </c>
      <c r="G1349" s="4" t="s">
        <v>11</v>
      </c>
      <c r="H1349" s="4" t="s">
        <v>52</v>
      </c>
      <c r="I1349" s="4" t="s">
        <v>19</v>
      </c>
      <c r="J1349" s="4" t="s">
        <v>3</v>
      </c>
      <c r="K1349" s="4" t="s">
        <v>34</v>
      </c>
      <c r="L1349" s="4" t="s">
        <v>38</v>
      </c>
      <c r="M1349" s="9">
        <v>2</v>
      </c>
      <c r="N1349" s="6">
        <v>123.58</v>
      </c>
      <c r="O1349" s="7">
        <v>0.1</v>
      </c>
      <c r="P1349" s="6">
        <v>68.739999999999995</v>
      </c>
      <c r="Q1349" s="6">
        <f t="shared" si="84"/>
        <v>222.44399999999999</v>
      </c>
      <c r="R1349" s="6">
        <f t="shared" si="85"/>
        <v>137.47999999999999</v>
      </c>
      <c r="S1349" s="6">
        <f t="shared" si="86"/>
        <v>84.963999999999999</v>
      </c>
      <c r="T1349" s="8">
        <f t="shared" si="87"/>
        <v>0.3819568071065077</v>
      </c>
      <c r="U1349" s="5">
        <f>YEAR(SalesDataTable[[#This Row],[Order Date]])</f>
        <v>2026</v>
      </c>
      <c r="V1349" s="8" t="str">
        <f>"Q"&amp;ROUNDUP(MONTH(SalesDataTable[[#This Row],[Order Date]])/3,0)</f>
        <v>Q3</v>
      </c>
      <c r="W1349" s="9">
        <f>MONTH(SalesDataTable[[#This Row],[Order Date]])</f>
        <v>7</v>
      </c>
      <c r="X1349" s="8" t="str">
        <f>TEXT(SalesDataTable[[#This Row],[Order Date]],"mmm")</f>
        <v>Jul</v>
      </c>
    </row>
    <row r="1350" spans="1:24" ht="16">
      <c r="A1350" s="2">
        <v>884</v>
      </c>
      <c r="B1350" s="3">
        <v>46216</v>
      </c>
      <c r="C1350" s="5">
        <f>YEAR(SalesDataTable[[#This Row],[Order Date]])</f>
        <v>2026</v>
      </c>
      <c r="D1350" s="14" t="str">
        <f>"Q"&amp;ROUNDUP(MONTH(SalesDataTable[[#This Row],[Order Date]])/3,0)</f>
        <v>Q3</v>
      </c>
      <c r="E1350" s="5">
        <f>MONTH(SalesDataTable[[#This Row],[Order Date]])</f>
        <v>7</v>
      </c>
      <c r="F1350" s="5" t="str">
        <f>TEXT(SalesDataTable[[#This Row],[Order Date]], "MMM")</f>
        <v>Jul</v>
      </c>
      <c r="G1350" s="4" t="s">
        <v>20</v>
      </c>
      <c r="H1350" s="4" t="s">
        <v>47</v>
      </c>
      <c r="I1350" s="4" t="s">
        <v>19</v>
      </c>
      <c r="J1350" s="4" t="s">
        <v>3</v>
      </c>
      <c r="K1350" s="4" t="s">
        <v>4</v>
      </c>
      <c r="L1350" s="4" t="s">
        <v>30</v>
      </c>
      <c r="M1350" s="9">
        <v>1</v>
      </c>
      <c r="N1350" s="6">
        <v>103.61</v>
      </c>
      <c r="O1350" s="7">
        <v>0</v>
      </c>
      <c r="P1350" s="6">
        <v>51.84</v>
      </c>
      <c r="Q1350" s="6">
        <f t="shared" si="84"/>
        <v>103.61</v>
      </c>
      <c r="R1350" s="6">
        <f t="shared" si="85"/>
        <v>51.84</v>
      </c>
      <c r="S1350" s="6">
        <f t="shared" si="86"/>
        <v>51.769999999999996</v>
      </c>
      <c r="T1350" s="8">
        <f t="shared" si="87"/>
        <v>0.49966219476884466</v>
      </c>
      <c r="U1350" s="5">
        <f>YEAR(SalesDataTable[[#This Row],[Order Date]])</f>
        <v>2026</v>
      </c>
      <c r="V1350" s="8" t="str">
        <f>"Q"&amp;ROUNDUP(MONTH(SalesDataTable[[#This Row],[Order Date]])/3,0)</f>
        <v>Q3</v>
      </c>
      <c r="W1350" s="9">
        <f>MONTH(SalesDataTable[[#This Row],[Order Date]])</f>
        <v>7</v>
      </c>
      <c r="X1350" s="8" t="str">
        <f>TEXT(SalesDataTable[[#This Row],[Order Date]],"mmm")</f>
        <v>Jul</v>
      </c>
    </row>
    <row r="1351" spans="1:24" ht="16">
      <c r="A1351" s="2">
        <v>1025</v>
      </c>
      <c r="B1351" s="3">
        <v>46216</v>
      </c>
      <c r="C1351" s="5">
        <f>YEAR(SalesDataTable[[#This Row],[Order Date]])</f>
        <v>2026</v>
      </c>
      <c r="D1351" s="14" t="str">
        <f>"Q"&amp;ROUNDUP(MONTH(SalesDataTable[[#This Row],[Order Date]])/3,0)</f>
        <v>Q3</v>
      </c>
      <c r="E1351" s="5">
        <f>MONTH(SalesDataTable[[#This Row],[Order Date]])</f>
        <v>7</v>
      </c>
      <c r="F1351" s="5" t="str">
        <f>TEXT(SalesDataTable[[#This Row],[Order Date]], "MMM")</f>
        <v>Jul</v>
      </c>
      <c r="G1351" s="4" t="s">
        <v>11</v>
      </c>
      <c r="H1351" s="4" t="s">
        <v>12</v>
      </c>
      <c r="I1351" s="4" t="s">
        <v>19</v>
      </c>
      <c r="J1351" s="4" t="s">
        <v>3</v>
      </c>
      <c r="K1351" s="4" t="s">
        <v>9</v>
      </c>
      <c r="L1351" s="4" t="s">
        <v>17</v>
      </c>
      <c r="M1351" s="9">
        <v>2</v>
      </c>
      <c r="N1351" s="6">
        <v>145.75</v>
      </c>
      <c r="O1351" s="7">
        <v>0.05</v>
      </c>
      <c r="P1351" s="6">
        <v>79.319999999999993</v>
      </c>
      <c r="Q1351" s="6">
        <f t="shared" si="84"/>
        <v>276.92500000000001</v>
      </c>
      <c r="R1351" s="6">
        <f t="shared" si="85"/>
        <v>158.63999999999999</v>
      </c>
      <c r="S1351" s="6">
        <f t="shared" si="86"/>
        <v>118.28500000000003</v>
      </c>
      <c r="T1351" s="8">
        <f t="shared" si="87"/>
        <v>0.42713731154644768</v>
      </c>
      <c r="U1351" s="5">
        <f>YEAR(SalesDataTable[[#This Row],[Order Date]])</f>
        <v>2026</v>
      </c>
      <c r="V1351" s="8" t="str">
        <f>"Q"&amp;ROUNDUP(MONTH(SalesDataTable[[#This Row],[Order Date]])/3,0)</f>
        <v>Q3</v>
      </c>
      <c r="W1351" s="9">
        <f>MONTH(SalesDataTable[[#This Row],[Order Date]])</f>
        <v>7</v>
      </c>
      <c r="X1351" s="8" t="str">
        <f>TEXT(SalesDataTable[[#This Row],[Order Date]],"mmm")</f>
        <v>Jul</v>
      </c>
    </row>
    <row r="1352" spans="1:24" ht="16">
      <c r="A1352" s="2">
        <v>1279</v>
      </c>
      <c r="B1352" s="3">
        <v>46216</v>
      </c>
      <c r="C1352" s="5">
        <f>YEAR(SalesDataTable[[#This Row],[Order Date]])</f>
        <v>2026</v>
      </c>
      <c r="D1352" s="14" t="str">
        <f>"Q"&amp;ROUNDUP(MONTH(SalesDataTable[[#This Row],[Order Date]])/3,0)</f>
        <v>Q3</v>
      </c>
      <c r="E1352" s="5">
        <f>MONTH(SalesDataTable[[#This Row],[Order Date]])</f>
        <v>7</v>
      </c>
      <c r="F1352" s="5" t="str">
        <f>TEXT(SalesDataTable[[#This Row],[Order Date]], "MMM")</f>
        <v>Jul</v>
      </c>
      <c r="G1352" s="4" t="s">
        <v>20</v>
      </c>
      <c r="H1352" s="4" t="s">
        <v>33</v>
      </c>
      <c r="I1352" s="4" t="s">
        <v>28</v>
      </c>
      <c r="J1352" s="4" t="s">
        <v>13</v>
      </c>
      <c r="K1352" s="4" t="s">
        <v>23</v>
      </c>
      <c r="L1352" s="4" t="s">
        <v>29</v>
      </c>
      <c r="M1352" s="9">
        <v>2</v>
      </c>
      <c r="N1352" s="6">
        <v>193.76</v>
      </c>
      <c r="O1352" s="7">
        <v>0.1</v>
      </c>
      <c r="P1352" s="6">
        <v>104.66</v>
      </c>
      <c r="Q1352" s="6">
        <f t="shared" si="84"/>
        <v>348.76799999999997</v>
      </c>
      <c r="R1352" s="6">
        <f t="shared" si="85"/>
        <v>209.32</v>
      </c>
      <c r="S1352" s="6">
        <f t="shared" si="86"/>
        <v>139.44799999999998</v>
      </c>
      <c r="T1352" s="8">
        <f t="shared" si="87"/>
        <v>0.39983025965684921</v>
      </c>
      <c r="U1352" s="5">
        <f>YEAR(SalesDataTable[[#This Row],[Order Date]])</f>
        <v>2026</v>
      </c>
      <c r="V1352" s="8" t="str">
        <f>"Q"&amp;ROUNDUP(MONTH(SalesDataTable[[#This Row],[Order Date]])/3,0)</f>
        <v>Q3</v>
      </c>
      <c r="W1352" s="9">
        <f>MONTH(SalesDataTable[[#This Row],[Order Date]])</f>
        <v>7</v>
      </c>
      <c r="X1352" s="8" t="str">
        <f>TEXT(SalesDataTable[[#This Row],[Order Date]],"mmm")</f>
        <v>Jul</v>
      </c>
    </row>
    <row r="1353" spans="1:24" ht="16">
      <c r="A1353" s="2">
        <v>1534</v>
      </c>
      <c r="B1353" s="3">
        <v>46216</v>
      </c>
      <c r="C1353" s="5">
        <f>YEAR(SalesDataTable[[#This Row],[Order Date]])</f>
        <v>2026</v>
      </c>
      <c r="D1353" s="14" t="str">
        <f>"Q"&amp;ROUNDUP(MONTH(SalesDataTable[[#This Row],[Order Date]])/3,0)</f>
        <v>Q3</v>
      </c>
      <c r="E1353" s="5">
        <f>MONTH(SalesDataTable[[#This Row],[Order Date]])</f>
        <v>7</v>
      </c>
      <c r="F1353" s="5" t="str">
        <f>TEXT(SalesDataTable[[#This Row],[Order Date]], "MMM")</f>
        <v>Jul</v>
      </c>
      <c r="G1353" s="4" t="s">
        <v>11</v>
      </c>
      <c r="H1353" s="4" t="s">
        <v>52</v>
      </c>
      <c r="I1353" s="4" t="s">
        <v>2</v>
      </c>
      <c r="J1353" s="4" t="s">
        <v>3</v>
      </c>
      <c r="K1353" s="4" t="s">
        <v>9</v>
      </c>
      <c r="L1353" s="4" t="s">
        <v>17</v>
      </c>
      <c r="M1353" s="9">
        <v>2</v>
      </c>
      <c r="N1353" s="6">
        <v>146.09</v>
      </c>
      <c r="O1353" s="7">
        <v>0.1</v>
      </c>
      <c r="P1353" s="6">
        <v>79.36</v>
      </c>
      <c r="Q1353" s="6">
        <f t="shared" si="84"/>
        <v>262.96199999999999</v>
      </c>
      <c r="R1353" s="6">
        <f t="shared" si="85"/>
        <v>158.72</v>
      </c>
      <c r="S1353" s="6">
        <f t="shared" si="86"/>
        <v>104.24199999999999</v>
      </c>
      <c r="T1353" s="8">
        <f t="shared" si="87"/>
        <v>0.39641469109605187</v>
      </c>
      <c r="U1353" s="5">
        <f>YEAR(SalesDataTable[[#This Row],[Order Date]])</f>
        <v>2026</v>
      </c>
      <c r="V1353" s="8" t="str">
        <f>"Q"&amp;ROUNDUP(MONTH(SalesDataTable[[#This Row],[Order Date]])/3,0)</f>
        <v>Q3</v>
      </c>
      <c r="W1353" s="9">
        <f>MONTH(SalesDataTable[[#This Row],[Order Date]])</f>
        <v>7</v>
      </c>
      <c r="X1353" s="8" t="str">
        <f>TEXT(SalesDataTable[[#This Row],[Order Date]],"mmm")</f>
        <v>Jul</v>
      </c>
    </row>
    <row r="1354" spans="1:24" ht="16">
      <c r="A1354" s="2">
        <v>2147</v>
      </c>
      <c r="B1354" s="3">
        <v>46216</v>
      </c>
      <c r="C1354" s="5">
        <f>YEAR(SalesDataTable[[#This Row],[Order Date]])</f>
        <v>2026</v>
      </c>
      <c r="D1354" s="14" t="str">
        <f>"Q"&amp;ROUNDUP(MONTH(SalesDataTable[[#This Row],[Order Date]])/3,0)</f>
        <v>Q3</v>
      </c>
      <c r="E1354" s="5">
        <f>MONTH(SalesDataTable[[#This Row],[Order Date]])</f>
        <v>7</v>
      </c>
      <c r="F1354" s="5" t="str">
        <f>TEXT(SalesDataTable[[#This Row],[Order Date]], "MMM")</f>
        <v>Jul</v>
      </c>
      <c r="G1354" s="4" t="s">
        <v>6</v>
      </c>
      <c r="H1354" s="4" t="s">
        <v>49</v>
      </c>
      <c r="I1354" s="4" t="s">
        <v>19</v>
      </c>
      <c r="J1354" s="4" t="s">
        <v>13</v>
      </c>
      <c r="K1354" s="4" t="s">
        <v>14</v>
      </c>
      <c r="L1354" s="4" t="s">
        <v>44</v>
      </c>
      <c r="M1354" s="9">
        <v>1</v>
      </c>
      <c r="N1354" s="6">
        <v>131.91999999999999</v>
      </c>
      <c r="O1354" s="7">
        <v>0</v>
      </c>
      <c r="P1354" s="6">
        <v>66.19</v>
      </c>
      <c r="Q1354" s="6">
        <f t="shared" si="84"/>
        <v>131.91999999999999</v>
      </c>
      <c r="R1354" s="6">
        <f t="shared" si="85"/>
        <v>66.19</v>
      </c>
      <c r="S1354" s="6">
        <f t="shared" si="86"/>
        <v>65.72999999999999</v>
      </c>
      <c r="T1354" s="8">
        <f t="shared" si="87"/>
        <v>0.49825651910248631</v>
      </c>
      <c r="U1354" s="5">
        <f>YEAR(SalesDataTable[[#This Row],[Order Date]])</f>
        <v>2026</v>
      </c>
      <c r="V1354" s="8" t="str">
        <f>"Q"&amp;ROUNDUP(MONTH(SalesDataTable[[#This Row],[Order Date]])/3,0)</f>
        <v>Q3</v>
      </c>
      <c r="W1354" s="9">
        <f>MONTH(SalesDataTable[[#This Row],[Order Date]])</f>
        <v>7</v>
      </c>
      <c r="X1354" s="8" t="str">
        <f>TEXT(SalesDataTable[[#This Row],[Order Date]],"mmm")</f>
        <v>Jul</v>
      </c>
    </row>
    <row r="1355" spans="1:24" ht="16">
      <c r="A1355" s="2">
        <v>2385</v>
      </c>
      <c r="B1355" s="3">
        <v>46216</v>
      </c>
      <c r="C1355" s="5">
        <f>YEAR(SalesDataTable[[#This Row],[Order Date]])</f>
        <v>2026</v>
      </c>
      <c r="D1355" s="14" t="str">
        <f>"Q"&amp;ROUNDUP(MONTH(SalesDataTable[[#This Row],[Order Date]])/3,0)</f>
        <v>Q3</v>
      </c>
      <c r="E1355" s="5">
        <f>MONTH(SalesDataTable[[#This Row],[Order Date]])</f>
        <v>7</v>
      </c>
      <c r="F1355" s="5" t="str">
        <f>TEXT(SalesDataTable[[#This Row],[Order Date]], "MMM")</f>
        <v>Jul</v>
      </c>
      <c r="G1355" s="4" t="s">
        <v>6</v>
      </c>
      <c r="H1355" s="4" t="s">
        <v>41</v>
      </c>
      <c r="I1355" s="4" t="s">
        <v>8</v>
      </c>
      <c r="J1355" s="4" t="s">
        <v>16</v>
      </c>
      <c r="K1355" s="4" t="s">
        <v>23</v>
      </c>
      <c r="L1355" s="4" t="s">
        <v>40</v>
      </c>
      <c r="M1355" s="9">
        <v>6</v>
      </c>
      <c r="N1355" s="6">
        <v>83.28</v>
      </c>
      <c r="O1355" s="7">
        <v>0.15</v>
      </c>
      <c r="P1355" s="6">
        <v>38.76</v>
      </c>
      <c r="Q1355" s="6">
        <f t="shared" si="84"/>
        <v>424.72800000000001</v>
      </c>
      <c r="R1355" s="6">
        <f t="shared" si="85"/>
        <v>232.56</v>
      </c>
      <c r="S1355" s="6">
        <f t="shared" si="86"/>
        <v>192.16800000000001</v>
      </c>
      <c r="T1355" s="8">
        <f t="shared" si="87"/>
        <v>0.45244956772334294</v>
      </c>
      <c r="U1355" s="5">
        <f>YEAR(SalesDataTable[[#This Row],[Order Date]])</f>
        <v>2026</v>
      </c>
      <c r="V1355" s="8" t="str">
        <f>"Q"&amp;ROUNDUP(MONTH(SalesDataTable[[#This Row],[Order Date]])/3,0)</f>
        <v>Q3</v>
      </c>
      <c r="W1355" s="9">
        <f>MONTH(SalesDataTable[[#This Row],[Order Date]])</f>
        <v>7</v>
      </c>
      <c r="X1355" s="8" t="str">
        <f>TEXT(SalesDataTable[[#This Row],[Order Date]],"mmm")</f>
        <v>Jul</v>
      </c>
    </row>
    <row r="1356" spans="1:24" ht="16">
      <c r="A1356" s="2">
        <v>2517</v>
      </c>
      <c r="B1356" s="3">
        <v>46216</v>
      </c>
      <c r="C1356" s="5">
        <f>YEAR(SalesDataTable[[#This Row],[Order Date]])</f>
        <v>2026</v>
      </c>
      <c r="D1356" s="14" t="str">
        <f>"Q"&amp;ROUNDUP(MONTH(SalesDataTable[[#This Row],[Order Date]])/3,0)</f>
        <v>Q3</v>
      </c>
      <c r="E1356" s="5">
        <f>MONTH(SalesDataTable[[#This Row],[Order Date]])</f>
        <v>7</v>
      </c>
      <c r="F1356" s="5" t="str">
        <f>TEXT(SalesDataTable[[#This Row],[Order Date]], "MMM")</f>
        <v>Jul</v>
      </c>
      <c r="G1356" s="4" t="s">
        <v>6</v>
      </c>
      <c r="H1356" s="4" t="s">
        <v>27</v>
      </c>
      <c r="I1356" s="4" t="s">
        <v>2</v>
      </c>
      <c r="J1356" s="4" t="s">
        <v>13</v>
      </c>
      <c r="K1356" s="4" t="s">
        <v>14</v>
      </c>
      <c r="L1356" s="4" t="s">
        <v>15</v>
      </c>
      <c r="M1356" s="9">
        <v>1</v>
      </c>
      <c r="N1356" s="6">
        <v>36.479999999999997</v>
      </c>
      <c r="O1356" s="7">
        <v>0.05</v>
      </c>
      <c r="P1356" s="6">
        <v>13.22</v>
      </c>
      <c r="Q1356" s="6">
        <f t="shared" si="84"/>
        <v>34.655999999999999</v>
      </c>
      <c r="R1356" s="6">
        <f t="shared" si="85"/>
        <v>13.22</v>
      </c>
      <c r="S1356" s="6">
        <f t="shared" si="86"/>
        <v>21.436</v>
      </c>
      <c r="T1356" s="8">
        <f t="shared" si="87"/>
        <v>0.61853647276084955</v>
      </c>
      <c r="U1356" s="5">
        <f>YEAR(SalesDataTable[[#This Row],[Order Date]])</f>
        <v>2026</v>
      </c>
      <c r="V1356" s="8" t="str">
        <f>"Q"&amp;ROUNDUP(MONTH(SalesDataTable[[#This Row],[Order Date]])/3,0)</f>
        <v>Q3</v>
      </c>
      <c r="W1356" s="9">
        <f>MONTH(SalesDataTable[[#This Row],[Order Date]])</f>
        <v>7</v>
      </c>
      <c r="X1356" s="8" t="str">
        <f>TEXT(SalesDataTable[[#This Row],[Order Date]],"mmm")</f>
        <v>Jul</v>
      </c>
    </row>
    <row r="1357" spans="1:24" ht="16">
      <c r="A1357" s="2">
        <v>2746</v>
      </c>
      <c r="B1357" s="3">
        <v>46216</v>
      </c>
      <c r="C1357" s="5">
        <f>YEAR(SalesDataTable[[#This Row],[Order Date]])</f>
        <v>2026</v>
      </c>
      <c r="D1357" s="14" t="str">
        <f>"Q"&amp;ROUNDUP(MONTH(SalesDataTable[[#This Row],[Order Date]])/3,0)</f>
        <v>Q3</v>
      </c>
      <c r="E1357" s="5">
        <f>MONTH(SalesDataTable[[#This Row],[Order Date]])</f>
        <v>7</v>
      </c>
      <c r="F1357" s="5" t="str">
        <f>TEXT(SalesDataTable[[#This Row],[Order Date]], "MMM")</f>
        <v>Jul</v>
      </c>
      <c r="G1357" s="4" t="s">
        <v>0</v>
      </c>
      <c r="H1357" s="4" t="s">
        <v>1</v>
      </c>
      <c r="I1357" s="4" t="s">
        <v>19</v>
      </c>
      <c r="J1357" s="4" t="s">
        <v>13</v>
      </c>
      <c r="K1357" s="4" t="s">
        <v>9</v>
      </c>
      <c r="L1357" s="4" t="s">
        <v>37</v>
      </c>
      <c r="M1357" s="9">
        <v>3</v>
      </c>
      <c r="N1357" s="6">
        <v>155.44</v>
      </c>
      <c r="O1357" s="7">
        <v>0.05</v>
      </c>
      <c r="P1357" s="6">
        <v>79.95</v>
      </c>
      <c r="Q1357" s="6">
        <f t="shared" si="84"/>
        <v>443.00399999999996</v>
      </c>
      <c r="R1357" s="6">
        <f t="shared" si="85"/>
        <v>239.85000000000002</v>
      </c>
      <c r="S1357" s="6">
        <f t="shared" si="86"/>
        <v>203.15399999999994</v>
      </c>
      <c r="T1357" s="8">
        <f t="shared" si="87"/>
        <v>0.45858276674702703</v>
      </c>
      <c r="U1357" s="5">
        <f>YEAR(SalesDataTable[[#This Row],[Order Date]])</f>
        <v>2026</v>
      </c>
      <c r="V1357" s="8" t="str">
        <f>"Q"&amp;ROUNDUP(MONTH(SalesDataTable[[#This Row],[Order Date]])/3,0)</f>
        <v>Q3</v>
      </c>
      <c r="W1357" s="9">
        <f>MONTH(SalesDataTable[[#This Row],[Order Date]])</f>
        <v>7</v>
      </c>
      <c r="X1357" s="8" t="str">
        <f>TEXT(SalesDataTable[[#This Row],[Order Date]],"mmm")</f>
        <v>Jul</v>
      </c>
    </row>
    <row r="1358" spans="1:24" ht="16">
      <c r="A1358" s="2">
        <v>3297</v>
      </c>
      <c r="B1358" s="3">
        <v>46216</v>
      </c>
      <c r="C1358" s="5">
        <f>YEAR(SalesDataTable[[#This Row],[Order Date]])</f>
        <v>2026</v>
      </c>
      <c r="D1358" s="14" t="str">
        <f>"Q"&amp;ROUNDUP(MONTH(SalesDataTable[[#This Row],[Order Date]])/3,0)</f>
        <v>Q3</v>
      </c>
      <c r="E1358" s="5">
        <f>MONTH(SalesDataTable[[#This Row],[Order Date]])</f>
        <v>7</v>
      </c>
      <c r="F1358" s="5" t="str">
        <f>TEXT(SalesDataTable[[#This Row],[Order Date]], "MMM")</f>
        <v>Jul</v>
      </c>
      <c r="G1358" s="4" t="s">
        <v>0</v>
      </c>
      <c r="H1358" s="4" t="s">
        <v>50</v>
      </c>
      <c r="I1358" s="4" t="s">
        <v>8</v>
      </c>
      <c r="J1358" s="4" t="s">
        <v>3</v>
      </c>
      <c r="K1358" s="4" t="s">
        <v>34</v>
      </c>
      <c r="L1358" s="4" t="s">
        <v>35</v>
      </c>
      <c r="M1358" s="9">
        <v>6</v>
      </c>
      <c r="N1358" s="6">
        <v>40.58</v>
      </c>
      <c r="O1358" s="7">
        <v>0.15</v>
      </c>
      <c r="P1358" s="6">
        <v>15.06</v>
      </c>
      <c r="Q1358" s="6">
        <f t="shared" si="84"/>
        <v>206.958</v>
      </c>
      <c r="R1358" s="6">
        <f t="shared" si="85"/>
        <v>90.36</v>
      </c>
      <c r="S1358" s="6">
        <f t="shared" si="86"/>
        <v>116.598</v>
      </c>
      <c r="T1358" s="8">
        <f t="shared" si="87"/>
        <v>0.5633896732670397</v>
      </c>
      <c r="U1358" s="5">
        <f>YEAR(SalesDataTable[[#This Row],[Order Date]])</f>
        <v>2026</v>
      </c>
      <c r="V1358" s="8" t="str">
        <f>"Q"&amp;ROUNDUP(MONTH(SalesDataTable[[#This Row],[Order Date]])/3,0)</f>
        <v>Q3</v>
      </c>
      <c r="W1358" s="9">
        <f>MONTH(SalesDataTable[[#This Row],[Order Date]])</f>
        <v>7</v>
      </c>
      <c r="X1358" s="8" t="str">
        <f>TEXT(SalesDataTable[[#This Row],[Order Date]],"mmm")</f>
        <v>Jul</v>
      </c>
    </row>
    <row r="1359" spans="1:24" ht="16">
      <c r="A1359" s="2">
        <v>772</v>
      </c>
      <c r="B1359" s="3">
        <v>46217</v>
      </c>
      <c r="C1359" s="5">
        <f>YEAR(SalesDataTable[[#This Row],[Order Date]])</f>
        <v>2026</v>
      </c>
      <c r="D1359" s="14" t="str">
        <f>"Q"&amp;ROUNDUP(MONTH(SalesDataTable[[#This Row],[Order Date]])/3,0)</f>
        <v>Q3</v>
      </c>
      <c r="E1359" s="5">
        <f>MONTH(SalesDataTable[[#This Row],[Order Date]])</f>
        <v>7</v>
      </c>
      <c r="F1359" s="5" t="str">
        <f>TEXT(SalesDataTable[[#This Row],[Order Date]], "MMM")</f>
        <v>Jul</v>
      </c>
      <c r="G1359" s="4" t="s">
        <v>20</v>
      </c>
      <c r="H1359" s="4" t="s">
        <v>47</v>
      </c>
      <c r="I1359" s="4" t="s">
        <v>2</v>
      </c>
      <c r="J1359" s="4" t="s">
        <v>3</v>
      </c>
      <c r="K1359" s="4" t="s">
        <v>4</v>
      </c>
      <c r="L1359" s="4" t="s">
        <v>30</v>
      </c>
      <c r="M1359" s="9">
        <v>2</v>
      </c>
      <c r="N1359" s="6">
        <v>101.03</v>
      </c>
      <c r="O1359" s="7">
        <v>0.1</v>
      </c>
      <c r="P1359" s="6">
        <v>50.98</v>
      </c>
      <c r="Q1359" s="6">
        <f t="shared" si="84"/>
        <v>181.85400000000001</v>
      </c>
      <c r="R1359" s="6">
        <f t="shared" si="85"/>
        <v>101.96</v>
      </c>
      <c r="S1359" s="6">
        <f t="shared" si="86"/>
        <v>79.89400000000002</v>
      </c>
      <c r="T1359" s="8">
        <f t="shared" si="87"/>
        <v>0.43933045190097558</v>
      </c>
      <c r="U1359" s="5">
        <f>YEAR(SalesDataTable[[#This Row],[Order Date]])</f>
        <v>2026</v>
      </c>
      <c r="V1359" s="8" t="str">
        <f>"Q"&amp;ROUNDUP(MONTH(SalesDataTable[[#This Row],[Order Date]])/3,0)</f>
        <v>Q3</v>
      </c>
      <c r="W1359" s="9">
        <f>MONTH(SalesDataTable[[#This Row],[Order Date]])</f>
        <v>7</v>
      </c>
      <c r="X1359" s="8" t="str">
        <f>TEXT(SalesDataTable[[#This Row],[Order Date]],"mmm")</f>
        <v>Jul</v>
      </c>
    </row>
    <row r="1360" spans="1:24" ht="16">
      <c r="A1360" s="2">
        <v>838</v>
      </c>
      <c r="B1360" s="3">
        <v>46217</v>
      </c>
      <c r="C1360" s="5">
        <f>YEAR(SalesDataTable[[#This Row],[Order Date]])</f>
        <v>2026</v>
      </c>
      <c r="D1360" s="14" t="str">
        <f>"Q"&amp;ROUNDUP(MONTH(SalesDataTable[[#This Row],[Order Date]])/3,0)</f>
        <v>Q3</v>
      </c>
      <c r="E1360" s="5">
        <f>MONTH(SalesDataTable[[#This Row],[Order Date]])</f>
        <v>7</v>
      </c>
      <c r="F1360" s="5" t="str">
        <f>TEXT(SalesDataTable[[#This Row],[Order Date]], "MMM")</f>
        <v>Jul</v>
      </c>
      <c r="G1360" s="4" t="s">
        <v>0</v>
      </c>
      <c r="H1360" s="4" t="s">
        <v>36</v>
      </c>
      <c r="I1360" s="4" t="s">
        <v>19</v>
      </c>
      <c r="J1360" s="4" t="s">
        <v>3</v>
      </c>
      <c r="K1360" s="4" t="s">
        <v>23</v>
      </c>
      <c r="L1360" s="4" t="s">
        <v>40</v>
      </c>
      <c r="M1360" s="9">
        <v>1</v>
      </c>
      <c r="N1360" s="6">
        <v>80.150000000000006</v>
      </c>
      <c r="O1360" s="7">
        <v>0.05</v>
      </c>
      <c r="P1360" s="6">
        <v>38.89</v>
      </c>
      <c r="Q1360" s="6">
        <f t="shared" si="84"/>
        <v>76.142499999999998</v>
      </c>
      <c r="R1360" s="6">
        <f t="shared" si="85"/>
        <v>38.89</v>
      </c>
      <c r="S1360" s="6">
        <f t="shared" si="86"/>
        <v>37.252499999999998</v>
      </c>
      <c r="T1360" s="8">
        <f t="shared" si="87"/>
        <v>0.48924713530551267</v>
      </c>
      <c r="U1360" s="5">
        <f>YEAR(SalesDataTable[[#This Row],[Order Date]])</f>
        <v>2026</v>
      </c>
      <c r="V1360" s="8" t="str">
        <f>"Q"&amp;ROUNDUP(MONTH(SalesDataTable[[#This Row],[Order Date]])/3,0)</f>
        <v>Q3</v>
      </c>
      <c r="W1360" s="9">
        <f>MONTH(SalesDataTable[[#This Row],[Order Date]])</f>
        <v>7</v>
      </c>
      <c r="X1360" s="8" t="str">
        <f>TEXT(SalesDataTable[[#This Row],[Order Date]],"mmm")</f>
        <v>Jul</v>
      </c>
    </row>
    <row r="1361" spans="1:24" ht="16">
      <c r="A1361" s="2">
        <v>1144</v>
      </c>
      <c r="B1361" s="3">
        <v>46217</v>
      </c>
      <c r="C1361" s="5">
        <f>YEAR(SalesDataTable[[#This Row],[Order Date]])</f>
        <v>2026</v>
      </c>
      <c r="D1361" s="14" t="str">
        <f>"Q"&amp;ROUNDUP(MONTH(SalesDataTable[[#This Row],[Order Date]])/3,0)</f>
        <v>Q3</v>
      </c>
      <c r="E1361" s="5">
        <f>MONTH(SalesDataTable[[#This Row],[Order Date]])</f>
        <v>7</v>
      </c>
      <c r="F1361" s="5" t="str">
        <f>TEXT(SalesDataTable[[#This Row],[Order Date]], "MMM")</f>
        <v>Jul</v>
      </c>
      <c r="G1361" s="4" t="s">
        <v>11</v>
      </c>
      <c r="H1361" s="4" t="s">
        <v>12</v>
      </c>
      <c r="I1361" s="4" t="s">
        <v>19</v>
      </c>
      <c r="J1361" s="4" t="s">
        <v>13</v>
      </c>
      <c r="K1361" s="4" t="s">
        <v>23</v>
      </c>
      <c r="L1361" s="4" t="s">
        <v>40</v>
      </c>
      <c r="M1361" s="9">
        <v>1</v>
      </c>
      <c r="N1361" s="6">
        <v>83.74</v>
      </c>
      <c r="O1361" s="7">
        <v>0</v>
      </c>
      <c r="P1361" s="6">
        <v>38.96</v>
      </c>
      <c r="Q1361" s="6">
        <f t="shared" si="84"/>
        <v>83.74</v>
      </c>
      <c r="R1361" s="6">
        <f t="shared" si="85"/>
        <v>38.96</v>
      </c>
      <c r="S1361" s="6">
        <f t="shared" si="86"/>
        <v>44.779999999999994</v>
      </c>
      <c r="T1361" s="8">
        <f t="shared" si="87"/>
        <v>0.53475041796035339</v>
      </c>
      <c r="U1361" s="5">
        <f>YEAR(SalesDataTable[[#This Row],[Order Date]])</f>
        <v>2026</v>
      </c>
      <c r="V1361" s="8" t="str">
        <f>"Q"&amp;ROUNDUP(MONTH(SalesDataTable[[#This Row],[Order Date]])/3,0)</f>
        <v>Q3</v>
      </c>
      <c r="W1361" s="9">
        <f>MONTH(SalesDataTable[[#This Row],[Order Date]])</f>
        <v>7</v>
      </c>
      <c r="X1361" s="8" t="str">
        <f>TEXT(SalesDataTable[[#This Row],[Order Date]],"mmm")</f>
        <v>Jul</v>
      </c>
    </row>
    <row r="1362" spans="1:24" ht="16">
      <c r="A1362" s="2">
        <v>1686</v>
      </c>
      <c r="B1362" s="3">
        <v>46217</v>
      </c>
      <c r="C1362" s="5">
        <f>YEAR(SalesDataTable[[#This Row],[Order Date]])</f>
        <v>2026</v>
      </c>
      <c r="D1362" s="14" t="str">
        <f>"Q"&amp;ROUNDUP(MONTH(SalesDataTable[[#This Row],[Order Date]])/3,0)</f>
        <v>Q3</v>
      </c>
      <c r="E1362" s="5">
        <f>MONTH(SalesDataTable[[#This Row],[Order Date]])</f>
        <v>7</v>
      </c>
      <c r="F1362" s="5" t="str">
        <f>TEXT(SalesDataTable[[#This Row],[Order Date]], "MMM")</f>
        <v>Jul</v>
      </c>
      <c r="G1362" s="4" t="s">
        <v>11</v>
      </c>
      <c r="H1362" s="4" t="s">
        <v>25</v>
      </c>
      <c r="I1362" s="4" t="s">
        <v>8</v>
      </c>
      <c r="J1362" s="4" t="s">
        <v>3</v>
      </c>
      <c r="K1362" s="4" t="s">
        <v>14</v>
      </c>
      <c r="L1362" s="4" t="s">
        <v>15</v>
      </c>
      <c r="M1362" s="9">
        <v>8</v>
      </c>
      <c r="N1362" s="6">
        <v>35.75</v>
      </c>
      <c r="O1362" s="7">
        <v>0.15</v>
      </c>
      <c r="P1362" s="6">
        <v>13.56</v>
      </c>
      <c r="Q1362" s="6">
        <f t="shared" si="84"/>
        <v>243.1</v>
      </c>
      <c r="R1362" s="6">
        <f t="shared" si="85"/>
        <v>108.48</v>
      </c>
      <c r="S1362" s="6">
        <f t="shared" si="86"/>
        <v>134.62</v>
      </c>
      <c r="T1362" s="8">
        <f t="shared" si="87"/>
        <v>0.55376388317564795</v>
      </c>
      <c r="U1362" s="5">
        <f>YEAR(SalesDataTable[[#This Row],[Order Date]])</f>
        <v>2026</v>
      </c>
      <c r="V1362" s="8" t="str">
        <f>"Q"&amp;ROUNDUP(MONTH(SalesDataTable[[#This Row],[Order Date]])/3,0)</f>
        <v>Q3</v>
      </c>
      <c r="W1362" s="9">
        <f>MONTH(SalesDataTable[[#This Row],[Order Date]])</f>
        <v>7</v>
      </c>
      <c r="X1362" s="8" t="str">
        <f>TEXT(SalesDataTable[[#This Row],[Order Date]],"mmm")</f>
        <v>Jul</v>
      </c>
    </row>
    <row r="1363" spans="1:24" ht="16">
      <c r="A1363" s="2">
        <v>2823</v>
      </c>
      <c r="B1363" s="3">
        <v>46217</v>
      </c>
      <c r="C1363" s="5">
        <f>YEAR(SalesDataTable[[#This Row],[Order Date]])</f>
        <v>2026</v>
      </c>
      <c r="D1363" s="14" t="str">
        <f>"Q"&amp;ROUNDUP(MONTH(SalesDataTable[[#This Row],[Order Date]])/3,0)</f>
        <v>Q3</v>
      </c>
      <c r="E1363" s="5">
        <f>MONTH(SalesDataTable[[#This Row],[Order Date]])</f>
        <v>7</v>
      </c>
      <c r="F1363" s="5" t="str">
        <f>TEXT(SalesDataTable[[#This Row],[Order Date]], "MMM")</f>
        <v>Jul</v>
      </c>
      <c r="G1363" s="4" t="s">
        <v>0</v>
      </c>
      <c r="H1363" s="4" t="s">
        <v>50</v>
      </c>
      <c r="I1363" s="4" t="s">
        <v>2</v>
      </c>
      <c r="J1363" s="4" t="s">
        <v>13</v>
      </c>
      <c r="K1363" s="4" t="s">
        <v>4</v>
      </c>
      <c r="L1363" s="4" t="s">
        <v>5</v>
      </c>
      <c r="M1363" s="9">
        <v>3</v>
      </c>
      <c r="N1363" s="6">
        <v>81.39</v>
      </c>
      <c r="O1363" s="7">
        <v>0</v>
      </c>
      <c r="P1363" s="6">
        <v>43.54</v>
      </c>
      <c r="Q1363" s="6">
        <f t="shared" si="84"/>
        <v>244.17000000000002</v>
      </c>
      <c r="R1363" s="6">
        <f t="shared" si="85"/>
        <v>130.62</v>
      </c>
      <c r="S1363" s="6">
        <f t="shared" si="86"/>
        <v>113.55000000000001</v>
      </c>
      <c r="T1363" s="8">
        <f t="shared" si="87"/>
        <v>0.46504484580415284</v>
      </c>
      <c r="U1363" s="5">
        <f>YEAR(SalesDataTable[[#This Row],[Order Date]])</f>
        <v>2026</v>
      </c>
      <c r="V1363" s="8" t="str">
        <f>"Q"&amp;ROUNDUP(MONTH(SalesDataTable[[#This Row],[Order Date]])/3,0)</f>
        <v>Q3</v>
      </c>
      <c r="W1363" s="9">
        <f>MONTH(SalesDataTable[[#This Row],[Order Date]])</f>
        <v>7</v>
      </c>
      <c r="X1363" s="8" t="str">
        <f>TEXT(SalesDataTable[[#This Row],[Order Date]],"mmm")</f>
        <v>Jul</v>
      </c>
    </row>
    <row r="1364" spans="1:24" ht="16">
      <c r="A1364" s="2">
        <v>2883</v>
      </c>
      <c r="B1364" s="3">
        <v>46217</v>
      </c>
      <c r="C1364" s="5">
        <f>YEAR(SalesDataTable[[#This Row],[Order Date]])</f>
        <v>2026</v>
      </c>
      <c r="D1364" s="14" t="str">
        <f>"Q"&amp;ROUNDUP(MONTH(SalesDataTable[[#This Row],[Order Date]])/3,0)</f>
        <v>Q3</v>
      </c>
      <c r="E1364" s="5">
        <f>MONTH(SalesDataTable[[#This Row],[Order Date]])</f>
        <v>7</v>
      </c>
      <c r="F1364" s="5" t="str">
        <f>TEXT(SalesDataTable[[#This Row],[Order Date]], "MMM")</f>
        <v>Jul</v>
      </c>
      <c r="G1364" s="4" t="s">
        <v>11</v>
      </c>
      <c r="H1364" s="4" t="s">
        <v>39</v>
      </c>
      <c r="I1364" s="4" t="s">
        <v>28</v>
      </c>
      <c r="J1364" s="4" t="s">
        <v>13</v>
      </c>
      <c r="K1364" s="4" t="s">
        <v>14</v>
      </c>
      <c r="L1364" s="4" t="s">
        <v>15</v>
      </c>
      <c r="M1364" s="9">
        <v>1</v>
      </c>
      <c r="N1364" s="6">
        <v>36.799999999999997</v>
      </c>
      <c r="O1364" s="7">
        <v>0</v>
      </c>
      <c r="P1364" s="6">
        <v>13.91</v>
      </c>
      <c r="Q1364" s="6">
        <f t="shared" si="84"/>
        <v>36.799999999999997</v>
      </c>
      <c r="R1364" s="6">
        <f t="shared" si="85"/>
        <v>13.91</v>
      </c>
      <c r="S1364" s="6">
        <f t="shared" si="86"/>
        <v>22.889999999999997</v>
      </c>
      <c r="T1364" s="8">
        <f t="shared" si="87"/>
        <v>0.62201086956521734</v>
      </c>
      <c r="U1364" s="5">
        <f>YEAR(SalesDataTable[[#This Row],[Order Date]])</f>
        <v>2026</v>
      </c>
      <c r="V1364" s="8" t="str">
        <f>"Q"&amp;ROUNDUP(MONTH(SalesDataTable[[#This Row],[Order Date]])/3,0)</f>
        <v>Q3</v>
      </c>
      <c r="W1364" s="9">
        <f>MONTH(SalesDataTable[[#This Row],[Order Date]])</f>
        <v>7</v>
      </c>
      <c r="X1364" s="8" t="str">
        <f>TEXT(SalesDataTable[[#This Row],[Order Date]],"mmm")</f>
        <v>Jul</v>
      </c>
    </row>
    <row r="1365" spans="1:24" ht="16">
      <c r="A1365" s="2">
        <v>3259</v>
      </c>
      <c r="B1365" s="3">
        <v>46217</v>
      </c>
      <c r="C1365" s="5">
        <f>YEAR(SalesDataTable[[#This Row],[Order Date]])</f>
        <v>2026</v>
      </c>
      <c r="D1365" s="14" t="str">
        <f>"Q"&amp;ROUNDUP(MONTH(SalesDataTable[[#This Row],[Order Date]])/3,0)</f>
        <v>Q3</v>
      </c>
      <c r="E1365" s="5">
        <f>MONTH(SalesDataTable[[#This Row],[Order Date]])</f>
        <v>7</v>
      </c>
      <c r="F1365" s="5" t="str">
        <f>TEXT(SalesDataTable[[#This Row],[Order Date]], "MMM")</f>
        <v>Jul</v>
      </c>
      <c r="G1365" s="4" t="s">
        <v>11</v>
      </c>
      <c r="H1365" s="4" t="s">
        <v>52</v>
      </c>
      <c r="I1365" s="4" t="s">
        <v>8</v>
      </c>
      <c r="J1365" s="4" t="s">
        <v>3</v>
      </c>
      <c r="K1365" s="4" t="s">
        <v>23</v>
      </c>
      <c r="L1365" s="4" t="s">
        <v>29</v>
      </c>
      <c r="M1365" s="9">
        <v>6</v>
      </c>
      <c r="N1365" s="6">
        <v>194.15</v>
      </c>
      <c r="O1365" s="7">
        <v>0.1</v>
      </c>
      <c r="P1365" s="6">
        <v>105.12</v>
      </c>
      <c r="Q1365" s="6">
        <f t="shared" si="84"/>
        <v>1048.4100000000001</v>
      </c>
      <c r="R1365" s="6">
        <f t="shared" si="85"/>
        <v>630.72</v>
      </c>
      <c r="S1365" s="6">
        <f t="shared" si="86"/>
        <v>417.69000000000005</v>
      </c>
      <c r="T1365" s="8">
        <f t="shared" si="87"/>
        <v>0.3984032964202936</v>
      </c>
      <c r="U1365" s="5">
        <f>YEAR(SalesDataTable[[#This Row],[Order Date]])</f>
        <v>2026</v>
      </c>
      <c r="V1365" s="8" t="str">
        <f>"Q"&amp;ROUNDUP(MONTH(SalesDataTable[[#This Row],[Order Date]])/3,0)</f>
        <v>Q3</v>
      </c>
      <c r="W1365" s="9">
        <f>MONTH(SalesDataTable[[#This Row],[Order Date]])</f>
        <v>7</v>
      </c>
      <c r="X1365" s="8" t="str">
        <f>TEXT(SalesDataTable[[#This Row],[Order Date]],"mmm")</f>
        <v>Jul</v>
      </c>
    </row>
    <row r="1366" spans="1:24" ht="16">
      <c r="A1366" s="2">
        <v>3709</v>
      </c>
      <c r="B1366" s="3">
        <v>46217</v>
      </c>
      <c r="C1366" s="5">
        <f>YEAR(SalesDataTable[[#This Row],[Order Date]])</f>
        <v>2026</v>
      </c>
      <c r="D1366" s="14" t="str">
        <f>"Q"&amp;ROUNDUP(MONTH(SalesDataTable[[#This Row],[Order Date]])/3,0)</f>
        <v>Q3</v>
      </c>
      <c r="E1366" s="5">
        <f>MONTH(SalesDataTable[[#This Row],[Order Date]])</f>
        <v>7</v>
      </c>
      <c r="F1366" s="5" t="str">
        <f>TEXT(SalesDataTable[[#This Row],[Order Date]], "MMM")</f>
        <v>Jul</v>
      </c>
      <c r="G1366" s="4" t="s">
        <v>0</v>
      </c>
      <c r="H1366" s="4" t="s">
        <v>36</v>
      </c>
      <c r="I1366" s="4" t="s">
        <v>2</v>
      </c>
      <c r="J1366" s="4" t="s">
        <v>13</v>
      </c>
      <c r="K1366" s="4" t="s">
        <v>34</v>
      </c>
      <c r="L1366" s="4" t="s">
        <v>45</v>
      </c>
      <c r="M1366" s="9">
        <v>1</v>
      </c>
      <c r="N1366" s="6">
        <v>50.94</v>
      </c>
      <c r="O1366" s="7">
        <v>0</v>
      </c>
      <c r="P1366" s="6">
        <v>22.28</v>
      </c>
      <c r="Q1366" s="6">
        <f t="shared" si="84"/>
        <v>50.94</v>
      </c>
      <c r="R1366" s="6">
        <f t="shared" si="85"/>
        <v>22.28</v>
      </c>
      <c r="S1366" s="6">
        <f t="shared" si="86"/>
        <v>28.659999999999997</v>
      </c>
      <c r="T1366" s="8">
        <f t="shared" si="87"/>
        <v>0.5626226933647428</v>
      </c>
      <c r="U1366" s="5">
        <f>YEAR(SalesDataTable[[#This Row],[Order Date]])</f>
        <v>2026</v>
      </c>
      <c r="V1366" s="8" t="str">
        <f>"Q"&amp;ROUNDUP(MONTH(SalesDataTable[[#This Row],[Order Date]])/3,0)</f>
        <v>Q3</v>
      </c>
      <c r="W1366" s="9">
        <f>MONTH(SalesDataTable[[#This Row],[Order Date]])</f>
        <v>7</v>
      </c>
      <c r="X1366" s="8" t="str">
        <f>TEXT(SalesDataTable[[#This Row],[Order Date]],"mmm")</f>
        <v>Jul</v>
      </c>
    </row>
    <row r="1367" spans="1:24" ht="16">
      <c r="A1367" s="2">
        <v>61</v>
      </c>
      <c r="B1367" s="3">
        <v>46218</v>
      </c>
      <c r="C1367" s="5">
        <f>YEAR(SalesDataTable[[#This Row],[Order Date]])</f>
        <v>2026</v>
      </c>
      <c r="D1367" s="14" t="str">
        <f>"Q"&amp;ROUNDUP(MONTH(SalesDataTable[[#This Row],[Order Date]])/3,0)</f>
        <v>Q3</v>
      </c>
      <c r="E1367" s="5">
        <f>MONTH(SalesDataTable[[#This Row],[Order Date]])</f>
        <v>7</v>
      </c>
      <c r="F1367" s="5" t="str">
        <f>TEXT(SalesDataTable[[#This Row],[Order Date]], "MMM")</f>
        <v>Jul</v>
      </c>
      <c r="G1367" s="4" t="s">
        <v>20</v>
      </c>
      <c r="H1367" s="4" t="s">
        <v>33</v>
      </c>
      <c r="I1367" s="4" t="s">
        <v>2</v>
      </c>
      <c r="J1367" s="4" t="s">
        <v>3</v>
      </c>
      <c r="K1367" s="4" t="s">
        <v>34</v>
      </c>
      <c r="L1367" s="4" t="s">
        <v>38</v>
      </c>
      <c r="M1367" s="9">
        <v>2</v>
      </c>
      <c r="N1367" s="6">
        <v>125.89</v>
      </c>
      <c r="O1367" s="7">
        <v>0</v>
      </c>
      <c r="P1367" s="6">
        <v>70.8</v>
      </c>
      <c r="Q1367" s="6">
        <f t="shared" si="84"/>
        <v>251.78</v>
      </c>
      <c r="R1367" s="6">
        <f t="shared" si="85"/>
        <v>141.6</v>
      </c>
      <c r="S1367" s="6">
        <f t="shared" si="86"/>
        <v>110.18</v>
      </c>
      <c r="T1367" s="8">
        <f t="shared" si="87"/>
        <v>0.43760425768528083</v>
      </c>
      <c r="U1367" s="5">
        <f>YEAR(SalesDataTable[[#This Row],[Order Date]])</f>
        <v>2026</v>
      </c>
      <c r="V1367" s="8" t="str">
        <f>"Q"&amp;ROUNDUP(MONTH(SalesDataTable[[#This Row],[Order Date]])/3,0)</f>
        <v>Q3</v>
      </c>
      <c r="W1367" s="9">
        <f>MONTH(SalesDataTable[[#This Row],[Order Date]])</f>
        <v>7</v>
      </c>
      <c r="X1367" s="8" t="str">
        <f>TEXT(SalesDataTable[[#This Row],[Order Date]],"mmm")</f>
        <v>Jul</v>
      </c>
    </row>
    <row r="1368" spans="1:24" ht="16">
      <c r="A1368" s="2">
        <v>357</v>
      </c>
      <c r="B1368" s="3">
        <v>46218</v>
      </c>
      <c r="C1368" s="5">
        <f>YEAR(SalesDataTable[[#This Row],[Order Date]])</f>
        <v>2026</v>
      </c>
      <c r="D1368" s="14" t="str">
        <f>"Q"&amp;ROUNDUP(MONTH(SalesDataTable[[#This Row],[Order Date]])/3,0)</f>
        <v>Q3</v>
      </c>
      <c r="E1368" s="5">
        <f>MONTH(SalesDataTable[[#This Row],[Order Date]])</f>
        <v>7</v>
      </c>
      <c r="F1368" s="5" t="str">
        <f>TEXT(SalesDataTable[[#This Row],[Order Date]], "MMM")</f>
        <v>Jul</v>
      </c>
      <c r="G1368" s="4" t="s">
        <v>0</v>
      </c>
      <c r="H1368" s="4" t="s">
        <v>36</v>
      </c>
      <c r="I1368" s="4" t="s">
        <v>2</v>
      </c>
      <c r="J1368" s="4" t="s">
        <v>13</v>
      </c>
      <c r="K1368" s="4" t="s">
        <v>34</v>
      </c>
      <c r="L1368" s="4" t="s">
        <v>45</v>
      </c>
      <c r="M1368" s="9">
        <v>2</v>
      </c>
      <c r="N1368" s="6">
        <v>51.9</v>
      </c>
      <c r="O1368" s="7">
        <v>0</v>
      </c>
      <c r="P1368" s="6">
        <v>21.82</v>
      </c>
      <c r="Q1368" s="6">
        <f t="shared" si="84"/>
        <v>103.8</v>
      </c>
      <c r="R1368" s="6">
        <f t="shared" si="85"/>
        <v>43.64</v>
      </c>
      <c r="S1368" s="6">
        <f t="shared" si="86"/>
        <v>60.16</v>
      </c>
      <c r="T1368" s="8">
        <f t="shared" si="87"/>
        <v>0.57957610789980729</v>
      </c>
      <c r="U1368" s="5">
        <f>YEAR(SalesDataTable[[#This Row],[Order Date]])</f>
        <v>2026</v>
      </c>
      <c r="V1368" s="8" t="str">
        <f>"Q"&amp;ROUNDUP(MONTH(SalesDataTable[[#This Row],[Order Date]])/3,0)</f>
        <v>Q3</v>
      </c>
      <c r="W1368" s="9">
        <f>MONTH(SalesDataTable[[#This Row],[Order Date]])</f>
        <v>7</v>
      </c>
      <c r="X1368" s="8" t="str">
        <f>TEXT(SalesDataTable[[#This Row],[Order Date]],"mmm")</f>
        <v>Jul</v>
      </c>
    </row>
    <row r="1369" spans="1:24" ht="16">
      <c r="A1369" s="2">
        <v>1607</v>
      </c>
      <c r="B1369" s="3">
        <v>46218</v>
      </c>
      <c r="C1369" s="5">
        <f>YEAR(SalesDataTable[[#This Row],[Order Date]])</f>
        <v>2026</v>
      </c>
      <c r="D1369" s="14" t="str">
        <f>"Q"&amp;ROUNDUP(MONTH(SalesDataTable[[#This Row],[Order Date]])/3,0)</f>
        <v>Q3</v>
      </c>
      <c r="E1369" s="5">
        <f>MONTH(SalesDataTable[[#This Row],[Order Date]])</f>
        <v>7</v>
      </c>
      <c r="F1369" s="5" t="str">
        <f>TEXT(SalesDataTable[[#This Row],[Order Date]], "MMM")</f>
        <v>Jul</v>
      </c>
      <c r="G1369" s="4" t="s">
        <v>0</v>
      </c>
      <c r="H1369" s="4" t="s">
        <v>1</v>
      </c>
      <c r="I1369" s="4" t="s">
        <v>19</v>
      </c>
      <c r="J1369" s="4" t="s">
        <v>13</v>
      </c>
      <c r="K1369" s="4" t="s">
        <v>34</v>
      </c>
      <c r="L1369" s="4" t="s">
        <v>35</v>
      </c>
      <c r="M1369" s="9">
        <v>2</v>
      </c>
      <c r="N1369" s="6">
        <v>39.75</v>
      </c>
      <c r="O1369" s="7">
        <v>0</v>
      </c>
      <c r="P1369" s="6">
        <v>14.78</v>
      </c>
      <c r="Q1369" s="6">
        <f t="shared" si="84"/>
        <v>79.5</v>
      </c>
      <c r="R1369" s="6">
        <f t="shared" si="85"/>
        <v>29.56</v>
      </c>
      <c r="S1369" s="6">
        <f t="shared" si="86"/>
        <v>49.94</v>
      </c>
      <c r="T1369" s="8">
        <f t="shared" si="87"/>
        <v>0.62817610062893081</v>
      </c>
      <c r="U1369" s="5">
        <f>YEAR(SalesDataTable[[#This Row],[Order Date]])</f>
        <v>2026</v>
      </c>
      <c r="V1369" s="8" t="str">
        <f>"Q"&amp;ROUNDUP(MONTH(SalesDataTable[[#This Row],[Order Date]])/3,0)</f>
        <v>Q3</v>
      </c>
      <c r="W1369" s="9">
        <f>MONTH(SalesDataTable[[#This Row],[Order Date]])</f>
        <v>7</v>
      </c>
      <c r="X1369" s="8" t="str">
        <f>TEXT(SalesDataTable[[#This Row],[Order Date]],"mmm")</f>
        <v>Jul</v>
      </c>
    </row>
    <row r="1370" spans="1:24" ht="16">
      <c r="A1370" s="2">
        <v>3295</v>
      </c>
      <c r="B1370" s="3">
        <v>46218</v>
      </c>
      <c r="C1370" s="5">
        <f>YEAR(SalesDataTable[[#This Row],[Order Date]])</f>
        <v>2026</v>
      </c>
      <c r="D1370" s="14" t="str">
        <f>"Q"&amp;ROUNDUP(MONTH(SalesDataTable[[#This Row],[Order Date]])/3,0)</f>
        <v>Q3</v>
      </c>
      <c r="E1370" s="5">
        <f>MONTH(SalesDataTable[[#This Row],[Order Date]])</f>
        <v>7</v>
      </c>
      <c r="F1370" s="5" t="str">
        <f>TEXT(SalesDataTable[[#This Row],[Order Date]], "MMM")</f>
        <v>Jul</v>
      </c>
      <c r="G1370" s="4" t="s">
        <v>6</v>
      </c>
      <c r="H1370" s="4" t="s">
        <v>43</v>
      </c>
      <c r="I1370" s="4" t="s">
        <v>28</v>
      </c>
      <c r="J1370" s="4" t="s">
        <v>3</v>
      </c>
      <c r="K1370" s="4" t="s">
        <v>9</v>
      </c>
      <c r="L1370" s="4" t="s">
        <v>10</v>
      </c>
      <c r="M1370" s="9">
        <v>1</v>
      </c>
      <c r="N1370" s="6">
        <v>93.46</v>
      </c>
      <c r="O1370" s="7">
        <v>0.15</v>
      </c>
      <c r="P1370" s="6">
        <v>46.65</v>
      </c>
      <c r="Q1370" s="6">
        <f t="shared" si="84"/>
        <v>79.440999999999988</v>
      </c>
      <c r="R1370" s="6">
        <f t="shared" si="85"/>
        <v>46.65</v>
      </c>
      <c r="S1370" s="6">
        <f t="shared" si="86"/>
        <v>32.79099999999999</v>
      </c>
      <c r="T1370" s="8">
        <f t="shared" si="87"/>
        <v>0.41277174255107557</v>
      </c>
      <c r="U1370" s="5">
        <f>YEAR(SalesDataTable[[#This Row],[Order Date]])</f>
        <v>2026</v>
      </c>
      <c r="V1370" s="8" t="str">
        <f>"Q"&amp;ROUNDUP(MONTH(SalesDataTable[[#This Row],[Order Date]])/3,0)</f>
        <v>Q3</v>
      </c>
      <c r="W1370" s="9">
        <f>MONTH(SalesDataTable[[#This Row],[Order Date]])</f>
        <v>7</v>
      </c>
      <c r="X1370" s="8" t="str">
        <f>TEXT(SalesDataTable[[#This Row],[Order Date]],"mmm")</f>
        <v>Jul</v>
      </c>
    </row>
    <row r="1371" spans="1:24" ht="16">
      <c r="A1371" s="2">
        <v>4048</v>
      </c>
      <c r="B1371" s="3">
        <v>46218</v>
      </c>
      <c r="C1371" s="5">
        <f>YEAR(SalesDataTable[[#This Row],[Order Date]])</f>
        <v>2026</v>
      </c>
      <c r="D1371" s="14" t="str">
        <f>"Q"&amp;ROUNDUP(MONTH(SalesDataTable[[#This Row],[Order Date]])/3,0)</f>
        <v>Q3</v>
      </c>
      <c r="E1371" s="5">
        <f>MONTH(SalesDataTable[[#This Row],[Order Date]])</f>
        <v>7</v>
      </c>
      <c r="F1371" s="5" t="str">
        <f>TEXT(SalesDataTable[[#This Row],[Order Date]], "MMM")</f>
        <v>Jul</v>
      </c>
      <c r="G1371" s="4" t="s">
        <v>20</v>
      </c>
      <c r="H1371" s="4" t="s">
        <v>47</v>
      </c>
      <c r="I1371" s="4" t="s">
        <v>8</v>
      </c>
      <c r="J1371" s="4" t="s">
        <v>16</v>
      </c>
      <c r="K1371" s="4" t="s">
        <v>4</v>
      </c>
      <c r="L1371" s="4" t="s">
        <v>5</v>
      </c>
      <c r="M1371" s="9">
        <v>3</v>
      </c>
      <c r="N1371" s="6">
        <v>82.79</v>
      </c>
      <c r="O1371" s="7">
        <v>0.1</v>
      </c>
      <c r="P1371" s="6">
        <v>43.07</v>
      </c>
      <c r="Q1371" s="6">
        <f t="shared" si="84"/>
        <v>223.53300000000002</v>
      </c>
      <c r="R1371" s="6">
        <f t="shared" si="85"/>
        <v>129.21</v>
      </c>
      <c r="S1371" s="6">
        <f t="shared" si="86"/>
        <v>94.323000000000008</v>
      </c>
      <c r="T1371" s="8">
        <f t="shared" si="87"/>
        <v>0.42196454214813922</v>
      </c>
      <c r="U1371" s="5">
        <f>YEAR(SalesDataTable[[#This Row],[Order Date]])</f>
        <v>2026</v>
      </c>
      <c r="V1371" s="8" t="str">
        <f>"Q"&amp;ROUNDUP(MONTH(SalesDataTable[[#This Row],[Order Date]])/3,0)</f>
        <v>Q3</v>
      </c>
      <c r="W1371" s="9">
        <f>MONTH(SalesDataTable[[#This Row],[Order Date]])</f>
        <v>7</v>
      </c>
      <c r="X1371" s="8" t="str">
        <f>TEXT(SalesDataTable[[#This Row],[Order Date]],"mmm")</f>
        <v>Jul</v>
      </c>
    </row>
    <row r="1372" spans="1:24" ht="16">
      <c r="A1372" s="2">
        <v>4424</v>
      </c>
      <c r="B1372" s="3">
        <v>46218</v>
      </c>
      <c r="C1372" s="5">
        <f>YEAR(SalesDataTable[[#This Row],[Order Date]])</f>
        <v>2026</v>
      </c>
      <c r="D1372" s="14" t="str">
        <f>"Q"&amp;ROUNDUP(MONTH(SalesDataTable[[#This Row],[Order Date]])/3,0)</f>
        <v>Q3</v>
      </c>
      <c r="E1372" s="5">
        <f>MONTH(SalesDataTable[[#This Row],[Order Date]])</f>
        <v>7</v>
      </c>
      <c r="F1372" s="5" t="str">
        <f>TEXT(SalesDataTable[[#This Row],[Order Date]], "MMM")</f>
        <v>Jul</v>
      </c>
      <c r="G1372" s="4" t="s">
        <v>11</v>
      </c>
      <c r="H1372" s="4" t="s">
        <v>12</v>
      </c>
      <c r="I1372" s="4" t="s">
        <v>19</v>
      </c>
      <c r="J1372" s="4" t="s">
        <v>16</v>
      </c>
      <c r="K1372" s="4" t="s">
        <v>9</v>
      </c>
      <c r="L1372" s="4" t="s">
        <v>10</v>
      </c>
      <c r="M1372" s="9">
        <v>1</v>
      </c>
      <c r="N1372" s="6">
        <v>92.54</v>
      </c>
      <c r="O1372" s="7">
        <v>0</v>
      </c>
      <c r="P1372" s="6">
        <v>44.48</v>
      </c>
      <c r="Q1372" s="6">
        <f t="shared" si="84"/>
        <v>92.54</v>
      </c>
      <c r="R1372" s="6">
        <f t="shared" si="85"/>
        <v>44.48</v>
      </c>
      <c r="S1372" s="6">
        <f t="shared" si="86"/>
        <v>48.060000000000009</v>
      </c>
      <c r="T1372" s="8">
        <f t="shared" si="87"/>
        <v>0.51934298681651181</v>
      </c>
      <c r="U1372" s="5">
        <f>YEAR(SalesDataTable[[#This Row],[Order Date]])</f>
        <v>2026</v>
      </c>
      <c r="V1372" s="8" t="str">
        <f>"Q"&amp;ROUNDUP(MONTH(SalesDataTable[[#This Row],[Order Date]])/3,0)</f>
        <v>Q3</v>
      </c>
      <c r="W1372" s="9">
        <f>MONTH(SalesDataTable[[#This Row],[Order Date]])</f>
        <v>7</v>
      </c>
      <c r="X1372" s="8" t="str">
        <f>TEXT(SalesDataTable[[#This Row],[Order Date]],"mmm")</f>
        <v>Jul</v>
      </c>
    </row>
    <row r="1373" spans="1:24" ht="16">
      <c r="A1373" s="2">
        <v>4732</v>
      </c>
      <c r="B1373" s="3">
        <v>46218</v>
      </c>
      <c r="C1373" s="5">
        <f>YEAR(SalesDataTable[[#This Row],[Order Date]])</f>
        <v>2026</v>
      </c>
      <c r="D1373" s="14" t="str">
        <f>"Q"&amp;ROUNDUP(MONTH(SalesDataTable[[#This Row],[Order Date]])/3,0)</f>
        <v>Q3</v>
      </c>
      <c r="E1373" s="5">
        <f>MONTH(SalesDataTable[[#This Row],[Order Date]])</f>
        <v>7</v>
      </c>
      <c r="F1373" s="5" t="str">
        <f>TEXT(SalesDataTable[[#This Row],[Order Date]], "MMM")</f>
        <v>Jul</v>
      </c>
      <c r="G1373" s="4" t="s">
        <v>6</v>
      </c>
      <c r="H1373" s="4" t="s">
        <v>49</v>
      </c>
      <c r="I1373" s="4" t="s">
        <v>19</v>
      </c>
      <c r="J1373" s="4" t="s">
        <v>13</v>
      </c>
      <c r="K1373" s="4" t="s">
        <v>14</v>
      </c>
      <c r="L1373" s="4" t="s">
        <v>32</v>
      </c>
      <c r="M1373" s="9">
        <v>1</v>
      </c>
      <c r="N1373" s="6">
        <v>46.53</v>
      </c>
      <c r="O1373" s="7">
        <v>0</v>
      </c>
      <c r="P1373" s="6">
        <v>18.829999999999998</v>
      </c>
      <c r="Q1373" s="6">
        <f t="shared" si="84"/>
        <v>46.53</v>
      </c>
      <c r="R1373" s="6">
        <f t="shared" si="85"/>
        <v>18.829999999999998</v>
      </c>
      <c r="S1373" s="6">
        <f t="shared" si="86"/>
        <v>27.700000000000003</v>
      </c>
      <c r="T1373" s="8">
        <f t="shared" si="87"/>
        <v>0.59531485063399958</v>
      </c>
      <c r="U1373" s="5">
        <f>YEAR(SalesDataTable[[#This Row],[Order Date]])</f>
        <v>2026</v>
      </c>
      <c r="V1373" s="8" t="str">
        <f>"Q"&amp;ROUNDUP(MONTH(SalesDataTable[[#This Row],[Order Date]])/3,0)</f>
        <v>Q3</v>
      </c>
      <c r="W1373" s="9">
        <f>MONTH(SalesDataTable[[#This Row],[Order Date]])</f>
        <v>7</v>
      </c>
      <c r="X1373" s="8" t="str">
        <f>TEXT(SalesDataTable[[#This Row],[Order Date]],"mmm")</f>
        <v>Jul</v>
      </c>
    </row>
    <row r="1374" spans="1:24" ht="16">
      <c r="A1374" s="2">
        <v>194</v>
      </c>
      <c r="B1374" s="3">
        <v>46219</v>
      </c>
      <c r="C1374" s="5">
        <f>YEAR(SalesDataTable[[#This Row],[Order Date]])</f>
        <v>2026</v>
      </c>
      <c r="D1374" s="14" t="str">
        <f>"Q"&amp;ROUNDUP(MONTH(SalesDataTable[[#This Row],[Order Date]])/3,0)</f>
        <v>Q3</v>
      </c>
      <c r="E1374" s="5">
        <f>MONTH(SalesDataTable[[#This Row],[Order Date]])</f>
        <v>7</v>
      </c>
      <c r="F1374" s="5" t="str">
        <f>TEXT(SalesDataTable[[#This Row],[Order Date]], "MMM")</f>
        <v>Jul</v>
      </c>
      <c r="G1374" s="4" t="s">
        <v>6</v>
      </c>
      <c r="H1374" s="4" t="s">
        <v>43</v>
      </c>
      <c r="I1374" s="4" t="s">
        <v>2</v>
      </c>
      <c r="J1374" s="4" t="s">
        <v>3</v>
      </c>
      <c r="K1374" s="4" t="s">
        <v>4</v>
      </c>
      <c r="L1374" s="4" t="s">
        <v>22</v>
      </c>
      <c r="M1374" s="9">
        <v>2</v>
      </c>
      <c r="N1374" s="6">
        <v>49.69</v>
      </c>
      <c r="O1374" s="7">
        <v>0</v>
      </c>
      <c r="P1374" s="6">
        <v>21.97</v>
      </c>
      <c r="Q1374" s="6">
        <f t="shared" si="84"/>
        <v>99.38</v>
      </c>
      <c r="R1374" s="6">
        <f t="shared" si="85"/>
        <v>43.94</v>
      </c>
      <c r="S1374" s="6">
        <f t="shared" si="86"/>
        <v>55.44</v>
      </c>
      <c r="T1374" s="8">
        <f t="shared" si="87"/>
        <v>0.557858724089354</v>
      </c>
      <c r="U1374" s="5">
        <f>YEAR(SalesDataTable[[#This Row],[Order Date]])</f>
        <v>2026</v>
      </c>
      <c r="V1374" s="8" t="str">
        <f>"Q"&amp;ROUNDUP(MONTH(SalesDataTable[[#This Row],[Order Date]])/3,0)</f>
        <v>Q3</v>
      </c>
      <c r="W1374" s="9">
        <f>MONTH(SalesDataTable[[#This Row],[Order Date]])</f>
        <v>7</v>
      </c>
      <c r="X1374" s="8" t="str">
        <f>TEXT(SalesDataTable[[#This Row],[Order Date]],"mmm")</f>
        <v>Jul</v>
      </c>
    </row>
    <row r="1375" spans="1:24" ht="16">
      <c r="A1375" s="2">
        <v>258</v>
      </c>
      <c r="B1375" s="3">
        <v>46219</v>
      </c>
      <c r="C1375" s="5">
        <f>YEAR(SalesDataTable[[#This Row],[Order Date]])</f>
        <v>2026</v>
      </c>
      <c r="D1375" s="14" t="str">
        <f>"Q"&amp;ROUNDUP(MONTH(SalesDataTable[[#This Row],[Order Date]])/3,0)</f>
        <v>Q3</v>
      </c>
      <c r="E1375" s="5">
        <f>MONTH(SalesDataTable[[#This Row],[Order Date]])</f>
        <v>7</v>
      </c>
      <c r="F1375" s="5" t="str">
        <f>TEXT(SalesDataTable[[#This Row],[Order Date]], "MMM")</f>
        <v>Jul</v>
      </c>
      <c r="G1375" s="4" t="s">
        <v>20</v>
      </c>
      <c r="H1375" s="4" t="s">
        <v>33</v>
      </c>
      <c r="I1375" s="4" t="s">
        <v>28</v>
      </c>
      <c r="J1375" s="4" t="s">
        <v>13</v>
      </c>
      <c r="K1375" s="4" t="s">
        <v>9</v>
      </c>
      <c r="L1375" s="4" t="s">
        <v>46</v>
      </c>
      <c r="M1375" s="9">
        <v>3</v>
      </c>
      <c r="N1375" s="6">
        <v>71.34</v>
      </c>
      <c r="O1375" s="7">
        <v>0.1</v>
      </c>
      <c r="P1375" s="6">
        <v>31.71</v>
      </c>
      <c r="Q1375" s="6">
        <f t="shared" si="84"/>
        <v>192.61800000000002</v>
      </c>
      <c r="R1375" s="6">
        <f t="shared" si="85"/>
        <v>95.13</v>
      </c>
      <c r="S1375" s="6">
        <f t="shared" si="86"/>
        <v>97.488000000000028</v>
      </c>
      <c r="T1375" s="8">
        <f t="shared" si="87"/>
        <v>0.50612092327819835</v>
      </c>
      <c r="U1375" s="5">
        <f>YEAR(SalesDataTable[[#This Row],[Order Date]])</f>
        <v>2026</v>
      </c>
      <c r="V1375" s="8" t="str">
        <f>"Q"&amp;ROUNDUP(MONTH(SalesDataTable[[#This Row],[Order Date]])/3,0)</f>
        <v>Q3</v>
      </c>
      <c r="W1375" s="9">
        <f>MONTH(SalesDataTable[[#This Row],[Order Date]])</f>
        <v>7</v>
      </c>
      <c r="X1375" s="8" t="str">
        <f>TEXT(SalesDataTable[[#This Row],[Order Date]],"mmm")</f>
        <v>Jul</v>
      </c>
    </row>
    <row r="1376" spans="1:24" ht="16">
      <c r="A1376" s="2">
        <v>543</v>
      </c>
      <c r="B1376" s="3">
        <v>46219</v>
      </c>
      <c r="C1376" s="5">
        <f>YEAR(SalesDataTable[[#This Row],[Order Date]])</f>
        <v>2026</v>
      </c>
      <c r="D1376" s="14" t="str">
        <f>"Q"&amp;ROUNDUP(MONTH(SalesDataTable[[#This Row],[Order Date]])/3,0)</f>
        <v>Q3</v>
      </c>
      <c r="E1376" s="5">
        <f>MONTH(SalesDataTable[[#This Row],[Order Date]])</f>
        <v>7</v>
      </c>
      <c r="F1376" s="5" t="str">
        <f>TEXT(SalesDataTable[[#This Row],[Order Date]], "MMM")</f>
        <v>Jul</v>
      </c>
      <c r="G1376" s="4" t="s">
        <v>6</v>
      </c>
      <c r="H1376" s="4" t="s">
        <v>49</v>
      </c>
      <c r="I1376" s="4" t="s">
        <v>28</v>
      </c>
      <c r="J1376" s="4" t="s">
        <v>3</v>
      </c>
      <c r="K1376" s="4" t="s">
        <v>4</v>
      </c>
      <c r="L1376" s="4" t="s">
        <v>5</v>
      </c>
      <c r="M1376" s="9">
        <v>1</v>
      </c>
      <c r="N1376" s="6">
        <v>83.03</v>
      </c>
      <c r="O1376" s="7">
        <v>0</v>
      </c>
      <c r="P1376" s="6">
        <v>42.41</v>
      </c>
      <c r="Q1376" s="6">
        <f t="shared" si="84"/>
        <v>83.03</v>
      </c>
      <c r="R1376" s="6">
        <f t="shared" si="85"/>
        <v>42.41</v>
      </c>
      <c r="S1376" s="6">
        <f t="shared" si="86"/>
        <v>40.620000000000005</v>
      </c>
      <c r="T1376" s="8">
        <f t="shared" si="87"/>
        <v>0.48922076357942917</v>
      </c>
      <c r="U1376" s="5">
        <f>YEAR(SalesDataTable[[#This Row],[Order Date]])</f>
        <v>2026</v>
      </c>
      <c r="V1376" s="8" t="str">
        <f>"Q"&amp;ROUNDUP(MONTH(SalesDataTable[[#This Row],[Order Date]])/3,0)</f>
        <v>Q3</v>
      </c>
      <c r="W1376" s="9">
        <f>MONTH(SalesDataTable[[#This Row],[Order Date]])</f>
        <v>7</v>
      </c>
      <c r="X1376" s="8" t="str">
        <f>TEXT(SalesDataTable[[#This Row],[Order Date]],"mmm")</f>
        <v>Jul</v>
      </c>
    </row>
    <row r="1377" spans="1:24" ht="16">
      <c r="A1377" s="2">
        <v>972</v>
      </c>
      <c r="B1377" s="3">
        <v>46219</v>
      </c>
      <c r="C1377" s="5">
        <f>YEAR(SalesDataTable[[#This Row],[Order Date]])</f>
        <v>2026</v>
      </c>
      <c r="D1377" s="14" t="str">
        <f>"Q"&amp;ROUNDUP(MONTH(SalesDataTable[[#This Row],[Order Date]])/3,0)</f>
        <v>Q3</v>
      </c>
      <c r="E1377" s="5">
        <f>MONTH(SalesDataTable[[#This Row],[Order Date]])</f>
        <v>7</v>
      </c>
      <c r="F1377" s="5" t="str">
        <f>TEXT(SalesDataTable[[#This Row],[Order Date]], "MMM")</f>
        <v>Jul</v>
      </c>
      <c r="G1377" s="4" t="s">
        <v>20</v>
      </c>
      <c r="H1377" s="4" t="s">
        <v>21</v>
      </c>
      <c r="I1377" s="4" t="s">
        <v>2</v>
      </c>
      <c r="J1377" s="4" t="s">
        <v>3</v>
      </c>
      <c r="K1377" s="4" t="s">
        <v>34</v>
      </c>
      <c r="L1377" s="4" t="s">
        <v>35</v>
      </c>
      <c r="M1377" s="9">
        <v>1</v>
      </c>
      <c r="N1377" s="6">
        <v>40.799999999999997</v>
      </c>
      <c r="O1377" s="7">
        <v>0</v>
      </c>
      <c r="P1377" s="6">
        <v>14.42</v>
      </c>
      <c r="Q1377" s="6">
        <f t="shared" si="84"/>
        <v>40.799999999999997</v>
      </c>
      <c r="R1377" s="6">
        <f t="shared" si="85"/>
        <v>14.42</v>
      </c>
      <c r="S1377" s="6">
        <f t="shared" si="86"/>
        <v>26.379999999999995</v>
      </c>
      <c r="T1377" s="8">
        <f t="shared" si="87"/>
        <v>0.64656862745098032</v>
      </c>
      <c r="U1377" s="5">
        <f>YEAR(SalesDataTable[[#This Row],[Order Date]])</f>
        <v>2026</v>
      </c>
      <c r="V1377" s="8" t="str">
        <f>"Q"&amp;ROUNDUP(MONTH(SalesDataTable[[#This Row],[Order Date]])/3,0)</f>
        <v>Q3</v>
      </c>
      <c r="W1377" s="9">
        <f>MONTH(SalesDataTable[[#This Row],[Order Date]])</f>
        <v>7</v>
      </c>
      <c r="X1377" s="8" t="str">
        <f>TEXT(SalesDataTable[[#This Row],[Order Date]],"mmm")</f>
        <v>Jul</v>
      </c>
    </row>
    <row r="1378" spans="1:24" ht="16">
      <c r="A1378" s="2">
        <v>1146</v>
      </c>
      <c r="B1378" s="3">
        <v>46219</v>
      </c>
      <c r="C1378" s="5">
        <f>YEAR(SalesDataTable[[#This Row],[Order Date]])</f>
        <v>2026</v>
      </c>
      <c r="D1378" s="14" t="str">
        <f>"Q"&amp;ROUNDUP(MONTH(SalesDataTable[[#This Row],[Order Date]])/3,0)</f>
        <v>Q3</v>
      </c>
      <c r="E1378" s="5">
        <f>MONTH(SalesDataTable[[#This Row],[Order Date]])</f>
        <v>7</v>
      </c>
      <c r="F1378" s="5" t="str">
        <f>TEXT(SalesDataTable[[#This Row],[Order Date]], "MMM")</f>
        <v>Jul</v>
      </c>
      <c r="G1378" s="4" t="s">
        <v>6</v>
      </c>
      <c r="H1378" s="4" t="s">
        <v>27</v>
      </c>
      <c r="I1378" s="4" t="s">
        <v>28</v>
      </c>
      <c r="J1378" s="4" t="s">
        <v>3</v>
      </c>
      <c r="K1378" s="4" t="s">
        <v>23</v>
      </c>
      <c r="L1378" s="4" t="s">
        <v>51</v>
      </c>
      <c r="M1378" s="9">
        <v>2</v>
      </c>
      <c r="N1378" s="6">
        <v>125.34</v>
      </c>
      <c r="O1378" s="7">
        <v>0.15</v>
      </c>
      <c r="P1378" s="6">
        <v>59.04</v>
      </c>
      <c r="Q1378" s="6">
        <f t="shared" si="84"/>
        <v>213.078</v>
      </c>
      <c r="R1378" s="6">
        <f t="shared" si="85"/>
        <v>118.08</v>
      </c>
      <c r="S1378" s="6">
        <f t="shared" si="86"/>
        <v>94.998000000000005</v>
      </c>
      <c r="T1378" s="8">
        <f t="shared" si="87"/>
        <v>0.44583673584321237</v>
      </c>
      <c r="U1378" s="5">
        <f>YEAR(SalesDataTable[[#This Row],[Order Date]])</f>
        <v>2026</v>
      </c>
      <c r="V1378" s="8" t="str">
        <f>"Q"&amp;ROUNDUP(MONTH(SalesDataTable[[#This Row],[Order Date]])/3,0)</f>
        <v>Q3</v>
      </c>
      <c r="W1378" s="9">
        <f>MONTH(SalesDataTable[[#This Row],[Order Date]])</f>
        <v>7</v>
      </c>
      <c r="X1378" s="8" t="str">
        <f>TEXT(SalesDataTable[[#This Row],[Order Date]],"mmm")</f>
        <v>Jul</v>
      </c>
    </row>
    <row r="1379" spans="1:24" ht="16">
      <c r="A1379" s="2">
        <v>1464</v>
      </c>
      <c r="B1379" s="3">
        <v>46219</v>
      </c>
      <c r="C1379" s="5">
        <f>YEAR(SalesDataTable[[#This Row],[Order Date]])</f>
        <v>2026</v>
      </c>
      <c r="D1379" s="14" t="str">
        <f>"Q"&amp;ROUNDUP(MONTH(SalesDataTable[[#This Row],[Order Date]])/3,0)</f>
        <v>Q3</v>
      </c>
      <c r="E1379" s="5">
        <f>MONTH(SalesDataTable[[#This Row],[Order Date]])</f>
        <v>7</v>
      </c>
      <c r="F1379" s="5" t="str">
        <f>TEXT(SalesDataTable[[#This Row],[Order Date]], "MMM")</f>
        <v>Jul</v>
      </c>
      <c r="G1379" s="4" t="s">
        <v>0</v>
      </c>
      <c r="H1379" s="4" t="s">
        <v>36</v>
      </c>
      <c r="I1379" s="4" t="s">
        <v>2</v>
      </c>
      <c r="J1379" s="4" t="s">
        <v>3</v>
      </c>
      <c r="K1379" s="4" t="s">
        <v>34</v>
      </c>
      <c r="L1379" s="4" t="s">
        <v>38</v>
      </c>
      <c r="M1379" s="9">
        <v>1</v>
      </c>
      <c r="N1379" s="6">
        <v>122.73</v>
      </c>
      <c r="O1379" s="7">
        <v>0.1</v>
      </c>
      <c r="P1379" s="6">
        <v>70.540000000000006</v>
      </c>
      <c r="Q1379" s="6">
        <f t="shared" si="84"/>
        <v>110.45700000000001</v>
      </c>
      <c r="R1379" s="6">
        <f t="shared" si="85"/>
        <v>70.540000000000006</v>
      </c>
      <c r="S1379" s="6">
        <f t="shared" si="86"/>
        <v>39.917000000000002</v>
      </c>
      <c r="T1379" s="8">
        <f t="shared" si="87"/>
        <v>0.36138044668966202</v>
      </c>
      <c r="U1379" s="5">
        <f>YEAR(SalesDataTable[[#This Row],[Order Date]])</f>
        <v>2026</v>
      </c>
      <c r="V1379" s="8" t="str">
        <f>"Q"&amp;ROUNDUP(MONTH(SalesDataTable[[#This Row],[Order Date]])/3,0)</f>
        <v>Q3</v>
      </c>
      <c r="W1379" s="9">
        <f>MONTH(SalesDataTable[[#This Row],[Order Date]])</f>
        <v>7</v>
      </c>
      <c r="X1379" s="8" t="str">
        <f>TEXT(SalesDataTable[[#This Row],[Order Date]],"mmm")</f>
        <v>Jul</v>
      </c>
    </row>
    <row r="1380" spans="1:24" ht="16">
      <c r="A1380" s="2">
        <v>1581</v>
      </c>
      <c r="B1380" s="3">
        <v>46219</v>
      </c>
      <c r="C1380" s="5">
        <f>YEAR(SalesDataTable[[#This Row],[Order Date]])</f>
        <v>2026</v>
      </c>
      <c r="D1380" s="14" t="str">
        <f>"Q"&amp;ROUNDUP(MONTH(SalesDataTable[[#This Row],[Order Date]])/3,0)</f>
        <v>Q3</v>
      </c>
      <c r="E1380" s="5">
        <f>MONTH(SalesDataTable[[#This Row],[Order Date]])</f>
        <v>7</v>
      </c>
      <c r="F1380" s="5" t="str">
        <f>TEXT(SalesDataTable[[#This Row],[Order Date]], "MMM")</f>
        <v>Jul</v>
      </c>
      <c r="G1380" s="4" t="s">
        <v>11</v>
      </c>
      <c r="H1380" s="4" t="s">
        <v>25</v>
      </c>
      <c r="I1380" s="4" t="s">
        <v>19</v>
      </c>
      <c r="J1380" s="4" t="s">
        <v>13</v>
      </c>
      <c r="K1380" s="4" t="s">
        <v>9</v>
      </c>
      <c r="L1380" s="4" t="s">
        <v>10</v>
      </c>
      <c r="M1380" s="9">
        <v>5</v>
      </c>
      <c r="N1380" s="6">
        <v>92.72</v>
      </c>
      <c r="O1380" s="7">
        <v>0.1</v>
      </c>
      <c r="P1380" s="6">
        <v>46.2</v>
      </c>
      <c r="Q1380" s="6">
        <f t="shared" si="84"/>
        <v>417.24</v>
      </c>
      <c r="R1380" s="6">
        <f t="shared" si="85"/>
        <v>231</v>
      </c>
      <c r="S1380" s="6">
        <f t="shared" si="86"/>
        <v>186.24</v>
      </c>
      <c r="T1380" s="8">
        <f t="shared" si="87"/>
        <v>0.44636180615473109</v>
      </c>
      <c r="U1380" s="5">
        <f>YEAR(SalesDataTable[[#This Row],[Order Date]])</f>
        <v>2026</v>
      </c>
      <c r="V1380" s="8" t="str">
        <f>"Q"&amp;ROUNDUP(MONTH(SalesDataTable[[#This Row],[Order Date]])/3,0)</f>
        <v>Q3</v>
      </c>
      <c r="W1380" s="9">
        <f>MONTH(SalesDataTable[[#This Row],[Order Date]])</f>
        <v>7</v>
      </c>
      <c r="X1380" s="8" t="str">
        <f>TEXT(SalesDataTable[[#This Row],[Order Date]],"mmm")</f>
        <v>Jul</v>
      </c>
    </row>
    <row r="1381" spans="1:24" ht="16">
      <c r="A1381" s="2">
        <v>1894</v>
      </c>
      <c r="B1381" s="3">
        <v>46219</v>
      </c>
      <c r="C1381" s="5">
        <f>YEAR(SalesDataTable[[#This Row],[Order Date]])</f>
        <v>2026</v>
      </c>
      <c r="D1381" s="14" t="str">
        <f>"Q"&amp;ROUNDUP(MONTH(SalesDataTable[[#This Row],[Order Date]])/3,0)</f>
        <v>Q3</v>
      </c>
      <c r="E1381" s="5">
        <f>MONTH(SalesDataTable[[#This Row],[Order Date]])</f>
        <v>7</v>
      </c>
      <c r="F1381" s="5" t="str">
        <f>TEXT(SalesDataTable[[#This Row],[Order Date]], "MMM")</f>
        <v>Jul</v>
      </c>
      <c r="G1381" s="4" t="s">
        <v>20</v>
      </c>
      <c r="H1381" s="4" t="s">
        <v>31</v>
      </c>
      <c r="I1381" s="4" t="s">
        <v>8</v>
      </c>
      <c r="J1381" s="4" t="s">
        <v>16</v>
      </c>
      <c r="K1381" s="4" t="s">
        <v>34</v>
      </c>
      <c r="L1381" s="4" t="s">
        <v>42</v>
      </c>
      <c r="M1381" s="9">
        <v>5</v>
      </c>
      <c r="N1381" s="6">
        <v>36.29</v>
      </c>
      <c r="O1381" s="7">
        <v>0.05</v>
      </c>
      <c r="P1381" s="6">
        <v>13.52</v>
      </c>
      <c r="Q1381" s="6">
        <f t="shared" si="84"/>
        <v>172.37749999999997</v>
      </c>
      <c r="R1381" s="6">
        <f t="shared" si="85"/>
        <v>67.599999999999994</v>
      </c>
      <c r="S1381" s="6">
        <f t="shared" si="86"/>
        <v>104.77749999999997</v>
      </c>
      <c r="T1381" s="8">
        <f t="shared" si="87"/>
        <v>0.60783744978317933</v>
      </c>
      <c r="U1381" s="5">
        <f>YEAR(SalesDataTable[[#This Row],[Order Date]])</f>
        <v>2026</v>
      </c>
      <c r="V1381" s="8" t="str">
        <f>"Q"&amp;ROUNDUP(MONTH(SalesDataTable[[#This Row],[Order Date]])/3,0)</f>
        <v>Q3</v>
      </c>
      <c r="W1381" s="9">
        <f>MONTH(SalesDataTable[[#This Row],[Order Date]])</f>
        <v>7</v>
      </c>
      <c r="X1381" s="8" t="str">
        <f>TEXT(SalesDataTable[[#This Row],[Order Date]],"mmm")</f>
        <v>Jul</v>
      </c>
    </row>
    <row r="1382" spans="1:24" ht="16">
      <c r="A1382" s="2">
        <v>2100</v>
      </c>
      <c r="B1382" s="3">
        <v>46219</v>
      </c>
      <c r="C1382" s="5">
        <f>YEAR(SalesDataTable[[#This Row],[Order Date]])</f>
        <v>2026</v>
      </c>
      <c r="D1382" s="14" t="str">
        <f>"Q"&amp;ROUNDUP(MONTH(SalesDataTable[[#This Row],[Order Date]])/3,0)</f>
        <v>Q3</v>
      </c>
      <c r="E1382" s="5">
        <f>MONTH(SalesDataTable[[#This Row],[Order Date]])</f>
        <v>7</v>
      </c>
      <c r="F1382" s="5" t="str">
        <f>TEXT(SalesDataTable[[#This Row],[Order Date]], "MMM")</f>
        <v>Jul</v>
      </c>
      <c r="G1382" s="4" t="s">
        <v>11</v>
      </c>
      <c r="H1382" s="4" t="s">
        <v>12</v>
      </c>
      <c r="I1382" s="4" t="s">
        <v>2</v>
      </c>
      <c r="J1382" s="4" t="s">
        <v>16</v>
      </c>
      <c r="K1382" s="4" t="s">
        <v>4</v>
      </c>
      <c r="L1382" s="4" t="s">
        <v>22</v>
      </c>
      <c r="M1382" s="9">
        <v>2</v>
      </c>
      <c r="N1382" s="6">
        <v>49.84</v>
      </c>
      <c r="O1382" s="7">
        <v>0.1</v>
      </c>
      <c r="P1382" s="6">
        <v>23.06</v>
      </c>
      <c r="Q1382" s="6">
        <f t="shared" si="84"/>
        <v>89.712000000000003</v>
      </c>
      <c r="R1382" s="6">
        <f t="shared" si="85"/>
        <v>46.12</v>
      </c>
      <c r="S1382" s="6">
        <f t="shared" si="86"/>
        <v>43.592000000000006</v>
      </c>
      <c r="T1382" s="8">
        <f t="shared" si="87"/>
        <v>0.48591046905653651</v>
      </c>
      <c r="U1382" s="5">
        <f>YEAR(SalesDataTable[[#This Row],[Order Date]])</f>
        <v>2026</v>
      </c>
      <c r="V1382" s="8" t="str">
        <f>"Q"&amp;ROUNDUP(MONTH(SalesDataTable[[#This Row],[Order Date]])/3,0)</f>
        <v>Q3</v>
      </c>
      <c r="W1382" s="9">
        <f>MONTH(SalesDataTable[[#This Row],[Order Date]])</f>
        <v>7</v>
      </c>
      <c r="X1382" s="8" t="str">
        <f>TEXT(SalesDataTable[[#This Row],[Order Date]],"mmm")</f>
        <v>Jul</v>
      </c>
    </row>
    <row r="1383" spans="1:24" ht="16">
      <c r="A1383" s="2">
        <v>2902</v>
      </c>
      <c r="B1383" s="3">
        <v>46219</v>
      </c>
      <c r="C1383" s="5">
        <f>YEAR(SalesDataTable[[#This Row],[Order Date]])</f>
        <v>2026</v>
      </c>
      <c r="D1383" s="14" t="str">
        <f>"Q"&amp;ROUNDUP(MONTH(SalesDataTable[[#This Row],[Order Date]])/3,0)</f>
        <v>Q3</v>
      </c>
      <c r="E1383" s="5">
        <f>MONTH(SalesDataTable[[#This Row],[Order Date]])</f>
        <v>7</v>
      </c>
      <c r="F1383" s="5" t="str">
        <f>TEXT(SalesDataTable[[#This Row],[Order Date]], "MMM")</f>
        <v>Jul</v>
      </c>
      <c r="G1383" s="4" t="s">
        <v>6</v>
      </c>
      <c r="H1383" s="4" t="s">
        <v>43</v>
      </c>
      <c r="I1383" s="4" t="s">
        <v>28</v>
      </c>
      <c r="J1383" s="4" t="s">
        <v>16</v>
      </c>
      <c r="K1383" s="4" t="s">
        <v>34</v>
      </c>
      <c r="L1383" s="4" t="s">
        <v>42</v>
      </c>
      <c r="M1383" s="9">
        <v>1</v>
      </c>
      <c r="N1383" s="6">
        <v>35.799999999999997</v>
      </c>
      <c r="O1383" s="7">
        <v>0</v>
      </c>
      <c r="P1383" s="6">
        <v>14.05</v>
      </c>
      <c r="Q1383" s="6">
        <f t="shared" si="84"/>
        <v>35.799999999999997</v>
      </c>
      <c r="R1383" s="6">
        <f t="shared" si="85"/>
        <v>14.05</v>
      </c>
      <c r="S1383" s="6">
        <f t="shared" si="86"/>
        <v>21.749999999999996</v>
      </c>
      <c r="T1383" s="8">
        <f t="shared" si="87"/>
        <v>0.60754189944134074</v>
      </c>
      <c r="U1383" s="5">
        <f>YEAR(SalesDataTable[[#This Row],[Order Date]])</f>
        <v>2026</v>
      </c>
      <c r="V1383" s="8" t="str">
        <f>"Q"&amp;ROUNDUP(MONTH(SalesDataTable[[#This Row],[Order Date]])/3,0)</f>
        <v>Q3</v>
      </c>
      <c r="W1383" s="9">
        <f>MONTH(SalesDataTable[[#This Row],[Order Date]])</f>
        <v>7</v>
      </c>
      <c r="X1383" s="8" t="str">
        <f>TEXT(SalesDataTable[[#This Row],[Order Date]],"mmm")</f>
        <v>Jul</v>
      </c>
    </row>
    <row r="1384" spans="1:24" ht="16">
      <c r="A1384" s="2">
        <v>3115</v>
      </c>
      <c r="B1384" s="3">
        <v>46219</v>
      </c>
      <c r="C1384" s="5">
        <f>YEAR(SalesDataTable[[#This Row],[Order Date]])</f>
        <v>2026</v>
      </c>
      <c r="D1384" s="14" t="str">
        <f>"Q"&amp;ROUNDUP(MONTH(SalesDataTable[[#This Row],[Order Date]])/3,0)</f>
        <v>Q3</v>
      </c>
      <c r="E1384" s="5">
        <f>MONTH(SalesDataTable[[#This Row],[Order Date]])</f>
        <v>7</v>
      </c>
      <c r="F1384" s="5" t="str">
        <f>TEXT(SalesDataTable[[#This Row],[Order Date]], "MMM")</f>
        <v>Jul</v>
      </c>
      <c r="G1384" s="4" t="s">
        <v>20</v>
      </c>
      <c r="H1384" s="4" t="s">
        <v>47</v>
      </c>
      <c r="I1384" s="4" t="s">
        <v>2</v>
      </c>
      <c r="J1384" s="4" t="s">
        <v>13</v>
      </c>
      <c r="K1384" s="4" t="s">
        <v>23</v>
      </c>
      <c r="L1384" s="4" t="s">
        <v>29</v>
      </c>
      <c r="M1384" s="9">
        <v>1</v>
      </c>
      <c r="N1384" s="6">
        <v>195.12</v>
      </c>
      <c r="O1384" s="7">
        <v>0</v>
      </c>
      <c r="P1384" s="6">
        <v>101.14</v>
      </c>
      <c r="Q1384" s="6">
        <f t="shared" si="84"/>
        <v>195.12</v>
      </c>
      <c r="R1384" s="6">
        <f t="shared" si="85"/>
        <v>101.14</v>
      </c>
      <c r="S1384" s="6">
        <f t="shared" si="86"/>
        <v>93.98</v>
      </c>
      <c r="T1384" s="8">
        <f t="shared" si="87"/>
        <v>0.48165231652316526</v>
      </c>
      <c r="U1384" s="5">
        <f>YEAR(SalesDataTable[[#This Row],[Order Date]])</f>
        <v>2026</v>
      </c>
      <c r="V1384" s="8" t="str">
        <f>"Q"&amp;ROUNDUP(MONTH(SalesDataTable[[#This Row],[Order Date]])/3,0)</f>
        <v>Q3</v>
      </c>
      <c r="W1384" s="9">
        <f>MONTH(SalesDataTable[[#This Row],[Order Date]])</f>
        <v>7</v>
      </c>
      <c r="X1384" s="8" t="str">
        <f>TEXT(SalesDataTable[[#This Row],[Order Date]],"mmm")</f>
        <v>Jul</v>
      </c>
    </row>
    <row r="1385" spans="1:24" ht="16">
      <c r="A1385" s="2">
        <v>3546</v>
      </c>
      <c r="B1385" s="3">
        <v>46219</v>
      </c>
      <c r="C1385" s="5">
        <f>YEAR(SalesDataTable[[#This Row],[Order Date]])</f>
        <v>2026</v>
      </c>
      <c r="D1385" s="14" t="str">
        <f>"Q"&amp;ROUNDUP(MONTH(SalesDataTable[[#This Row],[Order Date]])/3,0)</f>
        <v>Q3</v>
      </c>
      <c r="E1385" s="5">
        <f>MONTH(SalesDataTable[[#This Row],[Order Date]])</f>
        <v>7</v>
      </c>
      <c r="F1385" s="5" t="str">
        <f>TEXT(SalesDataTable[[#This Row],[Order Date]], "MMM")</f>
        <v>Jul</v>
      </c>
      <c r="G1385" s="4" t="s">
        <v>0</v>
      </c>
      <c r="H1385" s="4" t="s">
        <v>50</v>
      </c>
      <c r="I1385" s="4" t="s">
        <v>2</v>
      </c>
      <c r="J1385" s="4" t="s">
        <v>13</v>
      </c>
      <c r="K1385" s="4" t="s">
        <v>4</v>
      </c>
      <c r="L1385" s="4" t="s">
        <v>26</v>
      </c>
      <c r="M1385" s="9">
        <v>2</v>
      </c>
      <c r="N1385" s="6">
        <v>39.69</v>
      </c>
      <c r="O1385" s="7">
        <v>0.05</v>
      </c>
      <c r="P1385" s="6">
        <v>16.88</v>
      </c>
      <c r="Q1385" s="6">
        <f t="shared" si="84"/>
        <v>75.410999999999987</v>
      </c>
      <c r="R1385" s="6">
        <f t="shared" si="85"/>
        <v>33.76</v>
      </c>
      <c r="S1385" s="6">
        <f t="shared" si="86"/>
        <v>41.650999999999989</v>
      </c>
      <c r="T1385" s="8">
        <f t="shared" si="87"/>
        <v>0.55231995332245953</v>
      </c>
      <c r="U1385" s="5">
        <f>YEAR(SalesDataTable[[#This Row],[Order Date]])</f>
        <v>2026</v>
      </c>
      <c r="V1385" s="8" t="str">
        <f>"Q"&amp;ROUNDUP(MONTH(SalesDataTable[[#This Row],[Order Date]])/3,0)</f>
        <v>Q3</v>
      </c>
      <c r="W1385" s="9">
        <f>MONTH(SalesDataTable[[#This Row],[Order Date]])</f>
        <v>7</v>
      </c>
      <c r="X1385" s="8" t="str">
        <f>TEXT(SalesDataTable[[#This Row],[Order Date]],"mmm")</f>
        <v>Jul</v>
      </c>
    </row>
    <row r="1386" spans="1:24" ht="16">
      <c r="A1386" s="2">
        <v>4224</v>
      </c>
      <c r="B1386" s="3">
        <v>46219</v>
      </c>
      <c r="C1386" s="5">
        <f>YEAR(SalesDataTable[[#This Row],[Order Date]])</f>
        <v>2026</v>
      </c>
      <c r="D1386" s="14" t="str">
        <f>"Q"&amp;ROUNDUP(MONTH(SalesDataTable[[#This Row],[Order Date]])/3,0)</f>
        <v>Q3</v>
      </c>
      <c r="E1386" s="5">
        <f>MONTH(SalesDataTable[[#This Row],[Order Date]])</f>
        <v>7</v>
      </c>
      <c r="F1386" s="5" t="str">
        <f>TEXT(SalesDataTable[[#This Row],[Order Date]], "MMM")</f>
        <v>Jul</v>
      </c>
      <c r="G1386" s="4" t="s">
        <v>11</v>
      </c>
      <c r="H1386" s="4" t="s">
        <v>18</v>
      </c>
      <c r="I1386" s="4" t="s">
        <v>19</v>
      </c>
      <c r="J1386" s="4" t="s">
        <v>3</v>
      </c>
      <c r="K1386" s="4" t="s">
        <v>23</v>
      </c>
      <c r="L1386" s="4" t="s">
        <v>24</v>
      </c>
      <c r="M1386" s="9">
        <v>1</v>
      </c>
      <c r="N1386" s="6">
        <v>348.73</v>
      </c>
      <c r="O1386" s="7">
        <v>0.15</v>
      </c>
      <c r="P1386" s="6">
        <v>190.33</v>
      </c>
      <c r="Q1386" s="6">
        <f t="shared" si="84"/>
        <v>296.4205</v>
      </c>
      <c r="R1386" s="6">
        <f t="shared" si="85"/>
        <v>190.33</v>
      </c>
      <c r="S1386" s="6">
        <f t="shared" si="86"/>
        <v>106.09049999999999</v>
      </c>
      <c r="T1386" s="8">
        <f t="shared" si="87"/>
        <v>0.35790540802677273</v>
      </c>
      <c r="U1386" s="5">
        <f>YEAR(SalesDataTable[[#This Row],[Order Date]])</f>
        <v>2026</v>
      </c>
      <c r="V1386" s="8" t="str">
        <f>"Q"&amp;ROUNDUP(MONTH(SalesDataTable[[#This Row],[Order Date]])/3,0)</f>
        <v>Q3</v>
      </c>
      <c r="W1386" s="9">
        <f>MONTH(SalesDataTable[[#This Row],[Order Date]])</f>
        <v>7</v>
      </c>
      <c r="X1386" s="8" t="str">
        <f>TEXT(SalesDataTable[[#This Row],[Order Date]],"mmm")</f>
        <v>Jul</v>
      </c>
    </row>
    <row r="1387" spans="1:24" ht="16">
      <c r="A1387" s="2">
        <v>4858</v>
      </c>
      <c r="B1387" s="3">
        <v>46219</v>
      </c>
      <c r="C1387" s="5">
        <f>YEAR(SalesDataTable[[#This Row],[Order Date]])</f>
        <v>2026</v>
      </c>
      <c r="D1387" s="14" t="str">
        <f>"Q"&amp;ROUNDUP(MONTH(SalesDataTable[[#This Row],[Order Date]])/3,0)</f>
        <v>Q3</v>
      </c>
      <c r="E1387" s="5">
        <f>MONTH(SalesDataTable[[#This Row],[Order Date]])</f>
        <v>7</v>
      </c>
      <c r="F1387" s="5" t="str">
        <f>TEXT(SalesDataTable[[#This Row],[Order Date]], "MMM")</f>
        <v>Jul</v>
      </c>
      <c r="G1387" s="4" t="s">
        <v>6</v>
      </c>
      <c r="H1387" s="4" t="s">
        <v>43</v>
      </c>
      <c r="I1387" s="4" t="s">
        <v>19</v>
      </c>
      <c r="J1387" s="4" t="s">
        <v>3</v>
      </c>
      <c r="K1387" s="4" t="s">
        <v>14</v>
      </c>
      <c r="L1387" s="4" t="s">
        <v>15</v>
      </c>
      <c r="M1387" s="9">
        <v>1</v>
      </c>
      <c r="N1387" s="6">
        <v>35.5</v>
      </c>
      <c r="O1387" s="7">
        <v>0</v>
      </c>
      <c r="P1387" s="6">
        <v>13.26</v>
      </c>
      <c r="Q1387" s="6">
        <f t="shared" si="84"/>
        <v>35.5</v>
      </c>
      <c r="R1387" s="6">
        <f t="shared" si="85"/>
        <v>13.26</v>
      </c>
      <c r="S1387" s="6">
        <f t="shared" si="86"/>
        <v>22.240000000000002</v>
      </c>
      <c r="T1387" s="8">
        <f t="shared" si="87"/>
        <v>0.62647887323943663</v>
      </c>
      <c r="U1387" s="5">
        <f>YEAR(SalesDataTable[[#This Row],[Order Date]])</f>
        <v>2026</v>
      </c>
      <c r="V1387" s="8" t="str">
        <f>"Q"&amp;ROUNDUP(MONTH(SalesDataTable[[#This Row],[Order Date]])/3,0)</f>
        <v>Q3</v>
      </c>
      <c r="W1387" s="9">
        <f>MONTH(SalesDataTable[[#This Row],[Order Date]])</f>
        <v>7</v>
      </c>
      <c r="X1387" s="8" t="str">
        <f>TEXT(SalesDataTable[[#This Row],[Order Date]],"mmm")</f>
        <v>Jul</v>
      </c>
    </row>
    <row r="1388" spans="1:24" ht="16">
      <c r="A1388" s="2">
        <v>768</v>
      </c>
      <c r="B1388" s="3">
        <v>46220</v>
      </c>
      <c r="C1388" s="5">
        <f>YEAR(SalesDataTable[[#This Row],[Order Date]])</f>
        <v>2026</v>
      </c>
      <c r="D1388" s="14" t="str">
        <f>"Q"&amp;ROUNDUP(MONTH(SalesDataTable[[#This Row],[Order Date]])/3,0)</f>
        <v>Q3</v>
      </c>
      <c r="E1388" s="5">
        <f>MONTH(SalesDataTable[[#This Row],[Order Date]])</f>
        <v>7</v>
      </c>
      <c r="F1388" s="5" t="str">
        <f>TEXT(SalesDataTable[[#This Row],[Order Date]], "MMM")</f>
        <v>Jul</v>
      </c>
      <c r="G1388" s="4" t="s">
        <v>0</v>
      </c>
      <c r="H1388" s="4" t="s">
        <v>36</v>
      </c>
      <c r="I1388" s="4" t="s">
        <v>2</v>
      </c>
      <c r="J1388" s="4" t="s">
        <v>16</v>
      </c>
      <c r="K1388" s="4" t="s">
        <v>14</v>
      </c>
      <c r="L1388" s="4" t="s">
        <v>32</v>
      </c>
      <c r="M1388" s="9">
        <v>1</v>
      </c>
      <c r="N1388" s="6">
        <v>46.44</v>
      </c>
      <c r="O1388" s="7">
        <v>0</v>
      </c>
      <c r="P1388" s="6">
        <v>18.47</v>
      </c>
      <c r="Q1388" s="6">
        <f t="shared" si="84"/>
        <v>46.44</v>
      </c>
      <c r="R1388" s="6">
        <f t="shared" si="85"/>
        <v>18.47</v>
      </c>
      <c r="S1388" s="6">
        <f t="shared" si="86"/>
        <v>27.97</v>
      </c>
      <c r="T1388" s="8">
        <f t="shared" si="87"/>
        <v>0.60228251507321273</v>
      </c>
      <c r="U1388" s="5">
        <f>YEAR(SalesDataTable[[#This Row],[Order Date]])</f>
        <v>2026</v>
      </c>
      <c r="V1388" s="8" t="str">
        <f>"Q"&amp;ROUNDUP(MONTH(SalesDataTable[[#This Row],[Order Date]])/3,0)</f>
        <v>Q3</v>
      </c>
      <c r="W1388" s="9">
        <f>MONTH(SalesDataTable[[#This Row],[Order Date]])</f>
        <v>7</v>
      </c>
      <c r="X1388" s="8" t="str">
        <f>TEXT(SalesDataTable[[#This Row],[Order Date]],"mmm")</f>
        <v>Jul</v>
      </c>
    </row>
    <row r="1389" spans="1:24" ht="16">
      <c r="A1389" s="2">
        <v>1901</v>
      </c>
      <c r="B1389" s="3">
        <v>46220</v>
      </c>
      <c r="C1389" s="5">
        <f>YEAR(SalesDataTable[[#This Row],[Order Date]])</f>
        <v>2026</v>
      </c>
      <c r="D1389" s="14" t="str">
        <f>"Q"&amp;ROUNDUP(MONTH(SalesDataTable[[#This Row],[Order Date]])/3,0)</f>
        <v>Q3</v>
      </c>
      <c r="E1389" s="5">
        <f>MONTH(SalesDataTable[[#This Row],[Order Date]])</f>
        <v>7</v>
      </c>
      <c r="F1389" s="5" t="str">
        <f>TEXT(SalesDataTable[[#This Row],[Order Date]], "MMM")</f>
        <v>Jul</v>
      </c>
      <c r="G1389" s="4" t="s">
        <v>6</v>
      </c>
      <c r="H1389" s="4" t="s">
        <v>49</v>
      </c>
      <c r="I1389" s="4" t="s">
        <v>2</v>
      </c>
      <c r="J1389" s="4" t="s">
        <v>13</v>
      </c>
      <c r="K1389" s="4" t="s">
        <v>9</v>
      </c>
      <c r="L1389" s="4" t="s">
        <v>46</v>
      </c>
      <c r="M1389" s="9">
        <v>1</v>
      </c>
      <c r="N1389" s="6">
        <v>70.44</v>
      </c>
      <c r="O1389" s="7">
        <v>0.05</v>
      </c>
      <c r="P1389" s="6">
        <v>32.229999999999997</v>
      </c>
      <c r="Q1389" s="6">
        <f t="shared" si="84"/>
        <v>66.917999999999992</v>
      </c>
      <c r="R1389" s="6">
        <f t="shared" si="85"/>
        <v>32.229999999999997</v>
      </c>
      <c r="S1389" s="6">
        <f t="shared" si="86"/>
        <v>34.687999999999995</v>
      </c>
      <c r="T1389" s="8">
        <f t="shared" si="87"/>
        <v>0.51836576108072563</v>
      </c>
      <c r="U1389" s="5">
        <f>YEAR(SalesDataTable[[#This Row],[Order Date]])</f>
        <v>2026</v>
      </c>
      <c r="V1389" s="8" t="str">
        <f>"Q"&amp;ROUNDUP(MONTH(SalesDataTable[[#This Row],[Order Date]])/3,0)</f>
        <v>Q3</v>
      </c>
      <c r="W1389" s="9">
        <f>MONTH(SalesDataTable[[#This Row],[Order Date]])</f>
        <v>7</v>
      </c>
      <c r="X1389" s="8" t="str">
        <f>TEXT(SalesDataTable[[#This Row],[Order Date]],"mmm")</f>
        <v>Jul</v>
      </c>
    </row>
    <row r="1390" spans="1:24" ht="16">
      <c r="A1390" s="2">
        <v>2226</v>
      </c>
      <c r="B1390" s="3">
        <v>46220</v>
      </c>
      <c r="C1390" s="5">
        <f>YEAR(SalesDataTable[[#This Row],[Order Date]])</f>
        <v>2026</v>
      </c>
      <c r="D1390" s="14" t="str">
        <f>"Q"&amp;ROUNDUP(MONTH(SalesDataTable[[#This Row],[Order Date]])/3,0)</f>
        <v>Q3</v>
      </c>
      <c r="E1390" s="5">
        <f>MONTH(SalesDataTable[[#This Row],[Order Date]])</f>
        <v>7</v>
      </c>
      <c r="F1390" s="5" t="str">
        <f>TEXT(SalesDataTable[[#This Row],[Order Date]], "MMM")</f>
        <v>Jul</v>
      </c>
      <c r="G1390" s="4" t="s">
        <v>0</v>
      </c>
      <c r="H1390" s="4" t="s">
        <v>50</v>
      </c>
      <c r="I1390" s="4" t="s">
        <v>19</v>
      </c>
      <c r="J1390" s="4" t="s">
        <v>13</v>
      </c>
      <c r="K1390" s="4" t="s">
        <v>9</v>
      </c>
      <c r="L1390" s="4" t="s">
        <v>46</v>
      </c>
      <c r="M1390" s="9">
        <v>1</v>
      </c>
      <c r="N1390" s="6">
        <v>69.78</v>
      </c>
      <c r="O1390" s="7">
        <v>0.05</v>
      </c>
      <c r="P1390" s="6">
        <v>32.83</v>
      </c>
      <c r="Q1390" s="6">
        <f t="shared" si="84"/>
        <v>66.290999999999997</v>
      </c>
      <c r="R1390" s="6">
        <f t="shared" si="85"/>
        <v>32.83</v>
      </c>
      <c r="S1390" s="6">
        <f t="shared" si="86"/>
        <v>33.460999999999999</v>
      </c>
      <c r="T1390" s="8">
        <f t="shared" si="87"/>
        <v>0.50475931876121949</v>
      </c>
      <c r="U1390" s="5">
        <f>YEAR(SalesDataTable[[#This Row],[Order Date]])</f>
        <v>2026</v>
      </c>
      <c r="V1390" s="8" t="str">
        <f>"Q"&amp;ROUNDUP(MONTH(SalesDataTable[[#This Row],[Order Date]])/3,0)</f>
        <v>Q3</v>
      </c>
      <c r="W1390" s="9">
        <f>MONTH(SalesDataTable[[#This Row],[Order Date]])</f>
        <v>7</v>
      </c>
      <c r="X1390" s="8" t="str">
        <f>TEXT(SalesDataTable[[#This Row],[Order Date]],"mmm")</f>
        <v>Jul</v>
      </c>
    </row>
    <row r="1391" spans="1:24" ht="16">
      <c r="A1391" s="2">
        <v>2660</v>
      </c>
      <c r="B1391" s="3">
        <v>46220</v>
      </c>
      <c r="C1391" s="5">
        <f>YEAR(SalesDataTable[[#This Row],[Order Date]])</f>
        <v>2026</v>
      </c>
      <c r="D1391" s="14" t="str">
        <f>"Q"&amp;ROUNDUP(MONTH(SalesDataTable[[#This Row],[Order Date]])/3,0)</f>
        <v>Q3</v>
      </c>
      <c r="E1391" s="5">
        <f>MONTH(SalesDataTable[[#This Row],[Order Date]])</f>
        <v>7</v>
      </c>
      <c r="F1391" s="5" t="str">
        <f>TEXT(SalesDataTable[[#This Row],[Order Date]], "MMM")</f>
        <v>Jul</v>
      </c>
      <c r="G1391" s="4" t="s">
        <v>11</v>
      </c>
      <c r="H1391" s="4" t="s">
        <v>25</v>
      </c>
      <c r="I1391" s="4" t="s">
        <v>19</v>
      </c>
      <c r="J1391" s="4" t="s">
        <v>13</v>
      </c>
      <c r="K1391" s="4" t="s">
        <v>14</v>
      </c>
      <c r="L1391" s="4" t="s">
        <v>15</v>
      </c>
      <c r="M1391" s="9">
        <v>4</v>
      </c>
      <c r="N1391" s="6">
        <v>35.450000000000003</v>
      </c>
      <c r="O1391" s="7">
        <v>0.1</v>
      </c>
      <c r="P1391" s="6">
        <v>13.83</v>
      </c>
      <c r="Q1391" s="6">
        <f t="shared" si="84"/>
        <v>127.62000000000002</v>
      </c>
      <c r="R1391" s="6">
        <f t="shared" si="85"/>
        <v>55.32</v>
      </c>
      <c r="S1391" s="6">
        <f t="shared" si="86"/>
        <v>72.300000000000011</v>
      </c>
      <c r="T1391" s="8">
        <f t="shared" si="87"/>
        <v>0.56652562294311237</v>
      </c>
      <c r="U1391" s="5">
        <f>YEAR(SalesDataTable[[#This Row],[Order Date]])</f>
        <v>2026</v>
      </c>
      <c r="V1391" s="8" t="str">
        <f>"Q"&amp;ROUNDUP(MONTH(SalesDataTable[[#This Row],[Order Date]])/3,0)</f>
        <v>Q3</v>
      </c>
      <c r="W1391" s="9">
        <f>MONTH(SalesDataTable[[#This Row],[Order Date]])</f>
        <v>7</v>
      </c>
      <c r="X1391" s="8" t="str">
        <f>TEXT(SalesDataTable[[#This Row],[Order Date]],"mmm")</f>
        <v>Jul</v>
      </c>
    </row>
    <row r="1392" spans="1:24" ht="16">
      <c r="A1392" s="2">
        <v>3004</v>
      </c>
      <c r="B1392" s="3">
        <v>46220</v>
      </c>
      <c r="C1392" s="5">
        <f>YEAR(SalesDataTable[[#This Row],[Order Date]])</f>
        <v>2026</v>
      </c>
      <c r="D1392" s="14" t="str">
        <f>"Q"&amp;ROUNDUP(MONTH(SalesDataTable[[#This Row],[Order Date]])/3,0)</f>
        <v>Q3</v>
      </c>
      <c r="E1392" s="5">
        <f>MONTH(SalesDataTable[[#This Row],[Order Date]])</f>
        <v>7</v>
      </c>
      <c r="F1392" s="5" t="str">
        <f>TEXT(SalesDataTable[[#This Row],[Order Date]], "MMM")</f>
        <v>Jul</v>
      </c>
      <c r="G1392" s="4" t="s">
        <v>20</v>
      </c>
      <c r="H1392" s="4" t="s">
        <v>33</v>
      </c>
      <c r="I1392" s="4" t="s">
        <v>2</v>
      </c>
      <c r="J1392" s="4" t="s">
        <v>3</v>
      </c>
      <c r="K1392" s="4" t="s">
        <v>4</v>
      </c>
      <c r="L1392" s="4" t="s">
        <v>22</v>
      </c>
      <c r="M1392" s="9">
        <v>1</v>
      </c>
      <c r="N1392" s="6">
        <v>50.82</v>
      </c>
      <c r="O1392" s="7">
        <v>0.05</v>
      </c>
      <c r="P1392" s="6">
        <v>22.36</v>
      </c>
      <c r="Q1392" s="6">
        <f t="shared" si="84"/>
        <v>48.278999999999996</v>
      </c>
      <c r="R1392" s="6">
        <f t="shared" si="85"/>
        <v>22.36</v>
      </c>
      <c r="S1392" s="6">
        <f t="shared" si="86"/>
        <v>25.918999999999997</v>
      </c>
      <c r="T1392" s="8">
        <f t="shared" si="87"/>
        <v>0.5368586756146565</v>
      </c>
      <c r="U1392" s="5">
        <f>YEAR(SalesDataTable[[#This Row],[Order Date]])</f>
        <v>2026</v>
      </c>
      <c r="V1392" s="8" t="str">
        <f>"Q"&amp;ROUNDUP(MONTH(SalesDataTable[[#This Row],[Order Date]])/3,0)</f>
        <v>Q3</v>
      </c>
      <c r="W1392" s="9">
        <f>MONTH(SalesDataTable[[#This Row],[Order Date]])</f>
        <v>7</v>
      </c>
      <c r="X1392" s="8" t="str">
        <f>TEXT(SalesDataTable[[#This Row],[Order Date]],"mmm")</f>
        <v>Jul</v>
      </c>
    </row>
    <row r="1393" spans="1:24" ht="16">
      <c r="A1393" s="2">
        <v>4020</v>
      </c>
      <c r="B1393" s="3">
        <v>46220</v>
      </c>
      <c r="C1393" s="5">
        <f>YEAR(SalesDataTable[[#This Row],[Order Date]])</f>
        <v>2026</v>
      </c>
      <c r="D1393" s="14" t="str">
        <f>"Q"&amp;ROUNDUP(MONTH(SalesDataTable[[#This Row],[Order Date]])/3,0)</f>
        <v>Q3</v>
      </c>
      <c r="E1393" s="5">
        <f>MONTH(SalesDataTable[[#This Row],[Order Date]])</f>
        <v>7</v>
      </c>
      <c r="F1393" s="5" t="str">
        <f>TEXT(SalesDataTable[[#This Row],[Order Date]], "MMM")</f>
        <v>Jul</v>
      </c>
      <c r="G1393" s="4" t="s">
        <v>11</v>
      </c>
      <c r="H1393" s="4" t="s">
        <v>12</v>
      </c>
      <c r="I1393" s="4" t="s">
        <v>2</v>
      </c>
      <c r="J1393" s="4" t="s">
        <v>3</v>
      </c>
      <c r="K1393" s="4" t="s">
        <v>23</v>
      </c>
      <c r="L1393" s="4" t="s">
        <v>51</v>
      </c>
      <c r="M1393" s="9">
        <v>1</v>
      </c>
      <c r="N1393" s="6">
        <v>126.13</v>
      </c>
      <c r="O1393" s="7">
        <v>0.15</v>
      </c>
      <c r="P1393" s="6">
        <v>60.43</v>
      </c>
      <c r="Q1393" s="6">
        <f t="shared" si="84"/>
        <v>107.2105</v>
      </c>
      <c r="R1393" s="6">
        <f t="shared" si="85"/>
        <v>60.43</v>
      </c>
      <c r="S1393" s="6">
        <f t="shared" si="86"/>
        <v>46.780499999999996</v>
      </c>
      <c r="T1393" s="8">
        <f t="shared" si="87"/>
        <v>0.43634252242084498</v>
      </c>
      <c r="U1393" s="5">
        <f>YEAR(SalesDataTable[[#This Row],[Order Date]])</f>
        <v>2026</v>
      </c>
      <c r="V1393" s="8" t="str">
        <f>"Q"&amp;ROUNDUP(MONTH(SalesDataTable[[#This Row],[Order Date]])/3,0)</f>
        <v>Q3</v>
      </c>
      <c r="W1393" s="9">
        <f>MONTH(SalesDataTable[[#This Row],[Order Date]])</f>
        <v>7</v>
      </c>
      <c r="X1393" s="8" t="str">
        <f>TEXT(SalesDataTable[[#This Row],[Order Date]],"mmm")</f>
        <v>Jul</v>
      </c>
    </row>
    <row r="1394" spans="1:24" ht="16">
      <c r="A1394" s="2">
        <v>4154</v>
      </c>
      <c r="B1394" s="3">
        <v>46220</v>
      </c>
      <c r="C1394" s="5">
        <f>YEAR(SalesDataTable[[#This Row],[Order Date]])</f>
        <v>2026</v>
      </c>
      <c r="D1394" s="14" t="str">
        <f>"Q"&amp;ROUNDUP(MONTH(SalesDataTable[[#This Row],[Order Date]])/3,0)</f>
        <v>Q3</v>
      </c>
      <c r="E1394" s="5">
        <f>MONTH(SalesDataTable[[#This Row],[Order Date]])</f>
        <v>7</v>
      </c>
      <c r="F1394" s="5" t="str">
        <f>TEXT(SalesDataTable[[#This Row],[Order Date]], "MMM")</f>
        <v>Jul</v>
      </c>
      <c r="G1394" s="4" t="s">
        <v>11</v>
      </c>
      <c r="H1394" s="4" t="s">
        <v>39</v>
      </c>
      <c r="I1394" s="4" t="s">
        <v>2</v>
      </c>
      <c r="J1394" s="4" t="s">
        <v>3</v>
      </c>
      <c r="K1394" s="4" t="s">
        <v>9</v>
      </c>
      <c r="L1394" s="4" t="s">
        <v>46</v>
      </c>
      <c r="M1394" s="9">
        <v>3</v>
      </c>
      <c r="N1394" s="6">
        <v>72.150000000000006</v>
      </c>
      <c r="O1394" s="7">
        <v>0</v>
      </c>
      <c r="P1394" s="6">
        <v>33.01</v>
      </c>
      <c r="Q1394" s="6">
        <f t="shared" si="84"/>
        <v>216.45000000000002</v>
      </c>
      <c r="R1394" s="6">
        <f t="shared" si="85"/>
        <v>99.03</v>
      </c>
      <c r="S1394" s="6">
        <f t="shared" si="86"/>
        <v>117.42000000000002</v>
      </c>
      <c r="T1394" s="8">
        <f t="shared" si="87"/>
        <v>0.54248094248094247</v>
      </c>
      <c r="U1394" s="5">
        <f>YEAR(SalesDataTable[[#This Row],[Order Date]])</f>
        <v>2026</v>
      </c>
      <c r="V1394" s="8" t="str">
        <f>"Q"&amp;ROUNDUP(MONTH(SalesDataTable[[#This Row],[Order Date]])/3,0)</f>
        <v>Q3</v>
      </c>
      <c r="W1394" s="9">
        <f>MONTH(SalesDataTable[[#This Row],[Order Date]])</f>
        <v>7</v>
      </c>
      <c r="X1394" s="8" t="str">
        <f>TEXT(SalesDataTable[[#This Row],[Order Date]],"mmm")</f>
        <v>Jul</v>
      </c>
    </row>
    <row r="1395" spans="1:24" ht="16">
      <c r="A1395" s="2">
        <v>4957</v>
      </c>
      <c r="B1395" s="3">
        <v>46220</v>
      </c>
      <c r="C1395" s="5">
        <f>YEAR(SalesDataTable[[#This Row],[Order Date]])</f>
        <v>2026</v>
      </c>
      <c r="D1395" s="14" t="str">
        <f>"Q"&amp;ROUNDUP(MONTH(SalesDataTable[[#This Row],[Order Date]])/3,0)</f>
        <v>Q3</v>
      </c>
      <c r="E1395" s="5">
        <f>MONTH(SalesDataTable[[#This Row],[Order Date]])</f>
        <v>7</v>
      </c>
      <c r="F1395" s="5" t="str">
        <f>TEXT(SalesDataTable[[#This Row],[Order Date]], "MMM")</f>
        <v>Jul</v>
      </c>
      <c r="G1395" s="4" t="s">
        <v>6</v>
      </c>
      <c r="H1395" s="4" t="s">
        <v>7</v>
      </c>
      <c r="I1395" s="4" t="s">
        <v>2</v>
      </c>
      <c r="J1395" s="4" t="s">
        <v>3</v>
      </c>
      <c r="K1395" s="4" t="s">
        <v>34</v>
      </c>
      <c r="L1395" s="4" t="s">
        <v>42</v>
      </c>
      <c r="M1395" s="9">
        <v>1</v>
      </c>
      <c r="N1395" s="6">
        <v>35.58</v>
      </c>
      <c r="O1395" s="7">
        <v>0</v>
      </c>
      <c r="P1395" s="6">
        <v>13.68</v>
      </c>
      <c r="Q1395" s="6">
        <f t="shared" si="84"/>
        <v>35.58</v>
      </c>
      <c r="R1395" s="6">
        <f t="shared" si="85"/>
        <v>13.68</v>
      </c>
      <c r="S1395" s="6">
        <f t="shared" si="86"/>
        <v>21.9</v>
      </c>
      <c r="T1395" s="8">
        <f t="shared" si="87"/>
        <v>0.61551433389544685</v>
      </c>
      <c r="U1395" s="5">
        <f>YEAR(SalesDataTable[[#This Row],[Order Date]])</f>
        <v>2026</v>
      </c>
      <c r="V1395" s="8" t="str">
        <f>"Q"&amp;ROUNDUP(MONTH(SalesDataTable[[#This Row],[Order Date]])/3,0)</f>
        <v>Q3</v>
      </c>
      <c r="W1395" s="9">
        <f>MONTH(SalesDataTable[[#This Row],[Order Date]])</f>
        <v>7</v>
      </c>
      <c r="X1395" s="8" t="str">
        <f>TEXT(SalesDataTable[[#This Row],[Order Date]],"mmm")</f>
        <v>Jul</v>
      </c>
    </row>
    <row r="1396" spans="1:24" ht="16">
      <c r="A1396" s="2">
        <v>945</v>
      </c>
      <c r="B1396" s="3">
        <v>46221</v>
      </c>
      <c r="C1396" s="5">
        <f>YEAR(SalesDataTable[[#This Row],[Order Date]])</f>
        <v>2026</v>
      </c>
      <c r="D1396" s="14" t="str">
        <f>"Q"&amp;ROUNDUP(MONTH(SalesDataTable[[#This Row],[Order Date]])/3,0)</f>
        <v>Q3</v>
      </c>
      <c r="E1396" s="5">
        <f>MONTH(SalesDataTable[[#This Row],[Order Date]])</f>
        <v>7</v>
      </c>
      <c r="F1396" s="5" t="str">
        <f>TEXT(SalesDataTable[[#This Row],[Order Date]], "MMM")</f>
        <v>Jul</v>
      </c>
      <c r="G1396" s="4" t="s">
        <v>11</v>
      </c>
      <c r="H1396" s="4" t="s">
        <v>18</v>
      </c>
      <c r="I1396" s="4" t="s">
        <v>2</v>
      </c>
      <c r="J1396" s="4" t="s">
        <v>13</v>
      </c>
      <c r="K1396" s="4" t="s">
        <v>9</v>
      </c>
      <c r="L1396" s="4" t="s">
        <v>37</v>
      </c>
      <c r="M1396" s="9">
        <v>1</v>
      </c>
      <c r="N1396" s="6">
        <v>154.9</v>
      </c>
      <c r="O1396" s="7">
        <v>0.05</v>
      </c>
      <c r="P1396" s="6">
        <v>77.819999999999993</v>
      </c>
      <c r="Q1396" s="6">
        <f t="shared" si="84"/>
        <v>147.155</v>
      </c>
      <c r="R1396" s="6">
        <f t="shared" si="85"/>
        <v>77.819999999999993</v>
      </c>
      <c r="S1396" s="6">
        <f t="shared" si="86"/>
        <v>69.335000000000008</v>
      </c>
      <c r="T1396" s="8">
        <f t="shared" si="87"/>
        <v>0.47116985491488572</v>
      </c>
      <c r="U1396" s="5">
        <f>YEAR(SalesDataTable[[#This Row],[Order Date]])</f>
        <v>2026</v>
      </c>
      <c r="V1396" s="8" t="str">
        <f>"Q"&amp;ROUNDUP(MONTH(SalesDataTable[[#This Row],[Order Date]])/3,0)</f>
        <v>Q3</v>
      </c>
      <c r="W1396" s="9">
        <f>MONTH(SalesDataTable[[#This Row],[Order Date]])</f>
        <v>7</v>
      </c>
      <c r="X1396" s="8" t="str">
        <f>TEXT(SalesDataTable[[#This Row],[Order Date]],"mmm")</f>
        <v>Jul</v>
      </c>
    </row>
    <row r="1397" spans="1:24" ht="16">
      <c r="A1397" s="2">
        <v>1726</v>
      </c>
      <c r="B1397" s="3">
        <v>46221</v>
      </c>
      <c r="C1397" s="5">
        <f>YEAR(SalesDataTable[[#This Row],[Order Date]])</f>
        <v>2026</v>
      </c>
      <c r="D1397" s="14" t="str">
        <f>"Q"&amp;ROUNDUP(MONTH(SalesDataTable[[#This Row],[Order Date]])/3,0)</f>
        <v>Q3</v>
      </c>
      <c r="E1397" s="5">
        <f>MONTH(SalesDataTable[[#This Row],[Order Date]])</f>
        <v>7</v>
      </c>
      <c r="F1397" s="5" t="str">
        <f>TEXT(SalesDataTable[[#This Row],[Order Date]], "MMM")</f>
        <v>Jul</v>
      </c>
      <c r="G1397" s="4" t="s">
        <v>6</v>
      </c>
      <c r="H1397" s="4" t="s">
        <v>49</v>
      </c>
      <c r="I1397" s="4" t="s">
        <v>19</v>
      </c>
      <c r="J1397" s="4" t="s">
        <v>16</v>
      </c>
      <c r="K1397" s="4" t="s">
        <v>23</v>
      </c>
      <c r="L1397" s="4" t="s">
        <v>40</v>
      </c>
      <c r="M1397" s="9">
        <v>2</v>
      </c>
      <c r="N1397" s="6">
        <v>80.98</v>
      </c>
      <c r="O1397" s="7">
        <v>0.05</v>
      </c>
      <c r="P1397" s="6">
        <v>39.85</v>
      </c>
      <c r="Q1397" s="6">
        <f t="shared" si="84"/>
        <v>153.86199999999999</v>
      </c>
      <c r="R1397" s="6">
        <f t="shared" si="85"/>
        <v>79.7</v>
      </c>
      <c r="S1397" s="6">
        <f t="shared" si="86"/>
        <v>74.161999999999992</v>
      </c>
      <c r="T1397" s="8">
        <f t="shared" si="87"/>
        <v>0.48200335365457353</v>
      </c>
      <c r="U1397" s="5">
        <f>YEAR(SalesDataTable[[#This Row],[Order Date]])</f>
        <v>2026</v>
      </c>
      <c r="V1397" s="8" t="str">
        <f>"Q"&amp;ROUNDUP(MONTH(SalesDataTable[[#This Row],[Order Date]])/3,0)</f>
        <v>Q3</v>
      </c>
      <c r="W1397" s="9">
        <f>MONTH(SalesDataTable[[#This Row],[Order Date]])</f>
        <v>7</v>
      </c>
      <c r="X1397" s="8" t="str">
        <f>TEXT(SalesDataTable[[#This Row],[Order Date]],"mmm")</f>
        <v>Jul</v>
      </c>
    </row>
    <row r="1398" spans="1:24" ht="16">
      <c r="A1398" s="2">
        <v>1790</v>
      </c>
      <c r="B1398" s="3">
        <v>46221</v>
      </c>
      <c r="C1398" s="5">
        <f>YEAR(SalesDataTable[[#This Row],[Order Date]])</f>
        <v>2026</v>
      </c>
      <c r="D1398" s="14" t="str">
        <f>"Q"&amp;ROUNDUP(MONTH(SalesDataTable[[#This Row],[Order Date]])/3,0)</f>
        <v>Q3</v>
      </c>
      <c r="E1398" s="5">
        <f>MONTH(SalesDataTable[[#This Row],[Order Date]])</f>
        <v>7</v>
      </c>
      <c r="F1398" s="5" t="str">
        <f>TEXT(SalesDataTable[[#This Row],[Order Date]], "MMM")</f>
        <v>Jul</v>
      </c>
      <c r="G1398" s="4" t="s">
        <v>6</v>
      </c>
      <c r="H1398" s="4" t="s">
        <v>43</v>
      </c>
      <c r="I1398" s="4" t="s">
        <v>2</v>
      </c>
      <c r="J1398" s="4" t="s">
        <v>13</v>
      </c>
      <c r="K1398" s="4" t="s">
        <v>9</v>
      </c>
      <c r="L1398" s="4" t="s">
        <v>10</v>
      </c>
      <c r="M1398" s="9">
        <v>1</v>
      </c>
      <c r="N1398" s="6">
        <v>91.36</v>
      </c>
      <c r="O1398" s="7">
        <v>0</v>
      </c>
      <c r="P1398" s="6">
        <v>44.86</v>
      </c>
      <c r="Q1398" s="6">
        <f t="shared" si="84"/>
        <v>91.36</v>
      </c>
      <c r="R1398" s="6">
        <f t="shared" si="85"/>
        <v>44.86</v>
      </c>
      <c r="S1398" s="6">
        <f t="shared" si="86"/>
        <v>46.5</v>
      </c>
      <c r="T1398" s="8">
        <f t="shared" si="87"/>
        <v>0.50897548161120842</v>
      </c>
      <c r="U1398" s="5">
        <f>YEAR(SalesDataTable[[#This Row],[Order Date]])</f>
        <v>2026</v>
      </c>
      <c r="V1398" s="8" t="str">
        <f>"Q"&amp;ROUNDUP(MONTH(SalesDataTable[[#This Row],[Order Date]])/3,0)</f>
        <v>Q3</v>
      </c>
      <c r="W1398" s="9">
        <f>MONTH(SalesDataTable[[#This Row],[Order Date]])</f>
        <v>7</v>
      </c>
      <c r="X1398" s="8" t="str">
        <f>TEXT(SalesDataTable[[#This Row],[Order Date]],"mmm")</f>
        <v>Jul</v>
      </c>
    </row>
    <row r="1399" spans="1:24" ht="16">
      <c r="A1399" s="2">
        <v>2193</v>
      </c>
      <c r="B1399" s="3">
        <v>46221</v>
      </c>
      <c r="C1399" s="5">
        <f>YEAR(SalesDataTable[[#This Row],[Order Date]])</f>
        <v>2026</v>
      </c>
      <c r="D1399" s="14" t="str">
        <f>"Q"&amp;ROUNDUP(MONTH(SalesDataTable[[#This Row],[Order Date]])/3,0)</f>
        <v>Q3</v>
      </c>
      <c r="E1399" s="5">
        <f>MONTH(SalesDataTable[[#This Row],[Order Date]])</f>
        <v>7</v>
      </c>
      <c r="F1399" s="5" t="str">
        <f>TEXT(SalesDataTable[[#This Row],[Order Date]], "MMM")</f>
        <v>Jul</v>
      </c>
      <c r="G1399" s="4" t="s">
        <v>11</v>
      </c>
      <c r="H1399" s="4" t="s">
        <v>12</v>
      </c>
      <c r="I1399" s="4" t="s">
        <v>2</v>
      </c>
      <c r="J1399" s="4" t="s">
        <v>3</v>
      </c>
      <c r="K1399" s="4" t="s">
        <v>4</v>
      </c>
      <c r="L1399" s="4" t="s">
        <v>26</v>
      </c>
      <c r="M1399" s="9">
        <v>2</v>
      </c>
      <c r="N1399" s="6">
        <v>39.409999999999997</v>
      </c>
      <c r="O1399" s="7">
        <v>0</v>
      </c>
      <c r="P1399" s="6">
        <v>16.8</v>
      </c>
      <c r="Q1399" s="6">
        <f t="shared" si="84"/>
        <v>78.819999999999993</v>
      </c>
      <c r="R1399" s="6">
        <f t="shared" si="85"/>
        <v>33.6</v>
      </c>
      <c r="S1399" s="6">
        <f t="shared" si="86"/>
        <v>45.219999999999992</v>
      </c>
      <c r="T1399" s="8">
        <f t="shared" si="87"/>
        <v>0.57371225577264651</v>
      </c>
      <c r="U1399" s="5">
        <f>YEAR(SalesDataTable[[#This Row],[Order Date]])</f>
        <v>2026</v>
      </c>
      <c r="V1399" s="8" t="str">
        <f>"Q"&amp;ROUNDUP(MONTH(SalesDataTable[[#This Row],[Order Date]])/3,0)</f>
        <v>Q3</v>
      </c>
      <c r="W1399" s="9">
        <f>MONTH(SalesDataTable[[#This Row],[Order Date]])</f>
        <v>7</v>
      </c>
      <c r="X1399" s="8" t="str">
        <f>TEXT(SalesDataTable[[#This Row],[Order Date]],"mmm")</f>
        <v>Jul</v>
      </c>
    </row>
    <row r="1400" spans="1:24" ht="16">
      <c r="A1400" s="2">
        <v>2781</v>
      </c>
      <c r="B1400" s="3">
        <v>46221</v>
      </c>
      <c r="C1400" s="5">
        <f>YEAR(SalesDataTable[[#This Row],[Order Date]])</f>
        <v>2026</v>
      </c>
      <c r="D1400" s="14" t="str">
        <f>"Q"&amp;ROUNDUP(MONTH(SalesDataTable[[#This Row],[Order Date]])/3,0)</f>
        <v>Q3</v>
      </c>
      <c r="E1400" s="5">
        <f>MONTH(SalesDataTable[[#This Row],[Order Date]])</f>
        <v>7</v>
      </c>
      <c r="F1400" s="5" t="str">
        <f>TEXT(SalesDataTable[[#This Row],[Order Date]], "MMM")</f>
        <v>Jul</v>
      </c>
      <c r="G1400" s="4" t="s">
        <v>0</v>
      </c>
      <c r="H1400" s="4" t="s">
        <v>1</v>
      </c>
      <c r="I1400" s="4" t="s">
        <v>2</v>
      </c>
      <c r="J1400" s="4" t="s">
        <v>3</v>
      </c>
      <c r="K1400" s="4" t="s">
        <v>14</v>
      </c>
      <c r="L1400" s="4" t="s">
        <v>44</v>
      </c>
      <c r="M1400" s="9">
        <v>2</v>
      </c>
      <c r="N1400" s="6">
        <v>134.99</v>
      </c>
      <c r="O1400" s="7">
        <v>0</v>
      </c>
      <c r="P1400" s="6">
        <v>68.77</v>
      </c>
      <c r="Q1400" s="6">
        <f t="shared" si="84"/>
        <v>269.98</v>
      </c>
      <c r="R1400" s="6">
        <f t="shared" si="85"/>
        <v>137.54</v>
      </c>
      <c r="S1400" s="6">
        <f t="shared" si="86"/>
        <v>132.44000000000003</v>
      </c>
      <c r="T1400" s="8">
        <f t="shared" si="87"/>
        <v>0.49055485591525305</v>
      </c>
      <c r="U1400" s="5">
        <f>YEAR(SalesDataTable[[#This Row],[Order Date]])</f>
        <v>2026</v>
      </c>
      <c r="V1400" s="8" t="str">
        <f>"Q"&amp;ROUNDUP(MONTH(SalesDataTable[[#This Row],[Order Date]])/3,0)</f>
        <v>Q3</v>
      </c>
      <c r="W1400" s="9">
        <f>MONTH(SalesDataTable[[#This Row],[Order Date]])</f>
        <v>7</v>
      </c>
      <c r="X1400" s="8" t="str">
        <f>TEXT(SalesDataTable[[#This Row],[Order Date]],"mmm")</f>
        <v>Jul</v>
      </c>
    </row>
    <row r="1401" spans="1:24" ht="16">
      <c r="A1401" s="2">
        <v>3043</v>
      </c>
      <c r="B1401" s="3">
        <v>46221</v>
      </c>
      <c r="C1401" s="5">
        <f>YEAR(SalesDataTable[[#This Row],[Order Date]])</f>
        <v>2026</v>
      </c>
      <c r="D1401" s="14" t="str">
        <f>"Q"&amp;ROUNDUP(MONTH(SalesDataTable[[#This Row],[Order Date]])/3,0)</f>
        <v>Q3</v>
      </c>
      <c r="E1401" s="5">
        <f>MONTH(SalesDataTable[[#This Row],[Order Date]])</f>
        <v>7</v>
      </c>
      <c r="F1401" s="5" t="str">
        <f>TEXT(SalesDataTable[[#This Row],[Order Date]], "MMM")</f>
        <v>Jul</v>
      </c>
      <c r="G1401" s="4" t="s">
        <v>6</v>
      </c>
      <c r="H1401" s="4" t="s">
        <v>43</v>
      </c>
      <c r="I1401" s="4" t="s">
        <v>28</v>
      </c>
      <c r="J1401" s="4" t="s">
        <v>13</v>
      </c>
      <c r="K1401" s="4" t="s">
        <v>4</v>
      </c>
      <c r="L1401" s="4" t="s">
        <v>26</v>
      </c>
      <c r="M1401" s="9">
        <v>2</v>
      </c>
      <c r="N1401" s="6">
        <v>40.93</v>
      </c>
      <c r="O1401" s="7">
        <v>0.05</v>
      </c>
      <c r="P1401" s="6">
        <v>16.89</v>
      </c>
      <c r="Q1401" s="6">
        <f t="shared" si="84"/>
        <v>77.766999999999996</v>
      </c>
      <c r="R1401" s="6">
        <f t="shared" si="85"/>
        <v>33.78</v>
      </c>
      <c r="S1401" s="6">
        <f t="shared" si="86"/>
        <v>43.986999999999995</v>
      </c>
      <c r="T1401" s="8">
        <f t="shared" si="87"/>
        <v>0.56562552239381736</v>
      </c>
      <c r="U1401" s="5">
        <f>YEAR(SalesDataTable[[#This Row],[Order Date]])</f>
        <v>2026</v>
      </c>
      <c r="V1401" s="8" t="str">
        <f>"Q"&amp;ROUNDUP(MONTH(SalesDataTable[[#This Row],[Order Date]])/3,0)</f>
        <v>Q3</v>
      </c>
      <c r="W1401" s="9">
        <f>MONTH(SalesDataTable[[#This Row],[Order Date]])</f>
        <v>7</v>
      </c>
      <c r="X1401" s="8" t="str">
        <f>TEXT(SalesDataTable[[#This Row],[Order Date]],"mmm")</f>
        <v>Jul</v>
      </c>
    </row>
    <row r="1402" spans="1:24" ht="16">
      <c r="A1402" s="2">
        <v>3102</v>
      </c>
      <c r="B1402" s="3">
        <v>46221</v>
      </c>
      <c r="C1402" s="5">
        <f>YEAR(SalesDataTable[[#This Row],[Order Date]])</f>
        <v>2026</v>
      </c>
      <c r="D1402" s="14" t="str">
        <f>"Q"&amp;ROUNDUP(MONTH(SalesDataTable[[#This Row],[Order Date]])/3,0)</f>
        <v>Q3</v>
      </c>
      <c r="E1402" s="5">
        <f>MONTH(SalesDataTable[[#This Row],[Order Date]])</f>
        <v>7</v>
      </c>
      <c r="F1402" s="5" t="str">
        <f>TEXT(SalesDataTable[[#This Row],[Order Date]], "MMM")</f>
        <v>Jul</v>
      </c>
      <c r="G1402" s="4" t="s">
        <v>20</v>
      </c>
      <c r="H1402" s="4" t="s">
        <v>47</v>
      </c>
      <c r="I1402" s="4" t="s">
        <v>28</v>
      </c>
      <c r="J1402" s="4" t="s">
        <v>3</v>
      </c>
      <c r="K1402" s="4" t="s">
        <v>9</v>
      </c>
      <c r="L1402" s="4" t="s">
        <v>10</v>
      </c>
      <c r="M1402" s="9">
        <v>1</v>
      </c>
      <c r="N1402" s="6">
        <v>90.02</v>
      </c>
      <c r="O1402" s="7">
        <v>0.05</v>
      </c>
      <c r="P1402" s="6">
        <v>45.83</v>
      </c>
      <c r="Q1402" s="6">
        <f t="shared" si="84"/>
        <v>85.518999999999991</v>
      </c>
      <c r="R1402" s="6">
        <f t="shared" si="85"/>
        <v>45.83</v>
      </c>
      <c r="S1402" s="6">
        <f t="shared" si="86"/>
        <v>39.688999999999993</v>
      </c>
      <c r="T1402" s="8">
        <f t="shared" si="87"/>
        <v>0.46409569803201622</v>
      </c>
      <c r="U1402" s="5">
        <f>YEAR(SalesDataTable[[#This Row],[Order Date]])</f>
        <v>2026</v>
      </c>
      <c r="V1402" s="8" t="str">
        <f>"Q"&amp;ROUNDUP(MONTH(SalesDataTable[[#This Row],[Order Date]])/3,0)</f>
        <v>Q3</v>
      </c>
      <c r="W1402" s="9">
        <f>MONTH(SalesDataTable[[#This Row],[Order Date]])</f>
        <v>7</v>
      </c>
      <c r="X1402" s="8" t="str">
        <f>TEXT(SalesDataTable[[#This Row],[Order Date]],"mmm")</f>
        <v>Jul</v>
      </c>
    </row>
    <row r="1403" spans="1:24" ht="16">
      <c r="A1403" s="2">
        <v>3156</v>
      </c>
      <c r="B1403" s="3">
        <v>46221</v>
      </c>
      <c r="C1403" s="5">
        <f>YEAR(SalesDataTable[[#This Row],[Order Date]])</f>
        <v>2026</v>
      </c>
      <c r="D1403" s="14" t="str">
        <f>"Q"&amp;ROUNDUP(MONTH(SalesDataTable[[#This Row],[Order Date]])/3,0)</f>
        <v>Q3</v>
      </c>
      <c r="E1403" s="5">
        <f>MONTH(SalesDataTable[[#This Row],[Order Date]])</f>
        <v>7</v>
      </c>
      <c r="F1403" s="5" t="str">
        <f>TEXT(SalesDataTable[[#This Row],[Order Date]], "MMM")</f>
        <v>Jul</v>
      </c>
      <c r="G1403" s="4" t="s">
        <v>0</v>
      </c>
      <c r="H1403" s="4" t="s">
        <v>1</v>
      </c>
      <c r="I1403" s="4" t="s">
        <v>19</v>
      </c>
      <c r="J1403" s="4" t="s">
        <v>3</v>
      </c>
      <c r="K1403" s="4" t="s">
        <v>34</v>
      </c>
      <c r="L1403" s="4" t="s">
        <v>45</v>
      </c>
      <c r="M1403" s="9">
        <v>2</v>
      </c>
      <c r="N1403" s="6">
        <v>50.73</v>
      </c>
      <c r="O1403" s="7">
        <v>0</v>
      </c>
      <c r="P1403" s="6">
        <v>21.87</v>
      </c>
      <c r="Q1403" s="6">
        <f t="shared" si="84"/>
        <v>101.46</v>
      </c>
      <c r="R1403" s="6">
        <f t="shared" si="85"/>
        <v>43.74</v>
      </c>
      <c r="S1403" s="6">
        <f t="shared" si="86"/>
        <v>57.719999999999992</v>
      </c>
      <c r="T1403" s="8">
        <f t="shared" si="87"/>
        <v>0.56889414547604966</v>
      </c>
      <c r="U1403" s="5">
        <f>YEAR(SalesDataTable[[#This Row],[Order Date]])</f>
        <v>2026</v>
      </c>
      <c r="V1403" s="8" t="str">
        <f>"Q"&amp;ROUNDUP(MONTH(SalesDataTable[[#This Row],[Order Date]])/3,0)</f>
        <v>Q3</v>
      </c>
      <c r="W1403" s="9">
        <f>MONTH(SalesDataTable[[#This Row],[Order Date]])</f>
        <v>7</v>
      </c>
      <c r="X1403" s="8" t="str">
        <f>TEXT(SalesDataTable[[#This Row],[Order Date]],"mmm")</f>
        <v>Jul</v>
      </c>
    </row>
    <row r="1404" spans="1:24" ht="16">
      <c r="A1404" s="2">
        <v>3308</v>
      </c>
      <c r="B1404" s="3">
        <v>46221</v>
      </c>
      <c r="C1404" s="5">
        <f>YEAR(SalesDataTable[[#This Row],[Order Date]])</f>
        <v>2026</v>
      </c>
      <c r="D1404" s="14" t="str">
        <f>"Q"&amp;ROUNDUP(MONTH(SalesDataTable[[#This Row],[Order Date]])/3,0)</f>
        <v>Q3</v>
      </c>
      <c r="E1404" s="5">
        <f>MONTH(SalesDataTable[[#This Row],[Order Date]])</f>
        <v>7</v>
      </c>
      <c r="F1404" s="5" t="str">
        <f>TEXT(SalesDataTable[[#This Row],[Order Date]], "MMM")</f>
        <v>Jul</v>
      </c>
      <c r="G1404" s="4" t="s">
        <v>20</v>
      </c>
      <c r="H1404" s="4" t="s">
        <v>47</v>
      </c>
      <c r="I1404" s="4" t="s">
        <v>19</v>
      </c>
      <c r="J1404" s="4" t="s">
        <v>13</v>
      </c>
      <c r="K1404" s="4" t="s">
        <v>34</v>
      </c>
      <c r="L1404" s="4" t="s">
        <v>38</v>
      </c>
      <c r="M1404" s="9">
        <v>3</v>
      </c>
      <c r="N1404" s="6">
        <v>121.05</v>
      </c>
      <c r="O1404" s="7">
        <v>0.05</v>
      </c>
      <c r="P1404" s="6">
        <v>68.56</v>
      </c>
      <c r="Q1404" s="6">
        <f t="shared" si="84"/>
        <v>344.99249999999995</v>
      </c>
      <c r="R1404" s="6">
        <f t="shared" si="85"/>
        <v>205.68</v>
      </c>
      <c r="S1404" s="6">
        <f t="shared" si="86"/>
        <v>139.31249999999994</v>
      </c>
      <c r="T1404" s="8">
        <f t="shared" si="87"/>
        <v>0.40381312637231231</v>
      </c>
      <c r="U1404" s="5">
        <f>YEAR(SalesDataTable[[#This Row],[Order Date]])</f>
        <v>2026</v>
      </c>
      <c r="V1404" s="8" t="str">
        <f>"Q"&amp;ROUNDUP(MONTH(SalesDataTable[[#This Row],[Order Date]])/3,0)</f>
        <v>Q3</v>
      </c>
      <c r="W1404" s="9">
        <f>MONTH(SalesDataTable[[#This Row],[Order Date]])</f>
        <v>7</v>
      </c>
      <c r="X1404" s="8" t="str">
        <f>TEXT(SalesDataTable[[#This Row],[Order Date]],"mmm")</f>
        <v>Jul</v>
      </c>
    </row>
    <row r="1405" spans="1:24" ht="16">
      <c r="A1405" s="2">
        <v>3329</v>
      </c>
      <c r="B1405" s="3">
        <v>46221</v>
      </c>
      <c r="C1405" s="5">
        <f>YEAR(SalesDataTable[[#This Row],[Order Date]])</f>
        <v>2026</v>
      </c>
      <c r="D1405" s="14" t="str">
        <f>"Q"&amp;ROUNDUP(MONTH(SalesDataTable[[#This Row],[Order Date]])/3,0)</f>
        <v>Q3</v>
      </c>
      <c r="E1405" s="5">
        <f>MONTH(SalesDataTable[[#This Row],[Order Date]])</f>
        <v>7</v>
      </c>
      <c r="F1405" s="5" t="str">
        <f>TEXT(SalesDataTable[[#This Row],[Order Date]], "MMM")</f>
        <v>Jul</v>
      </c>
      <c r="G1405" s="4" t="s">
        <v>6</v>
      </c>
      <c r="H1405" s="4" t="s">
        <v>41</v>
      </c>
      <c r="I1405" s="4" t="s">
        <v>2</v>
      </c>
      <c r="J1405" s="4" t="s">
        <v>13</v>
      </c>
      <c r="K1405" s="4" t="s">
        <v>4</v>
      </c>
      <c r="L1405" s="4" t="s">
        <v>5</v>
      </c>
      <c r="M1405" s="9">
        <v>2</v>
      </c>
      <c r="N1405" s="6">
        <v>81.739999999999995</v>
      </c>
      <c r="O1405" s="7">
        <v>0</v>
      </c>
      <c r="P1405" s="6">
        <v>42.75</v>
      </c>
      <c r="Q1405" s="6">
        <f t="shared" si="84"/>
        <v>163.47999999999999</v>
      </c>
      <c r="R1405" s="6">
        <f t="shared" si="85"/>
        <v>85.5</v>
      </c>
      <c r="S1405" s="6">
        <f t="shared" si="86"/>
        <v>77.97999999999999</v>
      </c>
      <c r="T1405" s="8">
        <f t="shared" si="87"/>
        <v>0.47700024467824809</v>
      </c>
      <c r="U1405" s="5">
        <f>YEAR(SalesDataTable[[#This Row],[Order Date]])</f>
        <v>2026</v>
      </c>
      <c r="V1405" s="8" t="str">
        <f>"Q"&amp;ROUNDUP(MONTH(SalesDataTable[[#This Row],[Order Date]])/3,0)</f>
        <v>Q3</v>
      </c>
      <c r="W1405" s="9">
        <f>MONTH(SalesDataTable[[#This Row],[Order Date]])</f>
        <v>7</v>
      </c>
      <c r="X1405" s="8" t="str">
        <f>TEXT(SalesDataTable[[#This Row],[Order Date]],"mmm")</f>
        <v>Jul</v>
      </c>
    </row>
    <row r="1406" spans="1:24" ht="16">
      <c r="A1406" s="2">
        <v>4102</v>
      </c>
      <c r="B1406" s="3">
        <v>46221</v>
      </c>
      <c r="C1406" s="5">
        <f>YEAR(SalesDataTable[[#This Row],[Order Date]])</f>
        <v>2026</v>
      </c>
      <c r="D1406" s="14" t="str">
        <f>"Q"&amp;ROUNDUP(MONTH(SalesDataTable[[#This Row],[Order Date]])/3,0)</f>
        <v>Q3</v>
      </c>
      <c r="E1406" s="5">
        <f>MONTH(SalesDataTable[[#This Row],[Order Date]])</f>
        <v>7</v>
      </c>
      <c r="F1406" s="5" t="str">
        <f>TEXT(SalesDataTable[[#This Row],[Order Date]], "MMM")</f>
        <v>Jul</v>
      </c>
      <c r="G1406" s="4" t="s">
        <v>6</v>
      </c>
      <c r="H1406" s="4" t="s">
        <v>43</v>
      </c>
      <c r="I1406" s="4" t="s">
        <v>2</v>
      </c>
      <c r="J1406" s="4" t="s">
        <v>3</v>
      </c>
      <c r="K1406" s="4" t="s">
        <v>9</v>
      </c>
      <c r="L1406" s="4" t="s">
        <v>37</v>
      </c>
      <c r="M1406" s="9">
        <v>3</v>
      </c>
      <c r="N1406" s="6">
        <v>154.01</v>
      </c>
      <c r="O1406" s="7">
        <v>0.1</v>
      </c>
      <c r="P1406" s="6">
        <v>78.78</v>
      </c>
      <c r="Q1406" s="6">
        <f t="shared" si="84"/>
        <v>415.827</v>
      </c>
      <c r="R1406" s="6">
        <f t="shared" si="85"/>
        <v>236.34</v>
      </c>
      <c r="S1406" s="6">
        <f t="shared" si="86"/>
        <v>179.48699999999999</v>
      </c>
      <c r="T1406" s="8">
        <f t="shared" si="87"/>
        <v>0.43163863818366771</v>
      </c>
      <c r="U1406" s="5">
        <f>YEAR(SalesDataTable[[#This Row],[Order Date]])</f>
        <v>2026</v>
      </c>
      <c r="V1406" s="8" t="str">
        <f>"Q"&amp;ROUNDUP(MONTH(SalesDataTable[[#This Row],[Order Date]])/3,0)</f>
        <v>Q3</v>
      </c>
      <c r="W1406" s="9">
        <f>MONTH(SalesDataTable[[#This Row],[Order Date]])</f>
        <v>7</v>
      </c>
      <c r="X1406" s="8" t="str">
        <f>TEXT(SalesDataTable[[#This Row],[Order Date]],"mmm")</f>
        <v>Jul</v>
      </c>
    </row>
    <row r="1407" spans="1:24" ht="16">
      <c r="A1407" s="2">
        <v>4109</v>
      </c>
      <c r="B1407" s="3">
        <v>46221</v>
      </c>
      <c r="C1407" s="5">
        <f>YEAR(SalesDataTable[[#This Row],[Order Date]])</f>
        <v>2026</v>
      </c>
      <c r="D1407" s="14" t="str">
        <f>"Q"&amp;ROUNDUP(MONTH(SalesDataTable[[#This Row],[Order Date]])/3,0)</f>
        <v>Q3</v>
      </c>
      <c r="E1407" s="5">
        <f>MONTH(SalesDataTable[[#This Row],[Order Date]])</f>
        <v>7</v>
      </c>
      <c r="F1407" s="5" t="str">
        <f>TEXT(SalesDataTable[[#This Row],[Order Date]], "MMM")</f>
        <v>Jul</v>
      </c>
      <c r="G1407" s="4" t="s">
        <v>6</v>
      </c>
      <c r="H1407" s="4" t="s">
        <v>43</v>
      </c>
      <c r="I1407" s="4" t="s">
        <v>28</v>
      </c>
      <c r="J1407" s="4" t="s">
        <v>13</v>
      </c>
      <c r="K1407" s="4" t="s">
        <v>4</v>
      </c>
      <c r="L1407" s="4" t="s">
        <v>30</v>
      </c>
      <c r="M1407" s="9">
        <v>4</v>
      </c>
      <c r="N1407" s="6">
        <v>101.61</v>
      </c>
      <c r="O1407" s="7">
        <v>0</v>
      </c>
      <c r="P1407" s="6">
        <v>51.68</v>
      </c>
      <c r="Q1407" s="6">
        <f t="shared" si="84"/>
        <v>406.44</v>
      </c>
      <c r="R1407" s="6">
        <f t="shared" si="85"/>
        <v>206.72</v>
      </c>
      <c r="S1407" s="6">
        <f t="shared" si="86"/>
        <v>199.72</v>
      </c>
      <c r="T1407" s="8">
        <f t="shared" si="87"/>
        <v>0.49138864285011319</v>
      </c>
      <c r="U1407" s="5">
        <f>YEAR(SalesDataTable[[#This Row],[Order Date]])</f>
        <v>2026</v>
      </c>
      <c r="V1407" s="8" t="str">
        <f>"Q"&amp;ROUNDUP(MONTH(SalesDataTable[[#This Row],[Order Date]])/3,0)</f>
        <v>Q3</v>
      </c>
      <c r="W1407" s="9">
        <f>MONTH(SalesDataTable[[#This Row],[Order Date]])</f>
        <v>7</v>
      </c>
      <c r="X1407" s="8" t="str">
        <f>TEXT(SalesDataTable[[#This Row],[Order Date]],"mmm")</f>
        <v>Jul</v>
      </c>
    </row>
    <row r="1408" spans="1:24" ht="16">
      <c r="A1408" s="2">
        <v>4813</v>
      </c>
      <c r="B1408" s="3">
        <v>46221</v>
      </c>
      <c r="C1408" s="5">
        <f>YEAR(SalesDataTable[[#This Row],[Order Date]])</f>
        <v>2026</v>
      </c>
      <c r="D1408" s="14" t="str">
        <f>"Q"&amp;ROUNDUP(MONTH(SalesDataTable[[#This Row],[Order Date]])/3,0)</f>
        <v>Q3</v>
      </c>
      <c r="E1408" s="5">
        <f>MONTH(SalesDataTable[[#This Row],[Order Date]])</f>
        <v>7</v>
      </c>
      <c r="F1408" s="5" t="str">
        <f>TEXT(SalesDataTable[[#This Row],[Order Date]], "MMM")</f>
        <v>Jul</v>
      </c>
      <c r="G1408" s="4" t="s">
        <v>11</v>
      </c>
      <c r="H1408" s="4" t="s">
        <v>39</v>
      </c>
      <c r="I1408" s="4" t="s">
        <v>19</v>
      </c>
      <c r="J1408" s="4" t="s">
        <v>3</v>
      </c>
      <c r="K1408" s="4" t="s">
        <v>34</v>
      </c>
      <c r="L1408" s="4" t="s">
        <v>42</v>
      </c>
      <c r="M1408" s="9">
        <v>2</v>
      </c>
      <c r="N1408" s="6">
        <v>36.869999999999997</v>
      </c>
      <c r="O1408" s="7">
        <v>0.15</v>
      </c>
      <c r="P1408" s="6">
        <v>13.94</v>
      </c>
      <c r="Q1408" s="6">
        <f t="shared" si="84"/>
        <v>62.678999999999995</v>
      </c>
      <c r="R1408" s="6">
        <f t="shared" si="85"/>
        <v>27.88</v>
      </c>
      <c r="S1408" s="6">
        <f t="shared" si="86"/>
        <v>34.798999999999992</v>
      </c>
      <c r="T1408" s="8">
        <f t="shared" si="87"/>
        <v>0.55519392459994565</v>
      </c>
      <c r="U1408" s="5">
        <f>YEAR(SalesDataTable[[#This Row],[Order Date]])</f>
        <v>2026</v>
      </c>
      <c r="V1408" s="8" t="str">
        <f>"Q"&amp;ROUNDUP(MONTH(SalesDataTable[[#This Row],[Order Date]])/3,0)</f>
        <v>Q3</v>
      </c>
      <c r="W1408" s="9">
        <f>MONTH(SalesDataTable[[#This Row],[Order Date]])</f>
        <v>7</v>
      </c>
      <c r="X1408" s="8" t="str">
        <f>TEXT(SalesDataTable[[#This Row],[Order Date]],"mmm")</f>
        <v>Jul</v>
      </c>
    </row>
    <row r="1409" spans="1:24" ht="16">
      <c r="A1409" s="2">
        <v>5054</v>
      </c>
      <c r="B1409" s="3">
        <v>46221</v>
      </c>
      <c r="C1409" s="5">
        <f>YEAR(SalesDataTable[[#This Row],[Order Date]])</f>
        <v>2026</v>
      </c>
      <c r="D1409" s="14" t="str">
        <f>"Q"&amp;ROUNDUP(MONTH(SalesDataTable[[#This Row],[Order Date]])/3,0)</f>
        <v>Q3</v>
      </c>
      <c r="E1409" s="5">
        <f>MONTH(SalesDataTable[[#This Row],[Order Date]])</f>
        <v>7</v>
      </c>
      <c r="F1409" s="5" t="str">
        <f>TEXT(SalesDataTable[[#This Row],[Order Date]], "MMM")</f>
        <v>Jul</v>
      </c>
      <c r="G1409" s="4" t="s">
        <v>20</v>
      </c>
      <c r="H1409" s="4" t="s">
        <v>33</v>
      </c>
      <c r="I1409" s="4" t="s">
        <v>2</v>
      </c>
      <c r="J1409" s="4" t="s">
        <v>13</v>
      </c>
      <c r="K1409" s="4" t="s">
        <v>23</v>
      </c>
      <c r="L1409" s="4" t="s">
        <v>51</v>
      </c>
      <c r="M1409" s="9">
        <v>2</v>
      </c>
      <c r="N1409" s="6">
        <v>121.06</v>
      </c>
      <c r="O1409" s="7">
        <v>0</v>
      </c>
      <c r="P1409" s="6">
        <v>59.62</v>
      </c>
      <c r="Q1409" s="6">
        <f t="shared" si="84"/>
        <v>242.12</v>
      </c>
      <c r="R1409" s="6">
        <f t="shared" si="85"/>
        <v>119.24</v>
      </c>
      <c r="S1409" s="6">
        <f t="shared" si="86"/>
        <v>122.88000000000001</v>
      </c>
      <c r="T1409" s="8">
        <f t="shared" si="87"/>
        <v>0.50751693375185858</v>
      </c>
      <c r="U1409" s="5">
        <f>YEAR(SalesDataTable[[#This Row],[Order Date]])</f>
        <v>2026</v>
      </c>
      <c r="V1409" s="8" t="str">
        <f>"Q"&amp;ROUNDUP(MONTH(SalesDataTable[[#This Row],[Order Date]])/3,0)</f>
        <v>Q3</v>
      </c>
      <c r="W1409" s="9">
        <f>MONTH(SalesDataTable[[#This Row],[Order Date]])</f>
        <v>7</v>
      </c>
      <c r="X1409" s="8" t="str">
        <f>TEXT(SalesDataTable[[#This Row],[Order Date]],"mmm")</f>
        <v>Jul</v>
      </c>
    </row>
    <row r="1410" spans="1:24" ht="16">
      <c r="A1410" s="2">
        <v>138</v>
      </c>
      <c r="B1410" s="3">
        <v>46222</v>
      </c>
      <c r="C1410" s="5">
        <f>YEAR(SalesDataTable[[#This Row],[Order Date]])</f>
        <v>2026</v>
      </c>
      <c r="D1410" s="14" t="str">
        <f>"Q"&amp;ROUNDUP(MONTH(SalesDataTable[[#This Row],[Order Date]])/3,0)</f>
        <v>Q3</v>
      </c>
      <c r="E1410" s="5">
        <f>MONTH(SalesDataTable[[#This Row],[Order Date]])</f>
        <v>7</v>
      </c>
      <c r="F1410" s="5" t="str">
        <f>TEXT(SalesDataTable[[#This Row],[Order Date]], "MMM")</f>
        <v>Jul</v>
      </c>
      <c r="G1410" s="4" t="s">
        <v>6</v>
      </c>
      <c r="H1410" s="4" t="s">
        <v>43</v>
      </c>
      <c r="I1410" s="4" t="s">
        <v>2</v>
      </c>
      <c r="J1410" s="4" t="s">
        <v>13</v>
      </c>
      <c r="K1410" s="4" t="s">
        <v>9</v>
      </c>
      <c r="L1410" s="4" t="s">
        <v>46</v>
      </c>
      <c r="M1410" s="9">
        <v>2</v>
      </c>
      <c r="N1410" s="6">
        <v>71.81</v>
      </c>
      <c r="O1410" s="7">
        <v>0</v>
      </c>
      <c r="P1410" s="6">
        <v>32.35</v>
      </c>
      <c r="Q1410" s="6">
        <f t="shared" ref="Q1410:Q1473" si="88">M1410*N1410*(1-O1410)</f>
        <v>143.62</v>
      </c>
      <c r="R1410" s="6">
        <f t="shared" ref="R1410:R1473" si="89">M1410*P1410</f>
        <v>64.7</v>
      </c>
      <c r="S1410" s="6">
        <f t="shared" ref="S1410:S1473" si="90">Q1410-R1410</f>
        <v>78.92</v>
      </c>
      <c r="T1410" s="8">
        <f t="shared" ref="T1410:T1473" si="91">IFERROR(S1410/Q1410,0)</f>
        <v>0.54950563988302459</v>
      </c>
      <c r="U1410" s="5">
        <f>YEAR(SalesDataTable[[#This Row],[Order Date]])</f>
        <v>2026</v>
      </c>
      <c r="V1410" s="8" t="str">
        <f>"Q"&amp;ROUNDUP(MONTH(SalesDataTable[[#This Row],[Order Date]])/3,0)</f>
        <v>Q3</v>
      </c>
      <c r="W1410" s="9">
        <f>MONTH(SalesDataTable[[#This Row],[Order Date]])</f>
        <v>7</v>
      </c>
      <c r="X1410" s="8" t="str">
        <f>TEXT(SalesDataTable[[#This Row],[Order Date]],"mmm")</f>
        <v>Jul</v>
      </c>
    </row>
    <row r="1411" spans="1:24" ht="16">
      <c r="A1411" s="2">
        <v>433</v>
      </c>
      <c r="B1411" s="3">
        <v>46222</v>
      </c>
      <c r="C1411" s="5">
        <f>YEAR(SalesDataTable[[#This Row],[Order Date]])</f>
        <v>2026</v>
      </c>
      <c r="D1411" s="14" t="str">
        <f>"Q"&amp;ROUNDUP(MONTH(SalesDataTable[[#This Row],[Order Date]])/3,0)</f>
        <v>Q3</v>
      </c>
      <c r="E1411" s="5">
        <f>MONTH(SalesDataTable[[#This Row],[Order Date]])</f>
        <v>7</v>
      </c>
      <c r="F1411" s="5" t="str">
        <f>TEXT(SalesDataTable[[#This Row],[Order Date]], "MMM")</f>
        <v>Jul</v>
      </c>
      <c r="G1411" s="4" t="s">
        <v>6</v>
      </c>
      <c r="H1411" s="4" t="s">
        <v>43</v>
      </c>
      <c r="I1411" s="4" t="s">
        <v>2</v>
      </c>
      <c r="J1411" s="4" t="s">
        <v>13</v>
      </c>
      <c r="K1411" s="4" t="s">
        <v>9</v>
      </c>
      <c r="L1411" s="4" t="s">
        <v>17</v>
      </c>
      <c r="M1411" s="9">
        <v>4</v>
      </c>
      <c r="N1411" s="6">
        <v>145.18</v>
      </c>
      <c r="O1411" s="7">
        <v>0</v>
      </c>
      <c r="P1411" s="6">
        <v>79.540000000000006</v>
      </c>
      <c r="Q1411" s="6">
        <f t="shared" si="88"/>
        <v>580.72</v>
      </c>
      <c r="R1411" s="6">
        <f t="shared" si="89"/>
        <v>318.16000000000003</v>
      </c>
      <c r="S1411" s="6">
        <f t="shared" si="90"/>
        <v>262.56</v>
      </c>
      <c r="T1411" s="8">
        <f t="shared" si="91"/>
        <v>0.45212839234054275</v>
      </c>
      <c r="U1411" s="5">
        <f>YEAR(SalesDataTable[[#This Row],[Order Date]])</f>
        <v>2026</v>
      </c>
      <c r="V1411" s="8" t="str">
        <f>"Q"&amp;ROUNDUP(MONTH(SalesDataTable[[#This Row],[Order Date]])/3,0)</f>
        <v>Q3</v>
      </c>
      <c r="W1411" s="9">
        <f>MONTH(SalesDataTable[[#This Row],[Order Date]])</f>
        <v>7</v>
      </c>
      <c r="X1411" s="8" t="str">
        <f>TEXT(SalesDataTable[[#This Row],[Order Date]],"mmm")</f>
        <v>Jul</v>
      </c>
    </row>
    <row r="1412" spans="1:24" ht="16">
      <c r="A1412" s="2">
        <v>484</v>
      </c>
      <c r="B1412" s="3">
        <v>46222</v>
      </c>
      <c r="C1412" s="5">
        <f>YEAR(SalesDataTable[[#This Row],[Order Date]])</f>
        <v>2026</v>
      </c>
      <c r="D1412" s="14" t="str">
        <f>"Q"&amp;ROUNDUP(MONTH(SalesDataTable[[#This Row],[Order Date]])/3,0)</f>
        <v>Q3</v>
      </c>
      <c r="E1412" s="5">
        <f>MONTH(SalesDataTable[[#This Row],[Order Date]])</f>
        <v>7</v>
      </c>
      <c r="F1412" s="5" t="str">
        <f>TEXT(SalesDataTable[[#This Row],[Order Date]], "MMM")</f>
        <v>Jul</v>
      </c>
      <c r="G1412" s="4" t="s">
        <v>6</v>
      </c>
      <c r="H1412" s="4" t="s">
        <v>43</v>
      </c>
      <c r="I1412" s="4" t="s">
        <v>2</v>
      </c>
      <c r="J1412" s="4" t="s">
        <v>13</v>
      </c>
      <c r="K1412" s="4" t="s">
        <v>34</v>
      </c>
      <c r="L1412" s="4" t="s">
        <v>42</v>
      </c>
      <c r="M1412" s="9">
        <v>2</v>
      </c>
      <c r="N1412" s="6">
        <v>36.07</v>
      </c>
      <c r="O1412" s="7">
        <v>0</v>
      </c>
      <c r="P1412" s="6">
        <v>13.6</v>
      </c>
      <c r="Q1412" s="6">
        <f t="shared" si="88"/>
        <v>72.14</v>
      </c>
      <c r="R1412" s="6">
        <f t="shared" si="89"/>
        <v>27.2</v>
      </c>
      <c r="S1412" s="6">
        <f t="shared" si="90"/>
        <v>44.94</v>
      </c>
      <c r="T1412" s="8">
        <f t="shared" si="91"/>
        <v>0.62295536456889378</v>
      </c>
      <c r="U1412" s="5">
        <f>YEAR(SalesDataTable[[#This Row],[Order Date]])</f>
        <v>2026</v>
      </c>
      <c r="V1412" s="8" t="str">
        <f>"Q"&amp;ROUNDUP(MONTH(SalesDataTable[[#This Row],[Order Date]])/3,0)</f>
        <v>Q3</v>
      </c>
      <c r="W1412" s="9">
        <f>MONTH(SalesDataTable[[#This Row],[Order Date]])</f>
        <v>7</v>
      </c>
      <c r="X1412" s="8" t="str">
        <f>TEXT(SalesDataTable[[#This Row],[Order Date]],"mmm")</f>
        <v>Jul</v>
      </c>
    </row>
    <row r="1413" spans="1:24" ht="16">
      <c r="A1413" s="2">
        <v>492</v>
      </c>
      <c r="B1413" s="3">
        <v>46222</v>
      </c>
      <c r="C1413" s="5">
        <f>YEAR(SalesDataTable[[#This Row],[Order Date]])</f>
        <v>2026</v>
      </c>
      <c r="D1413" s="14" t="str">
        <f>"Q"&amp;ROUNDUP(MONTH(SalesDataTable[[#This Row],[Order Date]])/3,0)</f>
        <v>Q3</v>
      </c>
      <c r="E1413" s="5">
        <f>MONTH(SalesDataTable[[#This Row],[Order Date]])</f>
        <v>7</v>
      </c>
      <c r="F1413" s="5" t="str">
        <f>TEXT(SalesDataTable[[#This Row],[Order Date]], "MMM")</f>
        <v>Jul</v>
      </c>
      <c r="G1413" s="4" t="s">
        <v>6</v>
      </c>
      <c r="H1413" s="4" t="s">
        <v>49</v>
      </c>
      <c r="I1413" s="4" t="s">
        <v>19</v>
      </c>
      <c r="J1413" s="4" t="s">
        <v>13</v>
      </c>
      <c r="K1413" s="4" t="s">
        <v>9</v>
      </c>
      <c r="L1413" s="4" t="s">
        <v>46</v>
      </c>
      <c r="M1413" s="9">
        <v>3</v>
      </c>
      <c r="N1413" s="6">
        <v>72.23</v>
      </c>
      <c r="O1413" s="7">
        <v>0.1</v>
      </c>
      <c r="P1413" s="6">
        <v>31.67</v>
      </c>
      <c r="Q1413" s="6">
        <f t="shared" si="88"/>
        <v>195.02100000000002</v>
      </c>
      <c r="R1413" s="6">
        <f t="shared" si="89"/>
        <v>95.01</v>
      </c>
      <c r="S1413" s="6">
        <f t="shared" si="90"/>
        <v>100.01100000000001</v>
      </c>
      <c r="T1413" s="8">
        <f t="shared" si="91"/>
        <v>0.5128216961250327</v>
      </c>
      <c r="U1413" s="5">
        <f>YEAR(SalesDataTable[[#This Row],[Order Date]])</f>
        <v>2026</v>
      </c>
      <c r="V1413" s="8" t="str">
        <f>"Q"&amp;ROUNDUP(MONTH(SalesDataTable[[#This Row],[Order Date]])/3,0)</f>
        <v>Q3</v>
      </c>
      <c r="W1413" s="9">
        <f>MONTH(SalesDataTable[[#This Row],[Order Date]])</f>
        <v>7</v>
      </c>
      <c r="X1413" s="8" t="str">
        <f>TEXT(SalesDataTable[[#This Row],[Order Date]],"mmm")</f>
        <v>Jul</v>
      </c>
    </row>
    <row r="1414" spans="1:24" ht="16">
      <c r="A1414" s="2">
        <v>626</v>
      </c>
      <c r="B1414" s="3">
        <v>46222</v>
      </c>
      <c r="C1414" s="5">
        <f>YEAR(SalesDataTable[[#This Row],[Order Date]])</f>
        <v>2026</v>
      </c>
      <c r="D1414" s="14" t="str">
        <f>"Q"&amp;ROUNDUP(MONTH(SalesDataTable[[#This Row],[Order Date]])/3,0)</f>
        <v>Q3</v>
      </c>
      <c r="E1414" s="5">
        <f>MONTH(SalesDataTable[[#This Row],[Order Date]])</f>
        <v>7</v>
      </c>
      <c r="F1414" s="5" t="str">
        <f>TEXT(SalesDataTable[[#This Row],[Order Date]], "MMM")</f>
        <v>Jul</v>
      </c>
      <c r="G1414" s="4" t="s">
        <v>6</v>
      </c>
      <c r="H1414" s="4" t="s">
        <v>49</v>
      </c>
      <c r="I1414" s="4" t="s">
        <v>19</v>
      </c>
      <c r="J1414" s="4" t="s">
        <v>3</v>
      </c>
      <c r="K1414" s="4" t="s">
        <v>14</v>
      </c>
      <c r="L1414" s="4" t="s">
        <v>15</v>
      </c>
      <c r="M1414" s="9">
        <v>1</v>
      </c>
      <c r="N1414" s="6">
        <v>36.549999999999997</v>
      </c>
      <c r="O1414" s="7">
        <v>0.1</v>
      </c>
      <c r="P1414" s="6">
        <v>13.2</v>
      </c>
      <c r="Q1414" s="6">
        <f t="shared" si="88"/>
        <v>32.894999999999996</v>
      </c>
      <c r="R1414" s="6">
        <f t="shared" si="89"/>
        <v>13.2</v>
      </c>
      <c r="S1414" s="6">
        <f t="shared" si="90"/>
        <v>19.694999999999997</v>
      </c>
      <c r="T1414" s="8">
        <f t="shared" si="91"/>
        <v>0.59872321021431829</v>
      </c>
      <c r="U1414" s="5">
        <f>YEAR(SalesDataTable[[#This Row],[Order Date]])</f>
        <v>2026</v>
      </c>
      <c r="V1414" s="8" t="str">
        <f>"Q"&amp;ROUNDUP(MONTH(SalesDataTable[[#This Row],[Order Date]])/3,0)</f>
        <v>Q3</v>
      </c>
      <c r="W1414" s="9">
        <f>MONTH(SalesDataTable[[#This Row],[Order Date]])</f>
        <v>7</v>
      </c>
      <c r="X1414" s="8" t="str">
        <f>TEXT(SalesDataTable[[#This Row],[Order Date]],"mmm")</f>
        <v>Jul</v>
      </c>
    </row>
    <row r="1415" spans="1:24" ht="16">
      <c r="A1415" s="2">
        <v>1409</v>
      </c>
      <c r="B1415" s="3">
        <v>46222</v>
      </c>
      <c r="C1415" s="5">
        <f>YEAR(SalesDataTable[[#This Row],[Order Date]])</f>
        <v>2026</v>
      </c>
      <c r="D1415" s="14" t="str">
        <f>"Q"&amp;ROUNDUP(MONTH(SalesDataTable[[#This Row],[Order Date]])/3,0)</f>
        <v>Q3</v>
      </c>
      <c r="E1415" s="5">
        <f>MONTH(SalesDataTable[[#This Row],[Order Date]])</f>
        <v>7</v>
      </c>
      <c r="F1415" s="5" t="str">
        <f>TEXT(SalesDataTable[[#This Row],[Order Date]], "MMM")</f>
        <v>Jul</v>
      </c>
      <c r="G1415" s="4" t="s">
        <v>6</v>
      </c>
      <c r="H1415" s="4" t="s">
        <v>49</v>
      </c>
      <c r="I1415" s="4" t="s">
        <v>2</v>
      </c>
      <c r="J1415" s="4" t="s">
        <v>13</v>
      </c>
      <c r="K1415" s="4" t="s">
        <v>23</v>
      </c>
      <c r="L1415" s="4" t="s">
        <v>51</v>
      </c>
      <c r="M1415" s="9">
        <v>5</v>
      </c>
      <c r="N1415" s="6">
        <v>124.68</v>
      </c>
      <c r="O1415" s="7">
        <v>0.05</v>
      </c>
      <c r="P1415" s="6">
        <v>60.61</v>
      </c>
      <c r="Q1415" s="6">
        <f t="shared" si="88"/>
        <v>592.23</v>
      </c>
      <c r="R1415" s="6">
        <f t="shared" si="89"/>
        <v>303.05</v>
      </c>
      <c r="S1415" s="6">
        <f t="shared" si="90"/>
        <v>289.18</v>
      </c>
      <c r="T1415" s="8">
        <f t="shared" si="91"/>
        <v>0.48829002245749115</v>
      </c>
      <c r="U1415" s="5">
        <f>YEAR(SalesDataTable[[#This Row],[Order Date]])</f>
        <v>2026</v>
      </c>
      <c r="V1415" s="8" t="str">
        <f>"Q"&amp;ROUNDUP(MONTH(SalesDataTable[[#This Row],[Order Date]])/3,0)</f>
        <v>Q3</v>
      </c>
      <c r="W1415" s="9">
        <f>MONTH(SalesDataTable[[#This Row],[Order Date]])</f>
        <v>7</v>
      </c>
      <c r="X1415" s="8" t="str">
        <f>TEXT(SalesDataTable[[#This Row],[Order Date]],"mmm")</f>
        <v>Jul</v>
      </c>
    </row>
    <row r="1416" spans="1:24" ht="16">
      <c r="A1416" s="2">
        <v>1486</v>
      </c>
      <c r="B1416" s="3">
        <v>46222</v>
      </c>
      <c r="C1416" s="5">
        <f>YEAR(SalesDataTable[[#This Row],[Order Date]])</f>
        <v>2026</v>
      </c>
      <c r="D1416" s="14" t="str">
        <f>"Q"&amp;ROUNDUP(MONTH(SalesDataTable[[#This Row],[Order Date]])/3,0)</f>
        <v>Q3</v>
      </c>
      <c r="E1416" s="5">
        <f>MONTH(SalesDataTable[[#This Row],[Order Date]])</f>
        <v>7</v>
      </c>
      <c r="F1416" s="5" t="str">
        <f>TEXT(SalesDataTable[[#This Row],[Order Date]], "MMM")</f>
        <v>Jul</v>
      </c>
      <c r="G1416" s="4" t="s">
        <v>20</v>
      </c>
      <c r="H1416" s="4" t="s">
        <v>33</v>
      </c>
      <c r="I1416" s="4" t="s">
        <v>2</v>
      </c>
      <c r="J1416" s="4" t="s">
        <v>3</v>
      </c>
      <c r="K1416" s="4" t="s">
        <v>4</v>
      </c>
      <c r="L1416" s="4" t="s">
        <v>30</v>
      </c>
      <c r="M1416" s="9">
        <v>1</v>
      </c>
      <c r="N1416" s="6">
        <v>101.7</v>
      </c>
      <c r="O1416" s="7">
        <v>0.05</v>
      </c>
      <c r="P1416" s="6">
        <v>49.92</v>
      </c>
      <c r="Q1416" s="6">
        <f t="shared" si="88"/>
        <v>96.614999999999995</v>
      </c>
      <c r="R1416" s="6">
        <f t="shared" si="89"/>
        <v>49.92</v>
      </c>
      <c r="S1416" s="6">
        <f t="shared" si="90"/>
        <v>46.694999999999993</v>
      </c>
      <c r="T1416" s="8">
        <f t="shared" si="91"/>
        <v>0.48331004502406455</v>
      </c>
      <c r="U1416" s="5">
        <f>YEAR(SalesDataTable[[#This Row],[Order Date]])</f>
        <v>2026</v>
      </c>
      <c r="V1416" s="8" t="str">
        <f>"Q"&amp;ROUNDUP(MONTH(SalesDataTable[[#This Row],[Order Date]])/3,0)</f>
        <v>Q3</v>
      </c>
      <c r="W1416" s="9">
        <f>MONTH(SalesDataTable[[#This Row],[Order Date]])</f>
        <v>7</v>
      </c>
      <c r="X1416" s="8" t="str">
        <f>TEXT(SalesDataTable[[#This Row],[Order Date]],"mmm")</f>
        <v>Jul</v>
      </c>
    </row>
    <row r="1417" spans="1:24" ht="16">
      <c r="A1417" s="2">
        <v>1940</v>
      </c>
      <c r="B1417" s="3">
        <v>46222</v>
      </c>
      <c r="C1417" s="5">
        <f>YEAR(SalesDataTable[[#This Row],[Order Date]])</f>
        <v>2026</v>
      </c>
      <c r="D1417" s="14" t="str">
        <f>"Q"&amp;ROUNDUP(MONTH(SalesDataTable[[#This Row],[Order Date]])/3,0)</f>
        <v>Q3</v>
      </c>
      <c r="E1417" s="5">
        <f>MONTH(SalesDataTable[[#This Row],[Order Date]])</f>
        <v>7</v>
      </c>
      <c r="F1417" s="5" t="str">
        <f>TEXT(SalesDataTable[[#This Row],[Order Date]], "MMM")</f>
        <v>Jul</v>
      </c>
      <c r="G1417" s="4" t="s">
        <v>11</v>
      </c>
      <c r="H1417" s="4" t="s">
        <v>52</v>
      </c>
      <c r="I1417" s="4" t="s">
        <v>2</v>
      </c>
      <c r="J1417" s="4" t="s">
        <v>13</v>
      </c>
      <c r="K1417" s="4" t="s">
        <v>34</v>
      </c>
      <c r="L1417" s="4" t="s">
        <v>45</v>
      </c>
      <c r="M1417" s="9">
        <v>2</v>
      </c>
      <c r="N1417" s="6">
        <v>50.24</v>
      </c>
      <c r="O1417" s="7">
        <v>0.05</v>
      </c>
      <c r="P1417" s="6">
        <v>21.88</v>
      </c>
      <c r="Q1417" s="6">
        <f t="shared" si="88"/>
        <v>95.456000000000003</v>
      </c>
      <c r="R1417" s="6">
        <f t="shared" si="89"/>
        <v>43.76</v>
      </c>
      <c r="S1417" s="6">
        <f t="shared" si="90"/>
        <v>51.696000000000005</v>
      </c>
      <c r="T1417" s="8">
        <f t="shared" si="91"/>
        <v>0.54156889037881328</v>
      </c>
      <c r="U1417" s="5">
        <f>YEAR(SalesDataTable[[#This Row],[Order Date]])</f>
        <v>2026</v>
      </c>
      <c r="V1417" s="8" t="str">
        <f>"Q"&amp;ROUNDUP(MONTH(SalesDataTable[[#This Row],[Order Date]])/3,0)</f>
        <v>Q3</v>
      </c>
      <c r="W1417" s="9">
        <f>MONTH(SalesDataTable[[#This Row],[Order Date]])</f>
        <v>7</v>
      </c>
      <c r="X1417" s="8" t="str">
        <f>TEXT(SalesDataTable[[#This Row],[Order Date]],"mmm")</f>
        <v>Jul</v>
      </c>
    </row>
    <row r="1418" spans="1:24" ht="16">
      <c r="A1418" s="2">
        <v>2215</v>
      </c>
      <c r="B1418" s="3">
        <v>46222</v>
      </c>
      <c r="C1418" s="5">
        <f>YEAR(SalesDataTable[[#This Row],[Order Date]])</f>
        <v>2026</v>
      </c>
      <c r="D1418" s="14" t="str">
        <f>"Q"&amp;ROUNDUP(MONTH(SalesDataTable[[#This Row],[Order Date]])/3,0)</f>
        <v>Q3</v>
      </c>
      <c r="E1418" s="5">
        <f>MONTH(SalesDataTable[[#This Row],[Order Date]])</f>
        <v>7</v>
      </c>
      <c r="F1418" s="5" t="str">
        <f>TEXT(SalesDataTable[[#This Row],[Order Date]], "MMM")</f>
        <v>Jul</v>
      </c>
      <c r="G1418" s="4" t="s">
        <v>20</v>
      </c>
      <c r="H1418" s="4" t="s">
        <v>47</v>
      </c>
      <c r="I1418" s="4" t="s">
        <v>19</v>
      </c>
      <c r="J1418" s="4" t="s">
        <v>3</v>
      </c>
      <c r="K1418" s="4" t="s">
        <v>34</v>
      </c>
      <c r="L1418" s="4" t="s">
        <v>42</v>
      </c>
      <c r="M1418" s="9">
        <v>3</v>
      </c>
      <c r="N1418" s="6">
        <v>35.53</v>
      </c>
      <c r="O1418" s="7">
        <v>0</v>
      </c>
      <c r="P1418" s="6">
        <v>14</v>
      </c>
      <c r="Q1418" s="6">
        <f t="shared" si="88"/>
        <v>106.59</v>
      </c>
      <c r="R1418" s="6">
        <f t="shared" si="89"/>
        <v>42</v>
      </c>
      <c r="S1418" s="6">
        <f t="shared" si="90"/>
        <v>64.59</v>
      </c>
      <c r="T1418" s="8">
        <f t="shared" si="91"/>
        <v>0.60596678862932729</v>
      </c>
      <c r="U1418" s="5">
        <f>YEAR(SalesDataTable[[#This Row],[Order Date]])</f>
        <v>2026</v>
      </c>
      <c r="V1418" s="8" t="str">
        <f>"Q"&amp;ROUNDUP(MONTH(SalesDataTable[[#This Row],[Order Date]])/3,0)</f>
        <v>Q3</v>
      </c>
      <c r="W1418" s="9">
        <f>MONTH(SalesDataTable[[#This Row],[Order Date]])</f>
        <v>7</v>
      </c>
      <c r="X1418" s="8" t="str">
        <f>TEXT(SalesDataTable[[#This Row],[Order Date]],"mmm")</f>
        <v>Jul</v>
      </c>
    </row>
    <row r="1419" spans="1:24" ht="16">
      <c r="A1419" s="2">
        <v>2555</v>
      </c>
      <c r="B1419" s="3">
        <v>46222</v>
      </c>
      <c r="C1419" s="5">
        <f>YEAR(SalesDataTable[[#This Row],[Order Date]])</f>
        <v>2026</v>
      </c>
      <c r="D1419" s="14" t="str">
        <f>"Q"&amp;ROUNDUP(MONTH(SalesDataTable[[#This Row],[Order Date]])/3,0)</f>
        <v>Q3</v>
      </c>
      <c r="E1419" s="5">
        <f>MONTH(SalesDataTable[[#This Row],[Order Date]])</f>
        <v>7</v>
      </c>
      <c r="F1419" s="5" t="str">
        <f>TEXT(SalesDataTable[[#This Row],[Order Date]], "MMM")</f>
        <v>Jul</v>
      </c>
      <c r="G1419" s="4" t="s">
        <v>11</v>
      </c>
      <c r="H1419" s="4" t="s">
        <v>12</v>
      </c>
      <c r="I1419" s="4" t="s">
        <v>28</v>
      </c>
      <c r="J1419" s="4" t="s">
        <v>13</v>
      </c>
      <c r="K1419" s="4" t="s">
        <v>14</v>
      </c>
      <c r="L1419" s="4" t="s">
        <v>32</v>
      </c>
      <c r="M1419" s="9">
        <v>2</v>
      </c>
      <c r="N1419" s="6">
        <v>46.89</v>
      </c>
      <c r="O1419" s="7">
        <v>0.1</v>
      </c>
      <c r="P1419" s="6">
        <v>18.53</v>
      </c>
      <c r="Q1419" s="6">
        <f t="shared" si="88"/>
        <v>84.402000000000001</v>
      </c>
      <c r="R1419" s="6">
        <f t="shared" si="89"/>
        <v>37.06</v>
      </c>
      <c r="S1419" s="6">
        <f t="shared" si="90"/>
        <v>47.341999999999999</v>
      </c>
      <c r="T1419" s="8">
        <f t="shared" si="91"/>
        <v>0.56091087888912583</v>
      </c>
      <c r="U1419" s="5">
        <f>YEAR(SalesDataTable[[#This Row],[Order Date]])</f>
        <v>2026</v>
      </c>
      <c r="V1419" s="8" t="str">
        <f>"Q"&amp;ROUNDUP(MONTH(SalesDataTable[[#This Row],[Order Date]])/3,0)</f>
        <v>Q3</v>
      </c>
      <c r="W1419" s="9">
        <f>MONTH(SalesDataTable[[#This Row],[Order Date]])</f>
        <v>7</v>
      </c>
      <c r="X1419" s="8" t="str">
        <f>TEXT(SalesDataTable[[#This Row],[Order Date]],"mmm")</f>
        <v>Jul</v>
      </c>
    </row>
    <row r="1420" spans="1:24" ht="16">
      <c r="A1420" s="2">
        <v>4710</v>
      </c>
      <c r="B1420" s="3">
        <v>46222</v>
      </c>
      <c r="C1420" s="5">
        <f>YEAR(SalesDataTable[[#This Row],[Order Date]])</f>
        <v>2026</v>
      </c>
      <c r="D1420" s="14" t="str">
        <f>"Q"&amp;ROUNDUP(MONTH(SalesDataTable[[#This Row],[Order Date]])/3,0)</f>
        <v>Q3</v>
      </c>
      <c r="E1420" s="5">
        <f>MONTH(SalesDataTable[[#This Row],[Order Date]])</f>
        <v>7</v>
      </c>
      <c r="F1420" s="5" t="str">
        <f>TEXT(SalesDataTable[[#This Row],[Order Date]], "MMM")</f>
        <v>Jul</v>
      </c>
      <c r="G1420" s="4" t="s">
        <v>0</v>
      </c>
      <c r="H1420" s="4" t="s">
        <v>1</v>
      </c>
      <c r="I1420" s="4" t="s">
        <v>19</v>
      </c>
      <c r="J1420" s="4" t="s">
        <v>3</v>
      </c>
      <c r="K1420" s="4" t="s">
        <v>23</v>
      </c>
      <c r="L1420" s="4" t="s">
        <v>29</v>
      </c>
      <c r="M1420" s="9">
        <v>1</v>
      </c>
      <c r="N1420" s="6">
        <v>197.29</v>
      </c>
      <c r="O1420" s="7">
        <v>0.1</v>
      </c>
      <c r="P1420" s="6">
        <v>104.7</v>
      </c>
      <c r="Q1420" s="6">
        <f t="shared" si="88"/>
        <v>177.56100000000001</v>
      </c>
      <c r="R1420" s="6">
        <f t="shared" si="89"/>
        <v>104.7</v>
      </c>
      <c r="S1420" s="6">
        <f t="shared" si="90"/>
        <v>72.861000000000004</v>
      </c>
      <c r="T1420" s="8">
        <f t="shared" si="91"/>
        <v>0.4103434875901803</v>
      </c>
      <c r="U1420" s="5">
        <f>YEAR(SalesDataTable[[#This Row],[Order Date]])</f>
        <v>2026</v>
      </c>
      <c r="V1420" s="8" t="str">
        <f>"Q"&amp;ROUNDUP(MONTH(SalesDataTable[[#This Row],[Order Date]])/3,0)</f>
        <v>Q3</v>
      </c>
      <c r="W1420" s="9">
        <f>MONTH(SalesDataTable[[#This Row],[Order Date]])</f>
        <v>7</v>
      </c>
      <c r="X1420" s="8" t="str">
        <f>TEXT(SalesDataTable[[#This Row],[Order Date]],"mmm")</f>
        <v>Jul</v>
      </c>
    </row>
    <row r="1421" spans="1:24" ht="16">
      <c r="A1421" s="2">
        <v>4974</v>
      </c>
      <c r="B1421" s="3">
        <v>46222</v>
      </c>
      <c r="C1421" s="5">
        <f>YEAR(SalesDataTable[[#This Row],[Order Date]])</f>
        <v>2026</v>
      </c>
      <c r="D1421" s="14" t="str">
        <f>"Q"&amp;ROUNDUP(MONTH(SalesDataTable[[#This Row],[Order Date]])/3,0)</f>
        <v>Q3</v>
      </c>
      <c r="E1421" s="5">
        <f>MONTH(SalesDataTable[[#This Row],[Order Date]])</f>
        <v>7</v>
      </c>
      <c r="F1421" s="5" t="str">
        <f>TEXT(SalesDataTable[[#This Row],[Order Date]], "MMM")</f>
        <v>Jul</v>
      </c>
      <c r="G1421" s="4" t="s">
        <v>0</v>
      </c>
      <c r="H1421" s="4" t="s">
        <v>36</v>
      </c>
      <c r="I1421" s="4" t="s">
        <v>19</v>
      </c>
      <c r="J1421" s="4" t="s">
        <v>16</v>
      </c>
      <c r="K1421" s="4" t="s">
        <v>9</v>
      </c>
      <c r="L1421" s="4" t="s">
        <v>46</v>
      </c>
      <c r="M1421" s="9">
        <v>1</v>
      </c>
      <c r="N1421" s="6">
        <v>70.52</v>
      </c>
      <c r="O1421" s="7">
        <v>0.1</v>
      </c>
      <c r="P1421" s="6">
        <v>33.28</v>
      </c>
      <c r="Q1421" s="6">
        <f t="shared" si="88"/>
        <v>63.467999999999996</v>
      </c>
      <c r="R1421" s="6">
        <f t="shared" si="89"/>
        <v>33.28</v>
      </c>
      <c r="S1421" s="6">
        <f t="shared" si="90"/>
        <v>30.187999999999995</v>
      </c>
      <c r="T1421" s="8">
        <f t="shared" si="91"/>
        <v>0.47564126804058732</v>
      </c>
      <c r="U1421" s="5">
        <f>YEAR(SalesDataTable[[#This Row],[Order Date]])</f>
        <v>2026</v>
      </c>
      <c r="V1421" s="8" t="str">
        <f>"Q"&amp;ROUNDUP(MONTH(SalesDataTable[[#This Row],[Order Date]])/3,0)</f>
        <v>Q3</v>
      </c>
      <c r="W1421" s="9">
        <f>MONTH(SalesDataTable[[#This Row],[Order Date]])</f>
        <v>7</v>
      </c>
      <c r="X1421" s="8" t="str">
        <f>TEXT(SalesDataTable[[#This Row],[Order Date]],"mmm")</f>
        <v>Jul</v>
      </c>
    </row>
    <row r="1422" spans="1:24" ht="16">
      <c r="A1422" s="2">
        <v>5048</v>
      </c>
      <c r="B1422" s="3">
        <v>46222</v>
      </c>
      <c r="C1422" s="5">
        <f>YEAR(SalesDataTable[[#This Row],[Order Date]])</f>
        <v>2026</v>
      </c>
      <c r="D1422" s="14" t="str">
        <f>"Q"&amp;ROUNDUP(MONTH(SalesDataTable[[#This Row],[Order Date]])/3,0)</f>
        <v>Q3</v>
      </c>
      <c r="E1422" s="5">
        <f>MONTH(SalesDataTable[[#This Row],[Order Date]])</f>
        <v>7</v>
      </c>
      <c r="F1422" s="5" t="str">
        <f>TEXT(SalesDataTable[[#This Row],[Order Date]], "MMM")</f>
        <v>Jul</v>
      </c>
      <c r="G1422" s="4" t="s">
        <v>6</v>
      </c>
      <c r="H1422" s="4" t="s">
        <v>43</v>
      </c>
      <c r="I1422" s="4" t="s">
        <v>28</v>
      </c>
      <c r="J1422" s="4" t="s">
        <v>13</v>
      </c>
      <c r="K1422" s="4" t="s">
        <v>34</v>
      </c>
      <c r="L1422" s="4" t="s">
        <v>45</v>
      </c>
      <c r="M1422" s="9">
        <v>3</v>
      </c>
      <c r="N1422" s="6">
        <v>49.9</v>
      </c>
      <c r="O1422" s="7">
        <v>0.05</v>
      </c>
      <c r="P1422" s="6">
        <v>22.27</v>
      </c>
      <c r="Q1422" s="6">
        <f t="shared" si="88"/>
        <v>142.21499999999997</v>
      </c>
      <c r="R1422" s="6">
        <f t="shared" si="89"/>
        <v>66.81</v>
      </c>
      <c r="S1422" s="6">
        <f t="shared" si="90"/>
        <v>75.404999999999973</v>
      </c>
      <c r="T1422" s="8">
        <f t="shared" si="91"/>
        <v>0.53021833139964125</v>
      </c>
      <c r="U1422" s="5">
        <f>YEAR(SalesDataTable[[#This Row],[Order Date]])</f>
        <v>2026</v>
      </c>
      <c r="V1422" s="8" t="str">
        <f>"Q"&amp;ROUNDUP(MONTH(SalesDataTable[[#This Row],[Order Date]])/3,0)</f>
        <v>Q3</v>
      </c>
      <c r="W1422" s="9">
        <f>MONTH(SalesDataTable[[#This Row],[Order Date]])</f>
        <v>7</v>
      </c>
      <c r="X1422" s="8" t="str">
        <f>TEXT(SalesDataTable[[#This Row],[Order Date]],"mmm")</f>
        <v>Jul</v>
      </c>
    </row>
    <row r="1423" spans="1:24" ht="16">
      <c r="A1423" s="2">
        <v>1</v>
      </c>
      <c r="B1423" s="3">
        <v>46223</v>
      </c>
      <c r="C1423" s="5">
        <f>YEAR(SalesDataTable[[#This Row],[Order Date]])</f>
        <v>2026</v>
      </c>
      <c r="D1423" s="14" t="str">
        <f>"Q"&amp;ROUNDUP(MONTH(SalesDataTable[[#This Row],[Order Date]])/3,0)</f>
        <v>Q3</v>
      </c>
      <c r="E1423" s="5">
        <f>MONTH(SalesDataTable[[#This Row],[Order Date]])</f>
        <v>7</v>
      </c>
      <c r="F1423" s="5" t="str">
        <f>TEXT(SalesDataTable[[#This Row],[Order Date]], "MMM")</f>
        <v>Jul</v>
      </c>
      <c r="G1423" s="4" t="s">
        <v>20</v>
      </c>
      <c r="H1423" s="4" t="s">
        <v>31</v>
      </c>
      <c r="I1423" s="4" t="s">
        <v>19</v>
      </c>
      <c r="J1423" s="4" t="s">
        <v>13</v>
      </c>
      <c r="K1423" s="4" t="s">
        <v>9</v>
      </c>
      <c r="L1423" s="4" t="s">
        <v>37</v>
      </c>
      <c r="M1423" s="9">
        <v>3</v>
      </c>
      <c r="N1423" s="6">
        <v>156.25</v>
      </c>
      <c r="O1423" s="7">
        <v>0</v>
      </c>
      <c r="P1423" s="6">
        <v>79.900000000000006</v>
      </c>
      <c r="Q1423" s="6">
        <f t="shared" si="88"/>
        <v>468.75</v>
      </c>
      <c r="R1423" s="6">
        <f t="shared" si="89"/>
        <v>239.70000000000002</v>
      </c>
      <c r="S1423" s="6">
        <f t="shared" si="90"/>
        <v>229.04999999999998</v>
      </c>
      <c r="T1423" s="8">
        <f t="shared" si="91"/>
        <v>0.48863999999999996</v>
      </c>
      <c r="U1423" s="5">
        <f>YEAR(SalesDataTable[[#This Row],[Order Date]])</f>
        <v>2026</v>
      </c>
      <c r="V1423" s="8" t="str">
        <f>"Q"&amp;ROUNDUP(MONTH(SalesDataTable[[#This Row],[Order Date]])/3,0)</f>
        <v>Q3</v>
      </c>
      <c r="W1423" s="9">
        <f>MONTH(SalesDataTable[[#This Row],[Order Date]])</f>
        <v>7</v>
      </c>
      <c r="X1423" s="8" t="str">
        <f>TEXT(SalesDataTable[[#This Row],[Order Date]],"mmm")</f>
        <v>Jul</v>
      </c>
    </row>
    <row r="1424" spans="1:24" ht="16">
      <c r="A1424" s="2">
        <v>270</v>
      </c>
      <c r="B1424" s="3">
        <v>46223</v>
      </c>
      <c r="C1424" s="5">
        <f>YEAR(SalesDataTable[[#This Row],[Order Date]])</f>
        <v>2026</v>
      </c>
      <c r="D1424" s="14" t="str">
        <f>"Q"&amp;ROUNDUP(MONTH(SalesDataTable[[#This Row],[Order Date]])/3,0)</f>
        <v>Q3</v>
      </c>
      <c r="E1424" s="5">
        <f>MONTH(SalesDataTable[[#This Row],[Order Date]])</f>
        <v>7</v>
      </c>
      <c r="F1424" s="5" t="str">
        <f>TEXT(SalesDataTable[[#This Row],[Order Date]], "MMM")</f>
        <v>Jul</v>
      </c>
      <c r="G1424" s="4" t="s">
        <v>11</v>
      </c>
      <c r="H1424" s="4" t="s">
        <v>12</v>
      </c>
      <c r="I1424" s="4" t="s">
        <v>28</v>
      </c>
      <c r="J1424" s="4" t="s">
        <v>3</v>
      </c>
      <c r="K1424" s="4" t="s">
        <v>23</v>
      </c>
      <c r="L1424" s="4" t="s">
        <v>51</v>
      </c>
      <c r="M1424" s="9">
        <v>3</v>
      </c>
      <c r="N1424" s="6">
        <v>120.14</v>
      </c>
      <c r="O1424" s="7">
        <v>0</v>
      </c>
      <c r="P1424" s="6">
        <v>58.9</v>
      </c>
      <c r="Q1424" s="6">
        <f t="shared" si="88"/>
        <v>360.42</v>
      </c>
      <c r="R1424" s="6">
        <f t="shared" si="89"/>
        <v>176.7</v>
      </c>
      <c r="S1424" s="6">
        <f t="shared" si="90"/>
        <v>183.72000000000003</v>
      </c>
      <c r="T1424" s="8">
        <f t="shared" si="91"/>
        <v>0.5097386382553688</v>
      </c>
      <c r="U1424" s="5">
        <f>YEAR(SalesDataTable[[#This Row],[Order Date]])</f>
        <v>2026</v>
      </c>
      <c r="V1424" s="8" t="str">
        <f>"Q"&amp;ROUNDUP(MONTH(SalesDataTable[[#This Row],[Order Date]])/3,0)</f>
        <v>Q3</v>
      </c>
      <c r="W1424" s="9">
        <f>MONTH(SalesDataTable[[#This Row],[Order Date]])</f>
        <v>7</v>
      </c>
      <c r="X1424" s="8" t="str">
        <f>TEXT(SalesDataTable[[#This Row],[Order Date]],"mmm")</f>
        <v>Jul</v>
      </c>
    </row>
    <row r="1425" spans="1:24" ht="16">
      <c r="A1425" s="2">
        <v>2130</v>
      </c>
      <c r="B1425" s="3">
        <v>46223</v>
      </c>
      <c r="C1425" s="5">
        <f>YEAR(SalesDataTable[[#This Row],[Order Date]])</f>
        <v>2026</v>
      </c>
      <c r="D1425" s="14" t="str">
        <f>"Q"&amp;ROUNDUP(MONTH(SalesDataTable[[#This Row],[Order Date]])/3,0)</f>
        <v>Q3</v>
      </c>
      <c r="E1425" s="5">
        <f>MONTH(SalesDataTable[[#This Row],[Order Date]])</f>
        <v>7</v>
      </c>
      <c r="F1425" s="5" t="str">
        <f>TEXT(SalesDataTable[[#This Row],[Order Date]], "MMM")</f>
        <v>Jul</v>
      </c>
      <c r="G1425" s="4" t="s">
        <v>6</v>
      </c>
      <c r="H1425" s="4" t="s">
        <v>49</v>
      </c>
      <c r="I1425" s="4" t="s">
        <v>19</v>
      </c>
      <c r="J1425" s="4" t="s">
        <v>3</v>
      </c>
      <c r="K1425" s="4" t="s">
        <v>9</v>
      </c>
      <c r="L1425" s="4" t="s">
        <v>17</v>
      </c>
      <c r="M1425" s="9">
        <v>1</v>
      </c>
      <c r="N1425" s="6">
        <v>145.21</v>
      </c>
      <c r="O1425" s="7">
        <v>0</v>
      </c>
      <c r="P1425" s="6">
        <v>80.52</v>
      </c>
      <c r="Q1425" s="6">
        <f t="shared" si="88"/>
        <v>145.21</v>
      </c>
      <c r="R1425" s="6">
        <f t="shared" si="89"/>
        <v>80.52</v>
      </c>
      <c r="S1425" s="6">
        <f t="shared" si="90"/>
        <v>64.690000000000012</v>
      </c>
      <c r="T1425" s="8">
        <f t="shared" si="91"/>
        <v>0.44549273466014744</v>
      </c>
      <c r="U1425" s="5">
        <f>YEAR(SalesDataTable[[#This Row],[Order Date]])</f>
        <v>2026</v>
      </c>
      <c r="V1425" s="8" t="str">
        <f>"Q"&amp;ROUNDUP(MONTH(SalesDataTable[[#This Row],[Order Date]])/3,0)</f>
        <v>Q3</v>
      </c>
      <c r="W1425" s="9">
        <f>MONTH(SalesDataTable[[#This Row],[Order Date]])</f>
        <v>7</v>
      </c>
      <c r="X1425" s="8" t="str">
        <f>TEXT(SalesDataTable[[#This Row],[Order Date]],"mmm")</f>
        <v>Jul</v>
      </c>
    </row>
    <row r="1426" spans="1:24" ht="16">
      <c r="A1426" s="2">
        <v>2474</v>
      </c>
      <c r="B1426" s="3">
        <v>46223</v>
      </c>
      <c r="C1426" s="5">
        <f>YEAR(SalesDataTable[[#This Row],[Order Date]])</f>
        <v>2026</v>
      </c>
      <c r="D1426" s="14" t="str">
        <f>"Q"&amp;ROUNDUP(MONTH(SalesDataTable[[#This Row],[Order Date]])/3,0)</f>
        <v>Q3</v>
      </c>
      <c r="E1426" s="5">
        <f>MONTH(SalesDataTable[[#This Row],[Order Date]])</f>
        <v>7</v>
      </c>
      <c r="F1426" s="5" t="str">
        <f>TEXT(SalesDataTable[[#This Row],[Order Date]], "MMM")</f>
        <v>Jul</v>
      </c>
      <c r="G1426" s="4" t="s">
        <v>11</v>
      </c>
      <c r="H1426" s="4" t="s">
        <v>12</v>
      </c>
      <c r="I1426" s="4" t="s">
        <v>19</v>
      </c>
      <c r="J1426" s="4" t="s">
        <v>3</v>
      </c>
      <c r="K1426" s="4" t="s">
        <v>4</v>
      </c>
      <c r="L1426" s="4" t="s">
        <v>26</v>
      </c>
      <c r="M1426" s="9">
        <v>2</v>
      </c>
      <c r="N1426" s="6">
        <v>39.78</v>
      </c>
      <c r="O1426" s="7">
        <v>0.1</v>
      </c>
      <c r="P1426" s="6">
        <v>16.260000000000002</v>
      </c>
      <c r="Q1426" s="6">
        <f t="shared" si="88"/>
        <v>71.603999999999999</v>
      </c>
      <c r="R1426" s="6">
        <f t="shared" si="89"/>
        <v>32.520000000000003</v>
      </c>
      <c r="S1426" s="6">
        <f t="shared" si="90"/>
        <v>39.083999999999996</v>
      </c>
      <c r="T1426" s="8">
        <f t="shared" si="91"/>
        <v>0.54583542818836928</v>
      </c>
      <c r="U1426" s="5">
        <f>YEAR(SalesDataTable[[#This Row],[Order Date]])</f>
        <v>2026</v>
      </c>
      <c r="V1426" s="8" t="str">
        <f>"Q"&amp;ROUNDUP(MONTH(SalesDataTable[[#This Row],[Order Date]])/3,0)</f>
        <v>Q3</v>
      </c>
      <c r="W1426" s="9">
        <f>MONTH(SalesDataTable[[#This Row],[Order Date]])</f>
        <v>7</v>
      </c>
      <c r="X1426" s="8" t="str">
        <f>TEXT(SalesDataTable[[#This Row],[Order Date]],"mmm")</f>
        <v>Jul</v>
      </c>
    </row>
    <row r="1427" spans="1:24" ht="16">
      <c r="A1427" s="2">
        <v>2514</v>
      </c>
      <c r="B1427" s="3">
        <v>46223</v>
      </c>
      <c r="C1427" s="5">
        <f>YEAR(SalesDataTable[[#This Row],[Order Date]])</f>
        <v>2026</v>
      </c>
      <c r="D1427" s="14" t="str">
        <f>"Q"&amp;ROUNDUP(MONTH(SalesDataTable[[#This Row],[Order Date]])/3,0)</f>
        <v>Q3</v>
      </c>
      <c r="E1427" s="5">
        <f>MONTH(SalesDataTable[[#This Row],[Order Date]])</f>
        <v>7</v>
      </c>
      <c r="F1427" s="5" t="str">
        <f>TEXT(SalesDataTable[[#This Row],[Order Date]], "MMM")</f>
        <v>Jul</v>
      </c>
      <c r="G1427" s="4" t="s">
        <v>6</v>
      </c>
      <c r="H1427" s="4" t="s">
        <v>27</v>
      </c>
      <c r="I1427" s="4" t="s">
        <v>2</v>
      </c>
      <c r="J1427" s="4" t="s">
        <v>13</v>
      </c>
      <c r="K1427" s="4" t="s">
        <v>14</v>
      </c>
      <c r="L1427" s="4" t="s">
        <v>48</v>
      </c>
      <c r="M1427" s="9">
        <v>2</v>
      </c>
      <c r="N1427" s="6">
        <v>161.97</v>
      </c>
      <c r="O1427" s="7">
        <v>0.1</v>
      </c>
      <c r="P1427" s="6">
        <v>88.57</v>
      </c>
      <c r="Q1427" s="6">
        <f t="shared" si="88"/>
        <v>291.54599999999999</v>
      </c>
      <c r="R1427" s="6">
        <f t="shared" si="89"/>
        <v>177.14</v>
      </c>
      <c r="S1427" s="6">
        <f t="shared" si="90"/>
        <v>114.40600000000001</v>
      </c>
      <c r="T1427" s="8">
        <f t="shared" si="91"/>
        <v>0.39241148909606033</v>
      </c>
      <c r="U1427" s="5">
        <f>YEAR(SalesDataTable[[#This Row],[Order Date]])</f>
        <v>2026</v>
      </c>
      <c r="V1427" s="8" t="str">
        <f>"Q"&amp;ROUNDUP(MONTH(SalesDataTable[[#This Row],[Order Date]])/3,0)</f>
        <v>Q3</v>
      </c>
      <c r="W1427" s="9">
        <f>MONTH(SalesDataTable[[#This Row],[Order Date]])</f>
        <v>7</v>
      </c>
      <c r="X1427" s="8" t="str">
        <f>TEXT(SalesDataTable[[#This Row],[Order Date]],"mmm")</f>
        <v>Jul</v>
      </c>
    </row>
    <row r="1428" spans="1:24" ht="16">
      <c r="A1428" s="2">
        <v>2616</v>
      </c>
      <c r="B1428" s="3">
        <v>46223</v>
      </c>
      <c r="C1428" s="5">
        <f>YEAR(SalesDataTable[[#This Row],[Order Date]])</f>
        <v>2026</v>
      </c>
      <c r="D1428" s="14" t="str">
        <f>"Q"&amp;ROUNDUP(MONTH(SalesDataTable[[#This Row],[Order Date]])/3,0)</f>
        <v>Q3</v>
      </c>
      <c r="E1428" s="5">
        <f>MONTH(SalesDataTable[[#This Row],[Order Date]])</f>
        <v>7</v>
      </c>
      <c r="F1428" s="5" t="str">
        <f>TEXT(SalesDataTable[[#This Row],[Order Date]], "MMM")</f>
        <v>Jul</v>
      </c>
      <c r="G1428" s="4" t="s">
        <v>11</v>
      </c>
      <c r="H1428" s="4" t="s">
        <v>18</v>
      </c>
      <c r="I1428" s="4" t="s">
        <v>19</v>
      </c>
      <c r="J1428" s="4" t="s">
        <v>13</v>
      </c>
      <c r="K1428" s="4" t="s">
        <v>34</v>
      </c>
      <c r="L1428" s="4" t="s">
        <v>38</v>
      </c>
      <c r="M1428" s="9">
        <v>2</v>
      </c>
      <c r="N1428" s="6">
        <v>125.37</v>
      </c>
      <c r="O1428" s="7">
        <v>0</v>
      </c>
      <c r="P1428" s="6">
        <v>68.040000000000006</v>
      </c>
      <c r="Q1428" s="6">
        <f t="shared" si="88"/>
        <v>250.74</v>
      </c>
      <c r="R1428" s="6">
        <f t="shared" si="89"/>
        <v>136.08000000000001</v>
      </c>
      <c r="S1428" s="6">
        <f t="shared" si="90"/>
        <v>114.66</v>
      </c>
      <c r="T1428" s="8">
        <f t="shared" si="91"/>
        <v>0.457286432160804</v>
      </c>
      <c r="U1428" s="5">
        <f>YEAR(SalesDataTable[[#This Row],[Order Date]])</f>
        <v>2026</v>
      </c>
      <c r="V1428" s="8" t="str">
        <f>"Q"&amp;ROUNDUP(MONTH(SalesDataTable[[#This Row],[Order Date]])/3,0)</f>
        <v>Q3</v>
      </c>
      <c r="W1428" s="9">
        <f>MONTH(SalesDataTable[[#This Row],[Order Date]])</f>
        <v>7</v>
      </c>
      <c r="X1428" s="8" t="str">
        <f>TEXT(SalesDataTable[[#This Row],[Order Date]],"mmm")</f>
        <v>Jul</v>
      </c>
    </row>
    <row r="1429" spans="1:24" ht="16">
      <c r="A1429" s="2">
        <v>2632</v>
      </c>
      <c r="B1429" s="3">
        <v>46223</v>
      </c>
      <c r="C1429" s="5">
        <f>YEAR(SalesDataTable[[#This Row],[Order Date]])</f>
        <v>2026</v>
      </c>
      <c r="D1429" s="14" t="str">
        <f>"Q"&amp;ROUNDUP(MONTH(SalesDataTable[[#This Row],[Order Date]])/3,0)</f>
        <v>Q3</v>
      </c>
      <c r="E1429" s="5">
        <f>MONTH(SalesDataTable[[#This Row],[Order Date]])</f>
        <v>7</v>
      </c>
      <c r="F1429" s="5" t="str">
        <f>TEXT(SalesDataTable[[#This Row],[Order Date]], "MMM")</f>
        <v>Jul</v>
      </c>
      <c r="G1429" s="4" t="s">
        <v>0</v>
      </c>
      <c r="H1429" s="4" t="s">
        <v>50</v>
      </c>
      <c r="I1429" s="4" t="s">
        <v>2</v>
      </c>
      <c r="J1429" s="4" t="s">
        <v>13</v>
      </c>
      <c r="K1429" s="4" t="s">
        <v>23</v>
      </c>
      <c r="L1429" s="4" t="s">
        <v>29</v>
      </c>
      <c r="M1429" s="9">
        <v>1</v>
      </c>
      <c r="N1429" s="6">
        <v>196.57</v>
      </c>
      <c r="O1429" s="7">
        <v>0</v>
      </c>
      <c r="P1429" s="6">
        <v>104.78</v>
      </c>
      <c r="Q1429" s="6">
        <f t="shared" si="88"/>
        <v>196.57</v>
      </c>
      <c r="R1429" s="6">
        <f t="shared" si="89"/>
        <v>104.78</v>
      </c>
      <c r="S1429" s="6">
        <f t="shared" si="90"/>
        <v>91.789999999999992</v>
      </c>
      <c r="T1429" s="8">
        <f t="shared" si="91"/>
        <v>0.46695833545301924</v>
      </c>
      <c r="U1429" s="5">
        <f>YEAR(SalesDataTable[[#This Row],[Order Date]])</f>
        <v>2026</v>
      </c>
      <c r="V1429" s="8" t="str">
        <f>"Q"&amp;ROUNDUP(MONTH(SalesDataTable[[#This Row],[Order Date]])/3,0)</f>
        <v>Q3</v>
      </c>
      <c r="W1429" s="9">
        <f>MONTH(SalesDataTable[[#This Row],[Order Date]])</f>
        <v>7</v>
      </c>
      <c r="X1429" s="8" t="str">
        <f>TEXT(SalesDataTable[[#This Row],[Order Date]],"mmm")</f>
        <v>Jul</v>
      </c>
    </row>
    <row r="1430" spans="1:24" ht="16">
      <c r="A1430" s="2">
        <v>3725</v>
      </c>
      <c r="B1430" s="3">
        <v>46223</v>
      </c>
      <c r="C1430" s="5">
        <f>YEAR(SalesDataTable[[#This Row],[Order Date]])</f>
        <v>2026</v>
      </c>
      <c r="D1430" s="14" t="str">
        <f>"Q"&amp;ROUNDUP(MONTH(SalesDataTable[[#This Row],[Order Date]])/3,0)</f>
        <v>Q3</v>
      </c>
      <c r="E1430" s="5">
        <f>MONTH(SalesDataTable[[#This Row],[Order Date]])</f>
        <v>7</v>
      </c>
      <c r="F1430" s="5" t="str">
        <f>TEXT(SalesDataTable[[#This Row],[Order Date]], "MMM")</f>
        <v>Jul</v>
      </c>
      <c r="G1430" s="4" t="s">
        <v>11</v>
      </c>
      <c r="H1430" s="4" t="s">
        <v>52</v>
      </c>
      <c r="I1430" s="4" t="s">
        <v>2</v>
      </c>
      <c r="J1430" s="4" t="s">
        <v>3</v>
      </c>
      <c r="K1430" s="4" t="s">
        <v>23</v>
      </c>
      <c r="L1430" s="4" t="s">
        <v>29</v>
      </c>
      <c r="M1430" s="9">
        <v>2</v>
      </c>
      <c r="N1430" s="6">
        <v>195.74</v>
      </c>
      <c r="O1430" s="7">
        <v>0.05</v>
      </c>
      <c r="P1430" s="6">
        <v>107.17</v>
      </c>
      <c r="Q1430" s="6">
        <f t="shared" si="88"/>
        <v>371.90600000000001</v>
      </c>
      <c r="R1430" s="6">
        <f t="shared" si="89"/>
        <v>214.34</v>
      </c>
      <c r="S1430" s="6">
        <f t="shared" si="90"/>
        <v>157.566</v>
      </c>
      <c r="T1430" s="8">
        <f t="shared" si="91"/>
        <v>0.4236715729243411</v>
      </c>
      <c r="U1430" s="5">
        <f>YEAR(SalesDataTable[[#This Row],[Order Date]])</f>
        <v>2026</v>
      </c>
      <c r="V1430" s="8" t="str">
        <f>"Q"&amp;ROUNDUP(MONTH(SalesDataTable[[#This Row],[Order Date]])/3,0)</f>
        <v>Q3</v>
      </c>
      <c r="W1430" s="9">
        <f>MONTH(SalesDataTable[[#This Row],[Order Date]])</f>
        <v>7</v>
      </c>
      <c r="X1430" s="8" t="str">
        <f>TEXT(SalesDataTable[[#This Row],[Order Date]],"mmm")</f>
        <v>Jul</v>
      </c>
    </row>
    <row r="1431" spans="1:24" ht="16">
      <c r="A1431" s="2">
        <v>3834</v>
      </c>
      <c r="B1431" s="3">
        <v>46223</v>
      </c>
      <c r="C1431" s="5">
        <f>YEAR(SalesDataTable[[#This Row],[Order Date]])</f>
        <v>2026</v>
      </c>
      <c r="D1431" s="14" t="str">
        <f>"Q"&amp;ROUNDUP(MONTH(SalesDataTable[[#This Row],[Order Date]])/3,0)</f>
        <v>Q3</v>
      </c>
      <c r="E1431" s="5">
        <f>MONTH(SalesDataTable[[#This Row],[Order Date]])</f>
        <v>7</v>
      </c>
      <c r="F1431" s="5" t="str">
        <f>TEXT(SalesDataTable[[#This Row],[Order Date]], "MMM")</f>
        <v>Jul</v>
      </c>
      <c r="G1431" s="4" t="s">
        <v>6</v>
      </c>
      <c r="H1431" s="4" t="s">
        <v>49</v>
      </c>
      <c r="I1431" s="4" t="s">
        <v>19</v>
      </c>
      <c r="J1431" s="4" t="s">
        <v>13</v>
      </c>
      <c r="K1431" s="4" t="s">
        <v>23</v>
      </c>
      <c r="L1431" s="4" t="s">
        <v>29</v>
      </c>
      <c r="M1431" s="9">
        <v>3</v>
      </c>
      <c r="N1431" s="6">
        <v>192.28</v>
      </c>
      <c r="O1431" s="7">
        <v>0</v>
      </c>
      <c r="P1431" s="6">
        <v>104.3</v>
      </c>
      <c r="Q1431" s="6">
        <f t="shared" si="88"/>
        <v>576.84</v>
      </c>
      <c r="R1431" s="6">
        <f t="shared" si="89"/>
        <v>312.89999999999998</v>
      </c>
      <c r="S1431" s="6">
        <f t="shared" si="90"/>
        <v>263.94000000000005</v>
      </c>
      <c r="T1431" s="8">
        <f t="shared" si="91"/>
        <v>0.45756188891200339</v>
      </c>
      <c r="U1431" s="5">
        <f>YEAR(SalesDataTable[[#This Row],[Order Date]])</f>
        <v>2026</v>
      </c>
      <c r="V1431" s="8" t="str">
        <f>"Q"&amp;ROUNDUP(MONTH(SalesDataTable[[#This Row],[Order Date]])/3,0)</f>
        <v>Q3</v>
      </c>
      <c r="W1431" s="9">
        <f>MONTH(SalesDataTable[[#This Row],[Order Date]])</f>
        <v>7</v>
      </c>
      <c r="X1431" s="8" t="str">
        <f>TEXT(SalesDataTable[[#This Row],[Order Date]],"mmm")</f>
        <v>Jul</v>
      </c>
    </row>
    <row r="1432" spans="1:24" ht="16">
      <c r="A1432" s="2">
        <v>159</v>
      </c>
      <c r="B1432" s="3">
        <v>46224</v>
      </c>
      <c r="C1432" s="5">
        <f>YEAR(SalesDataTable[[#This Row],[Order Date]])</f>
        <v>2026</v>
      </c>
      <c r="D1432" s="14" t="str">
        <f>"Q"&amp;ROUNDUP(MONTH(SalesDataTable[[#This Row],[Order Date]])/3,0)</f>
        <v>Q3</v>
      </c>
      <c r="E1432" s="5">
        <f>MONTH(SalesDataTable[[#This Row],[Order Date]])</f>
        <v>7</v>
      </c>
      <c r="F1432" s="5" t="str">
        <f>TEXT(SalesDataTable[[#This Row],[Order Date]], "MMM")</f>
        <v>Jul</v>
      </c>
      <c r="G1432" s="4" t="s">
        <v>6</v>
      </c>
      <c r="H1432" s="4" t="s">
        <v>7</v>
      </c>
      <c r="I1432" s="4" t="s">
        <v>2</v>
      </c>
      <c r="J1432" s="4" t="s">
        <v>3</v>
      </c>
      <c r="K1432" s="4" t="s">
        <v>9</v>
      </c>
      <c r="L1432" s="4" t="s">
        <v>46</v>
      </c>
      <c r="M1432" s="9">
        <v>2</v>
      </c>
      <c r="N1432" s="6">
        <v>70.150000000000006</v>
      </c>
      <c r="O1432" s="7">
        <v>0.05</v>
      </c>
      <c r="P1432" s="6">
        <v>32.950000000000003</v>
      </c>
      <c r="Q1432" s="6">
        <f t="shared" si="88"/>
        <v>133.285</v>
      </c>
      <c r="R1432" s="6">
        <f t="shared" si="89"/>
        <v>65.900000000000006</v>
      </c>
      <c r="S1432" s="6">
        <f t="shared" si="90"/>
        <v>67.384999999999991</v>
      </c>
      <c r="T1432" s="8">
        <f t="shared" si="91"/>
        <v>0.50557076940390888</v>
      </c>
      <c r="U1432" s="5">
        <f>YEAR(SalesDataTable[[#This Row],[Order Date]])</f>
        <v>2026</v>
      </c>
      <c r="V1432" s="8" t="str">
        <f>"Q"&amp;ROUNDUP(MONTH(SalesDataTable[[#This Row],[Order Date]])/3,0)</f>
        <v>Q3</v>
      </c>
      <c r="W1432" s="9">
        <f>MONTH(SalesDataTable[[#This Row],[Order Date]])</f>
        <v>7</v>
      </c>
      <c r="X1432" s="8" t="str">
        <f>TEXT(SalesDataTable[[#This Row],[Order Date]],"mmm")</f>
        <v>Jul</v>
      </c>
    </row>
    <row r="1433" spans="1:24" ht="16">
      <c r="A1433" s="2">
        <v>435</v>
      </c>
      <c r="B1433" s="3">
        <v>46224</v>
      </c>
      <c r="C1433" s="5">
        <f>YEAR(SalesDataTable[[#This Row],[Order Date]])</f>
        <v>2026</v>
      </c>
      <c r="D1433" s="14" t="str">
        <f>"Q"&amp;ROUNDUP(MONTH(SalesDataTable[[#This Row],[Order Date]])/3,0)</f>
        <v>Q3</v>
      </c>
      <c r="E1433" s="5">
        <f>MONTH(SalesDataTable[[#This Row],[Order Date]])</f>
        <v>7</v>
      </c>
      <c r="F1433" s="5" t="str">
        <f>TEXT(SalesDataTable[[#This Row],[Order Date]], "MMM")</f>
        <v>Jul</v>
      </c>
      <c r="G1433" s="4" t="s">
        <v>11</v>
      </c>
      <c r="H1433" s="4" t="s">
        <v>12</v>
      </c>
      <c r="I1433" s="4" t="s">
        <v>2</v>
      </c>
      <c r="J1433" s="4" t="s">
        <v>3</v>
      </c>
      <c r="K1433" s="4" t="s">
        <v>23</v>
      </c>
      <c r="L1433" s="4" t="s">
        <v>24</v>
      </c>
      <c r="M1433" s="9">
        <v>2</v>
      </c>
      <c r="N1433" s="6">
        <v>342.38</v>
      </c>
      <c r="O1433" s="7">
        <v>0.05</v>
      </c>
      <c r="P1433" s="6">
        <v>192.01</v>
      </c>
      <c r="Q1433" s="6">
        <f t="shared" si="88"/>
        <v>650.52199999999993</v>
      </c>
      <c r="R1433" s="6">
        <f t="shared" si="89"/>
        <v>384.02</v>
      </c>
      <c r="S1433" s="6">
        <f t="shared" si="90"/>
        <v>266.50199999999995</v>
      </c>
      <c r="T1433" s="8">
        <f t="shared" si="91"/>
        <v>0.40967407712575438</v>
      </c>
      <c r="U1433" s="5">
        <f>YEAR(SalesDataTable[[#This Row],[Order Date]])</f>
        <v>2026</v>
      </c>
      <c r="V1433" s="8" t="str">
        <f>"Q"&amp;ROUNDUP(MONTH(SalesDataTable[[#This Row],[Order Date]])/3,0)</f>
        <v>Q3</v>
      </c>
      <c r="W1433" s="9">
        <f>MONTH(SalesDataTable[[#This Row],[Order Date]])</f>
        <v>7</v>
      </c>
      <c r="X1433" s="8" t="str">
        <f>TEXT(SalesDataTable[[#This Row],[Order Date]],"mmm")</f>
        <v>Jul</v>
      </c>
    </row>
    <row r="1434" spans="1:24" ht="16">
      <c r="A1434" s="2">
        <v>1467</v>
      </c>
      <c r="B1434" s="3">
        <v>46224</v>
      </c>
      <c r="C1434" s="5">
        <f>YEAR(SalesDataTable[[#This Row],[Order Date]])</f>
        <v>2026</v>
      </c>
      <c r="D1434" s="14" t="str">
        <f>"Q"&amp;ROUNDUP(MONTH(SalesDataTable[[#This Row],[Order Date]])/3,0)</f>
        <v>Q3</v>
      </c>
      <c r="E1434" s="5">
        <f>MONTH(SalesDataTable[[#This Row],[Order Date]])</f>
        <v>7</v>
      </c>
      <c r="F1434" s="5" t="str">
        <f>TEXT(SalesDataTable[[#This Row],[Order Date]], "MMM")</f>
        <v>Jul</v>
      </c>
      <c r="G1434" s="4" t="s">
        <v>6</v>
      </c>
      <c r="H1434" s="4" t="s">
        <v>49</v>
      </c>
      <c r="I1434" s="4" t="s">
        <v>28</v>
      </c>
      <c r="J1434" s="4" t="s">
        <v>13</v>
      </c>
      <c r="K1434" s="4" t="s">
        <v>34</v>
      </c>
      <c r="L1434" s="4" t="s">
        <v>45</v>
      </c>
      <c r="M1434" s="9">
        <v>1</v>
      </c>
      <c r="N1434" s="6">
        <v>50.59</v>
      </c>
      <c r="O1434" s="7">
        <v>0.05</v>
      </c>
      <c r="P1434" s="6">
        <v>22.04</v>
      </c>
      <c r="Q1434" s="6">
        <f t="shared" si="88"/>
        <v>48.060499999999998</v>
      </c>
      <c r="R1434" s="6">
        <f t="shared" si="89"/>
        <v>22.04</v>
      </c>
      <c r="S1434" s="6">
        <f t="shared" si="90"/>
        <v>26.020499999999998</v>
      </c>
      <c r="T1434" s="8">
        <f t="shared" si="91"/>
        <v>0.54141134611583319</v>
      </c>
      <c r="U1434" s="5">
        <f>YEAR(SalesDataTable[[#This Row],[Order Date]])</f>
        <v>2026</v>
      </c>
      <c r="V1434" s="8" t="str">
        <f>"Q"&amp;ROUNDUP(MONTH(SalesDataTable[[#This Row],[Order Date]])/3,0)</f>
        <v>Q3</v>
      </c>
      <c r="W1434" s="9">
        <f>MONTH(SalesDataTable[[#This Row],[Order Date]])</f>
        <v>7</v>
      </c>
      <c r="X1434" s="8" t="str">
        <f>TEXT(SalesDataTable[[#This Row],[Order Date]],"mmm")</f>
        <v>Jul</v>
      </c>
    </row>
    <row r="1435" spans="1:24" ht="16">
      <c r="A1435" s="2">
        <v>1552</v>
      </c>
      <c r="B1435" s="3">
        <v>46224</v>
      </c>
      <c r="C1435" s="5">
        <f>YEAR(SalesDataTable[[#This Row],[Order Date]])</f>
        <v>2026</v>
      </c>
      <c r="D1435" s="14" t="str">
        <f>"Q"&amp;ROUNDUP(MONTH(SalesDataTable[[#This Row],[Order Date]])/3,0)</f>
        <v>Q3</v>
      </c>
      <c r="E1435" s="5">
        <f>MONTH(SalesDataTable[[#This Row],[Order Date]])</f>
        <v>7</v>
      </c>
      <c r="F1435" s="5" t="str">
        <f>TEXT(SalesDataTable[[#This Row],[Order Date]], "MMM")</f>
        <v>Jul</v>
      </c>
      <c r="G1435" s="4" t="s">
        <v>20</v>
      </c>
      <c r="H1435" s="4" t="s">
        <v>21</v>
      </c>
      <c r="I1435" s="4" t="s">
        <v>19</v>
      </c>
      <c r="J1435" s="4" t="s">
        <v>13</v>
      </c>
      <c r="K1435" s="4" t="s">
        <v>14</v>
      </c>
      <c r="L1435" s="4" t="s">
        <v>32</v>
      </c>
      <c r="M1435" s="9">
        <v>2</v>
      </c>
      <c r="N1435" s="6">
        <v>46.34</v>
      </c>
      <c r="O1435" s="7">
        <v>0.1</v>
      </c>
      <c r="P1435" s="6">
        <v>18.41</v>
      </c>
      <c r="Q1435" s="6">
        <f t="shared" si="88"/>
        <v>83.412000000000006</v>
      </c>
      <c r="R1435" s="6">
        <f t="shared" si="89"/>
        <v>36.82</v>
      </c>
      <c r="S1435" s="6">
        <f t="shared" si="90"/>
        <v>46.592000000000006</v>
      </c>
      <c r="T1435" s="8">
        <f t="shared" si="91"/>
        <v>0.55857670359180933</v>
      </c>
      <c r="U1435" s="5">
        <f>YEAR(SalesDataTable[[#This Row],[Order Date]])</f>
        <v>2026</v>
      </c>
      <c r="V1435" s="8" t="str">
        <f>"Q"&amp;ROUNDUP(MONTH(SalesDataTable[[#This Row],[Order Date]])/3,0)</f>
        <v>Q3</v>
      </c>
      <c r="W1435" s="9">
        <f>MONTH(SalesDataTable[[#This Row],[Order Date]])</f>
        <v>7</v>
      </c>
      <c r="X1435" s="8" t="str">
        <f>TEXT(SalesDataTable[[#This Row],[Order Date]],"mmm")</f>
        <v>Jul</v>
      </c>
    </row>
    <row r="1436" spans="1:24" ht="16">
      <c r="A1436" s="2">
        <v>1745</v>
      </c>
      <c r="B1436" s="3">
        <v>46224</v>
      </c>
      <c r="C1436" s="5">
        <f>YEAR(SalesDataTable[[#This Row],[Order Date]])</f>
        <v>2026</v>
      </c>
      <c r="D1436" s="14" t="str">
        <f>"Q"&amp;ROUNDUP(MONTH(SalesDataTable[[#This Row],[Order Date]])/3,0)</f>
        <v>Q3</v>
      </c>
      <c r="E1436" s="5">
        <f>MONTH(SalesDataTable[[#This Row],[Order Date]])</f>
        <v>7</v>
      </c>
      <c r="F1436" s="5" t="str">
        <f>TEXT(SalesDataTable[[#This Row],[Order Date]], "MMM")</f>
        <v>Jul</v>
      </c>
      <c r="G1436" s="4" t="s">
        <v>6</v>
      </c>
      <c r="H1436" s="4" t="s">
        <v>27</v>
      </c>
      <c r="I1436" s="4" t="s">
        <v>28</v>
      </c>
      <c r="J1436" s="4" t="s">
        <v>13</v>
      </c>
      <c r="K1436" s="4" t="s">
        <v>9</v>
      </c>
      <c r="L1436" s="4" t="s">
        <v>10</v>
      </c>
      <c r="M1436" s="9">
        <v>1</v>
      </c>
      <c r="N1436" s="6">
        <v>91.45</v>
      </c>
      <c r="O1436" s="7">
        <v>0</v>
      </c>
      <c r="P1436" s="6">
        <v>44.16</v>
      </c>
      <c r="Q1436" s="6">
        <f t="shared" si="88"/>
        <v>91.45</v>
      </c>
      <c r="R1436" s="6">
        <f t="shared" si="89"/>
        <v>44.16</v>
      </c>
      <c r="S1436" s="6">
        <f t="shared" si="90"/>
        <v>47.290000000000006</v>
      </c>
      <c r="T1436" s="8">
        <f t="shared" si="91"/>
        <v>0.51711317659923461</v>
      </c>
      <c r="U1436" s="5">
        <f>YEAR(SalesDataTable[[#This Row],[Order Date]])</f>
        <v>2026</v>
      </c>
      <c r="V1436" s="8" t="str">
        <f>"Q"&amp;ROUNDUP(MONTH(SalesDataTable[[#This Row],[Order Date]])/3,0)</f>
        <v>Q3</v>
      </c>
      <c r="W1436" s="9">
        <f>MONTH(SalesDataTable[[#This Row],[Order Date]])</f>
        <v>7</v>
      </c>
      <c r="X1436" s="8" t="str">
        <f>TEXT(SalesDataTable[[#This Row],[Order Date]],"mmm")</f>
        <v>Jul</v>
      </c>
    </row>
    <row r="1437" spans="1:24" ht="16">
      <c r="A1437" s="2">
        <v>2174</v>
      </c>
      <c r="B1437" s="3">
        <v>46224</v>
      </c>
      <c r="C1437" s="5">
        <f>YEAR(SalesDataTable[[#This Row],[Order Date]])</f>
        <v>2026</v>
      </c>
      <c r="D1437" s="14" t="str">
        <f>"Q"&amp;ROUNDUP(MONTH(SalesDataTable[[#This Row],[Order Date]])/3,0)</f>
        <v>Q3</v>
      </c>
      <c r="E1437" s="5">
        <f>MONTH(SalesDataTable[[#This Row],[Order Date]])</f>
        <v>7</v>
      </c>
      <c r="F1437" s="5" t="str">
        <f>TEXT(SalesDataTable[[#This Row],[Order Date]], "MMM")</f>
        <v>Jul</v>
      </c>
      <c r="G1437" s="4" t="s">
        <v>20</v>
      </c>
      <c r="H1437" s="4" t="s">
        <v>33</v>
      </c>
      <c r="I1437" s="4" t="s">
        <v>28</v>
      </c>
      <c r="J1437" s="4" t="s">
        <v>3</v>
      </c>
      <c r="K1437" s="4" t="s">
        <v>4</v>
      </c>
      <c r="L1437" s="4" t="s">
        <v>26</v>
      </c>
      <c r="M1437" s="9">
        <v>3</v>
      </c>
      <c r="N1437" s="6">
        <v>40.28</v>
      </c>
      <c r="O1437" s="7">
        <v>0</v>
      </c>
      <c r="P1437" s="6">
        <v>17.12</v>
      </c>
      <c r="Q1437" s="6">
        <f t="shared" si="88"/>
        <v>120.84</v>
      </c>
      <c r="R1437" s="6">
        <f t="shared" si="89"/>
        <v>51.36</v>
      </c>
      <c r="S1437" s="6">
        <f t="shared" si="90"/>
        <v>69.48</v>
      </c>
      <c r="T1437" s="8">
        <f t="shared" si="91"/>
        <v>0.57497517378351537</v>
      </c>
      <c r="U1437" s="5">
        <f>YEAR(SalesDataTable[[#This Row],[Order Date]])</f>
        <v>2026</v>
      </c>
      <c r="V1437" s="8" t="str">
        <f>"Q"&amp;ROUNDUP(MONTH(SalesDataTable[[#This Row],[Order Date]])/3,0)</f>
        <v>Q3</v>
      </c>
      <c r="W1437" s="9">
        <f>MONTH(SalesDataTable[[#This Row],[Order Date]])</f>
        <v>7</v>
      </c>
      <c r="X1437" s="8" t="str">
        <f>TEXT(SalesDataTable[[#This Row],[Order Date]],"mmm")</f>
        <v>Jul</v>
      </c>
    </row>
    <row r="1438" spans="1:24" ht="16">
      <c r="A1438" s="2">
        <v>3444</v>
      </c>
      <c r="B1438" s="3">
        <v>46224</v>
      </c>
      <c r="C1438" s="5">
        <f>YEAR(SalesDataTable[[#This Row],[Order Date]])</f>
        <v>2026</v>
      </c>
      <c r="D1438" s="14" t="str">
        <f>"Q"&amp;ROUNDUP(MONTH(SalesDataTable[[#This Row],[Order Date]])/3,0)</f>
        <v>Q3</v>
      </c>
      <c r="E1438" s="5">
        <f>MONTH(SalesDataTable[[#This Row],[Order Date]])</f>
        <v>7</v>
      </c>
      <c r="F1438" s="5" t="str">
        <f>TEXT(SalesDataTable[[#This Row],[Order Date]], "MMM")</f>
        <v>Jul</v>
      </c>
      <c r="G1438" s="4" t="s">
        <v>6</v>
      </c>
      <c r="H1438" s="4" t="s">
        <v>49</v>
      </c>
      <c r="I1438" s="4" t="s">
        <v>2</v>
      </c>
      <c r="J1438" s="4" t="s">
        <v>3</v>
      </c>
      <c r="K1438" s="4" t="s">
        <v>34</v>
      </c>
      <c r="L1438" s="4" t="s">
        <v>42</v>
      </c>
      <c r="M1438" s="9">
        <v>2</v>
      </c>
      <c r="N1438" s="6">
        <v>36.93</v>
      </c>
      <c r="O1438" s="7">
        <v>0</v>
      </c>
      <c r="P1438" s="6">
        <v>13.63</v>
      </c>
      <c r="Q1438" s="6">
        <f t="shared" si="88"/>
        <v>73.86</v>
      </c>
      <c r="R1438" s="6">
        <f t="shared" si="89"/>
        <v>27.26</v>
      </c>
      <c r="S1438" s="6">
        <f t="shared" si="90"/>
        <v>46.599999999999994</v>
      </c>
      <c r="T1438" s="8">
        <f t="shared" si="91"/>
        <v>0.63092336853506625</v>
      </c>
      <c r="U1438" s="5">
        <f>YEAR(SalesDataTable[[#This Row],[Order Date]])</f>
        <v>2026</v>
      </c>
      <c r="V1438" s="8" t="str">
        <f>"Q"&amp;ROUNDUP(MONTH(SalesDataTable[[#This Row],[Order Date]])/3,0)</f>
        <v>Q3</v>
      </c>
      <c r="W1438" s="9">
        <f>MONTH(SalesDataTable[[#This Row],[Order Date]])</f>
        <v>7</v>
      </c>
      <c r="X1438" s="8" t="str">
        <f>TEXT(SalesDataTable[[#This Row],[Order Date]],"mmm")</f>
        <v>Jul</v>
      </c>
    </row>
    <row r="1439" spans="1:24" ht="16">
      <c r="A1439" s="2">
        <v>3646</v>
      </c>
      <c r="B1439" s="3">
        <v>46224</v>
      </c>
      <c r="C1439" s="5">
        <f>YEAR(SalesDataTable[[#This Row],[Order Date]])</f>
        <v>2026</v>
      </c>
      <c r="D1439" s="14" t="str">
        <f>"Q"&amp;ROUNDUP(MONTH(SalesDataTable[[#This Row],[Order Date]])/3,0)</f>
        <v>Q3</v>
      </c>
      <c r="E1439" s="5">
        <f>MONTH(SalesDataTable[[#This Row],[Order Date]])</f>
        <v>7</v>
      </c>
      <c r="F1439" s="5" t="str">
        <f>TEXT(SalesDataTable[[#This Row],[Order Date]], "MMM")</f>
        <v>Jul</v>
      </c>
      <c r="G1439" s="4" t="s">
        <v>11</v>
      </c>
      <c r="H1439" s="4" t="s">
        <v>12</v>
      </c>
      <c r="I1439" s="4" t="s">
        <v>28</v>
      </c>
      <c r="J1439" s="4" t="s">
        <v>3</v>
      </c>
      <c r="K1439" s="4" t="s">
        <v>9</v>
      </c>
      <c r="L1439" s="4" t="s">
        <v>17</v>
      </c>
      <c r="M1439" s="9">
        <v>1</v>
      </c>
      <c r="N1439" s="6">
        <v>143.69</v>
      </c>
      <c r="O1439" s="7">
        <v>0</v>
      </c>
      <c r="P1439" s="6">
        <v>80.87</v>
      </c>
      <c r="Q1439" s="6">
        <f t="shared" si="88"/>
        <v>143.69</v>
      </c>
      <c r="R1439" s="6">
        <f t="shared" si="89"/>
        <v>80.87</v>
      </c>
      <c r="S1439" s="6">
        <f t="shared" si="90"/>
        <v>62.819999999999993</v>
      </c>
      <c r="T1439" s="8">
        <f t="shared" si="91"/>
        <v>0.43719117544714309</v>
      </c>
      <c r="U1439" s="5">
        <f>YEAR(SalesDataTable[[#This Row],[Order Date]])</f>
        <v>2026</v>
      </c>
      <c r="V1439" s="8" t="str">
        <f>"Q"&amp;ROUNDUP(MONTH(SalesDataTable[[#This Row],[Order Date]])/3,0)</f>
        <v>Q3</v>
      </c>
      <c r="W1439" s="9">
        <f>MONTH(SalesDataTable[[#This Row],[Order Date]])</f>
        <v>7</v>
      </c>
      <c r="X1439" s="8" t="str">
        <f>TEXT(SalesDataTable[[#This Row],[Order Date]],"mmm")</f>
        <v>Jul</v>
      </c>
    </row>
    <row r="1440" spans="1:24" ht="16">
      <c r="A1440" s="2">
        <v>4558</v>
      </c>
      <c r="B1440" s="3">
        <v>46224</v>
      </c>
      <c r="C1440" s="5">
        <f>YEAR(SalesDataTable[[#This Row],[Order Date]])</f>
        <v>2026</v>
      </c>
      <c r="D1440" s="14" t="str">
        <f>"Q"&amp;ROUNDUP(MONTH(SalesDataTable[[#This Row],[Order Date]])/3,0)</f>
        <v>Q3</v>
      </c>
      <c r="E1440" s="5">
        <f>MONTH(SalesDataTable[[#This Row],[Order Date]])</f>
        <v>7</v>
      </c>
      <c r="F1440" s="5" t="str">
        <f>TEXT(SalesDataTable[[#This Row],[Order Date]], "MMM")</f>
        <v>Jul</v>
      </c>
      <c r="G1440" s="4" t="s">
        <v>6</v>
      </c>
      <c r="H1440" s="4" t="s">
        <v>49</v>
      </c>
      <c r="I1440" s="4" t="s">
        <v>28</v>
      </c>
      <c r="J1440" s="4" t="s">
        <v>13</v>
      </c>
      <c r="K1440" s="4" t="s">
        <v>9</v>
      </c>
      <c r="L1440" s="4" t="s">
        <v>17</v>
      </c>
      <c r="M1440" s="9">
        <v>2</v>
      </c>
      <c r="N1440" s="6">
        <v>147.09</v>
      </c>
      <c r="O1440" s="7">
        <v>0</v>
      </c>
      <c r="P1440" s="6">
        <v>81.58</v>
      </c>
      <c r="Q1440" s="6">
        <f t="shared" si="88"/>
        <v>294.18</v>
      </c>
      <c r="R1440" s="6">
        <f t="shared" si="89"/>
        <v>163.16</v>
      </c>
      <c r="S1440" s="6">
        <f t="shared" si="90"/>
        <v>131.02000000000001</v>
      </c>
      <c r="T1440" s="8">
        <f t="shared" si="91"/>
        <v>0.44537358080087025</v>
      </c>
      <c r="U1440" s="5">
        <f>YEAR(SalesDataTable[[#This Row],[Order Date]])</f>
        <v>2026</v>
      </c>
      <c r="V1440" s="8" t="str">
        <f>"Q"&amp;ROUNDUP(MONTH(SalesDataTable[[#This Row],[Order Date]])/3,0)</f>
        <v>Q3</v>
      </c>
      <c r="W1440" s="9">
        <f>MONTH(SalesDataTable[[#This Row],[Order Date]])</f>
        <v>7</v>
      </c>
      <c r="X1440" s="8" t="str">
        <f>TEXT(SalesDataTable[[#This Row],[Order Date]],"mmm")</f>
        <v>Jul</v>
      </c>
    </row>
    <row r="1441" spans="1:24" ht="16">
      <c r="A1441" s="2">
        <v>4564</v>
      </c>
      <c r="B1441" s="3">
        <v>46224</v>
      </c>
      <c r="C1441" s="5">
        <f>YEAR(SalesDataTable[[#This Row],[Order Date]])</f>
        <v>2026</v>
      </c>
      <c r="D1441" s="14" t="str">
        <f>"Q"&amp;ROUNDUP(MONTH(SalesDataTable[[#This Row],[Order Date]])/3,0)</f>
        <v>Q3</v>
      </c>
      <c r="E1441" s="5">
        <f>MONTH(SalesDataTable[[#This Row],[Order Date]])</f>
        <v>7</v>
      </c>
      <c r="F1441" s="5" t="str">
        <f>TEXT(SalesDataTable[[#This Row],[Order Date]], "MMM")</f>
        <v>Jul</v>
      </c>
      <c r="G1441" s="4" t="s">
        <v>11</v>
      </c>
      <c r="H1441" s="4" t="s">
        <v>25</v>
      </c>
      <c r="I1441" s="4" t="s">
        <v>2</v>
      </c>
      <c r="J1441" s="4" t="s">
        <v>13</v>
      </c>
      <c r="K1441" s="4" t="s">
        <v>9</v>
      </c>
      <c r="L1441" s="4" t="s">
        <v>37</v>
      </c>
      <c r="M1441" s="9">
        <v>1</v>
      </c>
      <c r="N1441" s="6">
        <v>153.88</v>
      </c>
      <c r="O1441" s="7">
        <v>0</v>
      </c>
      <c r="P1441" s="6">
        <v>80.98</v>
      </c>
      <c r="Q1441" s="6">
        <f t="shared" si="88"/>
        <v>153.88</v>
      </c>
      <c r="R1441" s="6">
        <f t="shared" si="89"/>
        <v>80.98</v>
      </c>
      <c r="S1441" s="6">
        <f t="shared" si="90"/>
        <v>72.899999999999991</v>
      </c>
      <c r="T1441" s="8">
        <f t="shared" si="91"/>
        <v>0.47374577592929551</v>
      </c>
      <c r="U1441" s="5">
        <f>YEAR(SalesDataTable[[#This Row],[Order Date]])</f>
        <v>2026</v>
      </c>
      <c r="V1441" s="8" t="str">
        <f>"Q"&amp;ROUNDUP(MONTH(SalesDataTable[[#This Row],[Order Date]])/3,0)</f>
        <v>Q3</v>
      </c>
      <c r="W1441" s="9">
        <f>MONTH(SalesDataTable[[#This Row],[Order Date]])</f>
        <v>7</v>
      </c>
      <c r="X1441" s="8" t="str">
        <f>TEXT(SalesDataTable[[#This Row],[Order Date]],"mmm")</f>
        <v>Jul</v>
      </c>
    </row>
    <row r="1442" spans="1:24" ht="16">
      <c r="A1442" s="2">
        <v>4616</v>
      </c>
      <c r="B1442" s="3">
        <v>46224</v>
      </c>
      <c r="C1442" s="5">
        <f>YEAR(SalesDataTable[[#This Row],[Order Date]])</f>
        <v>2026</v>
      </c>
      <c r="D1442" s="14" t="str">
        <f>"Q"&amp;ROUNDUP(MONTH(SalesDataTable[[#This Row],[Order Date]])/3,0)</f>
        <v>Q3</v>
      </c>
      <c r="E1442" s="5">
        <f>MONTH(SalesDataTable[[#This Row],[Order Date]])</f>
        <v>7</v>
      </c>
      <c r="F1442" s="5" t="str">
        <f>TEXT(SalesDataTable[[#This Row],[Order Date]], "MMM")</f>
        <v>Jul</v>
      </c>
      <c r="G1442" s="4" t="s">
        <v>20</v>
      </c>
      <c r="H1442" s="4" t="s">
        <v>47</v>
      </c>
      <c r="I1442" s="4" t="s">
        <v>28</v>
      </c>
      <c r="J1442" s="4" t="s">
        <v>13</v>
      </c>
      <c r="K1442" s="4" t="s">
        <v>9</v>
      </c>
      <c r="L1442" s="4" t="s">
        <v>46</v>
      </c>
      <c r="M1442" s="9">
        <v>3</v>
      </c>
      <c r="N1442" s="6">
        <v>72.2</v>
      </c>
      <c r="O1442" s="7">
        <v>0</v>
      </c>
      <c r="P1442" s="6">
        <v>31.45</v>
      </c>
      <c r="Q1442" s="6">
        <f t="shared" si="88"/>
        <v>216.60000000000002</v>
      </c>
      <c r="R1442" s="6">
        <f t="shared" si="89"/>
        <v>94.35</v>
      </c>
      <c r="S1442" s="6">
        <f t="shared" si="90"/>
        <v>122.25000000000003</v>
      </c>
      <c r="T1442" s="8">
        <f t="shared" si="91"/>
        <v>0.5644044321329641</v>
      </c>
      <c r="U1442" s="5">
        <f>YEAR(SalesDataTable[[#This Row],[Order Date]])</f>
        <v>2026</v>
      </c>
      <c r="V1442" s="8" t="str">
        <f>"Q"&amp;ROUNDUP(MONTH(SalesDataTable[[#This Row],[Order Date]])/3,0)</f>
        <v>Q3</v>
      </c>
      <c r="W1442" s="9">
        <f>MONTH(SalesDataTable[[#This Row],[Order Date]])</f>
        <v>7</v>
      </c>
      <c r="X1442" s="8" t="str">
        <f>TEXT(SalesDataTable[[#This Row],[Order Date]],"mmm")</f>
        <v>Jul</v>
      </c>
    </row>
    <row r="1443" spans="1:24" ht="16">
      <c r="A1443" s="2">
        <v>536</v>
      </c>
      <c r="B1443" s="3">
        <v>46225</v>
      </c>
      <c r="C1443" s="5">
        <f>YEAR(SalesDataTable[[#This Row],[Order Date]])</f>
        <v>2026</v>
      </c>
      <c r="D1443" s="14" t="str">
        <f>"Q"&amp;ROUNDUP(MONTH(SalesDataTable[[#This Row],[Order Date]])/3,0)</f>
        <v>Q3</v>
      </c>
      <c r="E1443" s="5">
        <f>MONTH(SalesDataTable[[#This Row],[Order Date]])</f>
        <v>7</v>
      </c>
      <c r="F1443" s="5" t="str">
        <f>TEXT(SalesDataTable[[#This Row],[Order Date]], "MMM")</f>
        <v>Jul</v>
      </c>
      <c r="G1443" s="4" t="s">
        <v>20</v>
      </c>
      <c r="H1443" s="4" t="s">
        <v>47</v>
      </c>
      <c r="I1443" s="4" t="s">
        <v>19</v>
      </c>
      <c r="J1443" s="4" t="s">
        <v>16</v>
      </c>
      <c r="K1443" s="4" t="s">
        <v>34</v>
      </c>
      <c r="L1443" s="4" t="s">
        <v>35</v>
      </c>
      <c r="M1443" s="9">
        <v>1</v>
      </c>
      <c r="N1443" s="6">
        <v>40.67</v>
      </c>
      <c r="O1443" s="7">
        <v>0</v>
      </c>
      <c r="P1443" s="6">
        <v>14.28</v>
      </c>
      <c r="Q1443" s="6">
        <f t="shared" si="88"/>
        <v>40.67</v>
      </c>
      <c r="R1443" s="6">
        <f t="shared" si="89"/>
        <v>14.28</v>
      </c>
      <c r="S1443" s="6">
        <f t="shared" si="90"/>
        <v>26.39</v>
      </c>
      <c r="T1443" s="8">
        <f t="shared" si="91"/>
        <v>0.64888123924268504</v>
      </c>
      <c r="U1443" s="5">
        <f>YEAR(SalesDataTable[[#This Row],[Order Date]])</f>
        <v>2026</v>
      </c>
      <c r="V1443" s="8" t="str">
        <f>"Q"&amp;ROUNDUP(MONTH(SalesDataTable[[#This Row],[Order Date]])/3,0)</f>
        <v>Q3</v>
      </c>
      <c r="W1443" s="9">
        <f>MONTH(SalesDataTable[[#This Row],[Order Date]])</f>
        <v>7</v>
      </c>
      <c r="X1443" s="8" t="str">
        <f>TEXT(SalesDataTable[[#This Row],[Order Date]],"mmm")</f>
        <v>Jul</v>
      </c>
    </row>
    <row r="1444" spans="1:24" ht="16">
      <c r="A1444" s="2">
        <v>571</v>
      </c>
      <c r="B1444" s="3">
        <v>46225</v>
      </c>
      <c r="C1444" s="5">
        <f>YEAR(SalesDataTable[[#This Row],[Order Date]])</f>
        <v>2026</v>
      </c>
      <c r="D1444" s="14" t="str">
        <f>"Q"&amp;ROUNDUP(MONTH(SalesDataTable[[#This Row],[Order Date]])/3,0)</f>
        <v>Q3</v>
      </c>
      <c r="E1444" s="5">
        <f>MONTH(SalesDataTable[[#This Row],[Order Date]])</f>
        <v>7</v>
      </c>
      <c r="F1444" s="5" t="str">
        <f>TEXT(SalesDataTable[[#This Row],[Order Date]], "MMM")</f>
        <v>Jul</v>
      </c>
      <c r="G1444" s="4" t="s">
        <v>0</v>
      </c>
      <c r="H1444" s="4" t="s">
        <v>1</v>
      </c>
      <c r="I1444" s="4" t="s">
        <v>2</v>
      </c>
      <c r="J1444" s="4" t="s">
        <v>13</v>
      </c>
      <c r="K1444" s="4" t="s">
        <v>9</v>
      </c>
      <c r="L1444" s="4" t="s">
        <v>37</v>
      </c>
      <c r="M1444" s="9">
        <v>3</v>
      </c>
      <c r="N1444" s="6">
        <v>152.53</v>
      </c>
      <c r="O1444" s="7">
        <v>0</v>
      </c>
      <c r="P1444" s="6">
        <v>80.88</v>
      </c>
      <c r="Q1444" s="6">
        <f t="shared" si="88"/>
        <v>457.59000000000003</v>
      </c>
      <c r="R1444" s="6">
        <f t="shared" si="89"/>
        <v>242.64</v>
      </c>
      <c r="S1444" s="6">
        <f t="shared" si="90"/>
        <v>214.95000000000005</v>
      </c>
      <c r="T1444" s="8">
        <f t="shared" si="91"/>
        <v>0.46974365698551113</v>
      </c>
      <c r="U1444" s="5">
        <f>YEAR(SalesDataTable[[#This Row],[Order Date]])</f>
        <v>2026</v>
      </c>
      <c r="V1444" s="8" t="str">
        <f>"Q"&amp;ROUNDUP(MONTH(SalesDataTable[[#This Row],[Order Date]])/3,0)</f>
        <v>Q3</v>
      </c>
      <c r="W1444" s="9">
        <f>MONTH(SalesDataTable[[#This Row],[Order Date]])</f>
        <v>7</v>
      </c>
      <c r="X1444" s="8" t="str">
        <f>TEXT(SalesDataTable[[#This Row],[Order Date]],"mmm")</f>
        <v>Jul</v>
      </c>
    </row>
    <row r="1445" spans="1:24" ht="16">
      <c r="A1445" s="2">
        <v>965</v>
      </c>
      <c r="B1445" s="3">
        <v>46225</v>
      </c>
      <c r="C1445" s="5">
        <f>YEAR(SalesDataTable[[#This Row],[Order Date]])</f>
        <v>2026</v>
      </c>
      <c r="D1445" s="14" t="str">
        <f>"Q"&amp;ROUNDUP(MONTH(SalesDataTable[[#This Row],[Order Date]])/3,0)</f>
        <v>Q3</v>
      </c>
      <c r="E1445" s="5">
        <f>MONTH(SalesDataTable[[#This Row],[Order Date]])</f>
        <v>7</v>
      </c>
      <c r="F1445" s="5" t="str">
        <f>TEXT(SalesDataTable[[#This Row],[Order Date]], "MMM")</f>
        <v>Jul</v>
      </c>
      <c r="G1445" s="4" t="s">
        <v>6</v>
      </c>
      <c r="H1445" s="4" t="s">
        <v>41</v>
      </c>
      <c r="I1445" s="4" t="s">
        <v>19</v>
      </c>
      <c r="J1445" s="4" t="s">
        <v>3</v>
      </c>
      <c r="K1445" s="4" t="s">
        <v>14</v>
      </c>
      <c r="L1445" s="4" t="s">
        <v>15</v>
      </c>
      <c r="M1445" s="9">
        <v>2</v>
      </c>
      <c r="N1445" s="6">
        <v>35.39</v>
      </c>
      <c r="O1445" s="7">
        <v>0.05</v>
      </c>
      <c r="P1445" s="6">
        <v>13.39</v>
      </c>
      <c r="Q1445" s="6">
        <f t="shared" si="88"/>
        <v>67.241</v>
      </c>
      <c r="R1445" s="6">
        <f t="shared" si="89"/>
        <v>26.78</v>
      </c>
      <c r="S1445" s="6">
        <f t="shared" si="90"/>
        <v>40.460999999999999</v>
      </c>
      <c r="T1445" s="8">
        <f t="shared" si="91"/>
        <v>0.60173108668818132</v>
      </c>
      <c r="U1445" s="5">
        <f>YEAR(SalesDataTable[[#This Row],[Order Date]])</f>
        <v>2026</v>
      </c>
      <c r="V1445" s="8" t="str">
        <f>"Q"&amp;ROUNDUP(MONTH(SalesDataTable[[#This Row],[Order Date]])/3,0)</f>
        <v>Q3</v>
      </c>
      <c r="W1445" s="9">
        <f>MONTH(SalesDataTable[[#This Row],[Order Date]])</f>
        <v>7</v>
      </c>
      <c r="X1445" s="8" t="str">
        <f>TEXT(SalesDataTable[[#This Row],[Order Date]],"mmm")</f>
        <v>Jul</v>
      </c>
    </row>
    <row r="1446" spans="1:24" ht="16">
      <c r="A1446" s="2">
        <v>1504</v>
      </c>
      <c r="B1446" s="3">
        <v>46225</v>
      </c>
      <c r="C1446" s="5">
        <f>YEAR(SalesDataTable[[#This Row],[Order Date]])</f>
        <v>2026</v>
      </c>
      <c r="D1446" s="14" t="str">
        <f>"Q"&amp;ROUNDUP(MONTH(SalesDataTable[[#This Row],[Order Date]])/3,0)</f>
        <v>Q3</v>
      </c>
      <c r="E1446" s="5">
        <f>MONTH(SalesDataTable[[#This Row],[Order Date]])</f>
        <v>7</v>
      </c>
      <c r="F1446" s="5" t="str">
        <f>TEXT(SalesDataTable[[#This Row],[Order Date]], "MMM")</f>
        <v>Jul</v>
      </c>
      <c r="G1446" s="4" t="s">
        <v>20</v>
      </c>
      <c r="H1446" s="4" t="s">
        <v>21</v>
      </c>
      <c r="I1446" s="4" t="s">
        <v>2</v>
      </c>
      <c r="J1446" s="4" t="s">
        <v>3</v>
      </c>
      <c r="K1446" s="4" t="s">
        <v>9</v>
      </c>
      <c r="L1446" s="4" t="s">
        <v>10</v>
      </c>
      <c r="M1446" s="9">
        <v>5</v>
      </c>
      <c r="N1446" s="6">
        <v>93.35</v>
      </c>
      <c r="O1446" s="7">
        <v>0</v>
      </c>
      <c r="P1446" s="6">
        <v>46.31</v>
      </c>
      <c r="Q1446" s="6">
        <f t="shared" si="88"/>
        <v>466.75</v>
      </c>
      <c r="R1446" s="6">
        <f t="shared" si="89"/>
        <v>231.55</v>
      </c>
      <c r="S1446" s="6">
        <f t="shared" si="90"/>
        <v>235.2</v>
      </c>
      <c r="T1446" s="8">
        <f t="shared" si="91"/>
        <v>0.50391001606855912</v>
      </c>
      <c r="U1446" s="5">
        <f>YEAR(SalesDataTable[[#This Row],[Order Date]])</f>
        <v>2026</v>
      </c>
      <c r="V1446" s="8" t="str">
        <f>"Q"&amp;ROUNDUP(MONTH(SalesDataTable[[#This Row],[Order Date]])/3,0)</f>
        <v>Q3</v>
      </c>
      <c r="W1446" s="9">
        <f>MONTH(SalesDataTable[[#This Row],[Order Date]])</f>
        <v>7</v>
      </c>
      <c r="X1446" s="8" t="str">
        <f>TEXT(SalesDataTable[[#This Row],[Order Date]],"mmm")</f>
        <v>Jul</v>
      </c>
    </row>
    <row r="1447" spans="1:24" ht="16">
      <c r="A1447" s="2">
        <v>2560</v>
      </c>
      <c r="B1447" s="3">
        <v>46225</v>
      </c>
      <c r="C1447" s="5">
        <f>YEAR(SalesDataTable[[#This Row],[Order Date]])</f>
        <v>2026</v>
      </c>
      <c r="D1447" s="14" t="str">
        <f>"Q"&amp;ROUNDUP(MONTH(SalesDataTable[[#This Row],[Order Date]])/3,0)</f>
        <v>Q3</v>
      </c>
      <c r="E1447" s="5">
        <f>MONTH(SalesDataTable[[#This Row],[Order Date]])</f>
        <v>7</v>
      </c>
      <c r="F1447" s="5" t="str">
        <f>TEXT(SalesDataTable[[#This Row],[Order Date]], "MMM")</f>
        <v>Jul</v>
      </c>
      <c r="G1447" s="4" t="s">
        <v>6</v>
      </c>
      <c r="H1447" s="4" t="s">
        <v>43</v>
      </c>
      <c r="I1447" s="4" t="s">
        <v>2</v>
      </c>
      <c r="J1447" s="4" t="s">
        <v>3</v>
      </c>
      <c r="K1447" s="4" t="s">
        <v>4</v>
      </c>
      <c r="L1447" s="4" t="s">
        <v>22</v>
      </c>
      <c r="M1447" s="9">
        <v>2</v>
      </c>
      <c r="N1447" s="6">
        <v>51.71</v>
      </c>
      <c r="O1447" s="7">
        <v>0</v>
      </c>
      <c r="P1447" s="6">
        <v>22.75</v>
      </c>
      <c r="Q1447" s="6">
        <f t="shared" si="88"/>
        <v>103.42</v>
      </c>
      <c r="R1447" s="6">
        <f t="shared" si="89"/>
        <v>45.5</v>
      </c>
      <c r="S1447" s="6">
        <f t="shared" si="90"/>
        <v>57.92</v>
      </c>
      <c r="T1447" s="8">
        <f t="shared" si="91"/>
        <v>0.5600464126861342</v>
      </c>
      <c r="U1447" s="5">
        <f>YEAR(SalesDataTable[[#This Row],[Order Date]])</f>
        <v>2026</v>
      </c>
      <c r="V1447" s="8" t="str">
        <f>"Q"&amp;ROUNDUP(MONTH(SalesDataTable[[#This Row],[Order Date]])/3,0)</f>
        <v>Q3</v>
      </c>
      <c r="W1447" s="9">
        <f>MONTH(SalesDataTable[[#This Row],[Order Date]])</f>
        <v>7</v>
      </c>
      <c r="X1447" s="8" t="str">
        <f>TEXT(SalesDataTable[[#This Row],[Order Date]],"mmm")</f>
        <v>Jul</v>
      </c>
    </row>
    <row r="1448" spans="1:24" ht="16">
      <c r="A1448" s="2">
        <v>2758</v>
      </c>
      <c r="B1448" s="3">
        <v>46225</v>
      </c>
      <c r="C1448" s="5">
        <f>YEAR(SalesDataTable[[#This Row],[Order Date]])</f>
        <v>2026</v>
      </c>
      <c r="D1448" s="14" t="str">
        <f>"Q"&amp;ROUNDUP(MONTH(SalesDataTable[[#This Row],[Order Date]])/3,0)</f>
        <v>Q3</v>
      </c>
      <c r="E1448" s="5">
        <f>MONTH(SalesDataTable[[#This Row],[Order Date]])</f>
        <v>7</v>
      </c>
      <c r="F1448" s="5" t="str">
        <f>TEXT(SalesDataTable[[#This Row],[Order Date]], "MMM")</f>
        <v>Jul</v>
      </c>
      <c r="G1448" s="4" t="s">
        <v>0</v>
      </c>
      <c r="H1448" s="4" t="s">
        <v>1</v>
      </c>
      <c r="I1448" s="4" t="s">
        <v>2</v>
      </c>
      <c r="J1448" s="4" t="s">
        <v>13</v>
      </c>
      <c r="K1448" s="4" t="s">
        <v>4</v>
      </c>
      <c r="L1448" s="4" t="s">
        <v>26</v>
      </c>
      <c r="M1448" s="9">
        <v>1</v>
      </c>
      <c r="N1448" s="6">
        <v>39.86</v>
      </c>
      <c r="O1448" s="7">
        <v>0</v>
      </c>
      <c r="P1448" s="6">
        <v>16.53</v>
      </c>
      <c r="Q1448" s="6">
        <f t="shared" si="88"/>
        <v>39.86</v>
      </c>
      <c r="R1448" s="6">
        <f t="shared" si="89"/>
        <v>16.53</v>
      </c>
      <c r="S1448" s="6">
        <f t="shared" si="90"/>
        <v>23.33</v>
      </c>
      <c r="T1448" s="8">
        <f t="shared" si="91"/>
        <v>0.58529854490717503</v>
      </c>
      <c r="U1448" s="5">
        <f>YEAR(SalesDataTable[[#This Row],[Order Date]])</f>
        <v>2026</v>
      </c>
      <c r="V1448" s="8" t="str">
        <f>"Q"&amp;ROUNDUP(MONTH(SalesDataTable[[#This Row],[Order Date]])/3,0)</f>
        <v>Q3</v>
      </c>
      <c r="W1448" s="9">
        <f>MONTH(SalesDataTable[[#This Row],[Order Date]])</f>
        <v>7</v>
      </c>
      <c r="X1448" s="8" t="str">
        <f>TEXT(SalesDataTable[[#This Row],[Order Date]],"mmm")</f>
        <v>Jul</v>
      </c>
    </row>
    <row r="1449" spans="1:24" ht="16">
      <c r="A1449" s="2">
        <v>4030</v>
      </c>
      <c r="B1449" s="3">
        <v>46225</v>
      </c>
      <c r="C1449" s="5">
        <f>YEAR(SalesDataTable[[#This Row],[Order Date]])</f>
        <v>2026</v>
      </c>
      <c r="D1449" s="14" t="str">
        <f>"Q"&amp;ROUNDUP(MONTH(SalesDataTable[[#This Row],[Order Date]])/3,0)</f>
        <v>Q3</v>
      </c>
      <c r="E1449" s="5">
        <f>MONTH(SalesDataTable[[#This Row],[Order Date]])</f>
        <v>7</v>
      </c>
      <c r="F1449" s="5" t="str">
        <f>TEXT(SalesDataTable[[#This Row],[Order Date]], "MMM")</f>
        <v>Jul</v>
      </c>
      <c r="G1449" s="4" t="s">
        <v>20</v>
      </c>
      <c r="H1449" s="4" t="s">
        <v>33</v>
      </c>
      <c r="I1449" s="4" t="s">
        <v>2</v>
      </c>
      <c r="J1449" s="4" t="s">
        <v>13</v>
      </c>
      <c r="K1449" s="4" t="s">
        <v>23</v>
      </c>
      <c r="L1449" s="4" t="s">
        <v>40</v>
      </c>
      <c r="M1449" s="9">
        <v>2</v>
      </c>
      <c r="N1449" s="6">
        <v>83.71</v>
      </c>
      <c r="O1449" s="7">
        <v>0</v>
      </c>
      <c r="P1449" s="6">
        <v>39.29</v>
      </c>
      <c r="Q1449" s="6">
        <f t="shared" si="88"/>
        <v>167.42</v>
      </c>
      <c r="R1449" s="6">
        <f t="shared" si="89"/>
        <v>78.58</v>
      </c>
      <c r="S1449" s="6">
        <f t="shared" si="90"/>
        <v>88.839999999999989</v>
      </c>
      <c r="T1449" s="8">
        <f t="shared" si="91"/>
        <v>0.53064150041811009</v>
      </c>
      <c r="U1449" s="5">
        <f>YEAR(SalesDataTable[[#This Row],[Order Date]])</f>
        <v>2026</v>
      </c>
      <c r="V1449" s="8" t="str">
        <f>"Q"&amp;ROUNDUP(MONTH(SalesDataTable[[#This Row],[Order Date]])/3,0)</f>
        <v>Q3</v>
      </c>
      <c r="W1449" s="9">
        <f>MONTH(SalesDataTable[[#This Row],[Order Date]])</f>
        <v>7</v>
      </c>
      <c r="X1449" s="8" t="str">
        <f>TEXT(SalesDataTable[[#This Row],[Order Date]],"mmm")</f>
        <v>Jul</v>
      </c>
    </row>
    <row r="1450" spans="1:24" ht="16">
      <c r="A1450" s="2">
        <v>4337</v>
      </c>
      <c r="B1450" s="3">
        <v>46225</v>
      </c>
      <c r="C1450" s="5">
        <f>YEAR(SalesDataTable[[#This Row],[Order Date]])</f>
        <v>2026</v>
      </c>
      <c r="D1450" s="14" t="str">
        <f>"Q"&amp;ROUNDUP(MONTH(SalesDataTable[[#This Row],[Order Date]])/3,0)</f>
        <v>Q3</v>
      </c>
      <c r="E1450" s="5">
        <f>MONTH(SalesDataTable[[#This Row],[Order Date]])</f>
        <v>7</v>
      </c>
      <c r="F1450" s="5" t="str">
        <f>TEXT(SalesDataTable[[#This Row],[Order Date]], "MMM")</f>
        <v>Jul</v>
      </c>
      <c r="G1450" s="4" t="s">
        <v>6</v>
      </c>
      <c r="H1450" s="4" t="s">
        <v>49</v>
      </c>
      <c r="I1450" s="4" t="s">
        <v>19</v>
      </c>
      <c r="J1450" s="4" t="s">
        <v>13</v>
      </c>
      <c r="K1450" s="4" t="s">
        <v>14</v>
      </c>
      <c r="L1450" s="4" t="s">
        <v>32</v>
      </c>
      <c r="M1450" s="9">
        <v>1</v>
      </c>
      <c r="N1450" s="6">
        <v>47.62</v>
      </c>
      <c r="O1450" s="7">
        <v>0</v>
      </c>
      <c r="P1450" s="6">
        <v>17.82</v>
      </c>
      <c r="Q1450" s="6">
        <f t="shared" si="88"/>
        <v>47.62</v>
      </c>
      <c r="R1450" s="6">
        <f t="shared" si="89"/>
        <v>17.82</v>
      </c>
      <c r="S1450" s="6">
        <f t="shared" si="90"/>
        <v>29.799999999999997</v>
      </c>
      <c r="T1450" s="8">
        <f t="shared" si="91"/>
        <v>0.62578748425031494</v>
      </c>
      <c r="U1450" s="5">
        <f>YEAR(SalesDataTable[[#This Row],[Order Date]])</f>
        <v>2026</v>
      </c>
      <c r="V1450" s="8" t="str">
        <f>"Q"&amp;ROUNDUP(MONTH(SalesDataTable[[#This Row],[Order Date]])/3,0)</f>
        <v>Q3</v>
      </c>
      <c r="W1450" s="9">
        <f>MONTH(SalesDataTable[[#This Row],[Order Date]])</f>
        <v>7</v>
      </c>
      <c r="X1450" s="8" t="str">
        <f>TEXT(SalesDataTable[[#This Row],[Order Date]],"mmm")</f>
        <v>Jul</v>
      </c>
    </row>
    <row r="1451" spans="1:24" ht="16">
      <c r="A1451" s="2">
        <v>5129</v>
      </c>
      <c r="B1451" s="3">
        <v>46225</v>
      </c>
      <c r="C1451" s="5">
        <f>YEAR(SalesDataTable[[#This Row],[Order Date]])</f>
        <v>2026</v>
      </c>
      <c r="D1451" s="14" t="str">
        <f>"Q"&amp;ROUNDUP(MONTH(SalesDataTable[[#This Row],[Order Date]])/3,0)</f>
        <v>Q3</v>
      </c>
      <c r="E1451" s="5">
        <f>MONTH(SalesDataTable[[#This Row],[Order Date]])</f>
        <v>7</v>
      </c>
      <c r="F1451" s="5" t="str">
        <f>TEXT(SalesDataTable[[#This Row],[Order Date]], "MMM")</f>
        <v>Jul</v>
      </c>
      <c r="G1451" s="4" t="s">
        <v>6</v>
      </c>
      <c r="H1451" s="4" t="s">
        <v>43</v>
      </c>
      <c r="I1451" s="4" t="s">
        <v>2</v>
      </c>
      <c r="J1451" s="4" t="s">
        <v>3</v>
      </c>
      <c r="K1451" s="4" t="s">
        <v>4</v>
      </c>
      <c r="L1451" s="4" t="s">
        <v>5</v>
      </c>
      <c r="M1451" s="9">
        <v>1</v>
      </c>
      <c r="N1451" s="6">
        <v>80.05</v>
      </c>
      <c r="O1451" s="7">
        <v>0.05</v>
      </c>
      <c r="P1451" s="6">
        <v>43.81</v>
      </c>
      <c r="Q1451" s="6">
        <f t="shared" si="88"/>
        <v>76.047499999999999</v>
      </c>
      <c r="R1451" s="6">
        <f t="shared" si="89"/>
        <v>43.81</v>
      </c>
      <c r="S1451" s="6">
        <f t="shared" si="90"/>
        <v>32.237499999999997</v>
      </c>
      <c r="T1451" s="8">
        <f t="shared" si="91"/>
        <v>0.42391268615010352</v>
      </c>
      <c r="U1451" s="5">
        <f>YEAR(SalesDataTable[[#This Row],[Order Date]])</f>
        <v>2026</v>
      </c>
      <c r="V1451" s="8" t="str">
        <f>"Q"&amp;ROUNDUP(MONTH(SalesDataTable[[#This Row],[Order Date]])/3,0)</f>
        <v>Q3</v>
      </c>
      <c r="W1451" s="9">
        <f>MONTH(SalesDataTable[[#This Row],[Order Date]])</f>
        <v>7</v>
      </c>
      <c r="X1451" s="8" t="str">
        <f>TEXT(SalesDataTable[[#This Row],[Order Date]],"mmm")</f>
        <v>Jul</v>
      </c>
    </row>
    <row r="1452" spans="1:24" ht="16">
      <c r="A1452" s="2">
        <v>81</v>
      </c>
      <c r="B1452" s="3">
        <v>46226</v>
      </c>
      <c r="C1452" s="5">
        <f>YEAR(SalesDataTable[[#This Row],[Order Date]])</f>
        <v>2026</v>
      </c>
      <c r="D1452" s="14" t="str">
        <f>"Q"&amp;ROUNDUP(MONTH(SalesDataTable[[#This Row],[Order Date]])/3,0)</f>
        <v>Q3</v>
      </c>
      <c r="E1452" s="5">
        <f>MONTH(SalesDataTable[[#This Row],[Order Date]])</f>
        <v>7</v>
      </c>
      <c r="F1452" s="5" t="str">
        <f>TEXT(SalesDataTable[[#This Row],[Order Date]], "MMM")</f>
        <v>Jul</v>
      </c>
      <c r="G1452" s="4" t="s">
        <v>20</v>
      </c>
      <c r="H1452" s="4" t="s">
        <v>33</v>
      </c>
      <c r="I1452" s="4" t="s">
        <v>19</v>
      </c>
      <c r="J1452" s="4" t="s">
        <v>3</v>
      </c>
      <c r="K1452" s="4" t="s">
        <v>34</v>
      </c>
      <c r="L1452" s="4" t="s">
        <v>45</v>
      </c>
      <c r="M1452" s="9">
        <v>1</v>
      </c>
      <c r="N1452" s="6">
        <v>51.82</v>
      </c>
      <c r="O1452" s="7">
        <v>0</v>
      </c>
      <c r="P1452" s="6">
        <v>21.43</v>
      </c>
      <c r="Q1452" s="6">
        <f t="shared" si="88"/>
        <v>51.82</v>
      </c>
      <c r="R1452" s="6">
        <f t="shared" si="89"/>
        <v>21.43</v>
      </c>
      <c r="S1452" s="6">
        <f t="shared" si="90"/>
        <v>30.39</v>
      </c>
      <c r="T1452" s="8">
        <f t="shared" si="91"/>
        <v>0.58645310690852959</v>
      </c>
      <c r="U1452" s="5">
        <f>YEAR(SalesDataTable[[#This Row],[Order Date]])</f>
        <v>2026</v>
      </c>
      <c r="V1452" s="8" t="str">
        <f>"Q"&amp;ROUNDUP(MONTH(SalesDataTable[[#This Row],[Order Date]])/3,0)</f>
        <v>Q3</v>
      </c>
      <c r="W1452" s="9">
        <f>MONTH(SalesDataTable[[#This Row],[Order Date]])</f>
        <v>7</v>
      </c>
      <c r="X1452" s="8" t="str">
        <f>TEXT(SalesDataTable[[#This Row],[Order Date]],"mmm")</f>
        <v>Jul</v>
      </c>
    </row>
    <row r="1453" spans="1:24" ht="16">
      <c r="A1453" s="2">
        <v>493</v>
      </c>
      <c r="B1453" s="3">
        <v>46226</v>
      </c>
      <c r="C1453" s="5">
        <f>YEAR(SalesDataTable[[#This Row],[Order Date]])</f>
        <v>2026</v>
      </c>
      <c r="D1453" s="14" t="str">
        <f>"Q"&amp;ROUNDUP(MONTH(SalesDataTable[[#This Row],[Order Date]])/3,0)</f>
        <v>Q3</v>
      </c>
      <c r="E1453" s="5">
        <f>MONTH(SalesDataTable[[#This Row],[Order Date]])</f>
        <v>7</v>
      </c>
      <c r="F1453" s="5" t="str">
        <f>TEXT(SalesDataTable[[#This Row],[Order Date]], "MMM")</f>
        <v>Jul</v>
      </c>
      <c r="G1453" s="4" t="s">
        <v>6</v>
      </c>
      <c r="H1453" s="4" t="s">
        <v>41</v>
      </c>
      <c r="I1453" s="4" t="s">
        <v>2</v>
      </c>
      <c r="J1453" s="4" t="s">
        <v>16</v>
      </c>
      <c r="K1453" s="4" t="s">
        <v>14</v>
      </c>
      <c r="L1453" s="4" t="s">
        <v>48</v>
      </c>
      <c r="M1453" s="9">
        <v>4</v>
      </c>
      <c r="N1453" s="6">
        <v>161.28</v>
      </c>
      <c r="O1453" s="7">
        <v>0.15</v>
      </c>
      <c r="P1453" s="6">
        <v>89.2</v>
      </c>
      <c r="Q1453" s="6">
        <f t="shared" si="88"/>
        <v>548.35199999999998</v>
      </c>
      <c r="R1453" s="6">
        <f t="shared" si="89"/>
        <v>356.8</v>
      </c>
      <c r="S1453" s="6">
        <f t="shared" si="90"/>
        <v>191.55199999999996</v>
      </c>
      <c r="T1453" s="8">
        <f t="shared" si="91"/>
        <v>0.3493230625583566</v>
      </c>
      <c r="U1453" s="5">
        <f>YEAR(SalesDataTable[[#This Row],[Order Date]])</f>
        <v>2026</v>
      </c>
      <c r="V1453" s="8" t="str">
        <f>"Q"&amp;ROUNDUP(MONTH(SalesDataTable[[#This Row],[Order Date]])/3,0)</f>
        <v>Q3</v>
      </c>
      <c r="W1453" s="9">
        <f>MONTH(SalesDataTable[[#This Row],[Order Date]])</f>
        <v>7</v>
      </c>
      <c r="X1453" s="8" t="str">
        <f>TEXT(SalesDataTable[[#This Row],[Order Date]],"mmm")</f>
        <v>Jul</v>
      </c>
    </row>
    <row r="1454" spans="1:24" ht="16">
      <c r="A1454" s="2">
        <v>613</v>
      </c>
      <c r="B1454" s="3">
        <v>46226</v>
      </c>
      <c r="C1454" s="5">
        <f>YEAR(SalesDataTable[[#This Row],[Order Date]])</f>
        <v>2026</v>
      </c>
      <c r="D1454" s="14" t="str">
        <f>"Q"&amp;ROUNDUP(MONTH(SalesDataTable[[#This Row],[Order Date]])/3,0)</f>
        <v>Q3</v>
      </c>
      <c r="E1454" s="5">
        <f>MONTH(SalesDataTable[[#This Row],[Order Date]])</f>
        <v>7</v>
      </c>
      <c r="F1454" s="5" t="str">
        <f>TEXT(SalesDataTable[[#This Row],[Order Date]], "MMM")</f>
        <v>Jul</v>
      </c>
      <c r="G1454" s="4" t="s">
        <v>0</v>
      </c>
      <c r="H1454" s="4" t="s">
        <v>1</v>
      </c>
      <c r="I1454" s="4" t="s">
        <v>2</v>
      </c>
      <c r="J1454" s="4" t="s">
        <v>13</v>
      </c>
      <c r="K1454" s="4" t="s">
        <v>4</v>
      </c>
      <c r="L1454" s="4" t="s">
        <v>26</v>
      </c>
      <c r="M1454" s="9">
        <v>1</v>
      </c>
      <c r="N1454" s="6">
        <v>39.86</v>
      </c>
      <c r="O1454" s="7">
        <v>0.05</v>
      </c>
      <c r="P1454" s="6">
        <v>16.989999999999998</v>
      </c>
      <c r="Q1454" s="6">
        <f t="shared" si="88"/>
        <v>37.866999999999997</v>
      </c>
      <c r="R1454" s="6">
        <f t="shared" si="89"/>
        <v>16.989999999999998</v>
      </c>
      <c r="S1454" s="6">
        <f t="shared" si="90"/>
        <v>20.876999999999999</v>
      </c>
      <c r="T1454" s="8">
        <f t="shared" si="91"/>
        <v>0.55132437214461139</v>
      </c>
      <c r="U1454" s="5">
        <f>YEAR(SalesDataTable[[#This Row],[Order Date]])</f>
        <v>2026</v>
      </c>
      <c r="V1454" s="8" t="str">
        <f>"Q"&amp;ROUNDUP(MONTH(SalesDataTable[[#This Row],[Order Date]])/3,0)</f>
        <v>Q3</v>
      </c>
      <c r="W1454" s="9">
        <f>MONTH(SalesDataTable[[#This Row],[Order Date]])</f>
        <v>7</v>
      </c>
      <c r="X1454" s="8" t="str">
        <f>TEXT(SalesDataTable[[#This Row],[Order Date]],"mmm")</f>
        <v>Jul</v>
      </c>
    </row>
    <row r="1455" spans="1:24" ht="16">
      <c r="A1455" s="2">
        <v>958</v>
      </c>
      <c r="B1455" s="3">
        <v>46226</v>
      </c>
      <c r="C1455" s="5">
        <f>YEAR(SalesDataTable[[#This Row],[Order Date]])</f>
        <v>2026</v>
      </c>
      <c r="D1455" s="14" t="str">
        <f>"Q"&amp;ROUNDUP(MONTH(SalesDataTable[[#This Row],[Order Date]])/3,0)</f>
        <v>Q3</v>
      </c>
      <c r="E1455" s="5">
        <f>MONTH(SalesDataTable[[#This Row],[Order Date]])</f>
        <v>7</v>
      </c>
      <c r="F1455" s="5" t="str">
        <f>TEXT(SalesDataTable[[#This Row],[Order Date]], "MMM")</f>
        <v>Jul</v>
      </c>
      <c r="G1455" s="4" t="s">
        <v>20</v>
      </c>
      <c r="H1455" s="4" t="s">
        <v>33</v>
      </c>
      <c r="I1455" s="4" t="s">
        <v>28</v>
      </c>
      <c r="J1455" s="4" t="s">
        <v>13</v>
      </c>
      <c r="K1455" s="4" t="s">
        <v>4</v>
      </c>
      <c r="L1455" s="4" t="s">
        <v>30</v>
      </c>
      <c r="M1455" s="9">
        <v>6</v>
      </c>
      <c r="N1455" s="6">
        <v>102.96</v>
      </c>
      <c r="O1455" s="7">
        <v>0.05</v>
      </c>
      <c r="P1455" s="6">
        <v>51.74</v>
      </c>
      <c r="Q1455" s="6">
        <f t="shared" si="88"/>
        <v>586.87199999999996</v>
      </c>
      <c r="R1455" s="6">
        <f t="shared" si="89"/>
        <v>310.44</v>
      </c>
      <c r="S1455" s="6">
        <f t="shared" si="90"/>
        <v>276.43199999999996</v>
      </c>
      <c r="T1455" s="8">
        <f t="shared" si="91"/>
        <v>0.47102604997341835</v>
      </c>
      <c r="U1455" s="5">
        <f>YEAR(SalesDataTable[[#This Row],[Order Date]])</f>
        <v>2026</v>
      </c>
      <c r="V1455" s="8" t="str">
        <f>"Q"&amp;ROUNDUP(MONTH(SalesDataTable[[#This Row],[Order Date]])/3,0)</f>
        <v>Q3</v>
      </c>
      <c r="W1455" s="9">
        <f>MONTH(SalesDataTable[[#This Row],[Order Date]])</f>
        <v>7</v>
      </c>
      <c r="X1455" s="8" t="str">
        <f>TEXT(SalesDataTable[[#This Row],[Order Date]],"mmm")</f>
        <v>Jul</v>
      </c>
    </row>
    <row r="1456" spans="1:24" ht="16">
      <c r="A1456" s="2">
        <v>1270</v>
      </c>
      <c r="B1456" s="3">
        <v>46226</v>
      </c>
      <c r="C1456" s="5">
        <f>YEAR(SalesDataTable[[#This Row],[Order Date]])</f>
        <v>2026</v>
      </c>
      <c r="D1456" s="14" t="str">
        <f>"Q"&amp;ROUNDUP(MONTH(SalesDataTable[[#This Row],[Order Date]])/3,0)</f>
        <v>Q3</v>
      </c>
      <c r="E1456" s="5">
        <f>MONTH(SalesDataTable[[#This Row],[Order Date]])</f>
        <v>7</v>
      </c>
      <c r="F1456" s="5" t="str">
        <f>TEXT(SalesDataTable[[#This Row],[Order Date]], "MMM")</f>
        <v>Jul</v>
      </c>
      <c r="G1456" s="4" t="s">
        <v>6</v>
      </c>
      <c r="H1456" s="4" t="s">
        <v>43</v>
      </c>
      <c r="I1456" s="4" t="s">
        <v>28</v>
      </c>
      <c r="J1456" s="4" t="s">
        <v>3</v>
      </c>
      <c r="K1456" s="4" t="s">
        <v>9</v>
      </c>
      <c r="L1456" s="4" t="s">
        <v>10</v>
      </c>
      <c r="M1456" s="9">
        <v>1</v>
      </c>
      <c r="N1456" s="6">
        <v>94.04</v>
      </c>
      <c r="O1456" s="7">
        <v>0</v>
      </c>
      <c r="P1456" s="6">
        <v>44.88</v>
      </c>
      <c r="Q1456" s="6">
        <f t="shared" si="88"/>
        <v>94.04</v>
      </c>
      <c r="R1456" s="6">
        <f t="shared" si="89"/>
        <v>44.88</v>
      </c>
      <c r="S1456" s="6">
        <f t="shared" si="90"/>
        <v>49.160000000000004</v>
      </c>
      <c r="T1456" s="8">
        <f t="shared" si="91"/>
        <v>0.52275627392598889</v>
      </c>
      <c r="U1456" s="5">
        <f>YEAR(SalesDataTable[[#This Row],[Order Date]])</f>
        <v>2026</v>
      </c>
      <c r="V1456" s="8" t="str">
        <f>"Q"&amp;ROUNDUP(MONTH(SalesDataTable[[#This Row],[Order Date]])/3,0)</f>
        <v>Q3</v>
      </c>
      <c r="W1456" s="9">
        <f>MONTH(SalesDataTable[[#This Row],[Order Date]])</f>
        <v>7</v>
      </c>
      <c r="X1456" s="8" t="str">
        <f>TEXT(SalesDataTable[[#This Row],[Order Date]],"mmm")</f>
        <v>Jul</v>
      </c>
    </row>
    <row r="1457" spans="1:24" ht="16">
      <c r="A1457" s="2">
        <v>1513</v>
      </c>
      <c r="B1457" s="3">
        <v>46226</v>
      </c>
      <c r="C1457" s="5">
        <f>YEAR(SalesDataTable[[#This Row],[Order Date]])</f>
        <v>2026</v>
      </c>
      <c r="D1457" s="14" t="str">
        <f>"Q"&amp;ROUNDUP(MONTH(SalesDataTable[[#This Row],[Order Date]])/3,0)</f>
        <v>Q3</v>
      </c>
      <c r="E1457" s="5">
        <f>MONTH(SalesDataTable[[#This Row],[Order Date]])</f>
        <v>7</v>
      </c>
      <c r="F1457" s="5" t="str">
        <f>TEXT(SalesDataTable[[#This Row],[Order Date]], "MMM")</f>
        <v>Jul</v>
      </c>
      <c r="G1457" s="4" t="s">
        <v>20</v>
      </c>
      <c r="H1457" s="4" t="s">
        <v>33</v>
      </c>
      <c r="I1457" s="4" t="s">
        <v>2</v>
      </c>
      <c r="J1457" s="4" t="s">
        <v>13</v>
      </c>
      <c r="K1457" s="4" t="s">
        <v>9</v>
      </c>
      <c r="L1457" s="4" t="s">
        <v>46</v>
      </c>
      <c r="M1457" s="9">
        <v>2</v>
      </c>
      <c r="N1457" s="6">
        <v>70.790000000000006</v>
      </c>
      <c r="O1457" s="7">
        <v>0</v>
      </c>
      <c r="P1457" s="6">
        <v>32.44</v>
      </c>
      <c r="Q1457" s="6">
        <f t="shared" si="88"/>
        <v>141.58000000000001</v>
      </c>
      <c r="R1457" s="6">
        <f t="shared" si="89"/>
        <v>64.88</v>
      </c>
      <c r="S1457" s="6">
        <f t="shared" si="90"/>
        <v>76.700000000000017</v>
      </c>
      <c r="T1457" s="8">
        <f t="shared" si="91"/>
        <v>0.541743184065546</v>
      </c>
      <c r="U1457" s="5">
        <f>YEAR(SalesDataTable[[#This Row],[Order Date]])</f>
        <v>2026</v>
      </c>
      <c r="V1457" s="8" t="str">
        <f>"Q"&amp;ROUNDUP(MONTH(SalesDataTable[[#This Row],[Order Date]])/3,0)</f>
        <v>Q3</v>
      </c>
      <c r="W1457" s="9">
        <f>MONTH(SalesDataTable[[#This Row],[Order Date]])</f>
        <v>7</v>
      </c>
      <c r="X1457" s="8" t="str">
        <f>TEXT(SalesDataTable[[#This Row],[Order Date]],"mmm")</f>
        <v>Jul</v>
      </c>
    </row>
    <row r="1458" spans="1:24" ht="16">
      <c r="A1458" s="2">
        <v>2009</v>
      </c>
      <c r="B1458" s="3">
        <v>46226</v>
      </c>
      <c r="C1458" s="5">
        <f>YEAR(SalesDataTable[[#This Row],[Order Date]])</f>
        <v>2026</v>
      </c>
      <c r="D1458" s="14" t="str">
        <f>"Q"&amp;ROUNDUP(MONTH(SalesDataTable[[#This Row],[Order Date]])/3,0)</f>
        <v>Q3</v>
      </c>
      <c r="E1458" s="5">
        <f>MONTH(SalesDataTable[[#This Row],[Order Date]])</f>
        <v>7</v>
      </c>
      <c r="F1458" s="5" t="str">
        <f>TEXT(SalesDataTable[[#This Row],[Order Date]], "MMM")</f>
        <v>Jul</v>
      </c>
      <c r="G1458" s="4" t="s">
        <v>11</v>
      </c>
      <c r="H1458" s="4" t="s">
        <v>39</v>
      </c>
      <c r="I1458" s="4" t="s">
        <v>2</v>
      </c>
      <c r="J1458" s="4" t="s">
        <v>13</v>
      </c>
      <c r="K1458" s="4" t="s">
        <v>14</v>
      </c>
      <c r="L1458" s="4" t="s">
        <v>32</v>
      </c>
      <c r="M1458" s="9">
        <v>2</v>
      </c>
      <c r="N1458" s="6">
        <v>46.41</v>
      </c>
      <c r="O1458" s="7">
        <v>0</v>
      </c>
      <c r="P1458" s="6">
        <v>18.600000000000001</v>
      </c>
      <c r="Q1458" s="6">
        <f t="shared" si="88"/>
        <v>92.82</v>
      </c>
      <c r="R1458" s="6">
        <f t="shared" si="89"/>
        <v>37.200000000000003</v>
      </c>
      <c r="S1458" s="6">
        <f t="shared" si="90"/>
        <v>55.61999999999999</v>
      </c>
      <c r="T1458" s="8">
        <f t="shared" si="91"/>
        <v>0.59922430510665803</v>
      </c>
      <c r="U1458" s="5">
        <f>YEAR(SalesDataTable[[#This Row],[Order Date]])</f>
        <v>2026</v>
      </c>
      <c r="V1458" s="8" t="str">
        <f>"Q"&amp;ROUNDUP(MONTH(SalesDataTable[[#This Row],[Order Date]])/3,0)</f>
        <v>Q3</v>
      </c>
      <c r="W1458" s="9">
        <f>MONTH(SalesDataTable[[#This Row],[Order Date]])</f>
        <v>7</v>
      </c>
      <c r="X1458" s="8" t="str">
        <f>TEXT(SalesDataTable[[#This Row],[Order Date]],"mmm")</f>
        <v>Jul</v>
      </c>
    </row>
    <row r="1459" spans="1:24" ht="16">
      <c r="A1459" s="2">
        <v>2838</v>
      </c>
      <c r="B1459" s="3">
        <v>46226</v>
      </c>
      <c r="C1459" s="5">
        <f>YEAR(SalesDataTable[[#This Row],[Order Date]])</f>
        <v>2026</v>
      </c>
      <c r="D1459" s="14" t="str">
        <f>"Q"&amp;ROUNDUP(MONTH(SalesDataTable[[#This Row],[Order Date]])/3,0)</f>
        <v>Q3</v>
      </c>
      <c r="E1459" s="5">
        <f>MONTH(SalesDataTable[[#This Row],[Order Date]])</f>
        <v>7</v>
      </c>
      <c r="F1459" s="5" t="str">
        <f>TEXT(SalesDataTable[[#This Row],[Order Date]], "MMM")</f>
        <v>Jul</v>
      </c>
      <c r="G1459" s="4" t="s">
        <v>20</v>
      </c>
      <c r="H1459" s="4" t="s">
        <v>47</v>
      </c>
      <c r="I1459" s="4" t="s">
        <v>28</v>
      </c>
      <c r="J1459" s="4" t="s">
        <v>13</v>
      </c>
      <c r="K1459" s="4" t="s">
        <v>9</v>
      </c>
      <c r="L1459" s="4" t="s">
        <v>46</v>
      </c>
      <c r="M1459" s="9">
        <v>1</v>
      </c>
      <c r="N1459" s="6">
        <v>69.75</v>
      </c>
      <c r="O1459" s="7">
        <v>0</v>
      </c>
      <c r="P1459" s="6">
        <v>33.299999999999997</v>
      </c>
      <c r="Q1459" s="6">
        <f t="shared" si="88"/>
        <v>69.75</v>
      </c>
      <c r="R1459" s="6">
        <f t="shared" si="89"/>
        <v>33.299999999999997</v>
      </c>
      <c r="S1459" s="6">
        <f t="shared" si="90"/>
        <v>36.450000000000003</v>
      </c>
      <c r="T1459" s="8">
        <f t="shared" si="91"/>
        <v>0.52258064516129032</v>
      </c>
      <c r="U1459" s="5">
        <f>YEAR(SalesDataTable[[#This Row],[Order Date]])</f>
        <v>2026</v>
      </c>
      <c r="V1459" s="8" t="str">
        <f>"Q"&amp;ROUNDUP(MONTH(SalesDataTable[[#This Row],[Order Date]])/3,0)</f>
        <v>Q3</v>
      </c>
      <c r="W1459" s="9">
        <f>MONTH(SalesDataTable[[#This Row],[Order Date]])</f>
        <v>7</v>
      </c>
      <c r="X1459" s="8" t="str">
        <f>TEXT(SalesDataTable[[#This Row],[Order Date]],"mmm")</f>
        <v>Jul</v>
      </c>
    </row>
    <row r="1460" spans="1:24" ht="16">
      <c r="A1460" s="2">
        <v>3730</v>
      </c>
      <c r="B1460" s="3">
        <v>46226</v>
      </c>
      <c r="C1460" s="5">
        <f>YEAR(SalesDataTable[[#This Row],[Order Date]])</f>
        <v>2026</v>
      </c>
      <c r="D1460" s="14" t="str">
        <f>"Q"&amp;ROUNDUP(MONTH(SalesDataTable[[#This Row],[Order Date]])/3,0)</f>
        <v>Q3</v>
      </c>
      <c r="E1460" s="5">
        <f>MONTH(SalesDataTable[[#This Row],[Order Date]])</f>
        <v>7</v>
      </c>
      <c r="F1460" s="5" t="str">
        <f>TEXT(SalesDataTable[[#This Row],[Order Date]], "MMM")</f>
        <v>Jul</v>
      </c>
      <c r="G1460" s="4" t="s">
        <v>0</v>
      </c>
      <c r="H1460" s="4" t="s">
        <v>50</v>
      </c>
      <c r="I1460" s="4" t="s">
        <v>19</v>
      </c>
      <c r="J1460" s="4" t="s">
        <v>16</v>
      </c>
      <c r="K1460" s="4" t="s">
        <v>4</v>
      </c>
      <c r="L1460" s="4" t="s">
        <v>26</v>
      </c>
      <c r="M1460" s="9">
        <v>3</v>
      </c>
      <c r="N1460" s="6">
        <v>40.81</v>
      </c>
      <c r="O1460" s="7">
        <v>0</v>
      </c>
      <c r="P1460" s="6">
        <v>16.86</v>
      </c>
      <c r="Q1460" s="6">
        <f t="shared" si="88"/>
        <v>122.43</v>
      </c>
      <c r="R1460" s="6">
        <f t="shared" si="89"/>
        <v>50.58</v>
      </c>
      <c r="S1460" s="6">
        <f t="shared" si="90"/>
        <v>71.850000000000009</v>
      </c>
      <c r="T1460" s="8">
        <f t="shared" si="91"/>
        <v>0.58686596422445481</v>
      </c>
      <c r="U1460" s="5">
        <f>YEAR(SalesDataTable[[#This Row],[Order Date]])</f>
        <v>2026</v>
      </c>
      <c r="V1460" s="8" t="str">
        <f>"Q"&amp;ROUNDUP(MONTH(SalesDataTable[[#This Row],[Order Date]])/3,0)</f>
        <v>Q3</v>
      </c>
      <c r="W1460" s="9">
        <f>MONTH(SalesDataTable[[#This Row],[Order Date]])</f>
        <v>7</v>
      </c>
      <c r="X1460" s="8" t="str">
        <f>TEXT(SalesDataTable[[#This Row],[Order Date]],"mmm")</f>
        <v>Jul</v>
      </c>
    </row>
    <row r="1461" spans="1:24" ht="16">
      <c r="A1461" s="2">
        <v>4287</v>
      </c>
      <c r="B1461" s="3">
        <v>46226</v>
      </c>
      <c r="C1461" s="5">
        <f>YEAR(SalesDataTable[[#This Row],[Order Date]])</f>
        <v>2026</v>
      </c>
      <c r="D1461" s="14" t="str">
        <f>"Q"&amp;ROUNDUP(MONTH(SalesDataTable[[#This Row],[Order Date]])/3,0)</f>
        <v>Q3</v>
      </c>
      <c r="E1461" s="5">
        <f>MONTH(SalesDataTable[[#This Row],[Order Date]])</f>
        <v>7</v>
      </c>
      <c r="F1461" s="5" t="str">
        <f>TEXT(SalesDataTable[[#This Row],[Order Date]], "MMM")</f>
        <v>Jul</v>
      </c>
      <c r="G1461" s="4" t="s">
        <v>20</v>
      </c>
      <c r="H1461" s="4" t="s">
        <v>33</v>
      </c>
      <c r="I1461" s="4" t="s">
        <v>28</v>
      </c>
      <c r="J1461" s="4" t="s">
        <v>3</v>
      </c>
      <c r="K1461" s="4" t="s">
        <v>9</v>
      </c>
      <c r="L1461" s="4" t="s">
        <v>37</v>
      </c>
      <c r="M1461" s="9">
        <v>5</v>
      </c>
      <c r="N1461" s="6">
        <v>156.69</v>
      </c>
      <c r="O1461" s="7">
        <v>0</v>
      </c>
      <c r="P1461" s="6">
        <v>80.489999999999995</v>
      </c>
      <c r="Q1461" s="6">
        <f t="shared" si="88"/>
        <v>783.45</v>
      </c>
      <c r="R1461" s="6">
        <f t="shared" si="89"/>
        <v>402.45</v>
      </c>
      <c r="S1461" s="6">
        <f t="shared" si="90"/>
        <v>381.00000000000006</v>
      </c>
      <c r="T1461" s="8">
        <f t="shared" si="91"/>
        <v>0.48631054949262881</v>
      </c>
      <c r="U1461" s="5">
        <f>YEAR(SalesDataTable[[#This Row],[Order Date]])</f>
        <v>2026</v>
      </c>
      <c r="V1461" s="8" t="str">
        <f>"Q"&amp;ROUNDUP(MONTH(SalesDataTable[[#This Row],[Order Date]])/3,0)</f>
        <v>Q3</v>
      </c>
      <c r="W1461" s="9">
        <f>MONTH(SalesDataTable[[#This Row],[Order Date]])</f>
        <v>7</v>
      </c>
      <c r="X1461" s="8" t="str">
        <f>TEXT(SalesDataTable[[#This Row],[Order Date]],"mmm")</f>
        <v>Jul</v>
      </c>
    </row>
    <row r="1462" spans="1:24" ht="16">
      <c r="A1462" s="2">
        <v>4297</v>
      </c>
      <c r="B1462" s="3">
        <v>46226</v>
      </c>
      <c r="C1462" s="5">
        <f>YEAR(SalesDataTable[[#This Row],[Order Date]])</f>
        <v>2026</v>
      </c>
      <c r="D1462" s="14" t="str">
        <f>"Q"&amp;ROUNDUP(MONTH(SalesDataTable[[#This Row],[Order Date]])/3,0)</f>
        <v>Q3</v>
      </c>
      <c r="E1462" s="5">
        <f>MONTH(SalesDataTable[[#This Row],[Order Date]])</f>
        <v>7</v>
      </c>
      <c r="F1462" s="5" t="str">
        <f>TEXT(SalesDataTable[[#This Row],[Order Date]], "MMM")</f>
        <v>Jul</v>
      </c>
      <c r="G1462" s="4" t="s">
        <v>6</v>
      </c>
      <c r="H1462" s="4" t="s">
        <v>27</v>
      </c>
      <c r="I1462" s="4" t="s">
        <v>28</v>
      </c>
      <c r="J1462" s="4" t="s">
        <v>3</v>
      </c>
      <c r="K1462" s="4" t="s">
        <v>14</v>
      </c>
      <c r="L1462" s="4" t="s">
        <v>48</v>
      </c>
      <c r="M1462" s="9">
        <v>1</v>
      </c>
      <c r="N1462" s="6">
        <v>168.59</v>
      </c>
      <c r="O1462" s="7">
        <v>0.1</v>
      </c>
      <c r="P1462" s="6">
        <v>88.8</v>
      </c>
      <c r="Q1462" s="6">
        <f t="shared" si="88"/>
        <v>151.73099999999999</v>
      </c>
      <c r="R1462" s="6">
        <f t="shared" si="89"/>
        <v>88.8</v>
      </c>
      <c r="S1462" s="6">
        <f t="shared" si="90"/>
        <v>62.930999999999997</v>
      </c>
      <c r="T1462" s="8">
        <f t="shared" si="91"/>
        <v>0.41475374181940405</v>
      </c>
      <c r="U1462" s="5">
        <f>YEAR(SalesDataTable[[#This Row],[Order Date]])</f>
        <v>2026</v>
      </c>
      <c r="V1462" s="8" t="str">
        <f>"Q"&amp;ROUNDUP(MONTH(SalesDataTable[[#This Row],[Order Date]])/3,0)</f>
        <v>Q3</v>
      </c>
      <c r="W1462" s="9">
        <f>MONTH(SalesDataTable[[#This Row],[Order Date]])</f>
        <v>7</v>
      </c>
      <c r="X1462" s="8" t="str">
        <f>TEXT(SalesDataTable[[#This Row],[Order Date]],"mmm")</f>
        <v>Jul</v>
      </c>
    </row>
    <row r="1463" spans="1:24" ht="16">
      <c r="A1463" s="2">
        <v>5118</v>
      </c>
      <c r="B1463" s="3">
        <v>46226</v>
      </c>
      <c r="C1463" s="5">
        <f>YEAR(SalesDataTable[[#This Row],[Order Date]])</f>
        <v>2026</v>
      </c>
      <c r="D1463" s="14" t="str">
        <f>"Q"&amp;ROUNDUP(MONTH(SalesDataTable[[#This Row],[Order Date]])/3,0)</f>
        <v>Q3</v>
      </c>
      <c r="E1463" s="5">
        <f>MONTH(SalesDataTable[[#This Row],[Order Date]])</f>
        <v>7</v>
      </c>
      <c r="F1463" s="5" t="str">
        <f>TEXT(SalesDataTable[[#This Row],[Order Date]], "MMM")</f>
        <v>Jul</v>
      </c>
      <c r="G1463" s="4" t="s">
        <v>6</v>
      </c>
      <c r="H1463" s="4" t="s">
        <v>43</v>
      </c>
      <c r="I1463" s="4" t="s">
        <v>2</v>
      </c>
      <c r="J1463" s="4" t="s">
        <v>16</v>
      </c>
      <c r="K1463" s="4" t="s">
        <v>14</v>
      </c>
      <c r="L1463" s="4" t="s">
        <v>15</v>
      </c>
      <c r="M1463" s="9">
        <v>5</v>
      </c>
      <c r="N1463" s="6">
        <v>36.880000000000003</v>
      </c>
      <c r="O1463" s="7">
        <v>0.1</v>
      </c>
      <c r="P1463" s="6">
        <v>13.76</v>
      </c>
      <c r="Q1463" s="6">
        <f t="shared" si="88"/>
        <v>165.96</v>
      </c>
      <c r="R1463" s="6">
        <f t="shared" si="89"/>
        <v>68.8</v>
      </c>
      <c r="S1463" s="6">
        <f t="shared" si="90"/>
        <v>97.160000000000011</v>
      </c>
      <c r="T1463" s="8">
        <f t="shared" si="91"/>
        <v>0.58544227524704751</v>
      </c>
      <c r="U1463" s="5">
        <f>YEAR(SalesDataTable[[#This Row],[Order Date]])</f>
        <v>2026</v>
      </c>
      <c r="V1463" s="8" t="str">
        <f>"Q"&amp;ROUNDUP(MONTH(SalesDataTable[[#This Row],[Order Date]])/3,0)</f>
        <v>Q3</v>
      </c>
      <c r="W1463" s="9">
        <f>MONTH(SalesDataTable[[#This Row],[Order Date]])</f>
        <v>7</v>
      </c>
      <c r="X1463" s="8" t="str">
        <f>TEXT(SalesDataTable[[#This Row],[Order Date]],"mmm")</f>
        <v>Jul</v>
      </c>
    </row>
    <row r="1464" spans="1:24" ht="16">
      <c r="A1464" s="2">
        <v>363</v>
      </c>
      <c r="B1464" s="3">
        <v>46227</v>
      </c>
      <c r="C1464" s="5">
        <f>YEAR(SalesDataTable[[#This Row],[Order Date]])</f>
        <v>2026</v>
      </c>
      <c r="D1464" s="14" t="str">
        <f>"Q"&amp;ROUNDUP(MONTH(SalesDataTable[[#This Row],[Order Date]])/3,0)</f>
        <v>Q3</v>
      </c>
      <c r="E1464" s="5">
        <f>MONTH(SalesDataTable[[#This Row],[Order Date]])</f>
        <v>7</v>
      </c>
      <c r="F1464" s="5" t="str">
        <f>TEXT(SalesDataTable[[#This Row],[Order Date]], "MMM")</f>
        <v>Jul</v>
      </c>
      <c r="G1464" s="4" t="s">
        <v>0</v>
      </c>
      <c r="H1464" s="4" t="s">
        <v>1</v>
      </c>
      <c r="I1464" s="4" t="s">
        <v>8</v>
      </c>
      <c r="J1464" s="4" t="s">
        <v>16</v>
      </c>
      <c r="K1464" s="4" t="s">
        <v>14</v>
      </c>
      <c r="L1464" s="4" t="s">
        <v>44</v>
      </c>
      <c r="M1464" s="9">
        <v>8</v>
      </c>
      <c r="N1464" s="6">
        <v>136.13</v>
      </c>
      <c r="O1464" s="7">
        <v>0.1</v>
      </c>
      <c r="P1464" s="6">
        <v>66.55</v>
      </c>
      <c r="Q1464" s="6">
        <f t="shared" si="88"/>
        <v>980.13599999999997</v>
      </c>
      <c r="R1464" s="6">
        <f t="shared" si="89"/>
        <v>532.4</v>
      </c>
      <c r="S1464" s="6">
        <f t="shared" si="90"/>
        <v>447.73599999999999</v>
      </c>
      <c r="T1464" s="8">
        <f t="shared" si="91"/>
        <v>0.45681007533648393</v>
      </c>
      <c r="U1464" s="5">
        <f>YEAR(SalesDataTable[[#This Row],[Order Date]])</f>
        <v>2026</v>
      </c>
      <c r="V1464" s="8" t="str">
        <f>"Q"&amp;ROUNDUP(MONTH(SalesDataTable[[#This Row],[Order Date]])/3,0)</f>
        <v>Q3</v>
      </c>
      <c r="W1464" s="9">
        <f>MONTH(SalesDataTable[[#This Row],[Order Date]])</f>
        <v>7</v>
      </c>
      <c r="X1464" s="8" t="str">
        <f>TEXT(SalesDataTable[[#This Row],[Order Date]],"mmm")</f>
        <v>Jul</v>
      </c>
    </row>
    <row r="1465" spans="1:24" ht="16">
      <c r="A1465" s="2">
        <v>4243</v>
      </c>
      <c r="B1465" s="3">
        <v>46227</v>
      </c>
      <c r="C1465" s="5">
        <f>YEAR(SalesDataTable[[#This Row],[Order Date]])</f>
        <v>2026</v>
      </c>
      <c r="D1465" s="14" t="str">
        <f>"Q"&amp;ROUNDUP(MONTH(SalesDataTable[[#This Row],[Order Date]])/3,0)</f>
        <v>Q3</v>
      </c>
      <c r="E1465" s="5">
        <f>MONTH(SalesDataTable[[#This Row],[Order Date]])</f>
        <v>7</v>
      </c>
      <c r="F1465" s="5" t="str">
        <f>TEXT(SalesDataTable[[#This Row],[Order Date]], "MMM")</f>
        <v>Jul</v>
      </c>
      <c r="G1465" s="4" t="s">
        <v>6</v>
      </c>
      <c r="H1465" s="4" t="s">
        <v>49</v>
      </c>
      <c r="I1465" s="4" t="s">
        <v>28</v>
      </c>
      <c r="J1465" s="4" t="s">
        <v>3</v>
      </c>
      <c r="K1465" s="4" t="s">
        <v>4</v>
      </c>
      <c r="L1465" s="4" t="s">
        <v>26</v>
      </c>
      <c r="M1465" s="9">
        <v>2</v>
      </c>
      <c r="N1465" s="6">
        <v>40.479999999999997</v>
      </c>
      <c r="O1465" s="7">
        <v>0.05</v>
      </c>
      <c r="P1465" s="6">
        <v>16.93</v>
      </c>
      <c r="Q1465" s="6">
        <f t="shared" si="88"/>
        <v>76.911999999999992</v>
      </c>
      <c r="R1465" s="6">
        <f t="shared" si="89"/>
        <v>33.86</v>
      </c>
      <c r="S1465" s="6">
        <f t="shared" si="90"/>
        <v>43.051999999999992</v>
      </c>
      <c r="T1465" s="8">
        <f t="shared" si="91"/>
        <v>0.5597566049511129</v>
      </c>
      <c r="U1465" s="5">
        <f>YEAR(SalesDataTable[[#This Row],[Order Date]])</f>
        <v>2026</v>
      </c>
      <c r="V1465" s="8" t="str">
        <f>"Q"&amp;ROUNDUP(MONTH(SalesDataTable[[#This Row],[Order Date]])/3,0)</f>
        <v>Q3</v>
      </c>
      <c r="W1465" s="9">
        <f>MONTH(SalesDataTable[[#This Row],[Order Date]])</f>
        <v>7</v>
      </c>
      <c r="X1465" s="8" t="str">
        <f>TEXT(SalesDataTable[[#This Row],[Order Date]],"mmm")</f>
        <v>Jul</v>
      </c>
    </row>
    <row r="1466" spans="1:24" ht="16">
      <c r="A1466" s="2">
        <v>4348</v>
      </c>
      <c r="B1466" s="3">
        <v>46227</v>
      </c>
      <c r="C1466" s="5">
        <f>YEAR(SalesDataTable[[#This Row],[Order Date]])</f>
        <v>2026</v>
      </c>
      <c r="D1466" s="14" t="str">
        <f>"Q"&amp;ROUNDUP(MONTH(SalesDataTable[[#This Row],[Order Date]])/3,0)</f>
        <v>Q3</v>
      </c>
      <c r="E1466" s="5">
        <f>MONTH(SalesDataTable[[#This Row],[Order Date]])</f>
        <v>7</v>
      </c>
      <c r="F1466" s="5" t="str">
        <f>TEXT(SalesDataTable[[#This Row],[Order Date]], "MMM")</f>
        <v>Jul</v>
      </c>
      <c r="G1466" s="4" t="s">
        <v>0</v>
      </c>
      <c r="H1466" s="4" t="s">
        <v>1</v>
      </c>
      <c r="I1466" s="4" t="s">
        <v>2</v>
      </c>
      <c r="J1466" s="4" t="s">
        <v>13</v>
      </c>
      <c r="K1466" s="4" t="s">
        <v>4</v>
      </c>
      <c r="L1466" s="4" t="s">
        <v>22</v>
      </c>
      <c r="M1466" s="9">
        <v>4</v>
      </c>
      <c r="N1466" s="6">
        <v>50.09</v>
      </c>
      <c r="O1466" s="7">
        <v>0</v>
      </c>
      <c r="P1466" s="6">
        <v>22.11</v>
      </c>
      <c r="Q1466" s="6">
        <f t="shared" si="88"/>
        <v>200.36</v>
      </c>
      <c r="R1466" s="6">
        <f t="shared" si="89"/>
        <v>88.44</v>
      </c>
      <c r="S1466" s="6">
        <f t="shared" si="90"/>
        <v>111.92000000000002</v>
      </c>
      <c r="T1466" s="8">
        <f t="shared" si="91"/>
        <v>0.55859452984627678</v>
      </c>
      <c r="U1466" s="5">
        <f>YEAR(SalesDataTable[[#This Row],[Order Date]])</f>
        <v>2026</v>
      </c>
      <c r="V1466" s="8" t="str">
        <f>"Q"&amp;ROUNDUP(MONTH(SalesDataTable[[#This Row],[Order Date]])/3,0)</f>
        <v>Q3</v>
      </c>
      <c r="W1466" s="9">
        <f>MONTH(SalesDataTable[[#This Row],[Order Date]])</f>
        <v>7</v>
      </c>
      <c r="X1466" s="8" t="str">
        <f>TEXT(SalesDataTable[[#This Row],[Order Date]],"mmm")</f>
        <v>Jul</v>
      </c>
    </row>
    <row r="1467" spans="1:24" ht="16">
      <c r="A1467" s="2">
        <v>4405</v>
      </c>
      <c r="B1467" s="3">
        <v>46227</v>
      </c>
      <c r="C1467" s="5">
        <f>YEAR(SalesDataTable[[#This Row],[Order Date]])</f>
        <v>2026</v>
      </c>
      <c r="D1467" s="14" t="str">
        <f>"Q"&amp;ROUNDUP(MONTH(SalesDataTable[[#This Row],[Order Date]])/3,0)</f>
        <v>Q3</v>
      </c>
      <c r="E1467" s="5">
        <f>MONTH(SalesDataTable[[#This Row],[Order Date]])</f>
        <v>7</v>
      </c>
      <c r="F1467" s="5" t="str">
        <f>TEXT(SalesDataTable[[#This Row],[Order Date]], "MMM")</f>
        <v>Jul</v>
      </c>
      <c r="G1467" s="4" t="s">
        <v>20</v>
      </c>
      <c r="H1467" s="4" t="s">
        <v>33</v>
      </c>
      <c r="I1467" s="4" t="s">
        <v>2</v>
      </c>
      <c r="J1467" s="4" t="s">
        <v>3</v>
      </c>
      <c r="K1467" s="4" t="s">
        <v>9</v>
      </c>
      <c r="L1467" s="4" t="s">
        <v>37</v>
      </c>
      <c r="M1467" s="9">
        <v>1</v>
      </c>
      <c r="N1467" s="6">
        <v>156.54</v>
      </c>
      <c r="O1467" s="7">
        <v>0.1</v>
      </c>
      <c r="P1467" s="6">
        <v>77.38</v>
      </c>
      <c r="Q1467" s="6">
        <f t="shared" si="88"/>
        <v>140.886</v>
      </c>
      <c r="R1467" s="6">
        <f t="shared" si="89"/>
        <v>77.38</v>
      </c>
      <c r="S1467" s="6">
        <f t="shared" si="90"/>
        <v>63.506</v>
      </c>
      <c r="T1467" s="8">
        <f t="shared" si="91"/>
        <v>0.4507616086765186</v>
      </c>
      <c r="U1467" s="5">
        <f>YEAR(SalesDataTable[[#This Row],[Order Date]])</f>
        <v>2026</v>
      </c>
      <c r="V1467" s="8" t="str">
        <f>"Q"&amp;ROUNDUP(MONTH(SalesDataTable[[#This Row],[Order Date]])/3,0)</f>
        <v>Q3</v>
      </c>
      <c r="W1467" s="9">
        <f>MONTH(SalesDataTable[[#This Row],[Order Date]])</f>
        <v>7</v>
      </c>
      <c r="X1467" s="8" t="str">
        <f>TEXT(SalesDataTable[[#This Row],[Order Date]],"mmm")</f>
        <v>Jul</v>
      </c>
    </row>
    <row r="1468" spans="1:24" ht="16">
      <c r="A1468" s="2">
        <v>4857</v>
      </c>
      <c r="B1468" s="3">
        <v>46227</v>
      </c>
      <c r="C1468" s="5">
        <f>YEAR(SalesDataTable[[#This Row],[Order Date]])</f>
        <v>2026</v>
      </c>
      <c r="D1468" s="14" t="str">
        <f>"Q"&amp;ROUNDUP(MONTH(SalesDataTable[[#This Row],[Order Date]])/3,0)</f>
        <v>Q3</v>
      </c>
      <c r="E1468" s="5">
        <f>MONTH(SalesDataTable[[#This Row],[Order Date]])</f>
        <v>7</v>
      </c>
      <c r="F1468" s="5" t="str">
        <f>TEXT(SalesDataTable[[#This Row],[Order Date]], "MMM")</f>
        <v>Jul</v>
      </c>
      <c r="G1468" s="4" t="s">
        <v>6</v>
      </c>
      <c r="H1468" s="4" t="s">
        <v>27</v>
      </c>
      <c r="I1468" s="4" t="s">
        <v>19</v>
      </c>
      <c r="J1468" s="4" t="s">
        <v>3</v>
      </c>
      <c r="K1468" s="4" t="s">
        <v>9</v>
      </c>
      <c r="L1468" s="4" t="s">
        <v>37</v>
      </c>
      <c r="M1468" s="9">
        <v>1</v>
      </c>
      <c r="N1468" s="6">
        <v>152.1</v>
      </c>
      <c r="O1468" s="7">
        <v>0.1</v>
      </c>
      <c r="P1468" s="6">
        <v>80.459999999999994</v>
      </c>
      <c r="Q1468" s="6">
        <f t="shared" si="88"/>
        <v>136.88999999999999</v>
      </c>
      <c r="R1468" s="6">
        <f t="shared" si="89"/>
        <v>80.459999999999994</v>
      </c>
      <c r="S1468" s="6">
        <f t="shared" si="90"/>
        <v>56.429999999999993</v>
      </c>
      <c r="T1468" s="8">
        <f t="shared" si="91"/>
        <v>0.41222879684418146</v>
      </c>
      <c r="U1468" s="5">
        <f>YEAR(SalesDataTable[[#This Row],[Order Date]])</f>
        <v>2026</v>
      </c>
      <c r="V1468" s="8" t="str">
        <f>"Q"&amp;ROUNDUP(MONTH(SalesDataTable[[#This Row],[Order Date]])/3,0)</f>
        <v>Q3</v>
      </c>
      <c r="W1468" s="9">
        <f>MONTH(SalesDataTable[[#This Row],[Order Date]])</f>
        <v>7</v>
      </c>
      <c r="X1468" s="8" t="str">
        <f>TEXT(SalesDataTable[[#This Row],[Order Date]],"mmm")</f>
        <v>Jul</v>
      </c>
    </row>
    <row r="1469" spans="1:24" ht="16">
      <c r="A1469" s="2">
        <v>87</v>
      </c>
      <c r="B1469" s="3">
        <v>46228</v>
      </c>
      <c r="C1469" s="5">
        <f>YEAR(SalesDataTable[[#This Row],[Order Date]])</f>
        <v>2026</v>
      </c>
      <c r="D1469" s="14" t="str">
        <f>"Q"&amp;ROUNDUP(MONTH(SalesDataTable[[#This Row],[Order Date]])/3,0)</f>
        <v>Q3</v>
      </c>
      <c r="E1469" s="5">
        <f>MONTH(SalesDataTable[[#This Row],[Order Date]])</f>
        <v>7</v>
      </c>
      <c r="F1469" s="5" t="str">
        <f>TEXT(SalesDataTable[[#This Row],[Order Date]], "MMM")</f>
        <v>Jul</v>
      </c>
      <c r="G1469" s="4" t="s">
        <v>6</v>
      </c>
      <c r="H1469" s="4" t="s">
        <v>41</v>
      </c>
      <c r="I1469" s="4" t="s">
        <v>2</v>
      </c>
      <c r="J1469" s="4" t="s">
        <v>3</v>
      </c>
      <c r="K1469" s="4" t="s">
        <v>9</v>
      </c>
      <c r="L1469" s="4" t="s">
        <v>37</v>
      </c>
      <c r="M1469" s="9">
        <v>1</v>
      </c>
      <c r="N1469" s="6">
        <v>155.35</v>
      </c>
      <c r="O1469" s="7">
        <v>0</v>
      </c>
      <c r="P1469" s="6">
        <v>80.47</v>
      </c>
      <c r="Q1469" s="6">
        <f t="shared" si="88"/>
        <v>155.35</v>
      </c>
      <c r="R1469" s="6">
        <f t="shared" si="89"/>
        <v>80.47</v>
      </c>
      <c r="S1469" s="6">
        <f t="shared" si="90"/>
        <v>74.88</v>
      </c>
      <c r="T1469" s="8">
        <f t="shared" si="91"/>
        <v>0.48200836820083681</v>
      </c>
      <c r="U1469" s="5">
        <f>YEAR(SalesDataTable[[#This Row],[Order Date]])</f>
        <v>2026</v>
      </c>
      <c r="V1469" s="8" t="str">
        <f>"Q"&amp;ROUNDUP(MONTH(SalesDataTable[[#This Row],[Order Date]])/3,0)</f>
        <v>Q3</v>
      </c>
      <c r="W1469" s="9">
        <f>MONTH(SalesDataTable[[#This Row],[Order Date]])</f>
        <v>7</v>
      </c>
      <c r="X1469" s="8" t="str">
        <f>TEXT(SalesDataTable[[#This Row],[Order Date]],"mmm")</f>
        <v>Jul</v>
      </c>
    </row>
    <row r="1470" spans="1:24" ht="16">
      <c r="A1470" s="2">
        <v>315</v>
      </c>
      <c r="B1470" s="3">
        <v>46228</v>
      </c>
      <c r="C1470" s="5">
        <f>YEAR(SalesDataTable[[#This Row],[Order Date]])</f>
        <v>2026</v>
      </c>
      <c r="D1470" s="14" t="str">
        <f>"Q"&amp;ROUNDUP(MONTH(SalesDataTable[[#This Row],[Order Date]])/3,0)</f>
        <v>Q3</v>
      </c>
      <c r="E1470" s="5">
        <f>MONTH(SalesDataTable[[#This Row],[Order Date]])</f>
        <v>7</v>
      </c>
      <c r="F1470" s="5" t="str">
        <f>TEXT(SalesDataTable[[#This Row],[Order Date]], "MMM")</f>
        <v>Jul</v>
      </c>
      <c r="G1470" s="4" t="s">
        <v>11</v>
      </c>
      <c r="H1470" s="4" t="s">
        <v>18</v>
      </c>
      <c r="I1470" s="4" t="s">
        <v>28</v>
      </c>
      <c r="J1470" s="4" t="s">
        <v>13</v>
      </c>
      <c r="K1470" s="4" t="s">
        <v>4</v>
      </c>
      <c r="L1470" s="4" t="s">
        <v>5</v>
      </c>
      <c r="M1470" s="9">
        <v>1</v>
      </c>
      <c r="N1470" s="6">
        <v>81.13</v>
      </c>
      <c r="O1470" s="7">
        <v>0.05</v>
      </c>
      <c r="P1470" s="6">
        <v>42.41</v>
      </c>
      <c r="Q1470" s="6">
        <f t="shared" si="88"/>
        <v>77.073499999999996</v>
      </c>
      <c r="R1470" s="6">
        <f t="shared" si="89"/>
        <v>42.41</v>
      </c>
      <c r="S1470" s="6">
        <f t="shared" si="90"/>
        <v>34.663499999999999</v>
      </c>
      <c r="T1470" s="8">
        <f t="shared" si="91"/>
        <v>0.44974602165465433</v>
      </c>
      <c r="U1470" s="5">
        <f>YEAR(SalesDataTable[[#This Row],[Order Date]])</f>
        <v>2026</v>
      </c>
      <c r="V1470" s="8" t="str">
        <f>"Q"&amp;ROUNDUP(MONTH(SalesDataTable[[#This Row],[Order Date]])/3,0)</f>
        <v>Q3</v>
      </c>
      <c r="W1470" s="9">
        <f>MONTH(SalesDataTable[[#This Row],[Order Date]])</f>
        <v>7</v>
      </c>
      <c r="X1470" s="8" t="str">
        <f>TEXT(SalesDataTable[[#This Row],[Order Date]],"mmm")</f>
        <v>Jul</v>
      </c>
    </row>
    <row r="1471" spans="1:24" ht="16">
      <c r="A1471" s="2">
        <v>970</v>
      </c>
      <c r="B1471" s="3">
        <v>46228</v>
      </c>
      <c r="C1471" s="5">
        <f>YEAR(SalesDataTable[[#This Row],[Order Date]])</f>
        <v>2026</v>
      </c>
      <c r="D1471" s="14" t="str">
        <f>"Q"&amp;ROUNDUP(MONTH(SalesDataTable[[#This Row],[Order Date]])/3,0)</f>
        <v>Q3</v>
      </c>
      <c r="E1471" s="5">
        <f>MONTH(SalesDataTable[[#This Row],[Order Date]])</f>
        <v>7</v>
      </c>
      <c r="F1471" s="5" t="str">
        <f>TEXT(SalesDataTable[[#This Row],[Order Date]], "MMM")</f>
        <v>Jul</v>
      </c>
      <c r="G1471" s="4" t="s">
        <v>6</v>
      </c>
      <c r="H1471" s="4" t="s">
        <v>41</v>
      </c>
      <c r="I1471" s="4" t="s">
        <v>2</v>
      </c>
      <c r="J1471" s="4" t="s">
        <v>13</v>
      </c>
      <c r="K1471" s="4" t="s">
        <v>9</v>
      </c>
      <c r="L1471" s="4" t="s">
        <v>17</v>
      </c>
      <c r="M1471" s="9">
        <v>1</v>
      </c>
      <c r="N1471" s="6">
        <v>145.87</v>
      </c>
      <c r="O1471" s="7">
        <v>0</v>
      </c>
      <c r="P1471" s="6">
        <v>81.430000000000007</v>
      </c>
      <c r="Q1471" s="6">
        <f t="shared" si="88"/>
        <v>145.87</v>
      </c>
      <c r="R1471" s="6">
        <f t="shared" si="89"/>
        <v>81.430000000000007</v>
      </c>
      <c r="S1471" s="6">
        <f t="shared" si="90"/>
        <v>64.44</v>
      </c>
      <c r="T1471" s="8">
        <f t="shared" si="91"/>
        <v>0.44176321382052508</v>
      </c>
      <c r="U1471" s="5">
        <f>YEAR(SalesDataTable[[#This Row],[Order Date]])</f>
        <v>2026</v>
      </c>
      <c r="V1471" s="8" t="str">
        <f>"Q"&amp;ROUNDUP(MONTH(SalesDataTable[[#This Row],[Order Date]])/3,0)</f>
        <v>Q3</v>
      </c>
      <c r="W1471" s="9">
        <f>MONTH(SalesDataTable[[#This Row],[Order Date]])</f>
        <v>7</v>
      </c>
      <c r="X1471" s="8" t="str">
        <f>TEXT(SalesDataTable[[#This Row],[Order Date]],"mmm")</f>
        <v>Jul</v>
      </c>
    </row>
    <row r="1472" spans="1:24" ht="16">
      <c r="A1472" s="2">
        <v>1891</v>
      </c>
      <c r="B1472" s="3">
        <v>46228</v>
      </c>
      <c r="C1472" s="5">
        <f>YEAR(SalesDataTable[[#This Row],[Order Date]])</f>
        <v>2026</v>
      </c>
      <c r="D1472" s="14" t="str">
        <f>"Q"&amp;ROUNDUP(MONTH(SalesDataTable[[#This Row],[Order Date]])/3,0)</f>
        <v>Q3</v>
      </c>
      <c r="E1472" s="5">
        <f>MONTH(SalesDataTable[[#This Row],[Order Date]])</f>
        <v>7</v>
      </c>
      <c r="F1472" s="5" t="str">
        <f>TEXT(SalesDataTable[[#This Row],[Order Date]], "MMM")</f>
        <v>Jul</v>
      </c>
      <c r="G1472" s="4" t="s">
        <v>6</v>
      </c>
      <c r="H1472" s="4" t="s">
        <v>43</v>
      </c>
      <c r="I1472" s="4" t="s">
        <v>2</v>
      </c>
      <c r="J1472" s="4" t="s">
        <v>13</v>
      </c>
      <c r="K1472" s="4" t="s">
        <v>9</v>
      </c>
      <c r="L1472" s="4" t="s">
        <v>37</v>
      </c>
      <c r="M1472" s="9">
        <v>6</v>
      </c>
      <c r="N1472" s="6">
        <v>151.88999999999999</v>
      </c>
      <c r="O1472" s="7">
        <v>0.15</v>
      </c>
      <c r="P1472" s="6">
        <v>76.83</v>
      </c>
      <c r="Q1472" s="6">
        <f t="shared" si="88"/>
        <v>774.6389999999999</v>
      </c>
      <c r="R1472" s="6">
        <f t="shared" si="89"/>
        <v>460.98</v>
      </c>
      <c r="S1472" s="6">
        <f t="shared" si="90"/>
        <v>313.65899999999988</v>
      </c>
      <c r="T1472" s="8">
        <f t="shared" si="91"/>
        <v>0.40490989996630677</v>
      </c>
      <c r="U1472" s="5">
        <f>YEAR(SalesDataTable[[#This Row],[Order Date]])</f>
        <v>2026</v>
      </c>
      <c r="V1472" s="8" t="str">
        <f>"Q"&amp;ROUNDUP(MONTH(SalesDataTable[[#This Row],[Order Date]])/3,0)</f>
        <v>Q3</v>
      </c>
      <c r="W1472" s="9">
        <f>MONTH(SalesDataTable[[#This Row],[Order Date]])</f>
        <v>7</v>
      </c>
      <c r="X1472" s="8" t="str">
        <f>TEXT(SalesDataTable[[#This Row],[Order Date]],"mmm")</f>
        <v>Jul</v>
      </c>
    </row>
    <row r="1473" spans="1:24" ht="16">
      <c r="A1473" s="2">
        <v>2148</v>
      </c>
      <c r="B1473" s="3">
        <v>46228</v>
      </c>
      <c r="C1473" s="5">
        <f>YEAR(SalesDataTable[[#This Row],[Order Date]])</f>
        <v>2026</v>
      </c>
      <c r="D1473" s="14" t="str">
        <f>"Q"&amp;ROUNDUP(MONTH(SalesDataTable[[#This Row],[Order Date]])/3,0)</f>
        <v>Q3</v>
      </c>
      <c r="E1473" s="5">
        <f>MONTH(SalesDataTable[[#This Row],[Order Date]])</f>
        <v>7</v>
      </c>
      <c r="F1473" s="5" t="str">
        <f>TEXT(SalesDataTable[[#This Row],[Order Date]], "MMM")</f>
        <v>Jul</v>
      </c>
      <c r="G1473" s="4" t="s">
        <v>11</v>
      </c>
      <c r="H1473" s="4" t="s">
        <v>39</v>
      </c>
      <c r="I1473" s="4" t="s">
        <v>2</v>
      </c>
      <c r="J1473" s="4" t="s">
        <v>13</v>
      </c>
      <c r="K1473" s="4" t="s">
        <v>34</v>
      </c>
      <c r="L1473" s="4" t="s">
        <v>35</v>
      </c>
      <c r="M1473" s="9">
        <v>2</v>
      </c>
      <c r="N1473" s="6">
        <v>41.14</v>
      </c>
      <c r="O1473" s="7">
        <v>0.1</v>
      </c>
      <c r="P1473" s="6">
        <v>14.84</v>
      </c>
      <c r="Q1473" s="6">
        <f t="shared" si="88"/>
        <v>74.052000000000007</v>
      </c>
      <c r="R1473" s="6">
        <f t="shared" si="89"/>
        <v>29.68</v>
      </c>
      <c r="S1473" s="6">
        <f t="shared" si="90"/>
        <v>44.372000000000007</v>
      </c>
      <c r="T1473" s="8">
        <f t="shared" si="91"/>
        <v>0.59920056176740677</v>
      </c>
      <c r="U1473" s="5">
        <f>YEAR(SalesDataTable[[#This Row],[Order Date]])</f>
        <v>2026</v>
      </c>
      <c r="V1473" s="8" t="str">
        <f>"Q"&amp;ROUNDUP(MONTH(SalesDataTable[[#This Row],[Order Date]])/3,0)</f>
        <v>Q3</v>
      </c>
      <c r="W1473" s="9">
        <f>MONTH(SalesDataTable[[#This Row],[Order Date]])</f>
        <v>7</v>
      </c>
      <c r="X1473" s="8" t="str">
        <f>TEXT(SalesDataTable[[#This Row],[Order Date]],"mmm")</f>
        <v>Jul</v>
      </c>
    </row>
    <row r="1474" spans="1:24" ht="16">
      <c r="A1474" s="2">
        <v>2467</v>
      </c>
      <c r="B1474" s="3">
        <v>46228</v>
      </c>
      <c r="C1474" s="5">
        <f>YEAR(SalesDataTable[[#This Row],[Order Date]])</f>
        <v>2026</v>
      </c>
      <c r="D1474" s="14" t="str">
        <f>"Q"&amp;ROUNDUP(MONTH(SalesDataTable[[#This Row],[Order Date]])/3,0)</f>
        <v>Q3</v>
      </c>
      <c r="E1474" s="5">
        <f>MONTH(SalesDataTable[[#This Row],[Order Date]])</f>
        <v>7</v>
      </c>
      <c r="F1474" s="5" t="str">
        <f>TEXT(SalesDataTable[[#This Row],[Order Date]], "MMM")</f>
        <v>Jul</v>
      </c>
      <c r="G1474" s="4" t="s">
        <v>20</v>
      </c>
      <c r="H1474" s="4" t="s">
        <v>21</v>
      </c>
      <c r="I1474" s="4" t="s">
        <v>19</v>
      </c>
      <c r="J1474" s="4" t="s">
        <v>3</v>
      </c>
      <c r="K1474" s="4" t="s">
        <v>4</v>
      </c>
      <c r="L1474" s="4" t="s">
        <v>22</v>
      </c>
      <c r="M1474" s="9">
        <v>1</v>
      </c>
      <c r="N1474" s="6">
        <v>49.5</v>
      </c>
      <c r="O1474" s="7">
        <v>0</v>
      </c>
      <c r="P1474" s="6">
        <v>21.83</v>
      </c>
      <c r="Q1474" s="6">
        <f t="shared" ref="Q1474:Q1537" si="92">M1474*N1474*(1-O1474)</f>
        <v>49.5</v>
      </c>
      <c r="R1474" s="6">
        <f t="shared" ref="R1474:R1537" si="93">M1474*P1474</f>
        <v>21.83</v>
      </c>
      <c r="S1474" s="6">
        <f t="shared" ref="S1474:S1537" si="94">Q1474-R1474</f>
        <v>27.67</v>
      </c>
      <c r="T1474" s="8">
        <f t="shared" ref="T1474:T1537" si="95">IFERROR(S1474/Q1474,0)</f>
        <v>0.55898989898989904</v>
      </c>
      <c r="U1474" s="5">
        <f>YEAR(SalesDataTable[[#This Row],[Order Date]])</f>
        <v>2026</v>
      </c>
      <c r="V1474" s="8" t="str">
        <f>"Q"&amp;ROUNDUP(MONTH(SalesDataTable[[#This Row],[Order Date]])/3,0)</f>
        <v>Q3</v>
      </c>
      <c r="W1474" s="9">
        <f>MONTH(SalesDataTable[[#This Row],[Order Date]])</f>
        <v>7</v>
      </c>
      <c r="X1474" s="8" t="str">
        <f>TEXT(SalesDataTable[[#This Row],[Order Date]],"mmm")</f>
        <v>Jul</v>
      </c>
    </row>
    <row r="1475" spans="1:24" ht="16">
      <c r="A1475" s="2">
        <v>3710</v>
      </c>
      <c r="B1475" s="3">
        <v>46228</v>
      </c>
      <c r="C1475" s="5">
        <f>YEAR(SalesDataTable[[#This Row],[Order Date]])</f>
        <v>2026</v>
      </c>
      <c r="D1475" s="14" t="str">
        <f>"Q"&amp;ROUNDUP(MONTH(SalesDataTable[[#This Row],[Order Date]])/3,0)</f>
        <v>Q3</v>
      </c>
      <c r="E1475" s="5">
        <f>MONTH(SalesDataTable[[#This Row],[Order Date]])</f>
        <v>7</v>
      </c>
      <c r="F1475" s="5" t="str">
        <f>TEXT(SalesDataTable[[#This Row],[Order Date]], "MMM")</f>
        <v>Jul</v>
      </c>
      <c r="G1475" s="4" t="s">
        <v>20</v>
      </c>
      <c r="H1475" s="4" t="s">
        <v>31</v>
      </c>
      <c r="I1475" s="4" t="s">
        <v>2</v>
      </c>
      <c r="J1475" s="4" t="s">
        <v>13</v>
      </c>
      <c r="K1475" s="4" t="s">
        <v>14</v>
      </c>
      <c r="L1475" s="4" t="s">
        <v>32</v>
      </c>
      <c r="M1475" s="9">
        <v>2</v>
      </c>
      <c r="N1475" s="6">
        <v>46.48</v>
      </c>
      <c r="O1475" s="7">
        <v>0.05</v>
      </c>
      <c r="P1475" s="6">
        <v>18.760000000000002</v>
      </c>
      <c r="Q1475" s="6">
        <f t="shared" si="92"/>
        <v>88.311999999999983</v>
      </c>
      <c r="R1475" s="6">
        <f t="shared" si="93"/>
        <v>37.520000000000003</v>
      </c>
      <c r="S1475" s="6">
        <f t="shared" si="94"/>
        <v>50.79199999999998</v>
      </c>
      <c r="T1475" s="8">
        <f t="shared" si="95"/>
        <v>0.57514267596702584</v>
      </c>
      <c r="U1475" s="5">
        <f>YEAR(SalesDataTable[[#This Row],[Order Date]])</f>
        <v>2026</v>
      </c>
      <c r="V1475" s="8" t="str">
        <f>"Q"&amp;ROUNDUP(MONTH(SalesDataTable[[#This Row],[Order Date]])/3,0)</f>
        <v>Q3</v>
      </c>
      <c r="W1475" s="9">
        <f>MONTH(SalesDataTable[[#This Row],[Order Date]])</f>
        <v>7</v>
      </c>
      <c r="X1475" s="8" t="str">
        <f>TEXT(SalesDataTable[[#This Row],[Order Date]],"mmm")</f>
        <v>Jul</v>
      </c>
    </row>
    <row r="1476" spans="1:24" ht="16">
      <c r="A1476" s="2">
        <v>3714</v>
      </c>
      <c r="B1476" s="3">
        <v>46228</v>
      </c>
      <c r="C1476" s="5">
        <f>YEAR(SalesDataTable[[#This Row],[Order Date]])</f>
        <v>2026</v>
      </c>
      <c r="D1476" s="14" t="str">
        <f>"Q"&amp;ROUNDUP(MONTH(SalesDataTable[[#This Row],[Order Date]])/3,0)</f>
        <v>Q3</v>
      </c>
      <c r="E1476" s="5">
        <f>MONTH(SalesDataTable[[#This Row],[Order Date]])</f>
        <v>7</v>
      </c>
      <c r="F1476" s="5" t="str">
        <f>TEXT(SalesDataTable[[#This Row],[Order Date]], "MMM")</f>
        <v>Jul</v>
      </c>
      <c r="G1476" s="4" t="s">
        <v>11</v>
      </c>
      <c r="H1476" s="4" t="s">
        <v>12</v>
      </c>
      <c r="I1476" s="4" t="s">
        <v>28</v>
      </c>
      <c r="J1476" s="4" t="s">
        <v>3</v>
      </c>
      <c r="K1476" s="4" t="s">
        <v>14</v>
      </c>
      <c r="L1476" s="4" t="s">
        <v>15</v>
      </c>
      <c r="M1476" s="9">
        <v>1</v>
      </c>
      <c r="N1476" s="6">
        <v>36.909999999999997</v>
      </c>
      <c r="O1476" s="7">
        <v>0</v>
      </c>
      <c r="P1476" s="6">
        <v>13.56</v>
      </c>
      <c r="Q1476" s="6">
        <f t="shared" si="92"/>
        <v>36.909999999999997</v>
      </c>
      <c r="R1476" s="6">
        <f t="shared" si="93"/>
        <v>13.56</v>
      </c>
      <c r="S1476" s="6">
        <f t="shared" si="94"/>
        <v>23.349999999999994</v>
      </c>
      <c r="T1476" s="8">
        <f t="shared" si="95"/>
        <v>0.63261988620969922</v>
      </c>
      <c r="U1476" s="5">
        <f>YEAR(SalesDataTable[[#This Row],[Order Date]])</f>
        <v>2026</v>
      </c>
      <c r="V1476" s="8" t="str">
        <f>"Q"&amp;ROUNDUP(MONTH(SalesDataTable[[#This Row],[Order Date]])/3,0)</f>
        <v>Q3</v>
      </c>
      <c r="W1476" s="9">
        <f>MONTH(SalesDataTable[[#This Row],[Order Date]])</f>
        <v>7</v>
      </c>
      <c r="X1476" s="8" t="str">
        <f>TEXT(SalesDataTable[[#This Row],[Order Date]],"mmm")</f>
        <v>Jul</v>
      </c>
    </row>
    <row r="1477" spans="1:24" ht="16">
      <c r="A1477" s="2">
        <v>3893</v>
      </c>
      <c r="B1477" s="3">
        <v>46228</v>
      </c>
      <c r="C1477" s="5">
        <f>YEAR(SalesDataTable[[#This Row],[Order Date]])</f>
        <v>2026</v>
      </c>
      <c r="D1477" s="14" t="str">
        <f>"Q"&amp;ROUNDUP(MONTH(SalesDataTable[[#This Row],[Order Date]])/3,0)</f>
        <v>Q3</v>
      </c>
      <c r="E1477" s="5">
        <f>MONTH(SalesDataTable[[#This Row],[Order Date]])</f>
        <v>7</v>
      </c>
      <c r="F1477" s="5" t="str">
        <f>TEXT(SalesDataTable[[#This Row],[Order Date]], "MMM")</f>
        <v>Jul</v>
      </c>
      <c r="G1477" s="4" t="s">
        <v>0</v>
      </c>
      <c r="H1477" s="4" t="s">
        <v>1</v>
      </c>
      <c r="I1477" s="4" t="s">
        <v>2</v>
      </c>
      <c r="J1477" s="4" t="s">
        <v>3</v>
      </c>
      <c r="K1477" s="4" t="s">
        <v>14</v>
      </c>
      <c r="L1477" s="4" t="s">
        <v>15</v>
      </c>
      <c r="M1477" s="9">
        <v>1</v>
      </c>
      <c r="N1477" s="6">
        <v>35.6</v>
      </c>
      <c r="O1477" s="7">
        <v>0</v>
      </c>
      <c r="P1477" s="6">
        <v>13.91</v>
      </c>
      <c r="Q1477" s="6">
        <f t="shared" si="92"/>
        <v>35.6</v>
      </c>
      <c r="R1477" s="6">
        <f t="shared" si="93"/>
        <v>13.91</v>
      </c>
      <c r="S1477" s="6">
        <f t="shared" si="94"/>
        <v>21.69</v>
      </c>
      <c r="T1477" s="8">
        <f t="shared" si="95"/>
        <v>0.60926966292134832</v>
      </c>
      <c r="U1477" s="5">
        <f>YEAR(SalesDataTable[[#This Row],[Order Date]])</f>
        <v>2026</v>
      </c>
      <c r="V1477" s="8" t="str">
        <f>"Q"&amp;ROUNDUP(MONTH(SalesDataTable[[#This Row],[Order Date]])/3,0)</f>
        <v>Q3</v>
      </c>
      <c r="W1477" s="9">
        <f>MONTH(SalesDataTable[[#This Row],[Order Date]])</f>
        <v>7</v>
      </c>
      <c r="X1477" s="8" t="str">
        <f>TEXT(SalesDataTable[[#This Row],[Order Date]],"mmm")</f>
        <v>Jul</v>
      </c>
    </row>
    <row r="1478" spans="1:24" ht="16">
      <c r="A1478" s="2">
        <v>4136</v>
      </c>
      <c r="B1478" s="3">
        <v>46228</v>
      </c>
      <c r="C1478" s="5">
        <f>YEAR(SalesDataTable[[#This Row],[Order Date]])</f>
        <v>2026</v>
      </c>
      <c r="D1478" s="14" t="str">
        <f>"Q"&amp;ROUNDUP(MONTH(SalesDataTable[[#This Row],[Order Date]])/3,0)</f>
        <v>Q3</v>
      </c>
      <c r="E1478" s="5">
        <f>MONTH(SalesDataTable[[#This Row],[Order Date]])</f>
        <v>7</v>
      </c>
      <c r="F1478" s="5" t="str">
        <f>TEXT(SalesDataTable[[#This Row],[Order Date]], "MMM")</f>
        <v>Jul</v>
      </c>
      <c r="G1478" s="4" t="s">
        <v>6</v>
      </c>
      <c r="H1478" s="4" t="s">
        <v>41</v>
      </c>
      <c r="I1478" s="4" t="s">
        <v>19</v>
      </c>
      <c r="J1478" s="4" t="s">
        <v>13</v>
      </c>
      <c r="K1478" s="4" t="s">
        <v>4</v>
      </c>
      <c r="L1478" s="4" t="s">
        <v>5</v>
      </c>
      <c r="M1478" s="9">
        <v>2</v>
      </c>
      <c r="N1478" s="6">
        <v>80.25</v>
      </c>
      <c r="O1478" s="7">
        <v>0.05</v>
      </c>
      <c r="P1478" s="6">
        <v>42.39</v>
      </c>
      <c r="Q1478" s="6">
        <f t="shared" si="92"/>
        <v>152.47499999999999</v>
      </c>
      <c r="R1478" s="6">
        <f t="shared" si="93"/>
        <v>84.78</v>
      </c>
      <c r="S1478" s="6">
        <f t="shared" si="94"/>
        <v>67.694999999999993</v>
      </c>
      <c r="T1478" s="8">
        <f t="shared" si="95"/>
        <v>0.44397442203639936</v>
      </c>
      <c r="U1478" s="5">
        <f>YEAR(SalesDataTable[[#This Row],[Order Date]])</f>
        <v>2026</v>
      </c>
      <c r="V1478" s="8" t="str">
        <f>"Q"&amp;ROUNDUP(MONTH(SalesDataTable[[#This Row],[Order Date]])/3,0)</f>
        <v>Q3</v>
      </c>
      <c r="W1478" s="9">
        <f>MONTH(SalesDataTable[[#This Row],[Order Date]])</f>
        <v>7</v>
      </c>
      <c r="X1478" s="8" t="str">
        <f>TEXT(SalesDataTable[[#This Row],[Order Date]],"mmm")</f>
        <v>Jul</v>
      </c>
    </row>
    <row r="1479" spans="1:24" ht="16">
      <c r="A1479" s="2">
        <v>4212</v>
      </c>
      <c r="B1479" s="3">
        <v>46228</v>
      </c>
      <c r="C1479" s="5">
        <f>YEAR(SalesDataTable[[#This Row],[Order Date]])</f>
        <v>2026</v>
      </c>
      <c r="D1479" s="14" t="str">
        <f>"Q"&amp;ROUNDUP(MONTH(SalesDataTable[[#This Row],[Order Date]])/3,0)</f>
        <v>Q3</v>
      </c>
      <c r="E1479" s="5">
        <f>MONTH(SalesDataTable[[#This Row],[Order Date]])</f>
        <v>7</v>
      </c>
      <c r="F1479" s="5" t="str">
        <f>TEXT(SalesDataTable[[#This Row],[Order Date]], "MMM")</f>
        <v>Jul</v>
      </c>
      <c r="G1479" s="4" t="s">
        <v>0</v>
      </c>
      <c r="H1479" s="4" t="s">
        <v>1</v>
      </c>
      <c r="I1479" s="4" t="s">
        <v>28</v>
      </c>
      <c r="J1479" s="4" t="s">
        <v>3</v>
      </c>
      <c r="K1479" s="4" t="s">
        <v>14</v>
      </c>
      <c r="L1479" s="4" t="s">
        <v>32</v>
      </c>
      <c r="M1479" s="9">
        <v>2</v>
      </c>
      <c r="N1479" s="6">
        <v>47.52</v>
      </c>
      <c r="O1479" s="7">
        <v>0.1</v>
      </c>
      <c r="P1479" s="6">
        <v>17.86</v>
      </c>
      <c r="Q1479" s="6">
        <f t="shared" si="92"/>
        <v>85.536000000000001</v>
      </c>
      <c r="R1479" s="6">
        <f t="shared" si="93"/>
        <v>35.72</v>
      </c>
      <c r="S1479" s="6">
        <f t="shared" si="94"/>
        <v>49.816000000000003</v>
      </c>
      <c r="T1479" s="8">
        <f t="shared" si="95"/>
        <v>0.58239805462027683</v>
      </c>
      <c r="U1479" s="5">
        <f>YEAR(SalesDataTable[[#This Row],[Order Date]])</f>
        <v>2026</v>
      </c>
      <c r="V1479" s="8" t="str">
        <f>"Q"&amp;ROUNDUP(MONTH(SalesDataTable[[#This Row],[Order Date]])/3,0)</f>
        <v>Q3</v>
      </c>
      <c r="W1479" s="9">
        <f>MONTH(SalesDataTable[[#This Row],[Order Date]])</f>
        <v>7</v>
      </c>
      <c r="X1479" s="8" t="str">
        <f>TEXT(SalesDataTable[[#This Row],[Order Date]],"mmm")</f>
        <v>Jul</v>
      </c>
    </row>
    <row r="1480" spans="1:24" ht="16">
      <c r="A1480" s="2">
        <v>4332</v>
      </c>
      <c r="B1480" s="3">
        <v>46228</v>
      </c>
      <c r="C1480" s="5">
        <f>YEAR(SalesDataTable[[#This Row],[Order Date]])</f>
        <v>2026</v>
      </c>
      <c r="D1480" s="14" t="str">
        <f>"Q"&amp;ROUNDUP(MONTH(SalesDataTable[[#This Row],[Order Date]])/3,0)</f>
        <v>Q3</v>
      </c>
      <c r="E1480" s="5">
        <f>MONTH(SalesDataTable[[#This Row],[Order Date]])</f>
        <v>7</v>
      </c>
      <c r="F1480" s="5" t="str">
        <f>TEXT(SalesDataTable[[#This Row],[Order Date]], "MMM")</f>
        <v>Jul</v>
      </c>
      <c r="G1480" s="4" t="s">
        <v>20</v>
      </c>
      <c r="H1480" s="4" t="s">
        <v>47</v>
      </c>
      <c r="I1480" s="4" t="s">
        <v>2</v>
      </c>
      <c r="J1480" s="4" t="s">
        <v>13</v>
      </c>
      <c r="K1480" s="4" t="s">
        <v>14</v>
      </c>
      <c r="L1480" s="4" t="s">
        <v>48</v>
      </c>
      <c r="M1480" s="9">
        <v>2</v>
      </c>
      <c r="N1480" s="6">
        <v>164.58</v>
      </c>
      <c r="O1480" s="7">
        <v>0.1</v>
      </c>
      <c r="P1480" s="6">
        <v>86.55</v>
      </c>
      <c r="Q1480" s="6">
        <f t="shared" si="92"/>
        <v>296.24400000000003</v>
      </c>
      <c r="R1480" s="6">
        <f t="shared" si="93"/>
        <v>173.1</v>
      </c>
      <c r="S1480" s="6">
        <f t="shared" si="94"/>
        <v>123.14400000000003</v>
      </c>
      <c r="T1480" s="8">
        <f t="shared" si="95"/>
        <v>0.41568436829100341</v>
      </c>
      <c r="U1480" s="5">
        <f>YEAR(SalesDataTable[[#This Row],[Order Date]])</f>
        <v>2026</v>
      </c>
      <c r="V1480" s="8" t="str">
        <f>"Q"&amp;ROUNDUP(MONTH(SalesDataTable[[#This Row],[Order Date]])/3,0)</f>
        <v>Q3</v>
      </c>
      <c r="W1480" s="9">
        <f>MONTH(SalesDataTable[[#This Row],[Order Date]])</f>
        <v>7</v>
      </c>
      <c r="X1480" s="8" t="str">
        <f>TEXT(SalesDataTable[[#This Row],[Order Date]],"mmm")</f>
        <v>Jul</v>
      </c>
    </row>
    <row r="1481" spans="1:24" ht="16">
      <c r="A1481" s="2">
        <v>702</v>
      </c>
      <c r="B1481" s="3">
        <v>46229</v>
      </c>
      <c r="C1481" s="5">
        <f>YEAR(SalesDataTable[[#This Row],[Order Date]])</f>
        <v>2026</v>
      </c>
      <c r="D1481" s="14" t="str">
        <f>"Q"&amp;ROUNDUP(MONTH(SalesDataTable[[#This Row],[Order Date]])/3,0)</f>
        <v>Q3</v>
      </c>
      <c r="E1481" s="5">
        <f>MONTH(SalesDataTable[[#This Row],[Order Date]])</f>
        <v>7</v>
      </c>
      <c r="F1481" s="5" t="str">
        <f>TEXT(SalesDataTable[[#This Row],[Order Date]], "MMM")</f>
        <v>Jul</v>
      </c>
      <c r="G1481" s="4" t="s">
        <v>0</v>
      </c>
      <c r="H1481" s="4" t="s">
        <v>36</v>
      </c>
      <c r="I1481" s="4" t="s">
        <v>2</v>
      </c>
      <c r="J1481" s="4" t="s">
        <v>13</v>
      </c>
      <c r="K1481" s="4" t="s">
        <v>4</v>
      </c>
      <c r="L1481" s="4" t="s">
        <v>26</v>
      </c>
      <c r="M1481" s="9">
        <v>1</v>
      </c>
      <c r="N1481" s="6">
        <v>39.99</v>
      </c>
      <c r="O1481" s="7">
        <v>0.05</v>
      </c>
      <c r="P1481" s="6">
        <v>16.739999999999998</v>
      </c>
      <c r="Q1481" s="6">
        <f t="shared" si="92"/>
        <v>37.990499999999997</v>
      </c>
      <c r="R1481" s="6">
        <f t="shared" si="93"/>
        <v>16.739999999999998</v>
      </c>
      <c r="S1481" s="6">
        <f t="shared" si="94"/>
        <v>21.250499999999999</v>
      </c>
      <c r="T1481" s="8">
        <f t="shared" si="95"/>
        <v>0.55936352509179932</v>
      </c>
      <c r="U1481" s="5">
        <f>YEAR(SalesDataTable[[#This Row],[Order Date]])</f>
        <v>2026</v>
      </c>
      <c r="V1481" s="8" t="str">
        <f>"Q"&amp;ROUNDUP(MONTH(SalesDataTable[[#This Row],[Order Date]])/3,0)</f>
        <v>Q3</v>
      </c>
      <c r="W1481" s="9">
        <f>MONTH(SalesDataTable[[#This Row],[Order Date]])</f>
        <v>7</v>
      </c>
      <c r="X1481" s="8" t="str">
        <f>TEXT(SalesDataTable[[#This Row],[Order Date]],"mmm")</f>
        <v>Jul</v>
      </c>
    </row>
    <row r="1482" spans="1:24" ht="16">
      <c r="A1482" s="2">
        <v>1223</v>
      </c>
      <c r="B1482" s="3">
        <v>46229</v>
      </c>
      <c r="C1482" s="5">
        <f>YEAR(SalesDataTable[[#This Row],[Order Date]])</f>
        <v>2026</v>
      </c>
      <c r="D1482" s="14" t="str">
        <f>"Q"&amp;ROUNDUP(MONTH(SalesDataTable[[#This Row],[Order Date]])/3,0)</f>
        <v>Q3</v>
      </c>
      <c r="E1482" s="5">
        <f>MONTH(SalesDataTable[[#This Row],[Order Date]])</f>
        <v>7</v>
      </c>
      <c r="F1482" s="5" t="str">
        <f>TEXT(SalesDataTable[[#This Row],[Order Date]], "MMM")</f>
        <v>Jul</v>
      </c>
      <c r="G1482" s="4" t="s">
        <v>6</v>
      </c>
      <c r="H1482" s="4" t="s">
        <v>43</v>
      </c>
      <c r="I1482" s="4" t="s">
        <v>19</v>
      </c>
      <c r="J1482" s="4" t="s">
        <v>13</v>
      </c>
      <c r="K1482" s="4" t="s">
        <v>9</v>
      </c>
      <c r="L1482" s="4" t="s">
        <v>17</v>
      </c>
      <c r="M1482" s="9">
        <v>1</v>
      </c>
      <c r="N1482" s="6">
        <v>140.44</v>
      </c>
      <c r="O1482" s="7">
        <v>0</v>
      </c>
      <c r="P1482" s="6">
        <v>77.08</v>
      </c>
      <c r="Q1482" s="6">
        <f t="shared" si="92"/>
        <v>140.44</v>
      </c>
      <c r="R1482" s="6">
        <f t="shared" si="93"/>
        <v>77.08</v>
      </c>
      <c r="S1482" s="6">
        <f t="shared" si="94"/>
        <v>63.36</v>
      </c>
      <c r="T1482" s="8">
        <f t="shared" si="95"/>
        <v>0.45115351751637711</v>
      </c>
      <c r="U1482" s="5">
        <f>YEAR(SalesDataTable[[#This Row],[Order Date]])</f>
        <v>2026</v>
      </c>
      <c r="V1482" s="8" t="str">
        <f>"Q"&amp;ROUNDUP(MONTH(SalesDataTable[[#This Row],[Order Date]])/3,0)</f>
        <v>Q3</v>
      </c>
      <c r="W1482" s="9">
        <f>MONTH(SalesDataTable[[#This Row],[Order Date]])</f>
        <v>7</v>
      </c>
      <c r="X1482" s="8" t="str">
        <f>TEXT(SalesDataTable[[#This Row],[Order Date]],"mmm")</f>
        <v>Jul</v>
      </c>
    </row>
    <row r="1483" spans="1:24" ht="16">
      <c r="A1483" s="2">
        <v>1370</v>
      </c>
      <c r="B1483" s="3">
        <v>46229</v>
      </c>
      <c r="C1483" s="5">
        <f>YEAR(SalesDataTable[[#This Row],[Order Date]])</f>
        <v>2026</v>
      </c>
      <c r="D1483" s="14" t="str">
        <f>"Q"&amp;ROUNDUP(MONTH(SalesDataTable[[#This Row],[Order Date]])/3,0)</f>
        <v>Q3</v>
      </c>
      <c r="E1483" s="5">
        <f>MONTH(SalesDataTable[[#This Row],[Order Date]])</f>
        <v>7</v>
      </c>
      <c r="F1483" s="5" t="str">
        <f>TEXT(SalesDataTable[[#This Row],[Order Date]], "MMM")</f>
        <v>Jul</v>
      </c>
      <c r="G1483" s="4" t="s">
        <v>11</v>
      </c>
      <c r="H1483" s="4" t="s">
        <v>39</v>
      </c>
      <c r="I1483" s="4" t="s">
        <v>28</v>
      </c>
      <c r="J1483" s="4" t="s">
        <v>13</v>
      </c>
      <c r="K1483" s="4" t="s">
        <v>34</v>
      </c>
      <c r="L1483" s="4" t="s">
        <v>38</v>
      </c>
      <c r="M1483" s="9">
        <v>2</v>
      </c>
      <c r="N1483" s="6">
        <v>123.73</v>
      </c>
      <c r="O1483" s="7">
        <v>0.05</v>
      </c>
      <c r="P1483" s="6">
        <v>68.22</v>
      </c>
      <c r="Q1483" s="6">
        <f t="shared" si="92"/>
        <v>235.08699999999999</v>
      </c>
      <c r="R1483" s="6">
        <f t="shared" si="93"/>
        <v>136.44</v>
      </c>
      <c r="S1483" s="6">
        <f t="shared" si="94"/>
        <v>98.646999999999991</v>
      </c>
      <c r="T1483" s="8">
        <f t="shared" si="95"/>
        <v>0.41961911973014243</v>
      </c>
      <c r="U1483" s="5">
        <f>YEAR(SalesDataTable[[#This Row],[Order Date]])</f>
        <v>2026</v>
      </c>
      <c r="V1483" s="8" t="str">
        <f>"Q"&amp;ROUNDUP(MONTH(SalesDataTable[[#This Row],[Order Date]])/3,0)</f>
        <v>Q3</v>
      </c>
      <c r="W1483" s="9">
        <f>MONTH(SalesDataTable[[#This Row],[Order Date]])</f>
        <v>7</v>
      </c>
      <c r="X1483" s="8" t="str">
        <f>TEXT(SalesDataTable[[#This Row],[Order Date]],"mmm")</f>
        <v>Jul</v>
      </c>
    </row>
    <row r="1484" spans="1:24" ht="16">
      <c r="A1484" s="2">
        <v>3476</v>
      </c>
      <c r="B1484" s="3">
        <v>46229</v>
      </c>
      <c r="C1484" s="5">
        <f>YEAR(SalesDataTable[[#This Row],[Order Date]])</f>
        <v>2026</v>
      </c>
      <c r="D1484" s="14" t="str">
        <f>"Q"&amp;ROUNDUP(MONTH(SalesDataTable[[#This Row],[Order Date]])/3,0)</f>
        <v>Q3</v>
      </c>
      <c r="E1484" s="5">
        <f>MONTH(SalesDataTable[[#This Row],[Order Date]])</f>
        <v>7</v>
      </c>
      <c r="F1484" s="5" t="str">
        <f>TEXT(SalesDataTable[[#This Row],[Order Date]], "MMM")</f>
        <v>Jul</v>
      </c>
      <c r="G1484" s="4" t="s">
        <v>20</v>
      </c>
      <c r="H1484" s="4" t="s">
        <v>47</v>
      </c>
      <c r="I1484" s="4" t="s">
        <v>8</v>
      </c>
      <c r="J1484" s="4" t="s">
        <v>13</v>
      </c>
      <c r="K1484" s="4" t="s">
        <v>14</v>
      </c>
      <c r="L1484" s="4" t="s">
        <v>44</v>
      </c>
      <c r="M1484" s="9">
        <v>3</v>
      </c>
      <c r="N1484" s="6">
        <v>132.68</v>
      </c>
      <c r="O1484" s="7">
        <v>0.15</v>
      </c>
      <c r="P1484" s="6">
        <v>67.38</v>
      </c>
      <c r="Q1484" s="6">
        <f t="shared" si="92"/>
        <v>338.334</v>
      </c>
      <c r="R1484" s="6">
        <f t="shared" si="93"/>
        <v>202.14</v>
      </c>
      <c r="S1484" s="6">
        <f t="shared" si="94"/>
        <v>136.19400000000002</v>
      </c>
      <c r="T1484" s="8">
        <f t="shared" si="95"/>
        <v>0.40254304917625783</v>
      </c>
      <c r="U1484" s="5">
        <f>YEAR(SalesDataTable[[#This Row],[Order Date]])</f>
        <v>2026</v>
      </c>
      <c r="V1484" s="8" t="str">
        <f>"Q"&amp;ROUNDUP(MONTH(SalesDataTable[[#This Row],[Order Date]])/3,0)</f>
        <v>Q3</v>
      </c>
      <c r="W1484" s="9">
        <f>MONTH(SalesDataTable[[#This Row],[Order Date]])</f>
        <v>7</v>
      </c>
      <c r="X1484" s="8" t="str">
        <f>TEXT(SalesDataTable[[#This Row],[Order Date]],"mmm")</f>
        <v>Jul</v>
      </c>
    </row>
    <row r="1485" spans="1:24" ht="16">
      <c r="A1485" s="2">
        <v>4066</v>
      </c>
      <c r="B1485" s="3">
        <v>46229</v>
      </c>
      <c r="C1485" s="5">
        <f>YEAR(SalesDataTable[[#This Row],[Order Date]])</f>
        <v>2026</v>
      </c>
      <c r="D1485" s="14" t="str">
        <f>"Q"&amp;ROUNDUP(MONTH(SalesDataTable[[#This Row],[Order Date]])/3,0)</f>
        <v>Q3</v>
      </c>
      <c r="E1485" s="5">
        <f>MONTH(SalesDataTable[[#This Row],[Order Date]])</f>
        <v>7</v>
      </c>
      <c r="F1485" s="5" t="str">
        <f>TEXT(SalesDataTable[[#This Row],[Order Date]], "MMM")</f>
        <v>Jul</v>
      </c>
      <c r="G1485" s="4" t="s">
        <v>20</v>
      </c>
      <c r="H1485" s="4" t="s">
        <v>31</v>
      </c>
      <c r="I1485" s="4" t="s">
        <v>19</v>
      </c>
      <c r="J1485" s="4" t="s">
        <v>13</v>
      </c>
      <c r="K1485" s="4" t="s">
        <v>34</v>
      </c>
      <c r="L1485" s="4" t="s">
        <v>42</v>
      </c>
      <c r="M1485" s="9">
        <v>1</v>
      </c>
      <c r="N1485" s="6">
        <v>35.479999999999997</v>
      </c>
      <c r="O1485" s="7">
        <v>0.05</v>
      </c>
      <c r="P1485" s="6">
        <v>14.15</v>
      </c>
      <c r="Q1485" s="6">
        <f t="shared" si="92"/>
        <v>33.705999999999996</v>
      </c>
      <c r="R1485" s="6">
        <f t="shared" si="93"/>
        <v>14.15</v>
      </c>
      <c r="S1485" s="6">
        <f t="shared" si="94"/>
        <v>19.555999999999997</v>
      </c>
      <c r="T1485" s="8">
        <f t="shared" si="95"/>
        <v>0.58019343737020113</v>
      </c>
      <c r="U1485" s="5">
        <f>YEAR(SalesDataTable[[#This Row],[Order Date]])</f>
        <v>2026</v>
      </c>
      <c r="V1485" s="8" t="str">
        <f>"Q"&amp;ROUNDUP(MONTH(SalesDataTable[[#This Row],[Order Date]])/3,0)</f>
        <v>Q3</v>
      </c>
      <c r="W1485" s="9">
        <f>MONTH(SalesDataTable[[#This Row],[Order Date]])</f>
        <v>7</v>
      </c>
      <c r="X1485" s="8" t="str">
        <f>TEXT(SalesDataTable[[#This Row],[Order Date]],"mmm")</f>
        <v>Jul</v>
      </c>
    </row>
    <row r="1486" spans="1:24" ht="16">
      <c r="A1486" s="2">
        <v>4153</v>
      </c>
      <c r="B1486" s="3">
        <v>46229</v>
      </c>
      <c r="C1486" s="5">
        <f>YEAR(SalesDataTable[[#This Row],[Order Date]])</f>
        <v>2026</v>
      </c>
      <c r="D1486" s="14" t="str">
        <f>"Q"&amp;ROUNDUP(MONTH(SalesDataTable[[#This Row],[Order Date]])/3,0)</f>
        <v>Q3</v>
      </c>
      <c r="E1486" s="5">
        <f>MONTH(SalesDataTable[[#This Row],[Order Date]])</f>
        <v>7</v>
      </c>
      <c r="F1486" s="5" t="str">
        <f>TEXT(SalesDataTable[[#This Row],[Order Date]], "MMM")</f>
        <v>Jul</v>
      </c>
      <c r="G1486" s="4" t="s">
        <v>20</v>
      </c>
      <c r="H1486" s="4" t="s">
        <v>31</v>
      </c>
      <c r="I1486" s="4" t="s">
        <v>2</v>
      </c>
      <c r="J1486" s="4" t="s">
        <v>16</v>
      </c>
      <c r="K1486" s="4" t="s">
        <v>14</v>
      </c>
      <c r="L1486" s="4" t="s">
        <v>44</v>
      </c>
      <c r="M1486" s="9">
        <v>3</v>
      </c>
      <c r="N1486" s="6">
        <v>134.63</v>
      </c>
      <c r="O1486" s="7">
        <v>0</v>
      </c>
      <c r="P1486" s="6">
        <v>67.2</v>
      </c>
      <c r="Q1486" s="6">
        <f t="shared" si="92"/>
        <v>403.89</v>
      </c>
      <c r="R1486" s="6">
        <f t="shared" si="93"/>
        <v>201.60000000000002</v>
      </c>
      <c r="S1486" s="6">
        <f t="shared" si="94"/>
        <v>202.28999999999996</v>
      </c>
      <c r="T1486" s="8">
        <f t="shared" si="95"/>
        <v>0.50085419297333422</v>
      </c>
      <c r="U1486" s="5">
        <f>YEAR(SalesDataTable[[#This Row],[Order Date]])</f>
        <v>2026</v>
      </c>
      <c r="V1486" s="8" t="str">
        <f>"Q"&amp;ROUNDUP(MONTH(SalesDataTable[[#This Row],[Order Date]])/3,0)</f>
        <v>Q3</v>
      </c>
      <c r="W1486" s="9">
        <f>MONTH(SalesDataTable[[#This Row],[Order Date]])</f>
        <v>7</v>
      </c>
      <c r="X1486" s="8" t="str">
        <f>TEXT(SalesDataTable[[#This Row],[Order Date]],"mmm")</f>
        <v>Jul</v>
      </c>
    </row>
    <row r="1487" spans="1:24" ht="16">
      <c r="A1487" s="2">
        <v>379</v>
      </c>
      <c r="B1487" s="3">
        <v>46230</v>
      </c>
      <c r="C1487" s="5">
        <f>YEAR(SalesDataTable[[#This Row],[Order Date]])</f>
        <v>2026</v>
      </c>
      <c r="D1487" s="14" t="str">
        <f>"Q"&amp;ROUNDUP(MONTH(SalesDataTable[[#This Row],[Order Date]])/3,0)</f>
        <v>Q3</v>
      </c>
      <c r="E1487" s="5">
        <f>MONTH(SalesDataTable[[#This Row],[Order Date]])</f>
        <v>7</v>
      </c>
      <c r="F1487" s="5" t="str">
        <f>TEXT(SalesDataTable[[#This Row],[Order Date]], "MMM")</f>
        <v>Jul</v>
      </c>
      <c r="G1487" s="4" t="s">
        <v>0</v>
      </c>
      <c r="H1487" s="4" t="s">
        <v>36</v>
      </c>
      <c r="I1487" s="4" t="s">
        <v>28</v>
      </c>
      <c r="J1487" s="4" t="s">
        <v>13</v>
      </c>
      <c r="K1487" s="4" t="s">
        <v>9</v>
      </c>
      <c r="L1487" s="4" t="s">
        <v>46</v>
      </c>
      <c r="M1487" s="9">
        <v>3</v>
      </c>
      <c r="N1487" s="6">
        <v>72.03</v>
      </c>
      <c r="O1487" s="7">
        <v>0</v>
      </c>
      <c r="P1487" s="6">
        <v>32.46</v>
      </c>
      <c r="Q1487" s="6">
        <f t="shared" si="92"/>
        <v>216.09</v>
      </c>
      <c r="R1487" s="6">
        <f t="shared" si="93"/>
        <v>97.38</v>
      </c>
      <c r="S1487" s="6">
        <f t="shared" si="94"/>
        <v>118.71000000000001</v>
      </c>
      <c r="T1487" s="8">
        <f t="shared" si="95"/>
        <v>0.54935443565181175</v>
      </c>
      <c r="U1487" s="5">
        <f>YEAR(SalesDataTable[[#This Row],[Order Date]])</f>
        <v>2026</v>
      </c>
      <c r="V1487" s="8" t="str">
        <f>"Q"&amp;ROUNDUP(MONTH(SalesDataTable[[#This Row],[Order Date]])/3,0)</f>
        <v>Q3</v>
      </c>
      <c r="W1487" s="9">
        <f>MONTH(SalesDataTable[[#This Row],[Order Date]])</f>
        <v>7</v>
      </c>
      <c r="X1487" s="8" t="str">
        <f>TEXT(SalesDataTable[[#This Row],[Order Date]],"mmm")</f>
        <v>Jul</v>
      </c>
    </row>
    <row r="1488" spans="1:24" ht="16">
      <c r="A1488" s="2">
        <v>820</v>
      </c>
      <c r="B1488" s="3">
        <v>46230</v>
      </c>
      <c r="C1488" s="5">
        <f>YEAR(SalesDataTable[[#This Row],[Order Date]])</f>
        <v>2026</v>
      </c>
      <c r="D1488" s="14" t="str">
        <f>"Q"&amp;ROUNDUP(MONTH(SalesDataTable[[#This Row],[Order Date]])/3,0)</f>
        <v>Q3</v>
      </c>
      <c r="E1488" s="5">
        <f>MONTH(SalesDataTable[[#This Row],[Order Date]])</f>
        <v>7</v>
      </c>
      <c r="F1488" s="5" t="str">
        <f>TEXT(SalesDataTable[[#This Row],[Order Date]], "MMM")</f>
        <v>Jul</v>
      </c>
      <c r="G1488" s="4" t="s">
        <v>20</v>
      </c>
      <c r="H1488" s="4" t="s">
        <v>31</v>
      </c>
      <c r="I1488" s="4" t="s">
        <v>28</v>
      </c>
      <c r="J1488" s="4" t="s">
        <v>3</v>
      </c>
      <c r="K1488" s="4" t="s">
        <v>34</v>
      </c>
      <c r="L1488" s="4" t="s">
        <v>35</v>
      </c>
      <c r="M1488" s="9">
        <v>1</v>
      </c>
      <c r="N1488" s="6">
        <v>40.24</v>
      </c>
      <c r="O1488" s="7">
        <v>0</v>
      </c>
      <c r="P1488" s="6">
        <v>15.05</v>
      </c>
      <c r="Q1488" s="6">
        <f t="shared" si="92"/>
        <v>40.24</v>
      </c>
      <c r="R1488" s="6">
        <f t="shared" si="93"/>
        <v>15.05</v>
      </c>
      <c r="S1488" s="6">
        <f t="shared" si="94"/>
        <v>25.19</v>
      </c>
      <c r="T1488" s="8">
        <f t="shared" si="95"/>
        <v>0.62599403578528823</v>
      </c>
      <c r="U1488" s="5">
        <f>YEAR(SalesDataTable[[#This Row],[Order Date]])</f>
        <v>2026</v>
      </c>
      <c r="V1488" s="8" t="str">
        <f>"Q"&amp;ROUNDUP(MONTH(SalesDataTable[[#This Row],[Order Date]])/3,0)</f>
        <v>Q3</v>
      </c>
      <c r="W1488" s="9">
        <f>MONTH(SalesDataTable[[#This Row],[Order Date]])</f>
        <v>7</v>
      </c>
      <c r="X1488" s="8" t="str">
        <f>TEXT(SalesDataTable[[#This Row],[Order Date]],"mmm")</f>
        <v>Jul</v>
      </c>
    </row>
    <row r="1489" spans="1:24" ht="16">
      <c r="A1489" s="2">
        <v>2003</v>
      </c>
      <c r="B1489" s="3">
        <v>46230</v>
      </c>
      <c r="C1489" s="5">
        <f>YEAR(SalesDataTable[[#This Row],[Order Date]])</f>
        <v>2026</v>
      </c>
      <c r="D1489" s="14" t="str">
        <f>"Q"&amp;ROUNDUP(MONTH(SalesDataTable[[#This Row],[Order Date]])/3,0)</f>
        <v>Q3</v>
      </c>
      <c r="E1489" s="5">
        <f>MONTH(SalesDataTable[[#This Row],[Order Date]])</f>
        <v>7</v>
      </c>
      <c r="F1489" s="5" t="str">
        <f>TEXT(SalesDataTable[[#This Row],[Order Date]], "MMM")</f>
        <v>Jul</v>
      </c>
      <c r="G1489" s="4" t="s">
        <v>11</v>
      </c>
      <c r="H1489" s="4" t="s">
        <v>25</v>
      </c>
      <c r="I1489" s="4" t="s">
        <v>19</v>
      </c>
      <c r="J1489" s="4" t="s">
        <v>3</v>
      </c>
      <c r="K1489" s="4" t="s">
        <v>14</v>
      </c>
      <c r="L1489" s="4" t="s">
        <v>15</v>
      </c>
      <c r="M1489" s="9">
        <v>1</v>
      </c>
      <c r="N1489" s="6">
        <v>36.14</v>
      </c>
      <c r="O1489" s="7">
        <v>0</v>
      </c>
      <c r="P1489" s="6">
        <v>13.52</v>
      </c>
      <c r="Q1489" s="6">
        <f t="shared" si="92"/>
        <v>36.14</v>
      </c>
      <c r="R1489" s="6">
        <f t="shared" si="93"/>
        <v>13.52</v>
      </c>
      <c r="S1489" s="6">
        <f t="shared" si="94"/>
        <v>22.62</v>
      </c>
      <c r="T1489" s="8">
        <f t="shared" si="95"/>
        <v>0.62589928057553956</v>
      </c>
      <c r="U1489" s="5">
        <f>YEAR(SalesDataTable[[#This Row],[Order Date]])</f>
        <v>2026</v>
      </c>
      <c r="V1489" s="8" t="str">
        <f>"Q"&amp;ROUNDUP(MONTH(SalesDataTable[[#This Row],[Order Date]])/3,0)</f>
        <v>Q3</v>
      </c>
      <c r="W1489" s="9">
        <f>MONTH(SalesDataTable[[#This Row],[Order Date]])</f>
        <v>7</v>
      </c>
      <c r="X1489" s="8" t="str">
        <f>TEXT(SalesDataTable[[#This Row],[Order Date]],"mmm")</f>
        <v>Jul</v>
      </c>
    </row>
    <row r="1490" spans="1:24" ht="16">
      <c r="A1490" s="2">
        <v>2682</v>
      </c>
      <c r="B1490" s="3">
        <v>46230</v>
      </c>
      <c r="C1490" s="5">
        <f>YEAR(SalesDataTable[[#This Row],[Order Date]])</f>
        <v>2026</v>
      </c>
      <c r="D1490" s="14" t="str">
        <f>"Q"&amp;ROUNDUP(MONTH(SalesDataTable[[#This Row],[Order Date]])/3,0)</f>
        <v>Q3</v>
      </c>
      <c r="E1490" s="5">
        <f>MONTH(SalesDataTable[[#This Row],[Order Date]])</f>
        <v>7</v>
      </c>
      <c r="F1490" s="5" t="str">
        <f>TEXT(SalesDataTable[[#This Row],[Order Date]], "MMM")</f>
        <v>Jul</v>
      </c>
      <c r="G1490" s="4" t="s">
        <v>6</v>
      </c>
      <c r="H1490" s="4" t="s">
        <v>41</v>
      </c>
      <c r="I1490" s="4" t="s">
        <v>2</v>
      </c>
      <c r="J1490" s="4" t="s">
        <v>13</v>
      </c>
      <c r="K1490" s="4" t="s">
        <v>34</v>
      </c>
      <c r="L1490" s="4" t="s">
        <v>35</v>
      </c>
      <c r="M1490" s="9">
        <v>2</v>
      </c>
      <c r="N1490" s="6">
        <v>40.22</v>
      </c>
      <c r="O1490" s="7">
        <v>0.05</v>
      </c>
      <c r="P1490" s="6">
        <v>14.72</v>
      </c>
      <c r="Q1490" s="6">
        <f t="shared" si="92"/>
        <v>76.417999999999992</v>
      </c>
      <c r="R1490" s="6">
        <f t="shared" si="93"/>
        <v>29.44</v>
      </c>
      <c r="S1490" s="6">
        <f t="shared" si="94"/>
        <v>46.977999999999994</v>
      </c>
      <c r="T1490" s="8">
        <f t="shared" si="95"/>
        <v>0.61475045146431473</v>
      </c>
      <c r="U1490" s="5">
        <f>YEAR(SalesDataTable[[#This Row],[Order Date]])</f>
        <v>2026</v>
      </c>
      <c r="V1490" s="8" t="str">
        <f>"Q"&amp;ROUNDUP(MONTH(SalesDataTable[[#This Row],[Order Date]])/3,0)</f>
        <v>Q3</v>
      </c>
      <c r="W1490" s="9">
        <f>MONTH(SalesDataTable[[#This Row],[Order Date]])</f>
        <v>7</v>
      </c>
      <c r="X1490" s="8" t="str">
        <f>TEXT(SalesDataTable[[#This Row],[Order Date]],"mmm")</f>
        <v>Jul</v>
      </c>
    </row>
    <row r="1491" spans="1:24" ht="16">
      <c r="A1491" s="2">
        <v>3860</v>
      </c>
      <c r="B1491" s="3">
        <v>46230</v>
      </c>
      <c r="C1491" s="5">
        <f>YEAR(SalesDataTable[[#This Row],[Order Date]])</f>
        <v>2026</v>
      </c>
      <c r="D1491" s="14" t="str">
        <f>"Q"&amp;ROUNDUP(MONTH(SalesDataTable[[#This Row],[Order Date]])/3,0)</f>
        <v>Q3</v>
      </c>
      <c r="E1491" s="5">
        <f>MONTH(SalesDataTable[[#This Row],[Order Date]])</f>
        <v>7</v>
      </c>
      <c r="F1491" s="5" t="str">
        <f>TEXT(SalesDataTable[[#This Row],[Order Date]], "MMM")</f>
        <v>Jul</v>
      </c>
      <c r="G1491" s="4" t="s">
        <v>20</v>
      </c>
      <c r="H1491" s="4" t="s">
        <v>31</v>
      </c>
      <c r="I1491" s="4" t="s">
        <v>2</v>
      </c>
      <c r="J1491" s="4" t="s">
        <v>3</v>
      </c>
      <c r="K1491" s="4" t="s">
        <v>34</v>
      </c>
      <c r="L1491" s="4" t="s">
        <v>42</v>
      </c>
      <c r="M1491" s="9">
        <v>3</v>
      </c>
      <c r="N1491" s="6">
        <v>37.130000000000003</v>
      </c>
      <c r="O1491" s="7">
        <v>0.05</v>
      </c>
      <c r="P1491" s="6">
        <v>14.29</v>
      </c>
      <c r="Q1491" s="6">
        <f t="shared" si="92"/>
        <v>105.82050000000001</v>
      </c>
      <c r="R1491" s="6">
        <f t="shared" si="93"/>
        <v>42.87</v>
      </c>
      <c r="S1491" s="6">
        <f t="shared" si="94"/>
        <v>62.950500000000012</v>
      </c>
      <c r="T1491" s="8">
        <f t="shared" si="95"/>
        <v>0.59488000907196625</v>
      </c>
      <c r="U1491" s="5">
        <f>YEAR(SalesDataTable[[#This Row],[Order Date]])</f>
        <v>2026</v>
      </c>
      <c r="V1491" s="8" t="str">
        <f>"Q"&amp;ROUNDUP(MONTH(SalesDataTable[[#This Row],[Order Date]])/3,0)</f>
        <v>Q3</v>
      </c>
      <c r="W1491" s="9">
        <f>MONTH(SalesDataTable[[#This Row],[Order Date]])</f>
        <v>7</v>
      </c>
      <c r="X1491" s="8" t="str">
        <f>TEXT(SalesDataTable[[#This Row],[Order Date]],"mmm")</f>
        <v>Jul</v>
      </c>
    </row>
    <row r="1492" spans="1:24" ht="16">
      <c r="A1492" s="2">
        <v>4063</v>
      </c>
      <c r="B1492" s="3">
        <v>46230</v>
      </c>
      <c r="C1492" s="5">
        <f>YEAR(SalesDataTable[[#This Row],[Order Date]])</f>
        <v>2026</v>
      </c>
      <c r="D1492" s="14" t="str">
        <f>"Q"&amp;ROUNDUP(MONTH(SalesDataTable[[#This Row],[Order Date]])/3,0)</f>
        <v>Q3</v>
      </c>
      <c r="E1492" s="5">
        <f>MONTH(SalesDataTable[[#This Row],[Order Date]])</f>
        <v>7</v>
      </c>
      <c r="F1492" s="5" t="str">
        <f>TEXT(SalesDataTable[[#This Row],[Order Date]], "MMM")</f>
        <v>Jul</v>
      </c>
      <c r="G1492" s="4" t="s">
        <v>0</v>
      </c>
      <c r="H1492" s="4" t="s">
        <v>36</v>
      </c>
      <c r="I1492" s="4" t="s">
        <v>2</v>
      </c>
      <c r="J1492" s="4" t="s">
        <v>13</v>
      </c>
      <c r="K1492" s="4" t="s">
        <v>23</v>
      </c>
      <c r="L1492" s="4" t="s">
        <v>51</v>
      </c>
      <c r="M1492" s="9">
        <v>4</v>
      </c>
      <c r="N1492" s="6">
        <v>125.07</v>
      </c>
      <c r="O1492" s="7">
        <v>0.05</v>
      </c>
      <c r="P1492" s="6">
        <v>60</v>
      </c>
      <c r="Q1492" s="6">
        <f t="shared" si="92"/>
        <v>475.26599999999996</v>
      </c>
      <c r="R1492" s="6">
        <f t="shared" si="93"/>
        <v>240</v>
      </c>
      <c r="S1492" s="6">
        <f t="shared" si="94"/>
        <v>235.26599999999996</v>
      </c>
      <c r="T1492" s="8">
        <f t="shared" si="95"/>
        <v>0.4950196311118405</v>
      </c>
      <c r="U1492" s="5">
        <f>YEAR(SalesDataTable[[#This Row],[Order Date]])</f>
        <v>2026</v>
      </c>
      <c r="V1492" s="8" t="str">
        <f>"Q"&amp;ROUNDUP(MONTH(SalesDataTable[[#This Row],[Order Date]])/3,0)</f>
        <v>Q3</v>
      </c>
      <c r="W1492" s="9">
        <f>MONTH(SalesDataTable[[#This Row],[Order Date]])</f>
        <v>7</v>
      </c>
      <c r="X1492" s="8" t="str">
        <f>TEXT(SalesDataTable[[#This Row],[Order Date]],"mmm")</f>
        <v>Jul</v>
      </c>
    </row>
    <row r="1493" spans="1:24" ht="16">
      <c r="A1493" s="2">
        <v>4474</v>
      </c>
      <c r="B1493" s="3">
        <v>46230</v>
      </c>
      <c r="C1493" s="5">
        <f>YEAR(SalesDataTable[[#This Row],[Order Date]])</f>
        <v>2026</v>
      </c>
      <c r="D1493" s="14" t="str">
        <f>"Q"&amp;ROUNDUP(MONTH(SalesDataTable[[#This Row],[Order Date]])/3,0)</f>
        <v>Q3</v>
      </c>
      <c r="E1493" s="5">
        <f>MONTH(SalesDataTable[[#This Row],[Order Date]])</f>
        <v>7</v>
      </c>
      <c r="F1493" s="5" t="str">
        <f>TEXT(SalesDataTable[[#This Row],[Order Date]], "MMM")</f>
        <v>Jul</v>
      </c>
      <c r="G1493" s="4" t="s">
        <v>20</v>
      </c>
      <c r="H1493" s="4" t="s">
        <v>47</v>
      </c>
      <c r="I1493" s="4" t="s">
        <v>8</v>
      </c>
      <c r="J1493" s="4" t="s">
        <v>3</v>
      </c>
      <c r="K1493" s="4" t="s">
        <v>34</v>
      </c>
      <c r="L1493" s="4" t="s">
        <v>38</v>
      </c>
      <c r="M1493" s="9">
        <v>5</v>
      </c>
      <c r="N1493" s="6">
        <v>122.14</v>
      </c>
      <c r="O1493" s="7">
        <v>0.05</v>
      </c>
      <c r="P1493" s="6">
        <v>70.64</v>
      </c>
      <c r="Q1493" s="6">
        <f t="shared" si="92"/>
        <v>580.16499999999996</v>
      </c>
      <c r="R1493" s="6">
        <f t="shared" si="93"/>
        <v>353.2</v>
      </c>
      <c r="S1493" s="6">
        <f t="shared" si="94"/>
        <v>226.96499999999997</v>
      </c>
      <c r="T1493" s="8">
        <f t="shared" si="95"/>
        <v>0.39120767367903958</v>
      </c>
      <c r="U1493" s="5">
        <f>YEAR(SalesDataTable[[#This Row],[Order Date]])</f>
        <v>2026</v>
      </c>
      <c r="V1493" s="8" t="str">
        <f>"Q"&amp;ROUNDUP(MONTH(SalesDataTable[[#This Row],[Order Date]])/3,0)</f>
        <v>Q3</v>
      </c>
      <c r="W1493" s="9">
        <f>MONTH(SalesDataTable[[#This Row],[Order Date]])</f>
        <v>7</v>
      </c>
      <c r="X1493" s="8" t="str">
        <f>TEXT(SalesDataTable[[#This Row],[Order Date]],"mmm")</f>
        <v>Jul</v>
      </c>
    </row>
    <row r="1494" spans="1:24" ht="16">
      <c r="A1494" s="2">
        <v>21</v>
      </c>
      <c r="B1494" s="3">
        <v>46231</v>
      </c>
      <c r="C1494" s="5">
        <f>YEAR(SalesDataTable[[#This Row],[Order Date]])</f>
        <v>2026</v>
      </c>
      <c r="D1494" s="14" t="str">
        <f>"Q"&amp;ROUNDUP(MONTH(SalesDataTable[[#This Row],[Order Date]])/3,0)</f>
        <v>Q3</v>
      </c>
      <c r="E1494" s="5">
        <f>MONTH(SalesDataTable[[#This Row],[Order Date]])</f>
        <v>7</v>
      </c>
      <c r="F1494" s="5" t="str">
        <f>TEXT(SalesDataTable[[#This Row],[Order Date]], "MMM")</f>
        <v>Jul</v>
      </c>
      <c r="G1494" s="4" t="s">
        <v>6</v>
      </c>
      <c r="H1494" s="4" t="s">
        <v>41</v>
      </c>
      <c r="I1494" s="4" t="s">
        <v>2</v>
      </c>
      <c r="J1494" s="4" t="s">
        <v>16</v>
      </c>
      <c r="K1494" s="4" t="s">
        <v>23</v>
      </c>
      <c r="L1494" s="4" t="s">
        <v>51</v>
      </c>
      <c r="M1494" s="9">
        <v>1</v>
      </c>
      <c r="N1494" s="6">
        <v>120.09</v>
      </c>
      <c r="O1494" s="7">
        <v>0</v>
      </c>
      <c r="P1494" s="6">
        <v>62.18</v>
      </c>
      <c r="Q1494" s="6">
        <f t="shared" si="92"/>
        <v>120.09</v>
      </c>
      <c r="R1494" s="6">
        <f t="shared" si="93"/>
        <v>62.18</v>
      </c>
      <c r="S1494" s="6">
        <f t="shared" si="94"/>
        <v>57.910000000000004</v>
      </c>
      <c r="T1494" s="8">
        <f t="shared" si="95"/>
        <v>0.48222166708302111</v>
      </c>
      <c r="U1494" s="5">
        <f>YEAR(SalesDataTable[[#This Row],[Order Date]])</f>
        <v>2026</v>
      </c>
      <c r="V1494" s="8" t="str">
        <f>"Q"&amp;ROUNDUP(MONTH(SalesDataTable[[#This Row],[Order Date]])/3,0)</f>
        <v>Q3</v>
      </c>
      <c r="W1494" s="9">
        <f>MONTH(SalesDataTable[[#This Row],[Order Date]])</f>
        <v>7</v>
      </c>
      <c r="X1494" s="8" t="str">
        <f>TEXT(SalesDataTable[[#This Row],[Order Date]],"mmm")</f>
        <v>Jul</v>
      </c>
    </row>
    <row r="1495" spans="1:24" ht="16">
      <c r="A1495" s="2">
        <v>368</v>
      </c>
      <c r="B1495" s="3">
        <v>46231</v>
      </c>
      <c r="C1495" s="5">
        <f>YEAR(SalesDataTable[[#This Row],[Order Date]])</f>
        <v>2026</v>
      </c>
      <c r="D1495" s="14" t="str">
        <f>"Q"&amp;ROUNDUP(MONTH(SalesDataTable[[#This Row],[Order Date]])/3,0)</f>
        <v>Q3</v>
      </c>
      <c r="E1495" s="5">
        <f>MONTH(SalesDataTable[[#This Row],[Order Date]])</f>
        <v>7</v>
      </c>
      <c r="F1495" s="5" t="str">
        <f>TEXT(SalesDataTable[[#This Row],[Order Date]], "MMM")</f>
        <v>Jul</v>
      </c>
      <c r="G1495" s="4" t="s">
        <v>20</v>
      </c>
      <c r="H1495" s="4" t="s">
        <v>21</v>
      </c>
      <c r="I1495" s="4" t="s">
        <v>28</v>
      </c>
      <c r="J1495" s="4" t="s">
        <v>3</v>
      </c>
      <c r="K1495" s="4" t="s">
        <v>4</v>
      </c>
      <c r="L1495" s="4" t="s">
        <v>30</v>
      </c>
      <c r="M1495" s="9">
        <v>6</v>
      </c>
      <c r="N1495" s="6">
        <v>102.75</v>
      </c>
      <c r="O1495" s="7">
        <v>0</v>
      </c>
      <c r="P1495" s="6">
        <v>51.55</v>
      </c>
      <c r="Q1495" s="6">
        <f t="shared" si="92"/>
        <v>616.5</v>
      </c>
      <c r="R1495" s="6">
        <f t="shared" si="93"/>
        <v>309.29999999999995</v>
      </c>
      <c r="S1495" s="6">
        <f t="shared" si="94"/>
        <v>307.20000000000005</v>
      </c>
      <c r="T1495" s="8">
        <f t="shared" si="95"/>
        <v>0.49829683698296845</v>
      </c>
      <c r="U1495" s="5">
        <f>YEAR(SalesDataTable[[#This Row],[Order Date]])</f>
        <v>2026</v>
      </c>
      <c r="V1495" s="8" t="str">
        <f>"Q"&amp;ROUNDUP(MONTH(SalesDataTable[[#This Row],[Order Date]])/3,0)</f>
        <v>Q3</v>
      </c>
      <c r="W1495" s="9">
        <f>MONTH(SalesDataTable[[#This Row],[Order Date]])</f>
        <v>7</v>
      </c>
      <c r="X1495" s="8" t="str">
        <f>TEXT(SalesDataTable[[#This Row],[Order Date]],"mmm")</f>
        <v>Jul</v>
      </c>
    </row>
    <row r="1496" spans="1:24" ht="16">
      <c r="A1496" s="2">
        <v>457</v>
      </c>
      <c r="B1496" s="3">
        <v>46231</v>
      </c>
      <c r="C1496" s="5">
        <f>YEAR(SalesDataTable[[#This Row],[Order Date]])</f>
        <v>2026</v>
      </c>
      <c r="D1496" s="14" t="str">
        <f>"Q"&amp;ROUNDUP(MONTH(SalesDataTable[[#This Row],[Order Date]])/3,0)</f>
        <v>Q3</v>
      </c>
      <c r="E1496" s="5">
        <f>MONTH(SalesDataTable[[#This Row],[Order Date]])</f>
        <v>7</v>
      </c>
      <c r="F1496" s="5" t="str">
        <f>TEXT(SalesDataTable[[#This Row],[Order Date]], "MMM")</f>
        <v>Jul</v>
      </c>
      <c r="G1496" s="4" t="s">
        <v>11</v>
      </c>
      <c r="H1496" s="4" t="s">
        <v>12</v>
      </c>
      <c r="I1496" s="4" t="s">
        <v>2</v>
      </c>
      <c r="J1496" s="4" t="s">
        <v>3</v>
      </c>
      <c r="K1496" s="4" t="s">
        <v>23</v>
      </c>
      <c r="L1496" s="4" t="s">
        <v>29</v>
      </c>
      <c r="M1496" s="9">
        <v>4</v>
      </c>
      <c r="N1496" s="6">
        <v>191.15</v>
      </c>
      <c r="O1496" s="7">
        <v>0</v>
      </c>
      <c r="P1496" s="6">
        <v>105.01</v>
      </c>
      <c r="Q1496" s="6">
        <f t="shared" si="92"/>
        <v>764.6</v>
      </c>
      <c r="R1496" s="6">
        <f t="shared" si="93"/>
        <v>420.04</v>
      </c>
      <c r="S1496" s="6">
        <f t="shared" si="94"/>
        <v>344.56</v>
      </c>
      <c r="T1496" s="8">
        <f t="shared" si="95"/>
        <v>0.45064085796494896</v>
      </c>
      <c r="U1496" s="5">
        <f>YEAR(SalesDataTable[[#This Row],[Order Date]])</f>
        <v>2026</v>
      </c>
      <c r="V1496" s="8" t="str">
        <f>"Q"&amp;ROUNDUP(MONTH(SalesDataTable[[#This Row],[Order Date]])/3,0)</f>
        <v>Q3</v>
      </c>
      <c r="W1496" s="9">
        <f>MONTH(SalesDataTable[[#This Row],[Order Date]])</f>
        <v>7</v>
      </c>
      <c r="X1496" s="8" t="str">
        <f>TEXT(SalesDataTable[[#This Row],[Order Date]],"mmm")</f>
        <v>Jul</v>
      </c>
    </row>
    <row r="1497" spans="1:24" ht="16">
      <c r="A1497" s="2">
        <v>1516</v>
      </c>
      <c r="B1497" s="3">
        <v>46231</v>
      </c>
      <c r="C1497" s="5">
        <f>YEAR(SalesDataTable[[#This Row],[Order Date]])</f>
        <v>2026</v>
      </c>
      <c r="D1497" s="14" t="str">
        <f>"Q"&amp;ROUNDUP(MONTH(SalesDataTable[[#This Row],[Order Date]])/3,0)</f>
        <v>Q3</v>
      </c>
      <c r="E1497" s="5">
        <f>MONTH(SalesDataTable[[#This Row],[Order Date]])</f>
        <v>7</v>
      </c>
      <c r="F1497" s="5" t="str">
        <f>TEXT(SalesDataTable[[#This Row],[Order Date]], "MMM")</f>
        <v>Jul</v>
      </c>
      <c r="G1497" s="4" t="s">
        <v>0</v>
      </c>
      <c r="H1497" s="4" t="s">
        <v>36</v>
      </c>
      <c r="I1497" s="4" t="s">
        <v>2</v>
      </c>
      <c r="J1497" s="4" t="s">
        <v>16</v>
      </c>
      <c r="K1497" s="4" t="s">
        <v>34</v>
      </c>
      <c r="L1497" s="4" t="s">
        <v>35</v>
      </c>
      <c r="M1497" s="9">
        <v>2</v>
      </c>
      <c r="N1497" s="6">
        <v>40.15</v>
      </c>
      <c r="O1497" s="7">
        <v>0.1</v>
      </c>
      <c r="P1497" s="6">
        <v>14.86</v>
      </c>
      <c r="Q1497" s="6">
        <f t="shared" si="92"/>
        <v>72.27</v>
      </c>
      <c r="R1497" s="6">
        <f t="shared" si="93"/>
        <v>29.72</v>
      </c>
      <c r="S1497" s="6">
        <f t="shared" si="94"/>
        <v>42.55</v>
      </c>
      <c r="T1497" s="8">
        <f t="shared" si="95"/>
        <v>0.58876435588764353</v>
      </c>
      <c r="U1497" s="5">
        <f>YEAR(SalesDataTable[[#This Row],[Order Date]])</f>
        <v>2026</v>
      </c>
      <c r="V1497" s="8" t="str">
        <f>"Q"&amp;ROUNDUP(MONTH(SalesDataTable[[#This Row],[Order Date]])/3,0)</f>
        <v>Q3</v>
      </c>
      <c r="W1497" s="9">
        <f>MONTH(SalesDataTable[[#This Row],[Order Date]])</f>
        <v>7</v>
      </c>
      <c r="X1497" s="8" t="str">
        <f>TEXT(SalesDataTable[[#This Row],[Order Date]],"mmm")</f>
        <v>Jul</v>
      </c>
    </row>
    <row r="1498" spans="1:24" ht="16">
      <c r="A1498" s="2">
        <v>2266</v>
      </c>
      <c r="B1498" s="3">
        <v>46231</v>
      </c>
      <c r="C1498" s="5">
        <f>YEAR(SalesDataTable[[#This Row],[Order Date]])</f>
        <v>2026</v>
      </c>
      <c r="D1498" s="14" t="str">
        <f>"Q"&amp;ROUNDUP(MONTH(SalesDataTable[[#This Row],[Order Date]])/3,0)</f>
        <v>Q3</v>
      </c>
      <c r="E1498" s="5">
        <f>MONTH(SalesDataTable[[#This Row],[Order Date]])</f>
        <v>7</v>
      </c>
      <c r="F1498" s="5" t="str">
        <f>TEXT(SalesDataTable[[#This Row],[Order Date]], "MMM")</f>
        <v>Jul</v>
      </c>
      <c r="G1498" s="4" t="s">
        <v>6</v>
      </c>
      <c r="H1498" s="4" t="s">
        <v>41</v>
      </c>
      <c r="I1498" s="4" t="s">
        <v>28</v>
      </c>
      <c r="J1498" s="4" t="s">
        <v>16</v>
      </c>
      <c r="K1498" s="4" t="s">
        <v>23</v>
      </c>
      <c r="L1498" s="4" t="s">
        <v>40</v>
      </c>
      <c r="M1498" s="9">
        <v>1</v>
      </c>
      <c r="N1498" s="6">
        <v>83.05</v>
      </c>
      <c r="O1498" s="7">
        <v>0</v>
      </c>
      <c r="P1498" s="6">
        <v>38.86</v>
      </c>
      <c r="Q1498" s="6">
        <f t="shared" si="92"/>
        <v>83.05</v>
      </c>
      <c r="R1498" s="6">
        <f t="shared" si="93"/>
        <v>38.86</v>
      </c>
      <c r="S1498" s="6">
        <f t="shared" si="94"/>
        <v>44.19</v>
      </c>
      <c r="T1498" s="8">
        <f t="shared" si="95"/>
        <v>0.53208910295003009</v>
      </c>
      <c r="U1498" s="5">
        <f>YEAR(SalesDataTable[[#This Row],[Order Date]])</f>
        <v>2026</v>
      </c>
      <c r="V1498" s="8" t="str">
        <f>"Q"&amp;ROUNDUP(MONTH(SalesDataTable[[#This Row],[Order Date]])/3,0)</f>
        <v>Q3</v>
      </c>
      <c r="W1498" s="9">
        <f>MONTH(SalesDataTable[[#This Row],[Order Date]])</f>
        <v>7</v>
      </c>
      <c r="X1498" s="8" t="str">
        <f>TEXT(SalesDataTable[[#This Row],[Order Date]],"mmm")</f>
        <v>Jul</v>
      </c>
    </row>
    <row r="1499" spans="1:24" ht="16">
      <c r="A1499" s="2">
        <v>2802</v>
      </c>
      <c r="B1499" s="3">
        <v>46231</v>
      </c>
      <c r="C1499" s="5">
        <f>YEAR(SalesDataTable[[#This Row],[Order Date]])</f>
        <v>2026</v>
      </c>
      <c r="D1499" s="14" t="str">
        <f>"Q"&amp;ROUNDUP(MONTH(SalesDataTable[[#This Row],[Order Date]])/3,0)</f>
        <v>Q3</v>
      </c>
      <c r="E1499" s="5">
        <f>MONTH(SalesDataTable[[#This Row],[Order Date]])</f>
        <v>7</v>
      </c>
      <c r="F1499" s="5" t="str">
        <f>TEXT(SalesDataTable[[#This Row],[Order Date]], "MMM")</f>
        <v>Jul</v>
      </c>
      <c r="G1499" s="4" t="s">
        <v>0</v>
      </c>
      <c r="H1499" s="4" t="s">
        <v>36</v>
      </c>
      <c r="I1499" s="4" t="s">
        <v>2</v>
      </c>
      <c r="J1499" s="4" t="s">
        <v>3</v>
      </c>
      <c r="K1499" s="4" t="s">
        <v>9</v>
      </c>
      <c r="L1499" s="4" t="s">
        <v>17</v>
      </c>
      <c r="M1499" s="9">
        <v>2</v>
      </c>
      <c r="N1499" s="6">
        <v>146.22999999999999</v>
      </c>
      <c r="O1499" s="7">
        <v>0</v>
      </c>
      <c r="P1499" s="6">
        <v>79.040000000000006</v>
      </c>
      <c r="Q1499" s="6">
        <f t="shared" si="92"/>
        <v>292.45999999999998</v>
      </c>
      <c r="R1499" s="6">
        <f t="shared" si="93"/>
        <v>158.08000000000001</v>
      </c>
      <c r="S1499" s="6">
        <f t="shared" si="94"/>
        <v>134.37999999999997</v>
      </c>
      <c r="T1499" s="8">
        <f t="shared" si="95"/>
        <v>0.45948163851466861</v>
      </c>
      <c r="U1499" s="5">
        <f>YEAR(SalesDataTable[[#This Row],[Order Date]])</f>
        <v>2026</v>
      </c>
      <c r="V1499" s="8" t="str">
        <f>"Q"&amp;ROUNDUP(MONTH(SalesDataTable[[#This Row],[Order Date]])/3,0)</f>
        <v>Q3</v>
      </c>
      <c r="W1499" s="9">
        <f>MONTH(SalesDataTable[[#This Row],[Order Date]])</f>
        <v>7</v>
      </c>
      <c r="X1499" s="8" t="str">
        <f>TEXT(SalesDataTable[[#This Row],[Order Date]],"mmm")</f>
        <v>Jul</v>
      </c>
    </row>
    <row r="1500" spans="1:24" ht="16">
      <c r="A1500" s="2">
        <v>3604</v>
      </c>
      <c r="B1500" s="3">
        <v>46231</v>
      </c>
      <c r="C1500" s="5">
        <f>YEAR(SalesDataTable[[#This Row],[Order Date]])</f>
        <v>2026</v>
      </c>
      <c r="D1500" s="14" t="str">
        <f>"Q"&amp;ROUNDUP(MONTH(SalesDataTable[[#This Row],[Order Date]])/3,0)</f>
        <v>Q3</v>
      </c>
      <c r="E1500" s="5">
        <f>MONTH(SalesDataTable[[#This Row],[Order Date]])</f>
        <v>7</v>
      </c>
      <c r="F1500" s="5" t="str">
        <f>TEXT(SalesDataTable[[#This Row],[Order Date]], "MMM")</f>
        <v>Jul</v>
      </c>
      <c r="G1500" s="4" t="s">
        <v>6</v>
      </c>
      <c r="H1500" s="4" t="s">
        <v>49</v>
      </c>
      <c r="I1500" s="4" t="s">
        <v>2</v>
      </c>
      <c r="J1500" s="4" t="s">
        <v>3</v>
      </c>
      <c r="K1500" s="4" t="s">
        <v>9</v>
      </c>
      <c r="L1500" s="4" t="s">
        <v>17</v>
      </c>
      <c r="M1500" s="9">
        <v>2</v>
      </c>
      <c r="N1500" s="6">
        <v>144.09</v>
      </c>
      <c r="O1500" s="7">
        <v>0</v>
      </c>
      <c r="P1500" s="6">
        <v>77.67</v>
      </c>
      <c r="Q1500" s="6">
        <f t="shared" si="92"/>
        <v>288.18</v>
      </c>
      <c r="R1500" s="6">
        <f t="shared" si="93"/>
        <v>155.34</v>
      </c>
      <c r="S1500" s="6">
        <f t="shared" si="94"/>
        <v>132.84</v>
      </c>
      <c r="T1500" s="8">
        <f t="shared" si="95"/>
        <v>0.46096189881324173</v>
      </c>
      <c r="U1500" s="5">
        <f>YEAR(SalesDataTable[[#This Row],[Order Date]])</f>
        <v>2026</v>
      </c>
      <c r="V1500" s="8" t="str">
        <f>"Q"&amp;ROUNDUP(MONTH(SalesDataTable[[#This Row],[Order Date]])/3,0)</f>
        <v>Q3</v>
      </c>
      <c r="W1500" s="9">
        <f>MONTH(SalesDataTable[[#This Row],[Order Date]])</f>
        <v>7</v>
      </c>
      <c r="X1500" s="8" t="str">
        <f>TEXT(SalesDataTable[[#This Row],[Order Date]],"mmm")</f>
        <v>Jul</v>
      </c>
    </row>
    <row r="1501" spans="1:24" ht="16">
      <c r="A1501" s="2">
        <v>3644</v>
      </c>
      <c r="B1501" s="3">
        <v>46231</v>
      </c>
      <c r="C1501" s="5">
        <f>YEAR(SalesDataTable[[#This Row],[Order Date]])</f>
        <v>2026</v>
      </c>
      <c r="D1501" s="14" t="str">
        <f>"Q"&amp;ROUNDUP(MONTH(SalesDataTable[[#This Row],[Order Date]])/3,0)</f>
        <v>Q3</v>
      </c>
      <c r="E1501" s="5">
        <f>MONTH(SalesDataTable[[#This Row],[Order Date]])</f>
        <v>7</v>
      </c>
      <c r="F1501" s="5" t="str">
        <f>TEXT(SalesDataTable[[#This Row],[Order Date]], "MMM")</f>
        <v>Jul</v>
      </c>
      <c r="G1501" s="4" t="s">
        <v>11</v>
      </c>
      <c r="H1501" s="4" t="s">
        <v>39</v>
      </c>
      <c r="I1501" s="4" t="s">
        <v>19</v>
      </c>
      <c r="J1501" s="4" t="s">
        <v>16</v>
      </c>
      <c r="K1501" s="4" t="s">
        <v>9</v>
      </c>
      <c r="L1501" s="4" t="s">
        <v>10</v>
      </c>
      <c r="M1501" s="9">
        <v>3</v>
      </c>
      <c r="N1501" s="6">
        <v>93.01</v>
      </c>
      <c r="O1501" s="7">
        <v>0.15</v>
      </c>
      <c r="P1501" s="6">
        <v>46.68</v>
      </c>
      <c r="Q1501" s="6">
        <f t="shared" si="92"/>
        <v>237.17550000000003</v>
      </c>
      <c r="R1501" s="6">
        <f t="shared" si="93"/>
        <v>140.04</v>
      </c>
      <c r="S1501" s="6">
        <f t="shared" si="94"/>
        <v>97.135500000000036</v>
      </c>
      <c r="T1501" s="8">
        <f t="shared" si="95"/>
        <v>0.4095511551572571</v>
      </c>
      <c r="U1501" s="5">
        <f>YEAR(SalesDataTable[[#This Row],[Order Date]])</f>
        <v>2026</v>
      </c>
      <c r="V1501" s="8" t="str">
        <f>"Q"&amp;ROUNDUP(MONTH(SalesDataTable[[#This Row],[Order Date]])/3,0)</f>
        <v>Q3</v>
      </c>
      <c r="W1501" s="9">
        <f>MONTH(SalesDataTable[[#This Row],[Order Date]])</f>
        <v>7</v>
      </c>
      <c r="X1501" s="8" t="str">
        <f>TEXT(SalesDataTable[[#This Row],[Order Date]],"mmm")</f>
        <v>Jul</v>
      </c>
    </row>
    <row r="1502" spans="1:24" ht="16">
      <c r="A1502" s="2">
        <v>4271</v>
      </c>
      <c r="B1502" s="3">
        <v>46231</v>
      </c>
      <c r="C1502" s="5">
        <f>YEAR(SalesDataTable[[#This Row],[Order Date]])</f>
        <v>2026</v>
      </c>
      <c r="D1502" s="14" t="str">
        <f>"Q"&amp;ROUNDUP(MONTH(SalesDataTable[[#This Row],[Order Date]])/3,0)</f>
        <v>Q3</v>
      </c>
      <c r="E1502" s="5">
        <f>MONTH(SalesDataTable[[#This Row],[Order Date]])</f>
        <v>7</v>
      </c>
      <c r="F1502" s="5" t="str">
        <f>TEXT(SalesDataTable[[#This Row],[Order Date]], "MMM")</f>
        <v>Jul</v>
      </c>
      <c r="G1502" s="4" t="s">
        <v>0</v>
      </c>
      <c r="H1502" s="4" t="s">
        <v>1</v>
      </c>
      <c r="I1502" s="4" t="s">
        <v>19</v>
      </c>
      <c r="J1502" s="4" t="s">
        <v>13</v>
      </c>
      <c r="K1502" s="4" t="s">
        <v>23</v>
      </c>
      <c r="L1502" s="4" t="s">
        <v>51</v>
      </c>
      <c r="M1502" s="9">
        <v>1</v>
      </c>
      <c r="N1502" s="6">
        <v>121.61</v>
      </c>
      <c r="O1502" s="7">
        <v>0.1</v>
      </c>
      <c r="P1502" s="6">
        <v>60.58</v>
      </c>
      <c r="Q1502" s="6">
        <f t="shared" si="92"/>
        <v>109.449</v>
      </c>
      <c r="R1502" s="6">
        <f t="shared" si="93"/>
        <v>60.58</v>
      </c>
      <c r="S1502" s="6">
        <f t="shared" si="94"/>
        <v>48.869</v>
      </c>
      <c r="T1502" s="8">
        <f t="shared" si="95"/>
        <v>0.4465001964385239</v>
      </c>
      <c r="U1502" s="5">
        <f>YEAR(SalesDataTable[[#This Row],[Order Date]])</f>
        <v>2026</v>
      </c>
      <c r="V1502" s="8" t="str">
        <f>"Q"&amp;ROUNDUP(MONTH(SalesDataTable[[#This Row],[Order Date]])/3,0)</f>
        <v>Q3</v>
      </c>
      <c r="W1502" s="9">
        <f>MONTH(SalesDataTable[[#This Row],[Order Date]])</f>
        <v>7</v>
      </c>
      <c r="X1502" s="8" t="str">
        <f>TEXT(SalesDataTable[[#This Row],[Order Date]],"mmm")</f>
        <v>Jul</v>
      </c>
    </row>
    <row r="1503" spans="1:24" ht="16">
      <c r="A1503" s="2">
        <v>272</v>
      </c>
      <c r="B1503" s="3">
        <v>46232</v>
      </c>
      <c r="C1503" s="5">
        <f>YEAR(SalesDataTable[[#This Row],[Order Date]])</f>
        <v>2026</v>
      </c>
      <c r="D1503" s="14" t="str">
        <f>"Q"&amp;ROUNDUP(MONTH(SalesDataTable[[#This Row],[Order Date]])/3,0)</f>
        <v>Q3</v>
      </c>
      <c r="E1503" s="5">
        <f>MONTH(SalesDataTable[[#This Row],[Order Date]])</f>
        <v>7</v>
      </c>
      <c r="F1503" s="5" t="str">
        <f>TEXT(SalesDataTable[[#This Row],[Order Date]], "MMM")</f>
        <v>Jul</v>
      </c>
      <c r="G1503" s="4" t="s">
        <v>20</v>
      </c>
      <c r="H1503" s="4" t="s">
        <v>21</v>
      </c>
      <c r="I1503" s="4" t="s">
        <v>2</v>
      </c>
      <c r="J1503" s="4" t="s">
        <v>16</v>
      </c>
      <c r="K1503" s="4" t="s">
        <v>23</v>
      </c>
      <c r="L1503" s="4" t="s">
        <v>29</v>
      </c>
      <c r="M1503" s="9">
        <v>2</v>
      </c>
      <c r="N1503" s="6">
        <v>195.09</v>
      </c>
      <c r="O1503" s="7">
        <v>0</v>
      </c>
      <c r="P1503" s="6">
        <v>106.82</v>
      </c>
      <c r="Q1503" s="6">
        <f t="shared" si="92"/>
        <v>390.18</v>
      </c>
      <c r="R1503" s="6">
        <f t="shared" si="93"/>
        <v>213.64</v>
      </c>
      <c r="S1503" s="6">
        <f t="shared" si="94"/>
        <v>176.54000000000002</v>
      </c>
      <c r="T1503" s="8">
        <f t="shared" si="95"/>
        <v>0.45245783997129535</v>
      </c>
      <c r="U1503" s="5">
        <f>YEAR(SalesDataTable[[#This Row],[Order Date]])</f>
        <v>2026</v>
      </c>
      <c r="V1503" s="8" t="str">
        <f>"Q"&amp;ROUNDUP(MONTH(SalesDataTable[[#This Row],[Order Date]])/3,0)</f>
        <v>Q3</v>
      </c>
      <c r="W1503" s="9">
        <f>MONTH(SalesDataTable[[#This Row],[Order Date]])</f>
        <v>7</v>
      </c>
      <c r="X1503" s="8" t="str">
        <f>TEXT(SalesDataTable[[#This Row],[Order Date]],"mmm")</f>
        <v>Jul</v>
      </c>
    </row>
    <row r="1504" spans="1:24" ht="16">
      <c r="A1504" s="2">
        <v>1469</v>
      </c>
      <c r="B1504" s="3">
        <v>46232</v>
      </c>
      <c r="C1504" s="5">
        <f>YEAR(SalesDataTable[[#This Row],[Order Date]])</f>
        <v>2026</v>
      </c>
      <c r="D1504" s="14" t="str">
        <f>"Q"&amp;ROUNDUP(MONTH(SalesDataTable[[#This Row],[Order Date]])/3,0)</f>
        <v>Q3</v>
      </c>
      <c r="E1504" s="5">
        <f>MONTH(SalesDataTable[[#This Row],[Order Date]])</f>
        <v>7</v>
      </c>
      <c r="F1504" s="5" t="str">
        <f>TEXT(SalesDataTable[[#This Row],[Order Date]], "MMM")</f>
        <v>Jul</v>
      </c>
      <c r="G1504" s="4" t="s">
        <v>11</v>
      </c>
      <c r="H1504" s="4" t="s">
        <v>39</v>
      </c>
      <c r="I1504" s="4" t="s">
        <v>19</v>
      </c>
      <c r="J1504" s="4" t="s">
        <v>3</v>
      </c>
      <c r="K1504" s="4" t="s">
        <v>14</v>
      </c>
      <c r="L1504" s="4" t="s">
        <v>48</v>
      </c>
      <c r="M1504" s="9">
        <v>3</v>
      </c>
      <c r="N1504" s="6">
        <v>167.52</v>
      </c>
      <c r="O1504" s="7">
        <v>0</v>
      </c>
      <c r="P1504" s="6">
        <v>87.26</v>
      </c>
      <c r="Q1504" s="6">
        <f t="shared" si="92"/>
        <v>502.56000000000006</v>
      </c>
      <c r="R1504" s="6">
        <f t="shared" si="93"/>
        <v>261.78000000000003</v>
      </c>
      <c r="S1504" s="6">
        <f t="shared" si="94"/>
        <v>240.78000000000003</v>
      </c>
      <c r="T1504" s="8">
        <f t="shared" si="95"/>
        <v>0.4791069723018147</v>
      </c>
      <c r="U1504" s="5">
        <f>YEAR(SalesDataTable[[#This Row],[Order Date]])</f>
        <v>2026</v>
      </c>
      <c r="V1504" s="8" t="str">
        <f>"Q"&amp;ROUNDUP(MONTH(SalesDataTable[[#This Row],[Order Date]])/3,0)</f>
        <v>Q3</v>
      </c>
      <c r="W1504" s="9">
        <f>MONTH(SalesDataTable[[#This Row],[Order Date]])</f>
        <v>7</v>
      </c>
      <c r="X1504" s="8" t="str">
        <f>TEXT(SalesDataTable[[#This Row],[Order Date]],"mmm")</f>
        <v>Jul</v>
      </c>
    </row>
    <row r="1505" spans="1:24" ht="16">
      <c r="A1505" s="2">
        <v>2253</v>
      </c>
      <c r="B1505" s="3">
        <v>46232</v>
      </c>
      <c r="C1505" s="5">
        <f>YEAR(SalesDataTable[[#This Row],[Order Date]])</f>
        <v>2026</v>
      </c>
      <c r="D1505" s="14" t="str">
        <f>"Q"&amp;ROUNDUP(MONTH(SalesDataTable[[#This Row],[Order Date]])/3,0)</f>
        <v>Q3</v>
      </c>
      <c r="E1505" s="5">
        <f>MONTH(SalesDataTable[[#This Row],[Order Date]])</f>
        <v>7</v>
      </c>
      <c r="F1505" s="5" t="str">
        <f>TEXT(SalesDataTable[[#This Row],[Order Date]], "MMM")</f>
        <v>Jul</v>
      </c>
      <c r="G1505" s="4" t="s">
        <v>6</v>
      </c>
      <c r="H1505" s="4" t="s">
        <v>49</v>
      </c>
      <c r="I1505" s="4" t="s">
        <v>28</v>
      </c>
      <c r="J1505" s="4" t="s">
        <v>13</v>
      </c>
      <c r="K1505" s="4" t="s">
        <v>4</v>
      </c>
      <c r="L1505" s="4" t="s">
        <v>22</v>
      </c>
      <c r="M1505" s="9">
        <v>3</v>
      </c>
      <c r="N1505" s="6">
        <v>50.98</v>
      </c>
      <c r="O1505" s="7">
        <v>0</v>
      </c>
      <c r="P1505" s="6">
        <v>22.63</v>
      </c>
      <c r="Q1505" s="6">
        <f t="shared" si="92"/>
        <v>152.94</v>
      </c>
      <c r="R1505" s="6">
        <f t="shared" si="93"/>
        <v>67.89</v>
      </c>
      <c r="S1505" s="6">
        <f t="shared" si="94"/>
        <v>85.05</v>
      </c>
      <c r="T1505" s="8">
        <f t="shared" si="95"/>
        <v>0.55610043154178113</v>
      </c>
      <c r="U1505" s="5">
        <f>YEAR(SalesDataTable[[#This Row],[Order Date]])</f>
        <v>2026</v>
      </c>
      <c r="V1505" s="8" t="str">
        <f>"Q"&amp;ROUNDUP(MONTH(SalesDataTable[[#This Row],[Order Date]])/3,0)</f>
        <v>Q3</v>
      </c>
      <c r="W1505" s="9">
        <f>MONTH(SalesDataTable[[#This Row],[Order Date]])</f>
        <v>7</v>
      </c>
      <c r="X1505" s="8" t="str">
        <f>TEXT(SalesDataTable[[#This Row],[Order Date]],"mmm")</f>
        <v>Jul</v>
      </c>
    </row>
    <row r="1506" spans="1:24" ht="16">
      <c r="A1506" s="2">
        <v>2554</v>
      </c>
      <c r="B1506" s="3">
        <v>46232</v>
      </c>
      <c r="C1506" s="5">
        <f>YEAR(SalesDataTable[[#This Row],[Order Date]])</f>
        <v>2026</v>
      </c>
      <c r="D1506" s="14" t="str">
        <f>"Q"&amp;ROUNDUP(MONTH(SalesDataTable[[#This Row],[Order Date]])/3,0)</f>
        <v>Q3</v>
      </c>
      <c r="E1506" s="5">
        <f>MONTH(SalesDataTable[[#This Row],[Order Date]])</f>
        <v>7</v>
      </c>
      <c r="F1506" s="5" t="str">
        <f>TEXT(SalesDataTable[[#This Row],[Order Date]], "MMM")</f>
        <v>Jul</v>
      </c>
      <c r="G1506" s="4" t="s">
        <v>6</v>
      </c>
      <c r="H1506" s="4" t="s">
        <v>41</v>
      </c>
      <c r="I1506" s="4" t="s">
        <v>28</v>
      </c>
      <c r="J1506" s="4" t="s">
        <v>13</v>
      </c>
      <c r="K1506" s="4" t="s">
        <v>34</v>
      </c>
      <c r="L1506" s="4" t="s">
        <v>45</v>
      </c>
      <c r="M1506" s="9">
        <v>2</v>
      </c>
      <c r="N1506" s="6">
        <v>49.98</v>
      </c>
      <c r="O1506" s="7">
        <v>0.1</v>
      </c>
      <c r="P1506" s="6">
        <v>21.91</v>
      </c>
      <c r="Q1506" s="6">
        <f t="shared" si="92"/>
        <v>89.963999999999999</v>
      </c>
      <c r="R1506" s="6">
        <f t="shared" si="93"/>
        <v>43.82</v>
      </c>
      <c r="S1506" s="6">
        <f t="shared" si="94"/>
        <v>46.143999999999998</v>
      </c>
      <c r="T1506" s="8">
        <f t="shared" si="95"/>
        <v>0.51291627762215997</v>
      </c>
      <c r="U1506" s="5">
        <f>YEAR(SalesDataTable[[#This Row],[Order Date]])</f>
        <v>2026</v>
      </c>
      <c r="V1506" s="8" t="str">
        <f>"Q"&amp;ROUNDUP(MONTH(SalesDataTable[[#This Row],[Order Date]])/3,0)</f>
        <v>Q3</v>
      </c>
      <c r="W1506" s="9">
        <f>MONTH(SalesDataTable[[#This Row],[Order Date]])</f>
        <v>7</v>
      </c>
      <c r="X1506" s="8" t="str">
        <f>TEXT(SalesDataTable[[#This Row],[Order Date]],"mmm")</f>
        <v>Jul</v>
      </c>
    </row>
    <row r="1507" spans="1:24" ht="16">
      <c r="A1507" s="2">
        <v>2624</v>
      </c>
      <c r="B1507" s="3">
        <v>46232</v>
      </c>
      <c r="C1507" s="5">
        <f>YEAR(SalesDataTable[[#This Row],[Order Date]])</f>
        <v>2026</v>
      </c>
      <c r="D1507" s="14" t="str">
        <f>"Q"&amp;ROUNDUP(MONTH(SalesDataTable[[#This Row],[Order Date]])/3,0)</f>
        <v>Q3</v>
      </c>
      <c r="E1507" s="5">
        <f>MONTH(SalesDataTable[[#This Row],[Order Date]])</f>
        <v>7</v>
      </c>
      <c r="F1507" s="5" t="str">
        <f>TEXT(SalesDataTable[[#This Row],[Order Date]], "MMM")</f>
        <v>Jul</v>
      </c>
      <c r="G1507" s="4" t="s">
        <v>20</v>
      </c>
      <c r="H1507" s="4" t="s">
        <v>21</v>
      </c>
      <c r="I1507" s="4" t="s">
        <v>8</v>
      </c>
      <c r="J1507" s="4" t="s">
        <v>16</v>
      </c>
      <c r="K1507" s="4" t="s">
        <v>14</v>
      </c>
      <c r="L1507" s="4" t="s">
        <v>15</v>
      </c>
      <c r="M1507" s="9">
        <v>4</v>
      </c>
      <c r="N1507" s="6">
        <v>36.44</v>
      </c>
      <c r="O1507" s="7">
        <v>0.15</v>
      </c>
      <c r="P1507" s="6">
        <v>13.32</v>
      </c>
      <c r="Q1507" s="6">
        <f t="shared" si="92"/>
        <v>123.89599999999999</v>
      </c>
      <c r="R1507" s="6">
        <f t="shared" si="93"/>
        <v>53.28</v>
      </c>
      <c r="S1507" s="6">
        <f t="shared" si="94"/>
        <v>70.615999999999985</v>
      </c>
      <c r="T1507" s="8">
        <f t="shared" si="95"/>
        <v>0.5699619035319945</v>
      </c>
      <c r="U1507" s="5">
        <f>YEAR(SalesDataTable[[#This Row],[Order Date]])</f>
        <v>2026</v>
      </c>
      <c r="V1507" s="8" t="str">
        <f>"Q"&amp;ROUNDUP(MONTH(SalesDataTable[[#This Row],[Order Date]])/3,0)</f>
        <v>Q3</v>
      </c>
      <c r="W1507" s="9">
        <f>MONTH(SalesDataTable[[#This Row],[Order Date]])</f>
        <v>7</v>
      </c>
      <c r="X1507" s="8" t="str">
        <f>TEXT(SalesDataTable[[#This Row],[Order Date]],"mmm")</f>
        <v>Jul</v>
      </c>
    </row>
    <row r="1508" spans="1:24" ht="16">
      <c r="A1508" s="2">
        <v>3338</v>
      </c>
      <c r="B1508" s="3">
        <v>46232</v>
      </c>
      <c r="C1508" s="5">
        <f>YEAR(SalesDataTable[[#This Row],[Order Date]])</f>
        <v>2026</v>
      </c>
      <c r="D1508" s="14" t="str">
        <f>"Q"&amp;ROUNDUP(MONTH(SalesDataTable[[#This Row],[Order Date]])/3,0)</f>
        <v>Q3</v>
      </c>
      <c r="E1508" s="5">
        <f>MONTH(SalesDataTable[[#This Row],[Order Date]])</f>
        <v>7</v>
      </c>
      <c r="F1508" s="5" t="str">
        <f>TEXT(SalesDataTable[[#This Row],[Order Date]], "MMM")</f>
        <v>Jul</v>
      </c>
      <c r="G1508" s="4" t="s">
        <v>0</v>
      </c>
      <c r="H1508" s="4" t="s">
        <v>1</v>
      </c>
      <c r="I1508" s="4" t="s">
        <v>2</v>
      </c>
      <c r="J1508" s="4" t="s">
        <v>3</v>
      </c>
      <c r="K1508" s="4" t="s">
        <v>23</v>
      </c>
      <c r="L1508" s="4" t="s">
        <v>29</v>
      </c>
      <c r="M1508" s="9">
        <v>1</v>
      </c>
      <c r="N1508" s="6">
        <v>195.34</v>
      </c>
      <c r="O1508" s="7">
        <v>0.05</v>
      </c>
      <c r="P1508" s="6">
        <v>106.6</v>
      </c>
      <c r="Q1508" s="6">
        <f t="shared" si="92"/>
        <v>185.57300000000001</v>
      </c>
      <c r="R1508" s="6">
        <f t="shared" si="93"/>
        <v>106.6</v>
      </c>
      <c r="S1508" s="6">
        <f t="shared" si="94"/>
        <v>78.973000000000013</v>
      </c>
      <c r="T1508" s="8">
        <f t="shared" si="95"/>
        <v>0.42556298599472991</v>
      </c>
      <c r="U1508" s="5">
        <f>YEAR(SalesDataTable[[#This Row],[Order Date]])</f>
        <v>2026</v>
      </c>
      <c r="V1508" s="8" t="str">
        <f>"Q"&amp;ROUNDUP(MONTH(SalesDataTable[[#This Row],[Order Date]])/3,0)</f>
        <v>Q3</v>
      </c>
      <c r="W1508" s="9">
        <f>MONTH(SalesDataTable[[#This Row],[Order Date]])</f>
        <v>7</v>
      </c>
      <c r="X1508" s="8" t="str">
        <f>TEXT(SalesDataTable[[#This Row],[Order Date]],"mmm")</f>
        <v>Jul</v>
      </c>
    </row>
    <row r="1509" spans="1:24" ht="16">
      <c r="A1509" s="2">
        <v>4575</v>
      </c>
      <c r="B1509" s="3">
        <v>46232</v>
      </c>
      <c r="C1509" s="5">
        <f>YEAR(SalesDataTable[[#This Row],[Order Date]])</f>
        <v>2026</v>
      </c>
      <c r="D1509" s="14" t="str">
        <f>"Q"&amp;ROUNDUP(MONTH(SalesDataTable[[#This Row],[Order Date]])/3,0)</f>
        <v>Q3</v>
      </c>
      <c r="E1509" s="5">
        <f>MONTH(SalesDataTable[[#This Row],[Order Date]])</f>
        <v>7</v>
      </c>
      <c r="F1509" s="5" t="str">
        <f>TEXT(SalesDataTable[[#This Row],[Order Date]], "MMM")</f>
        <v>Jul</v>
      </c>
      <c r="G1509" s="4" t="s">
        <v>11</v>
      </c>
      <c r="H1509" s="4" t="s">
        <v>25</v>
      </c>
      <c r="I1509" s="4" t="s">
        <v>2</v>
      </c>
      <c r="J1509" s="4" t="s">
        <v>16</v>
      </c>
      <c r="K1509" s="4" t="s">
        <v>4</v>
      </c>
      <c r="L1509" s="4" t="s">
        <v>30</v>
      </c>
      <c r="M1509" s="9">
        <v>1</v>
      </c>
      <c r="N1509" s="6">
        <v>103.31</v>
      </c>
      <c r="O1509" s="7">
        <v>0</v>
      </c>
      <c r="P1509" s="6">
        <v>50.93</v>
      </c>
      <c r="Q1509" s="6">
        <f t="shared" si="92"/>
        <v>103.31</v>
      </c>
      <c r="R1509" s="6">
        <f t="shared" si="93"/>
        <v>50.93</v>
      </c>
      <c r="S1509" s="6">
        <f t="shared" si="94"/>
        <v>52.38</v>
      </c>
      <c r="T1509" s="8">
        <f t="shared" si="95"/>
        <v>0.50701771367728199</v>
      </c>
      <c r="U1509" s="5">
        <f>YEAR(SalesDataTable[[#This Row],[Order Date]])</f>
        <v>2026</v>
      </c>
      <c r="V1509" s="8" t="str">
        <f>"Q"&amp;ROUNDUP(MONTH(SalesDataTable[[#This Row],[Order Date]])/3,0)</f>
        <v>Q3</v>
      </c>
      <c r="W1509" s="9">
        <f>MONTH(SalesDataTable[[#This Row],[Order Date]])</f>
        <v>7</v>
      </c>
      <c r="X1509" s="8" t="str">
        <f>TEXT(SalesDataTable[[#This Row],[Order Date]],"mmm")</f>
        <v>Jul</v>
      </c>
    </row>
    <row r="1510" spans="1:24" ht="16">
      <c r="A1510" s="2">
        <v>4871</v>
      </c>
      <c r="B1510" s="3">
        <v>46232</v>
      </c>
      <c r="C1510" s="5">
        <f>YEAR(SalesDataTable[[#This Row],[Order Date]])</f>
        <v>2026</v>
      </c>
      <c r="D1510" s="14" t="str">
        <f>"Q"&amp;ROUNDUP(MONTH(SalesDataTable[[#This Row],[Order Date]])/3,0)</f>
        <v>Q3</v>
      </c>
      <c r="E1510" s="5">
        <f>MONTH(SalesDataTable[[#This Row],[Order Date]])</f>
        <v>7</v>
      </c>
      <c r="F1510" s="5" t="str">
        <f>TEXT(SalesDataTable[[#This Row],[Order Date]], "MMM")</f>
        <v>Jul</v>
      </c>
      <c r="G1510" s="4" t="s">
        <v>0</v>
      </c>
      <c r="H1510" s="4" t="s">
        <v>1</v>
      </c>
      <c r="I1510" s="4" t="s">
        <v>2</v>
      </c>
      <c r="J1510" s="4" t="s">
        <v>13</v>
      </c>
      <c r="K1510" s="4" t="s">
        <v>23</v>
      </c>
      <c r="L1510" s="4" t="s">
        <v>51</v>
      </c>
      <c r="M1510" s="9">
        <v>3</v>
      </c>
      <c r="N1510" s="6">
        <v>123.31</v>
      </c>
      <c r="O1510" s="7">
        <v>0</v>
      </c>
      <c r="P1510" s="6">
        <v>59.16</v>
      </c>
      <c r="Q1510" s="6">
        <f t="shared" si="92"/>
        <v>369.93</v>
      </c>
      <c r="R1510" s="6">
        <f t="shared" si="93"/>
        <v>177.48</v>
      </c>
      <c r="S1510" s="6">
        <f t="shared" si="94"/>
        <v>192.45000000000002</v>
      </c>
      <c r="T1510" s="8">
        <f t="shared" si="95"/>
        <v>0.52023355770010549</v>
      </c>
      <c r="U1510" s="5">
        <f>YEAR(SalesDataTable[[#This Row],[Order Date]])</f>
        <v>2026</v>
      </c>
      <c r="V1510" s="8" t="str">
        <f>"Q"&amp;ROUNDUP(MONTH(SalesDataTable[[#This Row],[Order Date]])/3,0)</f>
        <v>Q3</v>
      </c>
      <c r="W1510" s="9">
        <f>MONTH(SalesDataTable[[#This Row],[Order Date]])</f>
        <v>7</v>
      </c>
      <c r="X1510" s="8" t="str">
        <f>TEXT(SalesDataTable[[#This Row],[Order Date]],"mmm")</f>
        <v>Jul</v>
      </c>
    </row>
    <row r="1511" spans="1:24" ht="16">
      <c r="A1511" s="2">
        <v>4931</v>
      </c>
      <c r="B1511" s="3">
        <v>46232</v>
      </c>
      <c r="C1511" s="5">
        <f>YEAR(SalesDataTable[[#This Row],[Order Date]])</f>
        <v>2026</v>
      </c>
      <c r="D1511" s="14" t="str">
        <f>"Q"&amp;ROUNDUP(MONTH(SalesDataTable[[#This Row],[Order Date]])/3,0)</f>
        <v>Q3</v>
      </c>
      <c r="E1511" s="5">
        <f>MONTH(SalesDataTable[[#This Row],[Order Date]])</f>
        <v>7</v>
      </c>
      <c r="F1511" s="5" t="str">
        <f>TEXT(SalesDataTable[[#This Row],[Order Date]], "MMM")</f>
        <v>Jul</v>
      </c>
      <c r="G1511" s="4" t="s">
        <v>0</v>
      </c>
      <c r="H1511" s="4" t="s">
        <v>50</v>
      </c>
      <c r="I1511" s="4" t="s">
        <v>2</v>
      </c>
      <c r="J1511" s="4" t="s">
        <v>13</v>
      </c>
      <c r="K1511" s="4" t="s">
        <v>34</v>
      </c>
      <c r="L1511" s="4" t="s">
        <v>35</v>
      </c>
      <c r="M1511" s="9">
        <v>1</v>
      </c>
      <c r="N1511" s="6">
        <v>40.36</v>
      </c>
      <c r="O1511" s="7">
        <v>0.1</v>
      </c>
      <c r="P1511" s="6">
        <v>14.82</v>
      </c>
      <c r="Q1511" s="6">
        <f t="shared" si="92"/>
        <v>36.323999999999998</v>
      </c>
      <c r="R1511" s="6">
        <f t="shared" si="93"/>
        <v>14.82</v>
      </c>
      <c r="S1511" s="6">
        <f t="shared" si="94"/>
        <v>21.503999999999998</v>
      </c>
      <c r="T1511" s="8">
        <f t="shared" si="95"/>
        <v>0.59200528576148004</v>
      </c>
      <c r="U1511" s="5">
        <f>YEAR(SalesDataTable[[#This Row],[Order Date]])</f>
        <v>2026</v>
      </c>
      <c r="V1511" s="8" t="str">
        <f>"Q"&amp;ROUNDUP(MONTH(SalesDataTable[[#This Row],[Order Date]])/3,0)</f>
        <v>Q3</v>
      </c>
      <c r="W1511" s="9">
        <f>MONTH(SalesDataTable[[#This Row],[Order Date]])</f>
        <v>7</v>
      </c>
      <c r="X1511" s="8" t="str">
        <f>TEXT(SalesDataTable[[#This Row],[Order Date]],"mmm")</f>
        <v>Jul</v>
      </c>
    </row>
    <row r="1512" spans="1:24" ht="16">
      <c r="A1512" s="2">
        <v>4962</v>
      </c>
      <c r="B1512" s="3">
        <v>46232</v>
      </c>
      <c r="C1512" s="5">
        <f>YEAR(SalesDataTable[[#This Row],[Order Date]])</f>
        <v>2026</v>
      </c>
      <c r="D1512" s="14" t="str">
        <f>"Q"&amp;ROUNDUP(MONTH(SalesDataTable[[#This Row],[Order Date]])/3,0)</f>
        <v>Q3</v>
      </c>
      <c r="E1512" s="5">
        <f>MONTH(SalesDataTable[[#This Row],[Order Date]])</f>
        <v>7</v>
      </c>
      <c r="F1512" s="5" t="str">
        <f>TEXT(SalesDataTable[[#This Row],[Order Date]], "MMM")</f>
        <v>Jul</v>
      </c>
      <c r="G1512" s="4" t="s">
        <v>0</v>
      </c>
      <c r="H1512" s="4" t="s">
        <v>50</v>
      </c>
      <c r="I1512" s="4" t="s">
        <v>19</v>
      </c>
      <c r="J1512" s="4" t="s">
        <v>13</v>
      </c>
      <c r="K1512" s="4" t="s">
        <v>23</v>
      </c>
      <c r="L1512" s="4" t="s">
        <v>40</v>
      </c>
      <c r="M1512" s="9">
        <v>2</v>
      </c>
      <c r="N1512" s="6">
        <v>83.06</v>
      </c>
      <c r="O1512" s="7">
        <v>0</v>
      </c>
      <c r="P1512" s="6">
        <v>38.74</v>
      </c>
      <c r="Q1512" s="6">
        <f t="shared" si="92"/>
        <v>166.12</v>
      </c>
      <c r="R1512" s="6">
        <f t="shared" si="93"/>
        <v>77.48</v>
      </c>
      <c r="S1512" s="6">
        <f t="shared" si="94"/>
        <v>88.64</v>
      </c>
      <c r="T1512" s="8">
        <f t="shared" si="95"/>
        <v>0.5335901757765471</v>
      </c>
      <c r="U1512" s="5">
        <f>YEAR(SalesDataTable[[#This Row],[Order Date]])</f>
        <v>2026</v>
      </c>
      <c r="V1512" s="8" t="str">
        <f>"Q"&amp;ROUNDUP(MONTH(SalesDataTable[[#This Row],[Order Date]])/3,0)</f>
        <v>Q3</v>
      </c>
      <c r="W1512" s="9">
        <f>MONTH(SalesDataTable[[#This Row],[Order Date]])</f>
        <v>7</v>
      </c>
      <c r="X1512" s="8" t="str">
        <f>TEXT(SalesDataTable[[#This Row],[Order Date]],"mmm")</f>
        <v>Jul</v>
      </c>
    </row>
    <row r="1513" spans="1:24" ht="16">
      <c r="A1513" s="2">
        <v>5006</v>
      </c>
      <c r="B1513" s="3">
        <v>46232</v>
      </c>
      <c r="C1513" s="5">
        <f>YEAR(SalesDataTable[[#This Row],[Order Date]])</f>
        <v>2026</v>
      </c>
      <c r="D1513" s="14" t="str">
        <f>"Q"&amp;ROUNDUP(MONTH(SalesDataTable[[#This Row],[Order Date]])/3,0)</f>
        <v>Q3</v>
      </c>
      <c r="E1513" s="5">
        <f>MONTH(SalesDataTable[[#This Row],[Order Date]])</f>
        <v>7</v>
      </c>
      <c r="F1513" s="5" t="str">
        <f>TEXT(SalesDataTable[[#This Row],[Order Date]], "MMM")</f>
        <v>Jul</v>
      </c>
      <c r="G1513" s="4" t="s">
        <v>11</v>
      </c>
      <c r="H1513" s="4" t="s">
        <v>18</v>
      </c>
      <c r="I1513" s="4" t="s">
        <v>2</v>
      </c>
      <c r="J1513" s="4" t="s">
        <v>3</v>
      </c>
      <c r="K1513" s="4" t="s">
        <v>9</v>
      </c>
      <c r="L1513" s="4" t="s">
        <v>37</v>
      </c>
      <c r="M1513" s="9">
        <v>2</v>
      </c>
      <c r="N1513" s="6">
        <v>151.72999999999999</v>
      </c>
      <c r="O1513" s="7">
        <v>0</v>
      </c>
      <c r="P1513" s="6">
        <v>81.209999999999994</v>
      </c>
      <c r="Q1513" s="6">
        <f t="shared" si="92"/>
        <v>303.45999999999998</v>
      </c>
      <c r="R1513" s="6">
        <f t="shared" si="93"/>
        <v>162.41999999999999</v>
      </c>
      <c r="S1513" s="6">
        <f t="shared" si="94"/>
        <v>141.04</v>
      </c>
      <c r="T1513" s="8">
        <f t="shared" si="95"/>
        <v>0.46477295195412904</v>
      </c>
      <c r="U1513" s="5">
        <f>YEAR(SalesDataTable[[#This Row],[Order Date]])</f>
        <v>2026</v>
      </c>
      <c r="V1513" s="8" t="str">
        <f>"Q"&amp;ROUNDUP(MONTH(SalesDataTable[[#This Row],[Order Date]])/3,0)</f>
        <v>Q3</v>
      </c>
      <c r="W1513" s="9">
        <f>MONTH(SalesDataTable[[#This Row],[Order Date]])</f>
        <v>7</v>
      </c>
      <c r="X1513" s="8" t="str">
        <f>TEXT(SalesDataTable[[#This Row],[Order Date]],"mmm")</f>
        <v>Jul</v>
      </c>
    </row>
    <row r="1514" spans="1:24" ht="16">
      <c r="A1514" s="2">
        <v>5033</v>
      </c>
      <c r="B1514" s="3">
        <v>46232</v>
      </c>
      <c r="C1514" s="5">
        <f>YEAR(SalesDataTable[[#This Row],[Order Date]])</f>
        <v>2026</v>
      </c>
      <c r="D1514" s="14" t="str">
        <f>"Q"&amp;ROUNDUP(MONTH(SalesDataTable[[#This Row],[Order Date]])/3,0)</f>
        <v>Q3</v>
      </c>
      <c r="E1514" s="5">
        <f>MONTH(SalesDataTable[[#This Row],[Order Date]])</f>
        <v>7</v>
      </c>
      <c r="F1514" s="5" t="str">
        <f>TEXT(SalesDataTable[[#This Row],[Order Date]], "MMM")</f>
        <v>Jul</v>
      </c>
      <c r="G1514" s="4" t="s">
        <v>20</v>
      </c>
      <c r="H1514" s="4" t="s">
        <v>33</v>
      </c>
      <c r="I1514" s="4" t="s">
        <v>2</v>
      </c>
      <c r="J1514" s="4" t="s">
        <v>13</v>
      </c>
      <c r="K1514" s="4" t="s">
        <v>9</v>
      </c>
      <c r="L1514" s="4" t="s">
        <v>46</v>
      </c>
      <c r="M1514" s="9">
        <v>4</v>
      </c>
      <c r="N1514" s="6">
        <v>72.010000000000005</v>
      </c>
      <c r="O1514" s="7">
        <v>0.05</v>
      </c>
      <c r="P1514" s="6">
        <v>32.36</v>
      </c>
      <c r="Q1514" s="6">
        <f t="shared" si="92"/>
        <v>273.63800000000003</v>
      </c>
      <c r="R1514" s="6">
        <f t="shared" si="93"/>
        <v>129.44</v>
      </c>
      <c r="S1514" s="6">
        <f t="shared" si="94"/>
        <v>144.19800000000004</v>
      </c>
      <c r="T1514" s="8">
        <f t="shared" si="95"/>
        <v>0.52696628392255473</v>
      </c>
      <c r="U1514" s="5">
        <f>YEAR(SalesDataTable[[#This Row],[Order Date]])</f>
        <v>2026</v>
      </c>
      <c r="V1514" s="8" t="str">
        <f>"Q"&amp;ROUNDUP(MONTH(SalesDataTable[[#This Row],[Order Date]])/3,0)</f>
        <v>Q3</v>
      </c>
      <c r="W1514" s="9">
        <f>MONTH(SalesDataTable[[#This Row],[Order Date]])</f>
        <v>7</v>
      </c>
      <c r="X1514" s="8" t="str">
        <f>TEXT(SalesDataTable[[#This Row],[Order Date]],"mmm")</f>
        <v>Jul</v>
      </c>
    </row>
    <row r="1515" spans="1:24" ht="16">
      <c r="A1515" s="2">
        <v>5117</v>
      </c>
      <c r="B1515" s="3">
        <v>46232</v>
      </c>
      <c r="C1515" s="5">
        <f>YEAR(SalesDataTable[[#This Row],[Order Date]])</f>
        <v>2026</v>
      </c>
      <c r="D1515" s="14" t="str">
        <f>"Q"&amp;ROUNDUP(MONTH(SalesDataTable[[#This Row],[Order Date]])/3,0)</f>
        <v>Q3</v>
      </c>
      <c r="E1515" s="5">
        <f>MONTH(SalesDataTable[[#This Row],[Order Date]])</f>
        <v>7</v>
      </c>
      <c r="F1515" s="5" t="str">
        <f>TEXT(SalesDataTable[[#This Row],[Order Date]], "MMM")</f>
        <v>Jul</v>
      </c>
      <c r="G1515" s="4" t="s">
        <v>6</v>
      </c>
      <c r="H1515" s="4" t="s">
        <v>41</v>
      </c>
      <c r="I1515" s="4" t="s">
        <v>2</v>
      </c>
      <c r="J1515" s="4" t="s">
        <v>16</v>
      </c>
      <c r="K1515" s="4" t="s">
        <v>9</v>
      </c>
      <c r="L1515" s="4" t="s">
        <v>37</v>
      </c>
      <c r="M1515" s="9">
        <v>1</v>
      </c>
      <c r="N1515" s="6">
        <v>154.87</v>
      </c>
      <c r="O1515" s="7">
        <v>0</v>
      </c>
      <c r="P1515" s="6">
        <v>80.459999999999994</v>
      </c>
      <c r="Q1515" s="6">
        <f t="shared" si="92"/>
        <v>154.87</v>
      </c>
      <c r="R1515" s="6">
        <f t="shared" si="93"/>
        <v>80.459999999999994</v>
      </c>
      <c r="S1515" s="6">
        <f t="shared" si="94"/>
        <v>74.410000000000011</v>
      </c>
      <c r="T1515" s="8">
        <f t="shared" si="95"/>
        <v>0.48046748886162594</v>
      </c>
      <c r="U1515" s="5">
        <f>YEAR(SalesDataTable[[#This Row],[Order Date]])</f>
        <v>2026</v>
      </c>
      <c r="V1515" s="8" t="str">
        <f>"Q"&amp;ROUNDUP(MONTH(SalesDataTable[[#This Row],[Order Date]])/3,0)</f>
        <v>Q3</v>
      </c>
      <c r="W1515" s="9">
        <f>MONTH(SalesDataTable[[#This Row],[Order Date]])</f>
        <v>7</v>
      </c>
      <c r="X1515" s="8" t="str">
        <f>TEXT(SalesDataTable[[#This Row],[Order Date]],"mmm")</f>
        <v>Jul</v>
      </c>
    </row>
    <row r="1516" spans="1:24" ht="16">
      <c r="A1516" s="2">
        <v>954</v>
      </c>
      <c r="B1516" s="3">
        <v>46233</v>
      </c>
      <c r="C1516" s="5">
        <f>YEAR(SalesDataTable[[#This Row],[Order Date]])</f>
        <v>2026</v>
      </c>
      <c r="D1516" s="14" t="str">
        <f>"Q"&amp;ROUNDUP(MONTH(SalesDataTable[[#This Row],[Order Date]])/3,0)</f>
        <v>Q3</v>
      </c>
      <c r="E1516" s="5">
        <f>MONTH(SalesDataTable[[#This Row],[Order Date]])</f>
        <v>7</v>
      </c>
      <c r="F1516" s="5" t="str">
        <f>TEXT(SalesDataTable[[#This Row],[Order Date]], "MMM")</f>
        <v>Jul</v>
      </c>
      <c r="G1516" s="4" t="s">
        <v>6</v>
      </c>
      <c r="H1516" s="4" t="s">
        <v>7</v>
      </c>
      <c r="I1516" s="4" t="s">
        <v>2</v>
      </c>
      <c r="J1516" s="4" t="s">
        <v>13</v>
      </c>
      <c r="K1516" s="4" t="s">
        <v>14</v>
      </c>
      <c r="L1516" s="4" t="s">
        <v>44</v>
      </c>
      <c r="M1516" s="9">
        <v>3</v>
      </c>
      <c r="N1516" s="6">
        <v>134.61000000000001</v>
      </c>
      <c r="O1516" s="7">
        <v>0.1</v>
      </c>
      <c r="P1516" s="6">
        <v>65.77</v>
      </c>
      <c r="Q1516" s="6">
        <f t="shared" si="92"/>
        <v>363.44700000000006</v>
      </c>
      <c r="R1516" s="6">
        <f t="shared" si="93"/>
        <v>197.31</v>
      </c>
      <c r="S1516" s="6">
        <f t="shared" si="94"/>
        <v>166.13700000000006</v>
      </c>
      <c r="T1516" s="8">
        <f t="shared" si="95"/>
        <v>0.45711479252820914</v>
      </c>
      <c r="U1516" s="5">
        <f>YEAR(SalesDataTable[[#This Row],[Order Date]])</f>
        <v>2026</v>
      </c>
      <c r="V1516" s="8" t="str">
        <f>"Q"&amp;ROUNDUP(MONTH(SalesDataTable[[#This Row],[Order Date]])/3,0)</f>
        <v>Q3</v>
      </c>
      <c r="W1516" s="9">
        <f>MONTH(SalesDataTable[[#This Row],[Order Date]])</f>
        <v>7</v>
      </c>
      <c r="X1516" s="8" t="str">
        <f>TEXT(SalesDataTable[[#This Row],[Order Date]],"mmm")</f>
        <v>Jul</v>
      </c>
    </row>
    <row r="1517" spans="1:24" ht="16">
      <c r="A1517" s="2">
        <v>1644</v>
      </c>
      <c r="B1517" s="3">
        <v>46233</v>
      </c>
      <c r="C1517" s="5">
        <f>YEAR(SalesDataTable[[#This Row],[Order Date]])</f>
        <v>2026</v>
      </c>
      <c r="D1517" s="14" t="str">
        <f>"Q"&amp;ROUNDUP(MONTH(SalesDataTable[[#This Row],[Order Date]])/3,0)</f>
        <v>Q3</v>
      </c>
      <c r="E1517" s="5">
        <f>MONTH(SalesDataTable[[#This Row],[Order Date]])</f>
        <v>7</v>
      </c>
      <c r="F1517" s="5" t="str">
        <f>TEXT(SalesDataTable[[#This Row],[Order Date]], "MMM")</f>
        <v>Jul</v>
      </c>
      <c r="G1517" s="4" t="s">
        <v>20</v>
      </c>
      <c r="H1517" s="4" t="s">
        <v>47</v>
      </c>
      <c r="I1517" s="4" t="s">
        <v>2</v>
      </c>
      <c r="J1517" s="4" t="s">
        <v>3</v>
      </c>
      <c r="K1517" s="4" t="s">
        <v>4</v>
      </c>
      <c r="L1517" s="4" t="s">
        <v>5</v>
      </c>
      <c r="M1517" s="9">
        <v>3</v>
      </c>
      <c r="N1517" s="6">
        <v>81.5</v>
      </c>
      <c r="O1517" s="7">
        <v>0.05</v>
      </c>
      <c r="P1517" s="6">
        <v>43.85</v>
      </c>
      <c r="Q1517" s="6">
        <f t="shared" si="92"/>
        <v>232.27499999999998</v>
      </c>
      <c r="R1517" s="6">
        <f t="shared" si="93"/>
        <v>131.55000000000001</v>
      </c>
      <c r="S1517" s="6">
        <f t="shared" si="94"/>
        <v>100.72499999999997</v>
      </c>
      <c r="T1517" s="8">
        <f t="shared" si="95"/>
        <v>0.43364546335163051</v>
      </c>
      <c r="U1517" s="5">
        <f>YEAR(SalesDataTable[[#This Row],[Order Date]])</f>
        <v>2026</v>
      </c>
      <c r="V1517" s="8" t="str">
        <f>"Q"&amp;ROUNDUP(MONTH(SalesDataTable[[#This Row],[Order Date]])/3,0)</f>
        <v>Q3</v>
      </c>
      <c r="W1517" s="9">
        <f>MONTH(SalesDataTable[[#This Row],[Order Date]])</f>
        <v>7</v>
      </c>
      <c r="X1517" s="8" t="str">
        <f>TEXT(SalesDataTable[[#This Row],[Order Date]],"mmm")</f>
        <v>Jul</v>
      </c>
    </row>
    <row r="1518" spans="1:24" ht="16">
      <c r="A1518" s="2">
        <v>2030</v>
      </c>
      <c r="B1518" s="3">
        <v>46233</v>
      </c>
      <c r="C1518" s="5">
        <f>YEAR(SalesDataTable[[#This Row],[Order Date]])</f>
        <v>2026</v>
      </c>
      <c r="D1518" s="14" t="str">
        <f>"Q"&amp;ROUNDUP(MONTH(SalesDataTable[[#This Row],[Order Date]])/3,0)</f>
        <v>Q3</v>
      </c>
      <c r="E1518" s="5">
        <f>MONTH(SalesDataTable[[#This Row],[Order Date]])</f>
        <v>7</v>
      </c>
      <c r="F1518" s="5" t="str">
        <f>TEXT(SalesDataTable[[#This Row],[Order Date]], "MMM")</f>
        <v>Jul</v>
      </c>
      <c r="G1518" s="4" t="s">
        <v>0</v>
      </c>
      <c r="H1518" s="4" t="s">
        <v>1</v>
      </c>
      <c r="I1518" s="4" t="s">
        <v>28</v>
      </c>
      <c r="J1518" s="4" t="s">
        <v>16</v>
      </c>
      <c r="K1518" s="4" t="s">
        <v>14</v>
      </c>
      <c r="L1518" s="4" t="s">
        <v>44</v>
      </c>
      <c r="M1518" s="9">
        <v>2</v>
      </c>
      <c r="N1518" s="6">
        <v>135.63</v>
      </c>
      <c r="O1518" s="7">
        <v>0</v>
      </c>
      <c r="P1518" s="6">
        <v>66.63</v>
      </c>
      <c r="Q1518" s="6">
        <f t="shared" si="92"/>
        <v>271.26</v>
      </c>
      <c r="R1518" s="6">
        <f t="shared" si="93"/>
        <v>133.26</v>
      </c>
      <c r="S1518" s="6">
        <f t="shared" si="94"/>
        <v>138</v>
      </c>
      <c r="T1518" s="8">
        <f t="shared" si="95"/>
        <v>0.50873700508737008</v>
      </c>
      <c r="U1518" s="5">
        <f>YEAR(SalesDataTable[[#This Row],[Order Date]])</f>
        <v>2026</v>
      </c>
      <c r="V1518" s="8" t="str">
        <f>"Q"&amp;ROUNDUP(MONTH(SalesDataTable[[#This Row],[Order Date]])/3,0)</f>
        <v>Q3</v>
      </c>
      <c r="W1518" s="9">
        <f>MONTH(SalesDataTable[[#This Row],[Order Date]])</f>
        <v>7</v>
      </c>
      <c r="X1518" s="8" t="str">
        <f>TEXT(SalesDataTable[[#This Row],[Order Date]],"mmm")</f>
        <v>Jul</v>
      </c>
    </row>
    <row r="1519" spans="1:24" ht="16">
      <c r="A1519" s="2">
        <v>2595</v>
      </c>
      <c r="B1519" s="3">
        <v>46233</v>
      </c>
      <c r="C1519" s="5">
        <f>YEAR(SalesDataTable[[#This Row],[Order Date]])</f>
        <v>2026</v>
      </c>
      <c r="D1519" s="14" t="str">
        <f>"Q"&amp;ROUNDUP(MONTH(SalesDataTable[[#This Row],[Order Date]])/3,0)</f>
        <v>Q3</v>
      </c>
      <c r="E1519" s="5">
        <f>MONTH(SalesDataTable[[#This Row],[Order Date]])</f>
        <v>7</v>
      </c>
      <c r="F1519" s="5" t="str">
        <f>TEXT(SalesDataTable[[#This Row],[Order Date]], "MMM")</f>
        <v>Jul</v>
      </c>
      <c r="G1519" s="4" t="s">
        <v>0</v>
      </c>
      <c r="H1519" s="4" t="s">
        <v>36</v>
      </c>
      <c r="I1519" s="4" t="s">
        <v>8</v>
      </c>
      <c r="J1519" s="4" t="s">
        <v>16</v>
      </c>
      <c r="K1519" s="4" t="s">
        <v>14</v>
      </c>
      <c r="L1519" s="4" t="s">
        <v>44</v>
      </c>
      <c r="M1519" s="9">
        <v>15</v>
      </c>
      <c r="N1519" s="6">
        <v>133.44999999999999</v>
      </c>
      <c r="O1519" s="7">
        <v>0.2</v>
      </c>
      <c r="P1519" s="6">
        <v>65.819999999999993</v>
      </c>
      <c r="Q1519" s="6">
        <f t="shared" si="92"/>
        <v>1601.3999999999999</v>
      </c>
      <c r="R1519" s="6">
        <f t="shared" si="93"/>
        <v>987.3</v>
      </c>
      <c r="S1519" s="6">
        <f t="shared" si="94"/>
        <v>614.09999999999991</v>
      </c>
      <c r="T1519" s="8">
        <f t="shared" si="95"/>
        <v>0.3834769576620457</v>
      </c>
      <c r="U1519" s="5">
        <f>YEAR(SalesDataTable[[#This Row],[Order Date]])</f>
        <v>2026</v>
      </c>
      <c r="V1519" s="8" t="str">
        <f>"Q"&amp;ROUNDUP(MONTH(SalesDataTable[[#This Row],[Order Date]])/3,0)</f>
        <v>Q3</v>
      </c>
      <c r="W1519" s="9">
        <f>MONTH(SalesDataTable[[#This Row],[Order Date]])</f>
        <v>7</v>
      </c>
      <c r="X1519" s="8" t="str">
        <f>TEXT(SalesDataTable[[#This Row],[Order Date]],"mmm")</f>
        <v>Jul</v>
      </c>
    </row>
    <row r="1520" spans="1:24" ht="16">
      <c r="A1520" s="2">
        <v>2763</v>
      </c>
      <c r="B1520" s="3">
        <v>46233</v>
      </c>
      <c r="C1520" s="5">
        <f>YEAR(SalesDataTable[[#This Row],[Order Date]])</f>
        <v>2026</v>
      </c>
      <c r="D1520" s="14" t="str">
        <f>"Q"&amp;ROUNDUP(MONTH(SalesDataTable[[#This Row],[Order Date]])/3,0)</f>
        <v>Q3</v>
      </c>
      <c r="E1520" s="5">
        <f>MONTH(SalesDataTable[[#This Row],[Order Date]])</f>
        <v>7</v>
      </c>
      <c r="F1520" s="5" t="str">
        <f>TEXT(SalesDataTable[[#This Row],[Order Date]], "MMM")</f>
        <v>Jul</v>
      </c>
      <c r="G1520" s="4" t="s">
        <v>0</v>
      </c>
      <c r="H1520" s="4" t="s">
        <v>50</v>
      </c>
      <c r="I1520" s="4" t="s">
        <v>2</v>
      </c>
      <c r="J1520" s="4" t="s">
        <v>16</v>
      </c>
      <c r="K1520" s="4" t="s">
        <v>23</v>
      </c>
      <c r="L1520" s="4" t="s">
        <v>51</v>
      </c>
      <c r="M1520" s="9">
        <v>1</v>
      </c>
      <c r="N1520" s="6">
        <v>120.94</v>
      </c>
      <c r="O1520" s="7">
        <v>0</v>
      </c>
      <c r="P1520" s="6">
        <v>62.24</v>
      </c>
      <c r="Q1520" s="6">
        <f t="shared" si="92"/>
        <v>120.94</v>
      </c>
      <c r="R1520" s="6">
        <f t="shared" si="93"/>
        <v>62.24</v>
      </c>
      <c r="S1520" s="6">
        <f t="shared" si="94"/>
        <v>58.699999999999996</v>
      </c>
      <c r="T1520" s="8">
        <f t="shared" si="95"/>
        <v>0.48536464362493797</v>
      </c>
      <c r="U1520" s="5">
        <f>YEAR(SalesDataTable[[#This Row],[Order Date]])</f>
        <v>2026</v>
      </c>
      <c r="V1520" s="8" t="str">
        <f>"Q"&amp;ROUNDUP(MONTH(SalesDataTable[[#This Row],[Order Date]])/3,0)</f>
        <v>Q3</v>
      </c>
      <c r="W1520" s="9">
        <f>MONTH(SalesDataTable[[#This Row],[Order Date]])</f>
        <v>7</v>
      </c>
      <c r="X1520" s="8" t="str">
        <f>TEXT(SalesDataTable[[#This Row],[Order Date]],"mmm")</f>
        <v>Jul</v>
      </c>
    </row>
    <row r="1521" spans="1:24" ht="16">
      <c r="A1521" s="2">
        <v>3537</v>
      </c>
      <c r="B1521" s="3">
        <v>46233</v>
      </c>
      <c r="C1521" s="5">
        <f>YEAR(SalesDataTable[[#This Row],[Order Date]])</f>
        <v>2026</v>
      </c>
      <c r="D1521" s="14" t="str">
        <f>"Q"&amp;ROUNDUP(MONTH(SalesDataTable[[#This Row],[Order Date]])/3,0)</f>
        <v>Q3</v>
      </c>
      <c r="E1521" s="5">
        <f>MONTH(SalesDataTable[[#This Row],[Order Date]])</f>
        <v>7</v>
      </c>
      <c r="F1521" s="5" t="str">
        <f>TEXT(SalesDataTable[[#This Row],[Order Date]], "MMM")</f>
        <v>Jul</v>
      </c>
      <c r="G1521" s="4" t="s">
        <v>6</v>
      </c>
      <c r="H1521" s="4" t="s">
        <v>41</v>
      </c>
      <c r="I1521" s="4" t="s">
        <v>2</v>
      </c>
      <c r="J1521" s="4" t="s">
        <v>3</v>
      </c>
      <c r="K1521" s="4" t="s">
        <v>23</v>
      </c>
      <c r="L1521" s="4" t="s">
        <v>24</v>
      </c>
      <c r="M1521" s="9">
        <v>2</v>
      </c>
      <c r="N1521" s="6">
        <v>332.99</v>
      </c>
      <c r="O1521" s="7">
        <v>0.15</v>
      </c>
      <c r="P1521" s="6">
        <v>199.09</v>
      </c>
      <c r="Q1521" s="6">
        <f t="shared" si="92"/>
        <v>566.08299999999997</v>
      </c>
      <c r="R1521" s="6">
        <f t="shared" si="93"/>
        <v>398.18</v>
      </c>
      <c r="S1521" s="6">
        <f t="shared" si="94"/>
        <v>167.90299999999996</v>
      </c>
      <c r="T1521" s="8">
        <f t="shared" si="95"/>
        <v>0.29660491482697759</v>
      </c>
      <c r="U1521" s="5">
        <f>YEAR(SalesDataTable[[#This Row],[Order Date]])</f>
        <v>2026</v>
      </c>
      <c r="V1521" s="8" t="str">
        <f>"Q"&amp;ROUNDUP(MONTH(SalesDataTable[[#This Row],[Order Date]])/3,0)</f>
        <v>Q3</v>
      </c>
      <c r="W1521" s="9">
        <f>MONTH(SalesDataTable[[#This Row],[Order Date]])</f>
        <v>7</v>
      </c>
      <c r="X1521" s="8" t="str">
        <f>TEXT(SalesDataTable[[#This Row],[Order Date]],"mmm")</f>
        <v>Jul</v>
      </c>
    </row>
    <row r="1522" spans="1:24" ht="16">
      <c r="A1522" s="2">
        <v>3550</v>
      </c>
      <c r="B1522" s="3">
        <v>46233</v>
      </c>
      <c r="C1522" s="5">
        <f>YEAR(SalesDataTable[[#This Row],[Order Date]])</f>
        <v>2026</v>
      </c>
      <c r="D1522" s="14" t="str">
        <f>"Q"&amp;ROUNDUP(MONTH(SalesDataTable[[#This Row],[Order Date]])/3,0)</f>
        <v>Q3</v>
      </c>
      <c r="E1522" s="5">
        <f>MONTH(SalesDataTable[[#This Row],[Order Date]])</f>
        <v>7</v>
      </c>
      <c r="F1522" s="5" t="str">
        <f>TEXT(SalesDataTable[[#This Row],[Order Date]], "MMM")</f>
        <v>Jul</v>
      </c>
      <c r="G1522" s="4" t="s">
        <v>0</v>
      </c>
      <c r="H1522" s="4" t="s">
        <v>50</v>
      </c>
      <c r="I1522" s="4" t="s">
        <v>2</v>
      </c>
      <c r="J1522" s="4" t="s">
        <v>3</v>
      </c>
      <c r="K1522" s="4" t="s">
        <v>23</v>
      </c>
      <c r="L1522" s="4" t="s">
        <v>51</v>
      </c>
      <c r="M1522" s="9">
        <v>3</v>
      </c>
      <c r="N1522" s="6">
        <v>120.88</v>
      </c>
      <c r="O1522" s="7">
        <v>0</v>
      </c>
      <c r="P1522" s="6">
        <v>60.97</v>
      </c>
      <c r="Q1522" s="6">
        <f t="shared" si="92"/>
        <v>362.64</v>
      </c>
      <c r="R1522" s="6">
        <f t="shared" si="93"/>
        <v>182.91</v>
      </c>
      <c r="S1522" s="6">
        <f t="shared" si="94"/>
        <v>179.73</v>
      </c>
      <c r="T1522" s="8">
        <f t="shared" si="95"/>
        <v>0.49561548643282594</v>
      </c>
      <c r="U1522" s="5">
        <f>YEAR(SalesDataTable[[#This Row],[Order Date]])</f>
        <v>2026</v>
      </c>
      <c r="V1522" s="8" t="str">
        <f>"Q"&amp;ROUNDUP(MONTH(SalesDataTable[[#This Row],[Order Date]])/3,0)</f>
        <v>Q3</v>
      </c>
      <c r="W1522" s="9">
        <f>MONTH(SalesDataTable[[#This Row],[Order Date]])</f>
        <v>7</v>
      </c>
      <c r="X1522" s="8" t="str">
        <f>TEXT(SalesDataTable[[#This Row],[Order Date]],"mmm")</f>
        <v>Jul</v>
      </c>
    </row>
    <row r="1523" spans="1:24" ht="16">
      <c r="A1523" s="2">
        <v>3875</v>
      </c>
      <c r="B1523" s="3">
        <v>46233</v>
      </c>
      <c r="C1523" s="5">
        <f>YEAR(SalesDataTable[[#This Row],[Order Date]])</f>
        <v>2026</v>
      </c>
      <c r="D1523" s="14" t="str">
        <f>"Q"&amp;ROUNDUP(MONTH(SalesDataTable[[#This Row],[Order Date]])/3,0)</f>
        <v>Q3</v>
      </c>
      <c r="E1523" s="5">
        <f>MONTH(SalesDataTable[[#This Row],[Order Date]])</f>
        <v>7</v>
      </c>
      <c r="F1523" s="5" t="str">
        <f>TEXT(SalesDataTable[[#This Row],[Order Date]], "MMM")</f>
        <v>Jul</v>
      </c>
      <c r="G1523" s="4" t="s">
        <v>20</v>
      </c>
      <c r="H1523" s="4" t="s">
        <v>33</v>
      </c>
      <c r="I1523" s="4" t="s">
        <v>2</v>
      </c>
      <c r="J1523" s="4" t="s">
        <v>3</v>
      </c>
      <c r="K1523" s="4" t="s">
        <v>4</v>
      </c>
      <c r="L1523" s="4" t="s">
        <v>30</v>
      </c>
      <c r="M1523" s="9">
        <v>1</v>
      </c>
      <c r="N1523" s="6">
        <v>101.73</v>
      </c>
      <c r="O1523" s="7">
        <v>0.05</v>
      </c>
      <c r="P1523" s="6">
        <v>51.63</v>
      </c>
      <c r="Q1523" s="6">
        <f t="shared" si="92"/>
        <v>96.643500000000003</v>
      </c>
      <c r="R1523" s="6">
        <f t="shared" si="93"/>
        <v>51.63</v>
      </c>
      <c r="S1523" s="6">
        <f t="shared" si="94"/>
        <v>45.013500000000001</v>
      </c>
      <c r="T1523" s="8">
        <f t="shared" si="95"/>
        <v>0.46576852038678235</v>
      </c>
      <c r="U1523" s="5">
        <f>YEAR(SalesDataTable[[#This Row],[Order Date]])</f>
        <v>2026</v>
      </c>
      <c r="V1523" s="8" t="str">
        <f>"Q"&amp;ROUNDUP(MONTH(SalesDataTable[[#This Row],[Order Date]])/3,0)</f>
        <v>Q3</v>
      </c>
      <c r="W1523" s="9">
        <f>MONTH(SalesDataTable[[#This Row],[Order Date]])</f>
        <v>7</v>
      </c>
      <c r="X1523" s="8" t="str">
        <f>TEXT(SalesDataTable[[#This Row],[Order Date]],"mmm")</f>
        <v>Jul</v>
      </c>
    </row>
    <row r="1524" spans="1:24" ht="16">
      <c r="A1524" s="2">
        <v>4467</v>
      </c>
      <c r="B1524" s="3">
        <v>46233</v>
      </c>
      <c r="C1524" s="5">
        <f>YEAR(SalesDataTable[[#This Row],[Order Date]])</f>
        <v>2026</v>
      </c>
      <c r="D1524" s="14" t="str">
        <f>"Q"&amp;ROUNDUP(MONTH(SalesDataTable[[#This Row],[Order Date]])/3,0)</f>
        <v>Q3</v>
      </c>
      <c r="E1524" s="5">
        <f>MONTH(SalesDataTable[[#This Row],[Order Date]])</f>
        <v>7</v>
      </c>
      <c r="F1524" s="5" t="str">
        <f>TEXT(SalesDataTable[[#This Row],[Order Date]], "MMM")</f>
        <v>Jul</v>
      </c>
      <c r="G1524" s="4" t="s">
        <v>20</v>
      </c>
      <c r="H1524" s="4" t="s">
        <v>31</v>
      </c>
      <c r="I1524" s="4" t="s">
        <v>2</v>
      </c>
      <c r="J1524" s="4" t="s">
        <v>3</v>
      </c>
      <c r="K1524" s="4" t="s">
        <v>14</v>
      </c>
      <c r="L1524" s="4" t="s">
        <v>15</v>
      </c>
      <c r="M1524" s="9">
        <v>2</v>
      </c>
      <c r="N1524" s="6">
        <v>36.21</v>
      </c>
      <c r="O1524" s="7">
        <v>0</v>
      </c>
      <c r="P1524" s="6">
        <v>13.5</v>
      </c>
      <c r="Q1524" s="6">
        <f t="shared" si="92"/>
        <v>72.42</v>
      </c>
      <c r="R1524" s="6">
        <f t="shared" si="93"/>
        <v>27</v>
      </c>
      <c r="S1524" s="6">
        <f t="shared" si="94"/>
        <v>45.42</v>
      </c>
      <c r="T1524" s="8">
        <f t="shared" si="95"/>
        <v>0.62717481358740679</v>
      </c>
      <c r="U1524" s="5">
        <f>YEAR(SalesDataTable[[#This Row],[Order Date]])</f>
        <v>2026</v>
      </c>
      <c r="V1524" s="8" t="str">
        <f>"Q"&amp;ROUNDUP(MONTH(SalesDataTable[[#This Row],[Order Date]])/3,0)</f>
        <v>Q3</v>
      </c>
      <c r="W1524" s="9">
        <f>MONTH(SalesDataTable[[#This Row],[Order Date]])</f>
        <v>7</v>
      </c>
      <c r="X1524" s="8" t="str">
        <f>TEXT(SalesDataTable[[#This Row],[Order Date]],"mmm")</f>
        <v>Jul</v>
      </c>
    </row>
    <row r="1525" spans="1:24" ht="16">
      <c r="A1525" s="2">
        <v>739</v>
      </c>
      <c r="B1525" s="3">
        <v>46234</v>
      </c>
      <c r="C1525" s="5">
        <f>YEAR(SalesDataTable[[#This Row],[Order Date]])</f>
        <v>2026</v>
      </c>
      <c r="D1525" s="14" t="str">
        <f>"Q"&amp;ROUNDUP(MONTH(SalesDataTable[[#This Row],[Order Date]])/3,0)</f>
        <v>Q3</v>
      </c>
      <c r="E1525" s="5">
        <f>MONTH(SalesDataTable[[#This Row],[Order Date]])</f>
        <v>7</v>
      </c>
      <c r="F1525" s="5" t="str">
        <f>TEXT(SalesDataTable[[#This Row],[Order Date]], "MMM")</f>
        <v>Jul</v>
      </c>
      <c r="G1525" s="4" t="s">
        <v>20</v>
      </c>
      <c r="H1525" s="4" t="s">
        <v>31</v>
      </c>
      <c r="I1525" s="4" t="s">
        <v>2</v>
      </c>
      <c r="J1525" s="4" t="s">
        <v>16</v>
      </c>
      <c r="K1525" s="4" t="s">
        <v>4</v>
      </c>
      <c r="L1525" s="4" t="s">
        <v>30</v>
      </c>
      <c r="M1525" s="9">
        <v>5</v>
      </c>
      <c r="N1525" s="6">
        <v>104.65</v>
      </c>
      <c r="O1525" s="7">
        <v>0</v>
      </c>
      <c r="P1525" s="6">
        <v>49.2</v>
      </c>
      <c r="Q1525" s="6">
        <f t="shared" si="92"/>
        <v>523.25</v>
      </c>
      <c r="R1525" s="6">
        <f t="shared" si="93"/>
        <v>246</v>
      </c>
      <c r="S1525" s="6">
        <f t="shared" si="94"/>
        <v>277.25</v>
      </c>
      <c r="T1525" s="8">
        <f t="shared" si="95"/>
        <v>0.52986144290492121</v>
      </c>
      <c r="U1525" s="5">
        <f>YEAR(SalesDataTable[[#This Row],[Order Date]])</f>
        <v>2026</v>
      </c>
      <c r="V1525" s="8" t="str">
        <f>"Q"&amp;ROUNDUP(MONTH(SalesDataTable[[#This Row],[Order Date]])/3,0)</f>
        <v>Q3</v>
      </c>
      <c r="W1525" s="9">
        <f>MONTH(SalesDataTable[[#This Row],[Order Date]])</f>
        <v>7</v>
      </c>
      <c r="X1525" s="8" t="str">
        <f>TEXT(SalesDataTable[[#This Row],[Order Date]],"mmm")</f>
        <v>Jul</v>
      </c>
    </row>
    <row r="1526" spans="1:24" ht="16">
      <c r="A1526" s="2">
        <v>2376</v>
      </c>
      <c r="B1526" s="3">
        <v>46234</v>
      </c>
      <c r="C1526" s="5">
        <f>YEAR(SalesDataTable[[#This Row],[Order Date]])</f>
        <v>2026</v>
      </c>
      <c r="D1526" s="14" t="str">
        <f>"Q"&amp;ROUNDUP(MONTH(SalesDataTable[[#This Row],[Order Date]])/3,0)</f>
        <v>Q3</v>
      </c>
      <c r="E1526" s="5">
        <f>MONTH(SalesDataTable[[#This Row],[Order Date]])</f>
        <v>7</v>
      </c>
      <c r="F1526" s="5" t="str">
        <f>TEXT(SalesDataTable[[#This Row],[Order Date]], "MMM")</f>
        <v>Jul</v>
      </c>
      <c r="G1526" s="4" t="s">
        <v>11</v>
      </c>
      <c r="H1526" s="4" t="s">
        <v>25</v>
      </c>
      <c r="I1526" s="4" t="s">
        <v>8</v>
      </c>
      <c r="J1526" s="4" t="s">
        <v>3</v>
      </c>
      <c r="K1526" s="4" t="s">
        <v>23</v>
      </c>
      <c r="L1526" s="4" t="s">
        <v>29</v>
      </c>
      <c r="M1526" s="9">
        <v>5</v>
      </c>
      <c r="N1526" s="6">
        <v>198.35</v>
      </c>
      <c r="O1526" s="7">
        <v>0.05</v>
      </c>
      <c r="P1526" s="6">
        <v>104.96</v>
      </c>
      <c r="Q1526" s="6">
        <f t="shared" si="92"/>
        <v>942.16249999999991</v>
      </c>
      <c r="R1526" s="6">
        <f t="shared" si="93"/>
        <v>524.79999999999995</v>
      </c>
      <c r="S1526" s="6">
        <f t="shared" si="94"/>
        <v>417.36249999999995</v>
      </c>
      <c r="T1526" s="8">
        <f t="shared" si="95"/>
        <v>0.44298356175288234</v>
      </c>
      <c r="U1526" s="5">
        <f>YEAR(SalesDataTable[[#This Row],[Order Date]])</f>
        <v>2026</v>
      </c>
      <c r="V1526" s="8" t="str">
        <f>"Q"&amp;ROUNDUP(MONTH(SalesDataTable[[#This Row],[Order Date]])/3,0)</f>
        <v>Q3</v>
      </c>
      <c r="W1526" s="9">
        <f>MONTH(SalesDataTable[[#This Row],[Order Date]])</f>
        <v>7</v>
      </c>
      <c r="X1526" s="8" t="str">
        <f>TEXT(SalesDataTable[[#This Row],[Order Date]],"mmm")</f>
        <v>Jul</v>
      </c>
    </row>
    <row r="1527" spans="1:24" ht="16">
      <c r="A1527" s="2">
        <v>3109</v>
      </c>
      <c r="B1527" s="3">
        <v>46234</v>
      </c>
      <c r="C1527" s="5">
        <f>YEAR(SalesDataTable[[#This Row],[Order Date]])</f>
        <v>2026</v>
      </c>
      <c r="D1527" s="14" t="str">
        <f>"Q"&amp;ROUNDUP(MONTH(SalesDataTable[[#This Row],[Order Date]])/3,0)</f>
        <v>Q3</v>
      </c>
      <c r="E1527" s="5">
        <f>MONTH(SalesDataTable[[#This Row],[Order Date]])</f>
        <v>7</v>
      </c>
      <c r="F1527" s="5" t="str">
        <f>TEXT(SalesDataTable[[#This Row],[Order Date]], "MMM")</f>
        <v>Jul</v>
      </c>
      <c r="G1527" s="4" t="s">
        <v>0</v>
      </c>
      <c r="H1527" s="4" t="s">
        <v>1</v>
      </c>
      <c r="I1527" s="4" t="s">
        <v>28</v>
      </c>
      <c r="J1527" s="4" t="s">
        <v>3</v>
      </c>
      <c r="K1527" s="4" t="s">
        <v>34</v>
      </c>
      <c r="L1527" s="4" t="s">
        <v>42</v>
      </c>
      <c r="M1527" s="9">
        <v>2</v>
      </c>
      <c r="N1527" s="6">
        <v>36.56</v>
      </c>
      <c r="O1527" s="7">
        <v>0.05</v>
      </c>
      <c r="P1527" s="6">
        <v>13.76</v>
      </c>
      <c r="Q1527" s="6">
        <f t="shared" si="92"/>
        <v>69.463999999999999</v>
      </c>
      <c r="R1527" s="6">
        <f t="shared" si="93"/>
        <v>27.52</v>
      </c>
      <c r="S1527" s="6">
        <f t="shared" si="94"/>
        <v>41.944000000000003</v>
      </c>
      <c r="T1527" s="8">
        <f t="shared" si="95"/>
        <v>0.60382356328457909</v>
      </c>
      <c r="U1527" s="5">
        <f>YEAR(SalesDataTable[[#This Row],[Order Date]])</f>
        <v>2026</v>
      </c>
      <c r="V1527" s="8" t="str">
        <f>"Q"&amp;ROUNDUP(MONTH(SalesDataTable[[#This Row],[Order Date]])/3,0)</f>
        <v>Q3</v>
      </c>
      <c r="W1527" s="9">
        <f>MONTH(SalesDataTable[[#This Row],[Order Date]])</f>
        <v>7</v>
      </c>
      <c r="X1527" s="8" t="str">
        <f>TEXT(SalesDataTable[[#This Row],[Order Date]],"mmm")</f>
        <v>Jul</v>
      </c>
    </row>
    <row r="1528" spans="1:24" ht="16">
      <c r="A1528" s="2">
        <v>4362</v>
      </c>
      <c r="B1528" s="3">
        <v>46234</v>
      </c>
      <c r="C1528" s="5">
        <f>YEAR(SalesDataTable[[#This Row],[Order Date]])</f>
        <v>2026</v>
      </c>
      <c r="D1528" s="14" t="str">
        <f>"Q"&amp;ROUNDUP(MONTH(SalesDataTable[[#This Row],[Order Date]])/3,0)</f>
        <v>Q3</v>
      </c>
      <c r="E1528" s="5">
        <f>MONTH(SalesDataTable[[#This Row],[Order Date]])</f>
        <v>7</v>
      </c>
      <c r="F1528" s="5" t="str">
        <f>TEXT(SalesDataTable[[#This Row],[Order Date]], "MMM")</f>
        <v>Jul</v>
      </c>
      <c r="G1528" s="4" t="s">
        <v>6</v>
      </c>
      <c r="H1528" s="4" t="s">
        <v>49</v>
      </c>
      <c r="I1528" s="4" t="s">
        <v>2</v>
      </c>
      <c r="J1528" s="4" t="s">
        <v>3</v>
      </c>
      <c r="K1528" s="4" t="s">
        <v>9</v>
      </c>
      <c r="L1528" s="4" t="s">
        <v>10</v>
      </c>
      <c r="M1528" s="9">
        <v>5</v>
      </c>
      <c r="N1528" s="6">
        <v>92.41</v>
      </c>
      <c r="O1528" s="7">
        <v>0</v>
      </c>
      <c r="P1528" s="6">
        <v>44.29</v>
      </c>
      <c r="Q1528" s="6">
        <f t="shared" si="92"/>
        <v>462.04999999999995</v>
      </c>
      <c r="R1528" s="6">
        <f t="shared" si="93"/>
        <v>221.45</v>
      </c>
      <c r="S1528" s="6">
        <f t="shared" si="94"/>
        <v>240.59999999999997</v>
      </c>
      <c r="T1528" s="8">
        <f t="shared" si="95"/>
        <v>0.52072286549074775</v>
      </c>
      <c r="U1528" s="5">
        <f>YEAR(SalesDataTable[[#This Row],[Order Date]])</f>
        <v>2026</v>
      </c>
      <c r="V1528" s="8" t="str">
        <f>"Q"&amp;ROUNDUP(MONTH(SalesDataTable[[#This Row],[Order Date]])/3,0)</f>
        <v>Q3</v>
      </c>
      <c r="W1528" s="9">
        <f>MONTH(SalesDataTable[[#This Row],[Order Date]])</f>
        <v>7</v>
      </c>
      <c r="X1528" s="8" t="str">
        <f>TEXT(SalesDataTable[[#This Row],[Order Date]],"mmm")</f>
        <v>Jul</v>
      </c>
    </row>
    <row r="1529" spans="1:24" ht="16">
      <c r="A1529" s="2">
        <v>777</v>
      </c>
      <c r="B1529" s="3">
        <v>46235</v>
      </c>
      <c r="C1529" s="5">
        <f>YEAR(SalesDataTable[[#This Row],[Order Date]])</f>
        <v>2026</v>
      </c>
      <c r="D1529" s="14" t="str">
        <f>"Q"&amp;ROUNDUP(MONTH(SalesDataTable[[#This Row],[Order Date]])/3,0)</f>
        <v>Q3</v>
      </c>
      <c r="E1529" s="5">
        <f>MONTH(SalesDataTable[[#This Row],[Order Date]])</f>
        <v>8</v>
      </c>
      <c r="F1529" s="5" t="str">
        <f>TEXT(SalesDataTable[[#This Row],[Order Date]], "MMM")</f>
        <v>Aug</v>
      </c>
      <c r="G1529" s="4" t="s">
        <v>20</v>
      </c>
      <c r="H1529" s="4" t="s">
        <v>47</v>
      </c>
      <c r="I1529" s="4" t="s">
        <v>2</v>
      </c>
      <c r="J1529" s="4" t="s">
        <v>3</v>
      </c>
      <c r="K1529" s="4" t="s">
        <v>23</v>
      </c>
      <c r="L1529" s="4" t="s">
        <v>51</v>
      </c>
      <c r="M1529" s="9">
        <v>4</v>
      </c>
      <c r="N1529" s="6">
        <v>121.87</v>
      </c>
      <c r="O1529" s="7">
        <v>0</v>
      </c>
      <c r="P1529" s="6">
        <v>59.89</v>
      </c>
      <c r="Q1529" s="6">
        <f t="shared" si="92"/>
        <v>487.48</v>
      </c>
      <c r="R1529" s="6">
        <f t="shared" si="93"/>
        <v>239.56</v>
      </c>
      <c r="S1529" s="6">
        <f t="shared" si="94"/>
        <v>247.92000000000002</v>
      </c>
      <c r="T1529" s="8">
        <f t="shared" si="95"/>
        <v>0.50857471075736438</v>
      </c>
      <c r="U1529" s="5">
        <f>YEAR(SalesDataTable[[#This Row],[Order Date]])</f>
        <v>2026</v>
      </c>
      <c r="V1529" s="8" t="str">
        <f>"Q"&amp;ROUNDUP(MONTH(SalesDataTable[[#This Row],[Order Date]])/3,0)</f>
        <v>Q3</v>
      </c>
      <c r="W1529" s="9">
        <f>MONTH(SalesDataTable[[#This Row],[Order Date]])</f>
        <v>8</v>
      </c>
      <c r="X1529" s="8" t="str">
        <f>TEXT(SalesDataTable[[#This Row],[Order Date]],"mmm")</f>
        <v>Aug</v>
      </c>
    </row>
    <row r="1530" spans="1:24" ht="16">
      <c r="A1530" s="2">
        <v>831</v>
      </c>
      <c r="B1530" s="3">
        <v>46235</v>
      </c>
      <c r="C1530" s="5">
        <f>YEAR(SalesDataTable[[#This Row],[Order Date]])</f>
        <v>2026</v>
      </c>
      <c r="D1530" s="14" t="str">
        <f>"Q"&amp;ROUNDUP(MONTH(SalesDataTable[[#This Row],[Order Date]])/3,0)</f>
        <v>Q3</v>
      </c>
      <c r="E1530" s="5">
        <f>MONTH(SalesDataTable[[#This Row],[Order Date]])</f>
        <v>8</v>
      </c>
      <c r="F1530" s="5" t="str">
        <f>TEXT(SalesDataTable[[#This Row],[Order Date]], "MMM")</f>
        <v>Aug</v>
      </c>
      <c r="G1530" s="4" t="s">
        <v>20</v>
      </c>
      <c r="H1530" s="4" t="s">
        <v>33</v>
      </c>
      <c r="I1530" s="4" t="s">
        <v>2</v>
      </c>
      <c r="J1530" s="4" t="s">
        <v>3</v>
      </c>
      <c r="K1530" s="4" t="s">
        <v>14</v>
      </c>
      <c r="L1530" s="4" t="s">
        <v>44</v>
      </c>
      <c r="M1530" s="9">
        <v>2</v>
      </c>
      <c r="N1530" s="6">
        <v>130.9</v>
      </c>
      <c r="O1530" s="7">
        <v>0.05</v>
      </c>
      <c r="P1530" s="6">
        <v>67.959999999999994</v>
      </c>
      <c r="Q1530" s="6">
        <f t="shared" si="92"/>
        <v>248.71</v>
      </c>
      <c r="R1530" s="6">
        <f t="shared" si="93"/>
        <v>135.91999999999999</v>
      </c>
      <c r="S1530" s="6">
        <f t="shared" si="94"/>
        <v>112.79000000000002</v>
      </c>
      <c r="T1530" s="8">
        <f t="shared" si="95"/>
        <v>0.45350006031120588</v>
      </c>
      <c r="U1530" s="5">
        <f>YEAR(SalesDataTable[[#This Row],[Order Date]])</f>
        <v>2026</v>
      </c>
      <c r="V1530" s="8" t="str">
        <f>"Q"&amp;ROUNDUP(MONTH(SalesDataTable[[#This Row],[Order Date]])/3,0)</f>
        <v>Q3</v>
      </c>
      <c r="W1530" s="9">
        <f>MONTH(SalesDataTable[[#This Row],[Order Date]])</f>
        <v>8</v>
      </c>
      <c r="X1530" s="8" t="str">
        <f>TEXT(SalesDataTable[[#This Row],[Order Date]],"mmm")</f>
        <v>Aug</v>
      </c>
    </row>
    <row r="1531" spans="1:24" ht="16">
      <c r="A1531" s="2">
        <v>2059</v>
      </c>
      <c r="B1531" s="3">
        <v>46235</v>
      </c>
      <c r="C1531" s="5">
        <f>YEAR(SalesDataTable[[#This Row],[Order Date]])</f>
        <v>2026</v>
      </c>
      <c r="D1531" s="14" t="str">
        <f>"Q"&amp;ROUNDUP(MONTH(SalesDataTable[[#This Row],[Order Date]])/3,0)</f>
        <v>Q3</v>
      </c>
      <c r="E1531" s="5">
        <f>MONTH(SalesDataTable[[#This Row],[Order Date]])</f>
        <v>8</v>
      </c>
      <c r="F1531" s="5" t="str">
        <f>TEXT(SalesDataTable[[#This Row],[Order Date]], "MMM")</f>
        <v>Aug</v>
      </c>
      <c r="G1531" s="4" t="s">
        <v>11</v>
      </c>
      <c r="H1531" s="4" t="s">
        <v>12</v>
      </c>
      <c r="I1531" s="4" t="s">
        <v>19</v>
      </c>
      <c r="J1531" s="4" t="s">
        <v>13</v>
      </c>
      <c r="K1531" s="4" t="s">
        <v>4</v>
      </c>
      <c r="L1531" s="4" t="s">
        <v>22</v>
      </c>
      <c r="M1531" s="9">
        <v>1</v>
      </c>
      <c r="N1531" s="6">
        <v>50.98</v>
      </c>
      <c r="O1531" s="7">
        <v>0</v>
      </c>
      <c r="P1531" s="6">
        <v>22.92</v>
      </c>
      <c r="Q1531" s="6">
        <f t="shared" si="92"/>
        <v>50.98</v>
      </c>
      <c r="R1531" s="6">
        <f t="shared" si="93"/>
        <v>22.92</v>
      </c>
      <c r="S1531" s="6">
        <f t="shared" si="94"/>
        <v>28.059999999999995</v>
      </c>
      <c r="T1531" s="8">
        <f t="shared" si="95"/>
        <v>0.55041192624558644</v>
      </c>
      <c r="U1531" s="5">
        <f>YEAR(SalesDataTable[[#This Row],[Order Date]])</f>
        <v>2026</v>
      </c>
      <c r="V1531" s="8" t="str">
        <f>"Q"&amp;ROUNDUP(MONTH(SalesDataTable[[#This Row],[Order Date]])/3,0)</f>
        <v>Q3</v>
      </c>
      <c r="W1531" s="9">
        <f>MONTH(SalesDataTable[[#This Row],[Order Date]])</f>
        <v>8</v>
      </c>
      <c r="X1531" s="8" t="str">
        <f>TEXT(SalesDataTable[[#This Row],[Order Date]],"mmm")</f>
        <v>Aug</v>
      </c>
    </row>
    <row r="1532" spans="1:24" ht="16">
      <c r="A1532" s="2">
        <v>2519</v>
      </c>
      <c r="B1532" s="3">
        <v>46235</v>
      </c>
      <c r="C1532" s="5">
        <f>YEAR(SalesDataTable[[#This Row],[Order Date]])</f>
        <v>2026</v>
      </c>
      <c r="D1532" s="14" t="str">
        <f>"Q"&amp;ROUNDUP(MONTH(SalesDataTable[[#This Row],[Order Date]])/3,0)</f>
        <v>Q3</v>
      </c>
      <c r="E1532" s="5">
        <f>MONTH(SalesDataTable[[#This Row],[Order Date]])</f>
        <v>8</v>
      </c>
      <c r="F1532" s="5" t="str">
        <f>TEXT(SalesDataTable[[#This Row],[Order Date]], "MMM")</f>
        <v>Aug</v>
      </c>
      <c r="G1532" s="4" t="s">
        <v>11</v>
      </c>
      <c r="H1532" s="4" t="s">
        <v>12</v>
      </c>
      <c r="I1532" s="4" t="s">
        <v>2</v>
      </c>
      <c r="J1532" s="4" t="s">
        <v>3</v>
      </c>
      <c r="K1532" s="4" t="s">
        <v>9</v>
      </c>
      <c r="L1532" s="4" t="s">
        <v>10</v>
      </c>
      <c r="M1532" s="9">
        <v>2</v>
      </c>
      <c r="N1532" s="6">
        <v>91.11</v>
      </c>
      <c r="O1532" s="7">
        <v>0</v>
      </c>
      <c r="P1532" s="6">
        <v>44.19</v>
      </c>
      <c r="Q1532" s="6">
        <f t="shared" si="92"/>
        <v>182.22</v>
      </c>
      <c r="R1532" s="6">
        <f t="shared" si="93"/>
        <v>88.38</v>
      </c>
      <c r="S1532" s="6">
        <f t="shared" si="94"/>
        <v>93.84</v>
      </c>
      <c r="T1532" s="8">
        <f t="shared" si="95"/>
        <v>0.51498189002304906</v>
      </c>
      <c r="U1532" s="5">
        <f>YEAR(SalesDataTable[[#This Row],[Order Date]])</f>
        <v>2026</v>
      </c>
      <c r="V1532" s="8" t="str">
        <f>"Q"&amp;ROUNDUP(MONTH(SalesDataTable[[#This Row],[Order Date]])/3,0)</f>
        <v>Q3</v>
      </c>
      <c r="W1532" s="9">
        <f>MONTH(SalesDataTable[[#This Row],[Order Date]])</f>
        <v>8</v>
      </c>
      <c r="X1532" s="8" t="str">
        <f>TEXT(SalesDataTable[[#This Row],[Order Date]],"mmm")</f>
        <v>Aug</v>
      </c>
    </row>
    <row r="1533" spans="1:24" ht="16">
      <c r="A1533" s="2">
        <v>2644</v>
      </c>
      <c r="B1533" s="3">
        <v>46235</v>
      </c>
      <c r="C1533" s="5">
        <f>YEAR(SalesDataTable[[#This Row],[Order Date]])</f>
        <v>2026</v>
      </c>
      <c r="D1533" s="14" t="str">
        <f>"Q"&amp;ROUNDUP(MONTH(SalesDataTable[[#This Row],[Order Date]])/3,0)</f>
        <v>Q3</v>
      </c>
      <c r="E1533" s="5">
        <f>MONTH(SalesDataTable[[#This Row],[Order Date]])</f>
        <v>8</v>
      </c>
      <c r="F1533" s="5" t="str">
        <f>TEXT(SalesDataTable[[#This Row],[Order Date]], "MMM")</f>
        <v>Aug</v>
      </c>
      <c r="G1533" s="4" t="s">
        <v>0</v>
      </c>
      <c r="H1533" s="4" t="s">
        <v>1</v>
      </c>
      <c r="I1533" s="4" t="s">
        <v>28</v>
      </c>
      <c r="J1533" s="4" t="s">
        <v>3</v>
      </c>
      <c r="K1533" s="4" t="s">
        <v>14</v>
      </c>
      <c r="L1533" s="4" t="s">
        <v>15</v>
      </c>
      <c r="M1533" s="9">
        <v>3</v>
      </c>
      <c r="N1533" s="6">
        <v>35.619999999999997</v>
      </c>
      <c r="O1533" s="7">
        <v>0.05</v>
      </c>
      <c r="P1533" s="6">
        <v>13.47</v>
      </c>
      <c r="Q1533" s="6">
        <f t="shared" si="92"/>
        <v>101.51699999999998</v>
      </c>
      <c r="R1533" s="6">
        <f t="shared" si="93"/>
        <v>40.410000000000004</v>
      </c>
      <c r="S1533" s="6">
        <f t="shared" si="94"/>
        <v>61.106999999999978</v>
      </c>
      <c r="T1533" s="8">
        <f t="shared" si="95"/>
        <v>0.60193859156594454</v>
      </c>
      <c r="U1533" s="5">
        <f>YEAR(SalesDataTable[[#This Row],[Order Date]])</f>
        <v>2026</v>
      </c>
      <c r="V1533" s="8" t="str">
        <f>"Q"&amp;ROUNDUP(MONTH(SalesDataTable[[#This Row],[Order Date]])/3,0)</f>
        <v>Q3</v>
      </c>
      <c r="W1533" s="9">
        <f>MONTH(SalesDataTable[[#This Row],[Order Date]])</f>
        <v>8</v>
      </c>
      <c r="X1533" s="8" t="str">
        <f>TEXT(SalesDataTable[[#This Row],[Order Date]],"mmm")</f>
        <v>Aug</v>
      </c>
    </row>
    <row r="1534" spans="1:24" ht="16">
      <c r="A1534" s="2">
        <v>4141</v>
      </c>
      <c r="B1534" s="3">
        <v>46235</v>
      </c>
      <c r="C1534" s="5">
        <f>YEAR(SalesDataTable[[#This Row],[Order Date]])</f>
        <v>2026</v>
      </c>
      <c r="D1534" s="14" t="str">
        <f>"Q"&amp;ROUNDUP(MONTH(SalesDataTable[[#This Row],[Order Date]])/3,0)</f>
        <v>Q3</v>
      </c>
      <c r="E1534" s="5">
        <f>MONTH(SalesDataTable[[#This Row],[Order Date]])</f>
        <v>8</v>
      </c>
      <c r="F1534" s="5" t="str">
        <f>TEXT(SalesDataTable[[#This Row],[Order Date]], "MMM")</f>
        <v>Aug</v>
      </c>
      <c r="G1534" s="4" t="s">
        <v>20</v>
      </c>
      <c r="H1534" s="4" t="s">
        <v>47</v>
      </c>
      <c r="I1534" s="4" t="s">
        <v>2</v>
      </c>
      <c r="J1534" s="4" t="s">
        <v>13</v>
      </c>
      <c r="K1534" s="4" t="s">
        <v>9</v>
      </c>
      <c r="L1534" s="4" t="s">
        <v>10</v>
      </c>
      <c r="M1534" s="9">
        <v>1</v>
      </c>
      <c r="N1534" s="6">
        <v>91.95</v>
      </c>
      <c r="O1534" s="7">
        <v>0.05</v>
      </c>
      <c r="P1534" s="6">
        <v>46.47</v>
      </c>
      <c r="Q1534" s="6">
        <f t="shared" si="92"/>
        <v>87.352499999999992</v>
      </c>
      <c r="R1534" s="6">
        <f t="shared" si="93"/>
        <v>46.47</v>
      </c>
      <c r="S1534" s="6">
        <f t="shared" si="94"/>
        <v>40.882499999999993</v>
      </c>
      <c r="T1534" s="8">
        <f t="shared" si="95"/>
        <v>0.46801751523997592</v>
      </c>
      <c r="U1534" s="5">
        <f>YEAR(SalesDataTable[[#This Row],[Order Date]])</f>
        <v>2026</v>
      </c>
      <c r="V1534" s="8" t="str">
        <f>"Q"&amp;ROUNDUP(MONTH(SalesDataTable[[#This Row],[Order Date]])/3,0)</f>
        <v>Q3</v>
      </c>
      <c r="W1534" s="9">
        <f>MONTH(SalesDataTable[[#This Row],[Order Date]])</f>
        <v>8</v>
      </c>
      <c r="X1534" s="8" t="str">
        <f>TEXT(SalesDataTable[[#This Row],[Order Date]],"mmm")</f>
        <v>Aug</v>
      </c>
    </row>
    <row r="1535" spans="1:24" ht="16">
      <c r="A1535" s="2">
        <v>4804</v>
      </c>
      <c r="B1535" s="3">
        <v>46235</v>
      </c>
      <c r="C1535" s="5">
        <f>YEAR(SalesDataTable[[#This Row],[Order Date]])</f>
        <v>2026</v>
      </c>
      <c r="D1535" s="14" t="str">
        <f>"Q"&amp;ROUNDUP(MONTH(SalesDataTable[[#This Row],[Order Date]])/3,0)</f>
        <v>Q3</v>
      </c>
      <c r="E1535" s="5">
        <f>MONTH(SalesDataTable[[#This Row],[Order Date]])</f>
        <v>8</v>
      </c>
      <c r="F1535" s="5" t="str">
        <f>TEXT(SalesDataTable[[#This Row],[Order Date]], "MMM")</f>
        <v>Aug</v>
      </c>
      <c r="G1535" s="4" t="s">
        <v>0</v>
      </c>
      <c r="H1535" s="4" t="s">
        <v>36</v>
      </c>
      <c r="I1535" s="4" t="s">
        <v>2</v>
      </c>
      <c r="J1535" s="4" t="s">
        <v>3</v>
      </c>
      <c r="K1535" s="4" t="s">
        <v>34</v>
      </c>
      <c r="L1535" s="4" t="s">
        <v>45</v>
      </c>
      <c r="M1535" s="9">
        <v>1</v>
      </c>
      <c r="N1535" s="6">
        <v>49.46</v>
      </c>
      <c r="O1535" s="7">
        <v>0</v>
      </c>
      <c r="P1535" s="6">
        <v>21.47</v>
      </c>
      <c r="Q1535" s="6">
        <f t="shared" si="92"/>
        <v>49.46</v>
      </c>
      <c r="R1535" s="6">
        <f t="shared" si="93"/>
        <v>21.47</v>
      </c>
      <c r="S1535" s="6">
        <f t="shared" si="94"/>
        <v>27.990000000000002</v>
      </c>
      <c r="T1535" s="8">
        <f t="shared" si="95"/>
        <v>0.5659118479579458</v>
      </c>
      <c r="U1535" s="5">
        <f>YEAR(SalesDataTable[[#This Row],[Order Date]])</f>
        <v>2026</v>
      </c>
      <c r="V1535" s="8" t="str">
        <f>"Q"&amp;ROUNDUP(MONTH(SalesDataTable[[#This Row],[Order Date]])/3,0)</f>
        <v>Q3</v>
      </c>
      <c r="W1535" s="9">
        <f>MONTH(SalesDataTable[[#This Row],[Order Date]])</f>
        <v>8</v>
      </c>
      <c r="X1535" s="8" t="str">
        <f>TEXT(SalesDataTable[[#This Row],[Order Date]],"mmm")</f>
        <v>Aug</v>
      </c>
    </row>
    <row r="1536" spans="1:24" ht="16">
      <c r="A1536" s="2">
        <v>5161</v>
      </c>
      <c r="B1536" s="3">
        <v>46235</v>
      </c>
      <c r="C1536" s="5">
        <f>YEAR(SalesDataTable[[#This Row],[Order Date]])</f>
        <v>2026</v>
      </c>
      <c r="D1536" s="14" t="str">
        <f>"Q"&amp;ROUNDUP(MONTH(SalesDataTable[[#This Row],[Order Date]])/3,0)</f>
        <v>Q3</v>
      </c>
      <c r="E1536" s="5">
        <f>MONTH(SalesDataTable[[#This Row],[Order Date]])</f>
        <v>8</v>
      </c>
      <c r="F1536" s="5" t="str">
        <f>TEXT(SalesDataTable[[#This Row],[Order Date]], "MMM")</f>
        <v>Aug</v>
      </c>
      <c r="G1536" s="4" t="s">
        <v>0</v>
      </c>
      <c r="H1536" s="4" t="s">
        <v>50</v>
      </c>
      <c r="I1536" s="4" t="s">
        <v>2</v>
      </c>
      <c r="J1536" s="4" t="s">
        <v>13</v>
      </c>
      <c r="K1536" s="4" t="s">
        <v>4</v>
      </c>
      <c r="L1536" s="4" t="s">
        <v>26</v>
      </c>
      <c r="M1536" s="9">
        <v>1</v>
      </c>
      <c r="N1536" s="6">
        <v>41.25</v>
      </c>
      <c r="O1536" s="7">
        <v>0.05</v>
      </c>
      <c r="P1536" s="6">
        <v>16.98</v>
      </c>
      <c r="Q1536" s="6">
        <f t="shared" si="92"/>
        <v>39.1875</v>
      </c>
      <c r="R1536" s="6">
        <f t="shared" si="93"/>
        <v>16.98</v>
      </c>
      <c r="S1536" s="6">
        <f t="shared" si="94"/>
        <v>22.2075</v>
      </c>
      <c r="T1536" s="8">
        <f t="shared" si="95"/>
        <v>0.56669856459330148</v>
      </c>
      <c r="U1536" s="5">
        <f>YEAR(SalesDataTable[[#This Row],[Order Date]])</f>
        <v>2026</v>
      </c>
      <c r="V1536" s="8" t="str">
        <f>"Q"&amp;ROUNDUP(MONTH(SalesDataTable[[#This Row],[Order Date]])/3,0)</f>
        <v>Q3</v>
      </c>
      <c r="W1536" s="9">
        <f>MONTH(SalesDataTable[[#This Row],[Order Date]])</f>
        <v>8</v>
      </c>
      <c r="X1536" s="8" t="str">
        <f>TEXT(SalesDataTable[[#This Row],[Order Date]],"mmm")</f>
        <v>Aug</v>
      </c>
    </row>
    <row r="1537" spans="1:24" ht="16">
      <c r="A1537" s="2">
        <v>590</v>
      </c>
      <c r="B1537" s="3">
        <v>46236</v>
      </c>
      <c r="C1537" s="5">
        <f>YEAR(SalesDataTable[[#This Row],[Order Date]])</f>
        <v>2026</v>
      </c>
      <c r="D1537" s="14" t="str">
        <f>"Q"&amp;ROUNDUP(MONTH(SalesDataTable[[#This Row],[Order Date]])/3,0)</f>
        <v>Q3</v>
      </c>
      <c r="E1537" s="5">
        <f>MONTH(SalesDataTable[[#This Row],[Order Date]])</f>
        <v>8</v>
      </c>
      <c r="F1537" s="5" t="str">
        <f>TEXT(SalesDataTable[[#This Row],[Order Date]], "MMM")</f>
        <v>Aug</v>
      </c>
      <c r="G1537" s="4" t="s">
        <v>11</v>
      </c>
      <c r="H1537" s="4" t="s">
        <v>25</v>
      </c>
      <c r="I1537" s="4" t="s">
        <v>2</v>
      </c>
      <c r="J1537" s="4" t="s">
        <v>3</v>
      </c>
      <c r="K1537" s="4" t="s">
        <v>14</v>
      </c>
      <c r="L1537" s="4" t="s">
        <v>44</v>
      </c>
      <c r="M1537" s="9">
        <v>4</v>
      </c>
      <c r="N1537" s="6">
        <v>133.65</v>
      </c>
      <c r="O1537" s="7">
        <v>0</v>
      </c>
      <c r="P1537" s="6">
        <v>66</v>
      </c>
      <c r="Q1537" s="6">
        <f t="shared" si="92"/>
        <v>534.6</v>
      </c>
      <c r="R1537" s="6">
        <f t="shared" si="93"/>
        <v>264</v>
      </c>
      <c r="S1537" s="6">
        <f t="shared" si="94"/>
        <v>270.60000000000002</v>
      </c>
      <c r="T1537" s="8">
        <f t="shared" si="95"/>
        <v>0.50617283950617287</v>
      </c>
      <c r="U1537" s="5">
        <f>YEAR(SalesDataTable[[#This Row],[Order Date]])</f>
        <v>2026</v>
      </c>
      <c r="V1537" s="8" t="str">
        <f>"Q"&amp;ROUNDUP(MONTH(SalesDataTable[[#This Row],[Order Date]])/3,0)</f>
        <v>Q3</v>
      </c>
      <c r="W1537" s="9">
        <f>MONTH(SalesDataTable[[#This Row],[Order Date]])</f>
        <v>8</v>
      </c>
      <c r="X1537" s="8" t="str">
        <f>TEXT(SalesDataTable[[#This Row],[Order Date]],"mmm")</f>
        <v>Aug</v>
      </c>
    </row>
    <row r="1538" spans="1:24" ht="16">
      <c r="A1538" s="2">
        <v>1599</v>
      </c>
      <c r="B1538" s="3">
        <v>46236</v>
      </c>
      <c r="C1538" s="5">
        <f>YEAR(SalesDataTable[[#This Row],[Order Date]])</f>
        <v>2026</v>
      </c>
      <c r="D1538" s="14" t="str">
        <f>"Q"&amp;ROUNDUP(MONTH(SalesDataTable[[#This Row],[Order Date]])/3,0)</f>
        <v>Q3</v>
      </c>
      <c r="E1538" s="5">
        <f>MONTH(SalesDataTable[[#This Row],[Order Date]])</f>
        <v>8</v>
      </c>
      <c r="F1538" s="5" t="str">
        <f>TEXT(SalesDataTable[[#This Row],[Order Date]], "MMM")</f>
        <v>Aug</v>
      </c>
      <c r="G1538" s="4" t="s">
        <v>20</v>
      </c>
      <c r="H1538" s="4" t="s">
        <v>21</v>
      </c>
      <c r="I1538" s="4" t="s">
        <v>2</v>
      </c>
      <c r="J1538" s="4" t="s">
        <v>3</v>
      </c>
      <c r="K1538" s="4" t="s">
        <v>23</v>
      </c>
      <c r="L1538" s="4" t="s">
        <v>29</v>
      </c>
      <c r="M1538" s="9">
        <v>2</v>
      </c>
      <c r="N1538" s="6">
        <v>200.45</v>
      </c>
      <c r="O1538" s="7">
        <v>0.05</v>
      </c>
      <c r="P1538" s="6">
        <v>105.42</v>
      </c>
      <c r="Q1538" s="6">
        <f t="shared" ref="Q1538:Q1601" si="96">M1538*N1538*(1-O1538)</f>
        <v>380.85499999999996</v>
      </c>
      <c r="R1538" s="6">
        <f t="shared" ref="R1538:R1601" si="97">M1538*P1538</f>
        <v>210.84</v>
      </c>
      <c r="S1538" s="6">
        <f t="shared" ref="S1538:S1601" si="98">Q1538-R1538</f>
        <v>170.01499999999996</v>
      </c>
      <c r="T1538" s="8">
        <f t="shared" ref="T1538:T1601" si="99">IFERROR(S1538/Q1538,0)</f>
        <v>0.44640348689133652</v>
      </c>
      <c r="U1538" s="5">
        <f>YEAR(SalesDataTable[[#This Row],[Order Date]])</f>
        <v>2026</v>
      </c>
      <c r="V1538" s="8" t="str">
        <f>"Q"&amp;ROUNDUP(MONTH(SalesDataTable[[#This Row],[Order Date]])/3,0)</f>
        <v>Q3</v>
      </c>
      <c r="W1538" s="9">
        <f>MONTH(SalesDataTable[[#This Row],[Order Date]])</f>
        <v>8</v>
      </c>
      <c r="X1538" s="8" t="str">
        <f>TEXT(SalesDataTable[[#This Row],[Order Date]],"mmm")</f>
        <v>Aug</v>
      </c>
    </row>
    <row r="1539" spans="1:24" ht="16">
      <c r="A1539" s="2">
        <v>1665</v>
      </c>
      <c r="B1539" s="3">
        <v>46236</v>
      </c>
      <c r="C1539" s="5">
        <f>YEAR(SalesDataTable[[#This Row],[Order Date]])</f>
        <v>2026</v>
      </c>
      <c r="D1539" s="14" t="str">
        <f>"Q"&amp;ROUNDUP(MONTH(SalesDataTable[[#This Row],[Order Date]])/3,0)</f>
        <v>Q3</v>
      </c>
      <c r="E1539" s="5">
        <f>MONTH(SalesDataTable[[#This Row],[Order Date]])</f>
        <v>8</v>
      </c>
      <c r="F1539" s="5" t="str">
        <f>TEXT(SalesDataTable[[#This Row],[Order Date]], "MMM")</f>
        <v>Aug</v>
      </c>
      <c r="G1539" s="4" t="s">
        <v>0</v>
      </c>
      <c r="H1539" s="4" t="s">
        <v>1</v>
      </c>
      <c r="I1539" s="4" t="s">
        <v>28</v>
      </c>
      <c r="J1539" s="4" t="s">
        <v>3</v>
      </c>
      <c r="K1539" s="4" t="s">
        <v>4</v>
      </c>
      <c r="L1539" s="4" t="s">
        <v>22</v>
      </c>
      <c r="M1539" s="9">
        <v>2</v>
      </c>
      <c r="N1539" s="6">
        <v>51.87</v>
      </c>
      <c r="O1539" s="7">
        <v>0.05</v>
      </c>
      <c r="P1539" s="6">
        <v>21.98</v>
      </c>
      <c r="Q1539" s="6">
        <f t="shared" si="96"/>
        <v>98.552999999999997</v>
      </c>
      <c r="R1539" s="6">
        <f t="shared" si="97"/>
        <v>43.96</v>
      </c>
      <c r="S1539" s="6">
        <f t="shared" si="98"/>
        <v>54.592999999999996</v>
      </c>
      <c r="T1539" s="8">
        <f t="shared" si="99"/>
        <v>0.55394559272675614</v>
      </c>
      <c r="U1539" s="5">
        <f>YEAR(SalesDataTable[[#This Row],[Order Date]])</f>
        <v>2026</v>
      </c>
      <c r="V1539" s="8" t="str">
        <f>"Q"&amp;ROUNDUP(MONTH(SalesDataTable[[#This Row],[Order Date]])/3,0)</f>
        <v>Q3</v>
      </c>
      <c r="W1539" s="9">
        <f>MONTH(SalesDataTable[[#This Row],[Order Date]])</f>
        <v>8</v>
      </c>
      <c r="X1539" s="8" t="str">
        <f>TEXT(SalesDataTable[[#This Row],[Order Date]],"mmm")</f>
        <v>Aug</v>
      </c>
    </row>
    <row r="1540" spans="1:24" ht="16">
      <c r="A1540" s="2">
        <v>2409</v>
      </c>
      <c r="B1540" s="3">
        <v>46236</v>
      </c>
      <c r="C1540" s="5">
        <f>YEAR(SalesDataTable[[#This Row],[Order Date]])</f>
        <v>2026</v>
      </c>
      <c r="D1540" s="14" t="str">
        <f>"Q"&amp;ROUNDUP(MONTH(SalesDataTable[[#This Row],[Order Date]])/3,0)</f>
        <v>Q3</v>
      </c>
      <c r="E1540" s="5">
        <f>MONTH(SalesDataTable[[#This Row],[Order Date]])</f>
        <v>8</v>
      </c>
      <c r="F1540" s="5" t="str">
        <f>TEXT(SalesDataTable[[#This Row],[Order Date]], "MMM")</f>
        <v>Aug</v>
      </c>
      <c r="G1540" s="4" t="s">
        <v>20</v>
      </c>
      <c r="H1540" s="4" t="s">
        <v>47</v>
      </c>
      <c r="I1540" s="4" t="s">
        <v>2</v>
      </c>
      <c r="J1540" s="4" t="s">
        <v>3</v>
      </c>
      <c r="K1540" s="4" t="s">
        <v>23</v>
      </c>
      <c r="L1540" s="4" t="s">
        <v>40</v>
      </c>
      <c r="M1540" s="9">
        <v>1</v>
      </c>
      <c r="N1540" s="6">
        <v>83.6</v>
      </c>
      <c r="O1540" s="7">
        <v>0.05</v>
      </c>
      <c r="P1540" s="6">
        <v>38.51</v>
      </c>
      <c r="Q1540" s="6">
        <f t="shared" si="96"/>
        <v>79.419999999999987</v>
      </c>
      <c r="R1540" s="6">
        <f t="shared" si="97"/>
        <v>38.51</v>
      </c>
      <c r="S1540" s="6">
        <f t="shared" si="98"/>
        <v>40.909999999999989</v>
      </c>
      <c r="T1540" s="8">
        <f t="shared" si="99"/>
        <v>0.51510954419541677</v>
      </c>
      <c r="U1540" s="5">
        <f>YEAR(SalesDataTable[[#This Row],[Order Date]])</f>
        <v>2026</v>
      </c>
      <c r="V1540" s="8" t="str">
        <f>"Q"&amp;ROUNDUP(MONTH(SalesDataTable[[#This Row],[Order Date]])/3,0)</f>
        <v>Q3</v>
      </c>
      <c r="W1540" s="9">
        <f>MONTH(SalesDataTable[[#This Row],[Order Date]])</f>
        <v>8</v>
      </c>
      <c r="X1540" s="8" t="str">
        <f>TEXT(SalesDataTable[[#This Row],[Order Date]],"mmm")</f>
        <v>Aug</v>
      </c>
    </row>
    <row r="1541" spans="1:24" ht="16">
      <c r="A1541" s="2">
        <v>2936</v>
      </c>
      <c r="B1541" s="3">
        <v>46236</v>
      </c>
      <c r="C1541" s="5">
        <f>YEAR(SalesDataTable[[#This Row],[Order Date]])</f>
        <v>2026</v>
      </c>
      <c r="D1541" s="14" t="str">
        <f>"Q"&amp;ROUNDUP(MONTH(SalesDataTable[[#This Row],[Order Date]])/3,0)</f>
        <v>Q3</v>
      </c>
      <c r="E1541" s="5">
        <f>MONTH(SalesDataTable[[#This Row],[Order Date]])</f>
        <v>8</v>
      </c>
      <c r="F1541" s="5" t="str">
        <f>TEXT(SalesDataTable[[#This Row],[Order Date]], "MMM")</f>
        <v>Aug</v>
      </c>
      <c r="G1541" s="4" t="s">
        <v>11</v>
      </c>
      <c r="H1541" s="4" t="s">
        <v>52</v>
      </c>
      <c r="I1541" s="4" t="s">
        <v>2</v>
      </c>
      <c r="J1541" s="4" t="s">
        <v>13</v>
      </c>
      <c r="K1541" s="4" t="s">
        <v>14</v>
      </c>
      <c r="L1541" s="4" t="s">
        <v>15</v>
      </c>
      <c r="M1541" s="9">
        <v>1</v>
      </c>
      <c r="N1541" s="6">
        <v>35.74</v>
      </c>
      <c r="O1541" s="7">
        <v>0</v>
      </c>
      <c r="P1541" s="6">
        <v>13.49</v>
      </c>
      <c r="Q1541" s="6">
        <f t="shared" si="96"/>
        <v>35.74</v>
      </c>
      <c r="R1541" s="6">
        <f t="shared" si="97"/>
        <v>13.49</v>
      </c>
      <c r="S1541" s="6">
        <f t="shared" si="98"/>
        <v>22.25</v>
      </c>
      <c r="T1541" s="8">
        <f t="shared" si="99"/>
        <v>0.62255176273083379</v>
      </c>
      <c r="U1541" s="5">
        <f>YEAR(SalesDataTable[[#This Row],[Order Date]])</f>
        <v>2026</v>
      </c>
      <c r="V1541" s="8" t="str">
        <f>"Q"&amp;ROUNDUP(MONTH(SalesDataTable[[#This Row],[Order Date]])/3,0)</f>
        <v>Q3</v>
      </c>
      <c r="W1541" s="9">
        <f>MONTH(SalesDataTable[[#This Row],[Order Date]])</f>
        <v>8</v>
      </c>
      <c r="X1541" s="8" t="str">
        <f>TEXT(SalesDataTable[[#This Row],[Order Date]],"mmm")</f>
        <v>Aug</v>
      </c>
    </row>
    <row r="1542" spans="1:24" ht="16">
      <c r="A1542" s="2">
        <v>3397</v>
      </c>
      <c r="B1542" s="3">
        <v>46236</v>
      </c>
      <c r="C1542" s="5">
        <f>YEAR(SalesDataTable[[#This Row],[Order Date]])</f>
        <v>2026</v>
      </c>
      <c r="D1542" s="14" t="str">
        <f>"Q"&amp;ROUNDUP(MONTH(SalesDataTable[[#This Row],[Order Date]])/3,0)</f>
        <v>Q3</v>
      </c>
      <c r="E1542" s="5">
        <f>MONTH(SalesDataTable[[#This Row],[Order Date]])</f>
        <v>8</v>
      </c>
      <c r="F1542" s="5" t="str">
        <f>TEXT(SalesDataTable[[#This Row],[Order Date]], "MMM")</f>
        <v>Aug</v>
      </c>
      <c r="G1542" s="4" t="s">
        <v>20</v>
      </c>
      <c r="H1542" s="4" t="s">
        <v>21</v>
      </c>
      <c r="I1542" s="4" t="s">
        <v>2</v>
      </c>
      <c r="J1542" s="4" t="s">
        <v>3</v>
      </c>
      <c r="K1542" s="4" t="s">
        <v>4</v>
      </c>
      <c r="L1542" s="4" t="s">
        <v>5</v>
      </c>
      <c r="M1542" s="9">
        <v>1</v>
      </c>
      <c r="N1542" s="6">
        <v>79.849999999999994</v>
      </c>
      <c r="O1542" s="7">
        <v>0.1</v>
      </c>
      <c r="P1542" s="6">
        <v>43.11</v>
      </c>
      <c r="Q1542" s="6">
        <f t="shared" si="96"/>
        <v>71.864999999999995</v>
      </c>
      <c r="R1542" s="6">
        <f t="shared" si="97"/>
        <v>43.11</v>
      </c>
      <c r="S1542" s="6">
        <f t="shared" si="98"/>
        <v>28.754999999999995</v>
      </c>
      <c r="T1542" s="8">
        <f t="shared" si="99"/>
        <v>0.40012523481527862</v>
      </c>
      <c r="U1542" s="5">
        <f>YEAR(SalesDataTable[[#This Row],[Order Date]])</f>
        <v>2026</v>
      </c>
      <c r="V1542" s="8" t="str">
        <f>"Q"&amp;ROUNDUP(MONTH(SalesDataTable[[#This Row],[Order Date]])/3,0)</f>
        <v>Q3</v>
      </c>
      <c r="W1542" s="9">
        <f>MONTH(SalesDataTable[[#This Row],[Order Date]])</f>
        <v>8</v>
      </c>
      <c r="X1542" s="8" t="str">
        <f>TEXT(SalesDataTable[[#This Row],[Order Date]],"mmm")</f>
        <v>Aug</v>
      </c>
    </row>
    <row r="1543" spans="1:24" ht="16">
      <c r="A1543" s="2">
        <v>4556</v>
      </c>
      <c r="B1543" s="3">
        <v>46236</v>
      </c>
      <c r="C1543" s="5">
        <f>YEAR(SalesDataTable[[#This Row],[Order Date]])</f>
        <v>2026</v>
      </c>
      <c r="D1543" s="14" t="str">
        <f>"Q"&amp;ROUNDUP(MONTH(SalesDataTable[[#This Row],[Order Date]])/3,0)</f>
        <v>Q3</v>
      </c>
      <c r="E1543" s="5">
        <f>MONTH(SalesDataTable[[#This Row],[Order Date]])</f>
        <v>8</v>
      </c>
      <c r="F1543" s="5" t="str">
        <f>TEXT(SalesDataTable[[#This Row],[Order Date]], "MMM")</f>
        <v>Aug</v>
      </c>
      <c r="G1543" s="4" t="s">
        <v>0</v>
      </c>
      <c r="H1543" s="4" t="s">
        <v>50</v>
      </c>
      <c r="I1543" s="4" t="s">
        <v>2</v>
      </c>
      <c r="J1543" s="4" t="s">
        <v>3</v>
      </c>
      <c r="K1543" s="4" t="s">
        <v>14</v>
      </c>
      <c r="L1543" s="4" t="s">
        <v>32</v>
      </c>
      <c r="M1543" s="9">
        <v>2</v>
      </c>
      <c r="N1543" s="6">
        <v>46.44</v>
      </c>
      <c r="O1543" s="7">
        <v>0</v>
      </c>
      <c r="P1543" s="6">
        <v>18.489999999999998</v>
      </c>
      <c r="Q1543" s="6">
        <f t="shared" si="96"/>
        <v>92.88</v>
      </c>
      <c r="R1543" s="6">
        <f t="shared" si="97"/>
        <v>36.979999999999997</v>
      </c>
      <c r="S1543" s="6">
        <f t="shared" si="98"/>
        <v>55.9</v>
      </c>
      <c r="T1543" s="8">
        <f t="shared" si="99"/>
        <v>0.60185185185185186</v>
      </c>
      <c r="U1543" s="5">
        <f>YEAR(SalesDataTable[[#This Row],[Order Date]])</f>
        <v>2026</v>
      </c>
      <c r="V1543" s="8" t="str">
        <f>"Q"&amp;ROUNDUP(MONTH(SalesDataTable[[#This Row],[Order Date]])/3,0)</f>
        <v>Q3</v>
      </c>
      <c r="W1543" s="9">
        <f>MONTH(SalesDataTable[[#This Row],[Order Date]])</f>
        <v>8</v>
      </c>
      <c r="X1543" s="8" t="str">
        <f>TEXT(SalesDataTable[[#This Row],[Order Date]],"mmm")</f>
        <v>Aug</v>
      </c>
    </row>
    <row r="1544" spans="1:24" ht="16">
      <c r="A1544" s="2">
        <v>4614</v>
      </c>
      <c r="B1544" s="3">
        <v>46236</v>
      </c>
      <c r="C1544" s="5">
        <f>YEAR(SalesDataTable[[#This Row],[Order Date]])</f>
        <v>2026</v>
      </c>
      <c r="D1544" s="14" t="str">
        <f>"Q"&amp;ROUNDUP(MONTH(SalesDataTable[[#This Row],[Order Date]])/3,0)</f>
        <v>Q3</v>
      </c>
      <c r="E1544" s="5">
        <f>MONTH(SalesDataTable[[#This Row],[Order Date]])</f>
        <v>8</v>
      </c>
      <c r="F1544" s="5" t="str">
        <f>TEXT(SalesDataTable[[#This Row],[Order Date]], "MMM")</f>
        <v>Aug</v>
      </c>
      <c r="G1544" s="4" t="s">
        <v>20</v>
      </c>
      <c r="H1544" s="4" t="s">
        <v>33</v>
      </c>
      <c r="I1544" s="4" t="s">
        <v>19</v>
      </c>
      <c r="J1544" s="4" t="s">
        <v>3</v>
      </c>
      <c r="K1544" s="4" t="s">
        <v>4</v>
      </c>
      <c r="L1544" s="4" t="s">
        <v>22</v>
      </c>
      <c r="M1544" s="9">
        <v>2</v>
      </c>
      <c r="N1544" s="6">
        <v>50.44</v>
      </c>
      <c r="O1544" s="7">
        <v>0</v>
      </c>
      <c r="P1544" s="6">
        <v>22.99</v>
      </c>
      <c r="Q1544" s="6">
        <f t="shared" si="96"/>
        <v>100.88</v>
      </c>
      <c r="R1544" s="6">
        <f t="shared" si="97"/>
        <v>45.98</v>
      </c>
      <c r="S1544" s="6">
        <f t="shared" si="98"/>
        <v>54.9</v>
      </c>
      <c r="T1544" s="8">
        <f t="shared" si="99"/>
        <v>0.54421094369547984</v>
      </c>
      <c r="U1544" s="5">
        <f>YEAR(SalesDataTable[[#This Row],[Order Date]])</f>
        <v>2026</v>
      </c>
      <c r="V1544" s="8" t="str">
        <f>"Q"&amp;ROUNDUP(MONTH(SalesDataTable[[#This Row],[Order Date]])/3,0)</f>
        <v>Q3</v>
      </c>
      <c r="W1544" s="9">
        <f>MONTH(SalesDataTable[[#This Row],[Order Date]])</f>
        <v>8</v>
      </c>
      <c r="X1544" s="8" t="str">
        <f>TEXT(SalesDataTable[[#This Row],[Order Date]],"mmm")</f>
        <v>Aug</v>
      </c>
    </row>
    <row r="1545" spans="1:24" ht="16">
      <c r="A1545" s="2">
        <v>4999</v>
      </c>
      <c r="B1545" s="3">
        <v>46236</v>
      </c>
      <c r="C1545" s="5">
        <f>YEAR(SalesDataTable[[#This Row],[Order Date]])</f>
        <v>2026</v>
      </c>
      <c r="D1545" s="14" t="str">
        <f>"Q"&amp;ROUNDUP(MONTH(SalesDataTable[[#This Row],[Order Date]])/3,0)</f>
        <v>Q3</v>
      </c>
      <c r="E1545" s="5">
        <f>MONTH(SalesDataTable[[#This Row],[Order Date]])</f>
        <v>8</v>
      </c>
      <c r="F1545" s="5" t="str">
        <f>TEXT(SalesDataTable[[#This Row],[Order Date]], "MMM")</f>
        <v>Aug</v>
      </c>
      <c r="G1545" s="4" t="s">
        <v>20</v>
      </c>
      <c r="H1545" s="4" t="s">
        <v>33</v>
      </c>
      <c r="I1545" s="4" t="s">
        <v>2</v>
      </c>
      <c r="J1545" s="4" t="s">
        <v>3</v>
      </c>
      <c r="K1545" s="4" t="s">
        <v>4</v>
      </c>
      <c r="L1545" s="4" t="s">
        <v>5</v>
      </c>
      <c r="M1545" s="9">
        <v>2</v>
      </c>
      <c r="N1545" s="6">
        <v>81.38</v>
      </c>
      <c r="O1545" s="7">
        <v>0</v>
      </c>
      <c r="P1545" s="6">
        <v>42.19</v>
      </c>
      <c r="Q1545" s="6">
        <f t="shared" si="96"/>
        <v>162.76</v>
      </c>
      <c r="R1545" s="6">
        <f t="shared" si="97"/>
        <v>84.38</v>
      </c>
      <c r="S1545" s="6">
        <f t="shared" si="98"/>
        <v>78.38</v>
      </c>
      <c r="T1545" s="8">
        <f t="shared" si="99"/>
        <v>0.4815679528139592</v>
      </c>
      <c r="U1545" s="5">
        <f>YEAR(SalesDataTable[[#This Row],[Order Date]])</f>
        <v>2026</v>
      </c>
      <c r="V1545" s="8" t="str">
        <f>"Q"&amp;ROUNDUP(MONTH(SalesDataTable[[#This Row],[Order Date]])/3,0)</f>
        <v>Q3</v>
      </c>
      <c r="W1545" s="9">
        <f>MONTH(SalesDataTable[[#This Row],[Order Date]])</f>
        <v>8</v>
      </c>
      <c r="X1545" s="8" t="str">
        <f>TEXT(SalesDataTable[[#This Row],[Order Date]],"mmm")</f>
        <v>Aug</v>
      </c>
    </row>
    <row r="1546" spans="1:24" ht="16">
      <c r="A1546" s="2">
        <v>207</v>
      </c>
      <c r="B1546" s="3">
        <v>46237</v>
      </c>
      <c r="C1546" s="5">
        <f>YEAR(SalesDataTable[[#This Row],[Order Date]])</f>
        <v>2026</v>
      </c>
      <c r="D1546" s="14" t="str">
        <f>"Q"&amp;ROUNDUP(MONTH(SalesDataTable[[#This Row],[Order Date]])/3,0)</f>
        <v>Q3</v>
      </c>
      <c r="E1546" s="5">
        <f>MONTH(SalesDataTable[[#This Row],[Order Date]])</f>
        <v>8</v>
      </c>
      <c r="F1546" s="5" t="str">
        <f>TEXT(SalesDataTable[[#This Row],[Order Date]], "MMM")</f>
        <v>Aug</v>
      </c>
      <c r="G1546" s="4" t="s">
        <v>11</v>
      </c>
      <c r="H1546" s="4" t="s">
        <v>52</v>
      </c>
      <c r="I1546" s="4" t="s">
        <v>2</v>
      </c>
      <c r="J1546" s="4" t="s">
        <v>3</v>
      </c>
      <c r="K1546" s="4" t="s">
        <v>34</v>
      </c>
      <c r="L1546" s="4" t="s">
        <v>35</v>
      </c>
      <c r="M1546" s="9">
        <v>1</v>
      </c>
      <c r="N1546" s="6">
        <v>41.3</v>
      </c>
      <c r="O1546" s="7">
        <v>0</v>
      </c>
      <c r="P1546" s="6">
        <v>14.52</v>
      </c>
      <c r="Q1546" s="6">
        <f t="shared" si="96"/>
        <v>41.3</v>
      </c>
      <c r="R1546" s="6">
        <f t="shared" si="97"/>
        <v>14.52</v>
      </c>
      <c r="S1546" s="6">
        <f t="shared" si="98"/>
        <v>26.779999999999998</v>
      </c>
      <c r="T1546" s="8">
        <f t="shared" si="99"/>
        <v>0.64842615012106541</v>
      </c>
      <c r="U1546" s="5">
        <f>YEAR(SalesDataTable[[#This Row],[Order Date]])</f>
        <v>2026</v>
      </c>
      <c r="V1546" s="8" t="str">
        <f>"Q"&amp;ROUNDUP(MONTH(SalesDataTable[[#This Row],[Order Date]])/3,0)</f>
        <v>Q3</v>
      </c>
      <c r="W1546" s="9">
        <f>MONTH(SalesDataTable[[#This Row],[Order Date]])</f>
        <v>8</v>
      </c>
      <c r="X1546" s="8" t="str">
        <f>TEXT(SalesDataTable[[#This Row],[Order Date]],"mmm")</f>
        <v>Aug</v>
      </c>
    </row>
    <row r="1547" spans="1:24" ht="16">
      <c r="A1547" s="2">
        <v>295</v>
      </c>
      <c r="B1547" s="3">
        <v>46237</v>
      </c>
      <c r="C1547" s="5">
        <f>YEAR(SalesDataTable[[#This Row],[Order Date]])</f>
        <v>2026</v>
      </c>
      <c r="D1547" s="14" t="str">
        <f>"Q"&amp;ROUNDUP(MONTH(SalesDataTable[[#This Row],[Order Date]])/3,0)</f>
        <v>Q3</v>
      </c>
      <c r="E1547" s="5">
        <f>MONTH(SalesDataTable[[#This Row],[Order Date]])</f>
        <v>8</v>
      </c>
      <c r="F1547" s="5" t="str">
        <f>TEXT(SalesDataTable[[#This Row],[Order Date]], "MMM")</f>
        <v>Aug</v>
      </c>
      <c r="G1547" s="4" t="s">
        <v>20</v>
      </c>
      <c r="H1547" s="4" t="s">
        <v>33</v>
      </c>
      <c r="I1547" s="4" t="s">
        <v>28</v>
      </c>
      <c r="J1547" s="4" t="s">
        <v>3</v>
      </c>
      <c r="K1547" s="4" t="s">
        <v>14</v>
      </c>
      <c r="L1547" s="4" t="s">
        <v>15</v>
      </c>
      <c r="M1547" s="9">
        <v>2</v>
      </c>
      <c r="N1547" s="6">
        <v>36.15</v>
      </c>
      <c r="O1547" s="7">
        <v>0.1</v>
      </c>
      <c r="P1547" s="6">
        <v>13.19</v>
      </c>
      <c r="Q1547" s="6">
        <f t="shared" si="96"/>
        <v>65.069999999999993</v>
      </c>
      <c r="R1547" s="6">
        <f t="shared" si="97"/>
        <v>26.38</v>
      </c>
      <c r="S1547" s="6">
        <f t="shared" si="98"/>
        <v>38.69</v>
      </c>
      <c r="T1547" s="8">
        <f t="shared" si="99"/>
        <v>0.59459044106347014</v>
      </c>
      <c r="U1547" s="5">
        <f>YEAR(SalesDataTable[[#This Row],[Order Date]])</f>
        <v>2026</v>
      </c>
      <c r="V1547" s="8" t="str">
        <f>"Q"&amp;ROUNDUP(MONTH(SalesDataTable[[#This Row],[Order Date]])/3,0)</f>
        <v>Q3</v>
      </c>
      <c r="W1547" s="9">
        <f>MONTH(SalesDataTable[[#This Row],[Order Date]])</f>
        <v>8</v>
      </c>
      <c r="X1547" s="8" t="str">
        <f>TEXT(SalesDataTable[[#This Row],[Order Date]],"mmm")</f>
        <v>Aug</v>
      </c>
    </row>
    <row r="1548" spans="1:24" ht="16">
      <c r="A1548" s="2">
        <v>657</v>
      </c>
      <c r="B1548" s="3">
        <v>46237</v>
      </c>
      <c r="C1548" s="5">
        <f>YEAR(SalesDataTable[[#This Row],[Order Date]])</f>
        <v>2026</v>
      </c>
      <c r="D1548" s="14" t="str">
        <f>"Q"&amp;ROUNDUP(MONTH(SalesDataTable[[#This Row],[Order Date]])/3,0)</f>
        <v>Q3</v>
      </c>
      <c r="E1548" s="5">
        <f>MONTH(SalesDataTable[[#This Row],[Order Date]])</f>
        <v>8</v>
      </c>
      <c r="F1548" s="5" t="str">
        <f>TEXT(SalesDataTable[[#This Row],[Order Date]], "MMM")</f>
        <v>Aug</v>
      </c>
      <c r="G1548" s="4" t="s">
        <v>6</v>
      </c>
      <c r="H1548" s="4" t="s">
        <v>43</v>
      </c>
      <c r="I1548" s="4" t="s">
        <v>2</v>
      </c>
      <c r="J1548" s="4" t="s">
        <v>3</v>
      </c>
      <c r="K1548" s="4" t="s">
        <v>14</v>
      </c>
      <c r="L1548" s="4" t="s">
        <v>44</v>
      </c>
      <c r="M1548" s="9">
        <v>3</v>
      </c>
      <c r="N1548" s="6">
        <v>132.59</v>
      </c>
      <c r="O1548" s="7">
        <v>0.1</v>
      </c>
      <c r="P1548" s="6">
        <v>66.040000000000006</v>
      </c>
      <c r="Q1548" s="6">
        <f t="shared" si="96"/>
        <v>357.99299999999999</v>
      </c>
      <c r="R1548" s="6">
        <f t="shared" si="97"/>
        <v>198.12</v>
      </c>
      <c r="S1548" s="6">
        <f t="shared" si="98"/>
        <v>159.87299999999999</v>
      </c>
      <c r="T1548" s="8">
        <f t="shared" si="99"/>
        <v>0.44658135773604507</v>
      </c>
      <c r="U1548" s="5">
        <f>YEAR(SalesDataTable[[#This Row],[Order Date]])</f>
        <v>2026</v>
      </c>
      <c r="V1548" s="8" t="str">
        <f>"Q"&amp;ROUNDUP(MONTH(SalesDataTable[[#This Row],[Order Date]])/3,0)</f>
        <v>Q3</v>
      </c>
      <c r="W1548" s="9">
        <f>MONTH(SalesDataTable[[#This Row],[Order Date]])</f>
        <v>8</v>
      </c>
      <c r="X1548" s="8" t="str">
        <f>TEXT(SalesDataTable[[#This Row],[Order Date]],"mmm")</f>
        <v>Aug</v>
      </c>
    </row>
    <row r="1549" spans="1:24" ht="16">
      <c r="A1549" s="2">
        <v>694</v>
      </c>
      <c r="B1549" s="3">
        <v>46237</v>
      </c>
      <c r="C1549" s="5">
        <f>YEAR(SalesDataTable[[#This Row],[Order Date]])</f>
        <v>2026</v>
      </c>
      <c r="D1549" s="14" t="str">
        <f>"Q"&amp;ROUNDUP(MONTH(SalesDataTable[[#This Row],[Order Date]])/3,0)</f>
        <v>Q3</v>
      </c>
      <c r="E1549" s="5">
        <f>MONTH(SalesDataTable[[#This Row],[Order Date]])</f>
        <v>8</v>
      </c>
      <c r="F1549" s="5" t="str">
        <f>TEXT(SalesDataTable[[#This Row],[Order Date]], "MMM")</f>
        <v>Aug</v>
      </c>
      <c r="G1549" s="4" t="s">
        <v>11</v>
      </c>
      <c r="H1549" s="4" t="s">
        <v>18</v>
      </c>
      <c r="I1549" s="4" t="s">
        <v>2</v>
      </c>
      <c r="J1549" s="4" t="s">
        <v>13</v>
      </c>
      <c r="K1549" s="4" t="s">
        <v>9</v>
      </c>
      <c r="L1549" s="4" t="s">
        <v>17</v>
      </c>
      <c r="M1549" s="9">
        <v>3</v>
      </c>
      <c r="N1549" s="6">
        <v>144</v>
      </c>
      <c r="O1549" s="7">
        <v>0</v>
      </c>
      <c r="P1549" s="6">
        <v>78.89</v>
      </c>
      <c r="Q1549" s="6">
        <f t="shared" si="96"/>
        <v>432</v>
      </c>
      <c r="R1549" s="6">
        <f t="shared" si="97"/>
        <v>236.67000000000002</v>
      </c>
      <c r="S1549" s="6">
        <f t="shared" si="98"/>
        <v>195.32999999999998</v>
      </c>
      <c r="T1549" s="8">
        <f t="shared" si="99"/>
        <v>0.45215277777777774</v>
      </c>
      <c r="U1549" s="5">
        <f>YEAR(SalesDataTable[[#This Row],[Order Date]])</f>
        <v>2026</v>
      </c>
      <c r="V1549" s="8" t="str">
        <f>"Q"&amp;ROUNDUP(MONTH(SalesDataTable[[#This Row],[Order Date]])/3,0)</f>
        <v>Q3</v>
      </c>
      <c r="W1549" s="9">
        <f>MONTH(SalesDataTable[[#This Row],[Order Date]])</f>
        <v>8</v>
      </c>
      <c r="X1549" s="8" t="str">
        <f>TEXT(SalesDataTable[[#This Row],[Order Date]],"mmm")</f>
        <v>Aug</v>
      </c>
    </row>
    <row r="1550" spans="1:24" ht="16">
      <c r="A1550" s="2">
        <v>1187</v>
      </c>
      <c r="B1550" s="3">
        <v>46237</v>
      </c>
      <c r="C1550" s="5">
        <f>YEAR(SalesDataTable[[#This Row],[Order Date]])</f>
        <v>2026</v>
      </c>
      <c r="D1550" s="14" t="str">
        <f>"Q"&amp;ROUNDUP(MONTH(SalesDataTable[[#This Row],[Order Date]])/3,0)</f>
        <v>Q3</v>
      </c>
      <c r="E1550" s="5">
        <f>MONTH(SalesDataTable[[#This Row],[Order Date]])</f>
        <v>8</v>
      </c>
      <c r="F1550" s="5" t="str">
        <f>TEXT(SalesDataTable[[#This Row],[Order Date]], "MMM")</f>
        <v>Aug</v>
      </c>
      <c r="G1550" s="4" t="s">
        <v>0</v>
      </c>
      <c r="H1550" s="4" t="s">
        <v>1</v>
      </c>
      <c r="I1550" s="4" t="s">
        <v>2</v>
      </c>
      <c r="J1550" s="4" t="s">
        <v>3</v>
      </c>
      <c r="K1550" s="4" t="s">
        <v>14</v>
      </c>
      <c r="L1550" s="4" t="s">
        <v>32</v>
      </c>
      <c r="M1550" s="9">
        <v>2</v>
      </c>
      <c r="N1550" s="6">
        <v>45.45</v>
      </c>
      <c r="O1550" s="7">
        <v>0.05</v>
      </c>
      <c r="P1550" s="6">
        <v>18.829999999999998</v>
      </c>
      <c r="Q1550" s="6">
        <f t="shared" si="96"/>
        <v>86.355000000000004</v>
      </c>
      <c r="R1550" s="6">
        <f t="shared" si="97"/>
        <v>37.659999999999997</v>
      </c>
      <c r="S1550" s="6">
        <f t="shared" si="98"/>
        <v>48.695000000000007</v>
      </c>
      <c r="T1550" s="8">
        <f t="shared" si="99"/>
        <v>0.56389323142840608</v>
      </c>
      <c r="U1550" s="5">
        <f>YEAR(SalesDataTable[[#This Row],[Order Date]])</f>
        <v>2026</v>
      </c>
      <c r="V1550" s="8" t="str">
        <f>"Q"&amp;ROUNDUP(MONTH(SalesDataTable[[#This Row],[Order Date]])/3,0)</f>
        <v>Q3</v>
      </c>
      <c r="W1550" s="9">
        <f>MONTH(SalesDataTable[[#This Row],[Order Date]])</f>
        <v>8</v>
      </c>
      <c r="X1550" s="8" t="str">
        <f>TEXT(SalesDataTable[[#This Row],[Order Date]],"mmm")</f>
        <v>Aug</v>
      </c>
    </row>
    <row r="1551" spans="1:24" ht="16">
      <c r="A1551" s="2">
        <v>1915</v>
      </c>
      <c r="B1551" s="3">
        <v>46237</v>
      </c>
      <c r="C1551" s="5">
        <f>YEAR(SalesDataTable[[#This Row],[Order Date]])</f>
        <v>2026</v>
      </c>
      <c r="D1551" s="14" t="str">
        <f>"Q"&amp;ROUNDUP(MONTH(SalesDataTable[[#This Row],[Order Date]])/3,0)</f>
        <v>Q3</v>
      </c>
      <c r="E1551" s="5">
        <f>MONTH(SalesDataTable[[#This Row],[Order Date]])</f>
        <v>8</v>
      </c>
      <c r="F1551" s="5" t="str">
        <f>TEXT(SalesDataTable[[#This Row],[Order Date]], "MMM")</f>
        <v>Aug</v>
      </c>
      <c r="G1551" s="4" t="s">
        <v>6</v>
      </c>
      <c r="H1551" s="4" t="s">
        <v>27</v>
      </c>
      <c r="I1551" s="4" t="s">
        <v>2</v>
      </c>
      <c r="J1551" s="4" t="s">
        <v>3</v>
      </c>
      <c r="K1551" s="4" t="s">
        <v>4</v>
      </c>
      <c r="L1551" s="4" t="s">
        <v>26</v>
      </c>
      <c r="M1551" s="9">
        <v>1</v>
      </c>
      <c r="N1551" s="6">
        <v>41.16</v>
      </c>
      <c r="O1551" s="7">
        <v>0.05</v>
      </c>
      <c r="P1551" s="6">
        <v>16.66</v>
      </c>
      <c r="Q1551" s="6">
        <f t="shared" si="96"/>
        <v>39.101999999999997</v>
      </c>
      <c r="R1551" s="6">
        <f t="shared" si="97"/>
        <v>16.66</v>
      </c>
      <c r="S1551" s="6">
        <f t="shared" si="98"/>
        <v>22.441999999999997</v>
      </c>
      <c r="T1551" s="8">
        <f t="shared" si="99"/>
        <v>0.57393483709273174</v>
      </c>
      <c r="U1551" s="5">
        <f>YEAR(SalesDataTable[[#This Row],[Order Date]])</f>
        <v>2026</v>
      </c>
      <c r="V1551" s="8" t="str">
        <f>"Q"&amp;ROUNDUP(MONTH(SalesDataTable[[#This Row],[Order Date]])/3,0)</f>
        <v>Q3</v>
      </c>
      <c r="W1551" s="9">
        <f>MONTH(SalesDataTable[[#This Row],[Order Date]])</f>
        <v>8</v>
      </c>
      <c r="X1551" s="8" t="str">
        <f>TEXT(SalesDataTable[[#This Row],[Order Date]],"mmm")</f>
        <v>Aug</v>
      </c>
    </row>
    <row r="1552" spans="1:24" ht="16">
      <c r="A1552" s="2">
        <v>2156</v>
      </c>
      <c r="B1552" s="3">
        <v>46237</v>
      </c>
      <c r="C1552" s="5">
        <f>YEAR(SalesDataTable[[#This Row],[Order Date]])</f>
        <v>2026</v>
      </c>
      <c r="D1552" s="14" t="str">
        <f>"Q"&amp;ROUNDUP(MONTH(SalesDataTable[[#This Row],[Order Date]])/3,0)</f>
        <v>Q3</v>
      </c>
      <c r="E1552" s="5">
        <f>MONTH(SalesDataTable[[#This Row],[Order Date]])</f>
        <v>8</v>
      </c>
      <c r="F1552" s="5" t="str">
        <f>TEXT(SalesDataTable[[#This Row],[Order Date]], "MMM")</f>
        <v>Aug</v>
      </c>
      <c r="G1552" s="4" t="s">
        <v>0</v>
      </c>
      <c r="H1552" s="4" t="s">
        <v>1</v>
      </c>
      <c r="I1552" s="4" t="s">
        <v>19</v>
      </c>
      <c r="J1552" s="4" t="s">
        <v>3</v>
      </c>
      <c r="K1552" s="4" t="s">
        <v>14</v>
      </c>
      <c r="L1552" s="4" t="s">
        <v>48</v>
      </c>
      <c r="M1552" s="9">
        <v>1</v>
      </c>
      <c r="N1552" s="6">
        <v>162.78</v>
      </c>
      <c r="O1552" s="7">
        <v>0</v>
      </c>
      <c r="P1552" s="6">
        <v>85.08</v>
      </c>
      <c r="Q1552" s="6">
        <f t="shared" si="96"/>
        <v>162.78</v>
      </c>
      <c r="R1552" s="6">
        <f t="shared" si="97"/>
        <v>85.08</v>
      </c>
      <c r="S1552" s="6">
        <f t="shared" si="98"/>
        <v>77.7</v>
      </c>
      <c r="T1552" s="8">
        <f t="shared" si="99"/>
        <v>0.47733136748986366</v>
      </c>
      <c r="U1552" s="5">
        <f>YEAR(SalesDataTable[[#This Row],[Order Date]])</f>
        <v>2026</v>
      </c>
      <c r="V1552" s="8" t="str">
        <f>"Q"&amp;ROUNDUP(MONTH(SalesDataTable[[#This Row],[Order Date]])/3,0)</f>
        <v>Q3</v>
      </c>
      <c r="W1552" s="9">
        <f>MONTH(SalesDataTable[[#This Row],[Order Date]])</f>
        <v>8</v>
      </c>
      <c r="X1552" s="8" t="str">
        <f>TEXT(SalesDataTable[[#This Row],[Order Date]],"mmm")</f>
        <v>Aug</v>
      </c>
    </row>
    <row r="1553" spans="1:24" ht="16">
      <c r="A1553" s="2">
        <v>2539</v>
      </c>
      <c r="B1553" s="3">
        <v>46237</v>
      </c>
      <c r="C1553" s="5">
        <f>YEAR(SalesDataTable[[#This Row],[Order Date]])</f>
        <v>2026</v>
      </c>
      <c r="D1553" s="14" t="str">
        <f>"Q"&amp;ROUNDUP(MONTH(SalesDataTable[[#This Row],[Order Date]])/3,0)</f>
        <v>Q3</v>
      </c>
      <c r="E1553" s="5">
        <f>MONTH(SalesDataTable[[#This Row],[Order Date]])</f>
        <v>8</v>
      </c>
      <c r="F1553" s="5" t="str">
        <f>TEXT(SalesDataTable[[#This Row],[Order Date]], "MMM")</f>
        <v>Aug</v>
      </c>
      <c r="G1553" s="4" t="s">
        <v>11</v>
      </c>
      <c r="H1553" s="4" t="s">
        <v>52</v>
      </c>
      <c r="I1553" s="4" t="s">
        <v>19</v>
      </c>
      <c r="J1553" s="4" t="s">
        <v>13</v>
      </c>
      <c r="K1553" s="4" t="s">
        <v>4</v>
      </c>
      <c r="L1553" s="4" t="s">
        <v>5</v>
      </c>
      <c r="M1553" s="9">
        <v>1</v>
      </c>
      <c r="N1553" s="6">
        <v>80.040000000000006</v>
      </c>
      <c r="O1553" s="7">
        <v>0.1</v>
      </c>
      <c r="P1553" s="6">
        <v>41.88</v>
      </c>
      <c r="Q1553" s="6">
        <f t="shared" si="96"/>
        <v>72.036000000000001</v>
      </c>
      <c r="R1553" s="6">
        <f t="shared" si="97"/>
        <v>41.88</v>
      </c>
      <c r="S1553" s="6">
        <f t="shared" si="98"/>
        <v>30.155999999999999</v>
      </c>
      <c r="T1553" s="8">
        <f t="shared" si="99"/>
        <v>0.41862402132267196</v>
      </c>
      <c r="U1553" s="5">
        <f>YEAR(SalesDataTable[[#This Row],[Order Date]])</f>
        <v>2026</v>
      </c>
      <c r="V1553" s="8" t="str">
        <f>"Q"&amp;ROUNDUP(MONTH(SalesDataTable[[#This Row],[Order Date]])/3,0)</f>
        <v>Q3</v>
      </c>
      <c r="W1553" s="9">
        <f>MONTH(SalesDataTable[[#This Row],[Order Date]])</f>
        <v>8</v>
      </c>
      <c r="X1553" s="8" t="str">
        <f>TEXT(SalesDataTable[[#This Row],[Order Date]],"mmm")</f>
        <v>Aug</v>
      </c>
    </row>
    <row r="1554" spans="1:24" ht="16">
      <c r="A1554" s="2">
        <v>3803</v>
      </c>
      <c r="B1554" s="3">
        <v>46237</v>
      </c>
      <c r="C1554" s="5">
        <f>YEAR(SalesDataTable[[#This Row],[Order Date]])</f>
        <v>2026</v>
      </c>
      <c r="D1554" s="14" t="str">
        <f>"Q"&amp;ROUNDUP(MONTH(SalesDataTable[[#This Row],[Order Date]])/3,0)</f>
        <v>Q3</v>
      </c>
      <c r="E1554" s="5">
        <f>MONTH(SalesDataTable[[#This Row],[Order Date]])</f>
        <v>8</v>
      </c>
      <c r="F1554" s="5" t="str">
        <f>TEXT(SalesDataTable[[#This Row],[Order Date]], "MMM")</f>
        <v>Aug</v>
      </c>
      <c r="G1554" s="4" t="s">
        <v>11</v>
      </c>
      <c r="H1554" s="4" t="s">
        <v>25</v>
      </c>
      <c r="I1554" s="4" t="s">
        <v>2</v>
      </c>
      <c r="J1554" s="4" t="s">
        <v>13</v>
      </c>
      <c r="K1554" s="4" t="s">
        <v>9</v>
      </c>
      <c r="L1554" s="4" t="s">
        <v>10</v>
      </c>
      <c r="M1554" s="9">
        <v>1</v>
      </c>
      <c r="N1554" s="6">
        <v>90.21</v>
      </c>
      <c r="O1554" s="7">
        <v>0</v>
      </c>
      <c r="P1554" s="6">
        <v>46.31</v>
      </c>
      <c r="Q1554" s="6">
        <f t="shared" si="96"/>
        <v>90.21</v>
      </c>
      <c r="R1554" s="6">
        <f t="shared" si="97"/>
        <v>46.31</v>
      </c>
      <c r="S1554" s="6">
        <f t="shared" si="98"/>
        <v>43.899999999999991</v>
      </c>
      <c r="T1554" s="8">
        <f t="shared" si="99"/>
        <v>0.48664227912648261</v>
      </c>
      <c r="U1554" s="5">
        <f>YEAR(SalesDataTable[[#This Row],[Order Date]])</f>
        <v>2026</v>
      </c>
      <c r="V1554" s="8" t="str">
        <f>"Q"&amp;ROUNDUP(MONTH(SalesDataTable[[#This Row],[Order Date]])/3,0)</f>
        <v>Q3</v>
      </c>
      <c r="W1554" s="9">
        <f>MONTH(SalesDataTable[[#This Row],[Order Date]])</f>
        <v>8</v>
      </c>
      <c r="X1554" s="8" t="str">
        <f>TEXT(SalesDataTable[[#This Row],[Order Date]],"mmm")</f>
        <v>Aug</v>
      </c>
    </row>
    <row r="1555" spans="1:24" ht="16">
      <c r="A1555" s="2">
        <v>100</v>
      </c>
      <c r="B1555" s="3">
        <v>46238</v>
      </c>
      <c r="C1555" s="5">
        <f>YEAR(SalesDataTable[[#This Row],[Order Date]])</f>
        <v>2026</v>
      </c>
      <c r="D1555" s="14" t="str">
        <f>"Q"&amp;ROUNDUP(MONTH(SalesDataTable[[#This Row],[Order Date]])/3,0)</f>
        <v>Q3</v>
      </c>
      <c r="E1555" s="5">
        <f>MONTH(SalesDataTable[[#This Row],[Order Date]])</f>
        <v>8</v>
      </c>
      <c r="F1555" s="5" t="str">
        <f>TEXT(SalesDataTable[[#This Row],[Order Date]], "MMM")</f>
        <v>Aug</v>
      </c>
      <c r="G1555" s="4" t="s">
        <v>0</v>
      </c>
      <c r="H1555" s="4" t="s">
        <v>36</v>
      </c>
      <c r="I1555" s="4" t="s">
        <v>19</v>
      </c>
      <c r="J1555" s="4" t="s">
        <v>16</v>
      </c>
      <c r="K1555" s="4" t="s">
        <v>14</v>
      </c>
      <c r="L1555" s="4" t="s">
        <v>44</v>
      </c>
      <c r="M1555" s="9">
        <v>1</v>
      </c>
      <c r="N1555" s="6">
        <v>133.6</v>
      </c>
      <c r="O1555" s="7">
        <v>0.1</v>
      </c>
      <c r="P1555" s="6">
        <v>67.3</v>
      </c>
      <c r="Q1555" s="6">
        <f t="shared" si="96"/>
        <v>120.24</v>
      </c>
      <c r="R1555" s="6">
        <f t="shared" si="97"/>
        <v>67.3</v>
      </c>
      <c r="S1555" s="6">
        <f t="shared" si="98"/>
        <v>52.94</v>
      </c>
      <c r="T1555" s="8">
        <f t="shared" si="99"/>
        <v>0.44028609447771122</v>
      </c>
      <c r="U1555" s="5">
        <f>YEAR(SalesDataTable[[#This Row],[Order Date]])</f>
        <v>2026</v>
      </c>
      <c r="V1555" s="8" t="str">
        <f>"Q"&amp;ROUNDUP(MONTH(SalesDataTable[[#This Row],[Order Date]])/3,0)</f>
        <v>Q3</v>
      </c>
      <c r="W1555" s="9">
        <f>MONTH(SalesDataTable[[#This Row],[Order Date]])</f>
        <v>8</v>
      </c>
      <c r="X1555" s="8" t="str">
        <f>TEXT(SalesDataTable[[#This Row],[Order Date]],"mmm")</f>
        <v>Aug</v>
      </c>
    </row>
    <row r="1556" spans="1:24" ht="16">
      <c r="A1556" s="2">
        <v>118</v>
      </c>
      <c r="B1556" s="3">
        <v>46238</v>
      </c>
      <c r="C1556" s="5">
        <f>YEAR(SalesDataTable[[#This Row],[Order Date]])</f>
        <v>2026</v>
      </c>
      <c r="D1556" s="14" t="str">
        <f>"Q"&amp;ROUNDUP(MONTH(SalesDataTable[[#This Row],[Order Date]])/3,0)</f>
        <v>Q3</v>
      </c>
      <c r="E1556" s="5">
        <f>MONTH(SalesDataTable[[#This Row],[Order Date]])</f>
        <v>8</v>
      </c>
      <c r="F1556" s="5" t="str">
        <f>TEXT(SalesDataTable[[#This Row],[Order Date]], "MMM")</f>
        <v>Aug</v>
      </c>
      <c r="G1556" s="4" t="s">
        <v>20</v>
      </c>
      <c r="H1556" s="4" t="s">
        <v>21</v>
      </c>
      <c r="I1556" s="4" t="s">
        <v>2</v>
      </c>
      <c r="J1556" s="4" t="s">
        <v>3</v>
      </c>
      <c r="K1556" s="4" t="s">
        <v>14</v>
      </c>
      <c r="L1556" s="4" t="s">
        <v>32</v>
      </c>
      <c r="M1556" s="9">
        <v>1</v>
      </c>
      <c r="N1556" s="6">
        <v>47.53</v>
      </c>
      <c r="O1556" s="7">
        <v>0</v>
      </c>
      <c r="P1556" s="6">
        <v>18.04</v>
      </c>
      <c r="Q1556" s="6">
        <f t="shared" si="96"/>
        <v>47.53</v>
      </c>
      <c r="R1556" s="6">
        <f t="shared" si="97"/>
        <v>18.04</v>
      </c>
      <c r="S1556" s="6">
        <f t="shared" si="98"/>
        <v>29.490000000000002</v>
      </c>
      <c r="T1556" s="8">
        <f t="shared" si="99"/>
        <v>0.62045024195245113</v>
      </c>
      <c r="U1556" s="5">
        <f>YEAR(SalesDataTable[[#This Row],[Order Date]])</f>
        <v>2026</v>
      </c>
      <c r="V1556" s="8" t="str">
        <f>"Q"&amp;ROUNDUP(MONTH(SalesDataTable[[#This Row],[Order Date]])/3,0)</f>
        <v>Q3</v>
      </c>
      <c r="W1556" s="9">
        <f>MONTH(SalesDataTable[[#This Row],[Order Date]])</f>
        <v>8</v>
      </c>
      <c r="X1556" s="8" t="str">
        <f>TEXT(SalesDataTable[[#This Row],[Order Date]],"mmm")</f>
        <v>Aug</v>
      </c>
    </row>
    <row r="1557" spans="1:24" ht="16">
      <c r="A1557" s="2">
        <v>220</v>
      </c>
      <c r="B1557" s="3">
        <v>46238</v>
      </c>
      <c r="C1557" s="5">
        <f>YEAR(SalesDataTable[[#This Row],[Order Date]])</f>
        <v>2026</v>
      </c>
      <c r="D1557" s="14" t="str">
        <f>"Q"&amp;ROUNDUP(MONTH(SalesDataTable[[#This Row],[Order Date]])/3,0)</f>
        <v>Q3</v>
      </c>
      <c r="E1557" s="5">
        <f>MONTH(SalesDataTable[[#This Row],[Order Date]])</f>
        <v>8</v>
      </c>
      <c r="F1557" s="5" t="str">
        <f>TEXT(SalesDataTable[[#This Row],[Order Date]], "MMM")</f>
        <v>Aug</v>
      </c>
      <c r="G1557" s="4" t="s">
        <v>0</v>
      </c>
      <c r="H1557" s="4" t="s">
        <v>50</v>
      </c>
      <c r="I1557" s="4" t="s">
        <v>2</v>
      </c>
      <c r="J1557" s="4" t="s">
        <v>3</v>
      </c>
      <c r="K1557" s="4" t="s">
        <v>14</v>
      </c>
      <c r="L1557" s="4" t="s">
        <v>32</v>
      </c>
      <c r="M1557" s="9">
        <v>2</v>
      </c>
      <c r="N1557" s="6">
        <v>46.71</v>
      </c>
      <c r="O1557" s="7">
        <v>0</v>
      </c>
      <c r="P1557" s="6">
        <v>18.41</v>
      </c>
      <c r="Q1557" s="6">
        <f t="shared" si="96"/>
        <v>93.42</v>
      </c>
      <c r="R1557" s="6">
        <f t="shared" si="97"/>
        <v>36.82</v>
      </c>
      <c r="S1557" s="6">
        <f t="shared" si="98"/>
        <v>56.6</v>
      </c>
      <c r="T1557" s="8">
        <f t="shared" si="99"/>
        <v>0.60586598158852489</v>
      </c>
      <c r="U1557" s="5">
        <f>YEAR(SalesDataTable[[#This Row],[Order Date]])</f>
        <v>2026</v>
      </c>
      <c r="V1557" s="8" t="str">
        <f>"Q"&amp;ROUNDUP(MONTH(SalesDataTable[[#This Row],[Order Date]])/3,0)</f>
        <v>Q3</v>
      </c>
      <c r="W1557" s="9">
        <f>MONTH(SalesDataTable[[#This Row],[Order Date]])</f>
        <v>8</v>
      </c>
      <c r="X1557" s="8" t="str">
        <f>TEXT(SalesDataTable[[#This Row],[Order Date]],"mmm")</f>
        <v>Aug</v>
      </c>
    </row>
    <row r="1558" spans="1:24" ht="16">
      <c r="A1558" s="2">
        <v>1145</v>
      </c>
      <c r="B1558" s="3">
        <v>46238</v>
      </c>
      <c r="C1558" s="5">
        <f>YEAR(SalesDataTable[[#This Row],[Order Date]])</f>
        <v>2026</v>
      </c>
      <c r="D1558" s="14" t="str">
        <f>"Q"&amp;ROUNDUP(MONTH(SalesDataTable[[#This Row],[Order Date]])/3,0)</f>
        <v>Q3</v>
      </c>
      <c r="E1558" s="5">
        <f>MONTH(SalesDataTable[[#This Row],[Order Date]])</f>
        <v>8</v>
      </c>
      <c r="F1558" s="5" t="str">
        <f>TEXT(SalesDataTable[[#This Row],[Order Date]], "MMM")</f>
        <v>Aug</v>
      </c>
      <c r="G1558" s="4" t="s">
        <v>11</v>
      </c>
      <c r="H1558" s="4" t="s">
        <v>52</v>
      </c>
      <c r="I1558" s="4" t="s">
        <v>28</v>
      </c>
      <c r="J1558" s="4" t="s">
        <v>13</v>
      </c>
      <c r="K1558" s="4" t="s">
        <v>23</v>
      </c>
      <c r="L1558" s="4" t="s">
        <v>29</v>
      </c>
      <c r="M1558" s="9">
        <v>1</v>
      </c>
      <c r="N1558" s="6">
        <v>197.26</v>
      </c>
      <c r="O1558" s="7">
        <v>0</v>
      </c>
      <c r="P1558" s="6">
        <v>104.09</v>
      </c>
      <c r="Q1558" s="6">
        <f t="shared" si="96"/>
        <v>197.26</v>
      </c>
      <c r="R1558" s="6">
        <f t="shared" si="97"/>
        <v>104.09</v>
      </c>
      <c r="S1558" s="6">
        <f t="shared" si="98"/>
        <v>93.169999999999987</v>
      </c>
      <c r="T1558" s="8">
        <f t="shared" si="99"/>
        <v>0.47232079488999285</v>
      </c>
      <c r="U1558" s="5">
        <f>YEAR(SalesDataTable[[#This Row],[Order Date]])</f>
        <v>2026</v>
      </c>
      <c r="V1558" s="8" t="str">
        <f>"Q"&amp;ROUNDUP(MONTH(SalesDataTable[[#This Row],[Order Date]])/3,0)</f>
        <v>Q3</v>
      </c>
      <c r="W1558" s="9">
        <f>MONTH(SalesDataTable[[#This Row],[Order Date]])</f>
        <v>8</v>
      </c>
      <c r="X1558" s="8" t="str">
        <f>TEXT(SalesDataTable[[#This Row],[Order Date]],"mmm")</f>
        <v>Aug</v>
      </c>
    </row>
    <row r="1559" spans="1:24" ht="16">
      <c r="A1559" s="2">
        <v>1289</v>
      </c>
      <c r="B1559" s="3">
        <v>46238</v>
      </c>
      <c r="C1559" s="5">
        <f>YEAR(SalesDataTable[[#This Row],[Order Date]])</f>
        <v>2026</v>
      </c>
      <c r="D1559" s="14" t="str">
        <f>"Q"&amp;ROUNDUP(MONTH(SalesDataTable[[#This Row],[Order Date]])/3,0)</f>
        <v>Q3</v>
      </c>
      <c r="E1559" s="5">
        <f>MONTH(SalesDataTable[[#This Row],[Order Date]])</f>
        <v>8</v>
      </c>
      <c r="F1559" s="5" t="str">
        <f>TEXT(SalesDataTable[[#This Row],[Order Date]], "MMM")</f>
        <v>Aug</v>
      </c>
      <c r="G1559" s="4" t="s">
        <v>11</v>
      </c>
      <c r="H1559" s="4" t="s">
        <v>52</v>
      </c>
      <c r="I1559" s="4" t="s">
        <v>28</v>
      </c>
      <c r="J1559" s="4" t="s">
        <v>13</v>
      </c>
      <c r="K1559" s="4" t="s">
        <v>9</v>
      </c>
      <c r="L1559" s="4" t="s">
        <v>46</v>
      </c>
      <c r="M1559" s="9">
        <v>1</v>
      </c>
      <c r="N1559" s="6">
        <v>70.56</v>
      </c>
      <c r="O1559" s="7">
        <v>0</v>
      </c>
      <c r="P1559" s="6">
        <v>32.11</v>
      </c>
      <c r="Q1559" s="6">
        <f t="shared" si="96"/>
        <v>70.56</v>
      </c>
      <c r="R1559" s="6">
        <f t="shared" si="97"/>
        <v>32.11</v>
      </c>
      <c r="S1559" s="6">
        <f t="shared" si="98"/>
        <v>38.450000000000003</v>
      </c>
      <c r="T1559" s="8">
        <f t="shared" si="99"/>
        <v>0.54492630385487528</v>
      </c>
      <c r="U1559" s="5">
        <f>YEAR(SalesDataTable[[#This Row],[Order Date]])</f>
        <v>2026</v>
      </c>
      <c r="V1559" s="8" t="str">
        <f>"Q"&amp;ROUNDUP(MONTH(SalesDataTable[[#This Row],[Order Date]])/3,0)</f>
        <v>Q3</v>
      </c>
      <c r="W1559" s="9">
        <f>MONTH(SalesDataTable[[#This Row],[Order Date]])</f>
        <v>8</v>
      </c>
      <c r="X1559" s="8" t="str">
        <f>TEXT(SalesDataTable[[#This Row],[Order Date]],"mmm")</f>
        <v>Aug</v>
      </c>
    </row>
    <row r="1560" spans="1:24" ht="16">
      <c r="A1560" s="2">
        <v>1411</v>
      </c>
      <c r="B1560" s="3">
        <v>46238</v>
      </c>
      <c r="C1560" s="5">
        <f>YEAR(SalesDataTable[[#This Row],[Order Date]])</f>
        <v>2026</v>
      </c>
      <c r="D1560" s="14" t="str">
        <f>"Q"&amp;ROUNDUP(MONTH(SalesDataTable[[#This Row],[Order Date]])/3,0)</f>
        <v>Q3</v>
      </c>
      <c r="E1560" s="5">
        <f>MONTH(SalesDataTable[[#This Row],[Order Date]])</f>
        <v>8</v>
      </c>
      <c r="F1560" s="5" t="str">
        <f>TEXT(SalesDataTable[[#This Row],[Order Date]], "MMM")</f>
        <v>Aug</v>
      </c>
      <c r="G1560" s="4" t="s">
        <v>6</v>
      </c>
      <c r="H1560" s="4" t="s">
        <v>43</v>
      </c>
      <c r="I1560" s="4" t="s">
        <v>2</v>
      </c>
      <c r="J1560" s="4" t="s">
        <v>16</v>
      </c>
      <c r="K1560" s="4" t="s">
        <v>34</v>
      </c>
      <c r="L1560" s="4" t="s">
        <v>42</v>
      </c>
      <c r="M1560" s="9">
        <v>1</v>
      </c>
      <c r="N1560" s="6">
        <v>36.58</v>
      </c>
      <c r="O1560" s="7">
        <v>0</v>
      </c>
      <c r="P1560" s="6">
        <v>13.98</v>
      </c>
      <c r="Q1560" s="6">
        <f t="shared" si="96"/>
        <v>36.58</v>
      </c>
      <c r="R1560" s="6">
        <f t="shared" si="97"/>
        <v>13.98</v>
      </c>
      <c r="S1560" s="6">
        <f t="shared" si="98"/>
        <v>22.599999999999998</v>
      </c>
      <c r="T1560" s="8">
        <f t="shared" si="99"/>
        <v>0.61782394751230174</v>
      </c>
      <c r="U1560" s="5">
        <f>YEAR(SalesDataTable[[#This Row],[Order Date]])</f>
        <v>2026</v>
      </c>
      <c r="V1560" s="8" t="str">
        <f>"Q"&amp;ROUNDUP(MONTH(SalesDataTable[[#This Row],[Order Date]])/3,0)</f>
        <v>Q3</v>
      </c>
      <c r="W1560" s="9">
        <f>MONTH(SalesDataTable[[#This Row],[Order Date]])</f>
        <v>8</v>
      </c>
      <c r="X1560" s="8" t="str">
        <f>TEXT(SalesDataTable[[#This Row],[Order Date]],"mmm")</f>
        <v>Aug</v>
      </c>
    </row>
    <row r="1561" spans="1:24" ht="16">
      <c r="A1561" s="2">
        <v>1799</v>
      </c>
      <c r="B1561" s="3">
        <v>46238</v>
      </c>
      <c r="C1561" s="5">
        <f>YEAR(SalesDataTable[[#This Row],[Order Date]])</f>
        <v>2026</v>
      </c>
      <c r="D1561" s="14" t="str">
        <f>"Q"&amp;ROUNDUP(MONTH(SalesDataTable[[#This Row],[Order Date]])/3,0)</f>
        <v>Q3</v>
      </c>
      <c r="E1561" s="5">
        <f>MONTH(SalesDataTable[[#This Row],[Order Date]])</f>
        <v>8</v>
      </c>
      <c r="F1561" s="5" t="str">
        <f>TEXT(SalesDataTable[[#This Row],[Order Date]], "MMM")</f>
        <v>Aug</v>
      </c>
      <c r="G1561" s="4" t="s">
        <v>20</v>
      </c>
      <c r="H1561" s="4" t="s">
        <v>47</v>
      </c>
      <c r="I1561" s="4" t="s">
        <v>8</v>
      </c>
      <c r="J1561" s="4" t="s">
        <v>16</v>
      </c>
      <c r="K1561" s="4" t="s">
        <v>4</v>
      </c>
      <c r="L1561" s="4" t="s">
        <v>5</v>
      </c>
      <c r="M1561" s="9">
        <v>4</v>
      </c>
      <c r="N1561" s="6">
        <v>82.98</v>
      </c>
      <c r="O1561" s="7">
        <v>0.05</v>
      </c>
      <c r="P1561" s="6">
        <v>43.79</v>
      </c>
      <c r="Q1561" s="6">
        <f t="shared" si="96"/>
        <v>315.32400000000001</v>
      </c>
      <c r="R1561" s="6">
        <f t="shared" si="97"/>
        <v>175.16</v>
      </c>
      <c r="S1561" s="6">
        <f t="shared" si="98"/>
        <v>140.16400000000002</v>
      </c>
      <c r="T1561" s="8">
        <f t="shared" si="99"/>
        <v>0.44450787126891711</v>
      </c>
      <c r="U1561" s="5">
        <f>YEAR(SalesDataTable[[#This Row],[Order Date]])</f>
        <v>2026</v>
      </c>
      <c r="V1561" s="8" t="str">
        <f>"Q"&amp;ROUNDUP(MONTH(SalesDataTable[[#This Row],[Order Date]])/3,0)</f>
        <v>Q3</v>
      </c>
      <c r="W1561" s="9">
        <f>MONTH(SalesDataTable[[#This Row],[Order Date]])</f>
        <v>8</v>
      </c>
      <c r="X1561" s="8" t="str">
        <f>TEXT(SalesDataTable[[#This Row],[Order Date]],"mmm")</f>
        <v>Aug</v>
      </c>
    </row>
    <row r="1562" spans="1:24" ht="16">
      <c r="A1562" s="2">
        <v>1871</v>
      </c>
      <c r="B1562" s="3">
        <v>46238</v>
      </c>
      <c r="C1562" s="5">
        <f>YEAR(SalesDataTable[[#This Row],[Order Date]])</f>
        <v>2026</v>
      </c>
      <c r="D1562" s="14" t="str">
        <f>"Q"&amp;ROUNDUP(MONTH(SalesDataTable[[#This Row],[Order Date]])/3,0)</f>
        <v>Q3</v>
      </c>
      <c r="E1562" s="5">
        <f>MONTH(SalesDataTable[[#This Row],[Order Date]])</f>
        <v>8</v>
      </c>
      <c r="F1562" s="5" t="str">
        <f>TEXT(SalesDataTable[[#This Row],[Order Date]], "MMM")</f>
        <v>Aug</v>
      </c>
      <c r="G1562" s="4" t="s">
        <v>0</v>
      </c>
      <c r="H1562" s="4" t="s">
        <v>1</v>
      </c>
      <c r="I1562" s="4" t="s">
        <v>2</v>
      </c>
      <c r="J1562" s="4" t="s">
        <v>13</v>
      </c>
      <c r="K1562" s="4" t="s">
        <v>4</v>
      </c>
      <c r="L1562" s="4" t="s">
        <v>26</v>
      </c>
      <c r="M1562" s="9">
        <v>1</v>
      </c>
      <c r="N1562" s="6">
        <v>41.25</v>
      </c>
      <c r="O1562" s="7">
        <v>0</v>
      </c>
      <c r="P1562" s="6">
        <v>17.02</v>
      </c>
      <c r="Q1562" s="6">
        <f t="shared" si="96"/>
        <v>41.25</v>
      </c>
      <c r="R1562" s="6">
        <f t="shared" si="97"/>
        <v>17.02</v>
      </c>
      <c r="S1562" s="6">
        <f t="shared" si="98"/>
        <v>24.23</v>
      </c>
      <c r="T1562" s="8">
        <f t="shared" si="99"/>
        <v>0.58739393939393936</v>
      </c>
      <c r="U1562" s="5">
        <f>YEAR(SalesDataTable[[#This Row],[Order Date]])</f>
        <v>2026</v>
      </c>
      <c r="V1562" s="8" t="str">
        <f>"Q"&amp;ROUNDUP(MONTH(SalesDataTable[[#This Row],[Order Date]])/3,0)</f>
        <v>Q3</v>
      </c>
      <c r="W1562" s="9">
        <f>MONTH(SalesDataTable[[#This Row],[Order Date]])</f>
        <v>8</v>
      </c>
      <c r="X1562" s="8" t="str">
        <f>TEXT(SalesDataTable[[#This Row],[Order Date]],"mmm")</f>
        <v>Aug</v>
      </c>
    </row>
    <row r="1563" spans="1:24" ht="16">
      <c r="A1563" s="2">
        <v>4180</v>
      </c>
      <c r="B1563" s="3">
        <v>46238</v>
      </c>
      <c r="C1563" s="5">
        <f>YEAR(SalesDataTable[[#This Row],[Order Date]])</f>
        <v>2026</v>
      </c>
      <c r="D1563" s="14" t="str">
        <f>"Q"&amp;ROUNDUP(MONTH(SalesDataTable[[#This Row],[Order Date]])/3,0)</f>
        <v>Q3</v>
      </c>
      <c r="E1563" s="5">
        <f>MONTH(SalesDataTable[[#This Row],[Order Date]])</f>
        <v>8</v>
      </c>
      <c r="F1563" s="5" t="str">
        <f>TEXT(SalesDataTable[[#This Row],[Order Date]], "MMM")</f>
        <v>Aug</v>
      </c>
      <c r="G1563" s="4" t="s">
        <v>11</v>
      </c>
      <c r="H1563" s="4" t="s">
        <v>18</v>
      </c>
      <c r="I1563" s="4" t="s">
        <v>2</v>
      </c>
      <c r="J1563" s="4" t="s">
        <v>3</v>
      </c>
      <c r="K1563" s="4" t="s">
        <v>4</v>
      </c>
      <c r="L1563" s="4" t="s">
        <v>30</v>
      </c>
      <c r="M1563" s="9">
        <v>1</v>
      </c>
      <c r="N1563" s="6">
        <v>101.37</v>
      </c>
      <c r="O1563" s="7">
        <v>0</v>
      </c>
      <c r="P1563" s="6">
        <v>51.56</v>
      </c>
      <c r="Q1563" s="6">
        <f t="shared" si="96"/>
        <v>101.37</v>
      </c>
      <c r="R1563" s="6">
        <f t="shared" si="97"/>
        <v>51.56</v>
      </c>
      <c r="S1563" s="6">
        <f t="shared" si="98"/>
        <v>49.81</v>
      </c>
      <c r="T1563" s="8">
        <f t="shared" si="99"/>
        <v>0.49136825490776365</v>
      </c>
      <c r="U1563" s="5">
        <f>YEAR(SalesDataTable[[#This Row],[Order Date]])</f>
        <v>2026</v>
      </c>
      <c r="V1563" s="8" t="str">
        <f>"Q"&amp;ROUNDUP(MONTH(SalesDataTable[[#This Row],[Order Date]])/3,0)</f>
        <v>Q3</v>
      </c>
      <c r="W1563" s="9">
        <f>MONTH(SalesDataTable[[#This Row],[Order Date]])</f>
        <v>8</v>
      </c>
      <c r="X1563" s="8" t="str">
        <f>TEXT(SalesDataTable[[#This Row],[Order Date]],"mmm")</f>
        <v>Aug</v>
      </c>
    </row>
    <row r="1564" spans="1:24" ht="16">
      <c r="A1564" s="2">
        <v>4338</v>
      </c>
      <c r="B1564" s="3">
        <v>46238</v>
      </c>
      <c r="C1564" s="5">
        <f>YEAR(SalesDataTable[[#This Row],[Order Date]])</f>
        <v>2026</v>
      </c>
      <c r="D1564" s="14" t="str">
        <f>"Q"&amp;ROUNDUP(MONTH(SalesDataTable[[#This Row],[Order Date]])/3,0)</f>
        <v>Q3</v>
      </c>
      <c r="E1564" s="5">
        <f>MONTH(SalesDataTable[[#This Row],[Order Date]])</f>
        <v>8</v>
      </c>
      <c r="F1564" s="5" t="str">
        <f>TEXT(SalesDataTable[[#This Row],[Order Date]], "MMM")</f>
        <v>Aug</v>
      </c>
      <c r="G1564" s="4" t="s">
        <v>11</v>
      </c>
      <c r="H1564" s="4" t="s">
        <v>52</v>
      </c>
      <c r="I1564" s="4" t="s">
        <v>2</v>
      </c>
      <c r="J1564" s="4" t="s">
        <v>3</v>
      </c>
      <c r="K1564" s="4" t="s">
        <v>23</v>
      </c>
      <c r="L1564" s="4" t="s">
        <v>24</v>
      </c>
      <c r="M1564" s="9">
        <v>1</v>
      </c>
      <c r="N1564" s="6">
        <v>340.66</v>
      </c>
      <c r="O1564" s="7">
        <v>0.05</v>
      </c>
      <c r="P1564" s="6">
        <v>194.13</v>
      </c>
      <c r="Q1564" s="6">
        <f t="shared" si="96"/>
        <v>323.62700000000001</v>
      </c>
      <c r="R1564" s="6">
        <f t="shared" si="97"/>
        <v>194.13</v>
      </c>
      <c r="S1564" s="6">
        <f t="shared" si="98"/>
        <v>129.49700000000001</v>
      </c>
      <c r="T1564" s="8">
        <f t="shared" si="99"/>
        <v>0.40014275693931595</v>
      </c>
      <c r="U1564" s="5">
        <f>YEAR(SalesDataTable[[#This Row],[Order Date]])</f>
        <v>2026</v>
      </c>
      <c r="V1564" s="8" t="str">
        <f>"Q"&amp;ROUNDUP(MONTH(SalesDataTable[[#This Row],[Order Date]])/3,0)</f>
        <v>Q3</v>
      </c>
      <c r="W1564" s="9">
        <f>MONTH(SalesDataTable[[#This Row],[Order Date]])</f>
        <v>8</v>
      </c>
      <c r="X1564" s="8" t="str">
        <f>TEXT(SalesDataTable[[#This Row],[Order Date]],"mmm")</f>
        <v>Aug</v>
      </c>
    </row>
    <row r="1565" spans="1:24" ht="16">
      <c r="A1565" s="2">
        <v>4463</v>
      </c>
      <c r="B1565" s="3">
        <v>46238</v>
      </c>
      <c r="C1565" s="5">
        <f>YEAR(SalesDataTable[[#This Row],[Order Date]])</f>
        <v>2026</v>
      </c>
      <c r="D1565" s="14" t="str">
        <f>"Q"&amp;ROUNDUP(MONTH(SalesDataTable[[#This Row],[Order Date]])/3,0)</f>
        <v>Q3</v>
      </c>
      <c r="E1565" s="5">
        <f>MONTH(SalesDataTable[[#This Row],[Order Date]])</f>
        <v>8</v>
      </c>
      <c r="F1565" s="5" t="str">
        <f>TEXT(SalesDataTable[[#This Row],[Order Date]], "MMM")</f>
        <v>Aug</v>
      </c>
      <c r="G1565" s="4" t="s">
        <v>11</v>
      </c>
      <c r="H1565" s="4" t="s">
        <v>12</v>
      </c>
      <c r="I1565" s="4" t="s">
        <v>28</v>
      </c>
      <c r="J1565" s="4" t="s">
        <v>16</v>
      </c>
      <c r="K1565" s="4" t="s">
        <v>4</v>
      </c>
      <c r="L1565" s="4" t="s">
        <v>22</v>
      </c>
      <c r="M1565" s="9">
        <v>1</v>
      </c>
      <c r="N1565" s="6">
        <v>50.43</v>
      </c>
      <c r="O1565" s="7">
        <v>0.15</v>
      </c>
      <c r="P1565" s="6">
        <v>22.94</v>
      </c>
      <c r="Q1565" s="6">
        <f t="shared" si="96"/>
        <v>42.865499999999997</v>
      </c>
      <c r="R1565" s="6">
        <f t="shared" si="97"/>
        <v>22.94</v>
      </c>
      <c r="S1565" s="6">
        <f t="shared" si="98"/>
        <v>19.925499999999996</v>
      </c>
      <c r="T1565" s="8">
        <f t="shared" si="99"/>
        <v>0.46483768998378644</v>
      </c>
      <c r="U1565" s="5">
        <f>YEAR(SalesDataTable[[#This Row],[Order Date]])</f>
        <v>2026</v>
      </c>
      <c r="V1565" s="8" t="str">
        <f>"Q"&amp;ROUNDUP(MONTH(SalesDataTable[[#This Row],[Order Date]])/3,0)</f>
        <v>Q3</v>
      </c>
      <c r="W1565" s="9">
        <f>MONTH(SalesDataTable[[#This Row],[Order Date]])</f>
        <v>8</v>
      </c>
      <c r="X1565" s="8" t="str">
        <f>TEXT(SalesDataTable[[#This Row],[Order Date]],"mmm")</f>
        <v>Aug</v>
      </c>
    </row>
    <row r="1566" spans="1:24" ht="16">
      <c r="A1566" s="2">
        <v>382</v>
      </c>
      <c r="B1566" s="3">
        <v>46239</v>
      </c>
      <c r="C1566" s="5">
        <f>YEAR(SalesDataTable[[#This Row],[Order Date]])</f>
        <v>2026</v>
      </c>
      <c r="D1566" s="14" t="str">
        <f>"Q"&amp;ROUNDUP(MONTH(SalesDataTable[[#This Row],[Order Date]])/3,0)</f>
        <v>Q3</v>
      </c>
      <c r="E1566" s="5">
        <f>MONTH(SalesDataTable[[#This Row],[Order Date]])</f>
        <v>8</v>
      </c>
      <c r="F1566" s="5" t="str">
        <f>TEXT(SalesDataTable[[#This Row],[Order Date]], "MMM")</f>
        <v>Aug</v>
      </c>
      <c r="G1566" s="4" t="s">
        <v>20</v>
      </c>
      <c r="H1566" s="4" t="s">
        <v>33</v>
      </c>
      <c r="I1566" s="4" t="s">
        <v>2</v>
      </c>
      <c r="J1566" s="4" t="s">
        <v>13</v>
      </c>
      <c r="K1566" s="4" t="s">
        <v>34</v>
      </c>
      <c r="L1566" s="4" t="s">
        <v>35</v>
      </c>
      <c r="M1566" s="9">
        <v>1</v>
      </c>
      <c r="N1566" s="6">
        <v>40.42</v>
      </c>
      <c r="O1566" s="7">
        <v>0.05</v>
      </c>
      <c r="P1566" s="6">
        <v>14.33</v>
      </c>
      <c r="Q1566" s="6">
        <f t="shared" si="96"/>
        <v>38.399000000000001</v>
      </c>
      <c r="R1566" s="6">
        <f t="shared" si="97"/>
        <v>14.33</v>
      </c>
      <c r="S1566" s="6">
        <f t="shared" si="98"/>
        <v>24.069000000000003</v>
      </c>
      <c r="T1566" s="8">
        <f t="shared" si="99"/>
        <v>0.62681319826037141</v>
      </c>
      <c r="U1566" s="5">
        <f>YEAR(SalesDataTable[[#This Row],[Order Date]])</f>
        <v>2026</v>
      </c>
      <c r="V1566" s="8" t="str">
        <f>"Q"&amp;ROUNDUP(MONTH(SalesDataTable[[#This Row],[Order Date]])/3,0)</f>
        <v>Q3</v>
      </c>
      <c r="W1566" s="9">
        <f>MONTH(SalesDataTable[[#This Row],[Order Date]])</f>
        <v>8</v>
      </c>
      <c r="X1566" s="8" t="str">
        <f>TEXT(SalesDataTable[[#This Row],[Order Date]],"mmm")</f>
        <v>Aug</v>
      </c>
    </row>
    <row r="1567" spans="1:24" ht="16">
      <c r="A1567" s="2">
        <v>1011</v>
      </c>
      <c r="B1567" s="3">
        <v>46239</v>
      </c>
      <c r="C1567" s="5">
        <f>YEAR(SalesDataTable[[#This Row],[Order Date]])</f>
        <v>2026</v>
      </c>
      <c r="D1567" s="14" t="str">
        <f>"Q"&amp;ROUNDUP(MONTH(SalesDataTable[[#This Row],[Order Date]])/3,0)</f>
        <v>Q3</v>
      </c>
      <c r="E1567" s="5">
        <f>MONTH(SalesDataTable[[#This Row],[Order Date]])</f>
        <v>8</v>
      </c>
      <c r="F1567" s="5" t="str">
        <f>TEXT(SalesDataTable[[#This Row],[Order Date]], "MMM")</f>
        <v>Aug</v>
      </c>
      <c r="G1567" s="4" t="s">
        <v>0</v>
      </c>
      <c r="H1567" s="4" t="s">
        <v>1</v>
      </c>
      <c r="I1567" s="4" t="s">
        <v>2</v>
      </c>
      <c r="J1567" s="4" t="s">
        <v>13</v>
      </c>
      <c r="K1567" s="4" t="s">
        <v>4</v>
      </c>
      <c r="L1567" s="4" t="s">
        <v>22</v>
      </c>
      <c r="M1567" s="9">
        <v>1</v>
      </c>
      <c r="N1567" s="6">
        <v>51.81</v>
      </c>
      <c r="O1567" s="7">
        <v>0.05</v>
      </c>
      <c r="P1567" s="6">
        <v>22.28</v>
      </c>
      <c r="Q1567" s="6">
        <f t="shared" si="96"/>
        <v>49.219499999999996</v>
      </c>
      <c r="R1567" s="6">
        <f t="shared" si="97"/>
        <v>22.28</v>
      </c>
      <c r="S1567" s="6">
        <f t="shared" si="98"/>
        <v>26.939499999999995</v>
      </c>
      <c r="T1567" s="8">
        <f t="shared" si="99"/>
        <v>0.54733388189640275</v>
      </c>
      <c r="U1567" s="5">
        <f>YEAR(SalesDataTable[[#This Row],[Order Date]])</f>
        <v>2026</v>
      </c>
      <c r="V1567" s="8" t="str">
        <f>"Q"&amp;ROUNDUP(MONTH(SalesDataTable[[#This Row],[Order Date]])/3,0)</f>
        <v>Q3</v>
      </c>
      <c r="W1567" s="9">
        <f>MONTH(SalesDataTable[[#This Row],[Order Date]])</f>
        <v>8</v>
      </c>
      <c r="X1567" s="8" t="str">
        <f>TEXT(SalesDataTable[[#This Row],[Order Date]],"mmm")</f>
        <v>Aug</v>
      </c>
    </row>
    <row r="1568" spans="1:24" ht="16">
      <c r="A1568" s="2">
        <v>1148</v>
      </c>
      <c r="B1568" s="3">
        <v>46239</v>
      </c>
      <c r="C1568" s="5">
        <f>YEAR(SalesDataTable[[#This Row],[Order Date]])</f>
        <v>2026</v>
      </c>
      <c r="D1568" s="14" t="str">
        <f>"Q"&amp;ROUNDUP(MONTH(SalesDataTable[[#This Row],[Order Date]])/3,0)</f>
        <v>Q3</v>
      </c>
      <c r="E1568" s="5">
        <f>MONTH(SalesDataTable[[#This Row],[Order Date]])</f>
        <v>8</v>
      </c>
      <c r="F1568" s="5" t="str">
        <f>TEXT(SalesDataTable[[#This Row],[Order Date]], "MMM")</f>
        <v>Aug</v>
      </c>
      <c r="G1568" s="4" t="s">
        <v>11</v>
      </c>
      <c r="H1568" s="4" t="s">
        <v>12</v>
      </c>
      <c r="I1568" s="4" t="s">
        <v>19</v>
      </c>
      <c r="J1568" s="4" t="s">
        <v>13</v>
      </c>
      <c r="K1568" s="4" t="s">
        <v>34</v>
      </c>
      <c r="L1568" s="4" t="s">
        <v>42</v>
      </c>
      <c r="M1568" s="9">
        <v>3</v>
      </c>
      <c r="N1568" s="6">
        <v>35.9</v>
      </c>
      <c r="O1568" s="7">
        <v>0</v>
      </c>
      <c r="P1568" s="6">
        <v>14.11</v>
      </c>
      <c r="Q1568" s="6">
        <f t="shared" si="96"/>
        <v>107.69999999999999</v>
      </c>
      <c r="R1568" s="6">
        <f t="shared" si="97"/>
        <v>42.33</v>
      </c>
      <c r="S1568" s="6">
        <f t="shared" si="98"/>
        <v>65.36999999999999</v>
      </c>
      <c r="T1568" s="8">
        <f t="shared" si="99"/>
        <v>0.60696378830083564</v>
      </c>
      <c r="U1568" s="5">
        <f>YEAR(SalesDataTable[[#This Row],[Order Date]])</f>
        <v>2026</v>
      </c>
      <c r="V1568" s="8" t="str">
        <f>"Q"&amp;ROUNDUP(MONTH(SalesDataTable[[#This Row],[Order Date]])/3,0)</f>
        <v>Q3</v>
      </c>
      <c r="W1568" s="9">
        <f>MONTH(SalesDataTable[[#This Row],[Order Date]])</f>
        <v>8</v>
      </c>
      <c r="X1568" s="8" t="str">
        <f>TEXT(SalesDataTable[[#This Row],[Order Date]],"mmm")</f>
        <v>Aug</v>
      </c>
    </row>
    <row r="1569" spans="1:24" ht="16">
      <c r="A1569" s="2">
        <v>1397</v>
      </c>
      <c r="B1569" s="3">
        <v>46239</v>
      </c>
      <c r="C1569" s="5">
        <f>YEAR(SalesDataTable[[#This Row],[Order Date]])</f>
        <v>2026</v>
      </c>
      <c r="D1569" s="14" t="str">
        <f>"Q"&amp;ROUNDUP(MONTH(SalesDataTable[[#This Row],[Order Date]])/3,0)</f>
        <v>Q3</v>
      </c>
      <c r="E1569" s="5">
        <f>MONTH(SalesDataTable[[#This Row],[Order Date]])</f>
        <v>8</v>
      </c>
      <c r="F1569" s="5" t="str">
        <f>TEXT(SalesDataTable[[#This Row],[Order Date]], "MMM")</f>
        <v>Aug</v>
      </c>
      <c r="G1569" s="4" t="s">
        <v>6</v>
      </c>
      <c r="H1569" s="4" t="s">
        <v>49</v>
      </c>
      <c r="I1569" s="4" t="s">
        <v>19</v>
      </c>
      <c r="J1569" s="4" t="s">
        <v>16</v>
      </c>
      <c r="K1569" s="4" t="s">
        <v>9</v>
      </c>
      <c r="L1569" s="4" t="s">
        <v>10</v>
      </c>
      <c r="M1569" s="9">
        <v>2</v>
      </c>
      <c r="N1569" s="6">
        <v>90.27</v>
      </c>
      <c r="O1569" s="7">
        <v>0.05</v>
      </c>
      <c r="P1569" s="6">
        <v>46.38</v>
      </c>
      <c r="Q1569" s="6">
        <f t="shared" si="96"/>
        <v>171.51299999999998</v>
      </c>
      <c r="R1569" s="6">
        <f t="shared" si="97"/>
        <v>92.76</v>
      </c>
      <c r="S1569" s="6">
        <f t="shared" si="98"/>
        <v>78.752999999999972</v>
      </c>
      <c r="T1569" s="8">
        <f t="shared" si="99"/>
        <v>0.45916636056742044</v>
      </c>
      <c r="U1569" s="5">
        <f>YEAR(SalesDataTable[[#This Row],[Order Date]])</f>
        <v>2026</v>
      </c>
      <c r="V1569" s="8" t="str">
        <f>"Q"&amp;ROUNDUP(MONTH(SalesDataTable[[#This Row],[Order Date]])/3,0)</f>
        <v>Q3</v>
      </c>
      <c r="W1569" s="9">
        <f>MONTH(SalesDataTable[[#This Row],[Order Date]])</f>
        <v>8</v>
      </c>
      <c r="X1569" s="8" t="str">
        <f>TEXT(SalesDataTable[[#This Row],[Order Date]],"mmm")</f>
        <v>Aug</v>
      </c>
    </row>
    <row r="1570" spans="1:24" ht="16">
      <c r="A1570" s="2">
        <v>2252</v>
      </c>
      <c r="B1570" s="3">
        <v>46239</v>
      </c>
      <c r="C1570" s="5">
        <f>YEAR(SalesDataTable[[#This Row],[Order Date]])</f>
        <v>2026</v>
      </c>
      <c r="D1570" s="14" t="str">
        <f>"Q"&amp;ROUNDUP(MONTH(SalesDataTable[[#This Row],[Order Date]])/3,0)</f>
        <v>Q3</v>
      </c>
      <c r="E1570" s="5">
        <f>MONTH(SalesDataTable[[#This Row],[Order Date]])</f>
        <v>8</v>
      </c>
      <c r="F1570" s="5" t="str">
        <f>TEXT(SalesDataTable[[#This Row],[Order Date]], "MMM")</f>
        <v>Aug</v>
      </c>
      <c r="G1570" s="4" t="s">
        <v>6</v>
      </c>
      <c r="H1570" s="4" t="s">
        <v>41</v>
      </c>
      <c r="I1570" s="4" t="s">
        <v>2</v>
      </c>
      <c r="J1570" s="4" t="s">
        <v>13</v>
      </c>
      <c r="K1570" s="4" t="s">
        <v>4</v>
      </c>
      <c r="L1570" s="4" t="s">
        <v>22</v>
      </c>
      <c r="M1570" s="9">
        <v>1</v>
      </c>
      <c r="N1570" s="6">
        <v>49.68</v>
      </c>
      <c r="O1570" s="7">
        <v>0.05</v>
      </c>
      <c r="P1570" s="6">
        <v>22.02</v>
      </c>
      <c r="Q1570" s="6">
        <f t="shared" si="96"/>
        <v>47.195999999999998</v>
      </c>
      <c r="R1570" s="6">
        <f t="shared" si="97"/>
        <v>22.02</v>
      </c>
      <c r="S1570" s="6">
        <f t="shared" si="98"/>
        <v>25.175999999999998</v>
      </c>
      <c r="T1570" s="8">
        <f t="shared" si="99"/>
        <v>0.53343503686753113</v>
      </c>
      <c r="U1570" s="5">
        <f>YEAR(SalesDataTable[[#This Row],[Order Date]])</f>
        <v>2026</v>
      </c>
      <c r="V1570" s="8" t="str">
        <f>"Q"&amp;ROUNDUP(MONTH(SalesDataTable[[#This Row],[Order Date]])/3,0)</f>
        <v>Q3</v>
      </c>
      <c r="W1570" s="9">
        <f>MONTH(SalesDataTable[[#This Row],[Order Date]])</f>
        <v>8</v>
      </c>
      <c r="X1570" s="8" t="str">
        <f>TEXT(SalesDataTable[[#This Row],[Order Date]],"mmm")</f>
        <v>Aug</v>
      </c>
    </row>
    <row r="1571" spans="1:24" ht="16">
      <c r="A1571" s="2">
        <v>2415</v>
      </c>
      <c r="B1571" s="3">
        <v>46239</v>
      </c>
      <c r="C1571" s="5">
        <f>YEAR(SalesDataTable[[#This Row],[Order Date]])</f>
        <v>2026</v>
      </c>
      <c r="D1571" s="14" t="str">
        <f>"Q"&amp;ROUNDUP(MONTH(SalesDataTable[[#This Row],[Order Date]])/3,0)</f>
        <v>Q3</v>
      </c>
      <c r="E1571" s="5">
        <f>MONTH(SalesDataTable[[#This Row],[Order Date]])</f>
        <v>8</v>
      </c>
      <c r="F1571" s="5" t="str">
        <f>TEXT(SalesDataTable[[#This Row],[Order Date]], "MMM")</f>
        <v>Aug</v>
      </c>
      <c r="G1571" s="4" t="s">
        <v>6</v>
      </c>
      <c r="H1571" s="4" t="s">
        <v>43</v>
      </c>
      <c r="I1571" s="4" t="s">
        <v>2</v>
      </c>
      <c r="J1571" s="4" t="s">
        <v>13</v>
      </c>
      <c r="K1571" s="4" t="s">
        <v>14</v>
      </c>
      <c r="L1571" s="4" t="s">
        <v>44</v>
      </c>
      <c r="M1571" s="9">
        <v>2</v>
      </c>
      <c r="N1571" s="6">
        <v>131.25</v>
      </c>
      <c r="O1571" s="7">
        <v>0.05</v>
      </c>
      <c r="P1571" s="6">
        <v>65.42</v>
      </c>
      <c r="Q1571" s="6">
        <f t="shared" si="96"/>
        <v>249.375</v>
      </c>
      <c r="R1571" s="6">
        <f t="shared" si="97"/>
        <v>130.84</v>
      </c>
      <c r="S1571" s="6">
        <f t="shared" si="98"/>
        <v>118.535</v>
      </c>
      <c r="T1571" s="8">
        <f t="shared" si="99"/>
        <v>0.47532832080200499</v>
      </c>
      <c r="U1571" s="5">
        <f>YEAR(SalesDataTable[[#This Row],[Order Date]])</f>
        <v>2026</v>
      </c>
      <c r="V1571" s="8" t="str">
        <f>"Q"&amp;ROUNDUP(MONTH(SalesDataTable[[#This Row],[Order Date]])/3,0)</f>
        <v>Q3</v>
      </c>
      <c r="W1571" s="9">
        <f>MONTH(SalesDataTable[[#This Row],[Order Date]])</f>
        <v>8</v>
      </c>
      <c r="X1571" s="8" t="str">
        <f>TEXT(SalesDataTable[[#This Row],[Order Date]],"mmm")</f>
        <v>Aug</v>
      </c>
    </row>
    <row r="1572" spans="1:24" ht="16">
      <c r="A1572" s="2">
        <v>2525</v>
      </c>
      <c r="B1572" s="3">
        <v>46239</v>
      </c>
      <c r="C1572" s="5">
        <f>YEAR(SalesDataTable[[#This Row],[Order Date]])</f>
        <v>2026</v>
      </c>
      <c r="D1572" s="14" t="str">
        <f>"Q"&amp;ROUNDUP(MONTH(SalesDataTable[[#This Row],[Order Date]])/3,0)</f>
        <v>Q3</v>
      </c>
      <c r="E1572" s="5">
        <f>MONTH(SalesDataTable[[#This Row],[Order Date]])</f>
        <v>8</v>
      </c>
      <c r="F1572" s="5" t="str">
        <f>TEXT(SalesDataTable[[#This Row],[Order Date]], "MMM")</f>
        <v>Aug</v>
      </c>
      <c r="G1572" s="4" t="s">
        <v>20</v>
      </c>
      <c r="H1572" s="4" t="s">
        <v>21</v>
      </c>
      <c r="I1572" s="4" t="s">
        <v>19</v>
      </c>
      <c r="J1572" s="4" t="s">
        <v>13</v>
      </c>
      <c r="K1572" s="4" t="s">
        <v>34</v>
      </c>
      <c r="L1572" s="4" t="s">
        <v>42</v>
      </c>
      <c r="M1572" s="9">
        <v>2</v>
      </c>
      <c r="N1572" s="6">
        <v>36.78</v>
      </c>
      <c r="O1572" s="7">
        <v>0.05</v>
      </c>
      <c r="P1572" s="6">
        <v>13.85</v>
      </c>
      <c r="Q1572" s="6">
        <f t="shared" si="96"/>
        <v>69.882000000000005</v>
      </c>
      <c r="R1572" s="6">
        <f t="shared" si="97"/>
        <v>27.7</v>
      </c>
      <c r="S1572" s="6">
        <f t="shared" si="98"/>
        <v>42.182000000000002</v>
      </c>
      <c r="T1572" s="8">
        <f t="shared" si="99"/>
        <v>0.60361752668784519</v>
      </c>
      <c r="U1572" s="5">
        <f>YEAR(SalesDataTable[[#This Row],[Order Date]])</f>
        <v>2026</v>
      </c>
      <c r="V1572" s="8" t="str">
        <f>"Q"&amp;ROUNDUP(MONTH(SalesDataTable[[#This Row],[Order Date]])/3,0)</f>
        <v>Q3</v>
      </c>
      <c r="W1572" s="9">
        <f>MONTH(SalesDataTable[[#This Row],[Order Date]])</f>
        <v>8</v>
      </c>
      <c r="X1572" s="8" t="str">
        <f>TEXT(SalesDataTable[[#This Row],[Order Date]],"mmm")</f>
        <v>Aug</v>
      </c>
    </row>
    <row r="1573" spans="1:24" ht="16">
      <c r="A1573" s="2">
        <v>2652</v>
      </c>
      <c r="B1573" s="3">
        <v>46239</v>
      </c>
      <c r="C1573" s="5">
        <f>YEAR(SalesDataTable[[#This Row],[Order Date]])</f>
        <v>2026</v>
      </c>
      <c r="D1573" s="14" t="str">
        <f>"Q"&amp;ROUNDUP(MONTH(SalesDataTable[[#This Row],[Order Date]])/3,0)</f>
        <v>Q3</v>
      </c>
      <c r="E1573" s="5">
        <f>MONTH(SalesDataTable[[#This Row],[Order Date]])</f>
        <v>8</v>
      </c>
      <c r="F1573" s="5" t="str">
        <f>TEXT(SalesDataTable[[#This Row],[Order Date]], "MMM")</f>
        <v>Aug</v>
      </c>
      <c r="G1573" s="4" t="s">
        <v>11</v>
      </c>
      <c r="H1573" s="4" t="s">
        <v>12</v>
      </c>
      <c r="I1573" s="4" t="s">
        <v>19</v>
      </c>
      <c r="J1573" s="4" t="s">
        <v>3</v>
      </c>
      <c r="K1573" s="4" t="s">
        <v>4</v>
      </c>
      <c r="L1573" s="4" t="s">
        <v>5</v>
      </c>
      <c r="M1573" s="9">
        <v>1</v>
      </c>
      <c r="N1573" s="6">
        <v>80.790000000000006</v>
      </c>
      <c r="O1573" s="7">
        <v>0.1</v>
      </c>
      <c r="P1573" s="6">
        <v>43.65</v>
      </c>
      <c r="Q1573" s="6">
        <f t="shared" si="96"/>
        <v>72.711000000000013</v>
      </c>
      <c r="R1573" s="6">
        <f t="shared" si="97"/>
        <v>43.65</v>
      </c>
      <c r="S1573" s="6">
        <f t="shared" si="98"/>
        <v>29.061000000000014</v>
      </c>
      <c r="T1573" s="8">
        <f t="shared" si="99"/>
        <v>0.39967817799232591</v>
      </c>
      <c r="U1573" s="5">
        <f>YEAR(SalesDataTable[[#This Row],[Order Date]])</f>
        <v>2026</v>
      </c>
      <c r="V1573" s="8" t="str">
        <f>"Q"&amp;ROUNDUP(MONTH(SalesDataTable[[#This Row],[Order Date]])/3,0)</f>
        <v>Q3</v>
      </c>
      <c r="W1573" s="9">
        <f>MONTH(SalesDataTable[[#This Row],[Order Date]])</f>
        <v>8</v>
      </c>
      <c r="X1573" s="8" t="str">
        <f>TEXT(SalesDataTable[[#This Row],[Order Date]],"mmm")</f>
        <v>Aug</v>
      </c>
    </row>
    <row r="1574" spans="1:24" ht="16">
      <c r="A1574" s="2">
        <v>4035</v>
      </c>
      <c r="B1574" s="3">
        <v>46239</v>
      </c>
      <c r="C1574" s="5">
        <f>YEAR(SalesDataTable[[#This Row],[Order Date]])</f>
        <v>2026</v>
      </c>
      <c r="D1574" s="14" t="str">
        <f>"Q"&amp;ROUNDUP(MONTH(SalesDataTable[[#This Row],[Order Date]])/3,0)</f>
        <v>Q3</v>
      </c>
      <c r="E1574" s="5">
        <f>MONTH(SalesDataTable[[#This Row],[Order Date]])</f>
        <v>8</v>
      </c>
      <c r="F1574" s="5" t="str">
        <f>TEXT(SalesDataTable[[#This Row],[Order Date]], "MMM")</f>
        <v>Aug</v>
      </c>
      <c r="G1574" s="4" t="s">
        <v>0</v>
      </c>
      <c r="H1574" s="4" t="s">
        <v>36</v>
      </c>
      <c r="I1574" s="4" t="s">
        <v>2</v>
      </c>
      <c r="J1574" s="4" t="s">
        <v>3</v>
      </c>
      <c r="K1574" s="4" t="s">
        <v>4</v>
      </c>
      <c r="L1574" s="4" t="s">
        <v>26</v>
      </c>
      <c r="M1574" s="9">
        <v>2</v>
      </c>
      <c r="N1574" s="6">
        <v>40.53</v>
      </c>
      <c r="O1574" s="7">
        <v>0.05</v>
      </c>
      <c r="P1574" s="6">
        <v>17.100000000000001</v>
      </c>
      <c r="Q1574" s="6">
        <f t="shared" si="96"/>
        <v>77.007000000000005</v>
      </c>
      <c r="R1574" s="6">
        <f t="shared" si="97"/>
        <v>34.200000000000003</v>
      </c>
      <c r="S1574" s="6">
        <f t="shared" si="98"/>
        <v>42.807000000000002</v>
      </c>
      <c r="T1574" s="8">
        <f t="shared" si="99"/>
        <v>0.55588452997779425</v>
      </c>
      <c r="U1574" s="5">
        <f>YEAR(SalesDataTable[[#This Row],[Order Date]])</f>
        <v>2026</v>
      </c>
      <c r="V1574" s="8" t="str">
        <f>"Q"&amp;ROUNDUP(MONTH(SalesDataTable[[#This Row],[Order Date]])/3,0)</f>
        <v>Q3</v>
      </c>
      <c r="W1574" s="9">
        <f>MONTH(SalesDataTable[[#This Row],[Order Date]])</f>
        <v>8</v>
      </c>
      <c r="X1574" s="8" t="str">
        <f>TEXT(SalesDataTable[[#This Row],[Order Date]],"mmm")</f>
        <v>Aug</v>
      </c>
    </row>
    <row r="1575" spans="1:24" ht="16">
      <c r="A1575" s="2">
        <v>4377</v>
      </c>
      <c r="B1575" s="3">
        <v>46239</v>
      </c>
      <c r="C1575" s="5">
        <f>YEAR(SalesDataTable[[#This Row],[Order Date]])</f>
        <v>2026</v>
      </c>
      <c r="D1575" s="14" t="str">
        <f>"Q"&amp;ROUNDUP(MONTH(SalesDataTable[[#This Row],[Order Date]])/3,0)</f>
        <v>Q3</v>
      </c>
      <c r="E1575" s="5">
        <f>MONTH(SalesDataTable[[#This Row],[Order Date]])</f>
        <v>8</v>
      </c>
      <c r="F1575" s="5" t="str">
        <f>TEXT(SalesDataTable[[#This Row],[Order Date]], "MMM")</f>
        <v>Aug</v>
      </c>
      <c r="G1575" s="4" t="s">
        <v>11</v>
      </c>
      <c r="H1575" s="4" t="s">
        <v>12</v>
      </c>
      <c r="I1575" s="4" t="s">
        <v>28</v>
      </c>
      <c r="J1575" s="4" t="s">
        <v>13</v>
      </c>
      <c r="K1575" s="4" t="s">
        <v>4</v>
      </c>
      <c r="L1575" s="4" t="s">
        <v>5</v>
      </c>
      <c r="M1575" s="9">
        <v>2</v>
      </c>
      <c r="N1575" s="6">
        <v>81.66</v>
      </c>
      <c r="O1575" s="7">
        <v>0</v>
      </c>
      <c r="P1575" s="6">
        <v>42.11</v>
      </c>
      <c r="Q1575" s="6">
        <f t="shared" si="96"/>
        <v>163.32</v>
      </c>
      <c r="R1575" s="6">
        <f t="shared" si="97"/>
        <v>84.22</v>
      </c>
      <c r="S1575" s="6">
        <f t="shared" si="98"/>
        <v>79.099999999999994</v>
      </c>
      <c r="T1575" s="8">
        <f t="shared" si="99"/>
        <v>0.48432525104090129</v>
      </c>
      <c r="U1575" s="5">
        <f>YEAR(SalesDataTable[[#This Row],[Order Date]])</f>
        <v>2026</v>
      </c>
      <c r="V1575" s="8" t="str">
        <f>"Q"&amp;ROUNDUP(MONTH(SalesDataTable[[#This Row],[Order Date]])/3,0)</f>
        <v>Q3</v>
      </c>
      <c r="W1575" s="9">
        <f>MONTH(SalesDataTable[[#This Row],[Order Date]])</f>
        <v>8</v>
      </c>
      <c r="X1575" s="8" t="str">
        <f>TEXT(SalesDataTable[[#This Row],[Order Date]],"mmm")</f>
        <v>Aug</v>
      </c>
    </row>
    <row r="1576" spans="1:24" ht="16">
      <c r="A1576" s="2">
        <v>4734</v>
      </c>
      <c r="B1576" s="3">
        <v>46239</v>
      </c>
      <c r="C1576" s="5">
        <f>YEAR(SalesDataTable[[#This Row],[Order Date]])</f>
        <v>2026</v>
      </c>
      <c r="D1576" s="14" t="str">
        <f>"Q"&amp;ROUNDUP(MONTH(SalesDataTable[[#This Row],[Order Date]])/3,0)</f>
        <v>Q3</v>
      </c>
      <c r="E1576" s="5">
        <f>MONTH(SalesDataTable[[#This Row],[Order Date]])</f>
        <v>8</v>
      </c>
      <c r="F1576" s="5" t="str">
        <f>TEXT(SalesDataTable[[#This Row],[Order Date]], "MMM")</f>
        <v>Aug</v>
      </c>
      <c r="G1576" s="4" t="s">
        <v>6</v>
      </c>
      <c r="H1576" s="4" t="s">
        <v>43</v>
      </c>
      <c r="I1576" s="4" t="s">
        <v>28</v>
      </c>
      <c r="J1576" s="4" t="s">
        <v>3</v>
      </c>
      <c r="K1576" s="4" t="s">
        <v>9</v>
      </c>
      <c r="L1576" s="4" t="s">
        <v>17</v>
      </c>
      <c r="M1576" s="9">
        <v>1</v>
      </c>
      <c r="N1576" s="6">
        <v>146.55000000000001</v>
      </c>
      <c r="O1576" s="7">
        <v>0</v>
      </c>
      <c r="P1576" s="6">
        <v>78.8</v>
      </c>
      <c r="Q1576" s="6">
        <f t="shared" si="96"/>
        <v>146.55000000000001</v>
      </c>
      <c r="R1576" s="6">
        <f t="shared" si="97"/>
        <v>78.8</v>
      </c>
      <c r="S1576" s="6">
        <f t="shared" si="98"/>
        <v>67.750000000000014</v>
      </c>
      <c r="T1576" s="8">
        <f t="shared" si="99"/>
        <v>0.46229955646537024</v>
      </c>
      <c r="U1576" s="5">
        <f>YEAR(SalesDataTable[[#This Row],[Order Date]])</f>
        <v>2026</v>
      </c>
      <c r="V1576" s="8" t="str">
        <f>"Q"&amp;ROUNDUP(MONTH(SalesDataTable[[#This Row],[Order Date]])/3,0)</f>
        <v>Q3</v>
      </c>
      <c r="W1576" s="9">
        <f>MONTH(SalesDataTable[[#This Row],[Order Date]])</f>
        <v>8</v>
      </c>
      <c r="X1576" s="8" t="str">
        <f>TEXT(SalesDataTable[[#This Row],[Order Date]],"mmm")</f>
        <v>Aug</v>
      </c>
    </row>
    <row r="1577" spans="1:24" ht="16">
      <c r="A1577" s="2">
        <v>4892</v>
      </c>
      <c r="B1577" s="3">
        <v>46239</v>
      </c>
      <c r="C1577" s="5">
        <f>YEAR(SalesDataTable[[#This Row],[Order Date]])</f>
        <v>2026</v>
      </c>
      <c r="D1577" s="14" t="str">
        <f>"Q"&amp;ROUNDUP(MONTH(SalesDataTable[[#This Row],[Order Date]])/3,0)</f>
        <v>Q3</v>
      </c>
      <c r="E1577" s="5">
        <f>MONTH(SalesDataTable[[#This Row],[Order Date]])</f>
        <v>8</v>
      </c>
      <c r="F1577" s="5" t="str">
        <f>TEXT(SalesDataTable[[#This Row],[Order Date]], "MMM")</f>
        <v>Aug</v>
      </c>
      <c r="G1577" s="4" t="s">
        <v>6</v>
      </c>
      <c r="H1577" s="4" t="s">
        <v>7</v>
      </c>
      <c r="I1577" s="4" t="s">
        <v>19</v>
      </c>
      <c r="J1577" s="4" t="s">
        <v>3</v>
      </c>
      <c r="K1577" s="4" t="s">
        <v>14</v>
      </c>
      <c r="L1577" s="4" t="s">
        <v>48</v>
      </c>
      <c r="M1577" s="9">
        <v>2</v>
      </c>
      <c r="N1577" s="6">
        <v>161.75</v>
      </c>
      <c r="O1577" s="7">
        <v>0.1</v>
      </c>
      <c r="P1577" s="6">
        <v>85.85</v>
      </c>
      <c r="Q1577" s="6">
        <f t="shared" si="96"/>
        <v>291.15000000000003</v>
      </c>
      <c r="R1577" s="6">
        <f t="shared" si="97"/>
        <v>171.7</v>
      </c>
      <c r="S1577" s="6">
        <f t="shared" si="98"/>
        <v>119.45000000000005</v>
      </c>
      <c r="T1577" s="8">
        <f t="shared" si="99"/>
        <v>0.41026962047054794</v>
      </c>
      <c r="U1577" s="5">
        <f>YEAR(SalesDataTable[[#This Row],[Order Date]])</f>
        <v>2026</v>
      </c>
      <c r="V1577" s="8" t="str">
        <f>"Q"&amp;ROUNDUP(MONTH(SalesDataTable[[#This Row],[Order Date]])/3,0)</f>
        <v>Q3</v>
      </c>
      <c r="W1577" s="9">
        <f>MONTH(SalesDataTable[[#This Row],[Order Date]])</f>
        <v>8</v>
      </c>
      <c r="X1577" s="8" t="str">
        <f>TEXT(SalesDataTable[[#This Row],[Order Date]],"mmm")</f>
        <v>Aug</v>
      </c>
    </row>
    <row r="1578" spans="1:24" ht="16">
      <c r="A1578" s="2">
        <v>5059</v>
      </c>
      <c r="B1578" s="3">
        <v>46239</v>
      </c>
      <c r="C1578" s="5">
        <f>YEAR(SalesDataTable[[#This Row],[Order Date]])</f>
        <v>2026</v>
      </c>
      <c r="D1578" s="14" t="str">
        <f>"Q"&amp;ROUNDUP(MONTH(SalesDataTable[[#This Row],[Order Date]])/3,0)</f>
        <v>Q3</v>
      </c>
      <c r="E1578" s="5">
        <f>MONTH(SalesDataTable[[#This Row],[Order Date]])</f>
        <v>8</v>
      </c>
      <c r="F1578" s="5" t="str">
        <f>TEXT(SalesDataTable[[#This Row],[Order Date]], "MMM")</f>
        <v>Aug</v>
      </c>
      <c r="G1578" s="4" t="s">
        <v>6</v>
      </c>
      <c r="H1578" s="4" t="s">
        <v>7</v>
      </c>
      <c r="I1578" s="4" t="s">
        <v>28</v>
      </c>
      <c r="J1578" s="4" t="s">
        <v>3</v>
      </c>
      <c r="K1578" s="4" t="s">
        <v>23</v>
      </c>
      <c r="L1578" s="4" t="s">
        <v>51</v>
      </c>
      <c r="M1578" s="9">
        <v>2</v>
      </c>
      <c r="N1578" s="6">
        <v>122.47</v>
      </c>
      <c r="O1578" s="7">
        <v>0</v>
      </c>
      <c r="P1578" s="6">
        <v>59.73</v>
      </c>
      <c r="Q1578" s="6">
        <f t="shared" si="96"/>
        <v>244.94</v>
      </c>
      <c r="R1578" s="6">
        <f t="shared" si="97"/>
        <v>119.46</v>
      </c>
      <c r="S1578" s="6">
        <f t="shared" si="98"/>
        <v>125.48</v>
      </c>
      <c r="T1578" s="8">
        <f t="shared" si="99"/>
        <v>0.5122887237690863</v>
      </c>
      <c r="U1578" s="5">
        <f>YEAR(SalesDataTable[[#This Row],[Order Date]])</f>
        <v>2026</v>
      </c>
      <c r="V1578" s="8" t="str">
        <f>"Q"&amp;ROUNDUP(MONTH(SalesDataTable[[#This Row],[Order Date]])/3,0)</f>
        <v>Q3</v>
      </c>
      <c r="W1578" s="9">
        <f>MONTH(SalesDataTable[[#This Row],[Order Date]])</f>
        <v>8</v>
      </c>
      <c r="X1578" s="8" t="str">
        <f>TEXT(SalesDataTable[[#This Row],[Order Date]],"mmm")</f>
        <v>Aug</v>
      </c>
    </row>
    <row r="1579" spans="1:24" ht="16">
      <c r="A1579" s="2">
        <v>835</v>
      </c>
      <c r="B1579" s="3">
        <v>46240</v>
      </c>
      <c r="C1579" s="5">
        <f>YEAR(SalesDataTable[[#This Row],[Order Date]])</f>
        <v>2026</v>
      </c>
      <c r="D1579" s="14" t="str">
        <f>"Q"&amp;ROUNDUP(MONTH(SalesDataTable[[#This Row],[Order Date]])/3,0)</f>
        <v>Q3</v>
      </c>
      <c r="E1579" s="5">
        <f>MONTH(SalesDataTable[[#This Row],[Order Date]])</f>
        <v>8</v>
      </c>
      <c r="F1579" s="5" t="str">
        <f>TEXT(SalesDataTable[[#This Row],[Order Date]], "MMM")</f>
        <v>Aug</v>
      </c>
      <c r="G1579" s="4" t="s">
        <v>20</v>
      </c>
      <c r="H1579" s="4" t="s">
        <v>31</v>
      </c>
      <c r="I1579" s="4" t="s">
        <v>28</v>
      </c>
      <c r="J1579" s="4" t="s">
        <v>3</v>
      </c>
      <c r="K1579" s="4" t="s">
        <v>9</v>
      </c>
      <c r="L1579" s="4" t="s">
        <v>46</v>
      </c>
      <c r="M1579" s="9">
        <v>3</v>
      </c>
      <c r="N1579" s="6">
        <v>70.930000000000007</v>
      </c>
      <c r="O1579" s="7">
        <v>0</v>
      </c>
      <c r="P1579" s="6">
        <v>32.9</v>
      </c>
      <c r="Q1579" s="6">
        <f t="shared" si="96"/>
        <v>212.79000000000002</v>
      </c>
      <c r="R1579" s="6">
        <f t="shared" si="97"/>
        <v>98.699999999999989</v>
      </c>
      <c r="S1579" s="6">
        <f t="shared" si="98"/>
        <v>114.09000000000003</v>
      </c>
      <c r="T1579" s="8">
        <f t="shared" si="99"/>
        <v>0.53616241364725792</v>
      </c>
      <c r="U1579" s="5">
        <f>YEAR(SalesDataTable[[#This Row],[Order Date]])</f>
        <v>2026</v>
      </c>
      <c r="V1579" s="8" t="str">
        <f>"Q"&amp;ROUNDUP(MONTH(SalesDataTable[[#This Row],[Order Date]])/3,0)</f>
        <v>Q3</v>
      </c>
      <c r="W1579" s="9">
        <f>MONTH(SalesDataTable[[#This Row],[Order Date]])</f>
        <v>8</v>
      </c>
      <c r="X1579" s="8" t="str">
        <f>TEXT(SalesDataTable[[#This Row],[Order Date]],"mmm")</f>
        <v>Aug</v>
      </c>
    </row>
    <row r="1580" spans="1:24" ht="16">
      <c r="A1580" s="2">
        <v>1104</v>
      </c>
      <c r="B1580" s="3">
        <v>46240</v>
      </c>
      <c r="C1580" s="5">
        <f>YEAR(SalesDataTable[[#This Row],[Order Date]])</f>
        <v>2026</v>
      </c>
      <c r="D1580" s="14" t="str">
        <f>"Q"&amp;ROUNDUP(MONTH(SalesDataTable[[#This Row],[Order Date]])/3,0)</f>
        <v>Q3</v>
      </c>
      <c r="E1580" s="5">
        <f>MONTH(SalesDataTable[[#This Row],[Order Date]])</f>
        <v>8</v>
      </c>
      <c r="F1580" s="5" t="str">
        <f>TEXT(SalesDataTable[[#This Row],[Order Date]], "MMM")</f>
        <v>Aug</v>
      </c>
      <c r="G1580" s="4" t="s">
        <v>0</v>
      </c>
      <c r="H1580" s="4" t="s">
        <v>50</v>
      </c>
      <c r="I1580" s="4" t="s">
        <v>2</v>
      </c>
      <c r="J1580" s="4" t="s">
        <v>3</v>
      </c>
      <c r="K1580" s="4" t="s">
        <v>23</v>
      </c>
      <c r="L1580" s="4" t="s">
        <v>29</v>
      </c>
      <c r="M1580" s="9">
        <v>1</v>
      </c>
      <c r="N1580" s="6">
        <v>191.44</v>
      </c>
      <c r="O1580" s="7">
        <v>0</v>
      </c>
      <c r="P1580" s="6">
        <v>102.13</v>
      </c>
      <c r="Q1580" s="6">
        <f t="shared" si="96"/>
        <v>191.44</v>
      </c>
      <c r="R1580" s="6">
        <f t="shared" si="97"/>
        <v>102.13</v>
      </c>
      <c r="S1580" s="6">
        <f t="shared" si="98"/>
        <v>89.31</v>
      </c>
      <c r="T1580" s="8">
        <f t="shared" si="99"/>
        <v>0.46651692436272463</v>
      </c>
      <c r="U1580" s="5">
        <f>YEAR(SalesDataTable[[#This Row],[Order Date]])</f>
        <v>2026</v>
      </c>
      <c r="V1580" s="8" t="str">
        <f>"Q"&amp;ROUNDUP(MONTH(SalesDataTable[[#This Row],[Order Date]])/3,0)</f>
        <v>Q3</v>
      </c>
      <c r="W1580" s="9">
        <f>MONTH(SalesDataTable[[#This Row],[Order Date]])</f>
        <v>8</v>
      </c>
      <c r="X1580" s="8" t="str">
        <f>TEXT(SalesDataTable[[#This Row],[Order Date]],"mmm")</f>
        <v>Aug</v>
      </c>
    </row>
    <row r="1581" spans="1:24" ht="16">
      <c r="A1581" s="2">
        <v>1976</v>
      </c>
      <c r="B1581" s="3">
        <v>46240</v>
      </c>
      <c r="C1581" s="5">
        <f>YEAR(SalesDataTable[[#This Row],[Order Date]])</f>
        <v>2026</v>
      </c>
      <c r="D1581" s="14" t="str">
        <f>"Q"&amp;ROUNDUP(MONTH(SalesDataTable[[#This Row],[Order Date]])/3,0)</f>
        <v>Q3</v>
      </c>
      <c r="E1581" s="5">
        <f>MONTH(SalesDataTable[[#This Row],[Order Date]])</f>
        <v>8</v>
      </c>
      <c r="F1581" s="5" t="str">
        <f>TEXT(SalesDataTable[[#This Row],[Order Date]], "MMM")</f>
        <v>Aug</v>
      </c>
      <c r="G1581" s="4" t="s">
        <v>20</v>
      </c>
      <c r="H1581" s="4" t="s">
        <v>33</v>
      </c>
      <c r="I1581" s="4" t="s">
        <v>2</v>
      </c>
      <c r="J1581" s="4" t="s">
        <v>3</v>
      </c>
      <c r="K1581" s="4" t="s">
        <v>4</v>
      </c>
      <c r="L1581" s="4" t="s">
        <v>5</v>
      </c>
      <c r="M1581" s="9">
        <v>2</v>
      </c>
      <c r="N1581" s="6">
        <v>82.92</v>
      </c>
      <c r="O1581" s="7">
        <v>0</v>
      </c>
      <c r="P1581" s="6">
        <v>41.64</v>
      </c>
      <c r="Q1581" s="6">
        <f t="shared" si="96"/>
        <v>165.84</v>
      </c>
      <c r="R1581" s="6">
        <f t="shared" si="97"/>
        <v>83.28</v>
      </c>
      <c r="S1581" s="6">
        <f t="shared" si="98"/>
        <v>82.56</v>
      </c>
      <c r="T1581" s="8">
        <f t="shared" si="99"/>
        <v>0.49782923299565845</v>
      </c>
      <c r="U1581" s="5">
        <f>YEAR(SalesDataTable[[#This Row],[Order Date]])</f>
        <v>2026</v>
      </c>
      <c r="V1581" s="8" t="str">
        <f>"Q"&amp;ROUNDUP(MONTH(SalesDataTable[[#This Row],[Order Date]])/3,0)</f>
        <v>Q3</v>
      </c>
      <c r="W1581" s="9">
        <f>MONTH(SalesDataTable[[#This Row],[Order Date]])</f>
        <v>8</v>
      </c>
      <c r="X1581" s="8" t="str">
        <f>TEXT(SalesDataTable[[#This Row],[Order Date]],"mmm")</f>
        <v>Aug</v>
      </c>
    </row>
    <row r="1582" spans="1:24" ht="16">
      <c r="A1582" s="2">
        <v>2596</v>
      </c>
      <c r="B1582" s="3">
        <v>46240</v>
      </c>
      <c r="C1582" s="5">
        <f>YEAR(SalesDataTable[[#This Row],[Order Date]])</f>
        <v>2026</v>
      </c>
      <c r="D1582" s="14" t="str">
        <f>"Q"&amp;ROUNDUP(MONTH(SalesDataTable[[#This Row],[Order Date]])/3,0)</f>
        <v>Q3</v>
      </c>
      <c r="E1582" s="5">
        <f>MONTH(SalesDataTable[[#This Row],[Order Date]])</f>
        <v>8</v>
      </c>
      <c r="F1582" s="5" t="str">
        <f>TEXT(SalesDataTable[[#This Row],[Order Date]], "MMM")</f>
        <v>Aug</v>
      </c>
      <c r="G1582" s="4" t="s">
        <v>11</v>
      </c>
      <c r="H1582" s="4" t="s">
        <v>18</v>
      </c>
      <c r="I1582" s="4" t="s">
        <v>19</v>
      </c>
      <c r="J1582" s="4" t="s">
        <v>3</v>
      </c>
      <c r="K1582" s="4" t="s">
        <v>23</v>
      </c>
      <c r="L1582" s="4" t="s">
        <v>40</v>
      </c>
      <c r="M1582" s="9">
        <v>1</v>
      </c>
      <c r="N1582" s="6">
        <v>82.82</v>
      </c>
      <c r="O1582" s="7">
        <v>0</v>
      </c>
      <c r="P1582" s="6">
        <v>38.83</v>
      </c>
      <c r="Q1582" s="6">
        <f t="shared" si="96"/>
        <v>82.82</v>
      </c>
      <c r="R1582" s="6">
        <f t="shared" si="97"/>
        <v>38.83</v>
      </c>
      <c r="S1582" s="6">
        <f t="shared" si="98"/>
        <v>43.989999999999995</v>
      </c>
      <c r="T1582" s="8">
        <f t="shared" si="99"/>
        <v>0.53115189567737264</v>
      </c>
      <c r="U1582" s="5">
        <f>YEAR(SalesDataTable[[#This Row],[Order Date]])</f>
        <v>2026</v>
      </c>
      <c r="V1582" s="8" t="str">
        <f>"Q"&amp;ROUNDUP(MONTH(SalesDataTable[[#This Row],[Order Date]])/3,0)</f>
        <v>Q3</v>
      </c>
      <c r="W1582" s="9">
        <f>MONTH(SalesDataTable[[#This Row],[Order Date]])</f>
        <v>8</v>
      </c>
      <c r="X1582" s="8" t="str">
        <f>TEXT(SalesDataTable[[#This Row],[Order Date]],"mmm")</f>
        <v>Aug</v>
      </c>
    </row>
    <row r="1583" spans="1:24" ht="16">
      <c r="A1583" s="2">
        <v>2693</v>
      </c>
      <c r="B1583" s="3">
        <v>46240</v>
      </c>
      <c r="C1583" s="5">
        <f>YEAR(SalesDataTable[[#This Row],[Order Date]])</f>
        <v>2026</v>
      </c>
      <c r="D1583" s="14" t="str">
        <f>"Q"&amp;ROUNDUP(MONTH(SalesDataTable[[#This Row],[Order Date]])/3,0)</f>
        <v>Q3</v>
      </c>
      <c r="E1583" s="5">
        <f>MONTH(SalesDataTable[[#This Row],[Order Date]])</f>
        <v>8</v>
      </c>
      <c r="F1583" s="5" t="str">
        <f>TEXT(SalesDataTable[[#This Row],[Order Date]], "MMM")</f>
        <v>Aug</v>
      </c>
      <c r="G1583" s="4" t="s">
        <v>20</v>
      </c>
      <c r="H1583" s="4" t="s">
        <v>33</v>
      </c>
      <c r="I1583" s="4" t="s">
        <v>2</v>
      </c>
      <c r="J1583" s="4" t="s">
        <v>13</v>
      </c>
      <c r="K1583" s="4" t="s">
        <v>23</v>
      </c>
      <c r="L1583" s="4" t="s">
        <v>24</v>
      </c>
      <c r="M1583" s="9">
        <v>1</v>
      </c>
      <c r="N1583" s="6">
        <v>335.26</v>
      </c>
      <c r="O1583" s="7">
        <v>0.05</v>
      </c>
      <c r="P1583" s="6">
        <v>193.73</v>
      </c>
      <c r="Q1583" s="6">
        <f t="shared" si="96"/>
        <v>318.49699999999996</v>
      </c>
      <c r="R1583" s="6">
        <f t="shared" si="97"/>
        <v>193.73</v>
      </c>
      <c r="S1583" s="6">
        <f t="shared" si="98"/>
        <v>124.76699999999997</v>
      </c>
      <c r="T1583" s="8">
        <f t="shared" si="99"/>
        <v>0.39173681384754011</v>
      </c>
      <c r="U1583" s="5">
        <f>YEAR(SalesDataTable[[#This Row],[Order Date]])</f>
        <v>2026</v>
      </c>
      <c r="V1583" s="8" t="str">
        <f>"Q"&amp;ROUNDUP(MONTH(SalesDataTable[[#This Row],[Order Date]])/3,0)</f>
        <v>Q3</v>
      </c>
      <c r="W1583" s="9">
        <f>MONTH(SalesDataTable[[#This Row],[Order Date]])</f>
        <v>8</v>
      </c>
      <c r="X1583" s="8" t="str">
        <f>TEXT(SalesDataTable[[#This Row],[Order Date]],"mmm")</f>
        <v>Aug</v>
      </c>
    </row>
    <row r="1584" spans="1:24" ht="16">
      <c r="A1584" s="2">
        <v>3045</v>
      </c>
      <c r="B1584" s="3">
        <v>46240</v>
      </c>
      <c r="C1584" s="5">
        <f>YEAR(SalesDataTable[[#This Row],[Order Date]])</f>
        <v>2026</v>
      </c>
      <c r="D1584" s="14" t="str">
        <f>"Q"&amp;ROUNDUP(MONTH(SalesDataTable[[#This Row],[Order Date]])/3,0)</f>
        <v>Q3</v>
      </c>
      <c r="E1584" s="5">
        <f>MONTH(SalesDataTable[[#This Row],[Order Date]])</f>
        <v>8</v>
      </c>
      <c r="F1584" s="5" t="str">
        <f>TEXT(SalesDataTable[[#This Row],[Order Date]], "MMM")</f>
        <v>Aug</v>
      </c>
      <c r="G1584" s="4" t="s">
        <v>11</v>
      </c>
      <c r="H1584" s="4" t="s">
        <v>52</v>
      </c>
      <c r="I1584" s="4" t="s">
        <v>28</v>
      </c>
      <c r="J1584" s="4" t="s">
        <v>16</v>
      </c>
      <c r="K1584" s="4" t="s">
        <v>14</v>
      </c>
      <c r="L1584" s="4" t="s">
        <v>32</v>
      </c>
      <c r="M1584" s="9">
        <v>1</v>
      </c>
      <c r="N1584" s="6">
        <v>47.19</v>
      </c>
      <c r="O1584" s="7">
        <v>0.05</v>
      </c>
      <c r="P1584" s="6">
        <v>18.11</v>
      </c>
      <c r="Q1584" s="6">
        <f t="shared" si="96"/>
        <v>44.830499999999994</v>
      </c>
      <c r="R1584" s="6">
        <f t="shared" si="97"/>
        <v>18.11</v>
      </c>
      <c r="S1584" s="6">
        <f t="shared" si="98"/>
        <v>26.720499999999994</v>
      </c>
      <c r="T1584" s="8">
        <f t="shared" si="99"/>
        <v>0.59603395010093574</v>
      </c>
      <c r="U1584" s="5">
        <f>YEAR(SalesDataTable[[#This Row],[Order Date]])</f>
        <v>2026</v>
      </c>
      <c r="V1584" s="8" t="str">
        <f>"Q"&amp;ROUNDUP(MONTH(SalesDataTable[[#This Row],[Order Date]])/3,0)</f>
        <v>Q3</v>
      </c>
      <c r="W1584" s="9">
        <f>MONTH(SalesDataTable[[#This Row],[Order Date]])</f>
        <v>8</v>
      </c>
      <c r="X1584" s="8" t="str">
        <f>TEXT(SalesDataTable[[#This Row],[Order Date]],"mmm")</f>
        <v>Aug</v>
      </c>
    </row>
    <row r="1585" spans="1:24" ht="16">
      <c r="A1585" s="2">
        <v>3340</v>
      </c>
      <c r="B1585" s="3">
        <v>46240</v>
      </c>
      <c r="C1585" s="5">
        <f>YEAR(SalesDataTable[[#This Row],[Order Date]])</f>
        <v>2026</v>
      </c>
      <c r="D1585" s="14" t="str">
        <f>"Q"&amp;ROUNDUP(MONTH(SalesDataTable[[#This Row],[Order Date]])/3,0)</f>
        <v>Q3</v>
      </c>
      <c r="E1585" s="5">
        <f>MONTH(SalesDataTable[[#This Row],[Order Date]])</f>
        <v>8</v>
      </c>
      <c r="F1585" s="5" t="str">
        <f>TEXT(SalesDataTable[[#This Row],[Order Date]], "MMM")</f>
        <v>Aug</v>
      </c>
      <c r="G1585" s="4" t="s">
        <v>11</v>
      </c>
      <c r="H1585" s="4" t="s">
        <v>52</v>
      </c>
      <c r="I1585" s="4" t="s">
        <v>28</v>
      </c>
      <c r="J1585" s="4" t="s">
        <v>3</v>
      </c>
      <c r="K1585" s="4" t="s">
        <v>9</v>
      </c>
      <c r="L1585" s="4" t="s">
        <v>10</v>
      </c>
      <c r="M1585" s="9">
        <v>3</v>
      </c>
      <c r="N1585" s="6">
        <v>91.57</v>
      </c>
      <c r="O1585" s="7">
        <v>0</v>
      </c>
      <c r="P1585" s="6">
        <v>44.52</v>
      </c>
      <c r="Q1585" s="6">
        <f t="shared" si="96"/>
        <v>274.70999999999998</v>
      </c>
      <c r="R1585" s="6">
        <f t="shared" si="97"/>
        <v>133.56</v>
      </c>
      <c r="S1585" s="6">
        <f t="shared" si="98"/>
        <v>141.14999999999998</v>
      </c>
      <c r="T1585" s="8">
        <f t="shared" si="99"/>
        <v>0.51381456808998571</v>
      </c>
      <c r="U1585" s="5">
        <f>YEAR(SalesDataTable[[#This Row],[Order Date]])</f>
        <v>2026</v>
      </c>
      <c r="V1585" s="8" t="str">
        <f>"Q"&amp;ROUNDUP(MONTH(SalesDataTable[[#This Row],[Order Date]])/3,0)</f>
        <v>Q3</v>
      </c>
      <c r="W1585" s="9">
        <f>MONTH(SalesDataTable[[#This Row],[Order Date]])</f>
        <v>8</v>
      </c>
      <c r="X1585" s="8" t="str">
        <f>TEXT(SalesDataTable[[#This Row],[Order Date]],"mmm")</f>
        <v>Aug</v>
      </c>
    </row>
    <row r="1586" spans="1:24" ht="16">
      <c r="A1586" s="2">
        <v>3553</v>
      </c>
      <c r="B1586" s="3">
        <v>46240</v>
      </c>
      <c r="C1586" s="5">
        <f>YEAR(SalesDataTable[[#This Row],[Order Date]])</f>
        <v>2026</v>
      </c>
      <c r="D1586" s="14" t="str">
        <f>"Q"&amp;ROUNDUP(MONTH(SalesDataTable[[#This Row],[Order Date]])/3,0)</f>
        <v>Q3</v>
      </c>
      <c r="E1586" s="5">
        <f>MONTH(SalesDataTable[[#This Row],[Order Date]])</f>
        <v>8</v>
      </c>
      <c r="F1586" s="5" t="str">
        <f>TEXT(SalesDataTable[[#This Row],[Order Date]], "MMM")</f>
        <v>Aug</v>
      </c>
      <c r="G1586" s="4" t="s">
        <v>20</v>
      </c>
      <c r="H1586" s="4" t="s">
        <v>47</v>
      </c>
      <c r="I1586" s="4" t="s">
        <v>2</v>
      </c>
      <c r="J1586" s="4" t="s">
        <v>13</v>
      </c>
      <c r="K1586" s="4" t="s">
        <v>9</v>
      </c>
      <c r="L1586" s="4" t="s">
        <v>37</v>
      </c>
      <c r="M1586" s="9">
        <v>4</v>
      </c>
      <c r="N1586" s="6">
        <v>154.41999999999999</v>
      </c>
      <c r="O1586" s="7">
        <v>0</v>
      </c>
      <c r="P1586" s="6">
        <v>77.86</v>
      </c>
      <c r="Q1586" s="6">
        <f t="shared" si="96"/>
        <v>617.67999999999995</v>
      </c>
      <c r="R1586" s="6">
        <f t="shared" si="97"/>
        <v>311.44</v>
      </c>
      <c r="S1586" s="6">
        <f t="shared" si="98"/>
        <v>306.23999999999995</v>
      </c>
      <c r="T1586" s="8">
        <f t="shared" si="99"/>
        <v>0.49579070068643954</v>
      </c>
      <c r="U1586" s="5">
        <f>YEAR(SalesDataTable[[#This Row],[Order Date]])</f>
        <v>2026</v>
      </c>
      <c r="V1586" s="8" t="str">
        <f>"Q"&amp;ROUNDUP(MONTH(SalesDataTable[[#This Row],[Order Date]])/3,0)</f>
        <v>Q3</v>
      </c>
      <c r="W1586" s="9">
        <f>MONTH(SalesDataTable[[#This Row],[Order Date]])</f>
        <v>8</v>
      </c>
      <c r="X1586" s="8" t="str">
        <f>TEXT(SalesDataTable[[#This Row],[Order Date]],"mmm")</f>
        <v>Aug</v>
      </c>
    </row>
    <row r="1587" spans="1:24" ht="16">
      <c r="A1587" s="2">
        <v>3807</v>
      </c>
      <c r="B1587" s="3">
        <v>46240</v>
      </c>
      <c r="C1587" s="5">
        <f>YEAR(SalesDataTable[[#This Row],[Order Date]])</f>
        <v>2026</v>
      </c>
      <c r="D1587" s="14" t="str">
        <f>"Q"&amp;ROUNDUP(MONTH(SalesDataTable[[#This Row],[Order Date]])/3,0)</f>
        <v>Q3</v>
      </c>
      <c r="E1587" s="5">
        <f>MONTH(SalesDataTable[[#This Row],[Order Date]])</f>
        <v>8</v>
      </c>
      <c r="F1587" s="5" t="str">
        <f>TEXT(SalesDataTable[[#This Row],[Order Date]], "MMM")</f>
        <v>Aug</v>
      </c>
      <c r="G1587" s="4" t="s">
        <v>0</v>
      </c>
      <c r="H1587" s="4" t="s">
        <v>1</v>
      </c>
      <c r="I1587" s="4" t="s">
        <v>28</v>
      </c>
      <c r="J1587" s="4" t="s">
        <v>3</v>
      </c>
      <c r="K1587" s="4" t="s">
        <v>4</v>
      </c>
      <c r="L1587" s="4" t="s">
        <v>22</v>
      </c>
      <c r="M1587" s="9">
        <v>2</v>
      </c>
      <c r="N1587" s="6">
        <v>49.91</v>
      </c>
      <c r="O1587" s="7">
        <v>0.05</v>
      </c>
      <c r="P1587" s="6">
        <v>21.86</v>
      </c>
      <c r="Q1587" s="6">
        <f t="shared" si="96"/>
        <v>94.828999999999994</v>
      </c>
      <c r="R1587" s="6">
        <f t="shared" si="97"/>
        <v>43.72</v>
      </c>
      <c r="S1587" s="6">
        <f t="shared" si="98"/>
        <v>51.108999999999995</v>
      </c>
      <c r="T1587" s="8">
        <f t="shared" si="99"/>
        <v>0.53895960096594919</v>
      </c>
      <c r="U1587" s="5">
        <f>YEAR(SalesDataTable[[#This Row],[Order Date]])</f>
        <v>2026</v>
      </c>
      <c r="V1587" s="8" t="str">
        <f>"Q"&amp;ROUNDUP(MONTH(SalesDataTable[[#This Row],[Order Date]])/3,0)</f>
        <v>Q3</v>
      </c>
      <c r="W1587" s="9">
        <f>MONTH(SalesDataTable[[#This Row],[Order Date]])</f>
        <v>8</v>
      </c>
      <c r="X1587" s="8" t="str">
        <f>TEXT(SalesDataTable[[#This Row],[Order Date]],"mmm")</f>
        <v>Aug</v>
      </c>
    </row>
    <row r="1588" spans="1:24" ht="16">
      <c r="A1588" s="2">
        <v>4061</v>
      </c>
      <c r="B1588" s="3">
        <v>46240</v>
      </c>
      <c r="C1588" s="5">
        <f>YEAR(SalesDataTable[[#This Row],[Order Date]])</f>
        <v>2026</v>
      </c>
      <c r="D1588" s="14" t="str">
        <f>"Q"&amp;ROUNDUP(MONTH(SalesDataTable[[#This Row],[Order Date]])/3,0)</f>
        <v>Q3</v>
      </c>
      <c r="E1588" s="5">
        <f>MONTH(SalesDataTable[[#This Row],[Order Date]])</f>
        <v>8</v>
      </c>
      <c r="F1588" s="5" t="str">
        <f>TEXT(SalesDataTable[[#This Row],[Order Date]], "MMM")</f>
        <v>Aug</v>
      </c>
      <c r="G1588" s="4" t="s">
        <v>20</v>
      </c>
      <c r="H1588" s="4" t="s">
        <v>33</v>
      </c>
      <c r="I1588" s="4" t="s">
        <v>28</v>
      </c>
      <c r="J1588" s="4" t="s">
        <v>3</v>
      </c>
      <c r="K1588" s="4" t="s">
        <v>9</v>
      </c>
      <c r="L1588" s="4" t="s">
        <v>10</v>
      </c>
      <c r="M1588" s="9">
        <v>1</v>
      </c>
      <c r="N1588" s="6">
        <v>91.58</v>
      </c>
      <c r="O1588" s="7">
        <v>0.1</v>
      </c>
      <c r="P1588" s="6">
        <v>44.87</v>
      </c>
      <c r="Q1588" s="6">
        <f t="shared" si="96"/>
        <v>82.421999999999997</v>
      </c>
      <c r="R1588" s="6">
        <f t="shared" si="97"/>
        <v>44.87</v>
      </c>
      <c r="S1588" s="6">
        <f t="shared" si="98"/>
        <v>37.552</v>
      </c>
      <c r="T1588" s="8">
        <f t="shared" si="99"/>
        <v>0.45560651282424597</v>
      </c>
      <c r="U1588" s="5">
        <f>YEAR(SalesDataTable[[#This Row],[Order Date]])</f>
        <v>2026</v>
      </c>
      <c r="V1588" s="8" t="str">
        <f>"Q"&amp;ROUNDUP(MONTH(SalesDataTable[[#This Row],[Order Date]])/3,0)</f>
        <v>Q3</v>
      </c>
      <c r="W1588" s="9">
        <f>MONTH(SalesDataTable[[#This Row],[Order Date]])</f>
        <v>8</v>
      </c>
      <c r="X1588" s="8" t="str">
        <f>TEXT(SalesDataTable[[#This Row],[Order Date]],"mmm")</f>
        <v>Aug</v>
      </c>
    </row>
    <row r="1589" spans="1:24" ht="16">
      <c r="A1589" s="2">
        <v>4645</v>
      </c>
      <c r="B1589" s="3">
        <v>46240</v>
      </c>
      <c r="C1589" s="5">
        <f>YEAR(SalesDataTable[[#This Row],[Order Date]])</f>
        <v>2026</v>
      </c>
      <c r="D1589" s="14" t="str">
        <f>"Q"&amp;ROUNDUP(MONTH(SalesDataTable[[#This Row],[Order Date]])/3,0)</f>
        <v>Q3</v>
      </c>
      <c r="E1589" s="5">
        <f>MONTH(SalesDataTable[[#This Row],[Order Date]])</f>
        <v>8</v>
      </c>
      <c r="F1589" s="5" t="str">
        <f>TEXT(SalesDataTable[[#This Row],[Order Date]], "MMM")</f>
        <v>Aug</v>
      </c>
      <c r="G1589" s="4" t="s">
        <v>11</v>
      </c>
      <c r="H1589" s="4" t="s">
        <v>39</v>
      </c>
      <c r="I1589" s="4" t="s">
        <v>2</v>
      </c>
      <c r="J1589" s="4" t="s">
        <v>13</v>
      </c>
      <c r="K1589" s="4" t="s">
        <v>34</v>
      </c>
      <c r="L1589" s="4" t="s">
        <v>35</v>
      </c>
      <c r="M1589" s="9">
        <v>3</v>
      </c>
      <c r="N1589" s="6">
        <v>41.11</v>
      </c>
      <c r="O1589" s="7">
        <v>0</v>
      </c>
      <c r="P1589" s="6">
        <v>14.49</v>
      </c>
      <c r="Q1589" s="6">
        <f t="shared" si="96"/>
        <v>123.33</v>
      </c>
      <c r="R1589" s="6">
        <f t="shared" si="97"/>
        <v>43.47</v>
      </c>
      <c r="S1589" s="6">
        <f t="shared" si="98"/>
        <v>79.86</v>
      </c>
      <c r="T1589" s="8">
        <f t="shared" si="99"/>
        <v>0.64753101435173921</v>
      </c>
      <c r="U1589" s="5">
        <f>YEAR(SalesDataTable[[#This Row],[Order Date]])</f>
        <v>2026</v>
      </c>
      <c r="V1589" s="8" t="str">
        <f>"Q"&amp;ROUNDUP(MONTH(SalesDataTable[[#This Row],[Order Date]])/3,0)</f>
        <v>Q3</v>
      </c>
      <c r="W1589" s="9">
        <f>MONTH(SalesDataTable[[#This Row],[Order Date]])</f>
        <v>8</v>
      </c>
      <c r="X1589" s="8" t="str">
        <f>TEXT(SalesDataTable[[#This Row],[Order Date]],"mmm")</f>
        <v>Aug</v>
      </c>
    </row>
    <row r="1590" spans="1:24" ht="16">
      <c r="A1590" s="2">
        <v>5104</v>
      </c>
      <c r="B1590" s="3">
        <v>46240</v>
      </c>
      <c r="C1590" s="5">
        <f>YEAR(SalesDataTable[[#This Row],[Order Date]])</f>
        <v>2026</v>
      </c>
      <c r="D1590" s="14" t="str">
        <f>"Q"&amp;ROUNDUP(MONTH(SalesDataTable[[#This Row],[Order Date]])/3,0)</f>
        <v>Q3</v>
      </c>
      <c r="E1590" s="5">
        <f>MONTH(SalesDataTable[[#This Row],[Order Date]])</f>
        <v>8</v>
      </c>
      <c r="F1590" s="5" t="str">
        <f>TEXT(SalesDataTable[[#This Row],[Order Date]], "MMM")</f>
        <v>Aug</v>
      </c>
      <c r="G1590" s="4" t="s">
        <v>6</v>
      </c>
      <c r="H1590" s="4" t="s">
        <v>43</v>
      </c>
      <c r="I1590" s="4" t="s">
        <v>2</v>
      </c>
      <c r="J1590" s="4" t="s">
        <v>3</v>
      </c>
      <c r="K1590" s="4" t="s">
        <v>14</v>
      </c>
      <c r="L1590" s="4" t="s">
        <v>15</v>
      </c>
      <c r="M1590" s="9">
        <v>4</v>
      </c>
      <c r="N1590" s="6">
        <v>35.9</v>
      </c>
      <c r="O1590" s="7">
        <v>0</v>
      </c>
      <c r="P1590" s="6">
        <v>13.49</v>
      </c>
      <c r="Q1590" s="6">
        <f t="shared" si="96"/>
        <v>143.6</v>
      </c>
      <c r="R1590" s="6">
        <f t="shared" si="97"/>
        <v>53.96</v>
      </c>
      <c r="S1590" s="6">
        <f t="shared" si="98"/>
        <v>89.639999999999986</v>
      </c>
      <c r="T1590" s="8">
        <f t="shared" si="99"/>
        <v>0.62423398328690805</v>
      </c>
      <c r="U1590" s="5">
        <f>YEAR(SalesDataTable[[#This Row],[Order Date]])</f>
        <v>2026</v>
      </c>
      <c r="V1590" s="8" t="str">
        <f>"Q"&amp;ROUNDUP(MONTH(SalesDataTable[[#This Row],[Order Date]])/3,0)</f>
        <v>Q3</v>
      </c>
      <c r="W1590" s="9">
        <f>MONTH(SalesDataTable[[#This Row],[Order Date]])</f>
        <v>8</v>
      </c>
      <c r="X1590" s="8" t="str">
        <f>TEXT(SalesDataTable[[#This Row],[Order Date]],"mmm")</f>
        <v>Aug</v>
      </c>
    </row>
    <row r="1591" spans="1:24" ht="16">
      <c r="A1591" s="2">
        <v>813</v>
      </c>
      <c r="B1591" s="3">
        <v>46241</v>
      </c>
      <c r="C1591" s="5">
        <f>YEAR(SalesDataTable[[#This Row],[Order Date]])</f>
        <v>2026</v>
      </c>
      <c r="D1591" s="14" t="str">
        <f>"Q"&amp;ROUNDUP(MONTH(SalesDataTable[[#This Row],[Order Date]])/3,0)</f>
        <v>Q3</v>
      </c>
      <c r="E1591" s="5">
        <f>MONTH(SalesDataTable[[#This Row],[Order Date]])</f>
        <v>8</v>
      </c>
      <c r="F1591" s="5" t="str">
        <f>TEXT(SalesDataTable[[#This Row],[Order Date]], "MMM")</f>
        <v>Aug</v>
      </c>
      <c r="G1591" s="4" t="s">
        <v>11</v>
      </c>
      <c r="H1591" s="4" t="s">
        <v>52</v>
      </c>
      <c r="I1591" s="4" t="s">
        <v>2</v>
      </c>
      <c r="J1591" s="4" t="s">
        <v>3</v>
      </c>
      <c r="K1591" s="4" t="s">
        <v>34</v>
      </c>
      <c r="L1591" s="4" t="s">
        <v>42</v>
      </c>
      <c r="M1591" s="9">
        <v>1</v>
      </c>
      <c r="N1591" s="6">
        <v>36.33</v>
      </c>
      <c r="O1591" s="7">
        <v>0.05</v>
      </c>
      <c r="P1591" s="6">
        <v>13.78</v>
      </c>
      <c r="Q1591" s="6">
        <f t="shared" si="96"/>
        <v>34.513499999999993</v>
      </c>
      <c r="R1591" s="6">
        <f t="shared" si="97"/>
        <v>13.78</v>
      </c>
      <c r="S1591" s="6">
        <f t="shared" si="98"/>
        <v>20.733499999999992</v>
      </c>
      <c r="T1591" s="8">
        <f t="shared" si="99"/>
        <v>0.60073594390600771</v>
      </c>
      <c r="U1591" s="5">
        <f>YEAR(SalesDataTable[[#This Row],[Order Date]])</f>
        <v>2026</v>
      </c>
      <c r="V1591" s="8" t="str">
        <f>"Q"&amp;ROUNDUP(MONTH(SalesDataTable[[#This Row],[Order Date]])/3,0)</f>
        <v>Q3</v>
      </c>
      <c r="W1591" s="9">
        <f>MONTH(SalesDataTable[[#This Row],[Order Date]])</f>
        <v>8</v>
      </c>
      <c r="X1591" s="8" t="str">
        <f>TEXT(SalesDataTable[[#This Row],[Order Date]],"mmm")</f>
        <v>Aug</v>
      </c>
    </row>
    <row r="1592" spans="1:24" ht="16">
      <c r="A1592" s="2">
        <v>836</v>
      </c>
      <c r="B1592" s="3">
        <v>46241</v>
      </c>
      <c r="C1592" s="5">
        <f>YEAR(SalesDataTable[[#This Row],[Order Date]])</f>
        <v>2026</v>
      </c>
      <c r="D1592" s="14" t="str">
        <f>"Q"&amp;ROUNDUP(MONTH(SalesDataTable[[#This Row],[Order Date]])/3,0)</f>
        <v>Q3</v>
      </c>
      <c r="E1592" s="5">
        <f>MONTH(SalesDataTable[[#This Row],[Order Date]])</f>
        <v>8</v>
      </c>
      <c r="F1592" s="5" t="str">
        <f>TEXT(SalesDataTable[[#This Row],[Order Date]], "MMM")</f>
        <v>Aug</v>
      </c>
      <c r="G1592" s="4" t="s">
        <v>6</v>
      </c>
      <c r="H1592" s="4" t="s">
        <v>49</v>
      </c>
      <c r="I1592" s="4" t="s">
        <v>28</v>
      </c>
      <c r="J1592" s="4" t="s">
        <v>13</v>
      </c>
      <c r="K1592" s="4" t="s">
        <v>14</v>
      </c>
      <c r="L1592" s="4" t="s">
        <v>32</v>
      </c>
      <c r="M1592" s="9">
        <v>5</v>
      </c>
      <c r="N1592" s="6">
        <v>45.94</v>
      </c>
      <c r="O1592" s="7">
        <v>0.05</v>
      </c>
      <c r="P1592" s="6">
        <v>18.059999999999999</v>
      </c>
      <c r="Q1592" s="6">
        <f t="shared" si="96"/>
        <v>218.21499999999997</v>
      </c>
      <c r="R1592" s="6">
        <f t="shared" si="97"/>
        <v>90.3</v>
      </c>
      <c r="S1592" s="6">
        <f t="shared" si="98"/>
        <v>127.91499999999998</v>
      </c>
      <c r="T1592" s="8">
        <f t="shared" si="99"/>
        <v>0.5861879339183832</v>
      </c>
      <c r="U1592" s="5">
        <f>YEAR(SalesDataTable[[#This Row],[Order Date]])</f>
        <v>2026</v>
      </c>
      <c r="V1592" s="8" t="str">
        <f>"Q"&amp;ROUNDUP(MONTH(SalesDataTable[[#This Row],[Order Date]])/3,0)</f>
        <v>Q3</v>
      </c>
      <c r="W1592" s="9">
        <f>MONTH(SalesDataTable[[#This Row],[Order Date]])</f>
        <v>8</v>
      </c>
      <c r="X1592" s="8" t="str">
        <f>TEXT(SalesDataTable[[#This Row],[Order Date]],"mmm")</f>
        <v>Aug</v>
      </c>
    </row>
    <row r="1593" spans="1:24" ht="16">
      <c r="A1593" s="2">
        <v>1266</v>
      </c>
      <c r="B1593" s="3">
        <v>46241</v>
      </c>
      <c r="C1593" s="5">
        <f>YEAR(SalesDataTable[[#This Row],[Order Date]])</f>
        <v>2026</v>
      </c>
      <c r="D1593" s="14" t="str">
        <f>"Q"&amp;ROUNDUP(MONTH(SalesDataTable[[#This Row],[Order Date]])/3,0)</f>
        <v>Q3</v>
      </c>
      <c r="E1593" s="5">
        <f>MONTH(SalesDataTable[[#This Row],[Order Date]])</f>
        <v>8</v>
      </c>
      <c r="F1593" s="5" t="str">
        <f>TEXT(SalesDataTable[[#This Row],[Order Date]], "MMM")</f>
        <v>Aug</v>
      </c>
      <c r="G1593" s="4" t="s">
        <v>0</v>
      </c>
      <c r="H1593" s="4" t="s">
        <v>50</v>
      </c>
      <c r="I1593" s="4" t="s">
        <v>19</v>
      </c>
      <c r="J1593" s="4" t="s">
        <v>3</v>
      </c>
      <c r="K1593" s="4" t="s">
        <v>34</v>
      </c>
      <c r="L1593" s="4" t="s">
        <v>42</v>
      </c>
      <c r="M1593" s="9">
        <v>1</v>
      </c>
      <c r="N1593" s="6">
        <v>36.630000000000003</v>
      </c>
      <c r="O1593" s="7">
        <v>0</v>
      </c>
      <c r="P1593" s="6">
        <v>13.7</v>
      </c>
      <c r="Q1593" s="6">
        <f t="shared" si="96"/>
        <v>36.630000000000003</v>
      </c>
      <c r="R1593" s="6">
        <f t="shared" si="97"/>
        <v>13.7</v>
      </c>
      <c r="S1593" s="6">
        <f t="shared" si="98"/>
        <v>22.930000000000003</v>
      </c>
      <c r="T1593" s="8">
        <f t="shared" si="99"/>
        <v>0.62598962598962604</v>
      </c>
      <c r="U1593" s="5">
        <f>YEAR(SalesDataTable[[#This Row],[Order Date]])</f>
        <v>2026</v>
      </c>
      <c r="V1593" s="8" t="str">
        <f>"Q"&amp;ROUNDUP(MONTH(SalesDataTable[[#This Row],[Order Date]])/3,0)</f>
        <v>Q3</v>
      </c>
      <c r="W1593" s="9">
        <f>MONTH(SalesDataTable[[#This Row],[Order Date]])</f>
        <v>8</v>
      </c>
      <c r="X1593" s="8" t="str">
        <f>TEXT(SalesDataTable[[#This Row],[Order Date]],"mmm")</f>
        <v>Aug</v>
      </c>
    </row>
    <row r="1594" spans="1:24" ht="16">
      <c r="A1594" s="2">
        <v>2201</v>
      </c>
      <c r="B1594" s="3">
        <v>46241</v>
      </c>
      <c r="C1594" s="5">
        <f>YEAR(SalesDataTable[[#This Row],[Order Date]])</f>
        <v>2026</v>
      </c>
      <c r="D1594" s="14" t="str">
        <f>"Q"&amp;ROUNDUP(MONTH(SalesDataTable[[#This Row],[Order Date]])/3,0)</f>
        <v>Q3</v>
      </c>
      <c r="E1594" s="5">
        <f>MONTH(SalesDataTable[[#This Row],[Order Date]])</f>
        <v>8</v>
      </c>
      <c r="F1594" s="5" t="str">
        <f>TEXT(SalesDataTable[[#This Row],[Order Date]], "MMM")</f>
        <v>Aug</v>
      </c>
      <c r="G1594" s="4" t="s">
        <v>6</v>
      </c>
      <c r="H1594" s="4" t="s">
        <v>7</v>
      </c>
      <c r="I1594" s="4" t="s">
        <v>2</v>
      </c>
      <c r="J1594" s="4" t="s">
        <v>3</v>
      </c>
      <c r="K1594" s="4" t="s">
        <v>9</v>
      </c>
      <c r="L1594" s="4" t="s">
        <v>17</v>
      </c>
      <c r="M1594" s="9">
        <v>1</v>
      </c>
      <c r="N1594" s="6">
        <v>141.38</v>
      </c>
      <c r="O1594" s="7">
        <v>0.05</v>
      </c>
      <c r="P1594" s="6">
        <v>77.14</v>
      </c>
      <c r="Q1594" s="6">
        <f t="shared" si="96"/>
        <v>134.31099999999998</v>
      </c>
      <c r="R1594" s="6">
        <f t="shared" si="97"/>
        <v>77.14</v>
      </c>
      <c r="S1594" s="6">
        <f t="shared" si="98"/>
        <v>57.170999999999978</v>
      </c>
      <c r="T1594" s="8">
        <f t="shared" si="99"/>
        <v>0.42566133823737434</v>
      </c>
      <c r="U1594" s="5">
        <f>YEAR(SalesDataTable[[#This Row],[Order Date]])</f>
        <v>2026</v>
      </c>
      <c r="V1594" s="8" t="str">
        <f>"Q"&amp;ROUNDUP(MONTH(SalesDataTable[[#This Row],[Order Date]])/3,0)</f>
        <v>Q3</v>
      </c>
      <c r="W1594" s="9">
        <f>MONTH(SalesDataTable[[#This Row],[Order Date]])</f>
        <v>8</v>
      </c>
      <c r="X1594" s="8" t="str">
        <f>TEXT(SalesDataTable[[#This Row],[Order Date]],"mmm")</f>
        <v>Aug</v>
      </c>
    </row>
    <row r="1595" spans="1:24" ht="16">
      <c r="A1595" s="2">
        <v>2382</v>
      </c>
      <c r="B1595" s="3">
        <v>46241</v>
      </c>
      <c r="C1595" s="5">
        <f>YEAR(SalesDataTable[[#This Row],[Order Date]])</f>
        <v>2026</v>
      </c>
      <c r="D1595" s="14" t="str">
        <f>"Q"&amp;ROUNDUP(MONTH(SalesDataTable[[#This Row],[Order Date]])/3,0)</f>
        <v>Q3</v>
      </c>
      <c r="E1595" s="5">
        <f>MONTH(SalesDataTable[[#This Row],[Order Date]])</f>
        <v>8</v>
      </c>
      <c r="F1595" s="5" t="str">
        <f>TEXT(SalesDataTable[[#This Row],[Order Date]], "MMM")</f>
        <v>Aug</v>
      </c>
      <c r="G1595" s="4" t="s">
        <v>6</v>
      </c>
      <c r="H1595" s="4" t="s">
        <v>49</v>
      </c>
      <c r="I1595" s="4" t="s">
        <v>19</v>
      </c>
      <c r="J1595" s="4" t="s">
        <v>3</v>
      </c>
      <c r="K1595" s="4" t="s">
        <v>23</v>
      </c>
      <c r="L1595" s="4" t="s">
        <v>24</v>
      </c>
      <c r="M1595" s="9">
        <v>3</v>
      </c>
      <c r="N1595" s="6">
        <v>343.45</v>
      </c>
      <c r="O1595" s="7">
        <v>0.05</v>
      </c>
      <c r="P1595" s="6">
        <v>195.73</v>
      </c>
      <c r="Q1595" s="6">
        <f t="shared" si="96"/>
        <v>978.83249999999987</v>
      </c>
      <c r="R1595" s="6">
        <f t="shared" si="97"/>
        <v>587.18999999999994</v>
      </c>
      <c r="S1595" s="6">
        <f t="shared" si="98"/>
        <v>391.64249999999993</v>
      </c>
      <c r="T1595" s="8">
        <f t="shared" si="99"/>
        <v>0.40011186796515236</v>
      </c>
      <c r="U1595" s="5">
        <f>YEAR(SalesDataTable[[#This Row],[Order Date]])</f>
        <v>2026</v>
      </c>
      <c r="V1595" s="8" t="str">
        <f>"Q"&amp;ROUNDUP(MONTH(SalesDataTable[[#This Row],[Order Date]])/3,0)</f>
        <v>Q3</v>
      </c>
      <c r="W1595" s="9">
        <f>MONTH(SalesDataTable[[#This Row],[Order Date]])</f>
        <v>8</v>
      </c>
      <c r="X1595" s="8" t="str">
        <f>TEXT(SalesDataTable[[#This Row],[Order Date]],"mmm")</f>
        <v>Aug</v>
      </c>
    </row>
    <row r="1596" spans="1:24" ht="16">
      <c r="A1596" s="2">
        <v>1227</v>
      </c>
      <c r="B1596" s="3">
        <v>46242</v>
      </c>
      <c r="C1596" s="5">
        <f>YEAR(SalesDataTable[[#This Row],[Order Date]])</f>
        <v>2026</v>
      </c>
      <c r="D1596" s="14" t="str">
        <f>"Q"&amp;ROUNDUP(MONTH(SalesDataTable[[#This Row],[Order Date]])/3,0)</f>
        <v>Q3</v>
      </c>
      <c r="E1596" s="5">
        <f>MONTH(SalesDataTable[[#This Row],[Order Date]])</f>
        <v>8</v>
      </c>
      <c r="F1596" s="5" t="str">
        <f>TEXT(SalesDataTable[[#This Row],[Order Date]], "MMM")</f>
        <v>Aug</v>
      </c>
      <c r="G1596" s="4" t="s">
        <v>20</v>
      </c>
      <c r="H1596" s="4" t="s">
        <v>33</v>
      </c>
      <c r="I1596" s="4" t="s">
        <v>2</v>
      </c>
      <c r="J1596" s="4" t="s">
        <v>3</v>
      </c>
      <c r="K1596" s="4" t="s">
        <v>4</v>
      </c>
      <c r="L1596" s="4" t="s">
        <v>30</v>
      </c>
      <c r="M1596" s="9">
        <v>1</v>
      </c>
      <c r="N1596" s="6">
        <v>104.69</v>
      </c>
      <c r="O1596" s="7">
        <v>0</v>
      </c>
      <c r="P1596" s="6">
        <v>49.06</v>
      </c>
      <c r="Q1596" s="6">
        <f t="shared" si="96"/>
        <v>104.69</v>
      </c>
      <c r="R1596" s="6">
        <f t="shared" si="97"/>
        <v>49.06</v>
      </c>
      <c r="S1596" s="6">
        <f t="shared" si="98"/>
        <v>55.629999999999995</v>
      </c>
      <c r="T1596" s="8">
        <f t="shared" si="99"/>
        <v>0.53137835514375775</v>
      </c>
      <c r="U1596" s="5">
        <f>YEAR(SalesDataTable[[#This Row],[Order Date]])</f>
        <v>2026</v>
      </c>
      <c r="V1596" s="8" t="str">
        <f>"Q"&amp;ROUNDUP(MONTH(SalesDataTable[[#This Row],[Order Date]])/3,0)</f>
        <v>Q3</v>
      </c>
      <c r="W1596" s="9">
        <f>MONTH(SalesDataTable[[#This Row],[Order Date]])</f>
        <v>8</v>
      </c>
      <c r="X1596" s="8" t="str">
        <f>TEXT(SalesDataTable[[#This Row],[Order Date]],"mmm")</f>
        <v>Aug</v>
      </c>
    </row>
    <row r="1597" spans="1:24" ht="16">
      <c r="A1597" s="2">
        <v>1843</v>
      </c>
      <c r="B1597" s="3">
        <v>46242</v>
      </c>
      <c r="C1597" s="5">
        <f>YEAR(SalesDataTable[[#This Row],[Order Date]])</f>
        <v>2026</v>
      </c>
      <c r="D1597" s="14" t="str">
        <f>"Q"&amp;ROUNDUP(MONTH(SalesDataTable[[#This Row],[Order Date]])/3,0)</f>
        <v>Q3</v>
      </c>
      <c r="E1597" s="5">
        <f>MONTH(SalesDataTable[[#This Row],[Order Date]])</f>
        <v>8</v>
      </c>
      <c r="F1597" s="5" t="str">
        <f>TEXT(SalesDataTable[[#This Row],[Order Date]], "MMM")</f>
        <v>Aug</v>
      </c>
      <c r="G1597" s="4" t="s">
        <v>20</v>
      </c>
      <c r="H1597" s="4" t="s">
        <v>33</v>
      </c>
      <c r="I1597" s="4" t="s">
        <v>2</v>
      </c>
      <c r="J1597" s="4" t="s">
        <v>13</v>
      </c>
      <c r="K1597" s="4" t="s">
        <v>23</v>
      </c>
      <c r="L1597" s="4" t="s">
        <v>24</v>
      </c>
      <c r="M1597" s="9">
        <v>2</v>
      </c>
      <c r="N1597" s="6">
        <v>341.23</v>
      </c>
      <c r="O1597" s="7">
        <v>0.05</v>
      </c>
      <c r="P1597" s="6">
        <v>192.5</v>
      </c>
      <c r="Q1597" s="6">
        <f t="shared" si="96"/>
        <v>648.33699999999999</v>
      </c>
      <c r="R1597" s="6">
        <f t="shared" si="97"/>
        <v>385</v>
      </c>
      <c r="S1597" s="6">
        <f t="shared" si="98"/>
        <v>263.33699999999999</v>
      </c>
      <c r="T1597" s="8">
        <f t="shared" si="99"/>
        <v>0.40617302421425894</v>
      </c>
      <c r="U1597" s="5">
        <f>YEAR(SalesDataTable[[#This Row],[Order Date]])</f>
        <v>2026</v>
      </c>
      <c r="V1597" s="8" t="str">
        <f>"Q"&amp;ROUNDUP(MONTH(SalesDataTable[[#This Row],[Order Date]])/3,0)</f>
        <v>Q3</v>
      </c>
      <c r="W1597" s="9">
        <f>MONTH(SalesDataTable[[#This Row],[Order Date]])</f>
        <v>8</v>
      </c>
      <c r="X1597" s="8" t="str">
        <f>TEXT(SalesDataTable[[#This Row],[Order Date]],"mmm")</f>
        <v>Aug</v>
      </c>
    </row>
    <row r="1598" spans="1:24" ht="16">
      <c r="A1598" s="2">
        <v>2369</v>
      </c>
      <c r="B1598" s="3">
        <v>46242</v>
      </c>
      <c r="C1598" s="5">
        <f>YEAR(SalesDataTable[[#This Row],[Order Date]])</f>
        <v>2026</v>
      </c>
      <c r="D1598" s="14" t="str">
        <f>"Q"&amp;ROUNDUP(MONTH(SalesDataTable[[#This Row],[Order Date]])/3,0)</f>
        <v>Q3</v>
      </c>
      <c r="E1598" s="5">
        <f>MONTH(SalesDataTable[[#This Row],[Order Date]])</f>
        <v>8</v>
      </c>
      <c r="F1598" s="5" t="str">
        <f>TEXT(SalesDataTable[[#This Row],[Order Date]], "MMM")</f>
        <v>Aug</v>
      </c>
      <c r="G1598" s="4" t="s">
        <v>20</v>
      </c>
      <c r="H1598" s="4" t="s">
        <v>33</v>
      </c>
      <c r="I1598" s="4" t="s">
        <v>19</v>
      </c>
      <c r="J1598" s="4" t="s">
        <v>13</v>
      </c>
      <c r="K1598" s="4" t="s">
        <v>23</v>
      </c>
      <c r="L1598" s="4" t="s">
        <v>51</v>
      </c>
      <c r="M1598" s="9">
        <v>1</v>
      </c>
      <c r="N1598" s="6">
        <v>125.95</v>
      </c>
      <c r="O1598" s="7">
        <v>0.05</v>
      </c>
      <c r="P1598" s="6">
        <v>61.9</v>
      </c>
      <c r="Q1598" s="6">
        <f t="shared" si="96"/>
        <v>119.6525</v>
      </c>
      <c r="R1598" s="6">
        <f t="shared" si="97"/>
        <v>61.9</v>
      </c>
      <c r="S1598" s="6">
        <f t="shared" si="98"/>
        <v>57.752500000000005</v>
      </c>
      <c r="T1598" s="8">
        <f t="shared" si="99"/>
        <v>0.48266856104134892</v>
      </c>
      <c r="U1598" s="5">
        <f>YEAR(SalesDataTable[[#This Row],[Order Date]])</f>
        <v>2026</v>
      </c>
      <c r="V1598" s="8" t="str">
        <f>"Q"&amp;ROUNDUP(MONTH(SalesDataTable[[#This Row],[Order Date]])/3,0)</f>
        <v>Q3</v>
      </c>
      <c r="W1598" s="9">
        <f>MONTH(SalesDataTable[[#This Row],[Order Date]])</f>
        <v>8</v>
      </c>
      <c r="X1598" s="8" t="str">
        <f>TEXT(SalesDataTable[[#This Row],[Order Date]],"mmm")</f>
        <v>Aug</v>
      </c>
    </row>
    <row r="1599" spans="1:24" ht="16">
      <c r="A1599" s="2">
        <v>2386</v>
      </c>
      <c r="B1599" s="3">
        <v>46242</v>
      </c>
      <c r="C1599" s="5">
        <f>YEAR(SalesDataTable[[#This Row],[Order Date]])</f>
        <v>2026</v>
      </c>
      <c r="D1599" s="14" t="str">
        <f>"Q"&amp;ROUNDUP(MONTH(SalesDataTable[[#This Row],[Order Date]])/3,0)</f>
        <v>Q3</v>
      </c>
      <c r="E1599" s="5">
        <f>MONTH(SalesDataTable[[#This Row],[Order Date]])</f>
        <v>8</v>
      </c>
      <c r="F1599" s="5" t="str">
        <f>TEXT(SalesDataTable[[#This Row],[Order Date]], "MMM")</f>
        <v>Aug</v>
      </c>
      <c r="G1599" s="4" t="s">
        <v>6</v>
      </c>
      <c r="H1599" s="4" t="s">
        <v>7</v>
      </c>
      <c r="I1599" s="4" t="s">
        <v>2</v>
      </c>
      <c r="J1599" s="4" t="s">
        <v>3</v>
      </c>
      <c r="K1599" s="4" t="s">
        <v>9</v>
      </c>
      <c r="L1599" s="4" t="s">
        <v>10</v>
      </c>
      <c r="M1599" s="9">
        <v>6</v>
      </c>
      <c r="N1599" s="6">
        <v>91.9</v>
      </c>
      <c r="O1599" s="7">
        <v>0.05</v>
      </c>
      <c r="P1599" s="6">
        <v>44.69</v>
      </c>
      <c r="Q1599" s="6">
        <f t="shared" si="96"/>
        <v>523.83000000000004</v>
      </c>
      <c r="R1599" s="6">
        <f t="shared" si="97"/>
        <v>268.14</v>
      </c>
      <c r="S1599" s="6">
        <f t="shared" si="98"/>
        <v>255.69000000000005</v>
      </c>
      <c r="T1599" s="8">
        <f t="shared" si="99"/>
        <v>0.48811637363266713</v>
      </c>
      <c r="U1599" s="5">
        <f>YEAR(SalesDataTable[[#This Row],[Order Date]])</f>
        <v>2026</v>
      </c>
      <c r="V1599" s="8" t="str">
        <f>"Q"&amp;ROUNDUP(MONTH(SalesDataTable[[#This Row],[Order Date]])/3,0)</f>
        <v>Q3</v>
      </c>
      <c r="W1599" s="9">
        <f>MONTH(SalesDataTable[[#This Row],[Order Date]])</f>
        <v>8</v>
      </c>
      <c r="X1599" s="8" t="str">
        <f>TEXT(SalesDataTable[[#This Row],[Order Date]],"mmm")</f>
        <v>Aug</v>
      </c>
    </row>
    <row r="1600" spans="1:24" ht="16">
      <c r="A1600" s="2">
        <v>2579</v>
      </c>
      <c r="B1600" s="3">
        <v>46242</v>
      </c>
      <c r="C1600" s="5">
        <f>YEAR(SalesDataTable[[#This Row],[Order Date]])</f>
        <v>2026</v>
      </c>
      <c r="D1600" s="14" t="str">
        <f>"Q"&amp;ROUNDUP(MONTH(SalesDataTable[[#This Row],[Order Date]])/3,0)</f>
        <v>Q3</v>
      </c>
      <c r="E1600" s="5">
        <f>MONTH(SalesDataTable[[#This Row],[Order Date]])</f>
        <v>8</v>
      </c>
      <c r="F1600" s="5" t="str">
        <f>TEXT(SalesDataTable[[#This Row],[Order Date]], "MMM")</f>
        <v>Aug</v>
      </c>
      <c r="G1600" s="4" t="s">
        <v>20</v>
      </c>
      <c r="H1600" s="4" t="s">
        <v>33</v>
      </c>
      <c r="I1600" s="4" t="s">
        <v>19</v>
      </c>
      <c r="J1600" s="4" t="s">
        <v>3</v>
      </c>
      <c r="K1600" s="4" t="s">
        <v>23</v>
      </c>
      <c r="L1600" s="4" t="s">
        <v>40</v>
      </c>
      <c r="M1600" s="9">
        <v>1</v>
      </c>
      <c r="N1600" s="6">
        <v>81.22</v>
      </c>
      <c r="O1600" s="7">
        <v>0</v>
      </c>
      <c r="P1600" s="6">
        <v>39.18</v>
      </c>
      <c r="Q1600" s="6">
        <f t="shared" si="96"/>
        <v>81.22</v>
      </c>
      <c r="R1600" s="6">
        <f t="shared" si="97"/>
        <v>39.18</v>
      </c>
      <c r="S1600" s="6">
        <f t="shared" si="98"/>
        <v>42.04</v>
      </c>
      <c r="T1600" s="8">
        <f t="shared" si="99"/>
        <v>0.51760650086185667</v>
      </c>
      <c r="U1600" s="5">
        <f>YEAR(SalesDataTable[[#This Row],[Order Date]])</f>
        <v>2026</v>
      </c>
      <c r="V1600" s="8" t="str">
        <f>"Q"&amp;ROUNDUP(MONTH(SalesDataTable[[#This Row],[Order Date]])/3,0)</f>
        <v>Q3</v>
      </c>
      <c r="W1600" s="9">
        <f>MONTH(SalesDataTable[[#This Row],[Order Date]])</f>
        <v>8</v>
      </c>
      <c r="X1600" s="8" t="str">
        <f>TEXT(SalesDataTable[[#This Row],[Order Date]],"mmm")</f>
        <v>Aug</v>
      </c>
    </row>
    <row r="1601" spans="1:24" ht="16">
      <c r="A1601" s="2">
        <v>3075</v>
      </c>
      <c r="B1601" s="3">
        <v>46242</v>
      </c>
      <c r="C1601" s="5">
        <f>YEAR(SalesDataTable[[#This Row],[Order Date]])</f>
        <v>2026</v>
      </c>
      <c r="D1601" s="14" t="str">
        <f>"Q"&amp;ROUNDUP(MONTH(SalesDataTable[[#This Row],[Order Date]])/3,0)</f>
        <v>Q3</v>
      </c>
      <c r="E1601" s="5">
        <f>MONTH(SalesDataTable[[#This Row],[Order Date]])</f>
        <v>8</v>
      </c>
      <c r="F1601" s="5" t="str">
        <f>TEXT(SalesDataTable[[#This Row],[Order Date]], "MMM")</f>
        <v>Aug</v>
      </c>
      <c r="G1601" s="4" t="s">
        <v>0</v>
      </c>
      <c r="H1601" s="4" t="s">
        <v>1</v>
      </c>
      <c r="I1601" s="4" t="s">
        <v>2</v>
      </c>
      <c r="J1601" s="4" t="s">
        <v>16</v>
      </c>
      <c r="K1601" s="4" t="s">
        <v>9</v>
      </c>
      <c r="L1601" s="4" t="s">
        <v>46</v>
      </c>
      <c r="M1601" s="9">
        <v>2</v>
      </c>
      <c r="N1601" s="6">
        <v>72.31</v>
      </c>
      <c r="O1601" s="7">
        <v>0</v>
      </c>
      <c r="P1601" s="6">
        <v>31.75</v>
      </c>
      <c r="Q1601" s="6">
        <f t="shared" si="96"/>
        <v>144.62</v>
      </c>
      <c r="R1601" s="6">
        <f t="shared" si="97"/>
        <v>63.5</v>
      </c>
      <c r="S1601" s="6">
        <f t="shared" si="98"/>
        <v>81.12</v>
      </c>
      <c r="T1601" s="8">
        <f t="shared" si="99"/>
        <v>0.56091826856589688</v>
      </c>
      <c r="U1601" s="5">
        <f>YEAR(SalesDataTable[[#This Row],[Order Date]])</f>
        <v>2026</v>
      </c>
      <c r="V1601" s="8" t="str">
        <f>"Q"&amp;ROUNDUP(MONTH(SalesDataTable[[#This Row],[Order Date]])/3,0)</f>
        <v>Q3</v>
      </c>
      <c r="W1601" s="9">
        <f>MONTH(SalesDataTable[[#This Row],[Order Date]])</f>
        <v>8</v>
      </c>
      <c r="X1601" s="8" t="str">
        <f>TEXT(SalesDataTable[[#This Row],[Order Date]],"mmm")</f>
        <v>Aug</v>
      </c>
    </row>
    <row r="1602" spans="1:24" ht="16">
      <c r="A1602" s="2">
        <v>3982</v>
      </c>
      <c r="B1602" s="3">
        <v>46242</v>
      </c>
      <c r="C1602" s="5">
        <f>YEAR(SalesDataTable[[#This Row],[Order Date]])</f>
        <v>2026</v>
      </c>
      <c r="D1602" s="14" t="str">
        <f>"Q"&amp;ROUNDUP(MONTH(SalesDataTable[[#This Row],[Order Date]])/3,0)</f>
        <v>Q3</v>
      </c>
      <c r="E1602" s="5">
        <f>MONTH(SalesDataTable[[#This Row],[Order Date]])</f>
        <v>8</v>
      </c>
      <c r="F1602" s="5" t="str">
        <f>TEXT(SalesDataTable[[#This Row],[Order Date]], "MMM")</f>
        <v>Aug</v>
      </c>
      <c r="G1602" s="4" t="s">
        <v>11</v>
      </c>
      <c r="H1602" s="4" t="s">
        <v>12</v>
      </c>
      <c r="I1602" s="4" t="s">
        <v>19</v>
      </c>
      <c r="J1602" s="4" t="s">
        <v>3</v>
      </c>
      <c r="K1602" s="4" t="s">
        <v>23</v>
      </c>
      <c r="L1602" s="4" t="s">
        <v>40</v>
      </c>
      <c r="M1602" s="9">
        <v>1</v>
      </c>
      <c r="N1602" s="6">
        <v>79.989999999999995</v>
      </c>
      <c r="O1602" s="7">
        <v>0.05</v>
      </c>
      <c r="P1602" s="6">
        <v>40.25</v>
      </c>
      <c r="Q1602" s="6">
        <f t="shared" ref="Q1602:Q1665" si="100">M1602*N1602*(1-O1602)</f>
        <v>75.990499999999997</v>
      </c>
      <c r="R1602" s="6">
        <f t="shared" ref="R1602:R1665" si="101">M1602*P1602</f>
        <v>40.25</v>
      </c>
      <c r="S1602" s="6">
        <f t="shared" ref="S1602:S1665" si="102">Q1602-R1602</f>
        <v>35.740499999999997</v>
      </c>
      <c r="T1602" s="8">
        <f t="shared" ref="T1602:T1665" si="103">IFERROR(S1602/Q1602,0)</f>
        <v>0.47032852790809376</v>
      </c>
      <c r="U1602" s="5">
        <f>YEAR(SalesDataTable[[#This Row],[Order Date]])</f>
        <v>2026</v>
      </c>
      <c r="V1602" s="8" t="str">
        <f>"Q"&amp;ROUNDUP(MONTH(SalesDataTable[[#This Row],[Order Date]])/3,0)</f>
        <v>Q3</v>
      </c>
      <c r="W1602" s="9">
        <f>MONTH(SalesDataTable[[#This Row],[Order Date]])</f>
        <v>8</v>
      </c>
      <c r="X1602" s="8" t="str">
        <f>TEXT(SalesDataTable[[#This Row],[Order Date]],"mmm")</f>
        <v>Aug</v>
      </c>
    </row>
    <row r="1603" spans="1:24" ht="16">
      <c r="A1603" s="2">
        <v>4530</v>
      </c>
      <c r="B1603" s="3">
        <v>46242</v>
      </c>
      <c r="C1603" s="5">
        <f>YEAR(SalesDataTable[[#This Row],[Order Date]])</f>
        <v>2026</v>
      </c>
      <c r="D1603" s="14" t="str">
        <f>"Q"&amp;ROUNDUP(MONTH(SalesDataTable[[#This Row],[Order Date]])/3,0)</f>
        <v>Q3</v>
      </c>
      <c r="E1603" s="5">
        <f>MONTH(SalesDataTable[[#This Row],[Order Date]])</f>
        <v>8</v>
      </c>
      <c r="F1603" s="5" t="str">
        <f>TEXT(SalesDataTable[[#This Row],[Order Date]], "MMM")</f>
        <v>Aug</v>
      </c>
      <c r="G1603" s="4" t="s">
        <v>20</v>
      </c>
      <c r="H1603" s="4" t="s">
        <v>47</v>
      </c>
      <c r="I1603" s="4" t="s">
        <v>2</v>
      </c>
      <c r="J1603" s="4" t="s">
        <v>13</v>
      </c>
      <c r="K1603" s="4" t="s">
        <v>9</v>
      </c>
      <c r="L1603" s="4" t="s">
        <v>37</v>
      </c>
      <c r="M1603" s="9">
        <v>1</v>
      </c>
      <c r="N1603" s="6">
        <v>151.87</v>
      </c>
      <c r="O1603" s="7">
        <v>0.1</v>
      </c>
      <c r="P1603" s="6">
        <v>76.97</v>
      </c>
      <c r="Q1603" s="6">
        <f t="shared" si="100"/>
        <v>136.68300000000002</v>
      </c>
      <c r="R1603" s="6">
        <f t="shared" si="101"/>
        <v>76.97</v>
      </c>
      <c r="S1603" s="6">
        <f t="shared" si="102"/>
        <v>59.713000000000022</v>
      </c>
      <c r="T1603" s="8">
        <f t="shared" si="103"/>
        <v>0.4368721786908395</v>
      </c>
      <c r="U1603" s="5">
        <f>YEAR(SalesDataTable[[#This Row],[Order Date]])</f>
        <v>2026</v>
      </c>
      <c r="V1603" s="8" t="str">
        <f>"Q"&amp;ROUNDUP(MONTH(SalesDataTable[[#This Row],[Order Date]])/3,0)</f>
        <v>Q3</v>
      </c>
      <c r="W1603" s="9">
        <f>MONTH(SalesDataTable[[#This Row],[Order Date]])</f>
        <v>8</v>
      </c>
      <c r="X1603" s="8" t="str">
        <f>TEXT(SalesDataTable[[#This Row],[Order Date]],"mmm")</f>
        <v>Aug</v>
      </c>
    </row>
    <row r="1604" spans="1:24" ht="16">
      <c r="A1604" s="2">
        <v>4641</v>
      </c>
      <c r="B1604" s="3">
        <v>46242</v>
      </c>
      <c r="C1604" s="5">
        <f>YEAR(SalesDataTable[[#This Row],[Order Date]])</f>
        <v>2026</v>
      </c>
      <c r="D1604" s="14" t="str">
        <f>"Q"&amp;ROUNDUP(MONTH(SalesDataTable[[#This Row],[Order Date]])/3,0)</f>
        <v>Q3</v>
      </c>
      <c r="E1604" s="5">
        <f>MONTH(SalesDataTable[[#This Row],[Order Date]])</f>
        <v>8</v>
      </c>
      <c r="F1604" s="5" t="str">
        <f>TEXT(SalesDataTable[[#This Row],[Order Date]], "MMM")</f>
        <v>Aug</v>
      </c>
      <c r="G1604" s="4" t="s">
        <v>20</v>
      </c>
      <c r="H1604" s="4" t="s">
        <v>33</v>
      </c>
      <c r="I1604" s="4" t="s">
        <v>28</v>
      </c>
      <c r="J1604" s="4" t="s">
        <v>13</v>
      </c>
      <c r="K1604" s="4" t="s">
        <v>9</v>
      </c>
      <c r="L1604" s="4" t="s">
        <v>37</v>
      </c>
      <c r="M1604" s="9">
        <v>1</v>
      </c>
      <c r="N1604" s="6">
        <v>156.55000000000001</v>
      </c>
      <c r="O1604" s="7">
        <v>0</v>
      </c>
      <c r="P1604" s="6">
        <v>80.430000000000007</v>
      </c>
      <c r="Q1604" s="6">
        <f t="shared" si="100"/>
        <v>156.55000000000001</v>
      </c>
      <c r="R1604" s="6">
        <f t="shared" si="101"/>
        <v>80.430000000000007</v>
      </c>
      <c r="S1604" s="6">
        <f t="shared" si="102"/>
        <v>76.12</v>
      </c>
      <c r="T1604" s="8">
        <f t="shared" si="103"/>
        <v>0.48623442989460236</v>
      </c>
      <c r="U1604" s="5">
        <f>YEAR(SalesDataTable[[#This Row],[Order Date]])</f>
        <v>2026</v>
      </c>
      <c r="V1604" s="8" t="str">
        <f>"Q"&amp;ROUNDUP(MONTH(SalesDataTable[[#This Row],[Order Date]])/3,0)</f>
        <v>Q3</v>
      </c>
      <c r="W1604" s="9">
        <f>MONTH(SalesDataTable[[#This Row],[Order Date]])</f>
        <v>8</v>
      </c>
      <c r="X1604" s="8" t="str">
        <f>TEXT(SalesDataTable[[#This Row],[Order Date]],"mmm")</f>
        <v>Aug</v>
      </c>
    </row>
    <row r="1605" spans="1:24" ht="16">
      <c r="A1605" s="2">
        <v>4778</v>
      </c>
      <c r="B1605" s="3">
        <v>46242</v>
      </c>
      <c r="C1605" s="5">
        <f>YEAR(SalesDataTable[[#This Row],[Order Date]])</f>
        <v>2026</v>
      </c>
      <c r="D1605" s="14" t="str">
        <f>"Q"&amp;ROUNDUP(MONTH(SalesDataTable[[#This Row],[Order Date]])/3,0)</f>
        <v>Q3</v>
      </c>
      <c r="E1605" s="5">
        <f>MONTH(SalesDataTable[[#This Row],[Order Date]])</f>
        <v>8</v>
      </c>
      <c r="F1605" s="5" t="str">
        <f>TEXT(SalesDataTable[[#This Row],[Order Date]], "MMM")</f>
        <v>Aug</v>
      </c>
      <c r="G1605" s="4" t="s">
        <v>6</v>
      </c>
      <c r="H1605" s="4" t="s">
        <v>43</v>
      </c>
      <c r="I1605" s="4" t="s">
        <v>19</v>
      </c>
      <c r="J1605" s="4" t="s">
        <v>13</v>
      </c>
      <c r="K1605" s="4" t="s">
        <v>9</v>
      </c>
      <c r="L1605" s="4" t="s">
        <v>37</v>
      </c>
      <c r="M1605" s="9">
        <v>1</v>
      </c>
      <c r="N1605" s="6">
        <v>152.72</v>
      </c>
      <c r="O1605" s="7">
        <v>0</v>
      </c>
      <c r="P1605" s="6">
        <v>77.73</v>
      </c>
      <c r="Q1605" s="6">
        <f t="shared" si="100"/>
        <v>152.72</v>
      </c>
      <c r="R1605" s="6">
        <f t="shared" si="101"/>
        <v>77.73</v>
      </c>
      <c r="S1605" s="6">
        <f t="shared" si="102"/>
        <v>74.989999999999995</v>
      </c>
      <c r="T1605" s="8">
        <f t="shared" si="103"/>
        <v>0.4910293347302252</v>
      </c>
      <c r="U1605" s="5">
        <f>YEAR(SalesDataTable[[#This Row],[Order Date]])</f>
        <v>2026</v>
      </c>
      <c r="V1605" s="8" t="str">
        <f>"Q"&amp;ROUNDUP(MONTH(SalesDataTable[[#This Row],[Order Date]])/3,0)</f>
        <v>Q3</v>
      </c>
      <c r="W1605" s="9">
        <f>MONTH(SalesDataTable[[#This Row],[Order Date]])</f>
        <v>8</v>
      </c>
      <c r="X1605" s="8" t="str">
        <f>TEXT(SalesDataTable[[#This Row],[Order Date]],"mmm")</f>
        <v>Aug</v>
      </c>
    </row>
    <row r="1606" spans="1:24" ht="16">
      <c r="A1606" s="2">
        <v>5132</v>
      </c>
      <c r="B1606" s="3">
        <v>46242</v>
      </c>
      <c r="C1606" s="5">
        <f>YEAR(SalesDataTable[[#This Row],[Order Date]])</f>
        <v>2026</v>
      </c>
      <c r="D1606" s="14" t="str">
        <f>"Q"&amp;ROUNDUP(MONTH(SalesDataTable[[#This Row],[Order Date]])/3,0)</f>
        <v>Q3</v>
      </c>
      <c r="E1606" s="5">
        <f>MONTH(SalesDataTable[[#This Row],[Order Date]])</f>
        <v>8</v>
      </c>
      <c r="F1606" s="5" t="str">
        <f>TEXT(SalesDataTable[[#This Row],[Order Date]], "MMM")</f>
        <v>Aug</v>
      </c>
      <c r="G1606" s="4" t="s">
        <v>6</v>
      </c>
      <c r="H1606" s="4" t="s">
        <v>43</v>
      </c>
      <c r="I1606" s="4" t="s">
        <v>2</v>
      </c>
      <c r="J1606" s="4" t="s">
        <v>16</v>
      </c>
      <c r="K1606" s="4" t="s">
        <v>4</v>
      </c>
      <c r="L1606" s="4" t="s">
        <v>26</v>
      </c>
      <c r="M1606" s="9">
        <v>1</v>
      </c>
      <c r="N1606" s="6">
        <v>40.51</v>
      </c>
      <c r="O1606" s="7">
        <v>0.05</v>
      </c>
      <c r="P1606" s="6">
        <v>16.29</v>
      </c>
      <c r="Q1606" s="6">
        <f t="shared" si="100"/>
        <v>38.484499999999997</v>
      </c>
      <c r="R1606" s="6">
        <f t="shared" si="101"/>
        <v>16.29</v>
      </c>
      <c r="S1606" s="6">
        <f t="shared" si="102"/>
        <v>22.194499999999998</v>
      </c>
      <c r="T1606" s="8">
        <f t="shared" si="103"/>
        <v>0.57671270251659756</v>
      </c>
      <c r="U1606" s="5">
        <f>YEAR(SalesDataTable[[#This Row],[Order Date]])</f>
        <v>2026</v>
      </c>
      <c r="V1606" s="8" t="str">
        <f>"Q"&amp;ROUNDUP(MONTH(SalesDataTable[[#This Row],[Order Date]])/3,0)</f>
        <v>Q3</v>
      </c>
      <c r="W1606" s="9">
        <f>MONTH(SalesDataTable[[#This Row],[Order Date]])</f>
        <v>8</v>
      </c>
      <c r="X1606" s="8" t="str">
        <f>TEXT(SalesDataTable[[#This Row],[Order Date]],"mmm")</f>
        <v>Aug</v>
      </c>
    </row>
    <row r="1607" spans="1:24" ht="16">
      <c r="A1607" s="2">
        <v>227</v>
      </c>
      <c r="B1607" s="3">
        <v>46243</v>
      </c>
      <c r="C1607" s="5">
        <f>YEAR(SalesDataTable[[#This Row],[Order Date]])</f>
        <v>2026</v>
      </c>
      <c r="D1607" s="14" t="str">
        <f>"Q"&amp;ROUNDUP(MONTH(SalesDataTable[[#This Row],[Order Date]])/3,0)</f>
        <v>Q3</v>
      </c>
      <c r="E1607" s="5">
        <f>MONTH(SalesDataTable[[#This Row],[Order Date]])</f>
        <v>8</v>
      </c>
      <c r="F1607" s="5" t="str">
        <f>TEXT(SalesDataTable[[#This Row],[Order Date]], "MMM")</f>
        <v>Aug</v>
      </c>
      <c r="G1607" s="4" t="s">
        <v>20</v>
      </c>
      <c r="H1607" s="4" t="s">
        <v>31</v>
      </c>
      <c r="I1607" s="4" t="s">
        <v>28</v>
      </c>
      <c r="J1607" s="4" t="s">
        <v>3</v>
      </c>
      <c r="K1607" s="4" t="s">
        <v>34</v>
      </c>
      <c r="L1607" s="4" t="s">
        <v>35</v>
      </c>
      <c r="M1607" s="9">
        <v>3</v>
      </c>
      <c r="N1607" s="6">
        <v>40.61</v>
      </c>
      <c r="O1607" s="7">
        <v>0</v>
      </c>
      <c r="P1607" s="6">
        <v>14.72</v>
      </c>
      <c r="Q1607" s="6">
        <f t="shared" si="100"/>
        <v>121.83</v>
      </c>
      <c r="R1607" s="6">
        <f t="shared" si="101"/>
        <v>44.160000000000004</v>
      </c>
      <c r="S1607" s="6">
        <f t="shared" si="102"/>
        <v>77.669999999999987</v>
      </c>
      <c r="T1607" s="8">
        <f t="shared" si="103"/>
        <v>0.63752770253632096</v>
      </c>
      <c r="U1607" s="5">
        <f>YEAR(SalesDataTable[[#This Row],[Order Date]])</f>
        <v>2026</v>
      </c>
      <c r="V1607" s="8" t="str">
        <f>"Q"&amp;ROUNDUP(MONTH(SalesDataTable[[#This Row],[Order Date]])/3,0)</f>
        <v>Q3</v>
      </c>
      <c r="W1607" s="9">
        <f>MONTH(SalesDataTable[[#This Row],[Order Date]])</f>
        <v>8</v>
      </c>
      <c r="X1607" s="8" t="str">
        <f>TEXT(SalesDataTable[[#This Row],[Order Date]],"mmm")</f>
        <v>Aug</v>
      </c>
    </row>
    <row r="1608" spans="1:24" ht="16">
      <c r="A1608" s="2">
        <v>390</v>
      </c>
      <c r="B1608" s="3">
        <v>46243</v>
      </c>
      <c r="C1608" s="5">
        <f>YEAR(SalesDataTable[[#This Row],[Order Date]])</f>
        <v>2026</v>
      </c>
      <c r="D1608" s="14" t="str">
        <f>"Q"&amp;ROUNDUP(MONTH(SalesDataTable[[#This Row],[Order Date]])/3,0)</f>
        <v>Q3</v>
      </c>
      <c r="E1608" s="5">
        <f>MONTH(SalesDataTable[[#This Row],[Order Date]])</f>
        <v>8</v>
      </c>
      <c r="F1608" s="5" t="str">
        <f>TEXT(SalesDataTable[[#This Row],[Order Date]], "MMM")</f>
        <v>Aug</v>
      </c>
      <c r="G1608" s="4" t="s">
        <v>11</v>
      </c>
      <c r="H1608" s="4" t="s">
        <v>25</v>
      </c>
      <c r="I1608" s="4" t="s">
        <v>19</v>
      </c>
      <c r="J1608" s="4" t="s">
        <v>13</v>
      </c>
      <c r="K1608" s="4" t="s">
        <v>9</v>
      </c>
      <c r="L1608" s="4" t="s">
        <v>10</v>
      </c>
      <c r="M1608" s="9">
        <v>1</v>
      </c>
      <c r="N1608" s="6">
        <v>93.41</v>
      </c>
      <c r="O1608" s="7">
        <v>0.05</v>
      </c>
      <c r="P1608" s="6">
        <v>44.7</v>
      </c>
      <c r="Q1608" s="6">
        <f t="shared" si="100"/>
        <v>88.739499999999992</v>
      </c>
      <c r="R1608" s="6">
        <f t="shared" si="101"/>
        <v>44.7</v>
      </c>
      <c r="S1608" s="6">
        <f t="shared" si="102"/>
        <v>44.03949999999999</v>
      </c>
      <c r="T1608" s="8">
        <f t="shared" si="103"/>
        <v>0.49627843294136198</v>
      </c>
      <c r="U1608" s="5">
        <f>YEAR(SalesDataTable[[#This Row],[Order Date]])</f>
        <v>2026</v>
      </c>
      <c r="V1608" s="8" t="str">
        <f>"Q"&amp;ROUNDUP(MONTH(SalesDataTable[[#This Row],[Order Date]])/3,0)</f>
        <v>Q3</v>
      </c>
      <c r="W1608" s="9">
        <f>MONTH(SalesDataTable[[#This Row],[Order Date]])</f>
        <v>8</v>
      </c>
      <c r="X1608" s="8" t="str">
        <f>TEXT(SalesDataTable[[#This Row],[Order Date]],"mmm")</f>
        <v>Aug</v>
      </c>
    </row>
    <row r="1609" spans="1:24" ht="16">
      <c r="A1609" s="2">
        <v>859</v>
      </c>
      <c r="B1609" s="3">
        <v>46243</v>
      </c>
      <c r="C1609" s="5">
        <f>YEAR(SalesDataTable[[#This Row],[Order Date]])</f>
        <v>2026</v>
      </c>
      <c r="D1609" s="14" t="str">
        <f>"Q"&amp;ROUNDUP(MONTH(SalesDataTable[[#This Row],[Order Date]])/3,0)</f>
        <v>Q3</v>
      </c>
      <c r="E1609" s="5">
        <f>MONTH(SalesDataTable[[#This Row],[Order Date]])</f>
        <v>8</v>
      </c>
      <c r="F1609" s="5" t="str">
        <f>TEXT(SalesDataTable[[#This Row],[Order Date]], "MMM")</f>
        <v>Aug</v>
      </c>
      <c r="G1609" s="4" t="s">
        <v>0</v>
      </c>
      <c r="H1609" s="4" t="s">
        <v>1</v>
      </c>
      <c r="I1609" s="4" t="s">
        <v>19</v>
      </c>
      <c r="J1609" s="4" t="s">
        <v>13</v>
      </c>
      <c r="K1609" s="4" t="s">
        <v>9</v>
      </c>
      <c r="L1609" s="4" t="s">
        <v>10</v>
      </c>
      <c r="M1609" s="9">
        <v>2</v>
      </c>
      <c r="N1609" s="6">
        <v>90.23</v>
      </c>
      <c r="O1609" s="7">
        <v>0</v>
      </c>
      <c r="P1609" s="6">
        <v>44.22</v>
      </c>
      <c r="Q1609" s="6">
        <f t="shared" si="100"/>
        <v>180.46</v>
      </c>
      <c r="R1609" s="6">
        <f t="shared" si="101"/>
        <v>88.44</v>
      </c>
      <c r="S1609" s="6">
        <f t="shared" si="102"/>
        <v>92.02000000000001</v>
      </c>
      <c r="T1609" s="8">
        <f t="shared" si="103"/>
        <v>0.50991909564446414</v>
      </c>
      <c r="U1609" s="5">
        <f>YEAR(SalesDataTable[[#This Row],[Order Date]])</f>
        <v>2026</v>
      </c>
      <c r="V1609" s="8" t="str">
        <f>"Q"&amp;ROUNDUP(MONTH(SalesDataTable[[#This Row],[Order Date]])/3,0)</f>
        <v>Q3</v>
      </c>
      <c r="W1609" s="9">
        <f>MONTH(SalesDataTable[[#This Row],[Order Date]])</f>
        <v>8</v>
      </c>
      <c r="X1609" s="8" t="str">
        <f>TEXT(SalesDataTable[[#This Row],[Order Date]],"mmm")</f>
        <v>Aug</v>
      </c>
    </row>
    <row r="1610" spans="1:24" ht="16">
      <c r="A1610" s="2">
        <v>1468</v>
      </c>
      <c r="B1610" s="3">
        <v>46243</v>
      </c>
      <c r="C1610" s="5">
        <f>YEAR(SalesDataTable[[#This Row],[Order Date]])</f>
        <v>2026</v>
      </c>
      <c r="D1610" s="14" t="str">
        <f>"Q"&amp;ROUNDUP(MONTH(SalesDataTable[[#This Row],[Order Date]])/3,0)</f>
        <v>Q3</v>
      </c>
      <c r="E1610" s="5">
        <f>MONTH(SalesDataTable[[#This Row],[Order Date]])</f>
        <v>8</v>
      </c>
      <c r="F1610" s="5" t="str">
        <f>TEXT(SalesDataTable[[#This Row],[Order Date]], "MMM")</f>
        <v>Aug</v>
      </c>
      <c r="G1610" s="4" t="s">
        <v>6</v>
      </c>
      <c r="H1610" s="4" t="s">
        <v>41</v>
      </c>
      <c r="I1610" s="4" t="s">
        <v>19</v>
      </c>
      <c r="J1610" s="4" t="s">
        <v>3</v>
      </c>
      <c r="K1610" s="4" t="s">
        <v>4</v>
      </c>
      <c r="L1610" s="4" t="s">
        <v>22</v>
      </c>
      <c r="M1610" s="9">
        <v>1</v>
      </c>
      <c r="N1610" s="6">
        <v>51.75</v>
      </c>
      <c r="O1610" s="7">
        <v>0</v>
      </c>
      <c r="P1610" s="6">
        <v>22.36</v>
      </c>
      <c r="Q1610" s="6">
        <f t="shared" si="100"/>
        <v>51.75</v>
      </c>
      <c r="R1610" s="6">
        <f t="shared" si="101"/>
        <v>22.36</v>
      </c>
      <c r="S1610" s="6">
        <f t="shared" si="102"/>
        <v>29.39</v>
      </c>
      <c r="T1610" s="8">
        <f t="shared" si="103"/>
        <v>0.56792270531400968</v>
      </c>
      <c r="U1610" s="5">
        <f>YEAR(SalesDataTable[[#This Row],[Order Date]])</f>
        <v>2026</v>
      </c>
      <c r="V1610" s="8" t="str">
        <f>"Q"&amp;ROUNDUP(MONTH(SalesDataTable[[#This Row],[Order Date]])/3,0)</f>
        <v>Q3</v>
      </c>
      <c r="W1610" s="9">
        <f>MONTH(SalesDataTable[[#This Row],[Order Date]])</f>
        <v>8</v>
      </c>
      <c r="X1610" s="8" t="str">
        <f>TEXT(SalesDataTable[[#This Row],[Order Date]],"mmm")</f>
        <v>Aug</v>
      </c>
    </row>
    <row r="1611" spans="1:24" ht="16">
      <c r="A1611" s="2">
        <v>2356</v>
      </c>
      <c r="B1611" s="3">
        <v>46243</v>
      </c>
      <c r="C1611" s="5">
        <f>YEAR(SalesDataTable[[#This Row],[Order Date]])</f>
        <v>2026</v>
      </c>
      <c r="D1611" s="14" t="str">
        <f>"Q"&amp;ROUNDUP(MONTH(SalesDataTable[[#This Row],[Order Date]])/3,0)</f>
        <v>Q3</v>
      </c>
      <c r="E1611" s="5">
        <f>MONTH(SalesDataTable[[#This Row],[Order Date]])</f>
        <v>8</v>
      </c>
      <c r="F1611" s="5" t="str">
        <f>TEXT(SalesDataTable[[#This Row],[Order Date]], "MMM")</f>
        <v>Aug</v>
      </c>
      <c r="G1611" s="4" t="s">
        <v>20</v>
      </c>
      <c r="H1611" s="4" t="s">
        <v>47</v>
      </c>
      <c r="I1611" s="4" t="s">
        <v>19</v>
      </c>
      <c r="J1611" s="4" t="s">
        <v>13</v>
      </c>
      <c r="K1611" s="4" t="s">
        <v>4</v>
      </c>
      <c r="L1611" s="4" t="s">
        <v>30</v>
      </c>
      <c r="M1611" s="9">
        <v>3</v>
      </c>
      <c r="N1611" s="6">
        <v>102.91</v>
      </c>
      <c r="O1611" s="7">
        <v>0.1</v>
      </c>
      <c r="P1611" s="6">
        <v>50.23</v>
      </c>
      <c r="Q1611" s="6">
        <f t="shared" si="100"/>
        <v>277.85700000000003</v>
      </c>
      <c r="R1611" s="6">
        <f t="shared" si="101"/>
        <v>150.69</v>
      </c>
      <c r="S1611" s="6">
        <f t="shared" si="102"/>
        <v>127.16700000000003</v>
      </c>
      <c r="T1611" s="8">
        <f t="shared" si="103"/>
        <v>0.45767067232425318</v>
      </c>
      <c r="U1611" s="5">
        <f>YEAR(SalesDataTable[[#This Row],[Order Date]])</f>
        <v>2026</v>
      </c>
      <c r="V1611" s="8" t="str">
        <f>"Q"&amp;ROUNDUP(MONTH(SalesDataTable[[#This Row],[Order Date]])/3,0)</f>
        <v>Q3</v>
      </c>
      <c r="W1611" s="9">
        <f>MONTH(SalesDataTable[[#This Row],[Order Date]])</f>
        <v>8</v>
      </c>
      <c r="X1611" s="8" t="str">
        <f>TEXT(SalesDataTable[[#This Row],[Order Date]],"mmm")</f>
        <v>Aug</v>
      </c>
    </row>
    <row r="1612" spans="1:24" ht="16">
      <c r="A1612" s="2">
        <v>3556</v>
      </c>
      <c r="B1612" s="3">
        <v>46243</v>
      </c>
      <c r="C1612" s="5">
        <f>YEAR(SalesDataTable[[#This Row],[Order Date]])</f>
        <v>2026</v>
      </c>
      <c r="D1612" s="14" t="str">
        <f>"Q"&amp;ROUNDUP(MONTH(SalesDataTable[[#This Row],[Order Date]])/3,0)</f>
        <v>Q3</v>
      </c>
      <c r="E1612" s="5">
        <f>MONTH(SalesDataTable[[#This Row],[Order Date]])</f>
        <v>8</v>
      </c>
      <c r="F1612" s="5" t="str">
        <f>TEXT(SalesDataTable[[#This Row],[Order Date]], "MMM")</f>
        <v>Aug</v>
      </c>
      <c r="G1612" s="4" t="s">
        <v>11</v>
      </c>
      <c r="H1612" s="4" t="s">
        <v>52</v>
      </c>
      <c r="I1612" s="4" t="s">
        <v>2</v>
      </c>
      <c r="J1612" s="4" t="s">
        <v>13</v>
      </c>
      <c r="K1612" s="4" t="s">
        <v>4</v>
      </c>
      <c r="L1612" s="4" t="s">
        <v>5</v>
      </c>
      <c r="M1612" s="9">
        <v>4</v>
      </c>
      <c r="N1612" s="6">
        <v>82.63</v>
      </c>
      <c r="O1612" s="7">
        <v>0.1</v>
      </c>
      <c r="P1612" s="6">
        <v>43.78</v>
      </c>
      <c r="Q1612" s="6">
        <f t="shared" si="100"/>
        <v>297.46800000000002</v>
      </c>
      <c r="R1612" s="6">
        <f t="shared" si="101"/>
        <v>175.12</v>
      </c>
      <c r="S1612" s="6">
        <f t="shared" si="102"/>
        <v>122.34800000000001</v>
      </c>
      <c r="T1612" s="8">
        <f t="shared" si="103"/>
        <v>0.41129802197211129</v>
      </c>
      <c r="U1612" s="5">
        <f>YEAR(SalesDataTable[[#This Row],[Order Date]])</f>
        <v>2026</v>
      </c>
      <c r="V1612" s="8" t="str">
        <f>"Q"&amp;ROUNDUP(MONTH(SalesDataTable[[#This Row],[Order Date]])/3,0)</f>
        <v>Q3</v>
      </c>
      <c r="W1612" s="9">
        <f>MONTH(SalesDataTable[[#This Row],[Order Date]])</f>
        <v>8</v>
      </c>
      <c r="X1612" s="8" t="str">
        <f>TEXT(SalesDataTable[[#This Row],[Order Date]],"mmm")</f>
        <v>Aug</v>
      </c>
    </row>
    <row r="1613" spans="1:24" ht="16">
      <c r="A1613" s="2">
        <v>925</v>
      </c>
      <c r="B1613" s="3">
        <v>46244</v>
      </c>
      <c r="C1613" s="5">
        <f>YEAR(SalesDataTable[[#This Row],[Order Date]])</f>
        <v>2026</v>
      </c>
      <c r="D1613" s="14" t="str">
        <f>"Q"&amp;ROUNDUP(MONTH(SalesDataTable[[#This Row],[Order Date]])/3,0)</f>
        <v>Q3</v>
      </c>
      <c r="E1613" s="5">
        <f>MONTH(SalesDataTable[[#This Row],[Order Date]])</f>
        <v>8</v>
      </c>
      <c r="F1613" s="5" t="str">
        <f>TEXT(SalesDataTable[[#This Row],[Order Date]], "MMM")</f>
        <v>Aug</v>
      </c>
      <c r="G1613" s="4" t="s">
        <v>0</v>
      </c>
      <c r="H1613" s="4" t="s">
        <v>1</v>
      </c>
      <c r="I1613" s="4" t="s">
        <v>19</v>
      </c>
      <c r="J1613" s="4" t="s">
        <v>3</v>
      </c>
      <c r="K1613" s="4" t="s">
        <v>23</v>
      </c>
      <c r="L1613" s="4" t="s">
        <v>29</v>
      </c>
      <c r="M1613" s="9">
        <v>1</v>
      </c>
      <c r="N1613" s="6">
        <v>196.39</v>
      </c>
      <c r="O1613" s="7">
        <v>0</v>
      </c>
      <c r="P1613" s="6">
        <v>102.92</v>
      </c>
      <c r="Q1613" s="6">
        <f t="shared" si="100"/>
        <v>196.39</v>
      </c>
      <c r="R1613" s="6">
        <f t="shared" si="101"/>
        <v>102.92</v>
      </c>
      <c r="S1613" s="6">
        <f t="shared" si="102"/>
        <v>93.469999999999985</v>
      </c>
      <c r="T1613" s="8">
        <f t="shared" si="103"/>
        <v>0.47594073017974436</v>
      </c>
      <c r="U1613" s="5">
        <f>YEAR(SalesDataTable[[#This Row],[Order Date]])</f>
        <v>2026</v>
      </c>
      <c r="V1613" s="8" t="str">
        <f>"Q"&amp;ROUNDUP(MONTH(SalesDataTable[[#This Row],[Order Date]])/3,0)</f>
        <v>Q3</v>
      </c>
      <c r="W1613" s="9">
        <f>MONTH(SalesDataTable[[#This Row],[Order Date]])</f>
        <v>8</v>
      </c>
      <c r="X1613" s="8" t="str">
        <f>TEXT(SalesDataTable[[#This Row],[Order Date]],"mmm")</f>
        <v>Aug</v>
      </c>
    </row>
    <row r="1614" spans="1:24" ht="16">
      <c r="A1614" s="2">
        <v>1563</v>
      </c>
      <c r="B1614" s="3">
        <v>46244</v>
      </c>
      <c r="C1614" s="5">
        <f>YEAR(SalesDataTable[[#This Row],[Order Date]])</f>
        <v>2026</v>
      </c>
      <c r="D1614" s="14" t="str">
        <f>"Q"&amp;ROUNDUP(MONTH(SalesDataTable[[#This Row],[Order Date]])/3,0)</f>
        <v>Q3</v>
      </c>
      <c r="E1614" s="5">
        <f>MONTH(SalesDataTable[[#This Row],[Order Date]])</f>
        <v>8</v>
      </c>
      <c r="F1614" s="5" t="str">
        <f>TEXT(SalesDataTable[[#This Row],[Order Date]], "MMM")</f>
        <v>Aug</v>
      </c>
      <c r="G1614" s="4" t="s">
        <v>11</v>
      </c>
      <c r="H1614" s="4" t="s">
        <v>39</v>
      </c>
      <c r="I1614" s="4" t="s">
        <v>28</v>
      </c>
      <c r="J1614" s="4" t="s">
        <v>16</v>
      </c>
      <c r="K1614" s="4" t="s">
        <v>14</v>
      </c>
      <c r="L1614" s="4" t="s">
        <v>15</v>
      </c>
      <c r="M1614" s="9">
        <v>2</v>
      </c>
      <c r="N1614" s="6">
        <v>36.25</v>
      </c>
      <c r="O1614" s="7">
        <v>0</v>
      </c>
      <c r="P1614" s="6">
        <v>13.77</v>
      </c>
      <c r="Q1614" s="6">
        <f t="shared" si="100"/>
        <v>72.5</v>
      </c>
      <c r="R1614" s="6">
        <f t="shared" si="101"/>
        <v>27.54</v>
      </c>
      <c r="S1614" s="6">
        <f t="shared" si="102"/>
        <v>44.96</v>
      </c>
      <c r="T1614" s="8">
        <f t="shared" si="103"/>
        <v>0.62013793103448278</v>
      </c>
      <c r="U1614" s="5">
        <f>YEAR(SalesDataTable[[#This Row],[Order Date]])</f>
        <v>2026</v>
      </c>
      <c r="V1614" s="8" t="str">
        <f>"Q"&amp;ROUNDUP(MONTH(SalesDataTable[[#This Row],[Order Date]])/3,0)</f>
        <v>Q3</v>
      </c>
      <c r="W1614" s="9">
        <f>MONTH(SalesDataTable[[#This Row],[Order Date]])</f>
        <v>8</v>
      </c>
      <c r="X1614" s="8" t="str">
        <f>TEXT(SalesDataTable[[#This Row],[Order Date]],"mmm")</f>
        <v>Aug</v>
      </c>
    </row>
    <row r="1615" spans="1:24" ht="16">
      <c r="A1615" s="2">
        <v>1634</v>
      </c>
      <c r="B1615" s="3">
        <v>46244</v>
      </c>
      <c r="C1615" s="5">
        <f>YEAR(SalesDataTable[[#This Row],[Order Date]])</f>
        <v>2026</v>
      </c>
      <c r="D1615" s="14" t="str">
        <f>"Q"&amp;ROUNDUP(MONTH(SalesDataTable[[#This Row],[Order Date]])/3,0)</f>
        <v>Q3</v>
      </c>
      <c r="E1615" s="5">
        <f>MONTH(SalesDataTable[[#This Row],[Order Date]])</f>
        <v>8</v>
      </c>
      <c r="F1615" s="5" t="str">
        <f>TEXT(SalesDataTable[[#This Row],[Order Date]], "MMM")</f>
        <v>Aug</v>
      </c>
      <c r="G1615" s="4" t="s">
        <v>6</v>
      </c>
      <c r="H1615" s="4" t="s">
        <v>7</v>
      </c>
      <c r="I1615" s="4" t="s">
        <v>19</v>
      </c>
      <c r="J1615" s="4" t="s">
        <v>3</v>
      </c>
      <c r="K1615" s="4" t="s">
        <v>23</v>
      </c>
      <c r="L1615" s="4" t="s">
        <v>29</v>
      </c>
      <c r="M1615" s="9">
        <v>2</v>
      </c>
      <c r="N1615" s="6">
        <v>199.85</v>
      </c>
      <c r="O1615" s="7">
        <v>0.05</v>
      </c>
      <c r="P1615" s="6">
        <v>104.34</v>
      </c>
      <c r="Q1615" s="6">
        <f t="shared" si="100"/>
        <v>379.71499999999997</v>
      </c>
      <c r="R1615" s="6">
        <f t="shared" si="101"/>
        <v>208.68</v>
      </c>
      <c r="S1615" s="6">
        <f t="shared" si="102"/>
        <v>171.03499999999997</v>
      </c>
      <c r="T1615" s="8">
        <f t="shared" si="103"/>
        <v>0.45042992770893953</v>
      </c>
      <c r="U1615" s="5">
        <f>YEAR(SalesDataTable[[#This Row],[Order Date]])</f>
        <v>2026</v>
      </c>
      <c r="V1615" s="8" t="str">
        <f>"Q"&amp;ROUNDUP(MONTH(SalesDataTable[[#This Row],[Order Date]])/3,0)</f>
        <v>Q3</v>
      </c>
      <c r="W1615" s="9">
        <f>MONTH(SalesDataTable[[#This Row],[Order Date]])</f>
        <v>8</v>
      </c>
      <c r="X1615" s="8" t="str">
        <f>TEXT(SalesDataTable[[#This Row],[Order Date]],"mmm")</f>
        <v>Aug</v>
      </c>
    </row>
    <row r="1616" spans="1:24" ht="16">
      <c r="A1616" s="2">
        <v>2187</v>
      </c>
      <c r="B1616" s="3">
        <v>46244</v>
      </c>
      <c r="C1616" s="5">
        <f>YEAR(SalesDataTable[[#This Row],[Order Date]])</f>
        <v>2026</v>
      </c>
      <c r="D1616" s="14" t="str">
        <f>"Q"&amp;ROUNDUP(MONTH(SalesDataTable[[#This Row],[Order Date]])/3,0)</f>
        <v>Q3</v>
      </c>
      <c r="E1616" s="5">
        <f>MONTH(SalesDataTable[[#This Row],[Order Date]])</f>
        <v>8</v>
      </c>
      <c r="F1616" s="5" t="str">
        <f>TEXT(SalesDataTable[[#This Row],[Order Date]], "MMM")</f>
        <v>Aug</v>
      </c>
      <c r="G1616" s="4" t="s">
        <v>11</v>
      </c>
      <c r="H1616" s="4" t="s">
        <v>12</v>
      </c>
      <c r="I1616" s="4" t="s">
        <v>19</v>
      </c>
      <c r="J1616" s="4" t="s">
        <v>13</v>
      </c>
      <c r="K1616" s="4" t="s">
        <v>14</v>
      </c>
      <c r="L1616" s="4" t="s">
        <v>32</v>
      </c>
      <c r="M1616" s="9">
        <v>1</v>
      </c>
      <c r="N1616" s="6">
        <v>46.32</v>
      </c>
      <c r="O1616" s="7">
        <v>0.05</v>
      </c>
      <c r="P1616" s="6">
        <v>18.34</v>
      </c>
      <c r="Q1616" s="6">
        <f t="shared" si="100"/>
        <v>44.003999999999998</v>
      </c>
      <c r="R1616" s="6">
        <f t="shared" si="101"/>
        <v>18.34</v>
      </c>
      <c r="S1616" s="6">
        <f t="shared" si="102"/>
        <v>25.663999999999998</v>
      </c>
      <c r="T1616" s="8">
        <f t="shared" si="103"/>
        <v>0.58321970729933637</v>
      </c>
      <c r="U1616" s="5">
        <f>YEAR(SalesDataTable[[#This Row],[Order Date]])</f>
        <v>2026</v>
      </c>
      <c r="V1616" s="8" t="str">
        <f>"Q"&amp;ROUNDUP(MONTH(SalesDataTable[[#This Row],[Order Date]])/3,0)</f>
        <v>Q3</v>
      </c>
      <c r="W1616" s="9">
        <f>MONTH(SalesDataTable[[#This Row],[Order Date]])</f>
        <v>8</v>
      </c>
      <c r="X1616" s="8" t="str">
        <f>TEXT(SalesDataTable[[#This Row],[Order Date]],"mmm")</f>
        <v>Aug</v>
      </c>
    </row>
    <row r="1617" spans="1:24" ht="16">
      <c r="A1617" s="2">
        <v>2773</v>
      </c>
      <c r="B1617" s="3">
        <v>46244</v>
      </c>
      <c r="C1617" s="5">
        <f>YEAR(SalesDataTable[[#This Row],[Order Date]])</f>
        <v>2026</v>
      </c>
      <c r="D1617" s="14" t="str">
        <f>"Q"&amp;ROUNDUP(MONTH(SalesDataTable[[#This Row],[Order Date]])/3,0)</f>
        <v>Q3</v>
      </c>
      <c r="E1617" s="5">
        <f>MONTH(SalesDataTable[[#This Row],[Order Date]])</f>
        <v>8</v>
      </c>
      <c r="F1617" s="5" t="str">
        <f>TEXT(SalesDataTable[[#This Row],[Order Date]], "MMM")</f>
        <v>Aug</v>
      </c>
      <c r="G1617" s="4" t="s">
        <v>6</v>
      </c>
      <c r="H1617" s="4" t="s">
        <v>49</v>
      </c>
      <c r="I1617" s="4" t="s">
        <v>2</v>
      </c>
      <c r="J1617" s="4" t="s">
        <v>13</v>
      </c>
      <c r="K1617" s="4" t="s">
        <v>9</v>
      </c>
      <c r="L1617" s="4" t="s">
        <v>37</v>
      </c>
      <c r="M1617" s="9">
        <v>4</v>
      </c>
      <c r="N1617" s="6">
        <v>151.06</v>
      </c>
      <c r="O1617" s="7">
        <v>0</v>
      </c>
      <c r="P1617" s="6">
        <v>77.67</v>
      </c>
      <c r="Q1617" s="6">
        <f t="shared" si="100"/>
        <v>604.24</v>
      </c>
      <c r="R1617" s="6">
        <f t="shared" si="101"/>
        <v>310.68</v>
      </c>
      <c r="S1617" s="6">
        <f t="shared" si="102"/>
        <v>293.56</v>
      </c>
      <c r="T1617" s="8">
        <f t="shared" si="103"/>
        <v>0.48583344366476894</v>
      </c>
      <c r="U1617" s="5">
        <f>YEAR(SalesDataTable[[#This Row],[Order Date]])</f>
        <v>2026</v>
      </c>
      <c r="V1617" s="8" t="str">
        <f>"Q"&amp;ROUNDUP(MONTH(SalesDataTable[[#This Row],[Order Date]])/3,0)</f>
        <v>Q3</v>
      </c>
      <c r="W1617" s="9">
        <f>MONTH(SalesDataTable[[#This Row],[Order Date]])</f>
        <v>8</v>
      </c>
      <c r="X1617" s="8" t="str">
        <f>TEXT(SalesDataTable[[#This Row],[Order Date]],"mmm")</f>
        <v>Aug</v>
      </c>
    </row>
    <row r="1618" spans="1:24" ht="16">
      <c r="A1618" s="2">
        <v>5040</v>
      </c>
      <c r="B1618" s="3">
        <v>46244</v>
      </c>
      <c r="C1618" s="5">
        <f>YEAR(SalesDataTable[[#This Row],[Order Date]])</f>
        <v>2026</v>
      </c>
      <c r="D1618" s="14" t="str">
        <f>"Q"&amp;ROUNDUP(MONTH(SalesDataTable[[#This Row],[Order Date]])/3,0)</f>
        <v>Q3</v>
      </c>
      <c r="E1618" s="5">
        <f>MONTH(SalesDataTable[[#This Row],[Order Date]])</f>
        <v>8</v>
      </c>
      <c r="F1618" s="5" t="str">
        <f>TEXT(SalesDataTable[[#This Row],[Order Date]], "MMM")</f>
        <v>Aug</v>
      </c>
      <c r="G1618" s="4" t="s">
        <v>20</v>
      </c>
      <c r="H1618" s="4" t="s">
        <v>31</v>
      </c>
      <c r="I1618" s="4" t="s">
        <v>2</v>
      </c>
      <c r="J1618" s="4" t="s">
        <v>3</v>
      </c>
      <c r="K1618" s="4" t="s">
        <v>9</v>
      </c>
      <c r="L1618" s="4" t="s">
        <v>46</v>
      </c>
      <c r="M1618" s="9">
        <v>1</v>
      </c>
      <c r="N1618" s="6">
        <v>72.39</v>
      </c>
      <c r="O1618" s="7">
        <v>0.1</v>
      </c>
      <c r="P1618" s="6">
        <v>31.64</v>
      </c>
      <c r="Q1618" s="6">
        <f t="shared" si="100"/>
        <v>65.150999999999996</v>
      </c>
      <c r="R1618" s="6">
        <f t="shared" si="101"/>
        <v>31.64</v>
      </c>
      <c r="S1618" s="6">
        <f t="shared" si="102"/>
        <v>33.510999999999996</v>
      </c>
      <c r="T1618" s="8">
        <f t="shared" si="103"/>
        <v>0.51435895074519189</v>
      </c>
      <c r="U1618" s="5">
        <f>YEAR(SalesDataTable[[#This Row],[Order Date]])</f>
        <v>2026</v>
      </c>
      <c r="V1618" s="8" t="str">
        <f>"Q"&amp;ROUNDUP(MONTH(SalesDataTable[[#This Row],[Order Date]])/3,0)</f>
        <v>Q3</v>
      </c>
      <c r="W1618" s="9">
        <f>MONTH(SalesDataTable[[#This Row],[Order Date]])</f>
        <v>8</v>
      </c>
      <c r="X1618" s="8" t="str">
        <f>TEXT(SalesDataTable[[#This Row],[Order Date]],"mmm")</f>
        <v>Aug</v>
      </c>
    </row>
    <row r="1619" spans="1:24" ht="16">
      <c r="A1619" s="2">
        <v>415</v>
      </c>
      <c r="B1619" s="3">
        <v>46245</v>
      </c>
      <c r="C1619" s="5">
        <f>YEAR(SalesDataTable[[#This Row],[Order Date]])</f>
        <v>2026</v>
      </c>
      <c r="D1619" s="14" t="str">
        <f>"Q"&amp;ROUNDUP(MONTH(SalesDataTable[[#This Row],[Order Date]])/3,0)</f>
        <v>Q3</v>
      </c>
      <c r="E1619" s="5">
        <f>MONTH(SalesDataTable[[#This Row],[Order Date]])</f>
        <v>8</v>
      </c>
      <c r="F1619" s="5" t="str">
        <f>TEXT(SalesDataTable[[#This Row],[Order Date]], "MMM")</f>
        <v>Aug</v>
      </c>
      <c r="G1619" s="4" t="s">
        <v>0</v>
      </c>
      <c r="H1619" s="4" t="s">
        <v>36</v>
      </c>
      <c r="I1619" s="4" t="s">
        <v>19</v>
      </c>
      <c r="J1619" s="4" t="s">
        <v>3</v>
      </c>
      <c r="K1619" s="4" t="s">
        <v>9</v>
      </c>
      <c r="L1619" s="4" t="s">
        <v>46</v>
      </c>
      <c r="M1619" s="9">
        <v>1</v>
      </c>
      <c r="N1619" s="6">
        <v>72.650000000000006</v>
      </c>
      <c r="O1619" s="7">
        <v>0</v>
      </c>
      <c r="P1619" s="6">
        <v>31.72</v>
      </c>
      <c r="Q1619" s="6">
        <f t="shared" si="100"/>
        <v>72.650000000000006</v>
      </c>
      <c r="R1619" s="6">
        <f t="shared" si="101"/>
        <v>31.72</v>
      </c>
      <c r="S1619" s="6">
        <f t="shared" si="102"/>
        <v>40.930000000000007</v>
      </c>
      <c r="T1619" s="8">
        <f t="shared" si="103"/>
        <v>0.56338609772883697</v>
      </c>
      <c r="U1619" s="5">
        <f>YEAR(SalesDataTable[[#This Row],[Order Date]])</f>
        <v>2026</v>
      </c>
      <c r="V1619" s="8" t="str">
        <f>"Q"&amp;ROUNDUP(MONTH(SalesDataTable[[#This Row],[Order Date]])/3,0)</f>
        <v>Q3</v>
      </c>
      <c r="W1619" s="9">
        <f>MONTH(SalesDataTable[[#This Row],[Order Date]])</f>
        <v>8</v>
      </c>
      <c r="X1619" s="8" t="str">
        <f>TEXT(SalesDataTable[[#This Row],[Order Date]],"mmm")</f>
        <v>Aug</v>
      </c>
    </row>
    <row r="1620" spans="1:24" ht="16">
      <c r="A1620" s="2">
        <v>1111</v>
      </c>
      <c r="B1620" s="3">
        <v>46245</v>
      </c>
      <c r="C1620" s="5">
        <f>YEAR(SalesDataTable[[#This Row],[Order Date]])</f>
        <v>2026</v>
      </c>
      <c r="D1620" s="14" t="str">
        <f>"Q"&amp;ROUNDUP(MONTH(SalesDataTable[[#This Row],[Order Date]])/3,0)</f>
        <v>Q3</v>
      </c>
      <c r="E1620" s="5">
        <f>MONTH(SalesDataTable[[#This Row],[Order Date]])</f>
        <v>8</v>
      </c>
      <c r="F1620" s="5" t="str">
        <f>TEXT(SalesDataTable[[#This Row],[Order Date]], "MMM")</f>
        <v>Aug</v>
      </c>
      <c r="G1620" s="4" t="s">
        <v>20</v>
      </c>
      <c r="H1620" s="4" t="s">
        <v>47</v>
      </c>
      <c r="I1620" s="4" t="s">
        <v>2</v>
      </c>
      <c r="J1620" s="4" t="s">
        <v>13</v>
      </c>
      <c r="K1620" s="4" t="s">
        <v>23</v>
      </c>
      <c r="L1620" s="4" t="s">
        <v>29</v>
      </c>
      <c r="M1620" s="9">
        <v>1</v>
      </c>
      <c r="N1620" s="6">
        <v>198.44</v>
      </c>
      <c r="O1620" s="7">
        <v>0</v>
      </c>
      <c r="P1620" s="6">
        <v>106.79</v>
      </c>
      <c r="Q1620" s="6">
        <f t="shared" si="100"/>
        <v>198.44</v>
      </c>
      <c r="R1620" s="6">
        <f t="shared" si="101"/>
        <v>106.79</v>
      </c>
      <c r="S1620" s="6">
        <f t="shared" si="102"/>
        <v>91.649999999999991</v>
      </c>
      <c r="T1620" s="8">
        <f t="shared" si="103"/>
        <v>0.46185244910300338</v>
      </c>
      <c r="U1620" s="5">
        <f>YEAR(SalesDataTable[[#This Row],[Order Date]])</f>
        <v>2026</v>
      </c>
      <c r="V1620" s="8" t="str">
        <f>"Q"&amp;ROUNDUP(MONTH(SalesDataTable[[#This Row],[Order Date]])/3,0)</f>
        <v>Q3</v>
      </c>
      <c r="W1620" s="9">
        <f>MONTH(SalesDataTable[[#This Row],[Order Date]])</f>
        <v>8</v>
      </c>
      <c r="X1620" s="8" t="str">
        <f>TEXT(SalesDataTable[[#This Row],[Order Date]],"mmm")</f>
        <v>Aug</v>
      </c>
    </row>
    <row r="1621" spans="1:24" ht="16">
      <c r="A1621" s="2">
        <v>1243</v>
      </c>
      <c r="B1621" s="3">
        <v>46245</v>
      </c>
      <c r="C1621" s="5">
        <f>YEAR(SalesDataTable[[#This Row],[Order Date]])</f>
        <v>2026</v>
      </c>
      <c r="D1621" s="14" t="str">
        <f>"Q"&amp;ROUNDUP(MONTH(SalesDataTable[[#This Row],[Order Date]])/3,0)</f>
        <v>Q3</v>
      </c>
      <c r="E1621" s="5">
        <f>MONTH(SalesDataTable[[#This Row],[Order Date]])</f>
        <v>8</v>
      </c>
      <c r="F1621" s="5" t="str">
        <f>TEXT(SalesDataTable[[#This Row],[Order Date]], "MMM")</f>
        <v>Aug</v>
      </c>
      <c r="G1621" s="4" t="s">
        <v>11</v>
      </c>
      <c r="H1621" s="4" t="s">
        <v>52</v>
      </c>
      <c r="I1621" s="4" t="s">
        <v>2</v>
      </c>
      <c r="J1621" s="4" t="s">
        <v>3</v>
      </c>
      <c r="K1621" s="4" t="s">
        <v>23</v>
      </c>
      <c r="L1621" s="4" t="s">
        <v>29</v>
      </c>
      <c r="M1621" s="9">
        <v>1</v>
      </c>
      <c r="N1621" s="6">
        <v>193.67</v>
      </c>
      <c r="O1621" s="7">
        <v>0</v>
      </c>
      <c r="P1621" s="6">
        <v>103.79</v>
      </c>
      <c r="Q1621" s="6">
        <f t="shared" si="100"/>
        <v>193.67</v>
      </c>
      <c r="R1621" s="6">
        <f t="shared" si="101"/>
        <v>103.79</v>
      </c>
      <c r="S1621" s="6">
        <f t="shared" si="102"/>
        <v>89.879999999999981</v>
      </c>
      <c r="T1621" s="8">
        <f t="shared" si="103"/>
        <v>0.46408839779005517</v>
      </c>
      <c r="U1621" s="5">
        <f>YEAR(SalesDataTable[[#This Row],[Order Date]])</f>
        <v>2026</v>
      </c>
      <c r="V1621" s="8" t="str">
        <f>"Q"&amp;ROUNDUP(MONTH(SalesDataTable[[#This Row],[Order Date]])/3,0)</f>
        <v>Q3</v>
      </c>
      <c r="W1621" s="9">
        <f>MONTH(SalesDataTable[[#This Row],[Order Date]])</f>
        <v>8</v>
      </c>
      <c r="X1621" s="8" t="str">
        <f>TEXT(SalesDataTable[[#This Row],[Order Date]],"mmm")</f>
        <v>Aug</v>
      </c>
    </row>
    <row r="1622" spans="1:24" ht="16">
      <c r="A1622" s="2">
        <v>1326</v>
      </c>
      <c r="B1622" s="3">
        <v>46245</v>
      </c>
      <c r="C1622" s="5">
        <f>YEAR(SalesDataTable[[#This Row],[Order Date]])</f>
        <v>2026</v>
      </c>
      <c r="D1622" s="14" t="str">
        <f>"Q"&amp;ROUNDUP(MONTH(SalesDataTable[[#This Row],[Order Date]])/3,0)</f>
        <v>Q3</v>
      </c>
      <c r="E1622" s="5">
        <f>MONTH(SalesDataTable[[#This Row],[Order Date]])</f>
        <v>8</v>
      </c>
      <c r="F1622" s="5" t="str">
        <f>TEXT(SalesDataTable[[#This Row],[Order Date]], "MMM")</f>
        <v>Aug</v>
      </c>
      <c r="G1622" s="4" t="s">
        <v>20</v>
      </c>
      <c r="H1622" s="4" t="s">
        <v>33</v>
      </c>
      <c r="I1622" s="4" t="s">
        <v>2</v>
      </c>
      <c r="J1622" s="4" t="s">
        <v>3</v>
      </c>
      <c r="K1622" s="4" t="s">
        <v>14</v>
      </c>
      <c r="L1622" s="4" t="s">
        <v>48</v>
      </c>
      <c r="M1622" s="9">
        <v>5</v>
      </c>
      <c r="N1622" s="6">
        <v>166.03</v>
      </c>
      <c r="O1622" s="7">
        <v>0</v>
      </c>
      <c r="P1622" s="6">
        <v>87.46</v>
      </c>
      <c r="Q1622" s="6">
        <f t="shared" si="100"/>
        <v>830.15</v>
      </c>
      <c r="R1622" s="6">
        <f t="shared" si="101"/>
        <v>437.29999999999995</v>
      </c>
      <c r="S1622" s="6">
        <f t="shared" si="102"/>
        <v>392.85</v>
      </c>
      <c r="T1622" s="8">
        <f t="shared" si="103"/>
        <v>0.47322772992832624</v>
      </c>
      <c r="U1622" s="5">
        <f>YEAR(SalesDataTable[[#This Row],[Order Date]])</f>
        <v>2026</v>
      </c>
      <c r="V1622" s="8" t="str">
        <f>"Q"&amp;ROUNDUP(MONTH(SalesDataTable[[#This Row],[Order Date]])/3,0)</f>
        <v>Q3</v>
      </c>
      <c r="W1622" s="9">
        <f>MONTH(SalesDataTable[[#This Row],[Order Date]])</f>
        <v>8</v>
      </c>
      <c r="X1622" s="8" t="str">
        <f>TEXT(SalesDataTable[[#This Row],[Order Date]],"mmm")</f>
        <v>Aug</v>
      </c>
    </row>
    <row r="1623" spans="1:24" ht="16">
      <c r="A1623" s="2">
        <v>1682</v>
      </c>
      <c r="B1623" s="3">
        <v>46245</v>
      </c>
      <c r="C1623" s="5">
        <f>YEAR(SalesDataTable[[#This Row],[Order Date]])</f>
        <v>2026</v>
      </c>
      <c r="D1623" s="14" t="str">
        <f>"Q"&amp;ROUNDUP(MONTH(SalesDataTable[[#This Row],[Order Date]])/3,0)</f>
        <v>Q3</v>
      </c>
      <c r="E1623" s="5">
        <f>MONTH(SalesDataTable[[#This Row],[Order Date]])</f>
        <v>8</v>
      </c>
      <c r="F1623" s="5" t="str">
        <f>TEXT(SalesDataTable[[#This Row],[Order Date]], "MMM")</f>
        <v>Aug</v>
      </c>
      <c r="G1623" s="4" t="s">
        <v>0</v>
      </c>
      <c r="H1623" s="4" t="s">
        <v>1</v>
      </c>
      <c r="I1623" s="4" t="s">
        <v>2</v>
      </c>
      <c r="J1623" s="4" t="s">
        <v>16</v>
      </c>
      <c r="K1623" s="4" t="s">
        <v>23</v>
      </c>
      <c r="L1623" s="4" t="s">
        <v>40</v>
      </c>
      <c r="M1623" s="9">
        <v>2</v>
      </c>
      <c r="N1623" s="6">
        <v>81.569999999999993</v>
      </c>
      <c r="O1623" s="7">
        <v>0</v>
      </c>
      <c r="P1623" s="6">
        <v>40.36</v>
      </c>
      <c r="Q1623" s="6">
        <f t="shared" si="100"/>
        <v>163.13999999999999</v>
      </c>
      <c r="R1623" s="6">
        <f t="shared" si="101"/>
        <v>80.72</v>
      </c>
      <c r="S1623" s="6">
        <f t="shared" si="102"/>
        <v>82.419999999999987</v>
      </c>
      <c r="T1623" s="8">
        <f t="shared" si="103"/>
        <v>0.50521024886600463</v>
      </c>
      <c r="U1623" s="5">
        <f>YEAR(SalesDataTable[[#This Row],[Order Date]])</f>
        <v>2026</v>
      </c>
      <c r="V1623" s="8" t="str">
        <f>"Q"&amp;ROUNDUP(MONTH(SalesDataTable[[#This Row],[Order Date]])/3,0)</f>
        <v>Q3</v>
      </c>
      <c r="W1623" s="9">
        <f>MONTH(SalesDataTable[[#This Row],[Order Date]])</f>
        <v>8</v>
      </c>
      <c r="X1623" s="8" t="str">
        <f>TEXT(SalesDataTable[[#This Row],[Order Date]],"mmm")</f>
        <v>Aug</v>
      </c>
    </row>
    <row r="1624" spans="1:24" ht="16">
      <c r="A1624" s="2">
        <v>2618</v>
      </c>
      <c r="B1624" s="3">
        <v>46245</v>
      </c>
      <c r="C1624" s="5">
        <f>YEAR(SalesDataTable[[#This Row],[Order Date]])</f>
        <v>2026</v>
      </c>
      <c r="D1624" s="14" t="str">
        <f>"Q"&amp;ROUNDUP(MONTH(SalesDataTable[[#This Row],[Order Date]])/3,0)</f>
        <v>Q3</v>
      </c>
      <c r="E1624" s="5">
        <f>MONTH(SalesDataTable[[#This Row],[Order Date]])</f>
        <v>8</v>
      </c>
      <c r="F1624" s="5" t="str">
        <f>TEXT(SalesDataTable[[#This Row],[Order Date]], "MMM")</f>
        <v>Aug</v>
      </c>
      <c r="G1624" s="4" t="s">
        <v>0</v>
      </c>
      <c r="H1624" s="4" t="s">
        <v>50</v>
      </c>
      <c r="I1624" s="4" t="s">
        <v>19</v>
      </c>
      <c r="J1624" s="4" t="s">
        <v>16</v>
      </c>
      <c r="K1624" s="4" t="s">
        <v>9</v>
      </c>
      <c r="L1624" s="4" t="s">
        <v>17</v>
      </c>
      <c r="M1624" s="9">
        <v>2</v>
      </c>
      <c r="N1624" s="6">
        <v>143.86000000000001</v>
      </c>
      <c r="O1624" s="7">
        <v>0</v>
      </c>
      <c r="P1624" s="6">
        <v>81.23</v>
      </c>
      <c r="Q1624" s="6">
        <f t="shared" si="100"/>
        <v>287.72000000000003</v>
      </c>
      <c r="R1624" s="6">
        <f t="shared" si="101"/>
        <v>162.46</v>
      </c>
      <c r="S1624" s="6">
        <f t="shared" si="102"/>
        <v>125.26000000000002</v>
      </c>
      <c r="T1624" s="8">
        <f t="shared" si="103"/>
        <v>0.43535381621020441</v>
      </c>
      <c r="U1624" s="5">
        <f>YEAR(SalesDataTable[[#This Row],[Order Date]])</f>
        <v>2026</v>
      </c>
      <c r="V1624" s="8" t="str">
        <f>"Q"&amp;ROUNDUP(MONTH(SalesDataTable[[#This Row],[Order Date]])/3,0)</f>
        <v>Q3</v>
      </c>
      <c r="W1624" s="9">
        <f>MONTH(SalesDataTable[[#This Row],[Order Date]])</f>
        <v>8</v>
      </c>
      <c r="X1624" s="8" t="str">
        <f>TEXT(SalesDataTable[[#This Row],[Order Date]],"mmm")</f>
        <v>Aug</v>
      </c>
    </row>
    <row r="1625" spans="1:24" ht="16">
      <c r="A1625" s="2">
        <v>3319</v>
      </c>
      <c r="B1625" s="3">
        <v>46245</v>
      </c>
      <c r="C1625" s="5">
        <f>YEAR(SalesDataTable[[#This Row],[Order Date]])</f>
        <v>2026</v>
      </c>
      <c r="D1625" s="14" t="str">
        <f>"Q"&amp;ROUNDUP(MONTH(SalesDataTable[[#This Row],[Order Date]])/3,0)</f>
        <v>Q3</v>
      </c>
      <c r="E1625" s="5">
        <f>MONTH(SalesDataTable[[#This Row],[Order Date]])</f>
        <v>8</v>
      </c>
      <c r="F1625" s="5" t="str">
        <f>TEXT(SalesDataTable[[#This Row],[Order Date]], "MMM")</f>
        <v>Aug</v>
      </c>
      <c r="G1625" s="4" t="s">
        <v>6</v>
      </c>
      <c r="H1625" s="4" t="s">
        <v>49</v>
      </c>
      <c r="I1625" s="4" t="s">
        <v>2</v>
      </c>
      <c r="J1625" s="4" t="s">
        <v>3</v>
      </c>
      <c r="K1625" s="4" t="s">
        <v>9</v>
      </c>
      <c r="L1625" s="4" t="s">
        <v>10</v>
      </c>
      <c r="M1625" s="9">
        <v>3</v>
      </c>
      <c r="N1625" s="6">
        <v>93.53</v>
      </c>
      <c r="O1625" s="7">
        <v>0</v>
      </c>
      <c r="P1625" s="6">
        <v>46.19</v>
      </c>
      <c r="Q1625" s="6">
        <f t="shared" si="100"/>
        <v>280.59000000000003</v>
      </c>
      <c r="R1625" s="6">
        <f t="shared" si="101"/>
        <v>138.57</v>
      </c>
      <c r="S1625" s="6">
        <f t="shared" si="102"/>
        <v>142.02000000000004</v>
      </c>
      <c r="T1625" s="8">
        <f t="shared" si="103"/>
        <v>0.5061477600769807</v>
      </c>
      <c r="U1625" s="5">
        <f>YEAR(SalesDataTable[[#This Row],[Order Date]])</f>
        <v>2026</v>
      </c>
      <c r="V1625" s="8" t="str">
        <f>"Q"&amp;ROUNDUP(MONTH(SalesDataTable[[#This Row],[Order Date]])/3,0)</f>
        <v>Q3</v>
      </c>
      <c r="W1625" s="9">
        <f>MONTH(SalesDataTable[[#This Row],[Order Date]])</f>
        <v>8</v>
      </c>
      <c r="X1625" s="8" t="str">
        <f>TEXT(SalesDataTable[[#This Row],[Order Date]],"mmm")</f>
        <v>Aug</v>
      </c>
    </row>
    <row r="1626" spans="1:24" ht="16">
      <c r="A1626" s="2">
        <v>4600</v>
      </c>
      <c r="B1626" s="3">
        <v>46245</v>
      </c>
      <c r="C1626" s="5">
        <f>YEAR(SalesDataTable[[#This Row],[Order Date]])</f>
        <v>2026</v>
      </c>
      <c r="D1626" s="14" t="str">
        <f>"Q"&amp;ROUNDUP(MONTH(SalesDataTable[[#This Row],[Order Date]])/3,0)</f>
        <v>Q3</v>
      </c>
      <c r="E1626" s="5">
        <f>MONTH(SalesDataTable[[#This Row],[Order Date]])</f>
        <v>8</v>
      </c>
      <c r="F1626" s="5" t="str">
        <f>TEXT(SalesDataTable[[#This Row],[Order Date]], "MMM")</f>
        <v>Aug</v>
      </c>
      <c r="G1626" s="4" t="s">
        <v>20</v>
      </c>
      <c r="H1626" s="4" t="s">
        <v>21</v>
      </c>
      <c r="I1626" s="4" t="s">
        <v>8</v>
      </c>
      <c r="J1626" s="4" t="s">
        <v>16</v>
      </c>
      <c r="K1626" s="4" t="s">
        <v>14</v>
      </c>
      <c r="L1626" s="4" t="s">
        <v>48</v>
      </c>
      <c r="M1626" s="9">
        <v>10</v>
      </c>
      <c r="N1626" s="6">
        <v>162.38</v>
      </c>
      <c r="O1626" s="7">
        <v>0.05</v>
      </c>
      <c r="P1626" s="6">
        <v>85.82</v>
      </c>
      <c r="Q1626" s="6">
        <f t="shared" si="100"/>
        <v>1542.61</v>
      </c>
      <c r="R1626" s="6">
        <f t="shared" si="101"/>
        <v>858.19999999999993</v>
      </c>
      <c r="S1626" s="6">
        <f t="shared" si="102"/>
        <v>684.41</v>
      </c>
      <c r="T1626" s="8">
        <f t="shared" si="103"/>
        <v>0.44367014345816508</v>
      </c>
      <c r="U1626" s="5">
        <f>YEAR(SalesDataTable[[#This Row],[Order Date]])</f>
        <v>2026</v>
      </c>
      <c r="V1626" s="8" t="str">
        <f>"Q"&amp;ROUNDUP(MONTH(SalesDataTable[[#This Row],[Order Date]])/3,0)</f>
        <v>Q3</v>
      </c>
      <c r="W1626" s="9">
        <f>MONTH(SalesDataTable[[#This Row],[Order Date]])</f>
        <v>8</v>
      </c>
      <c r="X1626" s="8" t="str">
        <f>TEXT(SalesDataTable[[#This Row],[Order Date]],"mmm")</f>
        <v>Aug</v>
      </c>
    </row>
    <row r="1627" spans="1:24" ht="16">
      <c r="A1627" s="2">
        <v>5168</v>
      </c>
      <c r="B1627" s="3">
        <v>46245</v>
      </c>
      <c r="C1627" s="5">
        <f>YEAR(SalesDataTable[[#This Row],[Order Date]])</f>
        <v>2026</v>
      </c>
      <c r="D1627" s="14" t="str">
        <f>"Q"&amp;ROUNDUP(MONTH(SalesDataTable[[#This Row],[Order Date]])/3,0)</f>
        <v>Q3</v>
      </c>
      <c r="E1627" s="5">
        <f>MONTH(SalesDataTable[[#This Row],[Order Date]])</f>
        <v>8</v>
      </c>
      <c r="F1627" s="5" t="str">
        <f>TEXT(SalesDataTable[[#This Row],[Order Date]], "MMM")</f>
        <v>Aug</v>
      </c>
      <c r="G1627" s="4" t="s">
        <v>0</v>
      </c>
      <c r="H1627" s="4" t="s">
        <v>50</v>
      </c>
      <c r="I1627" s="4" t="s">
        <v>28</v>
      </c>
      <c r="J1627" s="4" t="s">
        <v>16</v>
      </c>
      <c r="K1627" s="4" t="s">
        <v>34</v>
      </c>
      <c r="L1627" s="4" t="s">
        <v>38</v>
      </c>
      <c r="M1627" s="9">
        <v>1</v>
      </c>
      <c r="N1627" s="6">
        <v>122.52</v>
      </c>
      <c r="O1627" s="7">
        <v>0.05</v>
      </c>
      <c r="P1627" s="6">
        <v>69.66</v>
      </c>
      <c r="Q1627" s="6">
        <f t="shared" si="100"/>
        <v>116.39399999999999</v>
      </c>
      <c r="R1627" s="6">
        <f t="shared" si="101"/>
        <v>69.66</v>
      </c>
      <c r="S1627" s="6">
        <f t="shared" si="102"/>
        <v>46.733999999999995</v>
      </c>
      <c r="T1627" s="8">
        <f t="shared" si="103"/>
        <v>0.40151554203824935</v>
      </c>
      <c r="U1627" s="5">
        <f>YEAR(SalesDataTable[[#This Row],[Order Date]])</f>
        <v>2026</v>
      </c>
      <c r="V1627" s="8" t="str">
        <f>"Q"&amp;ROUNDUP(MONTH(SalesDataTable[[#This Row],[Order Date]])/3,0)</f>
        <v>Q3</v>
      </c>
      <c r="W1627" s="9">
        <f>MONTH(SalesDataTable[[#This Row],[Order Date]])</f>
        <v>8</v>
      </c>
      <c r="X1627" s="8" t="str">
        <f>TEXT(SalesDataTable[[#This Row],[Order Date]],"mmm")</f>
        <v>Aug</v>
      </c>
    </row>
    <row r="1628" spans="1:24" ht="16">
      <c r="A1628" s="2">
        <v>245</v>
      </c>
      <c r="B1628" s="3">
        <v>46246</v>
      </c>
      <c r="C1628" s="5">
        <f>YEAR(SalesDataTable[[#This Row],[Order Date]])</f>
        <v>2026</v>
      </c>
      <c r="D1628" s="14" t="str">
        <f>"Q"&amp;ROUNDUP(MONTH(SalesDataTable[[#This Row],[Order Date]])/3,0)</f>
        <v>Q3</v>
      </c>
      <c r="E1628" s="5">
        <f>MONTH(SalesDataTable[[#This Row],[Order Date]])</f>
        <v>8</v>
      </c>
      <c r="F1628" s="5" t="str">
        <f>TEXT(SalesDataTable[[#This Row],[Order Date]], "MMM")</f>
        <v>Aug</v>
      </c>
      <c r="G1628" s="4" t="s">
        <v>20</v>
      </c>
      <c r="H1628" s="4" t="s">
        <v>47</v>
      </c>
      <c r="I1628" s="4" t="s">
        <v>28</v>
      </c>
      <c r="J1628" s="4" t="s">
        <v>3</v>
      </c>
      <c r="K1628" s="4" t="s">
        <v>9</v>
      </c>
      <c r="L1628" s="4" t="s">
        <v>17</v>
      </c>
      <c r="M1628" s="9">
        <v>1</v>
      </c>
      <c r="N1628" s="6">
        <v>142.84</v>
      </c>
      <c r="O1628" s="7">
        <v>0</v>
      </c>
      <c r="P1628" s="6">
        <v>77.7</v>
      </c>
      <c r="Q1628" s="6">
        <f t="shared" si="100"/>
        <v>142.84</v>
      </c>
      <c r="R1628" s="6">
        <f t="shared" si="101"/>
        <v>77.7</v>
      </c>
      <c r="S1628" s="6">
        <f t="shared" si="102"/>
        <v>65.14</v>
      </c>
      <c r="T1628" s="8">
        <f t="shared" si="103"/>
        <v>0.4560347241669</v>
      </c>
      <c r="U1628" s="5">
        <f>YEAR(SalesDataTable[[#This Row],[Order Date]])</f>
        <v>2026</v>
      </c>
      <c r="V1628" s="8" t="str">
        <f>"Q"&amp;ROUNDUP(MONTH(SalesDataTable[[#This Row],[Order Date]])/3,0)</f>
        <v>Q3</v>
      </c>
      <c r="W1628" s="9">
        <f>MONTH(SalesDataTable[[#This Row],[Order Date]])</f>
        <v>8</v>
      </c>
      <c r="X1628" s="8" t="str">
        <f>TEXT(SalesDataTable[[#This Row],[Order Date]],"mmm")</f>
        <v>Aug</v>
      </c>
    </row>
    <row r="1629" spans="1:24" ht="16">
      <c r="A1629" s="2">
        <v>322</v>
      </c>
      <c r="B1629" s="3">
        <v>46246</v>
      </c>
      <c r="C1629" s="5">
        <f>YEAR(SalesDataTable[[#This Row],[Order Date]])</f>
        <v>2026</v>
      </c>
      <c r="D1629" s="14" t="str">
        <f>"Q"&amp;ROUNDUP(MONTH(SalesDataTable[[#This Row],[Order Date]])/3,0)</f>
        <v>Q3</v>
      </c>
      <c r="E1629" s="5">
        <f>MONTH(SalesDataTable[[#This Row],[Order Date]])</f>
        <v>8</v>
      </c>
      <c r="F1629" s="5" t="str">
        <f>TEXT(SalesDataTable[[#This Row],[Order Date]], "MMM")</f>
        <v>Aug</v>
      </c>
      <c r="G1629" s="4" t="s">
        <v>6</v>
      </c>
      <c r="H1629" s="4" t="s">
        <v>49</v>
      </c>
      <c r="I1629" s="4" t="s">
        <v>19</v>
      </c>
      <c r="J1629" s="4" t="s">
        <v>3</v>
      </c>
      <c r="K1629" s="4" t="s">
        <v>9</v>
      </c>
      <c r="L1629" s="4" t="s">
        <v>46</v>
      </c>
      <c r="M1629" s="9">
        <v>3</v>
      </c>
      <c r="N1629" s="6">
        <v>72.349999999999994</v>
      </c>
      <c r="O1629" s="7">
        <v>0</v>
      </c>
      <c r="P1629" s="6">
        <v>32.119999999999997</v>
      </c>
      <c r="Q1629" s="6">
        <f t="shared" si="100"/>
        <v>217.04999999999998</v>
      </c>
      <c r="R1629" s="6">
        <f t="shared" si="101"/>
        <v>96.359999999999985</v>
      </c>
      <c r="S1629" s="6">
        <f t="shared" si="102"/>
        <v>120.69</v>
      </c>
      <c r="T1629" s="8">
        <f t="shared" si="103"/>
        <v>0.55604699378023503</v>
      </c>
      <c r="U1629" s="5">
        <f>YEAR(SalesDataTable[[#This Row],[Order Date]])</f>
        <v>2026</v>
      </c>
      <c r="V1629" s="8" t="str">
        <f>"Q"&amp;ROUNDUP(MONTH(SalesDataTable[[#This Row],[Order Date]])/3,0)</f>
        <v>Q3</v>
      </c>
      <c r="W1629" s="9">
        <f>MONTH(SalesDataTable[[#This Row],[Order Date]])</f>
        <v>8</v>
      </c>
      <c r="X1629" s="8" t="str">
        <f>TEXT(SalesDataTable[[#This Row],[Order Date]],"mmm")</f>
        <v>Aug</v>
      </c>
    </row>
    <row r="1630" spans="1:24" ht="16">
      <c r="A1630" s="2">
        <v>1101</v>
      </c>
      <c r="B1630" s="3">
        <v>46246</v>
      </c>
      <c r="C1630" s="5">
        <f>YEAR(SalesDataTable[[#This Row],[Order Date]])</f>
        <v>2026</v>
      </c>
      <c r="D1630" s="14" t="str">
        <f>"Q"&amp;ROUNDUP(MONTH(SalesDataTable[[#This Row],[Order Date]])/3,0)</f>
        <v>Q3</v>
      </c>
      <c r="E1630" s="5">
        <f>MONTH(SalesDataTable[[#This Row],[Order Date]])</f>
        <v>8</v>
      </c>
      <c r="F1630" s="5" t="str">
        <f>TEXT(SalesDataTable[[#This Row],[Order Date]], "MMM")</f>
        <v>Aug</v>
      </c>
      <c r="G1630" s="4" t="s">
        <v>20</v>
      </c>
      <c r="H1630" s="4" t="s">
        <v>21</v>
      </c>
      <c r="I1630" s="4" t="s">
        <v>2</v>
      </c>
      <c r="J1630" s="4" t="s">
        <v>13</v>
      </c>
      <c r="K1630" s="4" t="s">
        <v>34</v>
      </c>
      <c r="L1630" s="4" t="s">
        <v>35</v>
      </c>
      <c r="M1630" s="9">
        <v>3</v>
      </c>
      <c r="N1630" s="6">
        <v>40.14</v>
      </c>
      <c r="O1630" s="7">
        <v>0.05</v>
      </c>
      <c r="P1630" s="6">
        <v>14.53</v>
      </c>
      <c r="Q1630" s="6">
        <f t="shared" si="100"/>
        <v>114.399</v>
      </c>
      <c r="R1630" s="6">
        <f t="shared" si="101"/>
        <v>43.589999999999996</v>
      </c>
      <c r="S1630" s="6">
        <f t="shared" si="102"/>
        <v>70.808999999999997</v>
      </c>
      <c r="T1630" s="8">
        <f t="shared" si="103"/>
        <v>0.61896520074476169</v>
      </c>
      <c r="U1630" s="5">
        <f>YEAR(SalesDataTable[[#This Row],[Order Date]])</f>
        <v>2026</v>
      </c>
      <c r="V1630" s="8" t="str">
        <f>"Q"&amp;ROUNDUP(MONTH(SalesDataTable[[#This Row],[Order Date]])/3,0)</f>
        <v>Q3</v>
      </c>
      <c r="W1630" s="9">
        <f>MONTH(SalesDataTable[[#This Row],[Order Date]])</f>
        <v>8</v>
      </c>
      <c r="X1630" s="8" t="str">
        <f>TEXT(SalesDataTable[[#This Row],[Order Date]],"mmm")</f>
        <v>Aug</v>
      </c>
    </row>
    <row r="1631" spans="1:24" ht="16">
      <c r="A1631" s="2">
        <v>1564</v>
      </c>
      <c r="B1631" s="3">
        <v>46246</v>
      </c>
      <c r="C1631" s="5">
        <f>YEAR(SalesDataTable[[#This Row],[Order Date]])</f>
        <v>2026</v>
      </c>
      <c r="D1631" s="14" t="str">
        <f>"Q"&amp;ROUNDUP(MONTH(SalesDataTable[[#This Row],[Order Date]])/3,0)</f>
        <v>Q3</v>
      </c>
      <c r="E1631" s="5">
        <f>MONTH(SalesDataTable[[#This Row],[Order Date]])</f>
        <v>8</v>
      </c>
      <c r="F1631" s="5" t="str">
        <f>TEXT(SalesDataTable[[#This Row],[Order Date]], "MMM")</f>
        <v>Aug</v>
      </c>
      <c r="G1631" s="4" t="s">
        <v>20</v>
      </c>
      <c r="H1631" s="4" t="s">
        <v>47</v>
      </c>
      <c r="I1631" s="4" t="s">
        <v>2</v>
      </c>
      <c r="J1631" s="4" t="s">
        <v>13</v>
      </c>
      <c r="K1631" s="4" t="s">
        <v>34</v>
      </c>
      <c r="L1631" s="4" t="s">
        <v>45</v>
      </c>
      <c r="M1631" s="9">
        <v>2</v>
      </c>
      <c r="N1631" s="6">
        <v>51.84</v>
      </c>
      <c r="O1631" s="7">
        <v>0</v>
      </c>
      <c r="P1631" s="6">
        <v>21.62</v>
      </c>
      <c r="Q1631" s="6">
        <f t="shared" si="100"/>
        <v>103.68</v>
      </c>
      <c r="R1631" s="6">
        <f t="shared" si="101"/>
        <v>43.24</v>
      </c>
      <c r="S1631" s="6">
        <f t="shared" si="102"/>
        <v>60.440000000000005</v>
      </c>
      <c r="T1631" s="8">
        <f t="shared" si="103"/>
        <v>0.58294753086419759</v>
      </c>
      <c r="U1631" s="5">
        <f>YEAR(SalesDataTable[[#This Row],[Order Date]])</f>
        <v>2026</v>
      </c>
      <c r="V1631" s="8" t="str">
        <f>"Q"&amp;ROUNDUP(MONTH(SalesDataTable[[#This Row],[Order Date]])/3,0)</f>
        <v>Q3</v>
      </c>
      <c r="W1631" s="9">
        <f>MONTH(SalesDataTable[[#This Row],[Order Date]])</f>
        <v>8</v>
      </c>
      <c r="X1631" s="8" t="str">
        <f>TEXT(SalesDataTable[[#This Row],[Order Date]],"mmm")</f>
        <v>Aug</v>
      </c>
    </row>
    <row r="1632" spans="1:24" ht="16">
      <c r="A1632" s="2">
        <v>3712</v>
      </c>
      <c r="B1632" s="3">
        <v>46246</v>
      </c>
      <c r="C1632" s="5">
        <f>YEAR(SalesDataTable[[#This Row],[Order Date]])</f>
        <v>2026</v>
      </c>
      <c r="D1632" s="14" t="str">
        <f>"Q"&amp;ROUNDUP(MONTH(SalesDataTable[[#This Row],[Order Date]])/3,0)</f>
        <v>Q3</v>
      </c>
      <c r="E1632" s="5">
        <f>MONTH(SalesDataTable[[#This Row],[Order Date]])</f>
        <v>8</v>
      </c>
      <c r="F1632" s="5" t="str">
        <f>TEXT(SalesDataTable[[#This Row],[Order Date]], "MMM")</f>
        <v>Aug</v>
      </c>
      <c r="G1632" s="4" t="s">
        <v>20</v>
      </c>
      <c r="H1632" s="4" t="s">
        <v>33</v>
      </c>
      <c r="I1632" s="4" t="s">
        <v>2</v>
      </c>
      <c r="J1632" s="4" t="s">
        <v>13</v>
      </c>
      <c r="K1632" s="4" t="s">
        <v>4</v>
      </c>
      <c r="L1632" s="4" t="s">
        <v>5</v>
      </c>
      <c r="M1632" s="9">
        <v>3</v>
      </c>
      <c r="N1632" s="6">
        <v>82.32</v>
      </c>
      <c r="O1632" s="7">
        <v>0.15</v>
      </c>
      <c r="P1632" s="6">
        <v>41.95</v>
      </c>
      <c r="Q1632" s="6">
        <f t="shared" si="100"/>
        <v>209.91599999999997</v>
      </c>
      <c r="R1632" s="6">
        <f t="shared" si="101"/>
        <v>125.85000000000001</v>
      </c>
      <c r="S1632" s="6">
        <f t="shared" si="102"/>
        <v>84.06599999999996</v>
      </c>
      <c r="T1632" s="8">
        <f t="shared" si="103"/>
        <v>0.40047447550448739</v>
      </c>
      <c r="U1632" s="5">
        <f>YEAR(SalesDataTable[[#This Row],[Order Date]])</f>
        <v>2026</v>
      </c>
      <c r="V1632" s="8" t="str">
        <f>"Q"&amp;ROUNDUP(MONTH(SalesDataTable[[#This Row],[Order Date]])/3,0)</f>
        <v>Q3</v>
      </c>
      <c r="W1632" s="9">
        <f>MONTH(SalesDataTable[[#This Row],[Order Date]])</f>
        <v>8</v>
      </c>
      <c r="X1632" s="8" t="str">
        <f>TEXT(SalesDataTable[[#This Row],[Order Date]],"mmm")</f>
        <v>Aug</v>
      </c>
    </row>
    <row r="1633" spans="1:24" ht="16">
      <c r="A1633" s="2">
        <v>771</v>
      </c>
      <c r="B1633" s="3">
        <v>46247</v>
      </c>
      <c r="C1633" s="5">
        <f>YEAR(SalesDataTable[[#This Row],[Order Date]])</f>
        <v>2026</v>
      </c>
      <c r="D1633" s="14" t="str">
        <f>"Q"&amp;ROUNDUP(MONTH(SalesDataTable[[#This Row],[Order Date]])/3,0)</f>
        <v>Q3</v>
      </c>
      <c r="E1633" s="5">
        <f>MONTH(SalesDataTable[[#This Row],[Order Date]])</f>
        <v>8</v>
      </c>
      <c r="F1633" s="5" t="str">
        <f>TEXT(SalesDataTable[[#This Row],[Order Date]], "MMM")</f>
        <v>Aug</v>
      </c>
      <c r="G1633" s="4" t="s">
        <v>11</v>
      </c>
      <c r="H1633" s="4" t="s">
        <v>25</v>
      </c>
      <c r="I1633" s="4" t="s">
        <v>2</v>
      </c>
      <c r="J1633" s="4" t="s">
        <v>3</v>
      </c>
      <c r="K1633" s="4" t="s">
        <v>9</v>
      </c>
      <c r="L1633" s="4" t="s">
        <v>10</v>
      </c>
      <c r="M1633" s="9">
        <v>1</v>
      </c>
      <c r="N1633" s="6">
        <v>91.78</v>
      </c>
      <c r="O1633" s="7">
        <v>0</v>
      </c>
      <c r="P1633" s="6">
        <v>46.15</v>
      </c>
      <c r="Q1633" s="6">
        <f t="shared" si="100"/>
        <v>91.78</v>
      </c>
      <c r="R1633" s="6">
        <f t="shared" si="101"/>
        <v>46.15</v>
      </c>
      <c r="S1633" s="6">
        <f t="shared" si="102"/>
        <v>45.63</v>
      </c>
      <c r="T1633" s="8">
        <f t="shared" si="103"/>
        <v>0.49716713881019831</v>
      </c>
      <c r="U1633" s="5">
        <f>YEAR(SalesDataTable[[#This Row],[Order Date]])</f>
        <v>2026</v>
      </c>
      <c r="V1633" s="8" t="str">
        <f>"Q"&amp;ROUNDUP(MONTH(SalesDataTable[[#This Row],[Order Date]])/3,0)</f>
        <v>Q3</v>
      </c>
      <c r="W1633" s="9">
        <f>MONTH(SalesDataTable[[#This Row],[Order Date]])</f>
        <v>8</v>
      </c>
      <c r="X1633" s="8" t="str">
        <f>TEXT(SalesDataTable[[#This Row],[Order Date]],"mmm")</f>
        <v>Aug</v>
      </c>
    </row>
    <row r="1634" spans="1:24" ht="16">
      <c r="A1634" s="2">
        <v>2749</v>
      </c>
      <c r="B1634" s="3">
        <v>46247</v>
      </c>
      <c r="C1634" s="5">
        <f>YEAR(SalesDataTable[[#This Row],[Order Date]])</f>
        <v>2026</v>
      </c>
      <c r="D1634" s="14" t="str">
        <f>"Q"&amp;ROUNDUP(MONTH(SalesDataTable[[#This Row],[Order Date]])/3,0)</f>
        <v>Q3</v>
      </c>
      <c r="E1634" s="5">
        <f>MONTH(SalesDataTable[[#This Row],[Order Date]])</f>
        <v>8</v>
      </c>
      <c r="F1634" s="5" t="str">
        <f>TEXT(SalesDataTable[[#This Row],[Order Date]], "MMM")</f>
        <v>Aug</v>
      </c>
      <c r="G1634" s="4" t="s">
        <v>6</v>
      </c>
      <c r="H1634" s="4" t="s">
        <v>49</v>
      </c>
      <c r="I1634" s="4" t="s">
        <v>2</v>
      </c>
      <c r="J1634" s="4" t="s">
        <v>16</v>
      </c>
      <c r="K1634" s="4" t="s">
        <v>9</v>
      </c>
      <c r="L1634" s="4" t="s">
        <v>10</v>
      </c>
      <c r="M1634" s="9">
        <v>2</v>
      </c>
      <c r="N1634" s="6">
        <v>93.13</v>
      </c>
      <c r="O1634" s="7">
        <v>0</v>
      </c>
      <c r="P1634" s="6">
        <v>45.68</v>
      </c>
      <c r="Q1634" s="6">
        <f t="shared" si="100"/>
        <v>186.26</v>
      </c>
      <c r="R1634" s="6">
        <f t="shared" si="101"/>
        <v>91.36</v>
      </c>
      <c r="S1634" s="6">
        <f t="shared" si="102"/>
        <v>94.899999999999991</v>
      </c>
      <c r="T1634" s="8">
        <f t="shared" si="103"/>
        <v>0.50950284548480618</v>
      </c>
      <c r="U1634" s="5">
        <f>YEAR(SalesDataTable[[#This Row],[Order Date]])</f>
        <v>2026</v>
      </c>
      <c r="V1634" s="8" t="str">
        <f>"Q"&amp;ROUNDUP(MONTH(SalesDataTable[[#This Row],[Order Date]])/3,0)</f>
        <v>Q3</v>
      </c>
      <c r="W1634" s="9">
        <f>MONTH(SalesDataTable[[#This Row],[Order Date]])</f>
        <v>8</v>
      </c>
      <c r="X1634" s="8" t="str">
        <f>TEXT(SalesDataTable[[#This Row],[Order Date]],"mmm")</f>
        <v>Aug</v>
      </c>
    </row>
    <row r="1635" spans="1:24" ht="16">
      <c r="A1635" s="2">
        <v>4252</v>
      </c>
      <c r="B1635" s="3">
        <v>46247</v>
      </c>
      <c r="C1635" s="5">
        <f>YEAR(SalesDataTable[[#This Row],[Order Date]])</f>
        <v>2026</v>
      </c>
      <c r="D1635" s="14" t="str">
        <f>"Q"&amp;ROUNDUP(MONTH(SalesDataTable[[#This Row],[Order Date]])/3,0)</f>
        <v>Q3</v>
      </c>
      <c r="E1635" s="5">
        <f>MONTH(SalesDataTable[[#This Row],[Order Date]])</f>
        <v>8</v>
      </c>
      <c r="F1635" s="5" t="str">
        <f>TEXT(SalesDataTable[[#This Row],[Order Date]], "MMM")</f>
        <v>Aug</v>
      </c>
      <c r="G1635" s="4" t="s">
        <v>6</v>
      </c>
      <c r="H1635" s="4" t="s">
        <v>43</v>
      </c>
      <c r="I1635" s="4" t="s">
        <v>2</v>
      </c>
      <c r="J1635" s="4" t="s">
        <v>3</v>
      </c>
      <c r="K1635" s="4" t="s">
        <v>14</v>
      </c>
      <c r="L1635" s="4" t="s">
        <v>15</v>
      </c>
      <c r="M1635" s="9">
        <v>1</v>
      </c>
      <c r="N1635" s="6">
        <v>36.67</v>
      </c>
      <c r="O1635" s="7">
        <v>0.1</v>
      </c>
      <c r="P1635" s="6">
        <v>13.18</v>
      </c>
      <c r="Q1635" s="6">
        <f t="shared" si="100"/>
        <v>33.003</v>
      </c>
      <c r="R1635" s="6">
        <f t="shared" si="101"/>
        <v>13.18</v>
      </c>
      <c r="S1635" s="6">
        <f t="shared" si="102"/>
        <v>19.823</v>
      </c>
      <c r="T1635" s="8">
        <f t="shared" si="103"/>
        <v>0.60064236584552921</v>
      </c>
      <c r="U1635" s="5">
        <f>YEAR(SalesDataTable[[#This Row],[Order Date]])</f>
        <v>2026</v>
      </c>
      <c r="V1635" s="8" t="str">
        <f>"Q"&amp;ROUNDUP(MONTH(SalesDataTable[[#This Row],[Order Date]])/3,0)</f>
        <v>Q3</v>
      </c>
      <c r="W1635" s="9">
        <f>MONTH(SalesDataTable[[#This Row],[Order Date]])</f>
        <v>8</v>
      </c>
      <c r="X1635" s="8" t="str">
        <f>TEXT(SalesDataTable[[#This Row],[Order Date]],"mmm")</f>
        <v>Aug</v>
      </c>
    </row>
    <row r="1636" spans="1:24" ht="16">
      <c r="A1636" s="2">
        <v>4665</v>
      </c>
      <c r="B1636" s="3">
        <v>46247</v>
      </c>
      <c r="C1636" s="5">
        <f>YEAR(SalesDataTable[[#This Row],[Order Date]])</f>
        <v>2026</v>
      </c>
      <c r="D1636" s="14" t="str">
        <f>"Q"&amp;ROUNDUP(MONTH(SalesDataTable[[#This Row],[Order Date]])/3,0)</f>
        <v>Q3</v>
      </c>
      <c r="E1636" s="5">
        <f>MONTH(SalesDataTable[[#This Row],[Order Date]])</f>
        <v>8</v>
      </c>
      <c r="F1636" s="5" t="str">
        <f>TEXT(SalesDataTable[[#This Row],[Order Date]], "MMM")</f>
        <v>Aug</v>
      </c>
      <c r="G1636" s="4" t="s">
        <v>20</v>
      </c>
      <c r="H1636" s="4" t="s">
        <v>33</v>
      </c>
      <c r="I1636" s="4" t="s">
        <v>8</v>
      </c>
      <c r="J1636" s="4" t="s">
        <v>3</v>
      </c>
      <c r="K1636" s="4" t="s">
        <v>34</v>
      </c>
      <c r="L1636" s="4" t="s">
        <v>45</v>
      </c>
      <c r="M1636" s="9">
        <v>4</v>
      </c>
      <c r="N1636" s="6">
        <v>51.25</v>
      </c>
      <c r="O1636" s="7">
        <v>0.1</v>
      </c>
      <c r="P1636" s="6">
        <v>21.77</v>
      </c>
      <c r="Q1636" s="6">
        <f t="shared" si="100"/>
        <v>184.5</v>
      </c>
      <c r="R1636" s="6">
        <f t="shared" si="101"/>
        <v>87.08</v>
      </c>
      <c r="S1636" s="6">
        <f t="shared" si="102"/>
        <v>97.42</v>
      </c>
      <c r="T1636" s="8">
        <f t="shared" si="103"/>
        <v>0.52802168021680218</v>
      </c>
      <c r="U1636" s="5">
        <f>YEAR(SalesDataTable[[#This Row],[Order Date]])</f>
        <v>2026</v>
      </c>
      <c r="V1636" s="8" t="str">
        <f>"Q"&amp;ROUNDUP(MONTH(SalesDataTable[[#This Row],[Order Date]])/3,0)</f>
        <v>Q3</v>
      </c>
      <c r="W1636" s="9">
        <f>MONTH(SalesDataTable[[#This Row],[Order Date]])</f>
        <v>8</v>
      </c>
      <c r="X1636" s="8" t="str">
        <f>TEXT(SalesDataTable[[#This Row],[Order Date]],"mmm")</f>
        <v>Aug</v>
      </c>
    </row>
    <row r="1637" spans="1:24" ht="16">
      <c r="A1637" s="2">
        <v>4767</v>
      </c>
      <c r="B1637" s="3">
        <v>46247</v>
      </c>
      <c r="C1637" s="5">
        <f>YEAR(SalesDataTable[[#This Row],[Order Date]])</f>
        <v>2026</v>
      </c>
      <c r="D1637" s="14" t="str">
        <f>"Q"&amp;ROUNDUP(MONTH(SalesDataTable[[#This Row],[Order Date]])/3,0)</f>
        <v>Q3</v>
      </c>
      <c r="E1637" s="5">
        <f>MONTH(SalesDataTable[[#This Row],[Order Date]])</f>
        <v>8</v>
      </c>
      <c r="F1637" s="5" t="str">
        <f>TEXT(SalesDataTable[[#This Row],[Order Date]], "MMM")</f>
        <v>Aug</v>
      </c>
      <c r="G1637" s="4" t="s">
        <v>20</v>
      </c>
      <c r="H1637" s="4" t="s">
        <v>33</v>
      </c>
      <c r="I1637" s="4" t="s">
        <v>28</v>
      </c>
      <c r="J1637" s="4" t="s">
        <v>16</v>
      </c>
      <c r="K1637" s="4" t="s">
        <v>34</v>
      </c>
      <c r="L1637" s="4" t="s">
        <v>35</v>
      </c>
      <c r="M1637" s="9">
        <v>1</v>
      </c>
      <c r="N1637" s="6">
        <v>39.61</v>
      </c>
      <c r="O1637" s="7">
        <v>0.1</v>
      </c>
      <c r="P1637" s="6">
        <v>14.85</v>
      </c>
      <c r="Q1637" s="6">
        <f t="shared" si="100"/>
        <v>35.649000000000001</v>
      </c>
      <c r="R1637" s="6">
        <f t="shared" si="101"/>
        <v>14.85</v>
      </c>
      <c r="S1637" s="6">
        <f t="shared" si="102"/>
        <v>20.798999999999999</v>
      </c>
      <c r="T1637" s="8">
        <f t="shared" si="103"/>
        <v>0.58343852562484222</v>
      </c>
      <c r="U1637" s="5">
        <f>YEAR(SalesDataTable[[#This Row],[Order Date]])</f>
        <v>2026</v>
      </c>
      <c r="V1637" s="8" t="str">
        <f>"Q"&amp;ROUNDUP(MONTH(SalesDataTable[[#This Row],[Order Date]])/3,0)</f>
        <v>Q3</v>
      </c>
      <c r="W1637" s="9">
        <f>MONTH(SalesDataTable[[#This Row],[Order Date]])</f>
        <v>8</v>
      </c>
      <c r="X1637" s="8" t="str">
        <f>TEXT(SalesDataTable[[#This Row],[Order Date]],"mmm")</f>
        <v>Aug</v>
      </c>
    </row>
    <row r="1638" spans="1:24" ht="16">
      <c r="A1638" s="2">
        <v>4832</v>
      </c>
      <c r="B1638" s="3">
        <v>46247</v>
      </c>
      <c r="C1638" s="5">
        <f>YEAR(SalesDataTable[[#This Row],[Order Date]])</f>
        <v>2026</v>
      </c>
      <c r="D1638" s="14" t="str">
        <f>"Q"&amp;ROUNDUP(MONTH(SalesDataTable[[#This Row],[Order Date]])/3,0)</f>
        <v>Q3</v>
      </c>
      <c r="E1638" s="5">
        <f>MONTH(SalesDataTable[[#This Row],[Order Date]])</f>
        <v>8</v>
      </c>
      <c r="F1638" s="5" t="str">
        <f>TEXT(SalesDataTable[[#This Row],[Order Date]], "MMM")</f>
        <v>Aug</v>
      </c>
      <c r="G1638" s="4" t="s">
        <v>0</v>
      </c>
      <c r="H1638" s="4" t="s">
        <v>50</v>
      </c>
      <c r="I1638" s="4" t="s">
        <v>28</v>
      </c>
      <c r="J1638" s="4" t="s">
        <v>3</v>
      </c>
      <c r="K1638" s="4" t="s">
        <v>4</v>
      </c>
      <c r="L1638" s="4" t="s">
        <v>5</v>
      </c>
      <c r="M1638" s="9">
        <v>2</v>
      </c>
      <c r="N1638" s="6">
        <v>81.59</v>
      </c>
      <c r="O1638" s="7">
        <v>0.15</v>
      </c>
      <c r="P1638" s="6">
        <v>43.9</v>
      </c>
      <c r="Q1638" s="6">
        <f t="shared" si="100"/>
        <v>138.703</v>
      </c>
      <c r="R1638" s="6">
        <f t="shared" si="101"/>
        <v>87.8</v>
      </c>
      <c r="S1638" s="6">
        <f t="shared" si="102"/>
        <v>50.903000000000006</v>
      </c>
      <c r="T1638" s="8">
        <f t="shared" si="103"/>
        <v>0.3669927831409559</v>
      </c>
      <c r="U1638" s="5">
        <f>YEAR(SalesDataTable[[#This Row],[Order Date]])</f>
        <v>2026</v>
      </c>
      <c r="V1638" s="8" t="str">
        <f>"Q"&amp;ROUNDUP(MONTH(SalesDataTable[[#This Row],[Order Date]])/3,0)</f>
        <v>Q3</v>
      </c>
      <c r="W1638" s="9">
        <f>MONTH(SalesDataTable[[#This Row],[Order Date]])</f>
        <v>8</v>
      </c>
      <c r="X1638" s="8" t="str">
        <f>TEXT(SalesDataTable[[#This Row],[Order Date]],"mmm")</f>
        <v>Aug</v>
      </c>
    </row>
    <row r="1639" spans="1:24" ht="16">
      <c r="A1639" s="2">
        <v>747</v>
      </c>
      <c r="B1639" s="3">
        <v>46248</v>
      </c>
      <c r="C1639" s="5">
        <f>YEAR(SalesDataTable[[#This Row],[Order Date]])</f>
        <v>2026</v>
      </c>
      <c r="D1639" s="14" t="str">
        <f>"Q"&amp;ROUNDUP(MONTH(SalesDataTable[[#This Row],[Order Date]])/3,0)</f>
        <v>Q3</v>
      </c>
      <c r="E1639" s="5">
        <f>MONTH(SalesDataTable[[#This Row],[Order Date]])</f>
        <v>8</v>
      </c>
      <c r="F1639" s="5" t="str">
        <f>TEXT(SalesDataTable[[#This Row],[Order Date]], "MMM")</f>
        <v>Aug</v>
      </c>
      <c r="G1639" s="4" t="s">
        <v>6</v>
      </c>
      <c r="H1639" s="4" t="s">
        <v>7</v>
      </c>
      <c r="I1639" s="4" t="s">
        <v>19</v>
      </c>
      <c r="J1639" s="4" t="s">
        <v>13</v>
      </c>
      <c r="K1639" s="4" t="s">
        <v>34</v>
      </c>
      <c r="L1639" s="4" t="s">
        <v>38</v>
      </c>
      <c r="M1639" s="9">
        <v>3</v>
      </c>
      <c r="N1639" s="6">
        <v>122.96</v>
      </c>
      <c r="O1639" s="7">
        <v>0.1</v>
      </c>
      <c r="P1639" s="6">
        <v>67.62</v>
      </c>
      <c r="Q1639" s="6">
        <f t="shared" si="100"/>
        <v>331.99200000000002</v>
      </c>
      <c r="R1639" s="6">
        <f t="shared" si="101"/>
        <v>202.86</v>
      </c>
      <c r="S1639" s="6">
        <f t="shared" si="102"/>
        <v>129.13200000000001</v>
      </c>
      <c r="T1639" s="8">
        <f t="shared" si="103"/>
        <v>0.38896117978746475</v>
      </c>
      <c r="U1639" s="5">
        <f>YEAR(SalesDataTable[[#This Row],[Order Date]])</f>
        <v>2026</v>
      </c>
      <c r="V1639" s="8" t="str">
        <f>"Q"&amp;ROUNDUP(MONTH(SalesDataTable[[#This Row],[Order Date]])/3,0)</f>
        <v>Q3</v>
      </c>
      <c r="W1639" s="9">
        <f>MONTH(SalesDataTable[[#This Row],[Order Date]])</f>
        <v>8</v>
      </c>
      <c r="X1639" s="8" t="str">
        <f>TEXT(SalesDataTable[[#This Row],[Order Date]],"mmm")</f>
        <v>Aug</v>
      </c>
    </row>
    <row r="1640" spans="1:24" ht="16">
      <c r="A1640" s="2">
        <v>2281</v>
      </c>
      <c r="B1640" s="3">
        <v>46248</v>
      </c>
      <c r="C1640" s="5">
        <f>YEAR(SalesDataTable[[#This Row],[Order Date]])</f>
        <v>2026</v>
      </c>
      <c r="D1640" s="14" t="str">
        <f>"Q"&amp;ROUNDUP(MONTH(SalesDataTable[[#This Row],[Order Date]])/3,0)</f>
        <v>Q3</v>
      </c>
      <c r="E1640" s="5">
        <f>MONTH(SalesDataTable[[#This Row],[Order Date]])</f>
        <v>8</v>
      </c>
      <c r="F1640" s="5" t="str">
        <f>TEXT(SalesDataTable[[#This Row],[Order Date]], "MMM")</f>
        <v>Aug</v>
      </c>
      <c r="G1640" s="4" t="s">
        <v>6</v>
      </c>
      <c r="H1640" s="4" t="s">
        <v>41</v>
      </c>
      <c r="I1640" s="4" t="s">
        <v>19</v>
      </c>
      <c r="J1640" s="4" t="s">
        <v>3</v>
      </c>
      <c r="K1640" s="4" t="s">
        <v>9</v>
      </c>
      <c r="L1640" s="4" t="s">
        <v>46</v>
      </c>
      <c r="M1640" s="9">
        <v>1</v>
      </c>
      <c r="N1640" s="6">
        <v>70.91</v>
      </c>
      <c r="O1640" s="7">
        <v>0</v>
      </c>
      <c r="P1640" s="6">
        <v>33.11</v>
      </c>
      <c r="Q1640" s="6">
        <f t="shared" si="100"/>
        <v>70.91</v>
      </c>
      <c r="R1640" s="6">
        <f t="shared" si="101"/>
        <v>33.11</v>
      </c>
      <c r="S1640" s="6">
        <f t="shared" si="102"/>
        <v>37.799999999999997</v>
      </c>
      <c r="T1640" s="8">
        <f t="shared" si="103"/>
        <v>0.53307008884501483</v>
      </c>
      <c r="U1640" s="5">
        <f>YEAR(SalesDataTable[[#This Row],[Order Date]])</f>
        <v>2026</v>
      </c>
      <c r="V1640" s="8" t="str">
        <f>"Q"&amp;ROUNDUP(MONTH(SalesDataTable[[#This Row],[Order Date]])/3,0)</f>
        <v>Q3</v>
      </c>
      <c r="W1640" s="9">
        <f>MONTH(SalesDataTable[[#This Row],[Order Date]])</f>
        <v>8</v>
      </c>
      <c r="X1640" s="8" t="str">
        <f>TEXT(SalesDataTable[[#This Row],[Order Date]],"mmm")</f>
        <v>Aug</v>
      </c>
    </row>
    <row r="1641" spans="1:24" ht="16">
      <c r="A1641" s="2">
        <v>2414</v>
      </c>
      <c r="B1641" s="3">
        <v>46248</v>
      </c>
      <c r="C1641" s="5">
        <f>YEAR(SalesDataTable[[#This Row],[Order Date]])</f>
        <v>2026</v>
      </c>
      <c r="D1641" s="14" t="str">
        <f>"Q"&amp;ROUNDUP(MONTH(SalesDataTable[[#This Row],[Order Date]])/3,0)</f>
        <v>Q3</v>
      </c>
      <c r="E1641" s="5">
        <f>MONTH(SalesDataTable[[#This Row],[Order Date]])</f>
        <v>8</v>
      </c>
      <c r="F1641" s="5" t="str">
        <f>TEXT(SalesDataTable[[#This Row],[Order Date]], "MMM")</f>
        <v>Aug</v>
      </c>
      <c r="G1641" s="4" t="s">
        <v>6</v>
      </c>
      <c r="H1641" s="4" t="s">
        <v>27</v>
      </c>
      <c r="I1641" s="4" t="s">
        <v>8</v>
      </c>
      <c r="J1641" s="4" t="s">
        <v>16</v>
      </c>
      <c r="K1641" s="4" t="s">
        <v>4</v>
      </c>
      <c r="L1641" s="4" t="s">
        <v>22</v>
      </c>
      <c r="M1641" s="9">
        <v>6</v>
      </c>
      <c r="N1641" s="6">
        <v>50.94</v>
      </c>
      <c r="O1641" s="7">
        <v>0.1</v>
      </c>
      <c r="P1641" s="6">
        <v>22.76</v>
      </c>
      <c r="Q1641" s="6">
        <f t="shared" si="100"/>
        <v>275.07600000000002</v>
      </c>
      <c r="R1641" s="6">
        <f t="shared" si="101"/>
        <v>136.56</v>
      </c>
      <c r="S1641" s="6">
        <f t="shared" si="102"/>
        <v>138.51600000000002</v>
      </c>
      <c r="T1641" s="8">
        <f t="shared" si="103"/>
        <v>0.50355538105832576</v>
      </c>
      <c r="U1641" s="5">
        <f>YEAR(SalesDataTable[[#This Row],[Order Date]])</f>
        <v>2026</v>
      </c>
      <c r="V1641" s="8" t="str">
        <f>"Q"&amp;ROUNDUP(MONTH(SalesDataTable[[#This Row],[Order Date]])/3,0)</f>
        <v>Q3</v>
      </c>
      <c r="W1641" s="9">
        <f>MONTH(SalesDataTable[[#This Row],[Order Date]])</f>
        <v>8</v>
      </c>
      <c r="X1641" s="8" t="str">
        <f>TEXT(SalesDataTable[[#This Row],[Order Date]],"mmm")</f>
        <v>Aug</v>
      </c>
    </row>
    <row r="1642" spans="1:24" ht="16">
      <c r="A1642" s="2">
        <v>3162</v>
      </c>
      <c r="B1642" s="3">
        <v>46248</v>
      </c>
      <c r="C1642" s="5">
        <f>YEAR(SalesDataTable[[#This Row],[Order Date]])</f>
        <v>2026</v>
      </c>
      <c r="D1642" s="14" t="str">
        <f>"Q"&amp;ROUNDUP(MONTH(SalesDataTable[[#This Row],[Order Date]])/3,0)</f>
        <v>Q3</v>
      </c>
      <c r="E1642" s="5">
        <f>MONTH(SalesDataTable[[#This Row],[Order Date]])</f>
        <v>8</v>
      </c>
      <c r="F1642" s="5" t="str">
        <f>TEXT(SalesDataTable[[#This Row],[Order Date]], "MMM")</f>
        <v>Aug</v>
      </c>
      <c r="G1642" s="4" t="s">
        <v>6</v>
      </c>
      <c r="H1642" s="4" t="s">
        <v>7</v>
      </c>
      <c r="I1642" s="4" t="s">
        <v>2</v>
      </c>
      <c r="J1642" s="4" t="s">
        <v>13</v>
      </c>
      <c r="K1642" s="4" t="s">
        <v>9</v>
      </c>
      <c r="L1642" s="4" t="s">
        <v>17</v>
      </c>
      <c r="M1642" s="9">
        <v>1</v>
      </c>
      <c r="N1642" s="6">
        <v>144.96</v>
      </c>
      <c r="O1642" s="7">
        <v>0.05</v>
      </c>
      <c r="P1642" s="6">
        <v>77.959999999999994</v>
      </c>
      <c r="Q1642" s="6">
        <f t="shared" si="100"/>
        <v>137.71199999999999</v>
      </c>
      <c r="R1642" s="6">
        <f t="shared" si="101"/>
        <v>77.959999999999994</v>
      </c>
      <c r="S1642" s="6">
        <f t="shared" si="102"/>
        <v>59.751999999999995</v>
      </c>
      <c r="T1642" s="8">
        <f t="shared" si="103"/>
        <v>0.43389101893807364</v>
      </c>
      <c r="U1642" s="5">
        <f>YEAR(SalesDataTable[[#This Row],[Order Date]])</f>
        <v>2026</v>
      </c>
      <c r="V1642" s="8" t="str">
        <f>"Q"&amp;ROUNDUP(MONTH(SalesDataTable[[#This Row],[Order Date]])/3,0)</f>
        <v>Q3</v>
      </c>
      <c r="W1642" s="9">
        <f>MONTH(SalesDataTable[[#This Row],[Order Date]])</f>
        <v>8</v>
      </c>
      <c r="X1642" s="8" t="str">
        <f>TEXT(SalesDataTable[[#This Row],[Order Date]],"mmm")</f>
        <v>Aug</v>
      </c>
    </row>
    <row r="1643" spans="1:24" ht="16">
      <c r="A1643" s="2">
        <v>3200</v>
      </c>
      <c r="B1643" s="3">
        <v>46248</v>
      </c>
      <c r="C1643" s="5">
        <f>YEAR(SalesDataTable[[#This Row],[Order Date]])</f>
        <v>2026</v>
      </c>
      <c r="D1643" s="14" t="str">
        <f>"Q"&amp;ROUNDUP(MONTH(SalesDataTable[[#This Row],[Order Date]])/3,0)</f>
        <v>Q3</v>
      </c>
      <c r="E1643" s="5">
        <f>MONTH(SalesDataTable[[#This Row],[Order Date]])</f>
        <v>8</v>
      </c>
      <c r="F1643" s="5" t="str">
        <f>TEXT(SalesDataTable[[#This Row],[Order Date]], "MMM")</f>
        <v>Aug</v>
      </c>
      <c r="G1643" s="4" t="s">
        <v>20</v>
      </c>
      <c r="H1643" s="4" t="s">
        <v>33</v>
      </c>
      <c r="I1643" s="4" t="s">
        <v>19</v>
      </c>
      <c r="J1643" s="4" t="s">
        <v>13</v>
      </c>
      <c r="K1643" s="4" t="s">
        <v>9</v>
      </c>
      <c r="L1643" s="4" t="s">
        <v>37</v>
      </c>
      <c r="M1643" s="9">
        <v>1</v>
      </c>
      <c r="N1643" s="6">
        <v>152.97</v>
      </c>
      <c r="O1643" s="7">
        <v>0</v>
      </c>
      <c r="P1643" s="6">
        <v>79.66</v>
      </c>
      <c r="Q1643" s="6">
        <f t="shared" si="100"/>
        <v>152.97</v>
      </c>
      <c r="R1643" s="6">
        <f t="shared" si="101"/>
        <v>79.66</v>
      </c>
      <c r="S1643" s="6">
        <f t="shared" si="102"/>
        <v>73.31</v>
      </c>
      <c r="T1643" s="8">
        <f t="shared" si="103"/>
        <v>0.47924429626724196</v>
      </c>
      <c r="U1643" s="5">
        <f>YEAR(SalesDataTable[[#This Row],[Order Date]])</f>
        <v>2026</v>
      </c>
      <c r="V1643" s="8" t="str">
        <f>"Q"&amp;ROUNDUP(MONTH(SalesDataTable[[#This Row],[Order Date]])/3,0)</f>
        <v>Q3</v>
      </c>
      <c r="W1643" s="9">
        <f>MONTH(SalesDataTable[[#This Row],[Order Date]])</f>
        <v>8</v>
      </c>
      <c r="X1643" s="8" t="str">
        <f>TEXT(SalesDataTable[[#This Row],[Order Date]],"mmm")</f>
        <v>Aug</v>
      </c>
    </row>
    <row r="1644" spans="1:24" ht="16">
      <c r="A1644" s="2">
        <v>3521</v>
      </c>
      <c r="B1644" s="3">
        <v>46248</v>
      </c>
      <c r="C1644" s="5">
        <f>YEAR(SalesDataTable[[#This Row],[Order Date]])</f>
        <v>2026</v>
      </c>
      <c r="D1644" s="14" t="str">
        <f>"Q"&amp;ROUNDUP(MONTH(SalesDataTable[[#This Row],[Order Date]])/3,0)</f>
        <v>Q3</v>
      </c>
      <c r="E1644" s="5">
        <f>MONTH(SalesDataTable[[#This Row],[Order Date]])</f>
        <v>8</v>
      </c>
      <c r="F1644" s="5" t="str">
        <f>TEXT(SalesDataTable[[#This Row],[Order Date]], "MMM")</f>
        <v>Aug</v>
      </c>
      <c r="G1644" s="4" t="s">
        <v>11</v>
      </c>
      <c r="H1644" s="4" t="s">
        <v>52</v>
      </c>
      <c r="I1644" s="4" t="s">
        <v>2</v>
      </c>
      <c r="J1644" s="4" t="s">
        <v>16</v>
      </c>
      <c r="K1644" s="4" t="s">
        <v>14</v>
      </c>
      <c r="L1644" s="4" t="s">
        <v>32</v>
      </c>
      <c r="M1644" s="9">
        <v>2</v>
      </c>
      <c r="N1644" s="6">
        <v>45.79</v>
      </c>
      <c r="O1644" s="7">
        <v>0</v>
      </c>
      <c r="P1644" s="6">
        <v>18.23</v>
      </c>
      <c r="Q1644" s="6">
        <f t="shared" si="100"/>
        <v>91.58</v>
      </c>
      <c r="R1644" s="6">
        <f t="shared" si="101"/>
        <v>36.46</v>
      </c>
      <c r="S1644" s="6">
        <f t="shared" si="102"/>
        <v>55.12</v>
      </c>
      <c r="T1644" s="8">
        <f t="shared" si="103"/>
        <v>0.60187813933173184</v>
      </c>
      <c r="U1644" s="5">
        <f>YEAR(SalesDataTable[[#This Row],[Order Date]])</f>
        <v>2026</v>
      </c>
      <c r="V1644" s="8" t="str">
        <f>"Q"&amp;ROUNDUP(MONTH(SalesDataTable[[#This Row],[Order Date]])/3,0)</f>
        <v>Q3</v>
      </c>
      <c r="W1644" s="9">
        <f>MONTH(SalesDataTable[[#This Row],[Order Date]])</f>
        <v>8</v>
      </c>
      <c r="X1644" s="8" t="str">
        <f>TEXT(SalesDataTable[[#This Row],[Order Date]],"mmm")</f>
        <v>Aug</v>
      </c>
    </row>
    <row r="1645" spans="1:24" ht="16">
      <c r="A1645" s="2">
        <v>4447</v>
      </c>
      <c r="B1645" s="3">
        <v>46248</v>
      </c>
      <c r="C1645" s="5">
        <f>YEAR(SalesDataTable[[#This Row],[Order Date]])</f>
        <v>2026</v>
      </c>
      <c r="D1645" s="14" t="str">
        <f>"Q"&amp;ROUNDUP(MONTH(SalesDataTable[[#This Row],[Order Date]])/3,0)</f>
        <v>Q3</v>
      </c>
      <c r="E1645" s="5">
        <f>MONTH(SalesDataTable[[#This Row],[Order Date]])</f>
        <v>8</v>
      </c>
      <c r="F1645" s="5" t="str">
        <f>TEXT(SalesDataTable[[#This Row],[Order Date]], "MMM")</f>
        <v>Aug</v>
      </c>
      <c r="G1645" s="4" t="s">
        <v>6</v>
      </c>
      <c r="H1645" s="4" t="s">
        <v>27</v>
      </c>
      <c r="I1645" s="4" t="s">
        <v>2</v>
      </c>
      <c r="J1645" s="4" t="s">
        <v>13</v>
      </c>
      <c r="K1645" s="4" t="s">
        <v>14</v>
      </c>
      <c r="L1645" s="4" t="s">
        <v>48</v>
      </c>
      <c r="M1645" s="9">
        <v>1</v>
      </c>
      <c r="N1645" s="6">
        <v>161.31</v>
      </c>
      <c r="O1645" s="7">
        <v>0</v>
      </c>
      <c r="P1645" s="6">
        <v>87.81</v>
      </c>
      <c r="Q1645" s="6">
        <f t="shared" si="100"/>
        <v>161.31</v>
      </c>
      <c r="R1645" s="6">
        <f t="shared" si="101"/>
        <v>87.81</v>
      </c>
      <c r="S1645" s="6">
        <f t="shared" si="102"/>
        <v>73.5</v>
      </c>
      <c r="T1645" s="8">
        <f t="shared" si="103"/>
        <v>0.45564441138181139</v>
      </c>
      <c r="U1645" s="5">
        <f>YEAR(SalesDataTable[[#This Row],[Order Date]])</f>
        <v>2026</v>
      </c>
      <c r="V1645" s="8" t="str">
        <f>"Q"&amp;ROUNDUP(MONTH(SalesDataTable[[#This Row],[Order Date]])/3,0)</f>
        <v>Q3</v>
      </c>
      <c r="W1645" s="9">
        <f>MONTH(SalesDataTable[[#This Row],[Order Date]])</f>
        <v>8</v>
      </c>
      <c r="X1645" s="8" t="str">
        <f>TEXT(SalesDataTable[[#This Row],[Order Date]],"mmm")</f>
        <v>Aug</v>
      </c>
    </row>
    <row r="1646" spans="1:24" ht="16">
      <c r="A1646" s="2">
        <v>421</v>
      </c>
      <c r="B1646" s="3">
        <v>46249</v>
      </c>
      <c r="C1646" s="5">
        <f>YEAR(SalesDataTable[[#This Row],[Order Date]])</f>
        <v>2026</v>
      </c>
      <c r="D1646" s="14" t="str">
        <f>"Q"&amp;ROUNDUP(MONTH(SalesDataTable[[#This Row],[Order Date]])/3,0)</f>
        <v>Q3</v>
      </c>
      <c r="E1646" s="5">
        <f>MONTH(SalesDataTable[[#This Row],[Order Date]])</f>
        <v>8</v>
      </c>
      <c r="F1646" s="5" t="str">
        <f>TEXT(SalesDataTable[[#This Row],[Order Date]], "MMM")</f>
        <v>Aug</v>
      </c>
      <c r="G1646" s="4" t="s">
        <v>20</v>
      </c>
      <c r="H1646" s="4" t="s">
        <v>31</v>
      </c>
      <c r="I1646" s="4" t="s">
        <v>2</v>
      </c>
      <c r="J1646" s="4" t="s">
        <v>13</v>
      </c>
      <c r="K1646" s="4" t="s">
        <v>34</v>
      </c>
      <c r="L1646" s="4" t="s">
        <v>42</v>
      </c>
      <c r="M1646" s="9">
        <v>2</v>
      </c>
      <c r="N1646" s="6">
        <v>35.97</v>
      </c>
      <c r="O1646" s="7">
        <v>0.05</v>
      </c>
      <c r="P1646" s="6">
        <v>14.28</v>
      </c>
      <c r="Q1646" s="6">
        <f t="shared" si="100"/>
        <v>68.342999999999989</v>
      </c>
      <c r="R1646" s="6">
        <f t="shared" si="101"/>
        <v>28.56</v>
      </c>
      <c r="S1646" s="6">
        <f t="shared" si="102"/>
        <v>39.782999999999987</v>
      </c>
      <c r="T1646" s="8">
        <f t="shared" si="103"/>
        <v>0.58210789693165343</v>
      </c>
      <c r="U1646" s="5">
        <f>YEAR(SalesDataTable[[#This Row],[Order Date]])</f>
        <v>2026</v>
      </c>
      <c r="V1646" s="8" t="str">
        <f>"Q"&amp;ROUNDUP(MONTH(SalesDataTable[[#This Row],[Order Date]])/3,0)</f>
        <v>Q3</v>
      </c>
      <c r="W1646" s="9">
        <f>MONTH(SalesDataTable[[#This Row],[Order Date]])</f>
        <v>8</v>
      </c>
      <c r="X1646" s="8" t="str">
        <f>TEXT(SalesDataTable[[#This Row],[Order Date]],"mmm")</f>
        <v>Aug</v>
      </c>
    </row>
    <row r="1647" spans="1:24" ht="16">
      <c r="A1647" s="2">
        <v>962</v>
      </c>
      <c r="B1647" s="3">
        <v>46249</v>
      </c>
      <c r="C1647" s="5">
        <f>YEAR(SalesDataTable[[#This Row],[Order Date]])</f>
        <v>2026</v>
      </c>
      <c r="D1647" s="14" t="str">
        <f>"Q"&amp;ROUNDUP(MONTH(SalesDataTable[[#This Row],[Order Date]])/3,0)</f>
        <v>Q3</v>
      </c>
      <c r="E1647" s="5">
        <f>MONTH(SalesDataTable[[#This Row],[Order Date]])</f>
        <v>8</v>
      </c>
      <c r="F1647" s="5" t="str">
        <f>TEXT(SalesDataTable[[#This Row],[Order Date]], "MMM")</f>
        <v>Aug</v>
      </c>
      <c r="G1647" s="4" t="s">
        <v>0</v>
      </c>
      <c r="H1647" s="4" t="s">
        <v>1</v>
      </c>
      <c r="I1647" s="4" t="s">
        <v>19</v>
      </c>
      <c r="J1647" s="4" t="s">
        <v>13</v>
      </c>
      <c r="K1647" s="4" t="s">
        <v>34</v>
      </c>
      <c r="L1647" s="4" t="s">
        <v>35</v>
      </c>
      <c r="M1647" s="9">
        <v>2</v>
      </c>
      <c r="N1647" s="6">
        <v>39.729999999999997</v>
      </c>
      <c r="O1647" s="7">
        <v>0</v>
      </c>
      <c r="P1647" s="6">
        <v>14.95</v>
      </c>
      <c r="Q1647" s="6">
        <f t="shared" si="100"/>
        <v>79.459999999999994</v>
      </c>
      <c r="R1647" s="6">
        <f t="shared" si="101"/>
        <v>29.9</v>
      </c>
      <c r="S1647" s="6">
        <f t="shared" si="102"/>
        <v>49.559999999999995</v>
      </c>
      <c r="T1647" s="8">
        <f t="shared" si="103"/>
        <v>0.62371004278882458</v>
      </c>
      <c r="U1647" s="5">
        <f>YEAR(SalesDataTable[[#This Row],[Order Date]])</f>
        <v>2026</v>
      </c>
      <c r="V1647" s="8" t="str">
        <f>"Q"&amp;ROUNDUP(MONTH(SalesDataTable[[#This Row],[Order Date]])/3,0)</f>
        <v>Q3</v>
      </c>
      <c r="W1647" s="9">
        <f>MONTH(SalesDataTable[[#This Row],[Order Date]])</f>
        <v>8</v>
      </c>
      <c r="X1647" s="8" t="str">
        <f>TEXT(SalesDataTable[[#This Row],[Order Date]],"mmm")</f>
        <v>Aug</v>
      </c>
    </row>
    <row r="1648" spans="1:24" ht="16">
      <c r="A1648" s="2">
        <v>1386</v>
      </c>
      <c r="B1648" s="3">
        <v>46249</v>
      </c>
      <c r="C1648" s="5">
        <f>YEAR(SalesDataTable[[#This Row],[Order Date]])</f>
        <v>2026</v>
      </c>
      <c r="D1648" s="14" t="str">
        <f>"Q"&amp;ROUNDUP(MONTH(SalesDataTable[[#This Row],[Order Date]])/3,0)</f>
        <v>Q3</v>
      </c>
      <c r="E1648" s="5">
        <f>MONTH(SalesDataTable[[#This Row],[Order Date]])</f>
        <v>8</v>
      </c>
      <c r="F1648" s="5" t="str">
        <f>TEXT(SalesDataTable[[#This Row],[Order Date]], "MMM")</f>
        <v>Aug</v>
      </c>
      <c r="G1648" s="4" t="s">
        <v>6</v>
      </c>
      <c r="H1648" s="4" t="s">
        <v>43</v>
      </c>
      <c r="I1648" s="4" t="s">
        <v>2</v>
      </c>
      <c r="J1648" s="4" t="s">
        <v>16</v>
      </c>
      <c r="K1648" s="4" t="s">
        <v>14</v>
      </c>
      <c r="L1648" s="4" t="s">
        <v>15</v>
      </c>
      <c r="M1648" s="9">
        <v>2</v>
      </c>
      <c r="N1648" s="6">
        <v>36.049999999999997</v>
      </c>
      <c r="O1648" s="7">
        <v>0</v>
      </c>
      <c r="P1648" s="6">
        <v>13.8</v>
      </c>
      <c r="Q1648" s="6">
        <f t="shared" si="100"/>
        <v>72.099999999999994</v>
      </c>
      <c r="R1648" s="6">
        <f t="shared" si="101"/>
        <v>27.6</v>
      </c>
      <c r="S1648" s="6">
        <f t="shared" si="102"/>
        <v>44.499999999999993</v>
      </c>
      <c r="T1648" s="8">
        <f t="shared" si="103"/>
        <v>0.61719833564493753</v>
      </c>
      <c r="U1648" s="5">
        <f>YEAR(SalesDataTable[[#This Row],[Order Date]])</f>
        <v>2026</v>
      </c>
      <c r="V1648" s="8" t="str">
        <f>"Q"&amp;ROUNDUP(MONTH(SalesDataTable[[#This Row],[Order Date]])/3,0)</f>
        <v>Q3</v>
      </c>
      <c r="W1648" s="9">
        <f>MONTH(SalesDataTable[[#This Row],[Order Date]])</f>
        <v>8</v>
      </c>
      <c r="X1648" s="8" t="str">
        <f>TEXT(SalesDataTable[[#This Row],[Order Date]],"mmm")</f>
        <v>Aug</v>
      </c>
    </row>
    <row r="1649" spans="1:24" ht="16">
      <c r="A1649" s="2">
        <v>3083</v>
      </c>
      <c r="B1649" s="3">
        <v>46249</v>
      </c>
      <c r="C1649" s="5">
        <f>YEAR(SalesDataTable[[#This Row],[Order Date]])</f>
        <v>2026</v>
      </c>
      <c r="D1649" s="14" t="str">
        <f>"Q"&amp;ROUNDUP(MONTH(SalesDataTable[[#This Row],[Order Date]])/3,0)</f>
        <v>Q3</v>
      </c>
      <c r="E1649" s="5">
        <f>MONTH(SalesDataTable[[#This Row],[Order Date]])</f>
        <v>8</v>
      </c>
      <c r="F1649" s="5" t="str">
        <f>TEXT(SalesDataTable[[#This Row],[Order Date]], "MMM")</f>
        <v>Aug</v>
      </c>
      <c r="G1649" s="4" t="s">
        <v>20</v>
      </c>
      <c r="H1649" s="4" t="s">
        <v>31</v>
      </c>
      <c r="I1649" s="4" t="s">
        <v>2</v>
      </c>
      <c r="J1649" s="4" t="s">
        <v>13</v>
      </c>
      <c r="K1649" s="4" t="s">
        <v>23</v>
      </c>
      <c r="L1649" s="4" t="s">
        <v>29</v>
      </c>
      <c r="M1649" s="9">
        <v>1</v>
      </c>
      <c r="N1649" s="6">
        <v>194.36</v>
      </c>
      <c r="O1649" s="7">
        <v>0</v>
      </c>
      <c r="P1649" s="6">
        <v>106.01</v>
      </c>
      <c r="Q1649" s="6">
        <f t="shared" si="100"/>
        <v>194.36</v>
      </c>
      <c r="R1649" s="6">
        <f t="shared" si="101"/>
        <v>106.01</v>
      </c>
      <c r="S1649" s="6">
        <f t="shared" si="102"/>
        <v>88.350000000000009</v>
      </c>
      <c r="T1649" s="8">
        <f t="shared" si="103"/>
        <v>0.45456884132537562</v>
      </c>
      <c r="U1649" s="5">
        <f>YEAR(SalesDataTable[[#This Row],[Order Date]])</f>
        <v>2026</v>
      </c>
      <c r="V1649" s="8" t="str">
        <f>"Q"&amp;ROUNDUP(MONTH(SalesDataTable[[#This Row],[Order Date]])/3,0)</f>
        <v>Q3</v>
      </c>
      <c r="W1649" s="9">
        <f>MONTH(SalesDataTable[[#This Row],[Order Date]])</f>
        <v>8</v>
      </c>
      <c r="X1649" s="8" t="str">
        <f>TEXT(SalesDataTable[[#This Row],[Order Date]],"mmm")</f>
        <v>Aug</v>
      </c>
    </row>
    <row r="1650" spans="1:24" ht="16">
      <c r="A1650" s="2">
        <v>3174</v>
      </c>
      <c r="B1650" s="3">
        <v>46249</v>
      </c>
      <c r="C1650" s="5">
        <f>YEAR(SalesDataTable[[#This Row],[Order Date]])</f>
        <v>2026</v>
      </c>
      <c r="D1650" s="14" t="str">
        <f>"Q"&amp;ROUNDUP(MONTH(SalesDataTable[[#This Row],[Order Date]])/3,0)</f>
        <v>Q3</v>
      </c>
      <c r="E1650" s="5">
        <f>MONTH(SalesDataTable[[#This Row],[Order Date]])</f>
        <v>8</v>
      </c>
      <c r="F1650" s="5" t="str">
        <f>TEXT(SalesDataTable[[#This Row],[Order Date]], "MMM")</f>
        <v>Aug</v>
      </c>
      <c r="G1650" s="4" t="s">
        <v>20</v>
      </c>
      <c r="H1650" s="4" t="s">
        <v>21</v>
      </c>
      <c r="I1650" s="4" t="s">
        <v>19</v>
      </c>
      <c r="J1650" s="4" t="s">
        <v>3</v>
      </c>
      <c r="K1650" s="4" t="s">
        <v>23</v>
      </c>
      <c r="L1650" s="4" t="s">
        <v>29</v>
      </c>
      <c r="M1650" s="9">
        <v>1</v>
      </c>
      <c r="N1650" s="6">
        <v>192.67</v>
      </c>
      <c r="O1650" s="7">
        <v>0.05</v>
      </c>
      <c r="P1650" s="6">
        <v>103.37</v>
      </c>
      <c r="Q1650" s="6">
        <f t="shared" si="100"/>
        <v>183.03649999999999</v>
      </c>
      <c r="R1650" s="6">
        <f t="shared" si="101"/>
        <v>103.37</v>
      </c>
      <c r="S1650" s="6">
        <f t="shared" si="102"/>
        <v>79.666499999999985</v>
      </c>
      <c r="T1650" s="8">
        <f t="shared" si="103"/>
        <v>0.43524925356417976</v>
      </c>
      <c r="U1650" s="5">
        <f>YEAR(SalesDataTable[[#This Row],[Order Date]])</f>
        <v>2026</v>
      </c>
      <c r="V1650" s="8" t="str">
        <f>"Q"&amp;ROUNDUP(MONTH(SalesDataTable[[#This Row],[Order Date]])/3,0)</f>
        <v>Q3</v>
      </c>
      <c r="W1650" s="9">
        <f>MONTH(SalesDataTable[[#This Row],[Order Date]])</f>
        <v>8</v>
      </c>
      <c r="X1650" s="8" t="str">
        <f>TEXT(SalesDataTable[[#This Row],[Order Date]],"mmm")</f>
        <v>Aug</v>
      </c>
    </row>
    <row r="1651" spans="1:24" ht="16">
      <c r="A1651" s="2">
        <v>4045</v>
      </c>
      <c r="B1651" s="3">
        <v>46249</v>
      </c>
      <c r="C1651" s="5">
        <f>YEAR(SalesDataTable[[#This Row],[Order Date]])</f>
        <v>2026</v>
      </c>
      <c r="D1651" s="14" t="str">
        <f>"Q"&amp;ROUNDUP(MONTH(SalesDataTable[[#This Row],[Order Date]])/3,0)</f>
        <v>Q3</v>
      </c>
      <c r="E1651" s="5">
        <f>MONTH(SalesDataTable[[#This Row],[Order Date]])</f>
        <v>8</v>
      </c>
      <c r="F1651" s="5" t="str">
        <f>TEXT(SalesDataTable[[#This Row],[Order Date]], "MMM")</f>
        <v>Aug</v>
      </c>
      <c r="G1651" s="4" t="s">
        <v>11</v>
      </c>
      <c r="H1651" s="4" t="s">
        <v>52</v>
      </c>
      <c r="I1651" s="4" t="s">
        <v>2</v>
      </c>
      <c r="J1651" s="4" t="s">
        <v>13</v>
      </c>
      <c r="K1651" s="4" t="s">
        <v>9</v>
      </c>
      <c r="L1651" s="4" t="s">
        <v>10</v>
      </c>
      <c r="M1651" s="9">
        <v>3</v>
      </c>
      <c r="N1651" s="6">
        <v>92.12</v>
      </c>
      <c r="O1651" s="7">
        <v>0.1</v>
      </c>
      <c r="P1651" s="6">
        <v>44.1</v>
      </c>
      <c r="Q1651" s="6">
        <f t="shared" si="100"/>
        <v>248.72400000000002</v>
      </c>
      <c r="R1651" s="6">
        <f t="shared" si="101"/>
        <v>132.30000000000001</v>
      </c>
      <c r="S1651" s="6">
        <f t="shared" si="102"/>
        <v>116.42400000000001</v>
      </c>
      <c r="T1651" s="8">
        <f t="shared" si="103"/>
        <v>0.46808510638297873</v>
      </c>
      <c r="U1651" s="5">
        <f>YEAR(SalesDataTable[[#This Row],[Order Date]])</f>
        <v>2026</v>
      </c>
      <c r="V1651" s="8" t="str">
        <f>"Q"&amp;ROUNDUP(MONTH(SalesDataTable[[#This Row],[Order Date]])/3,0)</f>
        <v>Q3</v>
      </c>
      <c r="W1651" s="9">
        <f>MONTH(SalesDataTable[[#This Row],[Order Date]])</f>
        <v>8</v>
      </c>
      <c r="X1651" s="8" t="str">
        <f>TEXT(SalesDataTable[[#This Row],[Order Date]],"mmm")</f>
        <v>Aug</v>
      </c>
    </row>
    <row r="1652" spans="1:24" ht="16">
      <c r="A1652" s="2">
        <v>4850</v>
      </c>
      <c r="B1652" s="3">
        <v>46249</v>
      </c>
      <c r="C1652" s="5">
        <f>YEAR(SalesDataTable[[#This Row],[Order Date]])</f>
        <v>2026</v>
      </c>
      <c r="D1652" s="14" t="str">
        <f>"Q"&amp;ROUNDUP(MONTH(SalesDataTable[[#This Row],[Order Date]])/3,0)</f>
        <v>Q3</v>
      </c>
      <c r="E1652" s="5">
        <f>MONTH(SalesDataTable[[#This Row],[Order Date]])</f>
        <v>8</v>
      </c>
      <c r="F1652" s="5" t="str">
        <f>TEXT(SalesDataTable[[#This Row],[Order Date]], "MMM")</f>
        <v>Aug</v>
      </c>
      <c r="G1652" s="4" t="s">
        <v>6</v>
      </c>
      <c r="H1652" s="4" t="s">
        <v>7</v>
      </c>
      <c r="I1652" s="4" t="s">
        <v>19</v>
      </c>
      <c r="J1652" s="4" t="s">
        <v>16</v>
      </c>
      <c r="K1652" s="4" t="s">
        <v>23</v>
      </c>
      <c r="L1652" s="4" t="s">
        <v>29</v>
      </c>
      <c r="M1652" s="9">
        <v>1</v>
      </c>
      <c r="N1652" s="6">
        <v>192.82</v>
      </c>
      <c r="O1652" s="7">
        <v>0</v>
      </c>
      <c r="P1652" s="6">
        <v>104.98</v>
      </c>
      <c r="Q1652" s="6">
        <f t="shared" si="100"/>
        <v>192.82</v>
      </c>
      <c r="R1652" s="6">
        <f t="shared" si="101"/>
        <v>104.98</v>
      </c>
      <c r="S1652" s="6">
        <f t="shared" si="102"/>
        <v>87.839999999999989</v>
      </c>
      <c r="T1652" s="8">
        <f t="shared" si="103"/>
        <v>0.45555440307022088</v>
      </c>
      <c r="U1652" s="5">
        <f>YEAR(SalesDataTable[[#This Row],[Order Date]])</f>
        <v>2026</v>
      </c>
      <c r="V1652" s="8" t="str">
        <f>"Q"&amp;ROUNDUP(MONTH(SalesDataTable[[#This Row],[Order Date]])/3,0)</f>
        <v>Q3</v>
      </c>
      <c r="W1652" s="9">
        <f>MONTH(SalesDataTable[[#This Row],[Order Date]])</f>
        <v>8</v>
      </c>
      <c r="X1652" s="8" t="str">
        <f>TEXT(SalesDataTable[[#This Row],[Order Date]],"mmm")</f>
        <v>Aug</v>
      </c>
    </row>
    <row r="1653" spans="1:24" ht="16">
      <c r="A1653" s="2">
        <v>71</v>
      </c>
      <c r="B1653" s="3">
        <v>46250</v>
      </c>
      <c r="C1653" s="5">
        <f>YEAR(SalesDataTable[[#This Row],[Order Date]])</f>
        <v>2026</v>
      </c>
      <c r="D1653" s="14" t="str">
        <f>"Q"&amp;ROUNDUP(MONTH(SalesDataTable[[#This Row],[Order Date]])/3,0)</f>
        <v>Q3</v>
      </c>
      <c r="E1653" s="5">
        <f>MONTH(SalesDataTable[[#This Row],[Order Date]])</f>
        <v>8</v>
      </c>
      <c r="F1653" s="5" t="str">
        <f>TEXT(SalesDataTable[[#This Row],[Order Date]], "MMM")</f>
        <v>Aug</v>
      </c>
      <c r="G1653" s="4" t="s">
        <v>11</v>
      </c>
      <c r="H1653" s="4" t="s">
        <v>52</v>
      </c>
      <c r="I1653" s="4" t="s">
        <v>2</v>
      </c>
      <c r="J1653" s="4" t="s">
        <v>13</v>
      </c>
      <c r="K1653" s="4" t="s">
        <v>4</v>
      </c>
      <c r="L1653" s="4" t="s">
        <v>5</v>
      </c>
      <c r="M1653" s="9">
        <v>3</v>
      </c>
      <c r="N1653" s="6">
        <v>80.099999999999994</v>
      </c>
      <c r="O1653" s="7">
        <v>0</v>
      </c>
      <c r="P1653" s="6">
        <v>42.41</v>
      </c>
      <c r="Q1653" s="6">
        <f t="shared" si="100"/>
        <v>240.29999999999998</v>
      </c>
      <c r="R1653" s="6">
        <f t="shared" si="101"/>
        <v>127.22999999999999</v>
      </c>
      <c r="S1653" s="6">
        <f t="shared" si="102"/>
        <v>113.07</v>
      </c>
      <c r="T1653" s="8">
        <f t="shared" si="103"/>
        <v>0.47053682896379528</v>
      </c>
      <c r="U1653" s="5">
        <f>YEAR(SalesDataTable[[#This Row],[Order Date]])</f>
        <v>2026</v>
      </c>
      <c r="V1653" s="8" t="str">
        <f>"Q"&amp;ROUNDUP(MONTH(SalesDataTable[[#This Row],[Order Date]])/3,0)</f>
        <v>Q3</v>
      </c>
      <c r="W1653" s="9">
        <f>MONTH(SalesDataTable[[#This Row],[Order Date]])</f>
        <v>8</v>
      </c>
      <c r="X1653" s="8" t="str">
        <f>TEXT(SalesDataTable[[#This Row],[Order Date]],"mmm")</f>
        <v>Aug</v>
      </c>
    </row>
    <row r="1654" spans="1:24" ht="16">
      <c r="A1654" s="2">
        <v>627</v>
      </c>
      <c r="B1654" s="3">
        <v>46250</v>
      </c>
      <c r="C1654" s="5">
        <f>YEAR(SalesDataTable[[#This Row],[Order Date]])</f>
        <v>2026</v>
      </c>
      <c r="D1654" s="14" t="str">
        <f>"Q"&amp;ROUNDUP(MONTH(SalesDataTable[[#This Row],[Order Date]])/3,0)</f>
        <v>Q3</v>
      </c>
      <c r="E1654" s="5">
        <f>MONTH(SalesDataTable[[#This Row],[Order Date]])</f>
        <v>8</v>
      </c>
      <c r="F1654" s="5" t="str">
        <f>TEXT(SalesDataTable[[#This Row],[Order Date]], "MMM")</f>
        <v>Aug</v>
      </c>
      <c r="G1654" s="4" t="s">
        <v>20</v>
      </c>
      <c r="H1654" s="4" t="s">
        <v>31</v>
      </c>
      <c r="I1654" s="4" t="s">
        <v>28</v>
      </c>
      <c r="J1654" s="4" t="s">
        <v>13</v>
      </c>
      <c r="K1654" s="4" t="s">
        <v>4</v>
      </c>
      <c r="L1654" s="4" t="s">
        <v>5</v>
      </c>
      <c r="M1654" s="9">
        <v>6</v>
      </c>
      <c r="N1654" s="6">
        <v>83.26</v>
      </c>
      <c r="O1654" s="7">
        <v>0</v>
      </c>
      <c r="P1654" s="6">
        <v>43.8</v>
      </c>
      <c r="Q1654" s="6">
        <f t="shared" si="100"/>
        <v>499.56000000000006</v>
      </c>
      <c r="R1654" s="6">
        <f t="shared" si="101"/>
        <v>262.79999999999995</v>
      </c>
      <c r="S1654" s="6">
        <f t="shared" si="102"/>
        <v>236.7600000000001</v>
      </c>
      <c r="T1654" s="8">
        <f t="shared" si="103"/>
        <v>0.47393706461686297</v>
      </c>
      <c r="U1654" s="5">
        <f>YEAR(SalesDataTable[[#This Row],[Order Date]])</f>
        <v>2026</v>
      </c>
      <c r="V1654" s="8" t="str">
        <f>"Q"&amp;ROUNDUP(MONTH(SalesDataTable[[#This Row],[Order Date]])/3,0)</f>
        <v>Q3</v>
      </c>
      <c r="W1654" s="9">
        <f>MONTH(SalesDataTable[[#This Row],[Order Date]])</f>
        <v>8</v>
      </c>
      <c r="X1654" s="8" t="str">
        <f>TEXT(SalesDataTable[[#This Row],[Order Date]],"mmm")</f>
        <v>Aug</v>
      </c>
    </row>
    <row r="1655" spans="1:24" ht="16">
      <c r="A1655" s="2">
        <v>959</v>
      </c>
      <c r="B1655" s="3">
        <v>46250</v>
      </c>
      <c r="C1655" s="5">
        <f>YEAR(SalesDataTable[[#This Row],[Order Date]])</f>
        <v>2026</v>
      </c>
      <c r="D1655" s="14" t="str">
        <f>"Q"&amp;ROUNDUP(MONTH(SalesDataTable[[#This Row],[Order Date]])/3,0)</f>
        <v>Q3</v>
      </c>
      <c r="E1655" s="5">
        <f>MONTH(SalesDataTable[[#This Row],[Order Date]])</f>
        <v>8</v>
      </c>
      <c r="F1655" s="5" t="str">
        <f>TEXT(SalesDataTable[[#This Row],[Order Date]], "MMM")</f>
        <v>Aug</v>
      </c>
      <c r="G1655" s="4" t="s">
        <v>6</v>
      </c>
      <c r="H1655" s="4" t="s">
        <v>7</v>
      </c>
      <c r="I1655" s="4" t="s">
        <v>19</v>
      </c>
      <c r="J1655" s="4" t="s">
        <v>3</v>
      </c>
      <c r="K1655" s="4" t="s">
        <v>34</v>
      </c>
      <c r="L1655" s="4" t="s">
        <v>35</v>
      </c>
      <c r="M1655" s="9">
        <v>4</v>
      </c>
      <c r="N1655" s="6">
        <v>40.46</v>
      </c>
      <c r="O1655" s="7">
        <v>0</v>
      </c>
      <c r="P1655" s="6">
        <v>15.12</v>
      </c>
      <c r="Q1655" s="6">
        <f t="shared" si="100"/>
        <v>161.84</v>
      </c>
      <c r="R1655" s="6">
        <f t="shared" si="101"/>
        <v>60.48</v>
      </c>
      <c r="S1655" s="6">
        <f t="shared" si="102"/>
        <v>101.36000000000001</v>
      </c>
      <c r="T1655" s="8">
        <f t="shared" si="103"/>
        <v>0.62629757785467133</v>
      </c>
      <c r="U1655" s="5">
        <f>YEAR(SalesDataTable[[#This Row],[Order Date]])</f>
        <v>2026</v>
      </c>
      <c r="V1655" s="8" t="str">
        <f>"Q"&amp;ROUNDUP(MONTH(SalesDataTable[[#This Row],[Order Date]])/3,0)</f>
        <v>Q3</v>
      </c>
      <c r="W1655" s="9">
        <f>MONTH(SalesDataTable[[#This Row],[Order Date]])</f>
        <v>8</v>
      </c>
      <c r="X1655" s="8" t="str">
        <f>TEXT(SalesDataTable[[#This Row],[Order Date]],"mmm")</f>
        <v>Aug</v>
      </c>
    </row>
    <row r="1656" spans="1:24" ht="16">
      <c r="A1656" s="2">
        <v>967</v>
      </c>
      <c r="B1656" s="3">
        <v>46250</v>
      </c>
      <c r="C1656" s="5">
        <f>YEAR(SalesDataTable[[#This Row],[Order Date]])</f>
        <v>2026</v>
      </c>
      <c r="D1656" s="14" t="str">
        <f>"Q"&amp;ROUNDUP(MONTH(SalesDataTable[[#This Row],[Order Date]])/3,0)</f>
        <v>Q3</v>
      </c>
      <c r="E1656" s="5">
        <f>MONTH(SalesDataTable[[#This Row],[Order Date]])</f>
        <v>8</v>
      </c>
      <c r="F1656" s="5" t="str">
        <f>TEXT(SalesDataTable[[#This Row],[Order Date]], "MMM")</f>
        <v>Aug</v>
      </c>
      <c r="G1656" s="4" t="s">
        <v>11</v>
      </c>
      <c r="H1656" s="4" t="s">
        <v>52</v>
      </c>
      <c r="I1656" s="4" t="s">
        <v>8</v>
      </c>
      <c r="J1656" s="4" t="s">
        <v>3</v>
      </c>
      <c r="K1656" s="4" t="s">
        <v>4</v>
      </c>
      <c r="L1656" s="4" t="s">
        <v>5</v>
      </c>
      <c r="M1656" s="9">
        <v>5</v>
      </c>
      <c r="N1656" s="6">
        <v>81.55</v>
      </c>
      <c r="O1656" s="7">
        <v>0.2</v>
      </c>
      <c r="P1656" s="6">
        <v>42.09</v>
      </c>
      <c r="Q1656" s="6">
        <f t="shared" si="100"/>
        <v>326.20000000000005</v>
      </c>
      <c r="R1656" s="6">
        <f t="shared" si="101"/>
        <v>210.45000000000002</v>
      </c>
      <c r="S1656" s="6">
        <f t="shared" si="102"/>
        <v>115.75000000000003</v>
      </c>
      <c r="T1656" s="8">
        <f t="shared" si="103"/>
        <v>0.3548436541998774</v>
      </c>
      <c r="U1656" s="5">
        <f>YEAR(SalesDataTable[[#This Row],[Order Date]])</f>
        <v>2026</v>
      </c>
      <c r="V1656" s="8" t="str">
        <f>"Q"&amp;ROUNDUP(MONTH(SalesDataTable[[#This Row],[Order Date]])/3,0)</f>
        <v>Q3</v>
      </c>
      <c r="W1656" s="9">
        <f>MONTH(SalesDataTable[[#This Row],[Order Date]])</f>
        <v>8</v>
      </c>
      <c r="X1656" s="8" t="str">
        <f>TEXT(SalesDataTable[[#This Row],[Order Date]],"mmm")</f>
        <v>Aug</v>
      </c>
    </row>
    <row r="1657" spans="1:24" ht="16">
      <c r="A1657" s="2">
        <v>1267</v>
      </c>
      <c r="B1657" s="3">
        <v>46250</v>
      </c>
      <c r="C1657" s="5">
        <f>YEAR(SalesDataTable[[#This Row],[Order Date]])</f>
        <v>2026</v>
      </c>
      <c r="D1657" s="14" t="str">
        <f>"Q"&amp;ROUNDUP(MONTH(SalesDataTable[[#This Row],[Order Date]])/3,0)</f>
        <v>Q3</v>
      </c>
      <c r="E1657" s="5">
        <f>MONTH(SalesDataTable[[#This Row],[Order Date]])</f>
        <v>8</v>
      </c>
      <c r="F1657" s="5" t="str">
        <f>TEXT(SalesDataTable[[#This Row],[Order Date]], "MMM")</f>
        <v>Aug</v>
      </c>
      <c r="G1657" s="4" t="s">
        <v>6</v>
      </c>
      <c r="H1657" s="4" t="s">
        <v>43</v>
      </c>
      <c r="I1657" s="4" t="s">
        <v>19</v>
      </c>
      <c r="J1657" s="4" t="s">
        <v>13</v>
      </c>
      <c r="K1657" s="4" t="s">
        <v>23</v>
      </c>
      <c r="L1657" s="4" t="s">
        <v>40</v>
      </c>
      <c r="M1657" s="9">
        <v>2</v>
      </c>
      <c r="N1657" s="6">
        <v>83.56</v>
      </c>
      <c r="O1657" s="7">
        <v>0</v>
      </c>
      <c r="P1657" s="6">
        <v>39.119999999999997</v>
      </c>
      <c r="Q1657" s="6">
        <f t="shared" si="100"/>
        <v>167.12</v>
      </c>
      <c r="R1657" s="6">
        <f t="shared" si="101"/>
        <v>78.239999999999995</v>
      </c>
      <c r="S1657" s="6">
        <f t="shared" si="102"/>
        <v>88.88000000000001</v>
      </c>
      <c r="T1657" s="8">
        <f t="shared" si="103"/>
        <v>0.53183341311632359</v>
      </c>
      <c r="U1657" s="5">
        <f>YEAR(SalesDataTable[[#This Row],[Order Date]])</f>
        <v>2026</v>
      </c>
      <c r="V1657" s="8" t="str">
        <f>"Q"&amp;ROUNDUP(MONTH(SalesDataTable[[#This Row],[Order Date]])/3,0)</f>
        <v>Q3</v>
      </c>
      <c r="W1657" s="9">
        <f>MONTH(SalesDataTable[[#This Row],[Order Date]])</f>
        <v>8</v>
      </c>
      <c r="X1657" s="8" t="str">
        <f>TEXT(SalesDataTable[[#This Row],[Order Date]],"mmm")</f>
        <v>Aug</v>
      </c>
    </row>
    <row r="1658" spans="1:24" ht="16">
      <c r="A1658" s="2">
        <v>1394</v>
      </c>
      <c r="B1658" s="3">
        <v>46250</v>
      </c>
      <c r="C1658" s="5">
        <f>YEAR(SalesDataTable[[#This Row],[Order Date]])</f>
        <v>2026</v>
      </c>
      <c r="D1658" s="14" t="str">
        <f>"Q"&amp;ROUNDUP(MONTH(SalesDataTable[[#This Row],[Order Date]])/3,0)</f>
        <v>Q3</v>
      </c>
      <c r="E1658" s="5">
        <f>MONTH(SalesDataTable[[#This Row],[Order Date]])</f>
        <v>8</v>
      </c>
      <c r="F1658" s="5" t="str">
        <f>TEXT(SalesDataTable[[#This Row],[Order Date]], "MMM")</f>
        <v>Aug</v>
      </c>
      <c r="G1658" s="4" t="s">
        <v>11</v>
      </c>
      <c r="H1658" s="4" t="s">
        <v>39</v>
      </c>
      <c r="I1658" s="4" t="s">
        <v>2</v>
      </c>
      <c r="J1658" s="4" t="s">
        <v>3</v>
      </c>
      <c r="K1658" s="4" t="s">
        <v>23</v>
      </c>
      <c r="L1658" s="4" t="s">
        <v>51</v>
      </c>
      <c r="M1658" s="9">
        <v>3</v>
      </c>
      <c r="N1658" s="6">
        <v>125.75</v>
      </c>
      <c r="O1658" s="7">
        <v>0</v>
      </c>
      <c r="P1658" s="6">
        <v>62.05</v>
      </c>
      <c r="Q1658" s="6">
        <f t="shared" si="100"/>
        <v>377.25</v>
      </c>
      <c r="R1658" s="6">
        <f t="shared" si="101"/>
        <v>186.14999999999998</v>
      </c>
      <c r="S1658" s="6">
        <f t="shared" si="102"/>
        <v>191.10000000000002</v>
      </c>
      <c r="T1658" s="8">
        <f t="shared" si="103"/>
        <v>0.50656063618290259</v>
      </c>
      <c r="U1658" s="5">
        <f>YEAR(SalesDataTable[[#This Row],[Order Date]])</f>
        <v>2026</v>
      </c>
      <c r="V1658" s="8" t="str">
        <f>"Q"&amp;ROUNDUP(MONTH(SalesDataTable[[#This Row],[Order Date]])/3,0)</f>
        <v>Q3</v>
      </c>
      <c r="W1658" s="9">
        <f>MONTH(SalesDataTable[[#This Row],[Order Date]])</f>
        <v>8</v>
      </c>
      <c r="X1658" s="8" t="str">
        <f>TEXT(SalesDataTable[[#This Row],[Order Date]],"mmm")</f>
        <v>Aug</v>
      </c>
    </row>
    <row r="1659" spans="1:24" ht="16">
      <c r="A1659" s="2">
        <v>1652</v>
      </c>
      <c r="B1659" s="3">
        <v>46250</v>
      </c>
      <c r="C1659" s="5">
        <f>YEAR(SalesDataTable[[#This Row],[Order Date]])</f>
        <v>2026</v>
      </c>
      <c r="D1659" s="14" t="str">
        <f>"Q"&amp;ROUNDUP(MONTH(SalesDataTable[[#This Row],[Order Date]])/3,0)</f>
        <v>Q3</v>
      </c>
      <c r="E1659" s="5">
        <f>MONTH(SalesDataTable[[#This Row],[Order Date]])</f>
        <v>8</v>
      </c>
      <c r="F1659" s="5" t="str">
        <f>TEXT(SalesDataTable[[#This Row],[Order Date]], "MMM")</f>
        <v>Aug</v>
      </c>
      <c r="G1659" s="4" t="s">
        <v>0</v>
      </c>
      <c r="H1659" s="4" t="s">
        <v>1</v>
      </c>
      <c r="I1659" s="4" t="s">
        <v>2</v>
      </c>
      <c r="J1659" s="4" t="s">
        <v>3</v>
      </c>
      <c r="K1659" s="4" t="s">
        <v>14</v>
      </c>
      <c r="L1659" s="4" t="s">
        <v>15</v>
      </c>
      <c r="M1659" s="9">
        <v>1</v>
      </c>
      <c r="N1659" s="6">
        <v>35.619999999999997</v>
      </c>
      <c r="O1659" s="7">
        <v>0.1</v>
      </c>
      <c r="P1659" s="6">
        <v>13.55</v>
      </c>
      <c r="Q1659" s="6">
        <f t="shared" si="100"/>
        <v>32.058</v>
      </c>
      <c r="R1659" s="6">
        <f t="shared" si="101"/>
        <v>13.55</v>
      </c>
      <c r="S1659" s="6">
        <f t="shared" si="102"/>
        <v>18.507999999999999</v>
      </c>
      <c r="T1659" s="8">
        <f t="shared" si="103"/>
        <v>0.57732859192713204</v>
      </c>
      <c r="U1659" s="5">
        <f>YEAR(SalesDataTable[[#This Row],[Order Date]])</f>
        <v>2026</v>
      </c>
      <c r="V1659" s="8" t="str">
        <f>"Q"&amp;ROUNDUP(MONTH(SalesDataTable[[#This Row],[Order Date]])/3,0)</f>
        <v>Q3</v>
      </c>
      <c r="W1659" s="9">
        <f>MONTH(SalesDataTable[[#This Row],[Order Date]])</f>
        <v>8</v>
      </c>
      <c r="X1659" s="8" t="str">
        <f>TEXT(SalesDataTable[[#This Row],[Order Date]],"mmm")</f>
        <v>Aug</v>
      </c>
    </row>
    <row r="1660" spans="1:24" ht="16">
      <c r="A1660" s="2">
        <v>2126</v>
      </c>
      <c r="B1660" s="3">
        <v>46250</v>
      </c>
      <c r="C1660" s="5">
        <f>YEAR(SalesDataTable[[#This Row],[Order Date]])</f>
        <v>2026</v>
      </c>
      <c r="D1660" s="14" t="str">
        <f>"Q"&amp;ROUNDUP(MONTH(SalesDataTable[[#This Row],[Order Date]])/3,0)</f>
        <v>Q3</v>
      </c>
      <c r="E1660" s="5">
        <f>MONTH(SalesDataTable[[#This Row],[Order Date]])</f>
        <v>8</v>
      </c>
      <c r="F1660" s="5" t="str">
        <f>TEXT(SalesDataTable[[#This Row],[Order Date]], "MMM")</f>
        <v>Aug</v>
      </c>
      <c r="G1660" s="4" t="s">
        <v>6</v>
      </c>
      <c r="H1660" s="4" t="s">
        <v>49</v>
      </c>
      <c r="I1660" s="4" t="s">
        <v>2</v>
      </c>
      <c r="J1660" s="4" t="s">
        <v>16</v>
      </c>
      <c r="K1660" s="4" t="s">
        <v>4</v>
      </c>
      <c r="L1660" s="4" t="s">
        <v>30</v>
      </c>
      <c r="M1660" s="9">
        <v>2</v>
      </c>
      <c r="N1660" s="6">
        <v>104.02</v>
      </c>
      <c r="O1660" s="7">
        <v>0</v>
      </c>
      <c r="P1660" s="6">
        <v>50.26</v>
      </c>
      <c r="Q1660" s="6">
        <f t="shared" si="100"/>
        <v>208.04</v>
      </c>
      <c r="R1660" s="6">
        <f t="shared" si="101"/>
        <v>100.52</v>
      </c>
      <c r="S1660" s="6">
        <f t="shared" si="102"/>
        <v>107.52</v>
      </c>
      <c r="T1660" s="8">
        <f t="shared" si="103"/>
        <v>0.51682368775235532</v>
      </c>
      <c r="U1660" s="5">
        <f>YEAR(SalesDataTable[[#This Row],[Order Date]])</f>
        <v>2026</v>
      </c>
      <c r="V1660" s="8" t="str">
        <f>"Q"&amp;ROUNDUP(MONTH(SalesDataTable[[#This Row],[Order Date]])/3,0)</f>
        <v>Q3</v>
      </c>
      <c r="W1660" s="9">
        <f>MONTH(SalesDataTable[[#This Row],[Order Date]])</f>
        <v>8</v>
      </c>
      <c r="X1660" s="8" t="str">
        <f>TEXT(SalesDataTable[[#This Row],[Order Date]],"mmm")</f>
        <v>Aug</v>
      </c>
    </row>
    <row r="1661" spans="1:24" ht="16">
      <c r="A1661" s="2">
        <v>2282</v>
      </c>
      <c r="B1661" s="3">
        <v>46250</v>
      </c>
      <c r="C1661" s="5">
        <f>YEAR(SalesDataTable[[#This Row],[Order Date]])</f>
        <v>2026</v>
      </c>
      <c r="D1661" s="14" t="str">
        <f>"Q"&amp;ROUNDUP(MONTH(SalesDataTable[[#This Row],[Order Date]])/3,0)</f>
        <v>Q3</v>
      </c>
      <c r="E1661" s="5">
        <f>MONTH(SalesDataTable[[#This Row],[Order Date]])</f>
        <v>8</v>
      </c>
      <c r="F1661" s="5" t="str">
        <f>TEXT(SalesDataTable[[#This Row],[Order Date]], "MMM")</f>
        <v>Aug</v>
      </c>
      <c r="G1661" s="4" t="s">
        <v>6</v>
      </c>
      <c r="H1661" s="4" t="s">
        <v>27</v>
      </c>
      <c r="I1661" s="4" t="s">
        <v>8</v>
      </c>
      <c r="J1661" s="4" t="s">
        <v>16</v>
      </c>
      <c r="K1661" s="4" t="s">
        <v>9</v>
      </c>
      <c r="L1661" s="4" t="s">
        <v>10</v>
      </c>
      <c r="M1661" s="9">
        <v>8</v>
      </c>
      <c r="N1661" s="6">
        <v>92.71</v>
      </c>
      <c r="O1661" s="7">
        <v>0.1</v>
      </c>
      <c r="P1661" s="6">
        <v>44.83</v>
      </c>
      <c r="Q1661" s="6">
        <f t="shared" si="100"/>
        <v>667.51199999999994</v>
      </c>
      <c r="R1661" s="6">
        <f t="shared" si="101"/>
        <v>358.64</v>
      </c>
      <c r="S1661" s="6">
        <f t="shared" si="102"/>
        <v>308.87199999999996</v>
      </c>
      <c r="T1661" s="8">
        <f t="shared" si="103"/>
        <v>0.46272126943036229</v>
      </c>
      <c r="U1661" s="5">
        <f>YEAR(SalesDataTable[[#This Row],[Order Date]])</f>
        <v>2026</v>
      </c>
      <c r="V1661" s="8" t="str">
        <f>"Q"&amp;ROUNDUP(MONTH(SalesDataTable[[#This Row],[Order Date]])/3,0)</f>
        <v>Q3</v>
      </c>
      <c r="W1661" s="9">
        <f>MONTH(SalesDataTable[[#This Row],[Order Date]])</f>
        <v>8</v>
      </c>
      <c r="X1661" s="8" t="str">
        <f>TEXT(SalesDataTable[[#This Row],[Order Date]],"mmm")</f>
        <v>Aug</v>
      </c>
    </row>
    <row r="1662" spans="1:24" ht="16">
      <c r="A1662" s="2">
        <v>2426</v>
      </c>
      <c r="B1662" s="3">
        <v>46250</v>
      </c>
      <c r="C1662" s="5">
        <f>YEAR(SalesDataTable[[#This Row],[Order Date]])</f>
        <v>2026</v>
      </c>
      <c r="D1662" s="14" t="str">
        <f>"Q"&amp;ROUNDUP(MONTH(SalesDataTable[[#This Row],[Order Date]])/3,0)</f>
        <v>Q3</v>
      </c>
      <c r="E1662" s="5">
        <f>MONTH(SalesDataTable[[#This Row],[Order Date]])</f>
        <v>8</v>
      </c>
      <c r="F1662" s="5" t="str">
        <f>TEXT(SalesDataTable[[#This Row],[Order Date]], "MMM")</f>
        <v>Aug</v>
      </c>
      <c r="G1662" s="4" t="s">
        <v>6</v>
      </c>
      <c r="H1662" s="4" t="s">
        <v>43</v>
      </c>
      <c r="I1662" s="4" t="s">
        <v>2</v>
      </c>
      <c r="J1662" s="4" t="s">
        <v>13</v>
      </c>
      <c r="K1662" s="4" t="s">
        <v>9</v>
      </c>
      <c r="L1662" s="4" t="s">
        <v>10</v>
      </c>
      <c r="M1662" s="9">
        <v>1</v>
      </c>
      <c r="N1662" s="6">
        <v>90.58</v>
      </c>
      <c r="O1662" s="7">
        <v>0</v>
      </c>
      <c r="P1662" s="6">
        <v>44.53</v>
      </c>
      <c r="Q1662" s="6">
        <f t="shared" si="100"/>
        <v>90.58</v>
      </c>
      <c r="R1662" s="6">
        <f t="shared" si="101"/>
        <v>44.53</v>
      </c>
      <c r="S1662" s="6">
        <f t="shared" si="102"/>
        <v>46.05</v>
      </c>
      <c r="T1662" s="8">
        <f t="shared" si="103"/>
        <v>0.50839037315080593</v>
      </c>
      <c r="U1662" s="5">
        <f>YEAR(SalesDataTable[[#This Row],[Order Date]])</f>
        <v>2026</v>
      </c>
      <c r="V1662" s="8" t="str">
        <f>"Q"&amp;ROUNDUP(MONTH(SalesDataTable[[#This Row],[Order Date]])/3,0)</f>
        <v>Q3</v>
      </c>
      <c r="W1662" s="9">
        <f>MONTH(SalesDataTable[[#This Row],[Order Date]])</f>
        <v>8</v>
      </c>
      <c r="X1662" s="8" t="str">
        <f>TEXT(SalesDataTable[[#This Row],[Order Date]],"mmm")</f>
        <v>Aug</v>
      </c>
    </row>
    <row r="1663" spans="1:24" ht="16">
      <c r="A1663" s="2">
        <v>2534</v>
      </c>
      <c r="B1663" s="3">
        <v>46250</v>
      </c>
      <c r="C1663" s="5">
        <f>YEAR(SalesDataTable[[#This Row],[Order Date]])</f>
        <v>2026</v>
      </c>
      <c r="D1663" s="14" t="str">
        <f>"Q"&amp;ROUNDUP(MONTH(SalesDataTable[[#This Row],[Order Date]])/3,0)</f>
        <v>Q3</v>
      </c>
      <c r="E1663" s="5">
        <f>MONTH(SalesDataTable[[#This Row],[Order Date]])</f>
        <v>8</v>
      </c>
      <c r="F1663" s="5" t="str">
        <f>TEXT(SalesDataTable[[#This Row],[Order Date]], "MMM")</f>
        <v>Aug</v>
      </c>
      <c r="G1663" s="4" t="s">
        <v>6</v>
      </c>
      <c r="H1663" s="4" t="s">
        <v>49</v>
      </c>
      <c r="I1663" s="4" t="s">
        <v>2</v>
      </c>
      <c r="J1663" s="4" t="s">
        <v>13</v>
      </c>
      <c r="K1663" s="4" t="s">
        <v>23</v>
      </c>
      <c r="L1663" s="4" t="s">
        <v>51</v>
      </c>
      <c r="M1663" s="9">
        <v>1</v>
      </c>
      <c r="N1663" s="6">
        <v>120.22</v>
      </c>
      <c r="O1663" s="7">
        <v>0</v>
      </c>
      <c r="P1663" s="6">
        <v>62.31</v>
      </c>
      <c r="Q1663" s="6">
        <f t="shared" si="100"/>
        <v>120.22</v>
      </c>
      <c r="R1663" s="6">
        <f t="shared" si="101"/>
        <v>62.31</v>
      </c>
      <c r="S1663" s="6">
        <f t="shared" si="102"/>
        <v>57.91</v>
      </c>
      <c r="T1663" s="8">
        <f t="shared" si="103"/>
        <v>0.48170021627017134</v>
      </c>
      <c r="U1663" s="5">
        <f>YEAR(SalesDataTable[[#This Row],[Order Date]])</f>
        <v>2026</v>
      </c>
      <c r="V1663" s="8" t="str">
        <f>"Q"&amp;ROUNDUP(MONTH(SalesDataTable[[#This Row],[Order Date]])/3,0)</f>
        <v>Q3</v>
      </c>
      <c r="W1663" s="9">
        <f>MONTH(SalesDataTable[[#This Row],[Order Date]])</f>
        <v>8</v>
      </c>
      <c r="X1663" s="8" t="str">
        <f>TEXT(SalesDataTable[[#This Row],[Order Date]],"mmm")</f>
        <v>Aug</v>
      </c>
    </row>
    <row r="1664" spans="1:24" ht="16">
      <c r="A1664" s="2">
        <v>2948</v>
      </c>
      <c r="B1664" s="3">
        <v>46250</v>
      </c>
      <c r="C1664" s="5">
        <f>YEAR(SalesDataTable[[#This Row],[Order Date]])</f>
        <v>2026</v>
      </c>
      <c r="D1664" s="14" t="str">
        <f>"Q"&amp;ROUNDUP(MONTH(SalesDataTable[[#This Row],[Order Date]])/3,0)</f>
        <v>Q3</v>
      </c>
      <c r="E1664" s="5">
        <f>MONTH(SalesDataTable[[#This Row],[Order Date]])</f>
        <v>8</v>
      </c>
      <c r="F1664" s="5" t="str">
        <f>TEXT(SalesDataTable[[#This Row],[Order Date]], "MMM")</f>
        <v>Aug</v>
      </c>
      <c r="G1664" s="4" t="s">
        <v>11</v>
      </c>
      <c r="H1664" s="4" t="s">
        <v>12</v>
      </c>
      <c r="I1664" s="4" t="s">
        <v>19</v>
      </c>
      <c r="J1664" s="4" t="s">
        <v>13</v>
      </c>
      <c r="K1664" s="4" t="s">
        <v>14</v>
      </c>
      <c r="L1664" s="4" t="s">
        <v>15</v>
      </c>
      <c r="M1664" s="9">
        <v>3</v>
      </c>
      <c r="N1664" s="6">
        <v>36.35</v>
      </c>
      <c r="O1664" s="7">
        <v>0</v>
      </c>
      <c r="P1664" s="6">
        <v>13.42</v>
      </c>
      <c r="Q1664" s="6">
        <f t="shared" si="100"/>
        <v>109.05000000000001</v>
      </c>
      <c r="R1664" s="6">
        <f t="shared" si="101"/>
        <v>40.26</v>
      </c>
      <c r="S1664" s="6">
        <f t="shared" si="102"/>
        <v>68.79000000000002</v>
      </c>
      <c r="T1664" s="8">
        <f t="shared" si="103"/>
        <v>0.63081155433287495</v>
      </c>
      <c r="U1664" s="5">
        <f>YEAR(SalesDataTable[[#This Row],[Order Date]])</f>
        <v>2026</v>
      </c>
      <c r="V1664" s="8" t="str">
        <f>"Q"&amp;ROUNDUP(MONTH(SalesDataTable[[#This Row],[Order Date]])/3,0)</f>
        <v>Q3</v>
      </c>
      <c r="W1664" s="9">
        <f>MONTH(SalesDataTable[[#This Row],[Order Date]])</f>
        <v>8</v>
      </c>
      <c r="X1664" s="8" t="str">
        <f>TEXT(SalesDataTable[[#This Row],[Order Date]],"mmm")</f>
        <v>Aug</v>
      </c>
    </row>
    <row r="1665" spans="1:24" ht="16">
      <c r="A1665" s="2">
        <v>3141</v>
      </c>
      <c r="B1665" s="3">
        <v>46250</v>
      </c>
      <c r="C1665" s="5">
        <f>YEAR(SalesDataTable[[#This Row],[Order Date]])</f>
        <v>2026</v>
      </c>
      <c r="D1665" s="14" t="str">
        <f>"Q"&amp;ROUNDUP(MONTH(SalesDataTable[[#This Row],[Order Date]])/3,0)</f>
        <v>Q3</v>
      </c>
      <c r="E1665" s="5">
        <f>MONTH(SalesDataTable[[#This Row],[Order Date]])</f>
        <v>8</v>
      </c>
      <c r="F1665" s="5" t="str">
        <f>TEXT(SalesDataTable[[#This Row],[Order Date]], "MMM")</f>
        <v>Aug</v>
      </c>
      <c r="G1665" s="4" t="s">
        <v>6</v>
      </c>
      <c r="H1665" s="4" t="s">
        <v>43</v>
      </c>
      <c r="I1665" s="4" t="s">
        <v>28</v>
      </c>
      <c r="J1665" s="4" t="s">
        <v>3</v>
      </c>
      <c r="K1665" s="4" t="s">
        <v>23</v>
      </c>
      <c r="L1665" s="4" t="s">
        <v>29</v>
      </c>
      <c r="M1665" s="9">
        <v>2</v>
      </c>
      <c r="N1665" s="6">
        <v>195.28</v>
      </c>
      <c r="O1665" s="7">
        <v>0</v>
      </c>
      <c r="P1665" s="6">
        <v>102.24</v>
      </c>
      <c r="Q1665" s="6">
        <f t="shared" si="100"/>
        <v>390.56</v>
      </c>
      <c r="R1665" s="6">
        <f t="shared" si="101"/>
        <v>204.48</v>
      </c>
      <c r="S1665" s="6">
        <f t="shared" si="102"/>
        <v>186.08</v>
      </c>
      <c r="T1665" s="8">
        <f t="shared" si="103"/>
        <v>0.4764440802949611</v>
      </c>
      <c r="U1665" s="5">
        <f>YEAR(SalesDataTable[[#This Row],[Order Date]])</f>
        <v>2026</v>
      </c>
      <c r="V1665" s="8" t="str">
        <f>"Q"&amp;ROUNDUP(MONTH(SalesDataTable[[#This Row],[Order Date]])/3,0)</f>
        <v>Q3</v>
      </c>
      <c r="W1665" s="9">
        <f>MONTH(SalesDataTable[[#This Row],[Order Date]])</f>
        <v>8</v>
      </c>
      <c r="X1665" s="8" t="str">
        <f>TEXT(SalesDataTable[[#This Row],[Order Date]],"mmm")</f>
        <v>Aug</v>
      </c>
    </row>
    <row r="1666" spans="1:24" ht="16">
      <c r="A1666" s="2">
        <v>3935</v>
      </c>
      <c r="B1666" s="3">
        <v>46250</v>
      </c>
      <c r="C1666" s="5">
        <f>YEAR(SalesDataTable[[#This Row],[Order Date]])</f>
        <v>2026</v>
      </c>
      <c r="D1666" s="14" t="str">
        <f>"Q"&amp;ROUNDUP(MONTH(SalesDataTable[[#This Row],[Order Date]])/3,0)</f>
        <v>Q3</v>
      </c>
      <c r="E1666" s="5">
        <f>MONTH(SalesDataTable[[#This Row],[Order Date]])</f>
        <v>8</v>
      </c>
      <c r="F1666" s="5" t="str">
        <f>TEXT(SalesDataTable[[#This Row],[Order Date]], "MMM")</f>
        <v>Aug</v>
      </c>
      <c r="G1666" s="4" t="s">
        <v>11</v>
      </c>
      <c r="H1666" s="4" t="s">
        <v>52</v>
      </c>
      <c r="I1666" s="4" t="s">
        <v>28</v>
      </c>
      <c r="J1666" s="4" t="s">
        <v>3</v>
      </c>
      <c r="K1666" s="4" t="s">
        <v>14</v>
      </c>
      <c r="L1666" s="4" t="s">
        <v>32</v>
      </c>
      <c r="M1666" s="9">
        <v>4</v>
      </c>
      <c r="N1666" s="6">
        <v>46.05</v>
      </c>
      <c r="O1666" s="7">
        <v>0</v>
      </c>
      <c r="P1666" s="6">
        <v>18.75</v>
      </c>
      <c r="Q1666" s="6">
        <f t="shared" ref="Q1666:Q1729" si="104">M1666*N1666*(1-O1666)</f>
        <v>184.2</v>
      </c>
      <c r="R1666" s="6">
        <f t="shared" ref="R1666:R1729" si="105">M1666*P1666</f>
        <v>75</v>
      </c>
      <c r="S1666" s="6">
        <f t="shared" ref="S1666:S1729" si="106">Q1666-R1666</f>
        <v>109.19999999999999</v>
      </c>
      <c r="T1666" s="8">
        <f t="shared" ref="T1666:T1729" si="107">IFERROR(S1666/Q1666,0)</f>
        <v>0.5928338762214983</v>
      </c>
      <c r="U1666" s="5">
        <f>YEAR(SalesDataTable[[#This Row],[Order Date]])</f>
        <v>2026</v>
      </c>
      <c r="V1666" s="8" t="str">
        <f>"Q"&amp;ROUNDUP(MONTH(SalesDataTable[[#This Row],[Order Date]])/3,0)</f>
        <v>Q3</v>
      </c>
      <c r="W1666" s="9">
        <f>MONTH(SalesDataTable[[#This Row],[Order Date]])</f>
        <v>8</v>
      </c>
      <c r="X1666" s="8" t="str">
        <f>TEXT(SalesDataTable[[#This Row],[Order Date]],"mmm")</f>
        <v>Aug</v>
      </c>
    </row>
    <row r="1667" spans="1:24" ht="16">
      <c r="A1667" s="2">
        <v>4636</v>
      </c>
      <c r="B1667" s="3">
        <v>46250</v>
      </c>
      <c r="C1667" s="5">
        <f>YEAR(SalesDataTable[[#This Row],[Order Date]])</f>
        <v>2026</v>
      </c>
      <c r="D1667" s="14" t="str">
        <f>"Q"&amp;ROUNDUP(MONTH(SalesDataTable[[#This Row],[Order Date]])/3,0)</f>
        <v>Q3</v>
      </c>
      <c r="E1667" s="5">
        <f>MONTH(SalesDataTable[[#This Row],[Order Date]])</f>
        <v>8</v>
      </c>
      <c r="F1667" s="5" t="str">
        <f>TEXT(SalesDataTable[[#This Row],[Order Date]], "MMM")</f>
        <v>Aug</v>
      </c>
      <c r="G1667" s="4" t="s">
        <v>0</v>
      </c>
      <c r="H1667" s="4" t="s">
        <v>1</v>
      </c>
      <c r="I1667" s="4" t="s">
        <v>19</v>
      </c>
      <c r="J1667" s="4" t="s">
        <v>3</v>
      </c>
      <c r="K1667" s="4" t="s">
        <v>23</v>
      </c>
      <c r="L1667" s="4" t="s">
        <v>40</v>
      </c>
      <c r="M1667" s="9">
        <v>1</v>
      </c>
      <c r="N1667" s="6">
        <v>81.040000000000006</v>
      </c>
      <c r="O1667" s="7">
        <v>0.1</v>
      </c>
      <c r="P1667" s="6">
        <v>39.29</v>
      </c>
      <c r="Q1667" s="6">
        <f t="shared" si="104"/>
        <v>72.936000000000007</v>
      </c>
      <c r="R1667" s="6">
        <f t="shared" si="105"/>
        <v>39.29</v>
      </c>
      <c r="S1667" s="6">
        <f t="shared" si="106"/>
        <v>33.646000000000008</v>
      </c>
      <c r="T1667" s="8">
        <f t="shared" si="107"/>
        <v>0.46130854447735009</v>
      </c>
      <c r="U1667" s="5">
        <f>YEAR(SalesDataTable[[#This Row],[Order Date]])</f>
        <v>2026</v>
      </c>
      <c r="V1667" s="8" t="str">
        <f>"Q"&amp;ROUNDUP(MONTH(SalesDataTable[[#This Row],[Order Date]])/3,0)</f>
        <v>Q3</v>
      </c>
      <c r="W1667" s="9">
        <f>MONTH(SalesDataTable[[#This Row],[Order Date]])</f>
        <v>8</v>
      </c>
      <c r="X1667" s="8" t="str">
        <f>TEXT(SalesDataTable[[#This Row],[Order Date]],"mmm")</f>
        <v>Aug</v>
      </c>
    </row>
    <row r="1668" spans="1:24" ht="16">
      <c r="A1668" s="2">
        <v>4895</v>
      </c>
      <c r="B1668" s="3">
        <v>46250</v>
      </c>
      <c r="C1668" s="5">
        <f>YEAR(SalesDataTable[[#This Row],[Order Date]])</f>
        <v>2026</v>
      </c>
      <c r="D1668" s="14" t="str">
        <f>"Q"&amp;ROUNDUP(MONTH(SalesDataTable[[#This Row],[Order Date]])/3,0)</f>
        <v>Q3</v>
      </c>
      <c r="E1668" s="5">
        <f>MONTH(SalesDataTable[[#This Row],[Order Date]])</f>
        <v>8</v>
      </c>
      <c r="F1668" s="5" t="str">
        <f>TEXT(SalesDataTable[[#This Row],[Order Date]], "MMM")</f>
        <v>Aug</v>
      </c>
      <c r="G1668" s="4" t="s">
        <v>0</v>
      </c>
      <c r="H1668" s="4" t="s">
        <v>50</v>
      </c>
      <c r="I1668" s="4" t="s">
        <v>19</v>
      </c>
      <c r="J1668" s="4" t="s">
        <v>16</v>
      </c>
      <c r="K1668" s="4" t="s">
        <v>23</v>
      </c>
      <c r="L1668" s="4" t="s">
        <v>29</v>
      </c>
      <c r="M1668" s="9">
        <v>1</v>
      </c>
      <c r="N1668" s="6">
        <v>191.12</v>
      </c>
      <c r="O1668" s="7">
        <v>0.05</v>
      </c>
      <c r="P1668" s="6">
        <v>106.14</v>
      </c>
      <c r="Q1668" s="6">
        <f t="shared" si="104"/>
        <v>181.56399999999999</v>
      </c>
      <c r="R1668" s="6">
        <f t="shared" si="105"/>
        <v>106.14</v>
      </c>
      <c r="S1668" s="6">
        <f t="shared" si="106"/>
        <v>75.423999999999992</v>
      </c>
      <c r="T1668" s="8">
        <f t="shared" si="107"/>
        <v>0.41541274702033443</v>
      </c>
      <c r="U1668" s="5">
        <f>YEAR(SalesDataTable[[#This Row],[Order Date]])</f>
        <v>2026</v>
      </c>
      <c r="V1668" s="8" t="str">
        <f>"Q"&amp;ROUNDUP(MONTH(SalesDataTable[[#This Row],[Order Date]])/3,0)</f>
        <v>Q3</v>
      </c>
      <c r="W1668" s="9">
        <f>MONTH(SalesDataTable[[#This Row],[Order Date]])</f>
        <v>8</v>
      </c>
      <c r="X1668" s="8" t="str">
        <f>TEXT(SalesDataTable[[#This Row],[Order Date]],"mmm")</f>
        <v>Aug</v>
      </c>
    </row>
    <row r="1669" spans="1:24" ht="16">
      <c r="A1669" s="2">
        <v>5029</v>
      </c>
      <c r="B1669" s="3">
        <v>46250</v>
      </c>
      <c r="C1669" s="5">
        <f>YEAR(SalesDataTable[[#This Row],[Order Date]])</f>
        <v>2026</v>
      </c>
      <c r="D1669" s="14" t="str">
        <f>"Q"&amp;ROUNDUP(MONTH(SalesDataTable[[#This Row],[Order Date]])/3,0)</f>
        <v>Q3</v>
      </c>
      <c r="E1669" s="5">
        <f>MONTH(SalesDataTable[[#This Row],[Order Date]])</f>
        <v>8</v>
      </c>
      <c r="F1669" s="5" t="str">
        <f>TEXT(SalesDataTable[[#This Row],[Order Date]], "MMM")</f>
        <v>Aug</v>
      </c>
      <c r="G1669" s="4" t="s">
        <v>0</v>
      </c>
      <c r="H1669" s="4" t="s">
        <v>50</v>
      </c>
      <c r="I1669" s="4" t="s">
        <v>2</v>
      </c>
      <c r="J1669" s="4" t="s">
        <v>13</v>
      </c>
      <c r="K1669" s="4" t="s">
        <v>9</v>
      </c>
      <c r="L1669" s="4" t="s">
        <v>37</v>
      </c>
      <c r="M1669" s="9">
        <v>1</v>
      </c>
      <c r="N1669" s="6">
        <v>156.19</v>
      </c>
      <c r="O1669" s="7">
        <v>0</v>
      </c>
      <c r="P1669" s="6">
        <v>79.239999999999995</v>
      </c>
      <c r="Q1669" s="6">
        <f t="shared" si="104"/>
        <v>156.19</v>
      </c>
      <c r="R1669" s="6">
        <f t="shared" si="105"/>
        <v>79.239999999999995</v>
      </c>
      <c r="S1669" s="6">
        <f t="shared" si="106"/>
        <v>76.95</v>
      </c>
      <c r="T1669" s="8">
        <f t="shared" si="107"/>
        <v>0.49266918496702738</v>
      </c>
      <c r="U1669" s="5">
        <f>YEAR(SalesDataTable[[#This Row],[Order Date]])</f>
        <v>2026</v>
      </c>
      <c r="V1669" s="8" t="str">
        <f>"Q"&amp;ROUNDUP(MONTH(SalesDataTable[[#This Row],[Order Date]])/3,0)</f>
        <v>Q3</v>
      </c>
      <c r="W1669" s="9">
        <f>MONTH(SalesDataTable[[#This Row],[Order Date]])</f>
        <v>8</v>
      </c>
      <c r="X1669" s="8" t="str">
        <f>TEXT(SalesDataTable[[#This Row],[Order Date]],"mmm")</f>
        <v>Aug</v>
      </c>
    </row>
    <row r="1670" spans="1:24" ht="16">
      <c r="A1670" s="2">
        <v>1965</v>
      </c>
      <c r="B1670" s="3">
        <v>46251</v>
      </c>
      <c r="C1670" s="5">
        <f>YEAR(SalesDataTable[[#This Row],[Order Date]])</f>
        <v>2026</v>
      </c>
      <c r="D1670" s="14" t="str">
        <f>"Q"&amp;ROUNDUP(MONTH(SalesDataTable[[#This Row],[Order Date]])/3,0)</f>
        <v>Q3</v>
      </c>
      <c r="E1670" s="5">
        <f>MONTH(SalesDataTable[[#This Row],[Order Date]])</f>
        <v>8</v>
      </c>
      <c r="F1670" s="5" t="str">
        <f>TEXT(SalesDataTable[[#This Row],[Order Date]], "MMM")</f>
        <v>Aug</v>
      </c>
      <c r="G1670" s="4" t="s">
        <v>6</v>
      </c>
      <c r="H1670" s="4" t="s">
        <v>41</v>
      </c>
      <c r="I1670" s="4" t="s">
        <v>2</v>
      </c>
      <c r="J1670" s="4" t="s">
        <v>3</v>
      </c>
      <c r="K1670" s="4" t="s">
        <v>14</v>
      </c>
      <c r="L1670" s="4" t="s">
        <v>15</v>
      </c>
      <c r="M1670" s="9">
        <v>4</v>
      </c>
      <c r="N1670" s="6">
        <v>36.93</v>
      </c>
      <c r="O1670" s="7">
        <v>0</v>
      </c>
      <c r="P1670" s="6">
        <v>13.36</v>
      </c>
      <c r="Q1670" s="6">
        <f t="shared" si="104"/>
        <v>147.72</v>
      </c>
      <c r="R1670" s="6">
        <f t="shared" si="105"/>
        <v>53.44</v>
      </c>
      <c r="S1670" s="6">
        <f t="shared" si="106"/>
        <v>94.28</v>
      </c>
      <c r="T1670" s="8">
        <f t="shared" si="107"/>
        <v>0.63823449769834828</v>
      </c>
      <c r="U1670" s="5">
        <f>YEAR(SalesDataTable[[#This Row],[Order Date]])</f>
        <v>2026</v>
      </c>
      <c r="V1670" s="8" t="str">
        <f>"Q"&amp;ROUNDUP(MONTH(SalesDataTable[[#This Row],[Order Date]])/3,0)</f>
        <v>Q3</v>
      </c>
      <c r="W1670" s="9">
        <f>MONTH(SalesDataTable[[#This Row],[Order Date]])</f>
        <v>8</v>
      </c>
      <c r="X1670" s="8" t="str">
        <f>TEXT(SalesDataTable[[#This Row],[Order Date]],"mmm")</f>
        <v>Aug</v>
      </c>
    </row>
    <row r="1671" spans="1:24" ht="16">
      <c r="A1671" s="2">
        <v>3647</v>
      </c>
      <c r="B1671" s="3">
        <v>46251</v>
      </c>
      <c r="C1671" s="5">
        <f>YEAR(SalesDataTable[[#This Row],[Order Date]])</f>
        <v>2026</v>
      </c>
      <c r="D1671" s="14" t="str">
        <f>"Q"&amp;ROUNDUP(MONTH(SalesDataTable[[#This Row],[Order Date]])/3,0)</f>
        <v>Q3</v>
      </c>
      <c r="E1671" s="5">
        <f>MONTH(SalesDataTable[[#This Row],[Order Date]])</f>
        <v>8</v>
      </c>
      <c r="F1671" s="5" t="str">
        <f>TEXT(SalesDataTable[[#This Row],[Order Date]], "MMM")</f>
        <v>Aug</v>
      </c>
      <c r="G1671" s="4" t="s">
        <v>6</v>
      </c>
      <c r="H1671" s="4" t="s">
        <v>43</v>
      </c>
      <c r="I1671" s="4" t="s">
        <v>19</v>
      </c>
      <c r="J1671" s="4" t="s">
        <v>3</v>
      </c>
      <c r="K1671" s="4" t="s">
        <v>4</v>
      </c>
      <c r="L1671" s="4" t="s">
        <v>30</v>
      </c>
      <c r="M1671" s="9">
        <v>3</v>
      </c>
      <c r="N1671" s="6">
        <v>104.96</v>
      </c>
      <c r="O1671" s="7">
        <v>0.05</v>
      </c>
      <c r="P1671" s="6">
        <v>51.66</v>
      </c>
      <c r="Q1671" s="6">
        <f t="shared" si="104"/>
        <v>299.13599999999997</v>
      </c>
      <c r="R1671" s="6">
        <f t="shared" si="105"/>
        <v>154.97999999999999</v>
      </c>
      <c r="S1671" s="6">
        <f t="shared" si="106"/>
        <v>144.15599999999998</v>
      </c>
      <c r="T1671" s="8">
        <f t="shared" si="107"/>
        <v>0.48190789473684209</v>
      </c>
      <c r="U1671" s="5">
        <f>YEAR(SalesDataTable[[#This Row],[Order Date]])</f>
        <v>2026</v>
      </c>
      <c r="V1671" s="8" t="str">
        <f>"Q"&amp;ROUNDUP(MONTH(SalesDataTable[[#This Row],[Order Date]])/3,0)</f>
        <v>Q3</v>
      </c>
      <c r="W1671" s="9">
        <f>MONTH(SalesDataTable[[#This Row],[Order Date]])</f>
        <v>8</v>
      </c>
      <c r="X1671" s="8" t="str">
        <f>TEXT(SalesDataTable[[#This Row],[Order Date]],"mmm")</f>
        <v>Aug</v>
      </c>
    </row>
    <row r="1672" spans="1:24" ht="16">
      <c r="A1672" s="2">
        <v>3918</v>
      </c>
      <c r="B1672" s="3">
        <v>46251</v>
      </c>
      <c r="C1672" s="5">
        <f>YEAR(SalesDataTable[[#This Row],[Order Date]])</f>
        <v>2026</v>
      </c>
      <c r="D1672" s="14" t="str">
        <f>"Q"&amp;ROUNDUP(MONTH(SalesDataTable[[#This Row],[Order Date]])/3,0)</f>
        <v>Q3</v>
      </c>
      <c r="E1672" s="5">
        <f>MONTH(SalesDataTable[[#This Row],[Order Date]])</f>
        <v>8</v>
      </c>
      <c r="F1672" s="5" t="str">
        <f>TEXT(SalesDataTable[[#This Row],[Order Date]], "MMM")</f>
        <v>Aug</v>
      </c>
      <c r="G1672" s="4" t="s">
        <v>6</v>
      </c>
      <c r="H1672" s="4" t="s">
        <v>7</v>
      </c>
      <c r="I1672" s="4" t="s">
        <v>28</v>
      </c>
      <c r="J1672" s="4" t="s">
        <v>13</v>
      </c>
      <c r="K1672" s="4" t="s">
        <v>14</v>
      </c>
      <c r="L1672" s="4" t="s">
        <v>48</v>
      </c>
      <c r="M1672" s="9">
        <v>3</v>
      </c>
      <c r="N1672" s="6">
        <v>168.51</v>
      </c>
      <c r="O1672" s="7">
        <v>0</v>
      </c>
      <c r="P1672" s="6">
        <v>85.34</v>
      </c>
      <c r="Q1672" s="6">
        <f t="shared" si="104"/>
        <v>505.53</v>
      </c>
      <c r="R1672" s="6">
        <f t="shared" si="105"/>
        <v>256.02</v>
      </c>
      <c r="S1672" s="6">
        <f t="shared" si="106"/>
        <v>249.51</v>
      </c>
      <c r="T1672" s="8">
        <f t="shared" si="107"/>
        <v>0.49356121298439265</v>
      </c>
      <c r="U1672" s="5">
        <f>YEAR(SalesDataTable[[#This Row],[Order Date]])</f>
        <v>2026</v>
      </c>
      <c r="V1672" s="8" t="str">
        <f>"Q"&amp;ROUNDUP(MONTH(SalesDataTable[[#This Row],[Order Date]])/3,0)</f>
        <v>Q3</v>
      </c>
      <c r="W1672" s="9">
        <f>MONTH(SalesDataTable[[#This Row],[Order Date]])</f>
        <v>8</v>
      </c>
      <c r="X1672" s="8" t="str">
        <f>TEXT(SalesDataTable[[#This Row],[Order Date]],"mmm")</f>
        <v>Aug</v>
      </c>
    </row>
    <row r="1673" spans="1:24" ht="16">
      <c r="A1673" s="2">
        <v>4256</v>
      </c>
      <c r="B1673" s="3">
        <v>46251</v>
      </c>
      <c r="C1673" s="5">
        <f>YEAR(SalesDataTable[[#This Row],[Order Date]])</f>
        <v>2026</v>
      </c>
      <c r="D1673" s="14" t="str">
        <f>"Q"&amp;ROUNDUP(MONTH(SalesDataTable[[#This Row],[Order Date]])/3,0)</f>
        <v>Q3</v>
      </c>
      <c r="E1673" s="5">
        <f>MONTH(SalesDataTable[[#This Row],[Order Date]])</f>
        <v>8</v>
      </c>
      <c r="F1673" s="5" t="str">
        <f>TEXT(SalesDataTable[[#This Row],[Order Date]], "MMM")</f>
        <v>Aug</v>
      </c>
      <c r="G1673" s="4" t="s">
        <v>6</v>
      </c>
      <c r="H1673" s="4" t="s">
        <v>43</v>
      </c>
      <c r="I1673" s="4" t="s">
        <v>19</v>
      </c>
      <c r="J1673" s="4" t="s">
        <v>13</v>
      </c>
      <c r="K1673" s="4" t="s">
        <v>14</v>
      </c>
      <c r="L1673" s="4" t="s">
        <v>32</v>
      </c>
      <c r="M1673" s="9">
        <v>1</v>
      </c>
      <c r="N1673" s="6">
        <v>46.44</v>
      </c>
      <c r="O1673" s="7">
        <v>0.05</v>
      </c>
      <c r="P1673" s="6">
        <v>18.59</v>
      </c>
      <c r="Q1673" s="6">
        <f t="shared" si="104"/>
        <v>44.117999999999995</v>
      </c>
      <c r="R1673" s="6">
        <f t="shared" si="105"/>
        <v>18.59</v>
      </c>
      <c r="S1673" s="6">
        <f t="shared" si="106"/>
        <v>25.527999999999995</v>
      </c>
      <c r="T1673" s="8">
        <f t="shared" si="107"/>
        <v>0.57863003762636556</v>
      </c>
      <c r="U1673" s="5">
        <f>YEAR(SalesDataTable[[#This Row],[Order Date]])</f>
        <v>2026</v>
      </c>
      <c r="V1673" s="8" t="str">
        <f>"Q"&amp;ROUNDUP(MONTH(SalesDataTable[[#This Row],[Order Date]])/3,0)</f>
        <v>Q3</v>
      </c>
      <c r="W1673" s="9">
        <f>MONTH(SalesDataTable[[#This Row],[Order Date]])</f>
        <v>8</v>
      </c>
      <c r="X1673" s="8" t="str">
        <f>TEXT(SalesDataTable[[#This Row],[Order Date]],"mmm")</f>
        <v>Aug</v>
      </c>
    </row>
    <row r="1674" spans="1:24" ht="16">
      <c r="A1674" s="2">
        <v>5087</v>
      </c>
      <c r="B1674" s="3">
        <v>46251</v>
      </c>
      <c r="C1674" s="5">
        <f>YEAR(SalesDataTable[[#This Row],[Order Date]])</f>
        <v>2026</v>
      </c>
      <c r="D1674" s="14" t="str">
        <f>"Q"&amp;ROUNDUP(MONTH(SalesDataTable[[#This Row],[Order Date]])/3,0)</f>
        <v>Q3</v>
      </c>
      <c r="E1674" s="5">
        <f>MONTH(SalesDataTable[[#This Row],[Order Date]])</f>
        <v>8</v>
      </c>
      <c r="F1674" s="5" t="str">
        <f>TEXT(SalesDataTable[[#This Row],[Order Date]], "MMM")</f>
        <v>Aug</v>
      </c>
      <c r="G1674" s="4" t="s">
        <v>0</v>
      </c>
      <c r="H1674" s="4" t="s">
        <v>1</v>
      </c>
      <c r="I1674" s="4" t="s">
        <v>2</v>
      </c>
      <c r="J1674" s="4" t="s">
        <v>13</v>
      </c>
      <c r="K1674" s="4" t="s">
        <v>9</v>
      </c>
      <c r="L1674" s="4" t="s">
        <v>46</v>
      </c>
      <c r="M1674" s="9">
        <v>1</v>
      </c>
      <c r="N1674" s="6">
        <v>69.900000000000006</v>
      </c>
      <c r="O1674" s="7">
        <v>0.1</v>
      </c>
      <c r="P1674" s="6">
        <v>31.43</v>
      </c>
      <c r="Q1674" s="6">
        <f t="shared" si="104"/>
        <v>62.910000000000004</v>
      </c>
      <c r="R1674" s="6">
        <f t="shared" si="105"/>
        <v>31.43</v>
      </c>
      <c r="S1674" s="6">
        <f t="shared" si="106"/>
        <v>31.480000000000004</v>
      </c>
      <c r="T1674" s="8">
        <f t="shared" si="107"/>
        <v>0.50039739310125575</v>
      </c>
      <c r="U1674" s="5">
        <f>YEAR(SalesDataTable[[#This Row],[Order Date]])</f>
        <v>2026</v>
      </c>
      <c r="V1674" s="8" t="str">
        <f>"Q"&amp;ROUNDUP(MONTH(SalesDataTable[[#This Row],[Order Date]])/3,0)</f>
        <v>Q3</v>
      </c>
      <c r="W1674" s="9">
        <f>MONTH(SalesDataTable[[#This Row],[Order Date]])</f>
        <v>8</v>
      </c>
      <c r="X1674" s="8" t="str">
        <f>TEXT(SalesDataTable[[#This Row],[Order Date]],"mmm")</f>
        <v>Aug</v>
      </c>
    </row>
    <row r="1675" spans="1:24" ht="16">
      <c r="A1675" s="2">
        <v>1921</v>
      </c>
      <c r="B1675" s="3">
        <v>46252</v>
      </c>
      <c r="C1675" s="5">
        <f>YEAR(SalesDataTable[[#This Row],[Order Date]])</f>
        <v>2026</v>
      </c>
      <c r="D1675" s="14" t="str">
        <f>"Q"&amp;ROUNDUP(MONTH(SalesDataTable[[#This Row],[Order Date]])/3,0)</f>
        <v>Q3</v>
      </c>
      <c r="E1675" s="5">
        <f>MONTH(SalesDataTable[[#This Row],[Order Date]])</f>
        <v>8</v>
      </c>
      <c r="F1675" s="5" t="str">
        <f>TEXT(SalesDataTable[[#This Row],[Order Date]], "MMM")</f>
        <v>Aug</v>
      </c>
      <c r="G1675" s="4" t="s">
        <v>20</v>
      </c>
      <c r="H1675" s="4" t="s">
        <v>47</v>
      </c>
      <c r="I1675" s="4" t="s">
        <v>2</v>
      </c>
      <c r="J1675" s="4" t="s">
        <v>13</v>
      </c>
      <c r="K1675" s="4" t="s">
        <v>4</v>
      </c>
      <c r="L1675" s="4" t="s">
        <v>26</v>
      </c>
      <c r="M1675" s="9">
        <v>2</v>
      </c>
      <c r="N1675" s="6">
        <v>39.83</v>
      </c>
      <c r="O1675" s="7">
        <v>0</v>
      </c>
      <c r="P1675" s="6">
        <v>17.18</v>
      </c>
      <c r="Q1675" s="6">
        <f t="shared" si="104"/>
        <v>79.66</v>
      </c>
      <c r="R1675" s="6">
        <f t="shared" si="105"/>
        <v>34.36</v>
      </c>
      <c r="S1675" s="6">
        <f t="shared" si="106"/>
        <v>45.3</v>
      </c>
      <c r="T1675" s="8">
        <f t="shared" si="107"/>
        <v>0.56866683404468987</v>
      </c>
      <c r="U1675" s="5">
        <f>YEAR(SalesDataTable[[#This Row],[Order Date]])</f>
        <v>2026</v>
      </c>
      <c r="V1675" s="8" t="str">
        <f>"Q"&amp;ROUNDUP(MONTH(SalesDataTable[[#This Row],[Order Date]])/3,0)</f>
        <v>Q3</v>
      </c>
      <c r="W1675" s="9">
        <f>MONTH(SalesDataTable[[#This Row],[Order Date]])</f>
        <v>8</v>
      </c>
      <c r="X1675" s="8" t="str">
        <f>TEXT(SalesDataTable[[#This Row],[Order Date]],"mmm")</f>
        <v>Aug</v>
      </c>
    </row>
    <row r="1676" spans="1:24" ht="16">
      <c r="A1676" s="2">
        <v>1966</v>
      </c>
      <c r="B1676" s="3">
        <v>46252</v>
      </c>
      <c r="C1676" s="5">
        <f>YEAR(SalesDataTable[[#This Row],[Order Date]])</f>
        <v>2026</v>
      </c>
      <c r="D1676" s="14" t="str">
        <f>"Q"&amp;ROUNDUP(MONTH(SalesDataTable[[#This Row],[Order Date]])/3,0)</f>
        <v>Q3</v>
      </c>
      <c r="E1676" s="5">
        <f>MONTH(SalesDataTable[[#This Row],[Order Date]])</f>
        <v>8</v>
      </c>
      <c r="F1676" s="5" t="str">
        <f>TEXT(SalesDataTable[[#This Row],[Order Date]], "MMM")</f>
        <v>Aug</v>
      </c>
      <c r="G1676" s="4" t="s">
        <v>0</v>
      </c>
      <c r="H1676" s="4" t="s">
        <v>36</v>
      </c>
      <c r="I1676" s="4" t="s">
        <v>2</v>
      </c>
      <c r="J1676" s="4" t="s">
        <v>13</v>
      </c>
      <c r="K1676" s="4" t="s">
        <v>14</v>
      </c>
      <c r="L1676" s="4" t="s">
        <v>15</v>
      </c>
      <c r="M1676" s="9">
        <v>2</v>
      </c>
      <c r="N1676" s="6">
        <v>36.020000000000003</v>
      </c>
      <c r="O1676" s="7">
        <v>0</v>
      </c>
      <c r="P1676" s="6">
        <v>13.87</v>
      </c>
      <c r="Q1676" s="6">
        <f t="shared" si="104"/>
        <v>72.040000000000006</v>
      </c>
      <c r="R1676" s="6">
        <f t="shared" si="105"/>
        <v>27.74</v>
      </c>
      <c r="S1676" s="6">
        <f t="shared" si="106"/>
        <v>44.300000000000011</v>
      </c>
      <c r="T1676" s="8">
        <f t="shared" si="107"/>
        <v>0.61493614658523055</v>
      </c>
      <c r="U1676" s="5">
        <f>YEAR(SalesDataTable[[#This Row],[Order Date]])</f>
        <v>2026</v>
      </c>
      <c r="V1676" s="8" t="str">
        <f>"Q"&amp;ROUNDUP(MONTH(SalesDataTable[[#This Row],[Order Date]])/3,0)</f>
        <v>Q3</v>
      </c>
      <c r="W1676" s="9">
        <f>MONTH(SalesDataTable[[#This Row],[Order Date]])</f>
        <v>8</v>
      </c>
      <c r="X1676" s="8" t="str">
        <f>TEXT(SalesDataTable[[#This Row],[Order Date]],"mmm")</f>
        <v>Aug</v>
      </c>
    </row>
    <row r="1677" spans="1:24" ht="16">
      <c r="A1677" s="2">
        <v>2431</v>
      </c>
      <c r="B1677" s="3">
        <v>46252</v>
      </c>
      <c r="C1677" s="5">
        <f>YEAR(SalesDataTable[[#This Row],[Order Date]])</f>
        <v>2026</v>
      </c>
      <c r="D1677" s="14" t="str">
        <f>"Q"&amp;ROUNDUP(MONTH(SalesDataTable[[#This Row],[Order Date]])/3,0)</f>
        <v>Q3</v>
      </c>
      <c r="E1677" s="5">
        <f>MONTH(SalesDataTable[[#This Row],[Order Date]])</f>
        <v>8</v>
      </c>
      <c r="F1677" s="5" t="str">
        <f>TEXT(SalesDataTable[[#This Row],[Order Date]], "MMM")</f>
        <v>Aug</v>
      </c>
      <c r="G1677" s="4" t="s">
        <v>0</v>
      </c>
      <c r="H1677" s="4" t="s">
        <v>50</v>
      </c>
      <c r="I1677" s="4" t="s">
        <v>28</v>
      </c>
      <c r="J1677" s="4" t="s">
        <v>16</v>
      </c>
      <c r="K1677" s="4" t="s">
        <v>34</v>
      </c>
      <c r="L1677" s="4" t="s">
        <v>38</v>
      </c>
      <c r="M1677" s="9">
        <v>3</v>
      </c>
      <c r="N1677" s="6">
        <v>125.31</v>
      </c>
      <c r="O1677" s="7">
        <v>0</v>
      </c>
      <c r="P1677" s="6">
        <v>67.64</v>
      </c>
      <c r="Q1677" s="6">
        <f t="shared" si="104"/>
        <v>375.93</v>
      </c>
      <c r="R1677" s="6">
        <f t="shared" si="105"/>
        <v>202.92000000000002</v>
      </c>
      <c r="S1677" s="6">
        <f t="shared" si="106"/>
        <v>173.01</v>
      </c>
      <c r="T1677" s="8">
        <f t="shared" si="107"/>
        <v>0.46021865772883247</v>
      </c>
      <c r="U1677" s="5">
        <f>YEAR(SalesDataTable[[#This Row],[Order Date]])</f>
        <v>2026</v>
      </c>
      <c r="V1677" s="8" t="str">
        <f>"Q"&amp;ROUNDUP(MONTH(SalesDataTable[[#This Row],[Order Date]])/3,0)</f>
        <v>Q3</v>
      </c>
      <c r="W1677" s="9">
        <f>MONTH(SalesDataTable[[#This Row],[Order Date]])</f>
        <v>8</v>
      </c>
      <c r="X1677" s="8" t="str">
        <f>TEXT(SalesDataTable[[#This Row],[Order Date]],"mmm")</f>
        <v>Aug</v>
      </c>
    </row>
    <row r="1678" spans="1:24" ht="16">
      <c r="A1678" s="2">
        <v>3676</v>
      </c>
      <c r="B1678" s="3">
        <v>46252</v>
      </c>
      <c r="C1678" s="5">
        <f>YEAR(SalesDataTable[[#This Row],[Order Date]])</f>
        <v>2026</v>
      </c>
      <c r="D1678" s="14" t="str">
        <f>"Q"&amp;ROUNDUP(MONTH(SalesDataTable[[#This Row],[Order Date]])/3,0)</f>
        <v>Q3</v>
      </c>
      <c r="E1678" s="5">
        <f>MONTH(SalesDataTable[[#This Row],[Order Date]])</f>
        <v>8</v>
      </c>
      <c r="F1678" s="5" t="str">
        <f>TEXT(SalesDataTable[[#This Row],[Order Date]], "MMM")</f>
        <v>Aug</v>
      </c>
      <c r="G1678" s="4" t="s">
        <v>6</v>
      </c>
      <c r="H1678" s="4" t="s">
        <v>43</v>
      </c>
      <c r="I1678" s="4" t="s">
        <v>2</v>
      </c>
      <c r="J1678" s="4" t="s">
        <v>3</v>
      </c>
      <c r="K1678" s="4" t="s">
        <v>9</v>
      </c>
      <c r="L1678" s="4" t="s">
        <v>10</v>
      </c>
      <c r="M1678" s="9">
        <v>3</v>
      </c>
      <c r="N1678" s="6">
        <v>92.5</v>
      </c>
      <c r="O1678" s="7">
        <v>0.1</v>
      </c>
      <c r="P1678" s="6">
        <v>46.38</v>
      </c>
      <c r="Q1678" s="6">
        <f t="shared" si="104"/>
        <v>249.75</v>
      </c>
      <c r="R1678" s="6">
        <f t="shared" si="105"/>
        <v>139.14000000000001</v>
      </c>
      <c r="S1678" s="6">
        <f t="shared" si="106"/>
        <v>110.60999999999999</v>
      </c>
      <c r="T1678" s="8">
        <f t="shared" si="107"/>
        <v>0.4428828828828828</v>
      </c>
      <c r="U1678" s="5">
        <f>YEAR(SalesDataTable[[#This Row],[Order Date]])</f>
        <v>2026</v>
      </c>
      <c r="V1678" s="8" t="str">
        <f>"Q"&amp;ROUNDUP(MONTH(SalesDataTable[[#This Row],[Order Date]])/3,0)</f>
        <v>Q3</v>
      </c>
      <c r="W1678" s="9">
        <f>MONTH(SalesDataTable[[#This Row],[Order Date]])</f>
        <v>8</v>
      </c>
      <c r="X1678" s="8" t="str">
        <f>TEXT(SalesDataTable[[#This Row],[Order Date]],"mmm")</f>
        <v>Aug</v>
      </c>
    </row>
    <row r="1679" spans="1:24" ht="16">
      <c r="A1679" s="2">
        <v>3972</v>
      </c>
      <c r="B1679" s="3">
        <v>46252</v>
      </c>
      <c r="C1679" s="5">
        <f>YEAR(SalesDataTable[[#This Row],[Order Date]])</f>
        <v>2026</v>
      </c>
      <c r="D1679" s="14" t="str">
        <f>"Q"&amp;ROUNDUP(MONTH(SalesDataTable[[#This Row],[Order Date]])/3,0)</f>
        <v>Q3</v>
      </c>
      <c r="E1679" s="5">
        <f>MONTH(SalesDataTable[[#This Row],[Order Date]])</f>
        <v>8</v>
      </c>
      <c r="F1679" s="5" t="str">
        <f>TEXT(SalesDataTable[[#This Row],[Order Date]], "MMM")</f>
        <v>Aug</v>
      </c>
      <c r="G1679" s="4" t="s">
        <v>6</v>
      </c>
      <c r="H1679" s="4" t="s">
        <v>7</v>
      </c>
      <c r="I1679" s="4" t="s">
        <v>8</v>
      </c>
      <c r="J1679" s="4" t="s">
        <v>16</v>
      </c>
      <c r="K1679" s="4" t="s">
        <v>4</v>
      </c>
      <c r="L1679" s="4" t="s">
        <v>30</v>
      </c>
      <c r="M1679" s="9">
        <v>5</v>
      </c>
      <c r="N1679" s="6">
        <v>100.48</v>
      </c>
      <c r="O1679" s="7">
        <v>0.1</v>
      </c>
      <c r="P1679" s="6">
        <v>49.67</v>
      </c>
      <c r="Q1679" s="6">
        <f t="shared" si="104"/>
        <v>452.16</v>
      </c>
      <c r="R1679" s="6">
        <f t="shared" si="105"/>
        <v>248.35000000000002</v>
      </c>
      <c r="S1679" s="6">
        <f t="shared" si="106"/>
        <v>203.81</v>
      </c>
      <c r="T1679" s="8">
        <f t="shared" si="107"/>
        <v>0.45074752300070769</v>
      </c>
      <c r="U1679" s="5">
        <f>YEAR(SalesDataTable[[#This Row],[Order Date]])</f>
        <v>2026</v>
      </c>
      <c r="V1679" s="8" t="str">
        <f>"Q"&amp;ROUNDUP(MONTH(SalesDataTable[[#This Row],[Order Date]])/3,0)</f>
        <v>Q3</v>
      </c>
      <c r="W1679" s="9">
        <f>MONTH(SalesDataTable[[#This Row],[Order Date]])</f>
        <v>8</v>
      </c>
      <c r="X1679" s="8" t="str">
        <f>TEXT(SalesDataTable[[#This Row],[Order Date]],"mmm")</f>
        <v>Aug</v>
      </c>
    </row>
    <row r="1680" spans="1:24" ht="16">
      <c r="A1680" s="2">
        <v>4056</v>
      </c>
      <c r="B1680" s="3">
        <v>46252</v>
      </c>
      <c r="C1680" s="5">
        <f>YEAR(SalesDataTable[[#This Row],[Order Date]])</f>
        <v>2026</v>
      </c>
      <c r="D1680" s="14" t="str">
        <f>"Q"&amp;ROUNDUP(MONTH(SalesDataTable[[#This Row],[Order Date]])/3,0)</f>
        <v>Q3</v>
      </c>
      <c r="E1680" s="5">
        <f>MONTH(SalesDataTable[[#This Row],[Order Date]])</f>
        <v>8</v>
      </c>
      <c r="F1680" s="5" t="str">
        <f>TEXT(SalesDataTable[[#This Row],[Order Date]], "MMM")</f>
        <v>Aug</v>
      </c>
      <c r="G1680" s="4" t="s">
        <v>0</v>
      </c>
      <c r="H1680" s="4" t="s">
        <v>50</v>
      </c>
      <c r="I1680" s="4" t="s">
        <v>28</v>
      </c>
      <c r="J1680" s="4" t="s">
        <v>13</v>
      </c>
      <c r="K1680" s="4" t="s">
        <v>23</v>
      </c>
      <c r="L1680" s="4" t="s">
        <v>40</v>
      </c>
      <c r="M1680" s="9">
        <v>2</v>
      </c>
      <c r="N1680" s="6">
        <v>79.78</v>
      </c>
      <c r="O1680" s="7">
        <v>0</v>
      </c>
      <c r="P1680" s="6">
        <v>38.770000000000003</v>
      </c>
      <c r="Q1680" s="6">
        <f t="shared" si="104"/>
        <v>159.56</v>
      </c>
      <c r="R1680" s="6">
        <f t="shared" si="105"/>
        <v>77.540000000000006</v>
      </c>
      <c r="S1680" s="6">
        <f t="shared" si="106"/>
        <v>82.02</v>
      </c>
      <c r="T1680" s="8">
        <f t="shared" si="107"/>
        <v>0.51403860616695907</v>
      </c>
      <c r="U1680" s="5">
        <f>YEAR(SalesDataTable[[#This Row],[Order Date]])</f>
        <v>2026</v>
      </c>
      <c r="V1680" s="8" t="str">
        <f>"Q"&amp;ROUNDUP(MONTH(SalesDataTable[[#This Row],[Order Date]])/3,0)</f>
        <v>Q3</v>
      </c>
      <c r="W1680" s="9">
        <f>MONTH(SalesDataTable[[#This Row],[Order Date]])</f>
        <v>8</v>
      </c>
      <c r="X1680" s="8" t="str">
        <f>TEXT(SalesDataTable[[#This Row],[Order Date]],"mmm")</f>
        <v>Aug</v>
      </c>
    </row>
    <row r="1681" spans="1:24" ht="16">
      <c r="A1681" s="2">
        <v>4471</v>
      </c>
      <c r="B1681" s="3">
        <v>46252</v>
      </c>
      <c r="C1681" s="5">
        <f>YEAR(SalesDataTable[[#This Row],[Order Date]])</f>
        <v>2026</v>
      </c>
      <c r="D1681" s="14" t="str">
        <f>"Q"&amp;ROUNDUP(MONTH(SalesDataTable[[#This Row],[Order Date]])/3,0)</f>
        <v>Q3</v>
      </c>
      <c r="E1681" s="5">
        <f>MONTH(SalesDataTable[[#This Row],[Order Date]])</f>
        <v>8</v>
      </c>
      <c r="F1681" s="5" t="str">
        <f>TEXT(SalesDataTable[[#This Row],[Order Date]], "MMM")</f>
        <v>Aug</v>
      </c>
      <c r="G1681" s="4" t="s">
        <v>11</v>
      </c>
      <c r="H1681" s="4" t="s">
        <v>39</v>
      </c>
      <c r="I1681" s="4" t="s">
        <v>8</v>
      </c>
      <c r="J1681" s="4" t="s">
        <v>16</v>
      </c>
      <c r="K1681" s="4" t="s">
        <v>9</v>
      </c>
      <c r="L1681" s="4" t="s">
        <v>17</v>
      </c>
      <c r="M1681" s="9">
        <v>4</v>
      </c>
      <c r="N1681" s="6">
        <v>144.44</v>
      </c>
      <c r="O1681" s="7">
        <v>0.1</v>
      </c>
      <c r="P1681" s="6">
        <v>77.66</v>
      </c>
      <c r="Q1681" s="6">
        <f t="shared" si="104"/>
        <v>519.98400000000004</v>
      </c>
      <c r="R1681" s="6">
        <f t="shared" si="105"/>
        <v>310.64</v>
      </c>
      <c r="S1681" s="6">
        <f t="shared" si="106"/>
        <v>209.34400000000005</v>
      </c>
      <c r="T1681" s="8">
        <f t="shared" si="107"/>
        <v>0.4025970029847073</v>
      </c>
      <c r="U1681" s="5">
        <f>YEAR(SalesDataTable[[#This Row],[Order Date]])</f>
        <v>2026</v>
      </c>
      <c r="V1681" s="8" t="str">
        <f>"Q"&amp;ROUNDUP(MONTH(SalesDataTable[[#This Row],[Order Date]])/3,0)</f>
        <v>Q3</v>
      </c>
      <c r="W1681" s="9">
        <f>MONTH(SalesDataTable[[#This Row],[Order Date]])</f>
        <v>8</v>
      </c>
      <c r="X1681" s="8" t="str">
        <f>TEXT(SalesDataTable[[#This Row],[Order Date]],"mmm")</f>
        <v>Aug</v>
      </c>
    </row>
    <row r="1682" spans="1:24" ht="16">
      <c r="A1682" s="2">
        <v>1054</v>
      </c>
      <c r="B1682" s="3">
        <v>46253</v>
      </c>
      <c r="C1682" s="5">
        <f>YEAR(SalesDataTable[[#This Row],[Order Date]])</f>
        <v>2026</v>
      </c>
      <c r="D1682" s="14" t="str">
        <f>"Q"&amp;ROUNDUP(MONTH(SalesDataTable[[#This Row],[Order Date]])/3,0)</f>
        <v>Q3</v>
      </c>
      <c r="E1682" s="5">
        <f>MONTH(SalesDataTable[[#This Row],[Order Date]])</f>
        <v>8</v>
      </c>
      <c r="F1682" s="5" t="str">
        <f>TEXT(SalesDataTable[[#This Row],[Order Date]], "MMM")</f>
        <v>Aug</v>
      </c>
      <c r="G1682" s="4" t="s">
        <v>6</v>
      </c>
      <c r="H1682" s="4" t="s">
        <v>7</v>
      </c>
      <c r="I1682" s="4" t="s">
        <v>2</v>
      </c>
      <c r="J1682" s="4" t="s">
        <v>3</v>
      </c>
      <c r="K1682" s="4" t="s">
        <v>9</v>
      </c>
      <c r="L1682" s="4" t="s">
        <v>37</v>
      </c>
      <c r="M1682" s="9">
        <v>3</v>
      </c>
      <c r="N1682" s="6">
        <v>157.41999999999999</v>
      </c>
      <c r="O1682" s="7">
        <v>0</v>
      </c>
      <c r="P1682" s="6">
        <v>77.989999999999995</v>
      </c>
      <c r="Q1682" s="6">
        <f t="shared" si="104"/>
        <v>472.26</v>
      </c>
      <c r="R1682" s="6">
        <f t="shared" si="105"/>
        <v>233.96999999999997</v>
      </c>
      <c r="S1682" s="6">
        <f t="shared" si="106"/>
        <v>238.29000000000002</v>
      </c>
      <c r="T1682" s="8">
        <f t="shared" si="107"/>
        <v>0.5045737517469191</v>
      </c>
      <c r="U1682" s="5">
        <f>YEAR(SalesDataTable[[#This Row],[Order Date]])</f>
        <v>2026</v>
      </c>
      <c r="V1682" s="8" t="str">
        <f>"Q"&amp;ROUNDUP(MONTH(SalesDataTable[[#This Row],[Order Date]])/3,0)</f>
        <v>Q3</v>
      </c>
      <c r="W1682" s="9">
        <f>MONTH(SalesDataTable[[#This Row],[Order Date]])</f>
        <v>8</v>
      </c>
      <c r="X1682" s="8" t="str">
        <f>TEXT(SalesDataTable[[#This Row],[Order Date]],"mmm")</f>
        <v>Aug</v>
      </c>
    </row>
    <row r="1683" spans="1:24" ht="16">
      <c r="A1683" s="2">
        <v>1854</v>
      </c>
      <c r="B1683" s="3">
        <v>46253</v>
      </c>
      <c r="C1683" s="5">
        <f>YEAR(SalesDataTable[[#This Row],[Order Date]])</f>
        <v>2026</v>
      </c>
      <c r="D1683" s="14" t="str">
        <f>"Q"&amp;ROUNDUP(MONTH(SalesDataTable[[#This Row],[Order Date]])/3,0)</f>
        <v>Q3</v>
      </c>
      <c r="E1683" s="5">
        <f>MONTH(SalesDataTable[[#This Row],[Order Date]])</f>
        <v>8</v>
      </c>
      <c r="F1683" s="5" t="str">
        <f>TEXT(SalesDataTable[[#This Row],[Order Date]], "MMM")</f>
        <v>Aug</v>
      </c>
      <c r="G1683" s="4" t="s">
        <v>6</v>
      </c>
      <c r="H1683" s="4" t="s">
        <v>49</v>
      </c>
      <c r="I1683" s="4" t="s">
        <v>28</v>
      </c>
      <c r="J1683" s="4" t="s">
        <v>16</v>
      </c>
      <c r="K1683" s="4" t="s">
        <v>9</v>
      </c>
      <c r="L1683" s="4" t="s">
        <v>10</v>
      </c>
      <c r="M1683" s="9">
        <v>1</v>
      </c>
      <c r="N1683" s="6">
        <v>90.37</v>
      </c>
      <c r="O1683" s="7">
        <v>0.05</v>
      </c>
      <c r="P1683" s="6">
        <v>45.89</v>
      </c>
      <c r="Q1683" s="6">
        <f t="shared" si="104"/>
        <v>85.851500000000001</v>
      </c>
      <c r="R1683" s="6">
        <f t="shared" si="105"/>
        <v>45.89</v>
      </c>
      <c r="S1683" s="6">
        <f t="shared" si="106"/>
        <v>39.961500000000001</v>
      </c>
      <c r="T1683" s="8">
        <f t="shared" si="107"/>
        <v>0.46547235633623174</v>
      </c>
      <c r="U1683" s="5">
        <f>YEAR(SalesDataTable[[#This Row],[Order Date]])</f>
        <v>2026</v>
      </c>
      <c r="V1683" s="8" t="str">
        <f>"Q"&amp;ROUNDUP(MONTH(SalesDataTable[[#This Row],[Order Date]])/3,0)</f>
        <v>Q3</v>
      </c>
      <c r="W1683" s="9">
        <f>MONTH(SalesDataTable[[#This Row],[Order Date]])</f>
        <v>8</v>
      </c>
      <c r="X1683" s="8" t="str">
        <f>TEXT(SalesDataTable[[#This Row],[Order Date]],"mmm")</f>
        <v>Aug</v>
      </c>
    </row>
    <row r="1684" spans="1:24" ht="16">
      <c r="A1684" s="2">
        <v>2140</v>
      </c>
      <c r="B1684" s="3">
        <v>46253</v>
      </c>
      <c r="C1684" s="5">
        <f>YEAR(SalesDataTable[[#This Row],[Order Date]])</f>
        <v>2026</v>
      </c>
      <c r="D1684" s="14" t="str">
        <f>"Q"&amp;ROUNDUP(MONTH(SalesDataTable[[#This Row],[Order Date]])/3,0)</f>
        <v>Q3</v>
      </c>
      <c r="E1684" s="5">
        <f>MONTH(SalesDataTable[[#This Row],[Order Date]])</f>
        <v>8</v>
      </c>
      <c r="F1684" s="5" t="str">
        <f>TEXT(SalesDataTable[[#This Row],[Order Date]], "MMM")</f>
        <v>Aug</v>
      </c>
      <c r="G1684" s="4" t="s">
        <v>6</v>
      </c>
      <c r="H1684" s="4" t="s">
        <v>27</v>
      </c>
      <c r="I1684" s="4" t="s">
        <v>8</v>
      </c>
      <c r="J1684" s="4" t="s">
        <v>16</v>
      </c>
      <c r="K1684" s="4" t="s">
        <v>4</v>
      </c>
      <c r="L1684" s="4" t="s">
        <v>30</v>
      </c>
      <c r="M1684" s="9">
        <v>15</v>
      </c>
      <c r="N1684" s="6">
        <v>104.79</v>
      </c>
      <c r="O1684" s="7">
        <v>0.15</v>
      </c>
      <c r="P1684" s="6">
        <v>49.67</v>
      </c>
      <c r="Q1684" s="6">
        <f t="shared" si="104"/>
        <v>1336.0725</v>
      </c>
      <c r="R1684" s="6">
        <f t="shared" si="105"/>
        <v>745.05000000000007</v>
      </c>
      <c r="S1684" s="6">
        <f t="shared" si="106"/>
        <v>591.02249999999992</v>
      </c>
      <c r="T1684" s="8">
        <f t="shared" si="107"/>
        <v>0.44235810556687599</v>
      </c>
      <c r="U1684" s="5">
        <f>YEAR(SalesDataTable[[#This Row],[Order Date]])</f>
        <v>2026</v>
      </c>
      <c r="V1684" s="8" t="str">
        <f>"Q"&amp;ROUNDUP(MONTH(SalesDataTable[[#This Row],[Order Date]])/3,0)</f>
        <v>Q3</v>
      </c>
      <c r="W1684" s="9">
        <f>MONTH(SalesDataTable[[#This Row],[Order Date]])</f>
        <v>8</v>
      </c>
      <c r="X1684" s="8" t="str">
        <f>TEXT(SalesDataTable[[#This Row],[Order Date]],"mmm")</f>
        <v>Aug</v>
      </c>
    </row>
    <row r="1685" spans="1:24" ht="16">
      <c r="A1685" s="2">
        <v>2328</v>
      </c>
      <c r="B1685" s="3">
        <v>46253</v>
      </c>
      <c r="C1685" s="5">
        <f>YEAR(SalesDataTable[[#This Row],[Order Date]])</f>
        <v>2026</v>
      </c>
      <c r="D1685" s="14" t="str">
        <f>"Q"&amp;ROUNDUP(MONTH(SalesDataTable[[#This Row],[Order Date]])/3,0)</f>
        <v>Q3</v>
      </c>
      <c r="E1685" s="5">
        <f>MONTH(SalesDataTable[[#This Row],[Order Date]])</f>
        <v>8</v>
      </c>
      <c r="F1685" s="5" t="str">
        <f>TEXT(SalesDataTable[[#This Row],[Order Date]], "MMM")</f>
        <v>Aug</v>
      </c>
      <c r="G1685" s="4" t="s">
        <v>11</v>
      </c>
      <c r="H1685" s="4" t="s">
        <v>12</v>
      </c>
      <c r="I1685" s="4" t="s">
        <v>2</v>
      </c>
      <c r="J1685" s="4" t="s">
        <v>3</v>
      </c>
      <c r="K1685" s="4" t="s">
        <v>14</v>
      </c>
      <c r="L1685" s="4" t="s">
        <v>44</v>
      </c>
      <c r="M1685" s="9">
        <v>1</v>
      </c>
      <c r="N1685" s="6">
        <v>130.94</v>
      </c>
      <c r="O1685" s="7">
        <v>0</v>
      </c>
      <c r="P1685" s="6">
        <v>66.06</v>
      </c>
      <c r="Q1685" s="6">
        <f t="shared" si="104"/>
        <v>130.94</v>
      </c>
      <c r="R1685" s="6">
        <f t="shared" si="105"/>
        <v>66.06</v>
      </c>
      <c r="S1685" s="6">
        <f t="shared" si="106"/>
        <v>64.88</v>
      </c>
      <c r="T1685" s="8">
        <f t="shared" si="107"/>
        <v>0.49549411944402011</v>
      </c>
      <c r="U1685" s="5">
        <f>YEAR(SalesDataTable[[#This Row],[Order Date]])</f>
        <v>2026</v>
      </c>
      <c r="V1685" s="8" t="str">
        <f>"Q"&amp;ROUNDUP(MONTH(SalesDataTable[[#This Row],[Order Date]])/3,0)</f>
        <v>Q3</v>
      </c>
      <c r="W1685" s="9">
        <f>MONTH(SalesDataTable[[#This Row],[Order Date]])</f>
        <v>8</v>
      </c>
      <c r="X1685" s="8" t="str">
        <f>TEXT(SalesDataTable[[#This Row],[Order Date]],"mmm")</f>
        <v>Aug</v>
      </c>
    </row>
    <row r="1686" spans="1:24" ht="16">
      <c r="A1686" s="2">
        <v>4215</v>
      </c>
      <c r="B1686" s="3">
        <v>46253</v>
      </c>
      <c r="C1686" s="5">
        <f>YEAR(SalesDataTable[[#This Row],[Order Date]])</f>
        <v>2026</v>
      </c>
      <c r="D1686" s="14" t="str">
        <f>"Q"&amp;ROUNDUP(MONTH(SalesDataTable[[#This Row],[Order Date]])/3,0)</f>
        <v>Q3</v>
      </c>
      <c r="E1686" s="5">
        <f>MONTH(SalesDataTable[[#This Row],[Order Date]])</f>
        <v>8</v>
      </c>
      <c r="F1686" s="5" t="str">
        <f>TEXT(SalesDataTable[[#This Row],[Order Date]], "MMM")</f>
        <v>Aug</v>
      </c>
      <c r="G1686" s="4" t="s">
        <v>6</v>
      </c>
      <c r="H1686" s="4" t="s">
        <v>27</v>
      </c>
      <c r="I1686" s="4" t="s">
        <v>2</v>
      </c>
      <c r="J1686" s="4" t="s">
        <v>3</v>
      </c>
      <c r="K1686" s="4" t="s">
        <v>4</v>
      </c>
      <c r="L1686" s="4" t="s">
        <v>26</v>
      </c>
      <c r="M1686" s="9">
        <v>1</v>
      </c>
      <c r="N1686" s="6">
        <v>40.42</v>
      </c>
      <c r="O1686" s="7">
        <v>0.05</v>
      </c>
      <c r="P1686" s="6">
        <v>16.62</v>
      </c>
      <c r="Q1686" s="6">
        <f t="shared" si="104"/>
        <v>38.399000000000001</v>
      </c>
      <c r="R1686" s="6">
        <f t="shared" si="105"/>
        <v>16.62</v>
      </c>
      <c r="S1686" s="6">
        <f t="shared" si="106"/>
        <v>21.779</v>
      </c>
      <c r="T1686" s="8">
        <f t="shared" si="107"/>
        <v>0.5671762285476184</v>
      </c>
      <c r="U1686" s="5">
        <f>YEAR(SalesDataTable[[#This Row],[Order Date]])</f>
        <v>2026</v>
      </c>
      <c r="V1686" s="8" t="str">
        <f>"Q"&amp;ROUNDUP(MONTH(SalesDataTable[[#This Row],[Order Date]])/3,0)</f>
        <v>Q3</v>
      </c>
      <c r="W1686" s="9">
        <f>MONTH(SalesDataTable[[#This Row],[Order Date]])</f>
        <v>8</v>
      </c>
      <c r="X1686" s="8" t="str">
        <f>TEXT(SalesDataTable[[#This Row],[Order Date]],"mmm")</f>
        <v>Aug</v>
      </c>
    </row>
    <row r="1687" spans="1:24" ht="16">
      <c r="A1687" s="2">
        <v>4563</v>
      </c>
      <c r="B1687" s="3">
        <v>46253</v>
      </c>
      <c r="C1687" s="5">
        <f>YEAR(SalesDataTable[[#This Row],[Order Date]])</f>
        <v>2026</v>
      </c>
      <c r="D1687" s="14" t="str">
        <f>"Q"&amp;ROUNDUP(MONTH(SalesDataTable[[#This Row],[Order Date]])/3,0)</f>
        <v>Q3</v>
      </c>
      <c r="E1687" s="5">
        <f>MONTH(SalesDataTable[[#This Row],[Order Date]])</f>
        <v>8</v>
      </c>
      <c r="F1687" s="5" t="str">
        <f>TEXT(SalesDataTable[[#This Row],[Order Date]], "MMM")</f>
        <v>Aug</v>
      </c>
      <c r="G1687" s="4" t="s">
        <v>6</v>
      </c>
      <c r="H1687" s="4" t="s">
        <v>41</v>
      </c>
      <c r="I1687" s="4" t="s">
        <v>28</v>
      </c>
      <c r="J1687" s="4" t="s">
        <v>3</v>
      </c>
      <c r="K1687" s="4" t="s">
        <v>23</v>
      </c>
      <c r="L1687" s="4" t="s">
        <v>24</v>
      </c>
      <c r="M1687" s="9">
        <v>1</v>
      </c>
      <c r="N1687" s="6">
        <v>338.45</v>
      </c>
      <c r="O1687" s="7">
        <v>0.15</v>
      </c>
      <c r="P1687" s="6">
        <v>197.2</v>
      </c>
      <c r="Q1687" s="6">
        <f t="shared" si="104"/>
        <v>287.6825</v>
      </c>
      <c r="R1687" s="6">
        <f t="shared" si="105"/>
        <v>197.2</v>
      </c>
      <c r="S1687" s="6">
        <f t="shared" si="106"/>
        <v>90.482500000000016</v>
      </c>
      <c r="T1687" s="8">
        <f t="shared" si="107"/>
        <v>0.31452208598020392</v>
      </c>
      <c r="U1687" s="5">
        <f>YEAR(SalesDataTable[[#This Row],[Order Date]])</f>
        <v>2026</v>
      </c>
      <c r="V1687" s="8" t="str">
        <f>"Q"&amp;ROUNDUP(MONTH(SalesDataTable[[#This Row],[Order Date]])/3,0)</f>
        <v>Q3</v>
      </c>
      <c r="W1687" s="9">
        <f>MONTH(SalesDataTable[[#This Row],[Order Date]])</f>
        <v>8</v>
      </c>
      <c r="X1687" s="8" t="str">
        <f>TEXT(SalesDataTable[[#This Row],[Order Date]],"mmm")</f>
        <v>Aug</v>
      </c>
    </row>
    <row r="1688" spans="1:24" ht="16">
      <c r="A1688" s="2">
        <v>4775</v>
      </c>
      <c r="B1688" s="3">
        <v>46253</v>
      </c>
      <c r="C1688" s="5">
        <f>YEAR(SalesDataTable[[#This Row],[Order Date]])</f>
        <v>2026</v>
      </c>
      <c r="D1688" s="14" t="str">
        <f>"Q"&amp;ROUNDUP(MONTH(SalesDataTable[[#This Row],[Order Date]])/3,0)</f>
        <v>Q3</v>
      </c>
      <c r="E1688" s="5">
        <f>MONTH(SalesDataTable[[#This Row],[Order Date]])</f>
        <v>8</v>
      </c>
      <c r="F1688" s="5" t="str">
        <f>TEXT(SalesDataTable[[#This Row],[Order Date]], "MMM")</f>
        <v>Aug</v>
      </c>
      <c r="G1688" s="4" t="s">
        <v>11</v>
      </c>
      <c r="H1688" s="4" t="s">
        <v>39</v>
      </c>
      <c r="I1688" s="4" t="s">
        <v>28</v>
      </c>
      <c r="J1688" s="4" t="s">
        <v>3</v>
      </c>
      <c r="K1688" s="4" t="s">
        <v>4</v>
      </c>
      <c r="L1688" s="4" t="s">
        <v>30</v>
      </c>
      <c r="M1688" s="9">
        <v>1</v>
      </c>
      <c r="N1688" s="6">
        <v>103.92</v>
      </c>
      <c r="O1688" s="7">
        <v>0.05</v>
      </c>
      <c r="P1688" s="6">
        <v>50.71</v>
      </c>
      <c r="Q1688" s="6">
        <f t="shared" si="104"/>
        <v>98.724000000000004</v>
      </c>
      <c r="R1688" s="6">
        <f t="shared" si="105"/>
        <v>50.71</v>
      </c>
      <c r="S1688" s="6">
        <f t="shared" si="106"/>
        <v>48.014000000000003</v>
      </c>
      <c r="T1688" s="8">
        <f t="shared" si="107"/>
        <v>0.48634577205137558</v>
      </c>
      <c r="U1688" s="5">
        <f>YEAR(SalesDataTable[[#This Row],[Order Date]])</f>
        <v>2026</v>
      </c>
      <c r="V1688" s="8" t="str">
        <f>"Q"&amp;ROUNDUP(MONTH(SalesDataTable[[#This Row],[Order Date]])/3,0)</f>
        <v>Q3</v>
      </c>
      <c r="W1688" s="9">
        <f>MONTH(SalesDataTable[[#This Row],[Order Date]])</f>
        <v>8</v>
      </c>
      <c r="X1688" s="8" t="str">
        <f>TEXT(SalesDataTable[[#This Row],[Order Date]],"mmm")</f>
        <v>Aug</v>
      </c>
    </row>
    <row r="1689" spans="1:24" ht="16">
      <c r="A1689" s="2">
        <v>247</v>
      </c>
      <c r="B1689" s="3">
        <v>46254</v>
      </c>
      <c r="C1689" s="5">
        <f>YEAR(SalesDataTable[[#This Row],[Order Date]])</f>
        <v>2026</v>
      </c>
      <c r="D1689" s="14" t="str">
        <f>"Q"&amp;ROUNDUP(MONTH(SalesDataTable[[#This Row],[Order Date]])/3,0)</f>
        <v>Q3</v>
      </c>
      <c r="E1689" s="5">
        <f>MONTH(SalesDataTable[[#This Row],[Order Date]])</f>
        <v>8</v>
      </c>
      <c r="F1689" s="5" t="str">
        <f>TEXT(SalesDataTable[[#This Row],[Order Date]], "MMM")</f>
        <v>Aug</v>
      </c>
      <c r="G1689" s="4" t="s">
        <v>0</v>
      </c>
      <c r="H1689" s="4" t="s">
        <v>36</v>
      </c>
      <c r="I1689" s="4" t="s">
        <v>2</v>
      </c>
      <c r="J1689" s="4" t="s">
        <v>13</v>
      </c>
      <c r="K1689" s="4" t="s">
        <v>4</v>
      </c>
      <c r="L1689" s="4" t="s">
        <v>22</v>
      </c>
      <c r="M1689" s="9">
        <v>6</v>
      </c>
      <c r="N1689" s="6">
        <v>51.67</v>
      </c>
      <c r="O1689" s="7">
        <v>0.1</v>
      </c>
      <c r="P1689" s="6">
        <v>23.1</v>
      </c>
      <c r="Q1689" s="6">
        <f t="shared" si="104"/>
        <v>279.01799999999997</v>
      </c>
      <c r="R1689" s="6">
        <f t="shared" si="105"/>
        <v>138.60000000000002</v>
      </c>
      <c r="S1689" s="6">
        <f t="shared" si="106"/>
        <v>140.41799999999995</v>
      </c>
      <c r="T1689" s="8">
        <f t="shared" si="107"/>
        <v>0.50325785433197845</v>
      </c>
      <c r="U1689" s="5">
        <f>YEAR(SalesDataTable[[#This Row],[Order Date]])</f>
        <v>2026</v>
      </c>
      <c r="V1689" s="8" t="str">
        <f>"Q"&amp;ROUNDUP(MONTH(SalesDataTable[[#This Row],[Order Date]])/3,0)</f>
        <v>Q3</v>
      </c>
      <c r="W1689" s="9">
        <f>MONTH(SalesDataTable[[#This Row],[Order Date]])</f>
        <v>8</v>
      </c>
      <c r="X1689" s="8" t="str">
        <f>TEXT(SalesDataTable[[#This Row],[Order Date]],"mmm")</f>
        <v>Aug</v>
      </c>
    </row>
    <row r="1690" spans="1:24" ht="16">
      <c r="A1690" s="2">
        <v>827</v>
      </c>
      <c r="B1690" s="3">
        <v>46254</v>
      </c>
      <c r="C1690" s="5">
        <f>YEAR(SalesDataTable[[#This Row],[Order Date]])</f>
        <v>2026</v>
      </c>
      <c r="D1690" s="14" t="str">
        <f>"Q"&amp;ROUNDUP(MONTH(SalesDataTable[[#This Row],[Order Date]])/3,0)</f>
        <v>Q3</v>
      </c>
      <c r="E1690" s="5">
        <f>MONTH(SalesDataTable[[#This Row],[Order Date]])</f>
        <v>8</v>
      </c>
      <c r="F1690" s="5" t="str">
        <f>TEXT(SalesDataTable[[#This Row],[Order Date]], "MMM")</f>
        <v>Aug</v>
      </c>
      <c r="G1690" s="4" t="s">
        <v>6</v>
      </c>
      <c r="H1690" s="4" t="s">
        <v>43</v>
      </c>
      <c r="I1690" s="4" t="s">
        <v>8</v>
      </c>
      <c r="J1690" s="4" t="s">
        <v>3</v>
      </c>
      <c r="K1690" s="4" t="s">
        <v>14</v>
      </c>
      <c r="L1690" s="4" t="s">
        <v>48</v>
      </c>
      <c r="M1690" s="9">
        <v>4</v>
      </c>
      <c r="N1690" s="6">
        <v>166.02</v>
      </c>
      <c r="O1690" s="7">
        <v>0.1</v>
      </c>
      <c r="P1690" s="6">
        <v>87.99</v>
      </c>
      <c r="Q1690" s="6">
        <f t="shared" si="104"/>
        <v>597.67200000000003</v>
      </c>
      <c r="R1690" s="6">
        <f t="shared" si="105"/>
        <v>351.96</v>
      </c>
      <c r="S1690" s="6">
        <f t="shared" si="106"/>
        <v>245.71200000000005</v>
      </c>
      <c r="T1690" s="8">
        <f t="shared" si="107"/>
        <v>0.4111151266915633</v>
      </c>
      <c r="U1690" s="5">
        <f>YEAR(SalesDataTable[[#This Row],[Order Date]])</f>
        <v>2026</v>
      </c>
      <c r="V1690" s="8" t="str">
        <f>"Q"&amp;ROUNDUP(MONTH(SalesDataTable[[#This Row],[Order Date]])/3,0)</f>
        <v>Q3</v>
      </c>
      <c r="W1690" s="9">
        <f>MONTH(SalesDataTable[[#This Row],[Order Date]])</f>
        <v>8</v>
      </c>
      <c r="X1690" s="8" t="str">
        <f>TEXT(SalesDataTable[[#This Row],[Order Date]],"mmm")</f>
        <v>Aug</v>
      </c>
    </row>
    <row r="1691" spans="1:24" ht="16">
      <c r="A1691" s="2">
        <v>1156</v>
      </c>
      <c r="B1691" s="3">
        <v>46254</v>
      </c>
      <c r="C1691" s="5">
        <f>YEAR(SalesDataTable[[#This Row],[Order Date]])</f>
        <v>2026</v>
      </c>
      <c r="D1691" s="14" t="str">
        <f>"Q"&amp;ROUNDUP(MONTH(SalesDataTable[[#This Row],[Order Date]])/3,0)</f>
        <v>Q3</v>
      </c>
      <c r="E1691" s="5">
        <f>MONTH(SalesDataTable[[#This Row],[Order Date]])</f>
        <v>8</v>
      </c>
      <c r="F1691" s="5" t="str">
        <f>TEXT(SalesDataTable[[#This Row],[Order Date]], "MMM")</f>
        <v>Aug</v>
      </c>
      <c r="G1691" s="4" t="s">
        <v>11</v>
      </c>
      <c r="H1691" s="4" t="s">
        <v>25</v>
      </c>
      <c r="I1691" s="4" t="s">
        <v>19</v>
      </c>
      <c r="J1691" s="4" t="s">
        <v>13</v>
      </c>
      <c r="K1691" s="4" t="s">
        <v>4</v>
      </c>
      <c r="L1691" s="4" t="s">
        <v>22</v>
      </c>
      <c r="M1691" s="9">
        <v>2</v>
      </c>
      <c r="N1691" s="6">
        <v>50.59</v>
      </c>
      <c r="O1691" s="7">
        <v>0.1</v>
      </c>
      <c r="P1691" s="6">
        <v>22.68</v>
      </c>
      <c r="Q1691" s="6">
        <f t="shared" si="104"/>
        <v>91.062000000000012</v>
      </c>
      <c r="R1691" s="6">
        <f t="shared" si="105"/>
        <v>45.36</v>
      </c>
      <c r="S1691" s="6">
        <f t="shared" si="106"/>
        <v>45.702000000000012</v>
      </c>
      <c r="T1691" s="8">
        <f t="shared" si="107"/>
        <v>0.5018778414706464</v>
      </c>
      <c r="U1691" s="5">
        <f>YEAR(SalesDataTable[[#This Row],[Order Date]])</f>
        <v>2026</v>
      </c>
      <c r="V1691" s="8" t="str">
        <f>"Q"&amp;ROUNDUP(MONTH(SalesDataTable[[#This Row],[Order Date]])/3,0)</f>
        <v>Q3</v>
      </c>
      <c r="W1691" s="9">
        <f>MONTH(SalesDataTable[[#This Row],[Order Date]])</f>
        <v>8</v>
      </c>
      <c r="X1691" s="8" t="str">
        <f>TEXT(SalesDataTable[[#This Row],[Order Date]],"mmm")</f>
        <v>Aug</v>
      </c>
    </row>
    <row r="1692" spans="1:24" ht="16">
      <c r="A1692" s="2">
        <v>1543</v>
      </c>
      <c r="B1692" s="3">
        <v>46254</v>
      </c>
      <c r="C1692" s="5">
        <f>YEAR(SalesDataTable[[#This Row],[Order Date]])</f>
        <v>2026</v>
      </c>
      <c r="D1692" s="14" t="str">
        <f>"Q"&amp;ROUNDUP(MONTH(SalesDataTable[[#This Row],[Order Date]])/3,0)</f>
        <v>Q3</v>
      </c>
      <c r="E1692" s="5">
        <f>MONTH(SalesDataTable[[#This Row],[Order Date]])</f>
        <v>8</v>
      </c>
      <c r="F1692" s="5" t="str">
        <f>TEXT(SalesDataTable[[#This Row],[Order Date]], "MMM")</f>
        <v>Aug</v>
      </c>
      <c r="G1692" s="4" t="s">
        <v>20</v>
      </c>
      <c r="H1692" s="4" t="s">
        <v>31</v>
      </c>
      <c r="I1692" s="4" t="s">
        <v>19</v>
      </c>
      <c r="J1692" s="4" t="s">
        <v>3</v>
      </c>
      <c r="K1692" s="4" t="s">
        <v>9</v>
      </c>
      <c r="L1692" s="4" t="s">
        <v>37</v>
      </c>
      <c r="M1692" s="9">
        <v>1</v>
      </c>
      <c r="N1692" s="6">
        <v>155.83000000000001</v>
      </c>
      <c r="O1692" s="7">
        <v>0</v>
      </c>
      <c r="P1692" s="6">
        <v>77.260000000000005</v>
      </c>
      <c r="Q1692" s="6">
        <f t="shared" si="104"/>
        <v>155.83000000000001</v>
      </c>
      <c r="R1692" s="6">
        <f t="shared" si="105"/>
        <v>77.260000000000005</v>
      </c>
      <c r="S1692" s="6">
        <f t="shared" si="106"/>
        <v>78.570000000000007</v>
      </c>
      <c r="T1692" s="8">
        <f t="shared" si="107"/>
        <v>0.50420329846627732</v>
      </c>
      <c r="U1692" s="5">
        <f>YEAR(SalesDataTable[[#This Row],[Order Date]])</f>
        <v>2026</v>
      </c>
      <c r="V1692" s="8" t="str">
        <f>"Q"&amp;ROUNDUP(MONTH(SalesDataTable[[#This Row],[Order Date]])/3,0)</f>
        <v>Q3</v>
      </c>
      <c r="W1692" s="9">
        <f>MONTH(SalesDataTable[[#This Row],[Order Date]])</f>
        <v>8</v>
      </c>
      <c r="X1692" s="8" t="str">
        <f>TEXT(SalesDataTable[[#This Row],[Order Date]],"mmm")</f>
        <v>Aug</v>
      </c>
    </row>
    <row r="1693" spans="1:24" ht="16">
      <c r="A1693" s="2">
        <v>2613</v>
      </c>
      <c r="B1693" s="3">
        <v>46254</v>
      </c>
      <c r="C1693" s="5">
        <f>YEAR(SalesDataTable[[#This Row],[Order Date]])</f>
        <v>2026</v>
      </c>
      <c r="D1693" s="14" t="str">
        <f>"Q"&amp;ROUNDUP(MONTH(SalesDataTable[[#This Row],[Order Date]])/3,0)</f>
        <v>Q3</v>
      </c>
      <c r="E1693" s="5">
        <f>MONTH(SalesDataTable[[#This Row],[Order Date]])</f>
        <v>8</v>
      </c>
      <c r="F1693" s="5" t="str">
        <f>TEXT(SalesDataTable[[#This Row],[Order Date]], "MMM")</f>
        <v>Aug</v>
      </c>
      <c r="G1693" s="4" t="s">
        <v>20</v>
      </c>
      <c r="H1693" s="4" t="s">
        <v>21</v>
      </c>
      <c r="I1693" s="4" t="s">
        <v>2</v>
      </c>
      <c r="J1693" s="4" t="s">
        <v>13</v>
      </c>
      <c r="K1693" s="4" t="s">
        <v>34</v>
      </c>
      <c r="L1693" s="4" t="s">
        <v>42</v>
      </c>
      <c r="M1693" s="9">
        <v>1</v>
      </c>
      <c r="N1693" s="6">
        <v>36.380000000000003</v>
      </c>
      <c r="O1693" s="7">
        <v>0.05</v>
      </c>
      <c r="P1693" s="6">
        <v>14.2</v>
      </c>
      <c r="Q1693" s="6">
        <f t="shared" si="104"/>
        <v>34.561</v>
      </c>
      <c r="R1693" s="6">
        <f t="shared" si="105"/>
        <v>14.2</v>
      </c>
      <c r="S1693" s="6">
        <f t="shared" si="106"/>
        <v>20.361000000000001</v>
      </c>
      <c r="T1693" s="8">
        <f t="shared" si="107"/>
        <v>0.58913225890454557</v>
      </c>
      <c r="U1693" s="5">
        <f>YEAR(SalesDataTable[[#This Row],[Order Date]])</f>
        <v>2026</v>
      </c>
      <c r="V1693" s="8" t="str">
        <f>"Q"&amp;ROUNDUP(MONTH(SalesDataTable[[#This Row],[Order Date]])/3,0)</f>
        <v>Q3</v>
      </c>
      <c r="W1693" s="9">
        <f>MONTH(SalesDataTable[[#This Row],[Order Date]])</f>
        <v>8</v>
      </c>
      <c r="X1693" s="8" t="str">
        <f>TEXT(SalesDataTable[[#This Row],[Order Date]],"mmm")</f>
        <v>Aug</v>
      </c>
    </row>
    <row r="1694" spans="1:24" ht="16">
      <c r="A1694" s="2">
        <v>3002</v>
      </c>
      <c r="B1694" s="3">
        <v>46254</v>
      </c>
      <c r="C1694" s="5">
        <f>YEAR(SalesDataTable[[#This Row],[Order Date]])</f>
        <v>2026</v>
      </c>
      <c r="D1694" s="14" t="str">
        <f>"Q"&amp;ROUNDUP(MONTH(SalesDataTable[[#This Row],[Order Date]])/3,0)</f>
        <v>Q3</v>
      </c>
      <c r="E1694" s="5">
        <f>MONTH(SalesDataTable[[#This Row],[Order Date]])</f>
        <v>8</v>
      </c>
      <c r="F1694" s="5" t="str">
        <f>TEXT(SalesDataTable[[#This Row],[Order Date]], "MMM")</f>
        <v>Aug</v>
      </c>
      <c r="G1694" s="4" t="s">
        <v>6</v>
      </c>
      <c r="H1694" s="4" t="s">
        <v>43</v>
      </c>
      <c r="I1694" s="4" t="s">
        <v>19</v>
      </c>
      <c r="J1694" s="4" t="s">
        <v>13</v>
      </c>
      <c r="K1694" s="4" t="s">
        <v>23</v>
      </c>
      <c r="L1694" s="4" t="s">
        <v>51</v>
      </c>
      <c r="M1694" s="9">
        <v>2</v>
      </c>
      <c r="N1694" s="6">
        <v>124.09</v>
      </c>
      <c r="O1694" s="7">
        <v>0</v>
      </c>
      <c r="P1694" s="6">
        <v>60.39</v>
      </c>
      <c r="Q1694" s="6">
        <f t="shared" si="104"/>
        <v>248.18</v>
      </c>
      <c r="R1694" s="6">
        <f t="shared" si="105"/>
        <v>120.78</v>
      </c>
      <c r="S1694" s="6">
        <f t="shared" si="106"/>
        <v>127.4</v>
      </c>
      <c r="T1694" s="8">
        <f t="shared" si="107"/>
        <v>0.513337094044645</v>
      </c>
      <c r="U1694" s="5">
        <f>YEAR(SalesDataTable[[#This Row],[Order Date]])</f>
        <v>2026</v>
      </c>
      <c r="V1694" s="8" t="str">
        <f>"Q"&amp;ROUNDUP(MONTH(SalesDataTable[[#This Row],[Order Date]])/3,0)</f>
        <v>Q3</v>
      </c>
      <c r="W1694" s="9">
        <f>MONTH(SalesDataTable[[#This Row],[Order Date]])</f>
        <v>8</v>
      </c>
      <c r="X1694" s="8" t="str">
        <f>TEXT(SalesDataTable[[#This Row],[Order Date]],"mmm")</f>
        <v>Aug</v>
      </c>
    </row>
    <row r="1695" spans="1:24" ht="16">
      <c r="A1695" s="2">
        <v>3103</v>
      </c>
      <c r="B1695" s="3">
        <v>46254</v>
      </c>
      <c r="C1695" s="5">
        <f>YEAR(SalesDataTable[[#This Row],[Order Date]])</f>
        <v>2026</v>
      </c>
      <c r="D1695" s="14" t="str">
        <f>"Q"&amp;ROUNDUP(MONTH(SalesDataTable[[#This Row],[Order Date]])/3,0)</f>
        <v>Q3</v>
      </c>
      <c r="E1695" s="5">
        <f>MONTH(SalesDataTable[[#This Row],[Order Date]])</f>
        <v>8</v>
      </c>
      <c r="F1695" s="5" t="str">
        <f>TEXT(SalesDataTable[[#This Row],[Order Date]], "MMM")</f>
        <v>Aug</v>
      </c>
      <c r="G1695" s="4" t="s">
        <v>20</v>
      </c>
      <c r="H1695" s="4" t="s">
        <v>33</v>
      </c>
      <c r="I1695" s="4" t="s">
        <v>2</v>
      </c>
      <c r="J1695" s="4" t="s">
        <v>13</v>
      </c>
      <c r="K1695" s="4" t="s">
        <v>9</v>
      </c>
      <c r="L1695" s="4" t="s">
        <v>17</v>
      </c>
      <c r="M1695" s="9">
        <v>1</v>
      </c>
      <c r="N1695" s="6">
        <v>141.97999999999999</v>
      </c>
      <c r="O1695" s="7">
        <v>0.05</v>
      </c>
      <c r="P1695" s="6">
        <v>79.510000000000005</v>
      </c>
      <c r="Q1695" s="6">
        <f t="shared" si="104"/>
        <v>134.88099999999997</v>
      </c>
      <c r="R1695" s="6">
        <f t="shared" si="105"/>
        <v>79.510000000000005</v>
      </c>
      <c r="S1695" s="6">
        <f t="shared" si="106"/>
        <v>55.370999999999967</v>
      </c>
      <c r="T1695" s="8">
        <f t="shared" si="107"/>
        <v>0.41051741905828082</v>
      </c>
      <c r="U1695" s="5">
        <f>YEAR(SalesDataTable[[#This Row],[Order Date]])</f>
        <v>2026</v>
      </c>
      <c r="V1695" s="8" t="str">
        <f>"Q"&amp;ROUNDUP(MONTH(SalesDataTable[[#This Row],[Order Date]])/3,0)</f>
        <v>Q3</v>
      </c>
      <c r="W1695" s="9">
        <f>MONTH(SalesDataTable[[#This Row],[Order Date]])</f>
        <v>8</v>
      </c>
      <c r="X1695" s="8" t="str">
        <f>TEXT(SalesDataTable[[#This Row],[Order Date]],"mmm")</f>
        <v>Aug</v>
      </c>
    </row>
    <row r="1696" spans="1:24" ht="16">
      <c r="A1696" s="2">
        <v>3234</v>
      </c>
      <c r="B1696" s="3">
        <v>46254</v>
      </c>
      <c r="C1696" s="5">
        <f>YEAR(SalesDataTable[[#This Row],[Order Date]])</f>
        <v>2026</v>
      </c>
      <c r="D1696" s="14" t="str">
        <f>"Q"&amp;ROUNDUP(MONTH(SalesDataTable[[#This Row],[Order Date]])/3,0)</f>
        <v>Q3</v>
      </c>
      <c r="E1696" s="5">
        <f>MONTH(SalesDataTable[[#This Row],[Order Date]])</f>
        <v>8</v>
      </c>
      <c r="F1696" s="5" t="str">
        <f>TEXT(SalesDataTable[[#This Row],[Order Date]], "MMM")</f>
        <v>Aug</v>
      </c>
      <c r="G1696" s="4" t="s">
        <v>20</v>
      </c>
      <c r="H1696" s="4" t="s">
        <v>47</v>
      </c>
      <c r="I1696" s="4" t="s">
        <v>19</v>
      </c>
      <c r="J1696" s="4" t="s">
        <v>13</v>
      </c>
      <c r="K1696" s="4" t="s">
        <v>23</v>
      </c>
      <c r="L1696" s="4" t="s">
        <v>51</v>
      </c>
      <c r="M1696" s="9">
        <v>5</v>
      </c>
      <c r="N1696" s="6">
        <v>121.93</v>
      </c>
      <c r="O1696" s="7">
        <v>0.15</v>
      </c>
      <c r="P1696" s="6">
        <v>62.28</v>
      </c>
      <c r="Q1696" s="6">
        <f t="shared" si="104"/>
        <v>518.2025000000001</v>
      </c>
      <c r="R1696" s="6">
        <f t="shared" si="105"/>
        <v>311.39999999999998</v>
      </c>
      <c r="S1696" s="6">
        <f t="shared" si="106"/>
        <v>206.80250000000012</v>
      </c>
      <c r="T1696" s="8">
        <f t="shared" si="107"/>
        <v>0.39907661580173792</v>
      </c>
      <c r="U1696" s="5">
        <f>YEAR(SalesDataTable[[#This Row],[Order Date]])</f>
        <v>2026</v>
      </c>
      <c r="V1696" s="8" t="str">
        <f>"Q"&amp;ROUNDUP(MONTH(SalesDataTable[[#This Row],[Order Date]])/3,0)</f>
        <v>Q3</v>
      </c>
      <c r="W1696" s="9">
        <f>MONTH(SalesDataTable[[#This Row],[Order Date]])</f>
        <v>8</v>
      </c>
      <c r="X1696" s="8" t="str">
        <f>TEXT(SalesDataTable[[#This Row],[Order Date]],"mmm")</f>
        <v>Aug</v>
      </c>
    </row>
    <row r="1697" spans="1:24" ht="16">
      <c r="A1697" s="2">
        <v>3281</v>
      </c>
      <c r="B1697" s="3">
        <v>46254</v>
      </c>
      <c r="C1697" s="5">
        <f>YEAR(SalesDataTable[[#This Row],[Order Date]])</f>
        <v>2026</v>
      </c>
      <c r="D1697" s="14" t="str">
        <f>"Q"&amp;ROUNDUP(MONTH(SalesDataTable[[#This Row],[Order Date]])/3,0)</f>
        <v>Q3</v>
      </c>
      <c r="E1697" s="5">
        <f>MONTH(SalesDataTable[[#This Row],[Order Date]])</f>
        <v>8</v>
      </c>
      <c r="F1697" s="5" t="str">
        <f>TEXT(SalesDataTable[[#This Row],[Order Date]], "MMM")</f>
        <v>Aug</v>
      </c>
      <c r="G1697" s="4" t="s">
        <v>20</v>
      </c>
      <c r="H1697" s="4" t="s">
        <v>21</v>
      </c>
      <c r="I1697" s="4" t="s">
        <v>2</v>
      </c>
      <c r="J1697" s="4" t="s">
        <v>13</v>
      </c>
      <c r="K1697" s="4" t="s">
        <v>14</v>
      </c>
      <c r="L1697" s="4" t="s">
        <v>15</v>
      </c>
      <c r="M1697" s="9">
        <v>1</v>
      </c>
      <c r="N1697" s="6">
        <v>35.58</v>
      </c>
      <c r="O1697" s="7">
        <v>0.15</v>
      </c>
      <c r="P1697" s="6">
        <v>13.94</v>
      </c>
      <c r="Q1697" s="6">
        <f t="shared" si="104"/>
        <v>30.242999999999999</v>
      </c>
      <c r="R1697" s="6">
        <f t="shared" si="105"/>
        <v>13.94</v>
      </c>
      <c r="S1697" s="6">
        <f t="shared" si="106"/>
        <v>16.302999999999997</v>
      </c>
      <c r="T1697" s="8">
        <f t="shared" si="107"/>
        <v>0.53906689151208542</v>
      </c>
      <c r="U1697" s="5">
        <f>YEAR(SalesDataTable[[#This Row],[Order Date]])</f>
        <v>2026</v>
      </c>
      <c r="V1697" s="8" t="str">
        <f>"Q"&amp;ROUNDUP(MONTH(SalesDataTable[[#This Row],[Order Date]])/3,0)</f>
        <v>Q3</v>
      </c>
      <c r="W1697" s="9">
        <f>MONTH(SalesDataTable[[#This Row],[Order Date]])</f>
        <v>8</v>
      </c>
      <c r="X1697" s="8" t="str">
        <f>TEXT(SalesDataTable[[#This Row],[Order Date]],"mmm")</f>
        <v>Aug</v>
      </c>
    </row>
    <row r="1698" spans="1:24" ht="16">
      <c r="A1698" s="2">
        <v>3870</v>
      </c>
      <c r="B1698" s="3">
        <v>46254</v>
      </c>
      <c r="C1698" s="5">
        <f>YEAR(SalesDataTable[[#This Row],[Order Date]])</f>
        <v>2026</v>
      </c>
      <c r="D1698" s="14" t="str">
        <f>"Q"&amp;ROUNDUP(MONTH(SalesDataTable[[#This Row],[Order Date]])/3,0)</f>
        <v>Q3</v>
      </c>
      <c r="E1698" s="5">
        <f>MONTH(SalesDataTable[[#This Row],[Order Date]])</f>
        <v>8</v>
      </c>
      <c r="F1698" s="5" t="str">
        <f>TEXT(SalesDataTable[[#This Row],[Order Date]], "MMM")</f>
        <v>Aug</v>
      </c>
      <c r="G1698" s="4" t="s">
        <v>11</v>
      </c>
      <c r="H1698" s="4" t="s">
        <v>25</v>
      </c>
      <c r="I1698" s="4" t="s">
        <v>28</v>
      </c>
      <c r="J1698" s="4" t="s">
        <v>3</v>
      </c>
      <c r="K1698" s="4" t="s">
        <v>9</v>
      </c>
      <c r="L1698" s="4" t="s">
        <v>37</v>
      </c>
      <c r="M1698" s="9">
        <v>1</v>
      </c>
      <c r="N1698" s="6">
        <v>157.84</v>
      </c>
      <c r="O1698" s="7">
        <v>0</v>
      </c>
      <c r="P1698" s="6">
        <v>77.87</v>
      </c>
      <c r="Q1698" s="6">
        <f t="shared" si="104"/>
        <v>157.84</v>
      </c>
      <c r="R1698" s="6">
        <f t="shared" si="105"/>
        <v>77.87</v>
      </c>
      <c r="S1698" s="6">
        <f t="shared" si="106"/>
        <v>79.97</v>
      </c>
      <c r="T1698" s="8">
        <f t="shared" si="107"/>
        <v>0.50665230613279266</v>
      </c>
      <c r="U1698" s="5">
        <f>YEAR(SalesDataTable[[#This Row],[Order Date]])</f>
        <v>2026</v>
      </c>
      <c r="V1698" s="8" t="str">
        <f>"Q"&amp;ROUNDUP(MONTH(SalesDataTable[[#This Row],[Order Date]])/3,0)</f>
        <v>Q3</v>
      </c>
      <c r="W1698" s="9">
        <f>MONTH(SalesDataTable[[#This Row],[Order Date]])</f>
        <v>8</v>
      </c>
      <c r="X1698" s="8" t="str">
        <f>TEXT(SalesDataTable[[#This Row],[Order Date]],"mmm")</f>
        <v>Aug</v>
      </c>
    </row>
    <row r="1699" spans="1:24" ht="16">
      <c r="A1699" s="2">
        <v>3938</v>
      </c>
      <c r="B1699" s="3">
        <v>46254</v>
      </c>
      <c r="C1699" s="5">
        <f>YEAR(SalesDataTable[[#This Row],[Order Date]])</f>
        <v>2026</v>
      </c>
      <c r="D1699" s="14" t="str">
        <f>"Q"&amp;ROUNDUP(MONTH(SalesDataTable[[#This Row],[Order Date]])/3,0)</f>
        <v>Q3</v>
      </c>
      <c r="E1699" s="5">
        <f>MONTH(SalesDataTable[[#This Row],[Order Date]])</f>
        <v>8</v>
      </c>
      <c r="F1699" s="5" t="str">
        <f>TEXT(SalesDataTable[[#This Row],[Order Date]], "MMM")</f>
        <v>Aug</v>
      </c>
      <c r="G1699" s="4" t="s">
        <v>6</v>
      </c>
      <c r="H1699" s="4" t="s">
        <v>43</v>
      </c>
      <c r="I1699" s="4" t="s">
        <v>2</v>
      </c>
      <c r="J1699" s="4" t="s">
        <v>13</v>
      </c>
      <c r="K1699" s="4" t="s">
        <v>23</v>
      </c>
      <c r="L1699" s="4" t="s">
        <v>24</v>
      </c>
      <c r="M1699" s="9">
        <v>1</v>
      </c>
      <c r="N1699" s="6">
        <v>336.35</v>
      </c>
      <c r="O1699" s="7">
        <v>0</v>
      </c>
      <c r="P1699" s="6">
        <v>195.07</v>
      </c>
      <c r="Q1699" s="6">
        <f t="shared" si="104"/>
        <v>336.35</v>
      </c>
      <c r="R1699" s="6">
        <f t="shared" si="105"/>
        <v>195.07</v>
      </c>
      <c r="S1699" s="6">
        <f t="shared" si="106"/>
        <v>141.28000000000003</v>
      </c>
      <c r="T1699" s="8">
        <f t="shared" si="107"/>
        <v>0.42003865021554931</v>
      </c>
      <c r="U1699" s="5">
        <f>YEAR(SalesDataTable[[#This Row],[Order Date]])</f>
        <v>2026</v>
      </c>
      <c r="V1699" s="8" t="str">
        <f>"Q"&amp;ROUNDUP(MONTH(SalesDataTable[[#This Row],[Order Date]])/3,0)</f>
        <v>Q3</v>
      </c>
      <c r="W1699" s="9">
        <f>MONTH(SalesDataTable[[#This Row],[Order Date]])</f>
        <v>8</v>
      </c>
      <c r="X1699" s="8" t="str">
        <f>TEXT(SalesDataTable[[#This Row],[Order Date]],"mmm")</f>
        <v>Aug</v>
      </c>
    </row>
    <row r="1700" spans="1:24" ht="16">
      <c r="A1700" s="2">
        <v>4237</v>
      </c>
      <c r="B1700" s="3">
        <v>46254</v>
      </c>
      <c r="C1700" s="5">
        <f>YEAR(SalesDataTable[[#This Row],[Order Date]])</f>
        <v>2026</v>
      </c>
      <c r="D1700" s="14" t="str">
        <f>"Q"&amp;ROUNDUP(MONTH(SalesDataTable[[#This Row],[Order Date]])/3,0)</f>
        <v>Q3</v>
      </c>
      <c r="E1700" s="5">
        <f>MONTH(SalesDataTable[[#This Row],[Order Date]])</f>
        <v>8</v>
      </c>
      <c r="F1700" s="5" t="str">
        <f>TEXT(SalesDataTable[[#This Row],[Order Date]], "MMM")</f>
        <v>Aug</v>
      </c>
      <c r="G1700" s="4" t="s">
        <v>20</v>
      </c>
      <c r="H1700" s="4" t="s">
        <v>47</v>
      </c>
      <c r="I1700" s="4" t="s">
        <v>8</v>
      </c>
      <c r="J1700" s="4" t="s">
        <v>3</v>
      </c>
      <c r="K1700" s="4" t="s">
        <v>9</v>
      </c>
      <c r="L1700" s="4" t="s">
        <v>37</v>
      </c>
      <c r="M1700" s="9">
        <v>3</v>
      </c>
      <c r="N1700" s="6">
        <v>153.03</v>
      </c>
      <c r="O1700" s="7">
        <v>0.15</v>
      </c>
      <c r="P1700" s="6">
        <v>78.239999999999995</v>
      </c>
      <c r="Q1700" s="6">
        <f t="shared" si="104"/>
        <v>390.22650000000004</v>
      </c>
      <c r="R1700" s="6">
        <f t="shared" si="105"/>
        <v>234.71999999999997</v>
      </c>
      <c r="S1700" s="6">
        <f t="shared" si="106"/>
        <v>155.50650000000007</v>
      </c>
      <c r="T1700" s="8">
        <f t="shared" si="107"/>
        <v>0.39850317700104954</v>
      </c>
      <c r="U1700" s="5">
        <f>YEAR(SalesDataTable[[#This Row],[Order Date]])</f>
        <v>2026</v>
      </c>
      <c r="V1700" s="8" t="str">
        <f>"Q"&amp;ROUNDUP(MONTH(SalesDataTable[[#This Row],[Order Date]])/3,0)</f>
        <v>Q3</v>
      </c>
      <c r="W1700" s="9">
        <f>MONTH(SalesDataTable[[#This Row],[Order Date]])</f>
        <v>8</v>
      </c>
      <c r="X1700" s="8" t="str">
        <f>TEXT(SalesDataTable[[#This Row],[Order Date]],"mmm")</f>
        <v>Aug</v>
      </c>
    </row>
    <row r="1701" spans="1:24" ht="16">
      <c r="A1701" s="2">
        <v>4970</v>
      </c>
      <c r="B1701" s="3">
        <v>46254</v>
      </c>
      <c r="C1701" s="5">
        <f>YEAR(SalesDataTable[[#This Row],[Order Date]])</f>
        <v>2026</v>
      </c>
      <c r="D1701" s="14" t="str">
        <f>"Q"&amp;ROUNDUP(MONTH(SalesDataTable[[#This Row],[Order Date]])/3,0)</f>
        <v>Q3</v>
      </c>
      <c r="E1701" s="5">
        <f>MONTH(SalesDataTable[[#This Row],[Order Date]])</f>
        <v>8</v>
      </c>
      <c r="F1701" s="5" t="str">
        <f>TEXT(SalesDataTable[[#This Row],[Order Date]], "MMM")</f>
        <v>Aug</v>
      </c>
      <c r="G1701" s="4" t="s">
        <v>6</v>
      </c>
      <c r="H1701" s="4" t="s">
        <v>49</v>
      </c>
      <c r="I1701" s="4" t="s">
        <v>2</v>
      </c>
      <c r="J1701" s="4" t="s">
        <v>3</v>
      </c>
      <c r="K1701" s="4" t="s">
        <v>4</v>
      </c>
      <c r="L1701" s="4" t="s">
        <v>30</v>
      </c>
      <c r="M1701" s="9">
        <v>2</v>
      </c>
      <c r="N1701" s="6">
        <v>105.01</v>
      </c>
      <c r="O1701" s="7">
        <v>0.15</v>
      </c>
      <c r="P1701" s="6">
        <v>50.56</v>
      </c>
      <c r="Q1701" s="6">
        <f t="shared" si="104"/>
        <v>178.517</v>
      </c>
      <c r="R1701" s="6">
        <f t="shared" si="105"/>
        <v>101.12</v>
      </c>
      <c r="S1701" s="6">
        <f t="shared" si="106"/>
        <v>77.396999999999991</v>
      </c>
      <c r="T1701" s="8">
        <f t="shared" si="107"/>
        <v>0.43355534766996978</v>
      </c>
      <c r="U1701" s="5">
        <f>YEAR(SalesDataTable[[#This Row],[Order Date]])</f>
        <v>2026</v>
      </c>
      <c r="V1701" s="8" t="str">
        <f>"Q"&amp;ROUNDUP(MONTH(SalesDataTable[[#This Row],[Order Date]])/3,0)</f>
        <v>Q3</v>
      </c>
      <c r="W1701" s="9">
        <f>MONTH(SalesDataTable[[#This Row],[Order Date]])</f>
        <v>8</v>
      </c>
      <c r="X1701" s="8" t="str">
        <f>TEXT(SalesDataTable[[#This Row],[Order Date]],"mmm")</f>
        <v>Aug</v>
      </c>
    </row>
    <row r="1702" spans="1:24" ht="16">
      <c r="A1702" s="2">
        <v>515</v>
      </c>
      <c r="B1702" s="3">
        <v>46255</v>
      </c>
      <c r="C1702" s="5">
        <f>YEAR(SalesDataTable[[#This Row],[Order Date]])</f>
        <v>2026</v>
      </c>
      <c r="D1702" s="14" t="str">
        <f>"Q"&amp;ROUNDUP(MONTH(SalesDataTable[[#This Row],[Order Date]])/3,0)</f>
        <v>Q3</v>
      </c>
      <c r="E1702" s="5">
        <f>MONTH(SalesDataTable[[#This Row],[Order Date]])</f>
        <v>8</v>
      </c>
      <c r="F1702" s="5" t="str">
        <f>TEXT(SalesDataTable[[#This Row],[Order Date]], "MMM")</f>
        <v>Aug</v>
      </c>
      <c r="G1702" s="4" t="s">
        <v>0</v>
      </c>
      <c r="H1702" s="4" t="s">
        <v>1</v>
      </c>
      <c r="I1702" s="4" t="s">
        <v>19</v>
      </c>
      <c r="J1702" s="4" t="s">
        <v>3</v>
      </c>
      <c r="K1702" s="4" t="s">
        <v>14</v>
      </c>
      <c r="L1702" s="4" t="s">
        <v>32</v>
      </c>
      <c r="M1702" s="9">
        <v>2</v>
      </c>
      <c r="N1702" s="6">
        <v>45.47</v>
      </c>
      <c r="O1702" s="7">
        <v>0</v>
      </c>
      <c r="P1702" s="6">
        <v>18.27</v>
      </c>
      <c r="Q1702" s="6">
        <f t="shared" si="104"/>
        <v>90.94</v>
      </c>
      <c r="R1702" s="6">
        <f t="shared" si="105"/>
        <v>36.54</v>
      </c>
      <c r="S1702" s="6">
        <f t="shared" si="106"/>
        <v>54.4</v>
      </c>
      <c r="T1702" s="8">
        <f t="shared" si="107"/>
        <v>0.5981966131515285</v>
      </c>
      <c r="U1702" s="5">
        <f>YEAR(SalesDataTable[[#This Row],[Order Date]])</f>
        <v>2026</v>
      </c>
      <c r="V1702" s="8" t="str">
        <f>"Q"&amp;ROUNDUP(MONTH(SalesDataTable[[#This Row],[Order Date]])/3,0)</f>
        <v>Q3</v>
      </c>
      <c r="W1702" s="9">
        <f>MONTH(SalesDataTable[[#This Row],[Order Date]])</f>
        <v>8</v>
      </c>
      <c r="X1702" s="8" t="str">
        <f>TEXT(SalesDataTable[[#This Row],[Order Date]],"mmm")</f>
        <v>Aug</v>
      </c>
    </row>
    <row r="1703" spans="1:24" ht="16">
      <c r="A1703" s="2">
        <v>661</v>
      </c>
      <c r="B1703" s="3">
        <v>46255</v>
      </c>
      <c r="C1703" s="5">
        <f>YEAR(SalesDataTable[[#This Row],[Order Date]])</f>
        <v>2026</v>
      </c>
      <c r="D1703" s="14" t="str">
        <f>"Q"&amp;ROUNDUP(MONTH(SalesDataTable[[#This Row],[Order Date]])/3,0)</f>
        <v>Q3</v>
      </c>
      <c r="E1703" s="5">
        <f>MONTH(SalesDataTable[[#This Row],[Order Date]])</f>
        <v>8</v>
      </c>
      <c r="F1703" s="5" t="str">
        <f>TEXT(SalesDataTable[[#This Row],[Order Date]], "MMM")</f>
        <v>Aug</v>
      </c>
      <c r="G1703" s="4" t="s">
        <v>0</v>
      </c>
      <c r="H1703" s="4" t="s">
        <v>50</v>
      </c>
      <c r="I1703" s="4" t="s">
        <v>19</v>
      </c>
      <c r="J1703" s="4" t="s">
        <v>13</v>
      </c>
      <c r="K1703" s="4" t="s">
        <v>14</v>
      </c>
      <c r="L1703" s="4" t="s">
        <v>32</v>
      </c>
      <c r="M1703" s="9">
        <v>2</v>
      </c>
      <c r="N1703" s="6">
        <v>47.58</v>
      </c>
      <c r="O1703" s="7">
        <v>0.1</v>
      </c>
      <c r="P1703" s="6">
        <v>18.47</v>
      </c>
      <c r="Q1703" s="6">
        <f t="shared" si="104"/>
        <v>85.644000000000005</v>
      </c>
      <c r="R1703" s="6">
        <f t="shared" si="105"/>
        <v>36.94</v>
      </c>
      <c r="S1703" s="6">
        <f t="shared" si="106"/>
        <v>48.704000000000008</v>
      </c>
      <c r="T1703" s="8">
        <f t="shared" si="107"/>
        <v>0.56867965064686377</v>
      </c>
      <c r="U1703" s="5">
        <f>YEAR(SalesDataTable[[#This Row],[Order Date]])</f>
        <v>2026</v>
      </c>
      <c r="V1703" s="8" t="str">
        <f>"Q"&amp;ROUNDUP(MONTH(SalesDataTable[[#This Row],[Order Date]])/3,0)</f>
        <v>Q3</v>
      </c>
      <c r="W1703" s="9">
        <f>MONTH(SalesDataTable[[#This Row],[Order Date]])</f>
        <v>8</v>
      </c>
      <c r="X1703" s="8" t="str">
        <f>TEXT(SalesDataTable[[#This Row],[Order Date]],"mmm")</f>
        <v>Aug</v>
      </c>
    </row>
    <row r="1704" spans="1:24" ht="16">
      <c r="A1704" s="2">
        <v>1443</v>
      </c>
      <c r="B1704" s="3">
        <v>46255</v>
      </c>
      <c r="C1704" s="5">
        <f>YEAR(SalesDataTable[[#This Row],[Order Date]])</f>
        <v>2026</v>
      </c>
      <c r="D1704" s="14" t="str">
        <f>"Q"&amp;ROUNDUP(MONTH(SalesDataTable[[#This Row],[Order Date]])/3,0)</f>
        <v>Q3</v>
      </c>
      <c r="E1704" s="5">
        <f>MONTH(SalesDataTable[[#This Row],[Order Date]])</f>
        <v>8</v>
      </c>
      <c r="F1704" s="5" t="str">
        <f>TEXT(SalesDataTable[[#This Row],[Order Date]], "MMM")</f>
        <v>Aug</v>
      </c>
      <c r="G1704" s="4" t="s">
        <v>20</v>
      </c>
      <c r="H1704" s="4" t="s">
        <v>21</v>
      </c>
      <c r="I1704" s="4" t="s">
        <v>2</v>
      </c>
      <c r="J1704" s="4" t="s">
        <v>13</v>
      </c>
      <c r="K1704" s="4" t="s">
        <v>9</v>
      </c>
      <c r="L1704" s="4" t="s">
        <v>37</v>
      </c>
      <c r="M1704" s="9">
        <v>5</v>
      </c>
      <c r="N1704" s="6">
        <v>155.65</v>
      </c>
      <c r="O1704" s="7">
        <v>0</v>
      </c>
      <c r="P1704" s="6">
        <v>79.13</v>
      </c>
      <c r="Q1704" s="6">
        <f t="shared" si="104"/>
        <v>778.25</v>
      </c>
      <c r="R1704" s="6">
        <f t="shared" si="105"/>
        <v>395.65</v>
      </c>
      <c r="S1704" s="6">
        <f t="shared" si="106"/>
        <v>382.6</v>
      </c>
      <c r="T1704" s="8">
        <f t="shared" si="107"/>
        <v>0.49161580469000965</v>
      </c>
      <c r="U1704" s="5">
        <f>YEAR(SalesDataTable[[#This Row],[Order Date]])</f>
        <v>2026</v>
      </c>
      <c r="V1704" s="8" t="str">
        <f>"Q"&amp;ROUNDUP(MONTH(SalesDataTable[[#This Row],[Order Date]])/3,0)</f>
        <v>Q3</v>
      </c>
      <c r="W1704" s="9">
        <f>MONTH(SalesDataTable[[#This Row],[Order Date]])</f>
        <v>8</v>
      </c>
      <c r="X1704" s="8" t="str">
        <f>TEXT(SalesDataTable[[#This Row],[Order Date]],"mmm")</f>
        <v>Aug</v>
      </c>
    </row>
    <row r="1705" spans="1:24" ht="16">
      <c r="A1705" s="2">
        <v>1446</v>
      </c>
      <c r="B1705" s="3">
        <v>46255</v>
      </c>
      <c r="C1705" s="5">
        <f>YEAR(SalesDataTable[[#This Row],[Order Date]])</f>
        <v>2026</v>
      </c>
      <c r="D1705" s="14" t="str">
        <f>"Q"&amp;ROUNDUP(MONTH(SalesDataTable[[#This Row],[Order Date]])/3,0)</f>
        <v>Q3</v>
      </c>
      <c r="E1705" s="5">
        <f>MONTH(SalesDataTable[[#This Row],[Order Date]])</f>
        <v>8</v>
      </c>
      <c r="F1705" s="5" t="str">
        <f>TEXT(SalesDataTable[[#This Row],[Order Date]], "MMM")</f>
        <v>Aug</v>
      </c>
      <c r="G1705" s="4" t="s">
        <v>20</v>
      </c>
      <c r="H1705" s="4" t="s">
        <v>47</v>
      </c>
      <c r="I1705" s="4" t="s">
        <v>19</v>
      </c>
      <c r="J1705" s="4" t="s">
        <v>3</v>
      </c>
      <c r="K1705" s="4" t="s">
        <v>23</v>
      </c>
      <c r="L1705" s="4" t="s">
        <v>29</v>
      </c>
      <c r="M1705" s="9">
        <v>1</v>
      </c>
      <c r="N1705" s="6">
        <v>195.15</v>
      </c>
      <c r="O1705" s="7">
        <v>0</v>
      </c>
      <c r="P1705" s="6">
        <v>101.99</v>
      </c>
      <c r="Q1705" s="6">
        <f t="shared" si="104"/>
        <v>195.15</v>
      </c>
      <c r="R1705" s="6">
        <f t="shared" si="105"/>
        <v>101.99</v>
      </c>
      <c r="S1705" s="6">
        <f t="shared" si="106"/>
        <v>93.160000000000011</v>
      </c>
      <c r="T1705" s="8">
        <f t="shared" si="107"/>
        <v>0.47737637714578535</v>
      </c>
      <c r="U1705" s="5">
        <f>YEAR(SalesDataTable[[#This Row],[Order Date]])</f>
        <v>2026</v>
      </c>
      <c r="V1705" s="8" t="str">
        <f>"Q"&amp;ROUNDUP(MONTH(SalesDataTable[[#This Row],[Order Date]])/3,0)</f>
        <v>Q3</v>
      </c>
      <c r="W1705" s="9">
        <f>MONTH(SalesDataTable[[#This Row],[Order Date]])</f>
        <v>8</v>
      </c>
      <c r="X1705" s="8" t="str">
        <f>TEXT(SalesDataTable[[#This Row],[Order Date]],"mmm")</f>
        <v>Aug</v>
      </c>
    </row>
    <row r="1706" spans="1:24" ht="16">
      <c r="A1706" s="2">
        <v>1524</v>
      </c>
      <c r="B1706" s="3">
        <v>46255</v>
      </c>
      <c r="C1706" s="5">
        <f>YEAR(SalesDataTable[[#This Row],[Order Date]])</f>
        <v>2026</v>
      </c>
      <c r="D1706" s="14" t="str">
        <f>"Q"&amp;ROUNDUP(MONTH(SalesDataTable[[#This Row],[Order Date]])/3,0)</f>
        <v>Q3</v>
      </c>
      <c r="E1706" s="5">
        <f>MONTH(SalesDataTable[[#This Row],[Order Date]])</f>
        <v>8</v>
      </c>
      <c r="F1706" s="5" t="str">
        <f>TEXT(SalesDataTable[[#This Row],[Order Date]], "MMM")</f>
        <v>Aug</v>
      </c>
      <c r="G1706" s="4" t="s">
        <v>6</v>
      </c>
      <c r="H1706" s="4" t="s">
        <v>27</v>
      </c>
      <c r="I1706" s="4" t="s">
        <v>28</v>
      </c>
      <c r="J1706" s="4" t="s">
        <v>13</v>
      </c>
      <c r="K1706" s="4" t="s">
        <v>4</v>
      </c>
      <c r="L1706" s="4" t="s">
        <v>5</v>
      </c>
      <c r="M1706" s="9">
        <v>1</v>
      </c>
      <c r="N1706" s="6">
        <v>81.569999999999993</v>
      </c>
      <c r="O1706" s="7">
        <v>0</v>
      </c>
      <c r="P1706" s="6">
        <v>43.79</v>
      </c>
      <c r="Q1706" s="6">
        <f t="shared" si="104"/>
        <v>81.569999999999993</v>
      </c>
      <c r="R1706" s="6">
        <f t="shared" si="105"/>
        <v>43.79</v>
      </c>
      <c r="S1706" s="6">
        <f t="shared" si="106"/>
        <v>37.779999999999994</v>
      </c>
      <c r="T1706" s="8">
        <f t="shared" si="107"/>
        <v>0.4631604756650729</v>
      </c>
      <c r="U1706" s="5">
        <f>YEAR(SalesDataTable[[#This Row],[Order Date]])</f>
        <v>2026</v>
      </c>
      <c r="V1706" s="8" t="str">
        <f>"Q"&amp;ROUNDUP(MONTH(SalesDataTable[[#This Row],[Order Date]])/3,0)</f>
        <v>Q3</v>
      </c>
      <c r="W1706" s="9">
        <f>MONTH(SalesDataTable[[#This Row],[Order Date]])</f>
        <v>8</v>
      </c>
      <c r="X1706" s="8" t="str">
        <f>TEXT(SalesDataTable[[#This Row],[Order Date]],"mmm")</f>
        <v>Aug</v>
      </c>
    </row>
    <row r="1707" spans="1:24" ht="16">
      <c r="A1707" s="2">
        <v>1946</v>
      </c>
      <c r="B1707" s="3">
        <v>46255</v>
      </c>
      <c r="C1707" s="5">
        <f>YEAR(SalesDataTable[[#This Row],[Order Date]])</f>
        <v>2026</v>
      </c>
      <c r="D1707" s="14" t="str">
        <f>"Q"&amp;ROUNDUP(MONTH(SalesDataTable[[#This Row],[Order Date]])/3,0)</f>
        <v>Q3</v>
      </c>
      <c r="E1707" s="5">
        <f>MONTH(SalesDataTable[[#This Row],[Order Date]])</f>
        <v>8</v>
      </c>
      <c r="F1707" s="5" t="str">
        <f>TEXT(SalesDataTable[[#This Row],[Order Date]], "MMM")</f>
        <v>Aug</v>
      </c>
      <c r="G1707" s="4" t="s">
        <v>0</v>
      </c>
      <c r="H1707" s="4" t="s">
        <v>50</v>
      </c>
      <c r="I1707" s="4" t="s">
        <v>19</v>
      </c>
      <c r="J1707" s="4" t="s">
        <v>13</v>
      </c>
      <c r="K1707" s="4" t="s">
        <v>23</v>
      </c>
      <c r="L1707" s="4" t="s">
        <v>51</v>
      </c>
      <c r="M1707" s="9">
        <v>5</v>
      </c>
      <c r="N1707" s="6">
        <v>125.44</v>
      </c>
      <c r="O1707" s="7">
        <v>0</v>
      </c>
      <c r="P1707" s="6">
        <v>59.58</v>
      </c>
      <c r="Q1707" s="6">
        <f t="shared" si="104"/>
        <v>627.20000000000005</v>
      </c>
      <c r="R1707" s="6">
        <f t="shared" si="105"/>
        <v>297.89999999999998</v>
      </c>
      <c r="S1707" s="6">
        <f t="shared" si="106"/>
        <v>329.30000000000007</v>
      </c>
      <c r="T1707" s="8">
        <f t="shared" si="107"/>
        <v>0.52503188775510212</v>
      </c>
      <c r="U1707" s="5">
        <f>YEAR(SalesDataTable[[#This Row],[Order Date]])</f>
        <v>2026</v>
      </c>
      <c r="V1707" s="8" t="str">
        <f>"Q"&amp;ROUNDUP(MONTH(SalesDataTable[[#This Row],[Order Date]])/3,0)</f>
        <v>Q3</v>
      </c>
      <c r="W1707" s="9">
        <f>MONTH(SalesDataTable[[#This Row],[Order Date]])</f>
        <v>8</v>
      </c>
      <c r="X1707" s="8" t="str">
        <f>TEXT(SalesDataTable[[#This Row],[Order Date]],"mmm")</f>
        <v>Aug</v>
      </c>
    </row>
    <row r="1708" spans="1:24" ht="16">
      <c r="A1708" s="2">
        <v>2285</v>
      </c>
      <c r="B1708" s="3">
        <v>46255</v>
      </c>
      <c r="C1708" s="5">
        <f>YEAR(SalesDataTable[[#This Row],[Order Date]])</f>
        <v>2026</v>
      </c>
      <c r="D1708" s="14" t="str">
        <f>"Q"&amp;ROUNDUP(MONTH(SalesDataTable[[#This Row],[Order Date]])/3,0)</f>
        <v>Q3</v>
      </c>
      <c r="E1708" s="5">
        <f>MONTH(SalesDataTable[[#This Row],[Order Date]])</f>
        <v>8</v>
      </c>
      <c r="F1708" s="5" t="str">
        <f>TEXT(SalesDataTable[[#This Row],[Order Date]], "MMM")</f>
        <v>Aug</v>
      </c>
      <c r="G1708" s="4" t="s">
        <v>6</v>
      </c>
      <c r="H1708" s="4" t="s">
        <v>41</v>
      </c>
      <c r="I1708" s="4" t="s">
        <v>2</v>
      </c>
      <c r="J1708" s="4" t="s">
        <v>16</v>
      </c>
      <c r="K1708" s="4" t="s">
        <v>9</v>
      </c>
      <c r="L1708" s="4" t="s">
        <v>37</v>
      </c>
      <c r="M1708" s="9">
        <v>2</v>
      </c>
      <c r="N1708" s="6">
        <v>155.11000000000001</v>
      </c>
      <c r="O1708" s="7">
        <v>0.05</v>
      </c>
      <c r="P1708" s="6">
        <v>80.13</v>
      </c>
      <c r="Q1708" s="6">
        <f t="shared" si="104"/>
        <v>294.709</v>
      </c>
      <c r="R1708" s="6">
        <f t="shared" si="105"/>
        <v>160.26</v>
      </c>
      <c r="S1708" s="6">
        <f t="shared" si="106"/>
        <v>134.44900000000001</v>
      </c>
      <c r="T1708" s="8">
        <f t="shared" si="107"/>
        <v>0.45620934548995795</v>
      </c>
      <c r="U1708" s="5">
        <f>YEAR(SalesDataTable[[#This Row],[Order Date]])</f>
        <v>2026</v>
      </c>
      <c r="V1708" s="8" t="str">
        <f>"Q"&amp;ROUNDUP(MONTH(SalesDataTable[[#This Row],[Order Date]])/3,0)</f>
        <v>Q3</v>
      </c>
      <c r="W1708" s="9">
        <f>MONTH(SalesDataTable[[#This Row],[Order Date]])</f>
        <v>8</v>
      </c>
      <c r="X1708" s="8" t="str">
        <f>TEXT(SalesDataTable[[#This Row],[Order Date]],"mmm")</f>
        <v>Aug</v>
      </c>
    </row>
    <row r="1709" spans="1:24" ht="16">
      <c r="A1709" s="2">
        <v>2978</v>
      </c>
      <c r="B1709" s="3">
        <v>46255</v>
      </c>
      <c r="C1709" s="5">
        <f>YEAR(SalesDataTable[[#This Row],[Order Date]])</f>
        <v>2026</v>
      </c>
      <c r="D1709" s="14" t="str">
        <f>"Q"&amp;ROUNDUP(MONTH(SalesDataTable[[#This Row],[Order Date]])/3,0)</f>
        <v>Q3</v>
      </c>
      <c r="E1709" s="5">
        <f>MONTH(SalesDataTable[[#This Row],[Order Date]])</f>
        <v>8</v>
      </c>
      <c r="F1709" s="5" t="str">
        <f>TEXT(SalesDataTable[[#This Row],[Order Date]], "MMM")</f>
        <v>Aug</v>
      </c>
      <c r="G1709" s="4" t="s">
        <v>11</v>
      </c>
      <c r="H1709" s="4" t="s">
        <v>39</v>
      </c>
      <c r="I1709" s="4" t="s">
        <v>19</v>
      </c>
      <c r="J1709" s="4" t="s">
        <v>13</v>
      </c>
      <c r="K1709" s="4" t="s">
        <v>4</v>
      </c>
      <c r="L1709" s="4" t="s">
        <v>5</v>
      </c>
      <c r="M1709" s="9">
        <v>1</v>
      </c>
      <c r="N1709" s="6">
        <v>80.7</v>
      </c>
      <c r="O1709" s="7">
        <v>0</v>
      </c>
      <c r="P1709" s="6">
        <v>41.98</v>
      </c>
      <c r="Q1709" s="6">
        <f t="shared" si="104"/>
        <v>80.7</v>
      </c>
      <c r="R1709" s="6">
        <f t="shared" si="105"/>
        <v>41.98</v>
      </c>
      <c r="S1709" s="6">
        <f t="shared" si="106"/>
        <v>38.720000000000006</v>
      </c>
      <c r="T1709" s="8">
        <f t="shared" si="107"/>
        <v>0.47980173482032223</v>
      </c>
      <c r="U1709" s="5">
        <f>YEAR(SalesDataTable[[#This Row],[Order Date]])</f>
        <v>2026</v>
      </c>
      <c r="V1709" s="8" t="str">
        <f>"Q"&amp;ROUNDUP(MONTH(SalesDataTable[[#This Row],[Order Date]])/3,0)</f>
        <v>Q3</v>
      </c>
      <c r="W1709" s="9">
        <f>MONTH(SalesDataTable[[#This Row],[Order Date]])</f>
        <v>8</v>
      </c>
      <c r="X1709" s="8" t="str">
        <f>TEXT(SalesDataTable[[#This Row],[Order Date]],"mmm")</f>
        <v>Aug</v>
      </c>
    </row>
    <row r="1710" spans="1:24" ht="16">
      <c r="A1710" s="2">
        <v>3842</v>
      </c>
      <c r="B1710" s="3">
        <v>46255</v>
      </c>
      <c r="C1710" s="5">
        <f>YEAR(SalesDataTable[[#This Row],[Order Date]])</f>
        <v>2026</v>
      </c>
      <c r="D1710" s="14" t="str">
        <f>"Q"&amp;ROUNDUP(MONTH(SalesDataTable[[#This Row],[Order Date]])/3,0)</f>
        <v>Q3</v>
      </c>
      <c r="E1710" s="5">
        <f>MONTH(SalesDataTable[[#This Row],[Order Date]])</f>
        <v>8</v>
      </c>
      <c r="F1710" s="5" t="str">
        <f>TEXT(SalesDataTable[[#This Row],[Order Date]], "MMM")</f>
        <v>Aug</v>
      </c>
      <c r="G1710" s="4" t="s">
        <v>20</v>
      </c>
      <c r="H1710" s="4" t="s">
        <v>33</v>
      </c>
      <c r="I1710" s="4" t="s">
        <v>8</v>
      </c>
      <c r="J1710" s="4" t="s">
        <v>3</v>
      </c>
      <c r="K1710" s="4" t="s">
        <v>9</v>
      </c>
      <c r="L1710" s="4" t="s">
        <v>37</v>
      </c>
      <c r="M1710" s="9">
        <v>10</v>
      </c>
      <c r="N1710" s="6">
        <v>156.72</v>
      </c>
      <c r="O1710" s="7">
        <v>0.15</v>
      </c>
      <c r="P1710" s="6">
        <v>78.12</v>
      </c>
      <c r="Q1710" s="6">
        <f t="shared" si="104"/>
        <v>1332.12</v>
      </c>
      <c r="R1710" s="6">
        <f t="shared" si="105"/>
        <v>781.2</v>
      </c>
      <c r="S1710" s="6">
        <f t="shared" si="106"/>
        <v>550.91999999999985</v>
      </c>
      <c r="T1710" s="8">
        <f t="shared" si="107"/>
        <v>0.41356634537429054</v>
      </c>
      <c r="U1710" s="5">
        <f>YEAR(SalesDataTable[[#This Row],[Order Date]])</f>
        <v>2026</v>
      </c>
      <c r="V1710" s="8" t="str">
        <f>"Q"&amp;ROUNDUP(MONTH(SalesDataTable[[#This Row],[Order Date]])/3,0)</f>
        <v>Q3</v>
      </c>
      <c r="W1710" s="9">
        <f>MONTH(SalesDataTable[[#This Row],[Order Date]])</f>
        <v>8</v>
      </c>
      <c r="X1710" s="8" t="str">
        <f>TEXT(SalesDataTable[[#This Row],[Order Date]],"mmm")</f>
        <v>Aug</v>
      </c>
    </row>
    <row r="1711" spans="1:24" ht="16">
      <c r="A1711" s="2">
        <v>4220</v>
      </c>
      <c r="B1711" s="3">
        <v>46255</v>
      </c>
      <c r="C1711" s="5">
        <f>YEAR(SalesDataTable[[#This Row],[Order Date]])</f>
        <v>2026</v>
      </c>
      <c r="D1711" s="14" t="str">
        <f>"Q"&amp;ROUNDUP(MONTH(SalesDataTable[[#This Row],[Order Date]])/3,0)</f>
        <v>Q3</v>
      </c>
      <c r="E1711" s="5">
        <f>MONTH(SalesDataTable[[#This Row],[Order Date]])</f>
        <v>8</v>
      </c>
      <c r="F1711" s="5" t="str">
        <f>TEXT(SalesDataTable[[#This Row],[Order Date]], "MMM")</f>
        <v>Aug</v>
      </c>
      <c r="G1711" s="4" t="s">
        <v>6</v>
      </c>
      <c r="H1711" s="4" t="s">
        <v>49</v>
      </c>
      <c r="I1711" s="4" t="s">
        <v>8</v>
      </c>
      <c r="J1711" s="4" t="s">
        <v>16</v>
      </c>
      <c r="K1711" s="4" t="s">
        <v>14</v>
      </c>
      <c r="L1711" s="4" t="s">
        <v>48</v>
      </c>
      <c r="M1711" s="9">
        <v>5</v>
      </c>
      <c r="N1711" s="6">
        <v>162.76</v>
      </c>
      <c r="O1711" s="7">
        <v>0.15</v>
      </c>
      <c r="P1711" s="6">
        <v>85.32</v>
      </c>
      <c r="Q1711" s="6">
        <f t="shared" si="104"/>
        <v>691.7299999999999</v>
      </c>
      <c r="R1711" s="6">
        <f t="shared" si="105"/>
        <v>426.59999999999997</v>
      </c>
      <c r="S1711" s="6">
        <f t="shared" si="106"/>
        <v>265.12999999999994</v>
      </c>
      <c r="T1711" s="8">
        <f t="shared" si="107"/>
        <v>0.38328538591647027</v>
      </c>
      <c r="U1711" s="5">
        <f>YEAR(SalesDataTable[[#This Row],[Order Date]])</f>
        <v>2026</v>
      </c>
      <c r="V1711" s="8" t="str">
        <f>"Q"&amp;ROUNDUP(MONTH(SalesDataTable[[#This Row],[Order Date]])/3,0)</f>
        <v>Q3</v>
      </c>
      <c r="W1711" s="9">
        <f>MONTH(SalesDataTable[[#This Row],[Order Date]])</f>
        <v>8</v>
      </c>
      <c r="X1711" s="8" t="str">
        <f>TEXT(SalesDataTable[[#This Row],[Order Date]],"mmm")</f>
        <v>Aug</v>
      </c>
    </row>
    <row r="1712" spans="1:24" ht="16">
      <c r="A1712" s="2">
        <v>478</v>
      </c>
      <c r="B1712" s="3">
        <v>46256</v>
      </c>
      <c r="C1712" s="5">
        <f>YEAR(SalesDataTable[[#This Row],[Order Date]])</f>
        <v>2026</v>
      </c>
      <c r="D1712" s="14" t="str">
        <f>"Q"&amp;ROUNDUP(MONTH(SalesDataTable[[#This Row],[Order Date]])/3,0)</f>
        <v>Q3</v>
      </c>
      <c r="E1712" s="5">
        <f>MONTH(SalesDataTable[[#This Row],[Order Date]])</f>
        <v>8</v>
      </c>
      <c r="F1712" s="5" t="str">
        <f>TEXT(SalesDataTable[[#This Row],[Order Date]], "MMM")</f>
        <v>Aug</v>
      </c>
      <c r="G1712" s="4" t="s">
        <v>20</v>
      </c>
      <c r="H1712" s="4" t="s">
        <v>33</v>
      </c>
      <c r="I1712" s="4" t="s">
        <v>19</v>
      </c>
      <c r="J1712" s="4" t="s">
        <v>16</v>
      </c>
      <c r="K1712" s="4" t="s">
        <v>34</v>
      </c>
      <c r="L1712" s="4" t="s">
        <v>35</v>
      </c>
      <c r="M1712" s="9">
        <v>2</v>
      </c>
      <c r="N1712" s="6">
        <v>40.22</v>
      </c>
      <c r="O1712" s="7">
        <v>0</v>
      </c>
      <c r="P1712" s="6">
        <v>14.45</v>
      </c>
      <c r="Q1712" s="6">
        <f t="shared" si="104"/>
        <v>80.44</v>
      </c>
      <c r="R1712" s="6">
        <f t="shared" si="105"/>
        <v>28.9</v>
      </c>
      <c r="S1712" s="6">
        <f t="shared" si="106"/>
        <v>51.54</v>
      </c>
      <c r="T1712" s="8">
        <f t="shared" si="107"/>
        <v>0.64072600696171056</v>
      </c>
      <c r="U1712" s="5">
        <f>YEAR(SalesDataTable[[#This Row],[Order Date]])</f>
        <v>2026</v>
      </c>
      <c r="V1712" s="8" t="str">
        <f>"Q"&amp;ROUNDUP(MONTH(SalesDataTable[[#This Row],[Order Date]])/3,0)</f>
        <v>Q3</v>
      </c>
      <c r="W1712" s="9">
        <f>MONTH(SalesDataTable[[#This Row],[Order Date]])</f>
        <v>8</v>
      </c>
      <c r="X1712" s="8" t="str">
        <f>TEXT(SalesDataTable[[#This Row],[Order Date]],"mmm")</f>
        <v>Aug</v>
      </c>
    </row>
    <row r="1713" spans="1:24" ht="16">
      <c r="A1713" s="2">
        <v>491</v>
      </c>
      <c r="B1713" s="3">
        <v>46256</v>
      </c>
      <c r="C1713" s="5">
        <f>YEAR(SalesDataTable[[#This Row],[Order Date]])</f>
        <v>2026</v>
      </c>
      <c r="D1713" s="14" t="str">
        <f>"Q"&amp;ROUNDUP(MONTH(SalesDataTable[[#This Row],[Order Date]])/3,0)</f>
        <v>Q3</v>
      </c>
      <c r="E1713" s="5">
        <f>MONTH(SalesDataTable[[#This Row],[Order Date]])</f>
        <v>8</v>
      </c>
      <c r="F1713" s="5" t="str">
        <f>TEXT(SalesDataTable[[#This Row],[Order Date]], "MMM")</f>
        <v>Aug</v>
      </c>
      <c r="G1713" s="4" t="s">
        <v>0</v>
      </c>
      <c r="H1713" s="4" t="s">
        <v>36</v>
      </c>
      <c r="I1713" s="4" t="s">
        <v>28</v>
      </c>
      <c r="J1713" s="4" t="s">
        <v>13</v>
      </c>
      <c r="K1713" s="4" t="s">
        <v>14</v>
      </c>
      <c r="L1713" s="4" t="s">
        <v>32</v>
      </c>
      <c r="M1713" s="9">
        <v>1</v>
      </c>
      <c r="N1713" s="6">
        <v>45.42</v>
      </c>
      <c r="O1713" s="7">
        <v>0.15</v>
      </c>
      <c r="P1713" s="6">
        <v>18.079999999999998</v>
      </c>
      <c r="Q1713" s="6">
        <f t="shared" si="104"/>
        <v>38.606999999999999</v>
      </c>
      <c r="R1713" s="6">
        <f t="shared" si="105"/>
        <v>18.079999999999998</v>
      </c>
      <c r="S1713" s="6">
        <f t="shared" si="106"/>
        <v>20.527000000000001</v>
      </c>
      <c r="T1713" s="8">
        <f t="shared" si="107"/>
        <v>0.53169114409304019</v>
      </c>
      <c r="U1713" s="5">
        <f>YEAR(SalesDataTable[[#This Row],[Order Date]])</f>
        <v>2026</v>
      </c>
      <c r="V1713" s="8" t="str">
        <f>"Q"&amp;ROUNDUP(MONTH(SalesDataTable[[#This Row],[Order Date]])/3,0)</f>
        <v>Q3</v>
      </c>
      <c r="W1713" s="9">
        <f>MONTH(SalesDataTable[[#This Row],[Order Date]])</f>
        <v>8</v>
      </c>
      <c r="X1713" s="8" t="str">
        <f>TEXT(SalesDataTable[[#This Row],[Order Date]],"mmm")</f>
        <v>Aug</v>
      </c>
    </row>
    <row r="1714" spans="1:24" ht="16">
      <c r="A1714" s="2">
        <v>862</v>
      </c>
      <c r="B1714" s="3">
        <v>46256</v>
      </c>
      <c r="C1714" s="5">
        <f>YEAR(SalesDataTable[[#This Row],[Order Date]])</f>
        <v>2026</v>
      </c>
      <c r="D1714" s="14" t="str">
        <f>"Q"&amp;ROUNDUP(MONTH(SalesDataTable[[#This Row],[Order Date]])/3,0)</f>
        <v>Q3</v>
      </c>
      <c r="E1714" s="5">
        <f>MONTH(SalesDataTable[[#This Row],[Order Date]])</f>
        <v>8</v>
      </c>
      <c r="F1714" s="5" t="str">
        <f>TEXT(SalesDataTable[[#This Row],[Order Date]], "MMM")</f>
        <v>Aug</v>
      </c>
      <c r="G1714" s="4" t="s">
        <v>0</v>
      </c>
      <c r="H1714" s="4" t="s">
        <v>36</v>
      </c>
      <c r="I1714" s="4" t="s">
        <v>2</v>
      </c>
      <c r="J1714" s="4" t="s">
        <v>3</v>
      </c>
      <c r="K1714" s="4" t="s">
        <v>9</v>
      </c>
      <c r="L1714" s="4" t="s">
        <v>10</v>
      </c>
      <c r="M1714" s="9">
        <v>1</v>
      </c>
      <c r="N1714" s="6">
        <v>93.55</v>
      </c>
      <c r="O1714" s="7">
        <v>0</v>
      </c>
      <c r="P1714" s="6">
        <v>44.89</v>
      </c>
      <c r="Q1714" s="6">
        <f t="shared" si="104"/>
        <v>93.55</v>
      </c>
      <c r="R1714" s="6">
        <f t="shared" si="105"/>
        <v>44.89</v>
      </c>
      <c r="S1714" s="6">
        <f t="shared" si="106"/>
        <v>48.66</v>
      </c>
      <c r="T1714" s="8">
        <f t="shared" si="107"/>
        <v>0.5201496525921967</v>
      </c>
      <c r="U1714" s="5">
        <f>YEAR(SalesDataTable[[#This Row],[Order Date]])</f>
        <v>2026</v>
      </c>
      <c r="V1714" s="8" t="str">
        <f>"Q"&amp;ROUNDUP(MONTH(SalesDataTable[[#This Row],[Order Date]])/3,0)</f>
        <v>Q3</v>
      </c>
      <c r="W1714" s="9">
        <f>MONTH(SalesDataTable[[#This Row],[Order Date]])</f>
        <v>8</v>
      </c>
      <c r="X1714" s="8" t="str">
        <f>TEXT(SalesDataTable[[#This Row],[Order Date]],"mmm")</f>
        <v>Aug</v>
      </c>
    </row>
    <row r="1715" spans="1:24" ht="16">
      <c r="A1715" s="2">
        <v>957</v>
      </c>
      <c r="B1715" s="3">
        <v>46256</v>
      </c>
      <c r="C1715" s="5">
        <f>YEAR(SalesDataTable[[#This Row],[Order Date]])</f>
        <v>2026</v>
      </c>
      <c r="D1715" s="14" t="str">
        <f>"Q"&amp;ROUNDUP(MONTH(SalesDataTable[[#This Row],[Order Date]])/3,0)</f>
        <v>Q3</v>
      </c>
      <c r="E1715" s="5">
        <f>MONTH(SalesDataTable[[#This Row],[Order Date]])</f>
        <v>8</v>
      </c>
      <c r="F1715" s="5" t="str">
        <f>TEXT(SalesDataTable[[#This Row],[Order Date]], "MMM")</f>
        <v>Aug</v>
      </c>
      <c r="G1715" s="4" t="s">
        <v>11</v>
      </c>
      <c r="H1715" s="4" t="s">
        <v>12</v>
      </c>
      <c r="I1715" s="4" t="s">
        <v>2</v>
      </c>
      <c r="J1715" s="4" t="s">
        <v>3</v>
      </c>
      <c r="K1715" s="4" t="s">
        <v>9</v>
      </c>
      <c r="L1715" s="4" t="s">
        <v>17</v>
      </c>
      <c r="M1715" s="9">
        <v>2</v>
      </c>
      <c r="N1715" s="6">
        <v>146.85</v>
      </c>
      <c r="O1715" s="7">
        <v>0</v>
      </c>
      <c r="P1715" s="6">
        <v>81.010000000000005</v>
      </c>
      <c r="Q1715" s="6">
        <f t="shared" si="104"/>
        <v>293.7</v>
      </c>
      <c r="R1715" s="6">
        <f t="shared" si="105"/>
        <v>162.02000000000001</v>
      </c>
      <c r="S1715" s="6">
        <f t="shared" si="106"/>
        <v>131.67999999999998</v>
      </c>
      <c r="T1715" s="8">
        <f t="shared" si="107"/>
        <v>0.44834865509022809</v>
      </c>
      <c r="U1715" s="5">
        <f>YEAR(SalesDataTable[[#This Row],[Order Date]])</f>
        <v>2026</v>
      </c>
      <c r="V1715" s="8" t="str">
        <f>"Q"&amp;ROUNDUP(MONTH(SalesDataTable[[#This Row],[Order Date]])/3,0)</f>
        <v>Q3</v>
      </c>
      <c r="W1715" s="9">
        <f>MONTH(SalesDataTable[[#This Row],[Order Date]])</f>
        <v>8</v>
      </c>
      <c r="X1715" s="8" t="str">
        <f>TEXT(SalesDataTable[[#This Row],[Order Date]],"mmm")</f>
        <v>Aug</v>
      </c>
    </row>
    <row r="1716" spans="1:24" ht="16">
      <c r="A1716" s="2">
        <v>1728</v>
      </c>
      <c r="B1716" s="3">
        <v>46256</v>
      </c>
      <c r="C1716" s="5">
        <f>YEAR(SalesDataTable[[#This Row],[Order Date]])</f>
        <v>2026</v>
      </c>
      <c r="D1716" s="14" t="str">
        <f>"Q"&amp;ROUNDUP(MONTH(SalesDataTable[[#This Row],[Order Date]])/3,0)</f>
        <v>Q3</v>
      </c>
      <c r="E1716" s="5">
        <f>MONTH(SalesDataTable[[#This Row],[Order Date]])</f>
        <v>8</v>
      </c>
      <c r="F1716" s="5" t="str">
        <f>TEXT(SalesDataTable[[#This Row],[Order Date]], "MMM")</f>
        <v>Aug</v>
      </c>
      <c r="G1716" s="4" t="s">
        <v>0</v>
      </c>
      <c r="H1716" s="4" t="s">
        <v>36</v>
      </c>
      <c r="I1716" s="4" t="s">
        <v>8</v>
      </c>
      <c r="J1716" s="4" t="s">
        <v>16</v>
      </c>
      <c r="K1716" s="4" t="s">
        <v>4</v>
      </c>
      <c r="L1716" s="4" t="s">
        <v>30</v>
      </c>
      <c r="M1716" s="9">
        <v>6</v>
      </c>
      <c r="N1716" s="6">
        <v>101.54</v>
      </c>
      <c r="O1716" s="7">
        <v>0.1</v>
      </c>
      <c r="P1716" s="6">
        <v>50</v>
      </c>
      <c r="Q1716" s="6">
        <f t="shared" si="104"/>
        <v>548.31600000000003</v>
      </c>
      <c r="R1716" s="6">
        <f t="shared" si="105"/>
        <v>300</v>
      </c>
      <c r="S1716" s="6">
        <f t="shared" si="106"/>
        <v>248.31600000000003</v>
      </c>
      <c r="T1716" s="8">
        <f t="shared" si="107"/>
        <v>0.45287024270676035</v>
      </c>
      <c r="U1716" s="5">
        <f>YEAR(SalesDataTable[[#This Row],[Order Date]])</f>
        <v>2026</v>
      </c>
      <c r="V1716" s="8" t="str">
        <f>"Q"&amp;ROUNDUP(MONTH(SalesDataTable[[#This Row],[Order Date]])/3,0)</f>
        <v>Q3</v>
      </c>
      <c r="W1716" s="9">
        <f>MONTH(SalesDataTable[[#This Row],[Order Date]])</f>
        <v>8</v>
      </c>
      <c r="X1716" s="8" t="str">
        <f>TEXT(SalesDataTable[[#This Row],[Order Date]],"mmm")</f>
        <v>Aug</v>
      </c>
    </row>
    <row r="1717" spans="1:24" ht="16">
      <c r="A1717" s="2">
        <v>2743</v>
      </c>
      <c r="B1717" s="3">
        <v>46256</v>
      </c>
      <c r="C1717" s="5">
        <f>YEAR(SalesDataTable[[#This Row],[Order Date]])</f>
        <v>2026</v>
      </c>
      <c r="D1717" s="14" t="str">
        <f>"Q"&amp;ROUNDUP(MONTH(SalesDataTable[[#This Row],[Order Date]])/3,0)</f>
        <v>Q3</v>
      </c>
      <c r="E1717" s="5">
        <f>MONTH(SalesDataTable[[#This Row],[Order Date]])</f>
        <v>8</v>
      </c>
      <c r="F1717" s="5" t="str">
        <f>TEXT(SalesDataTable[[#This Row],[Order Date]], "MMM")</f>
        <v>Aug</v>
      </c>
      <c r="G1717" s="4" t="s">
        <v>20</v>
      </c>
      <c r="H1717" s="4" t="s">
        <v>31</v>
      </c>
      <c r="I1717" s="4" t="s">
        <v>2</v>
      </c>
      <c r="J1717" s="4" t="s">
        <v>16</v>
      </c>
      <c r="K1717" s="4" t="s">
        <v>34</v>
      </c>
      <c r="L1717" s="4" t="s">
        <v>38</v>
      </c>
      <c r="M1717" s="9">
        <v>1</v>
      </c>
      <c r="N1717" s="6">
        <v>125.14</v>
      </c>
      <c r="O1717" s="7">
        <v>0</v>
      </c>
      <c r="P1717" s="6">
        <v>69.44</v>
      </c>
      <c r="Q1717" s="6">
        <f t="shared" si="104"/>
        <v>125.14</v>
      </c>
      <c r="R1717" s="6">
        <f t="shared" si="105"/>
        <v>69.44</v>
      </c>
      <c r="S1717" s="6">
        <f t="shared" si="106"/>
        <v>55.7</v>
      </c>
      <c r="T1717" s="8">
        <f t="shared" si="107"/>
        <v>0.4451014863353045</v>
      </c>
      <c r="U1717" s="5">
        <f>YEAR(SalesDataTable[[#This Row],[Order Date]])</f>
        <v>2026</v>
      </c>
      <c r="V1717" s="8" t="str">
        <f>"Q"&amp;ROUNDUP(MONTH(SalesDataTable[[#This Row],[Order Date]])/3,0)</f>
        <v>Q3</v>
      </c>
      <c r="W1717" s="9">
        <f>MONTH(SalesDataTable[[#This Row],[Order Date]])</f>
        <v>8</v>
      </c>
      <c r="X1717" s="8" t="str">
        <f>TEXT(SalesDataTable[[#This Row],[Order Date]],"mmm")</f>
        <v>Aug</v>
      </c>
    </row>
    <row r="1718" spans="1:24" ht="16">
      <c r="A1718" s="2">
        <v>3098</v>
      </c>
      <c r="B1718" s="3">
        <v>46256</v>
      </c>
      <c r="C1718" s="5">
        <f>YEAR(SalesDataTable[[#This Row],[Order Date]])</f>
        <v>2026</v>
      </c>
      <c r="D1718" s="14" t="str">
        <f>"Q"&amp;ROUNDUP(MONTH(SalesDataTable[[#This Row],[Order Date]])/3,0)</f>
        <v>Q3</v>
      </c>
      <c r="E1718" s="5">
        <f>MONTH(SalesDataTable[[#This Row],[Order Date]])</f>
        <v>8</v>
      </c>
      <c r="F1718" s="5" t="str">
        <f>TEXT(SalesDataTable[[#This Row],[Order Date]], "MMM")</f>
        <v>Aug</v>
      </c>
      <c r="G1718" s="4" t="s">
        <v>6</v>
      </c>
      <c r="H1718" s="4" t="s">
        <v>27</v>
      </c>
      <c r="I1718" s="4" t="s">
        <v>2</v>
      </c>
      <c r="J1718" s="4" t="s">
        <v>13</v>
      </c>
      <c r="K1718" s="4" t="s">
        <v>4</v>
      </c>
      <c r="L1718" s="4" t="s">
        <v>5</v>
      </c>
      <c r="M1718" s="9">
        <v>2</v>
      </c>
      <c r="N1718" s="6">
        <v>80.239999999999995</v>
      </c>
      <c r="O1718" s="7">
        <v>0.1</v>
      </c>
      <c r="P1718" s="6">
        <v>42.09</v>
      </c>
      <c r="Q1718" s="6">
        <f t="shared" si="104"/>
        <v>144.43199999999999</v>
      </c>
      <c r="R1718" s="6">
        <f t="shared" si="105"/>
        <v>84.18</v>
      </c>
      <c r="S1718" s="6">
        <f t="shared" si="106"/>
        <v>60.251999999999981</v>
      </c>
      <c r="T1718" s="8">
        <f t="shared" si="107"/>
        <v>0.41716517115320695</v>
      </c>
      <c r="U1718" s="5">
        <f>YEAR(SalesDataTable[[#This Row],[Order Date]])</f>
        <v>2026</v>
      </c>
      <c r="V1718" s="8" t="str">
        <f>"Q"&amp;ROUNDUP(MONTH(SalesDataTable[[#This Row],[Order Date]])/3,0)</f>
        <v>Q3</v>
      </c>
      <c r="W1718" s="9">
        <f>MONTH(SalesDataTable[[#This Row],[Order Date]])</f>
        <v>8</v>
      </c>
      <c r="X1718" s="8" t="str">
        <f>TEXT(SalesDataTable[[#This Row],[Order Date]],"mmm")</f>
        <v>Aug</v>
      </c>
    </row>
    <row r="1719" spans="1:24" ht="16">
      <c r="A1719" s="2">
        <v>3606</v>
      </c>
      <c r="B1719" s="3">
        <v>46256</v>
      </c>
      <c r="C1719" s="5">
        <f>YEAR(SalesDataTable[[#This Row],[Order Date]])</f>
        <v>2026</v>
      </c>
      <c r="D1719" s="14" t="str">
        <f>"Q"&amp;ROUNDUP(MONTH(SalesDataTable[[#This Row],[Order Date]])/3,0)</f>
        <v>Q3</v>
      </c>
      <c r="E1719" s="5">
        <f>MONTH(SalesDataTable[[#This Row],[Order Date]])</f>
        <v>8</v>
      </c>
      <c r="F1719" s="5" t="str">
        <f>TEXT(SalesDataTable[[#This Row],[Order Date]], "MMM")</f>
        <v>Aug</v>
      </c>
      <c r="G1719" s="4" t="s">
        <v>20</v>
      </c>
      <c r="H1719" s="4" t="s">
        <v>21</v>
      </c>
      <c r="I1719" s="4" t="s">
        <v>2</v>
      </c>
      <c r="J1719" s="4" t="s">
        <v>16</v>
      </c>
      <c r="K1719" s="4" t="s">
        <v>9</v>
      </c>
      <c r="L1719" s="4" t="s">
        <v>17</v>
      </c>
      <c r="M1719" s="9">
        <v>1</v>
      </c>
      <c r="N1719" s="6">
        <v>147.24</v>
      </c>
      <c r="O1719" s="7">
        <v>0</v>
      </c>
      <c r="P1719" s="6">
        <v>79.11</v>
      </c>
      <c r="Q1719" s="6">
        <f t="shared" si="104"/>
        <v>147.24</v>
      </c>
      <c r="R1719" s="6">
        <f t="shared" si="105"/>
        <v>79.11</v>
      </c>
      <c r="S1719" s="6">
        <f t="shared" si="106"/>
        <v>68.13000000000001</v>
      </c>
      <c r="T1719" s="8">
        <f t="shared" si="107"/>
        <v>0.46271393643031788</v>
      </c>
      <c r="U1719" s="5">
        <f>YEAR(SalesDataTable[[#This Row],[Order Date]])</f>
        <v>2026</v>
      </c>
      <c r="V1719" s="8" t="str">
        <f>"Q"&amp;ROUNDUP(MONTH(SalesDataTable[[#This Row],[Order Date]])/3,0)</f>
        <v>Q3</v>
      </c>
      <c r="W1719" s="9">
        <f>MONTH(SalesDataTable[[#This Row],[Order Date]])</f>
        <v>8</v>
      </c>
      <c r="X1719" s="8" t="str">
        <f>TEXT(SalesDataTable[[#This Row],[Order Date]],"mmm")</f>
        <v>Aug</v>
      </c>
    </row>
    <row r="1720" spans="1:24" ht="16">
      <c r="A1720" s="2">
        <v>3815</v>
      </c>
      <c r="B1720" s="3">
        <v>46256</v>
      </c>
      <c r="C1720" s="5">
        <f>YEAR(SalesDataTable[[#This Row],[Order Date]])</f>
        <v>2026</v>
      </c>
      <c r="D1720" s="14" t="str">
        <f>"Q"&amp;ROUNDUP(MONTH(SalesDataTable[[#This Row],[Order Date]])/3,0)</f>
        <v>Q3</v>
      </c>
      <c r="E1720" s="5">
        <f>MONTH(SalesDataTable[[#This Row],[Order Date]])</f>
        <v>8</v>
      </c>
      <c r="F1720" s="5" t="str">
        <f>TEXT(SalesDataTable[[#This Row],[Order Date]], "MMM")</f>
        <v>Aug</v>
      </c>
      <c r="G1720" s="4" t="s">
        <v>11</v>
      </c>
      <c r="H1720" s="4" t="s">
        <v>12</v>
      </c>
      <c r="I1720" s="4" t="s">
        <v>2</v>
      </c>
      <c r="J1720" s="4" t="s">
        <v>3</v>
      </c>
      <c r="K1720" s="4" t="s">
        <v>23</v>
      </c>
      <c r="L1720" s="4" t="s">
        <v>29</v>
      </c>
      <c r="M1720" s="9">
        <v>2</v>
      </c>
      <c r="N1720" s="6">
        <v>199.53</v>
      </c>
      <c r="O1720" s="7">
        <v>0.05</v>
      </c>
      <c r="P1720" s="6">
        <v>105.87</v>
      </c>
      <c r="Q1720" s="6">
        <f t="shared" si="104"/>
        <v>379.10699999999997</v>
      </c>
      <c r="R1720" s="6">
        <f t="shared" si="105"/>
        <v>211.74</v>
      </c>
      <c r="S1720" s="6">
        <f t="shared" si="106"/>
        <v>167.36699999999996</v>
      </c>
      <c r="T1720" s="8">
        <f t="shared" si="107"/>
        <v>0.44147694450379438</v>
      </c>
      <c r="U1720" s="5">
        <f>YEAR(SalesDataTable[[#This Row],[Order Date]])</f>
        <v>2026</v>
      </c>
      <c r="V1720" s="8" t="str">
        <f>"Q"&amp;ROUNDUP(MONTH(SalesDataTable[[#This Row],[Order Date]])/3,0)</f>
        <v>Q3</v>
      </c>
      <c r="W1720" s="9">
        <f>MONTH(SalesDataTable[[#This Row],[Order Date]])</f>
        <v>8</v>
      </c>
      <c r="X1720" s="8" t="str">
        <f>TEXT(SalesDataTable[[#This Row],[Order Date]],"mmm")</f>
        <v>Aug</v>
      </c>
    </row>
    <row r="1721" spans="1:24" ht="16">
      <c r="A1721" s="2">
        <v>3979</v>
      </c>
      <c r="B1721" s="3">
        <v>46256</v>
      </c>
      <c r="C1721" s="5">
        <f>YEAR(SalesDataTable[[#This Row],[Order Date]])</f>
        <v>2026</v>
      </c>
      <c r="D1721" s="14" t="str">
        <f>"Q"&amp;ROUNDUP(MONTH(SalesDataTable[[#This Row],[Order Date]])/3,0)</f>
        <v>Q3</v>
      </c>
      <c r="E1721" s="5">
        <f>MONTH(SalesDataTable[[#This Row],[Order Date]])</f>
        <v>8</v>
      </c>
      <c r="F1721" s="5" t="str">
        <f>TEXT(SalesDataTable[[#This Row],[Order Date]], "MMM")</f>
        <v>Aug</v>
      </c>
      <c r="G1721" s="4" t="s">
        <v>11</v>
      </c>
      <c r="H1721" s="4" t="s">
        <v>25</v>
      </c>
      <c r="I1721" s="4" t="s">
        <v>2</v>
      </c>
      <c r="J1721" s="4" t="s">
        <v>16</v>
      </c>
      <c r="K1721" s="4" t="s">
        <v>34</v>
      </c>
      <c r="L1721" s="4" t="s">
        <v>35</v>
      </c>
      <c r="M1721" s="9">
        <v>1</v>
      </c>
      <c r="N1721" s="6">
        <v>40.19</v>
      </c>
      <c r="O1721" s="7">
        <v>0.05</v>
      </c>
      <c r="P1721" s="6">
        <v>14.73</v>
      </c>
      <c r="Q1721" s="6">
        <f t="shared" si="104"/>
        <v>38.180499999999995</v>
      </c>
      <c r="R1721" s="6">
        <f t="shared" si="105"/>
        <v>14.73</v>
      </c>
      <c r="S1721" s="6">
        <f t="shared" si="106"/>
        <v>23.450499999999995</v>
      </c>
      <c r="T1721" s="8">
        <f t="shared" si="107"/>
        <v>0.61420096646193734</v>
      </c>
      <c r="U1721" s="5">
        <f>YEAR(SalesDataTable[[#This Row],[Order Date]])</f>
        <v>2026</v>
      </c>
      <c r="V1721" s="8" t="str">
        <f>"Q"&amp;ROUNDUP(MONTH(SalesDataTable[[#This Row],[Order Date]])/3,0)</f>
        <v>Q3</v>
      </c>
      <c r="W1721" s="9">
        <f>MONTH(SalesDataTable[[#This Row],[Order Date]])</f>
        <v>8</v>
      </c>
      <c r="X1721" s="8" t="str">
        <f>TEXT(SalesDataTable[[#This Row],[Order Date]],"mmm")</f>
        <v>Aug</v>
      </c>
    </row>
    <row r="1722" spans="1:24" ht="16">
      <c r="A1722" s="2">
        <v>4160</v>
      </c>
      <c r="B1722" s="3">
        <v>46256</v>
      </c>
      <c r="C1722" s="5">
        <f>YEAR(SalesDataTable[[#This Row],[Order Date]])</f>
        <v>2026</v>
      </c>
      <c r="D1722" s="14" t="str">
        <f>"Q"&amp;ROUNDUP(MONTH(SalesDataTable[[#This Row],[Order Date]])/3,0)</f>
        <v>Q3</v>
      </c>
      <c r="E1722" s="5">
        <f>MONTH(SalesDataTable[[#This Row],[Order Date]])</f>
        <v>8</v>
      </c>
      <c r="F1722" s="5" t="str">
        <f>TEXT(SalesDataTable[[#This Row],[Order Date]], "MMM")</f>
        <v>Aug</v>
      </c>
      <c r="G1722" s="4" t="s">
        <v>20</v>
      </c>
      <c r="H1722" s="4" t="s">
        <v>31</v>
      </c>
      <c r="I1722" s="4" t="s">
        <v>28</v>
      </c>
      <c r="J1722" s="4" t="s">
        <v>16</v>
      </c>
      <c r="K1722" s="4" t="s">
        <v>34</v>
      </c>
      <c r="L1722" s="4" t="s">
        <v>38</v>
      </c>
      <c r="M1722" s="9">
        <v>4</v>
      </c>
      <c r="N1722" s="6">
        <v>123.31</v>
      </c>
      <c r="O1722" s="7">
        <v>0</v>
      </c>
      <c r="P1722" s="6">
        <v>69.02</v>
      </c>
      <c r="Q1722" s="6">
        <f t="shared" si="104"/>
        <v>493.24</v>
      </c>
      <c r="R1722" s="6">
        <f t="shared" si="105"/>
        <v>276.08</v>
      </c>
      <c r="S1722" s="6">
        <f t="shared" si="106"/>
        <v>217.16000000000003</v>
      </c>
      <c r="T1722" s="8">
        <f t="shared" si="107"/>
        <v>0.44027248398345636</v>
      </c>
      <c r="U1722" s="5">
        <f>YEAR(SalesDataTable[[#This Row],[Order Date]])</f>
        <v>2026</v>
      </c>
      <c r="V1722" s="8" t="str">
        <f>"Q"&amp;ROUNDUP(MONTH(SalesDataTable[[#This Row],[Order Date]])/3,0)</f>
        <v>Q3</v>
      </c>
      <c r="W1722" s="9">
        <f>MONTH(SalesDataTable[[#This Row],[Order Date]])</f>
        <v>8</v>
      </c>
      <c r="X1722" s="8" t="str">
        <f>TEXT(SalesDataTable[[#This Row],[Order Date]],"mmm")</f>
        <v>Aug</v>
      </c>
    </row>
    <row r="1723" spans="1:24" ht="16">
      <c r="A1723" s="2">
        <v>4172</v>
      </c>
      <c r="B1723" s="3">
        <v>46256</v>
      </c>
      <c r="C1723" s="5">
        <f>YEAR(SalesDataTable[[#This Row],[Order Date]])</f>
        <v>2026</v>
      </c>
      <c r="D1723" s="14" t="str">
        <f>"Q"&amp;ROUNDUP(MONTH(SalesDataTable[[#This Row],[Order Date]])/3,0)</f>
        <v>Q3</v>
      </c>
      <c r="E1723" s="5">
        <f>MONTH(SalesDataTable[[#This Row],[Order Date]])</f>
        <v>8</v>
      </c>
      <c r="F1723" s="5" t="str">
        <f>TEXT(SalesDataTable[[#This Row],[Order Date]], "MMM")</f>
        <v>Aug</v>
      </c>
      <c r="G1723" s="4" t="s">
        <v>20</v>
      </c>
      <c r="H1723" s="4" t="s">
        <v>33</v>
      </c>
      <c r="I1723" s="4" t="s">
        <v>28</v>
      </c>
      <c r="J1723" s="4" t="s">
        <v>13</v>
      </c>
      <c r="K1723" s="4" t="s">
        <v>4</v>
      </c>
      <c r="L1723" s="4" t="s">
        <v>26</v>
      </c>
      <c r="M1723" s="9">
        <v>1</v>
      </c>
      <c r="N1723" s="6">
        <v>40.19</v>
      </c>
      <c r="O1723" s="7">
        <v>0.05</v>
      </c>
      <c r="P1723" s="6">
        <v>16.78</v>
      </c>
      <c r="Q1723" s="6">
        <f t="shared" si="104"/>
        <v>38.180499999999995</v>
      </c>
      <c r="R1723" s="6">
        <f t="shared" si="105"/>
        <v>16.78</v>
      </c>
      <c r="S1723" s="6">
        <f t="shared" si="106"/>
        <v>21.400499999999994</v>
      </c>
      <c r="T1723" s="8">
        <f t="shared" si="107"/>
        <v>0.56050863660769235</v>
      </c>
      <c r="U1723" s="5">
        <f>YEAR(SalesDataTable[[#This Row],[Order Date]])</f>
        <v>2026</v>
      </c>
      <c r="V1723" s="8" t="str">
        <f>"Q"&amp;ROUNDUP(MONTH(SalesDataTable[[#This Row],[Order Date]])/3,0)</f>
        <v>Q3</v>
      </c>
      <c r="W1723" s="9">
        <f>MONTH(SalesDataTable[[#This Row],[Order Date]])</f>
        <v>8</v>
      </c>
      <c r="X1723" s="8" t="str">
        <f>TEXT(SalesDataTable[[#This Row],[Order Date]],"mmm")</f>
        <v>Aug</v>
      </c>
    </row>
    <row r="1724" spans="1:24" ht="16">
      <c r="A1724" s="2">
        <v>4265</v>
      </c>
      <c r="B1724" s="3">
        <v>46256</v>
      </c>
      <c r="C1724" s="5">
        <f>YEAR(SalesDataTable[[#This Row],[Order Date]])</f>
        <v>2026</v>
      </c>
      <c r="D1724" s="14" t="str">
        <f>"Q"&amp;ROUNDUP(MONTH(SalesDataTable[[#This Row],[Order Date]])/3,0)</f>
        <v>Q3</v>
      </c>
      <c r="E1724" s="5">
        <f>MONTH(SalesDataTable[[#This Row],[Order Date]])</f>
        <v>8</v>
      </c>
      <c r="F1724" s="5" t="str">
        <f>TEXT(SalesDataTable[[#This Row],[Order Date]], "MMM")</f>
        <v>Aug</v>
      </c>
      <c r="G1724" s="4" t="s">
        <v>11</v>
      </c>
      <c r="H1724" s="4" t="s">
        <v>52</v>
      </c>
      <c r="I1724" s="4" t="s">
        <v>2</v>
      </c>
      <c r="J1724" s="4" t="s">
        <v>3</v>
      </c>
      <c r="K1724" s="4" t="s">
        <v>4</v>
      </c>
      <c r="L1724" s="4" t="s">
        <v>26</v>
      </c>
      <c r="M1724" s="9">
        <v>1</v>
      </c>
      <c r="N1724" s="6">
        <v>40.98</v>
      </c>
      <c r="O1724" s="7">
        <v>0.05</v>
      </c>
      <c r="P1724" s="6">
        <v>16.600000000000001</v>
      </c>
      <c r="Q1724" s="6">
        <f t="shared" si="104"/>
        <v>38.930999999999997</v>
      </c>
      <c r="R1724" s="6">
        <f t="shared" si="105"/>
        <v>16.600000000000001</v>
      </c>
      <c r="S1724" s="6">
        <f t="shared" si="106"/>
        <v>22.330999999999996</v>
      </c>
      <c r="T1724" s="8">
        <f t="shared" si="107"/>
        <v>0.57360458246641488</v>
      </c>
      <c r="U1724" s="5">
        <f>YEAR(SalesDataTable[[#This Row],[Order Date]])</f>
        <v>2026</v>
      </c>
      <c r="V1724" s="8" t="str">
        <f>"Q"&amp;ROUNDUP(MONTH(SalesDataTable[[#This Row],[Order Date]])/3,0)</f>
        <v>Q3</v>
      </c>
      <c r="W1724" s="9">
        <f>MONTH(SalesDataTable[[#This Row],[Order Date]])</f>
        <v>8</v>
      </c>
      <c r="X1724" s="8" t="str">
        <f>TEXT(SalesDataTable[[#This Row],[Order Date]],"mmm")</f>
        <v>Aug</v>
      </c>
    </row>
    <row r="1725" spans="1:24" ht="16">
      <c r="A1725" s="2">
        <v>4321</v>
      </c>
      <c r="B1725" s="3">
        <v>46256</v>
      </c>
      <c r="C1725" s="5">
        <f>YEAR(SalesDataTable[[#This Row],[Order Date]])</f>
        <v>2026</v>
      </c>
      <c r="D1725" s="14" t="str">
        <f>"Q"&amp;ROUNDUP(MONTH(SalesDataTable[[#This Row],[Order Date]])/3,0)</f>
        <v>Q3</v>
      </c>
      <c r="E1725" s="5">
        <f>MONTH(SalesDataTable[[#This Row],[Order Date]])</f>
        <v>8</v>
      </c>
      <c r="F1725" s="5" t="str">
        <f>TEXT(SalesDataTable[[#This Row],[Order Date]], "MMM")</f>
        <v>Aug</v>
      </c>
      <c r="G1725" s="4" t="s">
        <v>20</v>
      </c>
      <c r="H1725" s="4" t="s">
        <v>47</v>
      </c>
      <c r="I1725" s="4" t="s">
        <v>2</v>
      </c>
      <c r="J1725" s="4" t="s">
        <v>13</v>
      </c>
      <c r="K1725" s="4" t="s">
        <v>14</v>
      </c>
      <c r="L1725" s="4" t="s">
        <v>15</v>
      </c>
      <c r="M1725" s="9">
        <v>3</v>
      </c>
      <c r="N1725" s="6">
        <v>35.380000000000003</v>
      </c>
      <c r="O1725" s="7">
        <v>0</v>
      </c>
      <c r="P1725" s="6">
        <v>13.91</v>
      </c>
      <c r="Q1725" s="6">
        <f t="shared" si="104"/>
        <v>106.14000000000001</v>
      </c>
      <c r="R1725" s="6">
        <f t="shared" si="105"/>
        <v>41.730000000000004</v>
      </c>
      <c r="S1725" s="6">
        <f t="shared" si="106"/>
        <v>64.410000000000011</v>
      </c>
      <c r="T1725" s="8">
        <f t="shared" si="107"/>
        <v>0.60684002261164505</v>
      </c>
      <c r="U1725" s="5">
        <f>YEAR(SalesDataTable[[#This Row],[Order Date]])</f>
        <v>2026</v>
      </c>
      <c r="V1725" s="8" t="str">
        <f>"Q"&amp;ROUNDUP(MONTH(SalesDataTable[[#This Row],[Order Date]])/3,0)</f>
        <v>Q3</v>
      </c>
      <c r="W1725" s="9">
        <f>MONTH(SalesDataTable[[#This Row],[Order Date]])</f>
        <v>8</v>
      </c>
      <c r="X1725" s="8" t="str">
        <f>TEXT(SalesDataTable[[#This Row],[Order Date]],"mmm")</f>
        <v>Aug</v>
      </c>
    </row>
    <row r="1726" spans="1:24" ht="16">
      <c r="A1726" s="2">
        <v>4975</v>
      </c>
      <c r="B1726" s="3">
        <v>46256</v>
      </c>
      <c r="C1726" s="5">
        <f>YEAR(SalesDataTable[[#This Row],[Order Date]])</f>
        <v>2026</v>
      </c>
      <c r="D1726" s="14" t="str">
        <f>"Q"&amp;ROUNDUP(MONTH(SalesDataTable[[#This Row],[Order Date]])/3,0)</f>
        <v>Q3</v>
      </c>
      <c r="E1726" s="5">
        <f>MONTH(SalesDataTable[[#This Row],[Order Date]])</f>
        <v>8</v>
      </c>
      <c r="F1726" s="5" t="str">
        <f>TEXT(SalesDataTable[[#This Row],[Order Date]], "MMM")</f>
        <v>Aug</v>
      </c>
      <c r="G1726" s="4" t="s">
        <v>11</v>
      </c>
      <c r="H1726" s="4" t="s">
        <v>39</v>
      </c>
      <c r="I1726" s="4" t="s">
        <v>19</v>
      </c>
      <c r="J1726" s="4" t="s">
        <v>13</v>
      </c>
      <c r="K1726" s="4" t="s">
        <v>14</v>
      </c>
      <c r="L1726" s="4" t="s">
        <v>44</v>
      </c>
      <c r="M1726" s="9">
        <v>4</v>
      </c>
      <c r="N1726" s="6">
        <v>134.49</v>
      </c>
      <c r="O1726" s="7">
        <v>0</v>
      </c>
      <c r="P1726" s="6">
        <v>68.17</v>
      </c>
      <c r="Q1726" s="6">
        <f t="shared" si="104"/>
        <v>537.96</v>
      </c>
      <c r="R1726" s="6">
        <f t="shared" si="105"/>
        <v>272.68</v>
      </c>
      <c r="S1726" s="6">
        <f t="shared" si="106"/>
        <v>265.28000000000003</v>
      </c>
      <c r="T1726" s="8">
        <f t="shared" si="107"/>
        <v>0.49312216521674473</v>
      </c>
      <c r="U1726" s="5">
        <f>YEAR(SalesDataTable[[#This Row],[Order Date]])</f>
        <v>2026</v>
      </c>
      <c r="V1726" s="8" t="str">
        <f>"Q"&amp;ROUNDUP(MONTH(SalesDataTable[[#This Row],[Order Date]])/3,0)</f>
        <v>Q3</v>
      </c>
      <c r="W1726" s="9">
        <f>MONTH(SalesDataTable[[#This Row],[Order Date]])</f>
        <v>8</v>
      </c>
      <c r="X1726" s="8" t="str">
        <f>TEXT(SalesDataTable[[#This Row],[Order Date]],"mmm")</f>
        <v>Aug</v>
      </c>
    </row>
    <row r="1727" spans="1:24" ht="16">
      <c r="A1727" s="2">
        <v>991</v>
      </c>
      <c r="B1727" s="3">
        <v>46257</v>
      </c>
      <c r="C1727" s="5">
        <f>YEAR(SalesDataTable[[#This Row],[Order Date]])</f>
        <v>2026</v>
      </c>
      <c r="D1727" s="14" t="str">
        <f>"Q"&amp;ROUNDUP(MONTH(SalesDataTable[[#This Row],[Order Date]])/3,0)</f>
        <v>Q3</v>
      </c>
      <c r="E1727" s="5">
        <f>MONTH(SalesDataTable[[#This Row],[Order Date]])</f>
        <v>8</v>
      </c>
      <c r="F1727" s="5" t="str">
        <f>TEXT(SalesDataTable[[#This Row],[Order Date]], "MMM")</f>
        <v>Aug</v>
      </c>
      <c r="G1727" s="4" t="s">
        <v>11</v>
      </c>
      <c r="H1727" s="4" t="s">
        <v>18</v>
      </c>
      <c r="I1727" s="4" t="s">
        <v>8</v>
      </c>
      <c r="J1727" s="4" t="s">
        <v>16</v>
      </c>
      <c r="K1727" s="4" t="s">
        <v>9</v>
      </c>
      <c r="L1727" s="4" t="s">
        <v>17</v>
      </c>
      <c r="M1727" s="9">
        <v>4</v>
      </c>
      <c r="N1727" s="6">
        <v>145.30000000000001</v>
      </c>
      <c r="O1727" s="7">
        <v>0.15</v>
      </c>
      <c r="P1727" s="6">
        <v>77.040000000000006</v>
      </c>
      <c r="Q1727" s="6">
        <f t="shared" si="104"/>
        <v>494.02000000000004</v>
      </c>
      <c r="R1727" s="6">
        <f t="shared" si="105"/>
        <v>308.16000000000003</v>
      </c>
      <c r="S1727" s="6">
        <f t="shared" si="106"/>
        <v>185.86</v>
      </c>
      <c r="T1727" s="8">
        <f t="shared" si="107"/>
        <v>0.37621958625156876</v>
      </c>
      <c r="U1727" s="5">
        <f>YEAR(SalesDataTable[[#This Row],[Order Date]])</f>
        <v>2026</v>
      </c>
      <c r="V1727" s="8" t="str">
        <f>"Q"&amp;ROUNDUP(MONTH(SalesDataTable[[#This Row],[Order Date]])/3,0)</f>
        <v>Q3</v>
      </c>
      <c r="W1727" s="9">
        <f>MONTH(SalesDataTable[[#This Row],[Order Date]])</f>
        <v>8</v>
      </c>
      <c r="X1727" s="8" t="str">
        <f>TEXT(SalesDataTable[[#This Row],[Order Date]],"mmm")</f>
        <v>Aug</v>
      </c>
    </row>
    <row r="1728" spans="1:24" ht="16">
      <c r="A1728" s="2">
        <v>1008</v>
      </c>
      <c r="B1728" s="3">
        <v>46257</v>
      </c>
      <c r="C1728" s="5">
        <f>YEAR(SalesDataTable[[#This Row],[Order Date]])</f>
        <v>2026</v>
      </c>
      <c r="D1728" s="14" t="str">
        <f>"Q"&amp;ROUNDUP(MONTH(SalesDataTable[[#This Row],[Order Date]])/3,0)</f>
        <v>Q3</v>
      </c>
      <c r="E1728" s="5">
        <f>MONTH(SalesDataTable[[#This Row],[Order Date]])</f>
        <v>8</v>
      </c>
      <c r="F1728" s="5" t="str">
        <f>TEXT(SalesDataTable[[#This Row],[Order Date]], "MMM")</f>
        <v>Aug</v>
      </c>
      <c r="G1728" s="4" t="s">
        <v>20</v>
      </c>
      <c r="H1728" s="4" t="s">
        <v>21</v>
      </c>
      <c r="I1728" s="4" t="s">
        <v>8</v>
      </c>
      <c r="J1728" s="4" t="s">
        <v>16</v>
      </c>
      <c r="K1728" s="4" t="s">
        <v>14</v>
      </c>
      <c r="L1728" s="4" t="s">
        <v>48</v>
      </c>
      <c r="M1728" s="9">
        <v>10</v>
      </c>
      <c r="N1728" s="6">
        <v>164.55</v>
      </c>
      <c r="O1728" s="7">
        <v>0.1</v>
      </c>
      <c r="P1728" s="6">
        <v>88.23</v>
      </c>
      <c r="Q1728" s="6">
        <f t="shared" si="104"/>
        <v>1480.95</v>
      </c>
      <c r="R1728" s="6">
        <f t="shared" si="105"/>
        <v>882.30000000000007</v>
      </c>
      <c r="S1728" s="6">
        <f t="shared" si="106"/>
        <v>598.65</v>
      </c>
      <c r="T1728" s="8">
        <f t="shared" si="107"/>
        <v>0.40423376886458012</v>
      </c>
      <c r="U1728" s="5">
        <f>YEAR(SalesDataTable[[#This Row],[Order Date]])</f>
        <v>2026</v>
      </c>
      <c r="V1728" s="8" t="str">
        <f>"Q"&amp;ROUNDUP(MONTH(SalesDataTable[[#This Row],[Order Date]])/3,0)</f>
        <v>Q3</v>
      </c>
      <c r="W1728" s="9">
        <f>MONTH(SalesDataTable[[#This Row],[Order Date]])</f>
        <v>8</v>
      </c>
      <c r="X1728" s="8" t="str">
        <f>TEXT(SalesDataTable[[#This Row],[Order Date]],"mmm")</f>
        <v>Aug</v>
      </c>
    </row>
    <row r="1729" spans="1:24" ht="16">
      <c r="A1729" s="2">
        <v>1083</v>
      </c>
      <c r="B1729" s="3">
        <v>46257</v>
      </c>
      <c r="C1729" s="5">
        <f>YEAR(SalesDataTable[[#This Row],[Order Date]])</f>
        <v>2026</v>
      </c>
      <c r="D1729" s="14" t="str">
        <f>"Q"&amp;ROUNDUP(MONTH(SalesDataTable[[#This Row],[Order Date]])/3,0)</f>
        <v>Q3</v>
      </c>
      <c r="E1729" s="5">
        <f>MONTH(SalesDataTable[[#This Row],[Order Date]])</f>
        <v>8</v>
      </c>
      <c r="F1729" s="5" t="str">
        <f>TEXT(SalesDataTable[[#This Row],[Order Date]], "MMM")</f>
        <v>Aug</v>
      </c>
      <c r="G1729" s="4" t="s">
        <v>0</v>
      </c>
      <c r="H1729" s="4" t="s">
        <v>50</v>
      </c>
      <c r="I1729" s="4" t="s">
        <v>19</v>
      </c>
      <c r="J1729" s="4" t="s">
        <v>13</v>
      </c>
      <c r="K1729" s="4" t="s">
        <v>4</v>
      </c>
      <c r="L1729" s="4" t="s">
        <v>26</v>
      </c>
      <c r="M1729" s="9">
        <v>1</v>
      </c>
      <c r="N1729" s="6">
        <v>39.590000000000003</v>
      </c>
      <c r="O1729" s="7">
        <v>0</v>
      </c>
      <c r="P1729" s="6">
        <v>16.899999999999999</v>
      </c>
      <c r="Q1729" s="6">
        <f t="shared" si="104"/>
        <v>39.590000000000003</v>
      </c>
      <c r="R1729" s="6">
        <f t="shared" si="105"/>
        <v>16.899999999999999</v>
      </c>
      <c r="S1729" s="6">
        <f t="shared" si="106"/>
        <v>22.690000000000005</v>
      </c>
      <c r="T1729" s="8">
        <f t="shared" si="107"/>
        <v>0.57312452639555456</v>
      </c>
      <c r="U1729" s="5">
        <f>YEAR(SalesDataTable[[#This Row],[Order Date]])</f>
        <v>2026</v>
      </c>
      <c r="V1729" s="8" t="str">
        <f>"Q"&amp;ROUNDUP(MONTH(SalesDataTable[[#This Row],[Order Date]])/3,0)</f>
        <v>Q3</v>
      </c>
      <c r="W1729" s="9">
        <f>MONTH(SalesDataTable[[#This Row],[Order Date]])</f>
        <v>8</v>
      </c>
      <c r="X1729" s="8" t="str">
        <f>TEXT(SalesDataTable[[#This Row],[Order Date]],"mmm")</f>
        <v>Aug</v>
      </c>
    </row>
    <row r="1730" spans="1:24" ht="16">
      <c r="A1730" s="2">
        <v>1553</v>
      </c>
      <c r="B1730" s="3">
        <v>46257</v>
      </c>
      <c r="C1730" s="5">
        <f>YEAR(SalesDataTable[[#This Row],[Order Date]])</f>
        <v>2026</v>
      </c>
      <c r="D1730" s="14" t="str">
        <f>"Q"&amp;ROUNDUP(MONTH(SalesDataTable[[#This Row],[Order Date]])/3,0)</f>
        <v>Q3</v>
      </c>
      <c r="E1730" s="5">
        <f>MONTH(SalesDataTable[[#This Row],[Order Date]])</f>
        <v>8</v>
      </c>
      <c r="F1730" s="5" t="str">
        <f>TEXT(SalesDataTable[[#This Row],[Order Date]], "MMM")</f>
        <v>Aug</v>
      </c>
      <c r="G1730" s="4" t="s">
        <v>11</v>
      </c>
      <c r="H1730" s="4" t="s">
        <v>12</v>
      </c>
      <c r="I1730" s="4" t="s">
        <v>8</v>
      </c>
      <c r="J1730" s="4" t="s">
        <v>16</v>
      </c>
      <c r="K1730" s="4" t="s">
        <v>34</v>
      </c>
      <c r="L1730" s="4" t="s">
        <v>45</v>
      </c>
      <c r="M1730" s="9">
        <v>5</v>
      </c>
      <c r="N1730" s="6">
        <v>51.62</v>
      </c>
      <c r="O1730" s="7">
        <v>0.15</v>
      </c>
      <c r="P1730" s="6">
        <v>22.6</v>
      </c>
      <c r="Q1730" s="6">
        <f t="shared" ref="Q1730:Q1793" si="108">M1730*N1730*(1-O1730)</f>
        <v>219.38499999999996</v>
      </c>
      <c r="R1730" s="6">
        <f t="shared" ref="R1730:R1793" si="109">M1730*P1730</f>
        <v>113</v>
      </c>
      <c r="S1730" s="6">
        <f t="shared" ref="S1730:S1793" si="110">Q1730-R1730</f>
        <v>106.38499999999996</v>
      </c>
      <c r="T1730" s="8">
        <f t="shared" ref="T1730:T1793" si="111">IFERROR(S1730/Q1730,0)</f>
        <v>0.48492376415889865</v>
      </c>
      <c r="U1730" s="5">
        <f>YEAR(SalesDataTable[[#This Row],[Order Date]])</f>
        <v>2026</v>
      </c>
      <c r="V1730" s="8" t="str">
        <f>"Q"&amp;ROUNDUP(MONTH(SalesDataTable[[#This Row],[Order Date]])/3,0)</f>
        <v>Q3</v>
      </c>
      <c r="W1730" s="9">
        <f>MONTH(SalesDataTable[[#This Row],[Order Date]])</f>
        <v>8</v>
      </c>
      <c r="X1730" s="8" t="str">
        <f>TEXT(SalesDataTable[[#This Row],[Order Date]],"mmm")</f>
        <v>Aug</v>
      </c>
    </row>
    <row r="1731" spans="1:24" ht="16">
      <c r="A1731" s="2">
        <v>1579</v>
      </c>
      <c r="B1731" s="3">
        <v>46257</v>
      </c>
      <c r="C1731" s="5">
        <f>YEAR(SalesDataTable[[#This Row],[Order Date]])</f>
        <v>2026</v>
      </c>
      <c r="D1731" s="14" t="str">
        <f>"Q"&amp;ROUNDUP(MONTH(SalesDataTable[[#This Row],[Order Date]])/3,0)</f>
        <v>Q3</v>
      </c>
      <c r="E1731" s="5">
        <f>MONTH(SalesDataTable[[#This Row],[Order Date]])</f>
        <v>8</v>
      </c>
      <c r="F1731" s="5" t="str">
        <f>TEXT(SalesDataTable[[#This Row],[Order Date]], "MMM")</f>
        <v>Aug</v>
      </c>
      <c r="G1731" s="4" t="s">
        <v>20</v>
      </c>
      <c r="H1731" s="4" t="s">
        <v>31</v>
      </c>
      <c r="I1731" s="4" t="s">
        <v>19</v>
      </c>
      <c r="J1731" s="4" t="s">
        <v>3</v>
      </c>
      <c r="K1731" s="4" t="s">
        <v>9</v>
      </c>
      <c r="L1731" s="4" t="s">
        <v>10</v>
      </c>
      <c r="M1731" s="9">
        <v>3</v>
      </c>
      <c r="N1731" s="6">
        <v>90.71</v>
      </c>
      <c r="O1731" s="7">
        <v>0</v>
      </c>
      <c r="P1731" s="6">
        <v>45.57</v>
      </c>
      <c r="Q1731" s="6">
        <f t="shared" si="108"/>
        <v>272.13</v>
      </c>
      <c r="R1731" s="6">
        <f t="shared" si="109"/>
        <v>136.71</v>
      </c>
      <c r="S1731" s="6">
        <f t="shared" si="110"/>
        <v>135.41999999999999</v>
      </c>
      <c r="T1731" s="8">
        <f t="shared" si="111"/>
        <v>0.49762980928232825</v>
      </c>
      <c r="U1731" s="5">
        <f>YEAR(SalesDataTable[[#This Row],[Order Date]])</f>
        <v>2026</v>
      </c>
      <c r="V1731" s="8" t="str">
        <f>"Q"&amp;ROUNDUP(MONTH(SalesDataTable[[#This Row],[Order Date]])/3,0)</f>
        <v>Q3</v>
      </c>
      <c r="W1731" s="9">
        <f>MONTH(SalesDataTable[[#This Row],[Order Date]])</f>
        <v>8</v>
      </c>
      <c r="X1731" s="8" t="str">
        <f>TEXT(SalesDataTable[[#This Row],[Order Date]],"mmm")</f>
        <v>Aug</v>
      </c>
    </row>
    <row r="1732" spans="1:24" ht="16">
      <c r="A1732" s="2">
        <v>1732</v>
      </c>
      <c r="B1732" s="3">
        <v>46257</v>
      </c>
      <c r="C1732" s="5">
        <f>YEAR(SalesDataTable[[#This Row],[Order Date]])</f>
        <v>2026</v>
      </c>
      <c r="D1732" s="14" t="str">
        <f>"Q"&amp;ROUNDUP(MONTH(SalesDataTable[[#This Row],[Order Date]])/3,0)</f>
        <v>Q3</v>
      </c>
      <c r="E1732" s="5">
        <f>MONTH(SalesDataTable[[#This Row],[Order Date]])</f>
        <v>8</v>
      </c>
      <c r="F1732" s="5" t="str">
        <f>TEXT(SalesDataTable[[#This Row],[Order Date]], "MMM")</f>
        <v>Aug</v>
      </c>
      <c r="G1732" s="4" t="s">
        <v>6</v>
      </c>
      <c r="H1732" s="4" t="s">
        <v>7</v>
      </c>
      <c r="I1732" s="4" t="s">
        <v>19</v>
      </c>
      <c r="J1732" s="4" t="s">
        <v>13</v>
      </c>
      <c r="K1732" s="4" t="s">
        <v>4</v>
      </c>
      <c r="L1732" s="4" t="s">
        <v>26</v>
      </c>
      <c r="M1732" s="9">
        <v>4</v>
      </c>
      <c r="N1732" s="6">
        <v>41.09</v>
      </c>
      <c r="O1732" s="7">
        <v>0</v>
      </c>
      <c r="P1732" s="6">
        <v>17</v>
      </c>
      <c r="Q1732" s="6">
        <f t="shared" si="108"/>
        <v>164.36</v>
      </c>
      <c r="R1732" s="6">
        <f t="shared" si="109"/>
        <v>68</v>
      </c>
      <c r="S1732" s="6">
        <f t="shared" si="110"/>
        <v>96.360000000000014</v>
      </c>
      <c r="T1732" s="8">
        <f t="shared" si="111"/>
        <v>0.58627403261134103</v>
      </c>
      <c r="U1732" s="5">
        <f>YEAR(SalesDataTable[[#This Row],[Order Date]])</f>
        <v>2026</v>
      </c>
      <c r="V1732" s="8" t="str">
        <f>"Q"&amp;ROUNDUP(MONTH(SalesDataTable[[#This Row],[Order Date]])/3,0)</f>
        <v>Q3</v>
      </c>
      <c r="W1732" s="9">
        <f>MONTH(SalesDataTable[[#This Row],[Order Date]])</f>
        <v>8</v>
      </c>
      <c r="X1732" s="8" t="str">
        <f>TEXT(SalesDataTable[[#This Row],[Order Date]],"mmm")</f>
        <v>Aug</v>
      </c>
    </row>
    <row r="1733" spans="1:24" ht="16">
      <c r="A1733" s="2">
        <v>2083</v>
      </c>
      <c r="B1733" s="3">
        <v>46257</v>
      </c>
      <c r="C1733" s="5">
        <f>YEAR(SalesDataTable[[#This Row],[Order Date]])</f>
        <v>2026</v>
      </c>
      <c r="D1733" s="14" t="str">
        <f>"Q"&amp;ROUNDUP(MONTH(SalesDataTable[[#This Row],[Order Date]])/3,0)</f>
        <v>Q3</v>
      </c>
      <c r="E1733" s="5">
        <f>MONTH(SalesDataTable[[#This Row],[Order Date]])</f>
        <v>8</v>
      </c>
      <c r="F1733" s="5" t="str">
        <f>TEXT(SalesDataTable[[#This Row],[Order Date]], "MMM")</f>
        <v>Aug</v>
      </c>
      <c r="G1733" s="4" t="s">
        <v>6</v>
      </c>
      <c r="H1733" s="4" t="s">
        <v>49</v>
      </c>
      <c r="I1733" s="4" t="s">
        <v>2</v>
      </c>
      <c r="J1733" s="4" t="s">
        <v>13</v>
      </c>
      <c r="K1733" s="4" t="s">
        <v>9</v>
      </c>
      <c r="L1733" s="4" t="s">
        <v>10</v>
      </c>
      <c r="M1733" s="9">
        <v>1</v>
      </c>
      <c r="N1733" s="6">
        <v>91.37</v>
      </c>
      <c r="O1733" s="7">
        <v>0</v>
      </c>
      <c r="P1733" s="6">
        <v>46.73</v>
      </c>
      <c r="Q1733" s="6">
        <f t="shared" si="108"/>
        <v>91.37</v>
      </c>
      <c r="R1733" s="6">
        <f t="shared" si="109"/>
        <v>46.73</v>
      </c>
      <c r="S1733" s="6">
        <f t="shared" si="110"/>
        <v>44.640000000000008</v>
      </c>
      <c r="T1733" s="8">
        <f t="shared" si="111"/>
        <v>0.48856298566269024</v>
      </c>
      <c r="U1733" s="5">
        <f>YEAR(SalesDataTable[[#This Row],[Order Date]])</f>
        <v>2026</v>
      </c>
      <c r="V1733" s="8" t="str">
        <f>"Q"&amp;ROUNDUP(MONTH(SalesDataTable[[#This Row],[Order Date]])/3,0)</f>
        <v>Q3</v>
      </c>
      <c r="W1733" s="9">
        <f>MONTH(SalesDataTable[[#This Row],[Order Date]])</f>
        <v>8</v>
      </c>
      <c r="X1733" s="8" t="str">
        <f>TEXT(SalesDataTable[[#This Row],[Order Date]],"mmm")</f>
        <v>Aug</v>
      </c>
    </row>
    <row r="1734" spans="1:24" ht="16">
      <c r="A1734" s="2">
        <v>2176</v>
      </c>
      <c r="B1734" s="3">
        <v>46257</v>
      </c>
      <c r="C1734" s="5">
        <f>YEAR(SalesDataTable[[#This Row],[Order Date]])</f>
        <v>2026</v>
      </c>
      <c r="D1734" s="14" t="str">
        <f>"Q"&amp;ROUNDUP(MONTH(SalesDataTable[[#This Row],[Order Date]])/3,0)</f>
        <v>Q3</v>
      </c>
      <c r="E1734" s="5">
        <f>MONTH(SalesDataTable[[#This Row],[Order Date]])</f>
        <v>8</v>
      </c>
      <c r="F1734" s="5" t="str">
        <f>TEXT(SalesDataTable[[#This Row],[Order Date]], "MMM")</f>
        <v>Aug</v>
      </c>
      <c r="G1734" s="4" t="s">
        <v>6</v>
      </c>
      <c r="H1734" s="4" t="s">
        <v>41</v>
      </c>
      <c r="I1734" s="4" t="s">
        <v>2</v>
      </c>
      <c r="J1734" s="4" t="s">
        <v>13</v>
      </c>
      <c r="K1734" s="4" t="s">
        <v>14</v>
      </c>
      <c r="L1734" s="4" t="s">
        <v>32</v>
      </c>
      <c r="M1734" s="9">
        <v>1</v>
      </c>
      <c r="N1734" s="6">
        <v>46.92</v>
      </c>
      <c r="O1734" s="7">
        <v>0</v>
      </c>
      <c r="P1734" s="6">
        <v>18.3</v>
      </c>
      <c r="Q1734" s="6">
        <f t="shared" si="108"/>
        <v>46.92</v>
      </c>
      <c r="R1734" s="6">
        <f t="shared" si="109"/>
        <v>18.3</v>
      </c>
      <c r="S1734" s="6">
        <f t="shared" si="110"/>
        <v>28.62</v>
      </c>
      <c r="T1734" s="8">
        <f t="shared" si="111"/>
        <v>0.60997442455242967</v>
      </c>
      <c r="U1734" s="5">
        <f>YEAR(SalesDataTable[[#This Row],[Order Date]])</f>
        <v>2026</v>
      </c>
      <c r="V1734" s="8" t="str">
        <f>"Q"&amp;ROUNDUP(MONTH(SalesDataTable[[#This Row],[Order Date]])/3,0)</f>
        <v>Q3</v>
      </c>
      <c r="W1734" s="9">
        <f>MONTH(SalesDataTable[[#This Row],[Order Date]])</f>
        <v>8</v>
      </c>
      <c r="X1734" s="8" t="str">
        <f>TEXT(SalesDataTable[[#This Row],[Order Date]],"mmm")</f>
        <v>Aug</v>
      </c>
    </row>
    <row r="1735" spans="1:24" ht="16">
      <c r="A1735" s="2">
        <v>2723</v>
      </c>
      <c r="B1735" s="3">
        <v>46257</v>
      </c>
      <c r="C1735" s="5">
        <f>YEAR(SalesDataTable[[#This Row],[Order Date]])</f>
        <v>2026</v>
      </c>
      <c r="D1735" s="14" t="str">
        <f>"Q"&amp;ROUNDUP(MONTH(SalesDataTable[[#This Row],[Order Date]])/3,0)</f>
        <v>Q3</v>
      </c>
      <c r="E1735" s="5">
        <f>MONTH(SalesDataTable[[#This Row],[Order Date]])</f>
        <v>8</v>
      </c>
      <c r="F1735" s="5" t="str">
        <f>TEXT(SalesDataTable[[#This Row],[Order Date]], "MMM")</f>
        <v>Aug</v>
      </c>
      <c r="G1735" s="4" t="s">
        <v>0</v>
      </c>
      <c r="H1735" s="4" t="s">
        <v>1</v>
      </c>
      <c r="I1735" s="4" t="s">
        <v>2</v>
      </c>
      <c r="J1735" s="4" t="s">
        <v>13</v>
      </c>
      <c r="K1735" s="4" t="s">
        <v>4</v>
      </c>
      <c r="L1735" s="4" t="s">
        <v>30</v>
      </c>
      <c r="M1735" s="9">
        <v>1</v>
      </c>
      <c r="N1735" s="6">
        <v>100.29</v>
      </c>
      <c r="O1735" s="7">
        <v>0.05</v>
      </c>
      <c r="P1735" s="6">
        <v>49.82</v>
      </c>
      <c r="Q1735" s="6">
        <f t="shared" si="108"/>
        <v>95.275500000000008</v>
      </c>
      <c r="R1735" s="6">
        <f t="shared" si="109"/>
        <v>49.82</v>
      </c>
      <c r="S1735" s="6">
        <f t="shared" si="110"/>
        <v>45.455500000000008</v>
      </c>
      <c r="T1735" s="8">
        <f t="shared" si="111"/>
        <v>0.47709537079312103</v>
      </c>
      <c r="U1735" s="5">
        <f>YEAR(SalesDataTable[[#This Row],[Order Date]])</f>
        <v>2026</v>
      </c>
      <c r="V1735" s="8" t="str">
        <f>"Q"&amp;ROUNDUP(MONTH(SalesDataTable[[#This Row],[Order Date]])/3,0)</f>
        <v>Q3</v>
      </c>
      <c r="W1735" s="9">
        <f>MONTH(SalesDataTable[[#This Row],[Order Date]])</f>
        <v>8</v>
      </c>
      <c r="X1735" s="8" t="str">
        <f>TEXT(SalesDataTable[[#This Row],[Order Date]],"mmm")</f>
        <v>Aug</v>
      </c>
    </row>
    <row r="1736" spans="1:24" ht="16">
      <c r="A1736" s="2">
        <v>3299</v>
      </c>
      <c r="B1736" s="3">
        <v>46257</v>
      </c>
      <c r="C1736" s="5">
        <f>YEAR(SalesDataTable[[#This Row],[Order Date]])</f>
        <v>2026</v>
      </c>
      <c r="D1736" s="14" t="str">
        <f>"Q"&amp;ROUNDUP(MONTH(SalesDataTable[[#This Row],[Order Date]])/3,0)</f>
        <v>Q3</v>
      </c>
      <c r="E1736" s="5">
        <f>MONTH(SalesDataTable[[#This Row],[Order Date]])</f>
        <v>8</v>
      </c>
      <c r="F1736" s="5" t="str">
        <f>TEXT(SalesDataTable[[#This Row],[Order Date]], "MMM")</f>
        <v>Aug</v>
      </c>
      <c r="G1736" s="4" t="s">
        <v>0</v>
      </c>
      <c r="H1736" s="4" t="s">
        <v>36</v>
      </c>
      <c r="I1736" s="4" t="s">
        <v>2</v>
      </c>
      <c r="J1736" s="4" t="s">
        <v>13</v>
      </c>
      <c r="K1736" s="4" t="s">
        <v>9</v>
      </c>
      <c r="L1736" s="4" t="s">
        <v>17</v>
      </c>
      <c r="M1736" s="9">
        <v>1</v>
      </c>
      <c r="N1736" s="6">
        <v>147.11000000000001</v>
      </c>
      <c r="O1736" s="7">
        <v>0.15</v>
      </c>
      <c r="P1736" s="6">
        <v>79.599999999999994</v>
      </c>
      <c r="Q1736" s="6">
        <f t="shared" si="108"/>
        <v>125.04350000000001</v>
      </c>
      <c r="R1736" s="6">
        <f t="shared" si="109"/>
        <v>79.599999999999994</v>
      </c>
      <c r="S1736" s="6">
        <f t="shared" si="110"/>
        <v>45.443500000000014</v>
      </c>
      <c r="T1736" s="8">
        <f t="shared" si="111"/>
        <v>0.36342152930780097</v>
      </c>
      <c r="U1736" s="5">
        <f>YEAR(SalesDataTable[[#This Row],[Order Date]])</f>
        <v>2026</v>
      </c>
      <c r="V1736" s="8" t="str">
        <f>"Q"&amp;ROUNDUP(MONTH(SalesDataTable[[#This Row],[Order Date]])/3,0)</f>
        <v>Q3</v>
      </c>
      <c r="W1736" s="9">
        <f>MONTH(SalesDataTable[[#This Row],[Order Date]])</f>
        <v>8</v>
      </c>
      <c r="X1736" s="8" t="str">
        <f>TEXT(SalesDataTable[[#This Row],[Order Date]],"mmm")</f>
        <v>Aug</v>
      </c>
    </row>
    <row r="1737" spans="1:24" ht="16">
      <c r="A1737" s="2">
        <v>3398</v>
      </c>
      <c r="B1737" s="3">
        <v>46257</v>
      </c>
      <c r="C1737" s="5">
        <f>YEAR(SalesDataTable[[#This Row],[Order Date]])</f>
        <v>2026</v>
      </c>
      <c r="D1737" s="14" t="str">
        <f>"Q"&amp;ROUNDUP(MONTH(SalesDataTable[[#This Row],[Order Date]])/3,0)</f>
        <v>Q3</v>
      </c>
      <c r="E1737" s="5">
        <f>MONTH(SalesDataTable[[#This Row],[Order Date]])</f>
        <v>8</v>
      </c>
      <c r="F1737" s="5" t="str">
        <f>TEXT(SalesDataTable[[#This Row],[Order Date]], "MMM")</f>
        <v>Aug</v>
      </c>
      <c r="G1737" s="4" t="s">
        <v>6</v>
      </c>
      <c r="H1737" s="4" t="s">
        <v>43</v>
      </c>
      <c r="I1737" s="4" t="s">
        <v>2</v>
      </c>
      <c r="J1737" s="4" t="s">
        <v>13</v>
      </c>
      <c r="K1737" s="4" t="s">
        <v>9</v>
      </c>
      <c r="L1737" s="4" t="s">
        <v>37</v>
      </c>
      <c r="M1737" s="9">
        <v>2</v>
      </c>
      <c r="N1737" s="6">
        <v>156.44999999999999</v>
      </c>
      <c r="O1737" s="7">
        <v>0</v>
      </c>
      <c r="P1737" s="6">
        <v>80.13</v>
      </c>
      <c r="Q1737" s="6">
        <f t="shared" si="108"/>
        <v>312.89999999999998</v>
      </c>
      <c r="R1737" s="6">
        <f t="shared" si="109"/>
        <v>160.26</v>
      </c>
      <c r="S1737" s="6">
        <f t="shared" si="110"/>
        <v>152.63999999999999</v>
      </c>
      <c r="T1737" s="8">
        <f t="shared" si="111"/>
        <v>0.487823585810163</v>
      </c>
      <c r="U1737" s="5">
        <f>YEAR(SalesDataTable[[#This Row],[Order Date]])</f>
        <v>2026</v>
      </c>
      <c r="V1737" s="8" t="str">
        <f>"Q"&amp;ROUNDUP(MONTH(SalesDataTable[[#This Row],[Order Date]])/3,0)</f>
        <v>Q3</v>
      </c>
      <c r="W1737" s="9">
        <f>MONTH(SalesDataTable[[#This Row],[Order Date]])</f>
        <v>8</v>
      </c>
      <c r="X1737" s="8" t="str">
        <f>TEXT(SalesDataTable[[#This Row],[Order Date]],"mmm")</f>
        <v>Aug</v>
      </c>
    </row>
    <row r="1738" spans="1:24" ht="16">
      <c r="A1738" s="2">
        <v>4012</v>
      </c>
      <c r="B1738" s="3">
        <v>46257</v>
      </c>
      <c r="C1738" s="5">
        <f>YEAR(SalesDataTable[[#This Row],[Order Date]])</f>
        <v>2026</v>
      </c>
      <c r="D1738" s="14" t="str">
        <f>"Q"&amp;ROUNDUP(MONTH(SalesDataTable[[#This Row],[Order Date]])/3,0)</f>
        <v>Q3</v>
      </c>
      <c r="E1738" s="5">
        <f>MONTH(SalesDataTable[[#This Row],[Order Date]])</f>
        <v>8</v>
      </c>
      <c r="F1738" s="5" t="str">
        <f>TEXT(SalesDataTable[[#This Row],[Order Date]], "MMM")</f>
        <v>Aug</v>
      </c>
      <c r="G1738" s="4" t="s">
        <v>6</v>
      </c>
      <c r="H1738" s="4" t="s">
        <v>49</v>
      </c>
      <c r="I1738" s="4" t="s">
        <v>2</v>
      </c>
      <c r="J1738" s="4" t="s">
        <v>13</v>
      </c>
      <c r="K1738" s="4" t="s">
        <v>9</v>
      </c>
      <c r="L1738" s="4" t="s">
        <v>46</v>
      </c>
      <c r="M1738" s="9">
        <v>2</v>
      </c>
      <c r="N1738" s="6">
        <v>72.97</v>
      </c>
      <c r="O1738" s="7">
        <v>0</v>
      </c>
      <c r="P1738" s="6">
        <v>33.25</v>
      </c>
      <c r="Q1738" s="6">
        <f t="shared" si="108"/>
        <v>145.94</v>
      </c>
      <c r="R1738" s="6">
        <f t="shared" si="109"/>
        <v>66.5</v>
      </c>
      <c r="S1738" s="6">
        <f t="shared" si="110"/>
        <v>79.44</v>
      </c>
      <c r="T1738" s="8">
        <f t="shared" si="111"/>
        <v>0.54433328765245992</v>
      </c>
      <c r="U1738" s="5">
        <f>YEAR(SalesDataTable[[#This Row],[Order Date]])</f>
        <v>2026</v>
      </c>
      <c r="V1738" s="8" t="str">
        <f>"Q"&amp;ROUNDUP(MONTH(SalesDataTable[[#This Row],[Order Date]])/3,0)</f>
        <v>Q3</v>
      </c>
      <c r="W1738" s="9">
        <f>MONTH(SalesDataTable[[#This Row],[Order Date]])</f>
        <v>8</v>
      </c>
      <c r="X1738" s="8" t="str">
        <f>TEXT(SalesDataTable[[#This Row],[Order Date]],"mmm")</f>
        <v>Aug</v>
      </c>
    </row>
    <row r="1739" spans="1:24" ht="16">
      <c r="A1739" s="2">
        <v>4064</v>
      </c>
      <c r="B1739" s="3">
        <v>46257</v>
      </c>
      <c r="C1739" s="5">
        <f>YEAR(SalesDataTable[[#This Row],[Order Date]])</f>
        <v>2026</v>
      </c>
      <c r="D1739" s="14" t="str">
        <f>"Q"&amp;ROUNDUP(MONTH(SalesDataTable[[#This Row],[Order Date]])/3,0)</f>
        <v>Q3</v>
      </c>
      <c r="E1739" s="5">
        <f>MONTH(SalesDataTable[[#This Row],[Order Date]])</f>
        <v>8</v>
      </c>
      <c r="F1739" s="5" t="str">
        <f>TEXT(SalesDataTable[[#This Row],[Order Date]], "MMM")</f>
        <v>Aug</v>
      </c>
      <c r="G1739" s="4" t="s">
        <v>20</v>
      </c>
      <c r="H1739" s="4" t="s">
        <v>31</v>
      </c>
      <c r="I1739" s="4" t="s">
        <v>28</v>
      </c>
      <c r="J1739" s="4" t="s">
        <v>3</v>
      </c>
      <c r="K1739" s="4" t="s">
        <v>34</v>
      </c>
      <c r="L1739" s="4" t="s">
        <v>45</v>
      </c>
      <c r="M1739" s="9">
        <v>2</v>
      </c>
      <c r="N1739" s="6">
        <v>51.63</v>
      </c>
      <c r="O1739" s="7">
        <v>0</v>
      </c>
      <c r="P1739" s="6">
        <v>21.39</v>
      </c>
      <c r="Q1739" s="6">
        <f t="shared" si="108"/>
        <v>103.26</v>
      </c>
      <c r="R1739" s="6">
        <f t="shared" si="109"/>
        <v>42.78</v>
      </c>
      <c r="S1739" s="6">
        <f t="shared" si="110"/>
        <v>60.480000000000004</v>
      </c>
      <c r="T1739" s="8">
        <f t="shared" si="111"/>
        <v>0.58570598489250436</v>
      </c>
      <c r="U1739" s="5">
        <f>YEAR(SalesDataTable[[#This Row],[Order Date]])</f>
        <v>2026</v>
      </c>
      <c r="V1739" s="8" t="str">
        <f>"Q"&amp;ROUNDUP(MONTH(SalesDataTable[[#This Row],[Order Date]])/3,0)</f>
        <v>Q3</v>
      </c>
      <c r="W1739" s="9">
        <f>MONTH(SalesDataTable[[#This Row],[Order Date]])</f>
        <v>8</v>
      </c>
      <c r="X1739" s="8" t="str">
        <f>TEXT(SalesDataTable[[#This Row],[Order Date]],"mmm")</f>
        <v>Aug</v>
      </c>
    </row>
    <row r="1740" spans="1:24" ht="16">
      <c r="A1740" s="2">
        <v>4671</v>
      </c>
      <c r="B1740" s="3">
        <v>46257</v>
      </c>
      <c r="C1740" s="5">
        <f>YEAR(SalesDataTable[[#This Row],[Order Date]])</f>
        <v>2026</v>
      </c>
      <c r="D1740" s="14" t="str">
        <f>"Q"&amp;ROUNDUP(MONTH(SalesDataTable[[#This Row],[Order Date]])/3,0)</f>
        <v>Q3</v>
      </c>
      <c r="E1740" s="5">
        <f>MONTH(SalesDataTable[[#This Row],[Order Date]])</f>
        <v>8</v>
      </c>
      <c r="F1740" s="5" t="str">
        <f>TEXT(SalesDataTable[[#This Row],[Order Date]], "MMM")</f>
        <v>Aug</v>
      </c>
      <c r="G1740" s="4" t="s">
        <v>6</v>
      </c>
      <c r="H1740" s="4" t="s">
        <v>43</v>
      </c>
      <c r="I1740" s="4" t="s">
        <v>8</v>
      </c>
      <c r="J1740" s="4" t="s">
        <v>3</v>
      </c>
      <c r="K1740" s="4" t="s">
        <v>4</v>
      </c>
      <c r="L1740" s="4" t="s">
        <v>30</v>
      </c>
      <c r="M1740" s="9">
        <v>8</v>
      </c>
      <c r="N1740" s="6">
        <v>100.06</v>
      </c>
      <c r="O1740" s="7">
        <v>0.05</v>
      </c>
      <c r="P1740" s="6">
        <v>49.39</v>
      </c>
      <c r="Q1740" s="6">
        <f t="shared" si="108"/>
        <v>760.45600000000002</v>
      </c>
      <c r="R1740" s="6">
        <f t="shared" si="109"/>
        <v>395.12</v>
      </c>
      <c r="S1740" s="6">
        <f t="shared" si="110"/>
        <v>365.33600000000001</v>
      </c>
      <c r="T1740" s="8">
        <f t="shared" si="111"/>
        <v>0.48041701295012468</v>
      </c>
      <c r="U1740" s="5">
        <f>YEAR(SalesDataTable[[#This Row],[Order Date]])</f>
        <v>2026</v>
      </c>
      <c r="V1740" s="8" t="str">
        <f>"Q"&amp;ROUNDUP(MONTH(SalesDataTable[[#This Row],[Order Date]])/3,0)</f>
        <v>Q3</v>
      </c>
      <c r="W1740" s="9">
        <f>MONTH(SalesDataTable[[#This Row],[Order Date]])</f>
        <v>8</v>
      </c>
      <c r="X1740" s="8" t="str">
        <f>TEXT(SalesDataTable[[#This Row],[Order Date]],"mmm")</f>
        <v>Aug</v>
      </c>
    </row>
    <row r="1741" spans="1:24" ht="16">
      <c r="A1741" s="2">
        <v>1914</v>
      </c>
      <c r="B1741" s="3">
        <v>46258</v>
      </c>
      <c r="C1741" s="5">
        <f>YEAR(SalesDataTable[[#This Row],[Order Date]])</f>
        <v>2026</v>
      </c>
      <c r="D1741" s="14" t="str">
        <f>"Q"&amp;ROUNDUP(MONTH(SalesDataTable[[#This Row],[Order Date]])/3,0)</f>
        <v>Q3</v>
      </c>
      <c r="E1741" s="5">
        <f>MONTH(SalesDataTable[[#This Row],[Order Date]])</f>
        <v>8</v>
      </c>
      <c r="F1741" s="5" t="str">
        <f>TEXT(SalesDataTable[[#This Row],[Order Date]], "MMM")</f>
        <v>Aug</v>
      </c>
      <c r="G1741" s="4" t="s">
        <v>20</v>
      </c>
      <c r="H1741" s="4" t="s">
        <v>33</v>
      </c>
      <c r="I1741" s="4" t="s">
        <v>19</v>
      </c>
      <c r="J1741" s="4" t="s">
        <v>3</v>
      </c>
      <c r="K1741" s="4" t="s">
        <v>23</v>
      </c>
      <c r="L1741" s="4" t="s">
        <v>40</v>
      </c>
      <c r="M1741" s="9">
        <v>4</v>
      </c>
      <c r="N1741" s="6">
        <v>83.2</v>
      </c>
      <c r="O1741" s="7">
        <v>0</v>
      </c>
      <c r="P1741" s="6">
        <v>39.99</v>
      </c>
      <c r="Q1741" s="6">
        <f t="shared" si="108"/>
        <v>332.8</v>
      </c>
      <c r="R1741" s="6">
        <f t="shared" si="109"/>
        <v>159.96</v>
      </c>
      <c r="S1741" s="6">
        <f t="shared" si="110"/>
        <v>172.84</v>
      </c>
      <c r="T1741" s="8">
        <f t="shared" si="111"/>
        <v>0.5193509615384615</v>
      </c>
      <c r="U1741" s="5">
        <f>YEAR(SalesDataTable[[#This Row],[Order Date]])</f>
        <v>2026</v>
      </c>
      <c r="V1741" s="8" t="str">
        <f>"Q"&amp;ROUNDUP(MONTH(SalesDataTable[[#This Row],[Order Date]])/3,0)</f>
        <v>Q3</v>
      </c>
      <c r="W1741" s="9">
        <f>MONTH(SalesDataTable[[#This Row],[Order Date]])</f>
        <v>8</v>
      </c>
      <c r="X1741" s="8" t="str">
        <f>TEXT(SalesDataTable[[#This Row],[Order Date]],"mmm")</f>
        <v>Aug</v>
      </c>
    </row>
    <row r="1742" spans="1:24" ht="16">
      <c r="A1742" s="2">
        <v>1973</v>
      </c>
      <c r="B1742" s="3">
        <v>46258</v>
      </c>
      <c r="C1742" s="5">
        <f>YEAR(SalesDataTable[[#This Row],[Order Date]])</f>
        <v>2026</v>
      </c>
      <c r="D1742" s="14" t="str">
        <f>"Q"&amp;ROUNDUP(MONTH(SalesDataTable[[#This Row],[Order Date]])/3,0)</f>
        <v>Q3</v>
      </c>
      <c r="E1742" s="5">
        <f>MONTH(SalesDataTable[[#This Row],[Order Date]])</f>
        <v>8</v>
      </c>
      <c r="F1742" s="5" t="str">
        <f>TEXT(SalesDataTable[[#This Row],[Order Date]], "MMM")</f>
        <v>Aug</v>
      </c>
      <c r="G1742" s="4" t="s">
        <v>0</v>
      </c>
      <c r="H1742" s="4" t="s">
        <v>1</v>
      </c>
      <c r="I1742" s="4" t="s">
        <v>2</v>
      </c>
      <c r="J1742" s="4" t="s">
        <v>13</v>
      </c>
      <c r="K1742" s="4" t="s">
        <v>34</v>
      </c>
      <c r="L1742" s="4" t="s">
        <v>45</v>
      </c>
      <c r="M1742" s="9">
        <v>3</v>
      </c>
      <c r="N1742" s="6">
        <v>51.29</v>
      </c>
      <c r="O1742" s="7">
        <v>0</v>
      </c>
      <c r="P1742" s="6">
        <v>22.08</v>
      </c>
      <c r="Q1742" s="6">
        <f t="shared" si="108"/>
        <v>153.87</v>
      </c>
      <c r="R1742" s="6">
        <f t="shared" si="109"/>
        <v>66.239999999999995</v>
      </c>
      <c r="S1742" s="6">
        <f t="shared" si="110"/>
        <v>87.63000000000001</v>
      </c>
      <c r="T1742" s="8">
        <f t="shared" si="111"/>
        <v>0.56950672645739919</v>
      </c>
      <c r="U1742" s="5">
        <f>YEAR(SalesDataTable[[#This Row],[Order Date]])</f>
        <v>2026</v>
      </c>
      <c r="V1742" s="8" t="str">
        <f>"Q"&amp;ROUNDUP(MONTH(SalesDataTable[[#This Row],[Order Date]])/3,0)</f>
        <v>Q3</v>
      </c>
      <c r="W1742" s="9">
        <f>MONTH(SalesDataTable[[#This Row],[Order Date]])</f>
        <v>8</v>
      </c>
      <c r="X1742" s="8" t="str">
        <f>TEXT(SalesDataTable[[#This Row],[Order Date]],"mmm")</f>
        <v>Aug</v>
      </c>
    </row>
    <row r="1743" spans="1:24" ht="16">
      <c r="A1743" s="2">
        <v>2564</v>
      </c>
      <c r="B1743" s="3">
        <v>46258</v>
      </c>
      <c r="C1743" s="5">
        <f>YEAR(SalesDataTable[[#This Row],[Order Date]])</f>
        <v>2026</v>
      </c>
      <c r="D1743" s="14" t="str">
        <f>"Q"&amp;ROUNDUP(MONTH(SalesDataTable[[#This Row],[Order Date]])/3,0)</f>
        <v>Q3</v>
      </c>
      <c r="E1743" s="5">
        <f>MONTH(SalesDataTable[[#This Row],[Order Date]])</f>
        <v>8</v>
      </c>
      <c r="F1743" s="5" t="str">
        <f>TEXT(SalesDataTable[[#This Row],[Order Date]], "MMM")</f>
        <v>Aug</v>
      </c>
      <c r="G1743" s="4" t="s">
        <v>11</v>
      </c>
      <c r="H1743" s="4" t="s">
        <v>18</v>
      </c>
      <c r="I1743" s="4" t="s">
        <v>2</v>
      </c>
      <c r="J1743" s="4" t="s">
        <v>3</v>
      </c>
      <c r="K1743" s="4" t="s">
        <v>23</v>
      </c>
      <c r="L1743" s="4" t="s">
        <v>29</v>
      </c>
      <c r="M1743" s="9">
        <v>1</v>
      </c>
      <c r="N1743" s="6">
        <v>200.2</v>
      </c>
      <c r="O1743" s="7">
        <v>0</v>
      </c>
      <c r="P1743" s="6">
        <v>103.38</v>
      </c>
      <c r="Q1743" s="6">
        <f t="shared" si="108"/>
        <v>200.2</v>
      </c>
      <c r="R1743" s="6">
        <f t="shared" si="109"/>
        <v>103.38</v>
      </c>
      <c r="S1743" s="6">
        <f t="shared" si="110"/>
        <v>96.82</v>
      </c>
      <c r="T1743" s="8">
        <f t="shared" si="111"/>
        <v>0.48361638361638359</v>
      </c>
      <c r="U1743" s="5">
        <f>YEAR(SalesDataTable[[#This Row],[Order Date]])</f>
        <v>2026</v>
      </c>
      <c r="V1743" s="8" t="str">
        <f>"Q"&amp;ROUNDUP(MONTH(SalesDataTable[[#This Row],[Order Date]])/3,0)</f>
        <v>Q3</v>
      </c>
      <c r="W1743" s="9">
        <f>MONTH(SalesDataTable[[#This Row],[Order Date]])</f>
        <v>8</v>
      </c>
      <c r="X1743" s="8" t="str">
        <f>TEXT(SalesDataTable[[#This Row],[Order Date]],"mmm")</f>
        <v>Aug</v>
      </c>
    </row>
    <row r="1744" spans="1:24" ht="16">
      <c r="A1744" s="2">
        <v>2791</v>
      </c>
      <c r="B1744" s="3">
        <v>46258</v>
      </c>
      <c r="C1744" s="5">
        <f>YEAR(SalesDataTable[[#This Row],[Order Date]])</f>
        <v>2026</v>
      </c>
      <c r="D1744" s="14" t="str">
        <f>"Q"&amp;ROUNDUP(MONTH(SalesDataTable[[#This Row],[Order Date]])/3,0)</f>
        <v>Q3</v>
      </c>
      <c r="E1744" s="5">
        <f>MONTH(SalesDataTable[[#This Row],[Order Date]])</f>
        <v>8</v>
      </c>
      <c r="F1744" s="5" t="str">
        <f>TEXT(SalesDataTable[[#This Row],[Order Date]], "MMM")</f>
        <v>Aug</v>
      </c>
      <c r="G1744" s="4" t="s">
        <v>0</v>
      </c>
      <c r="H1744" s="4" t="s">
        <v>50</v>
      </c>
      <c r="I1744" s="4" t="s">
        <v>19</v>
      </c>
      <c r="J1744" s="4" t="s">
        <v>16</v>
      </c>
      <c r="K1744" s="4" t="s">
        <v>34</v>
      </c>
      <c r="L1744" s="4" t="s">
        <v>42</v>
      </c>
      <c r="M1744" s="9">
        <v>2</v>
      </c>
      <c r="N1744" s="6">
        <v>36.869999999999997</v>
      </c>
      <c r="O1744" s="7">
        <v>0</v>
      </c>
      <c r="P1744" s="6">
        <v>13.71</v>
      </c>
      <c r="Q1744" s="6">
        <f t="shared" si="108"/>
        <v>73.739999999999995</v>
      </c>
      <c r="R1744" s="6">
        <f t="shared" si="109"/>
        <v>27.42</v>
      </c>
      <c r="S1744" s="6">
        <f t="shared" si="110"/>
        <v>46.319999999999993</v>
      </c>
      <c r="T1744" s="8">
        <f t="shared" si="111"/>
        <v>0.62815296989422287</v>
      </c>
      <c r="U1744" s="5">
        <f>YEAR(SalesDataTable[[#This Row],[Order Date]])</f>
        <v>2026</v>
      </c>
      <c r="V1744" s="8" t="str">
        <f>"Q"&amp;ROUNDUP(MONTH(SalesDataTable[[#This Row],[Order Date]])/3,0)</f>
        <v>Q3</v>
      </c>
      <c r="W1744" s="9">
        <f>MONTH(SalesDataTable[[#This Row],[Order Date]])</f>
        <v>8</v>
      </c>
      <c r="X1744" s="8" t="str">
        <f>TEXT(SalesDataTable[[#This Row],[Order Date]],"mmm")</f>
        <v>Aug</v>
      </c>
    </row>
    <row r="1745" spans="1:24" ht="16">
      <c r="A1745" s="2">
        <v>3559</v>
      </c>
      <c r="B1745" s="3">
        <v>46258</v>
      </c>
      <c r="C1745" s="5">
        <f>YEAR(SalesDataTable[[#This Row],[Order Date]])</f>
        <v>2026</v>
      </c>
      <c r="D1745" s="14" t="str">
        <f>"Q"&amp;ROUNDUP(MONTH(SalesDataTable[[#This Row],[Order Date]])/3,0)</f>
        <v>Q3</v>
      </c>
      <c r="E1745" s="5">
        <f>MONTH(SalesDataTable[[#This Row],[Order Date]])</f>
        <v>8</v>
      </c>
      <c r="F1745" s="5" t="str">
        <f>TEXT(SalesDataTable[[#This Row],[Order Date]], "MMM")</f>
        <v>Aug</v>
      </c>
      <c r="G1745" s="4" t="s">
        <v>20</v>
      </c>
      <c r="H1745" s="4" t="s">
        <v>33</v>
      </c>
      <c r="I1745" s="4" t="s">
        <v>2</v>
      </c>
      <c r="J1745" s="4" t="s">
        <v>3</v>
      </c>
      <c r="K1745" s="4" t="s">
        <v>34</v>
      </c>
      <c r="L1745" s="4" t="s">
        <v>42</v>
      </c>
      <c r="M1745" s="9">
        <v>1</v>
      </c>
      <c r="N1745" s="6">
        <v>36.28</v>
      </c>
      <c r="O1745" s="7">
        <v>0.1</v>
      </c>
      <c r="P1745" s="6">
        <v>14.16</v>
      </c>
      <c r="Q1745" s="6">
        <f t="shared" si="108"/>
        <v>32.652000000000001</v>
      </c>
      <c r="R1745" s="6">
        <f t="shared" si="109"/>
        <v>14.16</v>
      </c>
      <c r="S1745" s="6">
        <f t="shared" si="110"/>
        <v>18.492000000000001</v>
      </c>
      <c r="T1745" s="8">
        <f t="shared" si="111"/>
        <v>0.56633590591694227</v>
      </c>
      <c r="U1745" s="5">
        <f>YEAR(SalesDataTable[[#This Row],[Order Date]])</f>
        <v>2026</v>
      </c>
      <c r="V1745" s="8" t="str">
        <f>"Q"&amp;ROUNDUP(MONTH(SalesDataTable[[#This Row],[Order Date]])/3,0)</f>
        <v>Q3</v>
      </c>
      <c r="W1745" s="9">
        <f>MONTH(SalesDataTable[[#This Row],[Order Date]])</f>
        <v>8</v>
      </c>
      <c r="X1745" s="8" t="str">
        <f>TEXT(SalesDataTable[[#This Row],[Order Date]],"mmm")</f>
        <v>Aug</v>
      </c>
    </row>
    <row r="1746" spans="1:24" ht="16">
      <c r="A1746" s="2">
        <v>3839</v>
      </c>
      <c r="B1746" s="3">
        <v>46258</v>
      </c>
      <c r="C1746" s="5">
        <f>YEAR(SalesDataTable[[#This Row],[Order Date]])</f>
        <v>2026</v>
      </c>
      <c r="D1746" s="14" t="str">
        <f>"Q"&amp;ROUNDUP(MONTH(SalesDataTable[[#This Row],[Order Date]])/3,0)</f>
        <v>Q3</v>
      </c>
      <c r="E1746" s="5">
        <f>MONTH(SalesDataTable[[#This Row],[Order Date]])</f>
        <v>8</v>
      </c>
      <c r="F1746" s="5" t="str">
        <f>TEXT(SalesDataTable[[#This Row],[Order Date]], "MMM")</f>
        <v>Aug</v>
      </c>
      <c r="G1746" s="4" t="s">
        <v>0</v>
      </c>
      <c r="H1746" s="4" t="s">
        <v>50</v>
      </c>
      <c r="I1746" s="4" t="s">
        <v>28</v>
      </c>
      <c r="J1746" s="4" t="s">
        <v>3</v>
      </c>
      <c r="K1746" s="4" t="s">
        <v>9</v>
      </c>
      <c r="L1746" s="4" t="s">
        <v>10</v>
      </c>
      <c r="M1746" s="9">
        <v>2</v>
      </c>
      <c r="N1746" s="6">
        <v>93.88</v>
      </c>
      <c r="O1746" s="7">
        <v>0.05</v>
      </c>
      <c r="P1746" s="6">
        <v>46.57</v>
      </c>
      <c r="Q1746" s="6">
        <f t="shared" si="108"/>
        <v>178.37199999999999</v>
      </c>
      <c r="R1746" s="6">
        <f t="shared" si="109"/>
        <v>93.14</v>
      </c>
      <c r="S1746" s="6">
        <f t="shared" si="110"/>
        <v>85.231999999999985</v>
      </c>
      <c r="T1746" s="8">
        <f t="shared" si="111"/>
        <v>0.47783284371986628</v>
      </c>
      <c r="U1746" s="5">
        <f>YEAR(SalesDataTable[[#This Row],[Order Date]])</f>
        <v>2026</v>
      </c>
      <c r="V1746" s="8" t="str">
        <f>"Q"&amp;ROUNDUP(MONTH(SalesDataTable[[#This Row],[Order Date]])/3,0)</f>
        <v>Q3</v>
      </c>
      <c r="W1746" s="9">
        <f>MONTH(SalesDataTable[[#This Row],[Order Date]])</f>
        <v>8</v>
      </c>
      <c r="X1746" s="8" t="str">
        <f>TEXT(SalesDataTable[[#This Row],[Order Date]],"mmm")</f>
        <v>Aug</v>
      </c>
    </row>
    <row r="1747" spans="1:24" ht="16">
      <c r="A1747" s="2">
        <v>4133</v>
      </c>
      <c r="B1747" s="3">
        <v>46258</v>
      </c>
      <c r="C1747" s="5">
        <f>YEAR(SalesDataTable[[#This Row],[Order Date]])</f>
        <v>2026</v>
      </c>
      <c r="D1747" s="14" t="str">
        <f>"Q"&amp;ROUNDUP(MONTH(SalesDataTable[[#This Row],[Order Date]])/3,0)</f>
        <v>Q3</v>
      </c>
      <c r="E1747" s="5">
        <f>MONTH(SalesDataTable[[#This Row],[Order Date]])</f>
        <v>8</v>
      </c>
      <c r="F1747" s="5" t="str">
        <f>TEXT(SalesDataTable[[#This Row],[Order Date]], "MMM")</f>
        <v>Aug</v>
      </c>
      <c r="G1747" s="4" t="s">
        <v>20</v>
      </c>
      <c r="H1747" s="4" t="s">
        <v>21</v>
      </c>
      <c r="I1747" s="4" t="s">
        <v>2</v>
      </c>
      <c r="J1747" s="4" t="s">
        <v>13</v>
      </c>
      <c r="K1747" s="4" t="s">
        <v>23</v>
      </c>
      <c r="L1747" s="4" t="s">
        <v>29</v>
      </c>
      <c r="M1747" s="9">
        <v>1</v>
      </c>
      <c r="N1747" s="6">
        <v>192.67</v>
      </c>
      <c r="O1747" s="7">
        <v>0.05</v>
      </c>
      <c r="P1747" s="6">
        <v>101.04</v>
      </c>
      <c r="Q1747" s="6">
        <f t="shared" si="108"/>
        <v>183.03649999999999</v>
      </c>
      <c r="R1747" s="6">
        <f t="shared" si="109"/>
        <v>101.04</v>
      </c>
      <c r="S1747" s="6">
        <f t="shared" si="110"/>
        <v>81.996499999999983</v>
      </c>
      <c r="T1747" s="8">
        <f t="shared" si="111"/>
        <v>0.44797895501716867</v>
      </c>
      <c r="U1747" s="5">
        <f>YEAR(SalesDataTable[[#This Row],[Order Date]])</f>
        <v>2026</v>
      </c>
      <c r="V1747" s="8" t="str">
        <f>"Q"&amp;ROUNDUP(MONTH(SalesDataTable[[#This Row],[Order Date]])/3,0)</f>
        <v>Q3</v>
      </c>
      <c r="W1747" s="9">
        <f>MONTH(SalesDataTable[[#This Row],[Order Date]])</f>
        <v>8</v>
      </c>
      <c r="X1747" s="8" t="str">
        <f>TEXT(SalesDataTable[[#This Row],[Order Date]],"mmm")</f>
        <v>Aug</v>
      </c>
    </row>
    <row r="1748" spans="1:24" ht="16">
      <c r="A1748" s="2">
        <v>4765</v>
      </c>
      <c r="B1748" s="3">
        <v>46258</v>
      </c>
      <c r="C1748" s="5">
        <f>YEAR(SalesDataTable[[#This Row],[Order Date]])</f>
        <v>2026</v>
      </c>
      <c r="D1748" s="14" t="str">
        <f>"Q"&amp;ROUNDUP(MONTH(SalesDataTable[[#This Row],[Order Date]])/3,0)</f>
        <v>Q3</v>
      </c>
      <c r="E1748" s="5">
        <f>MONTH(SalesDataTable[[#This Row],[Order Date]])</f>
        <v>8</v>
      </c>
      <c r="F1748" s="5" t="str">
        <f>TEXT(SalesDataTable[[#This Row],[Order Date]], "MMM")</f>
        <v>Aug</v>
      </c>
      <c r="G1748" s="4" t="s">
        <v>0</v>
      </c>
      <c r="H1748" s="4" t="s">
        <v>50</v>
      </c>
      <c r="I1748" s="4" t="s">
        <v>2</v>
      </c>
      <c r="J1748" s="4" t="s">
        <v>13</v>
      </c>
      <c r="K1748" s="4" t="s">
        <v>4</v>
      </c>
      <c r="L1748" s="4" t="s">
        <v>5</v>
      </c>
      <c r="M1748" s="9">
        <v>1</v>
      </c>
      <c r="N1748" s="6">
        <v>80.099999999999994</v>
      </c>
      <c r="O1748" s="7">
        <v>0.05</v>
      </c>
      <c r="P1748" s="6">
        <v>43.49</v>
      </c>
      <c r="Q1748" s="6">
        <f t="shared" si="108"/>
        <v>76.094999999999985</v>
      </c>
      <c r="R1748" s="6">
        <f t="shared" si="109"/>
        <v>43.49</v>
      </c>
      <c r="S1748" s="6">
        <f t="shared" si="110"/>
        <v>32.604999999999983</v>
      </c>
      <c r="T1748" s="8">
        <f t="shared" si="111"/>
        <v>0.42847756094355727</v>
      </c>
      <c r="U1748" s="5">
        <f>YEAR(SalesDataTable[[#This Row],[Order Date]])</f>
        <v>2026</v>
      </c>
      <c r="V1748" s="8" t="str">
        <f>"Q"&amp;ROUNDUP(MONTH(SalesDataTable[[#This Row],[Order Date]])/3,0)</f>
        <v>Q3</v>
      </c>
      <c r="W1748" s="9">
        <f>MONTH(SalesDataTable[[#This Row],[Order Date]])</f>
        <v>8</v>
      </c>
      <c r="X1748" s="8" t="str">
        <f>TEXT(SalesDataTable[[#This Row],[Order Date]],"mmm")</f>
        <v>Aug</v>
      </c>
    </row>
    <row r="1749" spans="1:24" ht="16">
      <c r="A1749" s="2">
        <v>1868</v>
      </c>
      <c r="B1749" s="3">
        <v>46259</v>
      </c>
      <c r="C1749" s="5">
        <f>YEAR(SalesDataTable[[#This Row],[Order Date]])</f>
        <v>2026</v>
      </c>
      <c r="D1749" s="14" t="str">
        <f>"Q"&amp;ROUNDUP(MONTH(SalesDataTable[[#This Row],[Order Date]])/3,0)</f>
        <v>Q3</v>
      </c>
      <c r="E1749" s="5">
        <f>MONTH(SalesDataTable[[#This Row],[Order Date]])</f>
        <v>8</v>
      </c>
      <c r="F1749" s="5" t="str">
        <f>TEXT(SalesDataTable[[#This Row],[Order Date]], "MMM")</f>
        <v>Aug</v>
      </c>
      <c r="G1749" s="4" t="s">
        <v>20</v>
      </c>
      <c r="H1749" s="4" t="s">
        <v>33</v>
      </c>
      <c r="I1749" s="4" t="s">
        <v>28</v>
      </c>
      <c r="J1749" s="4" t="s">
        <v>3</v>
      </c>
      <c r="K1749" s="4" t="s">
        <v>9</v>
      </c>
      <c r="L1749" s="4" t="s">
        <v>17</v>
      </c>
      <c r="M1749" s="9">
        <v>1</v>
      </c>
      <c r="N1749" s="6">
        <v>145.02000000000001</v>
      </c>
      <c r="O1749" s="7">
        <v>0</v>
      </c>
      <c r="P1749" s="6">
        <v>78.959999999999994</v>
      </c>
      <c r="Q1749" s="6">
        <f t="shared" si="108"/>
        <v>145.02000000000001</v>
      </c>
      <c r="R1749" s="6">
        <f t="shared" si="109"/>
        <v>78.959999999999994</v>
      </c>
      <c r="S1749" s="6">
        <f t="shared" si="110"/>
        <v>66.060000000000016</v>
      </c>
      <c r="T1749" s="8">
        <f t="shared" si="111"/>
        <v>0.4555233760860572</v>
      </c>
      <c r="U1749" s="5">
        <f>YEAR(SalesDataTable[[#This Row],[Order Date]])</f>
        <v>2026</v>
      </c>
      <c r="V1749" s="8" t="str">
        <f>"Q"&amp;ROUNDUP(MONTH(SalesDataTable[[#This Row],[Order Date]])/3,0)</f>
        <v>Q3</v>
      </c>
      <c r="W1749" s="9">
        <f>MONTH(SalesDataTable[[#This Row],[Order Date]])</f>
        <v>8</v>
      </c>
      <c r="X1749" s="8" t="str">
        <f>TEXT(SalesDataTable[[#This Row],[Order Date]],"mmm")</f>
        <v>Aug</v>
      </c>
    </row>
    <row r="1750" spans="1:24" ht="16">
      <c r="A1750" s="2">
        <v>987</v>
      </c>
      <c r="B1750" s="3">
        <v>46260</v>
      </c>
      <c r="C1750" s="5">
        <f>YEAR(SalesDataTable[[#This Row],[Order Date]])</f>
        <v>2026</v>
      </c>
      <c r="D1750" s="14" t="str">
        <f>"Q"&amp;ROUNDUP(MONTH(SalesDataTable[[#This Row],[Order Date]])/3,0)</f>
        <v>Q3</v>
      </c>
      <c r="E1750" s="5">
        <f>MONTH(SalesDataTable[[#This Row],[Order Date]])</f>
        <v>8</v>
      </c>
      <c r="F1750" s="5" t="str">
        <f>TEXT(SalesDataTable[[#This Row],[Order Date]], "MMM")</f>
        <v>Aug</v>
      </c>
      <c r="G1750" s="4" t="s">
        <v>6</v>
      </c>
      <c r="H1750" s="4" t="s">
        <v>41</v>
      </c>
      <c r="I1750" s="4" t="s">
        <v>28</v>
      </c>
      <c r="J1750" s="4" t="s">
        <v>3</v>
      </c>
      <c r="K1750" s="4" t="s">
        <v>14</v>
      </c>
      <c r="L1750" s="4" t="s">
        <v>15</v>
      </c>
      <c r="M1750" s="9">
        <v>1</v>
      </c>
      <c r="N1750" s="6">
        <v>37</v>
      </c>
      <c r="O1750" s="7">
        <v>0.15</v>
      </c>
      <c r="P1750" s="6">
        <v>13.68</v>
      </c>
      <c r="Q1750" s="6">
        <f t="shared" si="108"/>
        <v>31.45</v>
      </c>
      <c r="R1750" s="6">
        <f t="shared" si="109"/>
        <v>13.68</v>
      </c>
      <c r="S1750" s="6">
        <f t="shared" si="110"/>
        <v>17.77</v>
      </c>
      <c r="T1750" s="8">
        <f t="shared" si="111"/>
        <v>0.56502384737678857</v>
      </c>
      <c r="U1750" s="5">
        <f>YEAR(SalesDataTable[[#This Row],[Order Date]])</f>
        <v>2026</v>
      </c>
      <c r="V1750" s="8" t="str">
        <f>"Q"&amp;ROUNDUP(MONTH(SalesDataTable[[#This Row],[Order Date]])/3,0)</f>
        <v>Q3</v>
      </c>
      <c r="W1750" s="9">
        <f>MONTH(SalesDataTable[[#This Row],[Order Date]])</f>
        <v>8</v>
      </c>
      <c r="X1750" s="8" t="str">
        <f>TEXT(SalesDataTable[[#This Row],[Order Date]],"mmm")</f>
        <v>Aug</v>
      </c>
    </row>
    <row r="1751" spans="1:24" ht="16">
      <c r="A1751" s="2">
        <v>2503</v>
      </c>
      <c r="B1751" s="3">
        <v>46260</v>
      </c>
      <c r="C1751" s="5">
        <f>YEAR(SalesDataTable[[#This Row],[Order Date]])</f>
        <v>2026</v>
      </c>
      <c r="D1751" s="14" t="str">
        <f>"Q"&amp;ROUNDUP(MONTH(SalesDataTable[[#This Row],[Order Date]])/3,0)</f>
        <v>Q3</v>
      </c>
      <c r="E1751" s="5">
        <f>MONTH(SalesDataTable[[#This Row],[Order Date]])</f>
        <v>8</v>
      </c>
      <c r="F1751" s="5" t="str">
        <f>TEXT(SalesDataTable[[#This Row],[Order Date]], "MMM")</f>
        <v>Aug</v>
      </c>
      <c r="G1751" s="4" t="s">
        <v>6</v>
      </c>
      <c r="H1751" s="4" t="s">
        <v>27</v>
      </c>
      <c r="I1751" s="4" t="s">
        <v>2</v>
      </c>
      <c r="J1751" s="4" t="s">
        <v>3</v>
      </c>
      <c r="K1751" s="4" t="s">
        <v>4</v>
      </c>
      <c r="L1751" s="4" t="s">
        <v>22</v>
      </c>
      <c r="M1751" s="9">
        <v>2</v>
      </c>
      <c r="N1751" s="6">
        <v>50.02</v>
      </c>
      <c r="O1751" s="7">
        <v>0</v>
      </c>
      <c r="P1751" s="6">
        <v>21.99</v>
      </c>
      <c r="Q1751" s="6">
        <f t="shared" si="108"/>
        <v>100.04</v>
      </c>
      <c r="R1751" s="6">
        <f t="shared" si="109"/>
        <v>43.98</v>
      </c>
      <c r="S1751" s="6">
        <f t="shared" si="110"/>
        <v>56.060000000000009</v>
      </c>
      <c r="T1751" s="8">
        <f t="shared" si="111"/>
        <v>0.56037584966013598</v>
      </c>
      <c r="U1751" s="5">
        <f>YEAR(SalesDataTable[[#This Row],[Order Date]])</f>
        <v>2026</v>
      </c>
      <c r="V1751" s="8" t="str">
        <f>"Q"&amp;ROUNDUP(MONTH(SalesDataTable[[#This Row],[Order Date]])/3,0)</f>
        <v>Q3</v>
      </c>
      <c r="W1751" s="9">
        <f>MONTH(SalesDataTable[[#This Row],[Order Date]])</f>
        <v>8</v>
      </c>
      <c r="X1751" s="8" t="str">
        <f>TEXT(SalesDataTable[[#This Row],[Order Date]],"mmm")</f>
        <v>Aug</v>
      </c>
    </row>
    <row r="1752" spans="1:24" ht="16">
      <c r="A1752" s="2">
        <v>4928</v>
      </c>
      <c r="B1752" s="3">
        <v>46260</v>
      </c>
      <c r="C1752" s="5">
        <f>YEAR(SalesDataTable[[#This Row],[Order Date]])</f>
        <v>2026</v>
      </c>
      <c r="D1752" s="14" t="str">
        <f>"Q"&amp;ROUNDUP(MONTH(SalesDataTable[[#This Row],[Order Date]])/3,0)</f>
        <v>Q3</v>
      </c>
      <c r="E1752" s="5">
        <f>MONTH(SalesDataTable[[#This Row],[Order Date]])</f>
        <v>8</v>
      </c>
      <c r="F1752" s="5" t="str">
        <f>TEXT(SalesDataTable[[#This Row],[Order Date]], "MMM")</f>
        <v>Aug</v>
      </c>
      <c r="G1752" s="4" t="s">
        <v>6</v>
      </c>
      <c r="H1752" s="4" t="s">
        <v>41</v>
      </c>
      <c r="I1752" s="4" t="s">
        <v>19</v>
      </c>
      <c r="J1752" s="4" t="s">
        <v>3</v>
      </c>
      <c r="K1752" s="4" t="s">
        <v>34</v>
      </c>
      <c r="L1752" s="4" t="s">
        <v>42</v>
      </c>
      <c r="M1752" s="9">
        <v>2</v>
      </c>
      <c r="N1752" s="6">
        <v>35.950000000000003</v>
      </c>
      <c r="O1752" s="7">
        <v>0.05</v>
      </c>
      <c r="P1752" s="6">
        <v>13.93</v>
      </c>
      <c r="Q1752" s="6">
        <f t="shared" si="108"/>
        <v>68.305000000000007</v>
      </c>
      <c r="R1752" s="6">
        <f t="shared" si="109"/>
        <v>27.86</v>
      </c>
      <c r="S1752" s="6">
        <f t="shared" si="110"/>
        <v>40.445000000000007</v>
      </c>
      <c r="T1752" s="8">
        <f t="shared" si="111"/>
        <v>0.59212356342873884</v>
      </c>
      <c r="U1752" s="5">
        <f>YEAR(SalesDataTable[[#This Row],[Order Date]])</f>
        <v>2026</v>
      </c>
      <c r="V1752" s="8" t="str">
        <f>"Q"&amp;ROUNDUP(MONTH(SalesDataTable[[#This Row],[Order Date]])/3,0)</f>
        <v>Q3</v>
      </c>
      <c r="W1752" s="9">
        <f>MONTH(SalesDataTable[[#This Row],[Order Date]])</f>
        <v>8</v>
      </c>
      <c r="X1752" s="8" t="str">
        <f>TEXT(SalesDataTable[[#This Row],[Order Date]],"mmm")</f>
        <v>Aug</v>
      </c>
    </row>
    <row r="1753" spans="1:24" ht="16">
      <c r="A1753" s="2">
        <v>852</v>
      </c>
      <c r="B1753" s="3">
        <v>46261</v>
      </c>
      <c r="C1753" s="5">
        <f>YEAR(SalesDataTable[[#This Row],[Order Date]])</f>
        <v>2026</v>
      </c>
      <c r="D1753" s="14" t="str">
        <f>"Q"&amp;ROUNDUP(MONTH(SalesDataTable[[#This Row],[Order Date]])/3,0)</f>
        <v>Q3</v>
      </c>
      <c r="E1753" s="5">
        <f>MONTH(SalesDataTable[[#This Row],[Order Date]])</f>
        <v>8</v>
      </c>
      <c r="F1753" s="5" t="str">
        <f>TEXT(SalesDataTable[[#This Row],[Order Date]], "MMM")</f>
        <v>Aug</v>
      </c>
      <c r="G1753" s="4" t="s">
        <v>0</v>
      </c>
      <c r="H1753" s="4" t="s">
        <v>36</v>
      </c>
      <c r="I1753" s="4" t="s">
        <v>2</v>
      </c>
      <c r="J1753" s="4" t="s">
        <v>13</v>
      </c>
      <c r="K1753" s="4" t="s">
        <v>14</v>
      </c>
      <c r="L1753" s="4" t="s">
        <v>32</v>
      </c>
      <c r="M1753" s="9">
        <v>3</v>
      </c>
      <c r="N1753" s="6">
        <v>45.84</v>
      </c>
      <c r="O1753" s="7">
        <v>0.15</v>
      </c>
      <c r="P1753" s="6">
        <v>17.899999999999999</v>
      </c>
      <c r="Q1753" s="6">
        <f t="shared" si="108"/>
        <v>116.89200000000001</v>
      </c>
      <c r="R1753" s="6">
        <f t="shared" si="109"/>
        <v>53.699999999999996</v>
      </c>
      <c r="S1753" s="6">
        <f t="shared" si="110"/>
        <v>63.192000000000014</v>
      </c>
      <c r="T1753" s="8">
        <f t="shared" si="111"/>
        <v>0.54060158094651478</v>
      </c>
      <c r="U1753" s="5">
        <f>YEAR(SalesDataTable[[#This Row],[Order Date]])</f>
        <v>2026</v>
      </c>
      <c r="V1753" s="8" t="str">
        <f>"Q"&amp;ROUNDUP(MONTH(SalesDataTable[[#This Row],[Order Date]])/3,0)</f>
        <v>Q3</v>
      </c>
      <c r="W1753" s="9">
        <f>MONTH(SalesDataTable[[#This Row],[Order Date]])</f>
        <v>8</v>
      </c>
      <c r="X1753" s="8" t="str">
        <f>TEXT(SalesDataTable[[#This Row],[Order Date]],"mmm")</f>
        <v>Aug</v>
      </c>
    </row>
    <row r="1754" spans="1:24" ht="16">
      <c r="A1754" s="2">
        <v>2188</v>
      </c>
      <c r="B1754" s="3">
        <v>46261</v>
      </c>
      <c r="C1754" s="5">
        <f>YEAR(SalesDataTable[[#This Row],[Order Date]])</f>
        <v>2026</v>
      </c>
      <c r="D1754" s="14" t="str">
        <f>"Q"&amp;ROUNDUP(MONTH(SalesDataTable[[#This Row],[Order Date]])/3,0)</f>
        <v>Q3</v>
      </c>
      <c r="E1754" s="5">
        <f>MONTH(SalesDataTable[[#This Row],[Order Date]])</f>
        <v>8</v>
      </c>
      <c r="F1754" s="5" t="str">
        <f>TEXT(SalesDataTable[[#This Row],[Order Date]], "MMM")</f>
        <v>Aug</v>
      </c>
      <c r="G1754" s="4" t="s">
        <v>6</v>
      </c>
      <c r="H1754" s="4" t="s">
        <v>27</v>
      </c>
      <c r="I1754" s="4" t="s">
        <v>2</v>
      </c>
      <c r="J1754" s="4" t="s">
        <v>13</v>
      </c>
      <c r="K1754" s="4" t="s">
        <v>23</v>
      </c>
      <c r="L1754" s="4" t="s">
        <v>40</v>
      </c>
      <c r="M1754" s="9">
        <v>1</v>
      </c>
      <c r="N1754" s="6">
        <v>83.23</v>
      </c>
      <c r="O1754" s="7">
        <v>0.1</v>
      </c>
      <c r="P1754" s="6">
        <v>40.229999999999997</v>
      </c>
      <c r="Q1754" s="6">
        <f t="shared" si="108"/>
        <v>74.907000000000011</v>
      </c>
      <c r="R1754" s="6">
        <f t="shared" si="109"/>
        <v>40.229999999999997</v>
      </c>
      <c r="S1754" s="6">
        <f t="shared" si="110"/>
        <v>34.677000000000014</v>
      </c>
      <c r="T1754" s="8">
        <f t="shared" si="111"/>
        <v>0.46293403820737727</v>
      </c>
      <c r="U1754" s="5">
        <f>YEAR(SalesDataTable[[#This Row],[Order Date]])</f>
        <v>2026</v>
      </c>
      <c r="V1754" s="8" t="str">
        <f>"Q"&amp;ROUNDUP(MONTH(SalesDataTable[[#This Row],[Order Date]])/3,0)</f>
        <v>Q3</v>
      </c>
      <c r="W1754" s="9">
        <f>MONTH(SalesDataTable[[#This Row],[Order Date]])</f>
        <v>8</v>
      </c>
      <c r="X1754" s="8" t="str">
        <f>TEXT(SalesDataTable[[#This Row],[Order Date]],"mmm")</f>
        <v>Aug</v>
      </c>
    </row>
    <row r="1755" spans="1:24" ht="16">
      <c r="A1755" s="2">
        <v>2574</v>
      </c>
      <c r="B1755" s="3">
        <v>46261</v>
      </c>
      <c r="C1755" s="5">
        <f>YEAR(SalesDataTable[[#This Row],[Order Date]])</f>
        <v>2026</v>
      </c>
      <c r="D1755" s="14" t="str">
        <f>"Q"&amp;ROUNDUP(MONTH(SalesDataTable[[#This Row],[Order Date]])/3,0)</f>
        <v>Q3</v>
      </c>
      <c r="E1755" s="5">
        <f>MONTH(SalesDataTable[[#This Row],[Order Date]])</f>
        <v>8</v>
      </c>
      <c r="F1755" s="5" t="str">
        <f>TEXT(SalesDataTable[[#This Row],[Order Date]], "MMM")</f>
        <v>Aug</v>
      </c>
      <c r="G1755" s="4" t="s">
        <v>0</v>
      </c>
      <c r="H1755" s="4" t="s">
        <v>36</v>
      </c>
      <c r="I1755" s="4" t="s">
        <v>19</v>
      </c>
      <c r="J1755" s="4" t="s">
        <v>13</v>
      </c>
      <c r="K1755" s="4" t="s">
        <v>4</v>
      </c>
      <c r="L1755" s="4" t="s">
        <v>30</v>
      </c>
      <c r="M1755" s="9">
        <v>1</v>
      </c>
      <c r="N1755" s="6">
        <v>104.33</v>
      </c>
      <c r="O1755" s="7">
        <v>0.1</v>
      </c>
      <c r="P1755" s="6">
        <v>49.86</v>
      </c>
      <c r="Q1755" s="6">
        <f t="shared" si="108"/>
        <v>93.897000000000006</v>
      </c>
      <c r="R1755" s="6">
        <f t="shared" si="109"/>
        <v>49.86</v>
      </c>
      <c r="S1755" s="6">
        <f t="shared" si="110"/>
        <v>44.037000000000006</v>
      </c>
      <c r="T1755" s="8">
        <f t="shared" si="111"/>
        <v>0.46899261957251032</v>
      </c>
      <c r="U1755" s="5">
        <f>YEAR(SalesDataTable[[#This Row],[Order Date]])</f>
        <v>2026</v>
      </c>
      <c r="V1755" s="8" t="str">
        <f>"Q"&amp;ROUNDUP(MONTH(SalesDataTable[[#This Row],[Order Date]])/3,0)</f>
        <v>Q3</v>
      </c>
      <c r="W1755" s="9">
        <f>MONTH(SalesDataTable[[#This Row],[Order Date]])</f>
        <v>8</v>
      </c>
      <c r="X1755" s="8" t="str">
        <f>TEXT(SalesDataTable[[#This Row],[Order Date]],"mmm")</f>
        <v>Aug</v>
      </c>
    </row>
    <row r="1756" spans="1:24" ht="16">
      <c r="A1756" s="2">
        <v>2942</v>
      </c>
      <c r="B1756" s="3">
        <v>46261</v>
      </c>
      <c r="C1756" s="5">
        <f>YEAR(SalesDataTable[[#This Row],[Order Date]])</f>
        <v>2026</v>
      </c>
      <c r="D1756" s="14" t="str">
        <f>"Q"&amp;ROUNDUP(MONTH(SalesDataTable[[#This Row],[Order Date]])/3,0)</f>
        <v>Q3</v>
      </c>
      <c r="E1756" s="5">
        <f>MONTH(SalesDataTable[[#This Row],[Order Date]])</f>
        <v>8</v>
      </c>
      <c r="F1756" s="5" t="str">
        <f>TEXT(SalesDataTable[[#This Row],[Order Date]], "MMM")</f>
        <v>Aug</v>
      </c>
      <c r="G1756" s="4" t="s">
        <v>6</v>
      </c>
      <c r="H1756" s="4" t="s">
        <v>27</v>
      </c>
      <c r="I1756" s="4" t="s">
        <v>2</v>
      </c>
      <c r="J1756" s="4" t="s">
        <v>13</v>
      </c>
      <c r="K1756" s="4" t="s">
        <v>9</v>
      </c>
      <c r="L1756" s="4" t="s">
        <v>37</v>
      </c>
      <c r="M1756" s="9">
        <v>1</v>
      </c>
      <c r="N1756" s="6">
        <v>156.94999999999999</v>
      </c>
      <c r="O1756" s="7">
        <v>0</v>
      </c>
      <c r="P1756" s="6">
        <v>80.41</v>
      </c>
      <c r="Q1756" s="6">
        <f t="shared" si="108"/>
        <v>156.94999999999999</v>
      </c>
      <c r="R1756" s="6">
        <f t="shared" si="109"/>
        <v>80.41</v>
      </c>
      <c r="S1756" s="6">
        <f t="shared" si="110"/>
        <v>76.539999999999992</v>
      </c>
      <c r="T1756" s="8">
        <f t="shared" si="111"/>
        <v>0.48767123287671232</v>
      </c>
      <c r="U1756" s="5">
        <f>YEAR(SalesDataTable[[#This Row],[Order Date]])</f>
        <v>2026</v>
      </c>
      <c r="V1756" s="8" t="str">
        <f>"Q"&amp;ROUNDUP(MONTH(SalesDataTable[[#This Row],[Order Date]])/3,0)</f>
        <v>Q3</v>
      </c>
      <c r="W1756" s="9">
        <f>MONTH(SalesDataTable[[#This Row],[Order Date]])</f>
        <v>8</v>
      </c>
      <c r="X1756" s="8" t="str">
        <f>TEXT(SalesDataTable[[#This Row],[Order Date]],"mmm")</f>
        <v>Aug</v>
      </c>
    </row>
    <row r="1757" spans="1:24" ht="16">
      <c r="A1757" s="2">
        <v>3211</v>
      </c>
      <c r="B1757" s="3">
        <v>46261</v>
      </c>
      <c r="C1757" s="5">
        <f>YEAR(SalesDataTable[[#This Row],[Order Date]])</f>
        <v>2026</v>
      </c>
      <c r="D1757" s="14" t="str">
        <f>"Q"&amp;ROUNDUP(MONTH(SalesDataTable[[#This Row],[Order Date]])/3,0)</f>
        <v>Q3</v>
      </c>
      <c r="E1757" s="5">
        <f>MONTH(SalesDataTable[[#This Row],[Order Date]])</f>
        <v>8</v>
      </c>
      <c r="F1757" s="5" t="str">
        <f>TEXT(SalesDataTable[[#This Row],[Order Date]], "MMM")</f>
        <v>Aug</v>
      </c>
      <c r="G1757" s="4" t="s">
        <v>6</v>
      </c>
      <c r="H1757" s="4" t="s">
        <v>49</v>
      </c>
      <c r="I1757" s="4" t="s">
        <v>19</v>
      </c>
      <c r="J1757" s="4" t="s">
        <v>16</v>
      </c>
      <c r="K1757" s="4" t="s">
        <v>4</v>
      </c>
      <c r="L1757" s="4" t="s">
        <v>26</v>
      </c>
      <c r="M1757" s="9">
        <v>3</v>
      </c>
      <c r="N1757" s="6">
        <v>41.33</v>
      </c>
      <c r="O1757" s="7">
        <v>0.05</v>
      </c>
      <c r="P1757" s="6">
        <v>17</v>
      </c>
      <c r="Q1757" s="6">
        <f t="shared" si="108"/>
        <v>117.79049999999999</v>
      </c>
      <c r="R1757" s="6">
        <f t="shared" si="109"/>
        <v>51</v>
      </c>
      <c r="S1757" s="6">
        <f t="shared" si="110"/>
        <v>66.790499999999994</v>
      </c>
      <c r="T1757" s="8">
        <f t="shared" si="111"/>
        <v>0.56702790123142355</v>
      </c>
      <c r="U1757" s="5">
        <f>YEAR(SalesDataTable[[#This Row],[Order Date]])</f>
        <v>2026</v>
      </c>
      <c r="V1757" s="8" t="str">
        <f>"Q"&amp;ROUNDUP(MONTH(SalesDataTable[[#This Row],[Order Date]])/3,0)</f>
        <v>Q3</v>
      </c>
      <c r="W1757" s="9">
        <f>MONTH(SalesDataTable[[#This Row],[Order Date]])</f>
        <v>8</v>
      </c>
      <c r="X1757" s="8" t="str">
        <f>TEXT(SalesDataTable[[#This Row],[Order Date]],"mmm")</f>
        <v>Aug</v>
      </c>
    </row>
    <row r="1758" spans="1:24" ht="16">
      <c r="A1758" s="2">
        <v>3306</v>
      </c>
      <c r="B1758" s="3">
        <v>46261</v>
      </c>
      <c r="C1758" s="5">
        <f>YEAR(SalesDataTable[[#This Row],[Order Date]])</f>
        <v>2026</v>
      </c>
      <c r="D1758" s="14" t="str">
        <f>"Q"&amp;ROUNDUP(MONTH(SalesDataTable[[#This Row],[Order Date]])/3,0)</f>
        <v>Q3</v>
      </c>
      <c r="E1758" s="5">
        <f>MONTH(SalesDataTable[[#This Row],[Order Date]])</f>
        <v>8</v>
      </c>
      <c r="F1758" s="5" t="str">
        <f>TEXT(SalesDataTable[[#This Row],[Order Date]], "MMM")</f>
        <v>Aug</v>
      </c>
      <c r="G1758" s="4" t="s">
        <v>0</v>
      </c>
      <c r="H1758" s="4" t="s">
        <v>50</v>
      </c>
      <c r="I1758" s="4" t="s">
        <v>2</v>
      </c>
      <c r="J1758" s="4" t="s">
        <v>16</v>
      </c>
      <c r="K1758" s="4" t="s">
        <v>14</v>
      </c>
      <c r="L1758" s="4" t="s">
        <v>15</v>
      </c>
      <c r="M1758" s="9">
        <v>1</v>
      </c>
      <c r="N1758" s="6">
        <v>35.590000000000003</v>
      </c>
      <c r="O1758" s="7">
        <v>0</v>
      </c>
      <c r="P1758" s="6">
        <v>13.66</v>
      </c>
      <c r="Q1758" s="6">
        <f t="shared" si="108"/>
        <v>35.590000000000003</v>
      </c>
      <c r="R1758" s="6">
        <f t="shared" si="109"/>
        <v>13.66</v>
      </c>
      <c r="S1758" s="6">
        <f t="shared" si="110"/>
        <v>21.930000000000003</v>
      </c>
      <c r="T1758" s="8">
        <f t="shared" si="111"/>
        <v>0.61618432143860635</v>
      </c>
      <c r="U1758" s="5">
        <f>YEAR(SalesDataTable[[#This Row],[Order Date]])</f>
        <v>2026</v>
      </c>
      <c r="V1758" s="8" t="str">
        <f>"Q"&amp;ROUNDUP(MONTH(SalesDataTable[[#This Row],[Order Date]])/3,0)</f>
        <v>Q3</v>
      </c>
      <c r="W1758" s="9">
        <f>MONTH(SalesDataTable[[#This Row],[Order Date]])</f>
        <v>8</v>
      </c>
      <c r="X1758" s="8" t="str">
        <f>TEXT(SalesDataTable[[#This Row],[Order Date]],"mmm")</f>
        <v>Aug</v>
      </c>
    </row>
    <row r="1759" spans="1:24" ht="16">
      <c r="A1759" s="2">
        <v>3837</v>
      </c>
      <c r="B1759" s="3">
        <v>46261</v>
      </c>
      <c r="C1759" s="5">
        <f>YEAR(SalesDataTable[[#This Row],[Order Date]])</f>
        <v>2026</v>
      </c>
      <c r="D1759" s="14" t="str">
        <f>"Q"&amp;ROUNDUP(MONTH(SalesDataTable[[#This Row],[Order Date]])/3,0)</f>
        <v>Q3</v>
      </c>
      <c r="E1759" s="5">
        <f>MONTH(SalesDataTable[[#This Row],[Order Date]])</f>
        <v>8</v>
      </c>
      <c r="F1759" s="5" t="str">
        <f>TEXT(SalesDataTable[[#This Row],[Order Date]], "MMM")</f>
        <v>Aug</v>
      </c>
      <c r="G1759" s="4" t="s">
        <v>20</v>
      </c>
      <c r="H1759" s="4" t="s">
        <v>33</v>
      </c>
      <c r="I1759" s="4" t="s">
        <v>2</v>
      </c>
      <c r="J1759" s="4" t="s">
        <v>3</v>
      </c>
      <c r="K1759" s="4" t="s">
        <v>23</v>
      </c>
      <c r="L1759" s="4" t="s">
        <v>24</v>
      </c>
      <c r="M1759" s="9">
        <v>2</v>
      </c>
      <c r="N1759" s="6">
        <v>335.87</v>
      </c>
      <c r="O1759" s="7">
        <v>0.1</v>
      </c>
      <c r="P1759" s="6">
        <v>196.54</v>
      </c>
      <c r="Q1759" s="6">
        <f t="shared" si="108"/>
        <v>604.56600000000003</v>
      </c>
      <c r="R1759" s="6">
        <f t="shared" si="109"/>
        <v>393.08</v>
      </c>
      <c r="S1759" s="6">
        <f t="shared" si="110"/>
        <v>211.48600000000005</v>
      </c>
      <c r="T1759" s="8">
        <f t="shared" si="111"/>
        <v>0.34981457773014035</v>
      </c>
      <c r="U1759" s="5">
        <f>YEAR(SalesDataTable[[#This Row],[Order Date]])</f>
        <v>2026</v>
      </c>
      <c r="V1759" s="8" t="str">
        <f>"Q"&amp;ROUNDUP(MONTH(SalesDataTable[[#This Row],[Order Date]])/3,0)</f>
        <v>Q3</v>
      </c>
      <c r="W1759" s="9">
        <f>MONTH(SalesDataTable[[#This Row],[Order Date]])</f>
        <v>8</v>
      </c>
      <c r="X1759" s="8" t="str">
        <f>TEXT(SalesDataTable[[#This Row],[Order Date]],"mmm")</f>
        <v>Aug</v>
      </c>
    </row>
    <row r="1760" spans="1:24" ht="16">
      <c r="A1760" s="2">
        <v>4169</v>
      </c>
      <c r="B1760" s="3">
        <v>46261</v>
      </c>
      <c r="C1760" s="5">
        <f>YEAR(SalesDataTable[[#This Row],[Order Date]])</f>
        <v>2026</v>
      </c>
      <c r="D1760" s="14" t="str">
        <f>"Q"&amp;ROUNDUP(MONTH(SalesDataTable[[#This Row],[Order Date]])/3,0)</f>
        <v>Q3</v>
      </c>
      <c r="E1760" s="5">
        <f>MONTH(SalesDataTable[[#This Row],[Order Date]])</f>
        <v>8</v>
      </c>
      <c r="F1760" s="5" t="str">
        <f>TEXT(SalesDataTable[[#This Row],[Order Date]], "MMM")</f>
        <v>Aug</v>
      </c>
      <c r="G1760" s="4" t="s">
        <v>20</v>
      </c>
      <c r="H1760" s="4" t="s">
        <v>47</v>
      </c>
      <c r="I1760" s="4" t="s">
        <v>2</v>
      </c>
      <c r="J1760" s="4" t="s">
        <v>13</v>
      </c>
      <c r="K1760" s="4" t="s">
        <v>34</v>
      </c>
      <c r="L1760" s="4" t="s">
        <v>45</v>
      </c>
      <c r="M1760" s="9">
        <v>1</v>
      </c>
      <c r="N1760" s="6">
        <v>50.7</v>
      </c>
      <c r="O1760" s="7">
        <v>0.05</v>
      </c>
      <c r="P1760" s="6">
        <v>21.65</v>
      </c>
      <c r="Q1760" s="6">
        <f t="shared" si="108"/>
        <v>48.164999999999999</v>
      </c>
      <c r="R1760" s="6">
        <f t="shared" si="109"/>
        <v>21.65</v>
      </c>
      <c r="S1760" s="6">
        <f t="shared" si="110"/>
        <v>26.515000000000001</v>
      </c>
      <c r="T1760" s="8">
        <f t="shared" si="111"/>
        <v>0.55050347762898377</v>
      </c>
      <c r="U1760" s="5">
        <f>YEAR(SalesDataTable[[#This Row],[Order Date]])</f>
        <v>2026</v>
      </c>
      <c r="V1760" s="8" t="str">
        <f>"Q"&amp;ROUNDUP(MONTH(SalesDataTable[[#This Row],[Order Date]])/3,0)</f>
        <v>Q3</v>
      </c>
      <c r="W1760" s="9">
        <f>MONTH(SalesDataTable[[#This Row],[Order Date]])</f>
        <v>8</v>
      </c>
      <c r="X1760" s="8" t="str">
        <f>TEXT(SalesDataTable[[#This Row],[Order Date]],"mmm")</f>
        <v>Aug</v>
      </c>
    </row>
    <row r="1761" spans="1:24" ht="16">
      <c r="A1761" s="2">
        <v>4452</v>
      </c>
      <c r="B1761" s="3">
        <v>46261</v>
      </c>
      <c r="C1761" s="5">
        <f>YEAR(SalesDataTable[[#This Row],[Order Date]])</f>
        <v>2026</v>
      </c>
      <c r="D1761" s="14" t="str">
        <f>"Q"&amp;ROUNDUP(MONTH(SalesDataTable[[#This Row],[Order Date]])/3,0)</f>
        <v>Q3</v>
      </c>
      <c r="E1761" s="5">
        <f>MONTH(SalesDataTable[[#This Row],[Order Date]])</f>
        <v>8</v>
      </c>
      <c r="F1761" s="5" t="str">
        <f>TEXT(SalesDataTable[[#This Row],[Order Date]], "MMM")</f>
        <v>Aug</v>
      </c>
      <c r="G1761" s="4" t="s">
        <v>11</v>
      </c>
      <c r="H1761" s="4" t="s">
        <v>12</v>
      </c>
      <c r="I1761" s="4" t="s">
        <v>28</v>
      </c>
      <c r="J1761" s="4" t="s">
        <v>13</v>
      </c>
      <c r="K1761" s="4" t="s">
        <v>9</v>
      </c>
      <c r="L1761" s="4" t="s">
        <v>37</v>
      </c>
      <c r="M1761" s="9">
        <v>3</v>
      </c>
      <c r="N1761" s="6">
        <v>152.76</v>
      </c>
      <c r="O1761" s="7">
        <v>0.1</v>
      </c>
      <c r="P1761" s="6">
        <v>77.36</v>
      </c>
      <c r="Q1761" s="6">
        <f t="shared" si="108"/>
        <v>412.452</v>
      </c>
      <c r="R1761" s="6">
        <f t="shared" si="109"/>
        <v>232.07999999999998</v>
      </c>
      <c r="S1761" s="6">
        <f t="shared" si="110"/>
        <v>180.37200000000001</v>
      </c>
      <c r="T1761" s="8">
        <f t="shared" si="111"/>
        <v>0.43731634226528182</v>
      </c>
      <c r="U1761" s="5">
        <f>YEAR(SalesDataTable[[#This Row],[Order Date]])</f>
        <v>2026</v>
      </c>
      <c r="V1761" s="8" t="str">
        <f>"Q"&amp;ROUNDUP(MONTH(SalesDataTable[[#This Row],[Order Date]])/3,0)</f>
        <v>Q3</v>
      </c>
      <c r="W1761" s="9">
        <f>MONTH(SalesDataTable[[#This Row],[Order Date]])</f>
        <v>8</v>
      </c>
      <c r="X1761" s="8" t="str">
        <f>TEXT(SalesDataTable[[#This Row],[Order Date]],"mmm")</f>
        <v>Aug</v>
      </c>
    </row>
    <row r="1762" spans="1:24" ht="16">
      <c r="A1762" s="2">
        <v>4740</v>
      </c>
      <c r="B1762" s="3">
        <v>46261</v>
      </c>
      <c r="C1762" s="5">
        <f>YEAR(SalesDataTable[[#This Row],[Order Date]])</f>
        <v>2026</v>
      </c>
      <c r="D1762" s="14" t="str">
        <f>"Q"&amp;ROUNDUP(MONTH(SalesDataTable[[#This Row],[Order Date]])/3,0)</f>
        <v>Q3</v>
      </c>
      <c r="E1762" s="5">
        <f>MONTH(SalesDataTable[[#This Row],[Order Date]])</f>
        <v>8</v>
      </c>
      <c r="F1762" s="5" t="str">
        <f>TEXT(SalesDataTable[[#This Row],[Order Date]], "MMM")</f>
        <v>Aug</v>
      </c>
      <c r="G1762" s="4" t="s">
        <v>0</v>
      </c>
      <c r="H1762" s="4" t="s">
        <v>50</v>
      </c>
      <c r="I1762" s="4" t="s">
        <v>8</v>
      </c>
      <c r="J1762" s="4" t="s">
        <v>3</v>
      </c>
      <c r="K1762" s="4" t="s">
        <v>9</v>
      </c>
      <c r="L1762" s="4" t="s">
        <v>46</v>
      </c>
      <c r="M1762" s="9">
        <v>5</v>
      </c>
      <c r="N1762" s="6">
        <v>72.78</v>
      </c>
      <c r="O1762" s="7">
        <v>0.1</v>
      </c>
      <c r="P1762" s="6">
        <v>33.25</v>
      </c>
      <c r="Q1762" s="6">
        <f t="shared" si="108"/>
        <v>327.51</v>
      </c>
      <c r="R1762" s="6">
        <f t="shared" si="109"/>
        <v>166.25</v>
      </c>
      <c r="S1762" s="6">
        <f t="shared" si="110"/>
        <v>161.26</v>
      </c>
      <c r="T1762" s="8">
        <f t="shared" si="111"/>
        <v>0.49238191200268694</v>
      </c>
      <c r="U1762" s="5">
        <f>YEAR(SalesDataTable[[#This Row],[Order Date]])</f>
        <v>2026</v>
      </c>
      <c r="V1762" s="8" t="str">
        <f>"Q"&amp;ROUNDUP(MONTH(SalesDataTable[[#This Row],[Order Date]])/3,0)</f>
        <v>Q3</v>
      </c>
      <c r="W1762" s="9">
        <f>MONTH(SalesDataTable[[#This Row],[Order Date]])</f>
        <v>8</v>
      </c>
      <c r="X1762" s="8" t="str">
        <f>TEXT(SalesDataTable[[#This Row],[Order Date]],"mmm")</f>
        <v>Aug</v>
      </c>
    </row>
    <row r="1763" spans="1:24" ht="16">
      <c r="A1763" s="2">
        <v>5000</v>
      </c>
      <c r="B1763" s="3">
        <v>46261</v>
      </c>
      <c r="C1763" s="5">
        <f>YEAR(SalesDataTable[[#This Row],[Order Date]])</f>
        <v>2026</v>
      </c>
      <c r="D1763" s="14" t="str">
        <f>"Q"&amp;ROUNDUP(MONTH(SalesDataTable[[#This Row],[Order Date]])/3,0)</f>
        <v>Q3</v>
      </c>
      <c r="E1763" s="5">
        <f>MONTH(SalesDataTable[[#This Row],[Order Date]])</f>
        <v>8</v>
      </c>
      <c r="F1763" s="5" t="str">
        <f>TEXT(SalesDataTable[[#This Row],[Order Date]], "MMM")</f>
        <v>Aug</v>
      </c>
      <c r="G1763" s="4" t="s">
        <v>6</v>
      </c>
      <c r="H1763" s="4" t="s">
        <v>43</v>
      </c>
      <c r="I1763" s="4" t="s">
        <v>28</v>
      </c>
      <c r="J1763" s="4" t="s">
        <v>13</v>
      </c>
      <c r="K1763" s="4" t="s">
        <v>14</v>
      </c>
      <c r="L1763" s="4" t="s">
        <v>15</v>
      </c>
      <c r="M1763" s="9">
        <v>2</v>
      </c>
      <c r="N1763" s="6">
        <v>37</v>
      </c>
      <c r="O1763" s="7">
        <v>0</v>
      </c>
      <c r="P1763" s="6">
        <v>13.83</v>
      </c>
      <c r="Q1763" s="6">
        <f t="shared" si="108"/>
        <v>74</v>
      </c>
      <c r="R1763" s="6">
        <f t="shared" si="109"/>
        <v>27.66</v>
      </c>
      <c r="S1763" s="6">
        <f t="shared" si="110"/>
        <v>46.34</v>
      </c>
      <c r="T1763" s="8">
        <f t="shared" si="111"/>
        <v>0.62621621621621626</v>
      </c>
      <c r="U1763" s="5">
        <f>YEAR(SalesDataTable[[#This Row],[Order Date]])</f>
        <v>2026</v>
      </c>
      <c r="V1763" s="8" t="str">
        <f>"Q"&amp;ROUNDUP(MONTH(SalesDataTable[[#This Row],[Order Date]])/3,0)</f>
        <v>Q3</v>
      </c>
      <c r="W1763" s="9">
        <f>MONTH(SalesDataTable[[#This Row],[Order Date]])</f>
        <v>8</v>
      </c>
      <c r="X1763" s="8" t="str">
        <f>TEXT(SalesDataTable[[#This Row],[Order Date]],"mmm")</f>
        <v>Aug</v>
      </c>
    </row>
    <row r="1764" spans="1:24" ht="16">
      <c r="A1764" s="2">
        <v>5058</v>
      </c>
      <c r="B1764" s="3">
        <v>46261</v>
      </c>
      <c r="C1764" s="5">
        <f>YEAR(SalesDataTable[[#This Row],[Order Date]])</f>
        <v>2026</v>
      </c>
      <c r="D1764" s="14" t="str">
        <f>"Q"&amp;ROUNDUP(MONTH(SalesDataTable[[#This Row],[Order Date]])/3,0)</f>
        <v>Q3</v>
      </c>
      <c r="E1764" s="5">
        <f>MONTH(SalesDataTable[[#This Row],[Order Date]])</f>
        <v>8</v>
      </c>
      <c r="F1764" s="5" t="str">
        <f>TEXT(SalesDataTable[[#This Row],[Order Date]], "MMM")</f>
        <v>Aug</v>
      </c>
      <c r="G1764" s="4" t="s">
        <v>6</v>
      </c>
      <c r="H1764" s="4" t="s">
        <v>41</v>
      </c>
      <c r="I1764" s="4" t="s">
        <v>8</v>
      </c>
      <c r="J1764" s="4" t="s">
        <v>16</v>
      </c>
      <c r="K1764" s="4" t="s">
        <v>4</v>
      </c>
      <c r="L1764" s="4" t="s">
        <v>26</v>
      </c>
      <c r="M1764" s="9">
        <v>6</v>
      </c>
      <c r="N1764" s="6">
        <v>41.33</v>
      </c>
      <c r="O1764" s="7">
        <v>0.2</v>
      </c>
      <c r="P1764" s="6">
        <v>17.02</v>
      </c>
      <c r="Q1764" s="6">
        <f t="shared" si="108"/>
        <v>198.38400000000001</v>
      </c>
      <c r="R1764" s="6">
        <f t="shared" si="109"/>
        <v>102.12</v>
      </c>
      <c r="S1764" s="6">
        <f t="shared" si="110"/>
        <v>96.26400000000001</v>
      </c>
      <c r="T1764" s="8">
        <f t="shared" si="111"/>
        <v>0.48524074522138883</v>
      </c>
      <c r="U1764" s="5">
        <f>YEAR(SalesDataTable[[#This Row],[Order Date]])</f>
        <v>2026</v>
      </c>
      <c r="V1764" s="8" t="str">
        <f>"Q"&amp;ROUNDUP(MONTH(SalesDataTable[[#This Row],[Order Date]])/3,0)</f>
        <v>Q3</v>
      </c>
      <c r="W1764" s="9">
        <f>MONTH(SalesDataTable[[#This Row],[Order Date]])</f>
        <v>8</v>
      </c>
      <c r="X1764" s="8" t="str">
        <f>TEXT(SalesDataTable[[#This Row],[Order Date]],"mmm")</f>
        <v>Aug</v>
      </c>
    </row>
    <row r="1765" spans="1:24" ht="16">
      <c r="A1765" s="2">
        <v>496</v>
      </c>
      <c r="B1765" s="3">
        <v>46262</v>
      </c>
      <c r="C1765" s="5">
        <f>YEAR(SalesDataTable[[#This Row],[Order Date]])</f>
        <v>2026</v>
      </c>
      <c r="D1765" s="14" t="str">
        <f>"Q"&amp;ROUNDUP(MONTH(SalesDataTable[[#This Row],[Order Date]])/3,0)</f>
        <v>Q3</v>
      </c>
      <c r="E1765" s="5">
        <f>MONTH(SalesDataTable[[#This Row],[Order Date]])</f>
        <v>8</v>
      </c>
      <c r="F1765" s="5" t="str">
        <f>TEXT(SalesDataTable[[#This Row],[Order Date]], "MMM")</f>
        <v>Aug</v>
      </c>
      <c r="G1765" s="4" t="s">
        <v>0</v>
      </c>
      <c r="H1765" s="4" t="s">
        <v>50</v>
      </c>
      <c r="I1765" s="4" t="s">
        <v>19</v>
      </c>
      <c r="J1765" s="4" t="s">
        <v>3</v>
      </c>
      <c r="K1765" s="4" t="s">
        <v>34</v>
      </c>
      <c r="L1765" s="4" t="s">
        <v>42</v>
      </c>
      <c r="M1765" s="9">
        <v>1</v>
      </c>
      <c r="N1765" s="6">
        <v>37.020000000000003</v>
      </c>
      <c r="O1765" s="7">
        <v>0</v>
      </c>
      <c r="P1765" s="6">
        <v>13.64</v>
      </c>
      <c r="Q1765" s="6">
        <f t="shared" si="108"/>
        <v>37.020000000000003</v>
      </c>
      <c r="R1765" s="6">
        <f t="shared" si="109"/>
        <v>13.64</v>
      </c>
      <c r="S1765" s="6">
        <f t="shared" si="110"/>
        <v>23.380000000000003</v>
      </c>
      <c r="T1765" s="8">
        <f t="shared" si="111"/>
        <v>0.63155051323608857</v>
      </c>
      <c r="U1765" s="5">
        <f>YEAR(SalesDataTable[[#This Row],[Order Date]])</f>
        <v>2026</v>
      </c>
      <c r="V1765" s="8" t="str">
        <f>"Q"&amp;ROUNDUP(MONTH(SalesDataTable[[#This Row],[Order Date]])/3,0)</f>
        <v>Q3</v>
      </c>
      <c r="W1765" s="9">
        <f>MONTH(SalesDataTable[[#This Row],[Order Date]])</f>
        <v>8</v>
      </c>
      <c r="X1765" s="8" t="str">
        <f>TEXT(SalesDataTable[[#This Row],[Order Date]],"mmm")</f>
        <v>Aug</v>
      </c>
    </row>
    <row r="1766" spans="1:24" ht="16">
      <c r="A1766" s="2">
        <v>1343</v>
      </c>
      <c r="B1766" s="3">
        <v>46262</v>
      </c>
      <c r="C1766" s="5">
        <f>YEAR(SalesDataTable[[#This Row],[Order Date]])</f>
        <v>2026</v>
      </c>
      <c r="D1766" s="14" t="str">
        <f>"Q"&amp;ROUNDUP(MONTH(SalesDataTable[[#This Row],[Order Date]])/3,0)</f>
        <v>Q3</v>
      </c>
      <c r="E1766" s="5">
        <f>MONTH(SalesDataTable[[#This Row],[Order Date]])</f>
        <v>8</v>
      </c>
      <c r="F1766" s="5" t="str">
        <f>TEXT(SalesDataTable[[#This Row],[Order Date]], "MMM")</f>
        <v>Aug</v>
      </c>
      <c r="G1766" s="4" t="s">
        <v>20</v>
      </c>
      <c r="H1766" s="4" t="s">
        <v>33</v>
      </c>
      <c r="I1766" s="4" t="s">
        <v>2</v>
      </c>
      <c r="J1766" s="4" t="s">
        <v>13</v>
      </c>
      <c r="K1766" s="4" t="s">
        <v>23</v>
      </c>
      <c r="L1766" s="4" t="s">
        <v>40</v>
      </c>
      <c r="M1766" s="9">
        <v>1</v>
      </c>
      <c r="N1766" s="6">
        <v>81.06</v>
      </c>
      <c r="O1766" s="7">
        <v>0</v>
      </c>
      <c r="P1766" s="6">
        <v>38.43</v>
      </c>
      <c r="Q1766" s="6">
        <f t="shared" si="108"/>
        <v>81.06</v>
      </c>
      <c r="R1766" s="6">
        <f t="shared" si="109"/>
        <v>38.43</v>
      </c>
      <c r="S1766" s="6">
        <f t="shared" si="110"/>
        <v>42.63</v>
      </c>
      <c r="T1766" s="8">
        <f t="shared" si="111"/>
        <v>0.52590673575129532</v>
      </c>
      <c r="U1766" s="5">
        <f>YEAR(SalesDataTable[[#This Row],[Order Date]])</f>
        <v>2026</v>
      </c>
      <c r="V1766" s="8" t="str">
        <f>"Q"&amp;ROUNDUP(MONTH(SalesDataTable[[#This Row],[Order Date]])/3,0)</f>
        <v>Q3</v>
      </c>
      <c r="W1766" s="9">
        <f>MONTH(SalesDataTable[[#This Row],[Order Date]])</f>
        <v>8</v>
      </c>
      <c r="X1766" s="8" t="str">
        <f>TEXT(SalesDataTable[[#This Row],[Order Date]],"mmm")</f>
        <v>Aug</v>
      </c>
    </row>
    <row r="1767" spans="1:24" ht="16">
      <c r="A1767" s="2">
        <v>1455</v>
      </c>
      <c r="B1767" s="3">
        <v>46262</v>
      </c>
      <c r="C1767" s="5">
        <f>YEAR(SalesDataTable[[#This Row],[Order Date]])</f>
        <v>2026</v>
      </c>
      <c r="D1767" s="14" t="str">
        <f>"Q"&amp;ROUNDUP(MONTH(SalesDataTable[[#This Row],[Order Date]])/3,0)</f>
        <v>Q3</v>
      </c>
      <c r="E1767" s="5">
        <f>MONTH(SalesDataTable[[#This Row],[Order Date]])</f>
        <v>8</v>
      </c>
      <c r="F1767" s="5" t="str">
        <f>TEXT(SalesDataTable[[#This Row],[Order Date]], "MMM")</f>
        <v>Aug</v>
      </c>
      <c r="G1767" s="4" t="s">
        <v>11</v>
      </c>
      <c r="H1767" s="4" t="s">
        <v>12</v>
      </c>
      <c r="I1767" s="4" t="s">
        <v>2</v>
      </c>
      <c r="J1767" s="4" t="s">
        <v>13</v>
      </c>
      <c r="K1767" s="4" t="s">
        <v>4</v>
      </c>
      <c r="L1767" s="4" t="s">
        <v>22</v>
      </c>
      <c r="M1767" s="9">
        <v>2</v>
      </c>
      <c r="N1767" s="6">
        <v>51.91</v>
      </c>
      <c r="O1767" s="7">
        <v>0</v>
      </c>
      <c r="P1767" s="6">
        <v>21.94</v>
      </c>
      <c r="Q1767" s="6">
        <f t="shared" si="108"/>
        <v>103.82</v>
      </c>
      <c r="R1767" s="6">
        <f t="shared" si="109"/>
        <v>43.88</v>
      </c>
      <c r="S1767" s="6">
        <f t="shared" si="110"/>
        <v>59.939999999999991</v>
      </c>
      <c r="T1767" s="8">
        <f t="shared" si="111"/>
        <v>0.57734540550953573</v>
      </c>
      <c r="U1767" s="5">
        <f>YEAR(SalesDataTable[[#This Row],[Order Date]])</f>
        <v>2026</v>
      </c>
      <c r="V1767" s="8" t="str">
        <f>"Q"&amp;ROUNDUP(MONTH(SalesDataTable[[#This Row],[Order Date]])/3,0)</f>
        <v>Q3</v>
      </c>
      <c r="W1767" s="9">
        <f>MONTH(SalesDataTable[[#This Row],[Order Date]])</f>
        <v>8</v>
      </c>
      <c r="X1767" s="8" t="str">
        <f>TEXT(SalesDataTable[[#This Row],[Order Date]],"mmm")</f>
        <v>Aug</v>
      </c>
    </row>
    <row r="1768" spans="1:24" ht="16">
      <c r="A1768" s="2">
        <v>1632</v>
      </c>
      <c r="B1768" s="3">
        <v>46262</v>
      </c>
      <c r="C1768" s="5">
        <f>YEAR(SalesDataTable[[#This Row],[Order Date]])</f>
        <v>2026</v>
      </c>
      <c r="D1768" s="14" t="str">
        <f>"Q"&amp;ROUNDUP(MONTH(SalesDataTable[[#This Row],[Order Date]])/3,0)</f>
        <v>Q3</v>
      </c>
      <c r="E1768" s="5">
        <f>MONTH(SalesDataTable[[#This Row],[Order Date]])</f>
        <v>8</v>
      </c>
      <c r="F1768" s="5" t="str">
        <f>TEXT(SalesDataTable[[#This Row],[Order Date]], "MMM")</f>
        <v>Aug</v>
      </c>
      <c r="G1768" s="4" t="s">
        <v>20</v>
      </c>
      <c r="H1768" s="4" t="s">
        <v>31</v>
      </c>
      <c r="I1768" s="4" t="s">
        <v>28</v>
      </c>
      <c r="J1768" s="4" t="s">
        <v>13</v>
      </c>
      <c r="K1768" s="4" t="s">
        <v>14</v>
      </c>
      <c r="L1768" s="4" t="s">
        <v>15</v>
      </c>
      <c r="M1768" s="9">
        <v>1</v>
      </c>
      <c r="N1768" s="6">
        <v>35.700000000000003</v>
      </c>
      <c r="O1768" s="7">
        <v>0.05</v>
      </c>
      <c r="P1768" s="6">
        <v>13.45</v>
      </c>
      <c r="Q1768" s="6">
        <f t="shared" si="108"/>
        <v>33.914999999999999</v>
      </c>
      <c r="R1768" s="6">
        <f t="shared" si="109"/>
        <v>13.45</v>
      </c>
      <c r="S1768" s="6">
        <f t="shared" si="110"/>
        <v>20.465</v>
      </c>
      <c r="T1768" s="8">
        <f t="shared" si="111"/>
        <v>0.60342031549461894</v>
      </c>
      <c r="U1768" s="5">
        <f>YEAR(SalesDataTable[[#This Row],[Order Date]])</f>
        <v>2026</v>
      </c>
      <c r="V1768" s="8" t="str">
        <f>"Q"&amp;ROUNDUP(MONTH(SalesDataTable[[#This Row],[Order Date]])/3,0)</f>
        <v>Q3</v>
      </c>
      <c r="W1768" s="9">
        <f>MONTH(SalesDataTable[[#This Row],[Order Date]])</f>
        <v>8</v>
      </c>
      <c r="X1768" s="8" t="str">
        <f>TEXT(SalesDataTable[[#This Row],[Order Date]],"mmm")</f>
        <v>Aug</v>
      </c>
    </row>
    <row r="1769" spans="1:24" ht="16">
      <c r="A1769" s="2">
        <v>1817</v>
      </c>
      <c r="B1769" s="3">
        <v>46262</v>
      </c>
      <c r="C1769" s="5">
        <f>YEAR(SalesDataTable[[#This Row],[Order Date]])</f>
        <v>2026</v>
      </c>
      <c r="D1769" s="14" t="str">
        <f>"Q"&amp;ROUNDUP(MONTH(SalesDataTable[[#This Row],[Order Date]])/3,0)</f>
        <v>Q3</v>
      </c>
      <c r="E1769" s="5">
        <f>MONTH(SalesDataTable[[#This Row],[Order Date]])</f>
        <v>8</v>
      </c>
      <c r="F1769" s="5" t="str">
        <f>TEXT(SalesDataTable[[#This Row],[Order Date]], "MMM")</f>
        <v>Aug</v>
      </c>
      <c r="G1769" s="4" t="s">
        <v>0</v>
      </c>
      <c r="H1769" s="4" t="s">
        <v>36</v>
      </c>
      <c r="I1769" s="4" t="s">
        <v>19</v>
      </c>
      <c r="J1769" s="4" t="s">
        <v>13</v>
      </c>
      <c r="K1769" s="4" t="s">
        <v>34</v>
      </c>
      <c r="L1769" s="4" t="s">
        <v>42</v>
      </c>
      <c r="M1769" s="9">
        <v>1</v>
      </c>
      <c r="N1769" s="6">
        <v>36.590000000000003</v>
      </c>
      <c r="O1769" s="7">
        <v>0.05</v>
      </c>
      <c r="P1769" s="6">
        <v>14.15</v>
      </c>
      <c r="Q1769" s="6">
        <f t="shared" si="108"/>
        <v>34.7605</v>
      </c>
      <c r="R1769" s="6">
        <f t="shared" si="109"/>
        <v>14.15</v>
      </c>
      <c r="S1769" s="6">
        <f t="shared" si="110"/>
        <v>20.610500000000002</v>
      </c>
      <c r="T1769" s="8">
        <f t="shared" si="111"/>
        <v>0.59292875534011313</v>
      </c>
      <c r="U1769" s="5">
        <f>YEAR(SalesDataTable[[#This Row],[Order Date]])</f>
        <v>2026</v>
      </c>
      <c r="V1769" s="8" t="str">
        <f>"Q"&amp;ROUNDUP(MONTH(SalesDataTable[[#This Row],[Order Date]])/3,0)</f>
        <v>Q3</v>
      </c>
      <c r="W1769" s="9">
        <f>MONTH(SalesDataTable[[#This Row],[Order Date]])</f>
        <v>8</v>
      </c>
      <c r="X1769" s="8" t="str">
        <f>TEXT(SalesDataTable[[#This Row],[Order Date]],"mmm")</f>
        <v>Aug</v>
      </c>
    </row>
    <row r="1770" spans="1:24" ht="16">
      <c r="A1770" s="2">
        <v>2993</v>
      </c>
      <c r="B1770" s="3">
        <v>46262</v>
      </c>
      <c r="C1770" s="5">
        <f>YEAR(SalesDataTable[[#This Row],[Order Date]])</f>
        <v>2026</v>
      </c>
      <c r="D1770" s="14" t="str">
        <f>"Q"&amp;ROUNDUP(MONTH(SalesDataTable[[#This Row],[Order Date]])/3,0)</f>
        <v>Q3</v>
      </c>
      <c r="E1770" s="5">
        <f>MONTH(SalesDataTable[[#This Row],[Order Date]])</f>
        <v>8</v>
      </c>
      <c r="F1770" s="5" t="str">
        <f>TEXT(SalesDataTable[[#This Row],[Order Date]], "MMM")</f>
        <v>Aug</v>
      </c>
      <c r="G1770" s="4" t="s">
        <v>6</v>
      </c>
      <c r="H1770" s="4" t="s">
        <v>43</v>
      </c>
      <c r="I1770" s="4" t="s">
        <v>8</v>
      </c>
      <c r="J1770" s="4" t="s">
        <v>16</v>
      </c>
      <c r="K1770" s="4" t="s">
        <v>14</v>
      </c>
      <c r="L1770" s="4" t="s">
        <v>15</v>
      </c>
      <c r="M1770" s="9">
        <v>3</v>
      </c>
      <c r="N1770" s="6">
        <v>35.520000000000003</v>
      </c>
      <c r="O1770" s="7">
        <v>0.1</v>
      </c>
      <c r="P1770" s="6">
        <v>13.78</v>
      </c>
      <c r="Q1770" s="6">
        <f t="shared" si="108"/>
        <v>95.904000000000011</v>
      </c>
      <c r="R1770" s="6">
        <f t="shared" si="109"/>
        <v>41.339999999999996</v>
      </c>
      <c r="S1770" s="6">
        <f t="shared" si="110"/>
        <v>54.564000000000014</v>
      </c>
      <c r="T1770" s="8">
        <f t="shared" si="111"/>
        <v>0.56894394394394399</v>
      </c>
      <c r="U1770" s="5">
        <f>YEAR(SalesDataTable[[#This Row],[Order Date]])</f>
        <v>2026</v>
      </c>
      <c r="V1770" s="8" t="str">
        <f>"Q"&amp;ROUNDUP(MONTH(SalesDataTable[[#This Row],[Order Date]])/3,0)</f>
        <v>Q3</v>
      </c>
      <c r="W1770" s="9">
        <f>MONTH(SalesDataTable[[#This Row],[Order Date]])</f>
        <v>8</v>
      </c>
      <c r="X1770" s="8" t="str">
        <f>TEXT(SalesDataTable[[#This Row],[Order Date]],"mmm")</f>
        <v>Aug</v>
      </c>
    </row>
    <row r="1771" spans="1:24" ht="16">
      <c r="A1771" s="2">
        <v>4676</v>
      </c>
      <c r="B1771" s="3">
        <v>46262</v>
      </c>
      <c r="C1771" s="5">
        <f>YEAR(SalesDataTable[[#This Row],[Order Date]])</f>
        <v>2026</v>
      </c>
      <c r="D1771" s="14" t="str">
        <f>"Q"&amp;ROUNDUP(MONTH(SalesDataTable[[#This Row],[Order Date]])/3,0)</f>
        <v>Q3</v>
      </c>
      <c r="E1771" s="5">
        <f>MONTH(SalesDataTable[[#This Row],[Order Date]])</f>
        <v>8</v>
      </c>
      <c r="F1771" s="5" t="str">
        <f>TEXT(SalesDataTable[[#This Row],[Order Date]], "MMM")</f>
        <v>Aug</v>
      </c>
      <c r="G1771" s="4" t="s">
        <v>20</v>
      </c>
      <c r="H1771" s="4" t="s">
        <v>47</v>
      </c>
      <c r="I1771" s="4" t="s">
        <v>19</v>
      </c>
      <c r="J1771" s="4" t="s">
        <v>13</v>
      </c>
      <c r="K1771" s="4" t="s">
        <v>4</v>
      </c>
      <c r="L1771" s="4" t="s">
        <v>5</v>
      </c>
      <c r="M1771" s="9">
        <v>2</v>
      </c>
      <c r="N1771" s="6">
        <v>81.88</v>
      </c>
      <c r="O1771" s="7">
        <v>0.1</v>
      </c>
      <c r="P1771" s="6">
        <v>42.87</v>
      </c>
      <c r="Q1771" s="6">
        <f t="shared" si="108"/>
        <v>147.38399999999999</v>
      </c>
      <c r="R1771" s="6">
        <f t="shared" si="109"/>
        <v>85.74</v>
      </c>
      <c r="S1771" s="6">
        <f t="shared" si="110"/>
        <v>61.643999999999991</v>
      </c>
      <c r="T1771" s="8">
        <f t="shared" si="111"/>
        <v>0.41825435596808336</v>
      </c>
      <c r="U1771" s="5">
        <f>YEAR(SalesDataTable[[#This Row],[Order Date]])</f>
        <v>2026</v>
      </c>
      <c r="V1771" s="8" t="str">
        <f>"Q"&amp;ROUNDUP(MONTH(SalesDataTable[[#This Row],[Order Date]])/3,0)</f>
        <v>Q3</v>
      </c>
      <c r="W1771" s="9">
        <f>MONTH(SalesDataTable[[#This Row],[Order Date]])</f>
        <v>8</v>
      </c>
      <c r="X1771" s="8" t="str">
        <f>TEXT(SalesDataTable[[#This Row],[Order Date]],"mmm")</f>
        <v>Aug</v>
      </c>
    </row>
    <row r="1772" spans="1:24" ht="16">
      <c r="A1772" s="2">
        <v>5105</v>
      </c>
      <c r="B1772" s="3">
        <v>46262</v>
      </c>
      <c r="C1772" s="5">
        <f>YEAR(SalesDataTable[[#This Row],[Order Date]])</f>
        <v>2026</v>
      </c>
      <c r="D1772" s="14" t="str">
        <f>"Q"&amp;ROUNDUP(MONTH(SalesDataTable[[#This Row],[Order Date]])/3,0)</f>
        <v>Q3</v>
      </c>
      <c r="E1772" s="5">
        <f>MONTH(SalesDataTable[[#This Row],[Order Date]])</f>
        <v>8</v>
      </c>
      <c r="F1772" s="5" t="str">
        <f>TEXT(SalesDataTable[[#This Row],[Order Date]], "MMM")</f>
        <v>Aug</v>
      </c>
      <c r="G1772" s="4" t="s">
        <v>20</v>
      </c>
      <c r="H1772" s="4" t="s">
        <v>31</v>
      </c>
      <c r="I1772" s="4" t="s">
        <v>2</v>
      </c>
      <c r="J1772" s="4" t="s">
        <v>16</v>
      </c>
      <c r="K1772" s="4" t="s">
        <v>14</v>
      </c>
      <c r="L1772" s="4" t="s">
        <v>32</v>
      </c>
      <c r="M1772" s="9">
        <v>4</v>
      </c>
      <c r="N1772" s="6">
        <v>46.54</v>
      </c>
      <c r="O1772" s="7">
        <v>0</v>
      </c>
      <c r="P1772" s="6">
        <v>18.86</v>
      </c>
      <c r="Q1772" s="6">
        <f t="shared" si="108"/>
        <v>186.16</v>
      </c>
      <c r="R1772" s="6">
        <f t="shared" si="109"/>
        <v>75.44</v>
      </c>
      <c r="S1772" s="6">
        <f t="shared" si="110"/>
        <v>110.72</v>
      </c>
      <c r="T1772" s="8">
        <f t="shared" si="111"/>
        <v>0.5947571981091534</v>
      </c>
      <c r="U1772" s="5">
        <f>YEAR(SalesDataTable[[#This Row],[Order Date]])</f>
        <v>2026</v>
      </c>
      <c r="V1772" s="8" t="str">
        <f>"Q"&amp;ROUNDUP(MONTH(SalesDataTable[[#This Row],[Order Date]])/3,0)</f>
        <v>Q3</v>
      </c>
      <c r="W1772" s="9">
        <f>MONTH(SalesDataTable[[#This Row],[Order Date]])</f>
        <v>8</v>
      </c>
      <c r="X1772" s="8" t="str">
        <f>TEXT(SalesDataTable[[#This Row],[Order Date]],"mmm")</f>
        <v>Aug</v>
      </c>
    </row>
    <row r="1773" spans="1:24" ht="16">
      <c r="A1773" s="2">
        <v>223</v>
      </c>
      <c r="B1773" s="3">
        <v>46263</v>
      </c>
      <c r="C1773" s="5">
        <f>YEAR(SalesDataTable[[#This Row],[Order Date]])</f>
        <v>2026</v>
      </c>
      <c r="D1773" s="14" t="str">
        <f>"Q"&amp;ROUNDUP(MONTH(SalesDataTable[[#This Row],[Order Date]])/3,0)</f>
        <v>Q3</v>
      </c>
      <c r="E1773" s="5">
        <f>MONTH(SalesDataTable[[#This Row],[Order Date]])</f>
        <v>8</v>
      </c>
      <c r="F1773" s="5" t="str">
        <f>TEXT(SalesDataTable[[#This Row],[Order Date]], "MMM")</f>
        <v>Aug</v>
      </c>
      <c r="G1773" s="4" t="s">
        <v>11</v>
      </c>
      <c r="H1773" s="4" t="s">
        <v>12</v>
      </c>
      <c r="I1773" s="4" t="s">
        <v>19</v>
      </c>
      <c r="J1773" s="4" t="s">
        <v>3</v>
      </c>
      <c r="K1773" s="4" t="s">
        <v>34</v>
      </c>
      <c r="L1773" s="4" t="s">
        <v>45</v>
      </c>
      <c r="M1773" s="9">
        <v>1</v>
      </c>
      <c r="N1773" s="6">
        <v>49.79</v>
      </c>
      <c r="O1773" s="7">
        <v>0</v>
      </c>
      <c r="P1773" s="6">
        <v>21.43</v>
      </c>
      <c r="Q1773" s="6">
        <f t="shared" si="108"/>
        <v>49.79</v>
      </c>
      <c r="R1773" s="6">
        <f t="shared" si="109"/>
        <v>21.43</v>
      </c>
      <c r="S1773" s="6">
        <f t="shared" si="110"/>
        <v>28.36</v>
      </c>
      <c r="T1773" s="8">
        <f t="shared" si="111"/>
        <v>0.56959228760795344</v>
      </c>
      <c r="U1773" s="5">
        <f>YEAR(SalesDataTable[[#This Row],[Order Date]])</f>
        <v>2026</v>
      </c>
      <c r="V1773" s="8" t="str">
        <f>"Q"&amp;ROUNDUP(MONTH(SalesDataTable[[#This Row],[Order Date]])/3,0)</f>
        <v>Q3</v>
      </c>
      <c r="W1773" s="9">
        <f>MONTH(SalesDataTable[[#This Row],[Order Date]])</f>
        <v>8</v>
      </c>
      <c r="X1773" s="8" t="str">
        <f>TEXT(SalesDataTable[[#This Row],[Order Date]],"mmm")</f>
        <v>Aug</v>
      </c>
    </row>
    <row r="1774" spans="1:24" ht="16">
      <c r="A1774" s="2">
        <v>1023</v>
      </c>
      <c r="B1774" s="3">
        <v>46263</v>
      </c>
      <c r="C1774" s="5">
        <f>YEAR(SalesDataTable[[#This Row],[Order Date]])</f>
        <v>2026</v>
      </c>
      <c r="D1774" s="14" t="str">
        <f>"Q"&amp;ROUNDUP(MONTH(SalesDataTable[[#This Row],[Order Date]])/3,0)</f>
        <v>Q3</v>
      </c>
      <c r="E1774" s="5">
        <f>MONTH(SalesDataTable[[#This Row],[Order Date]])</f>
        <v>8</v>
      </c>
      <c r="F1774" s="5" t="str">
        <f>TEXT(SalesDataTable[[#This Row],[Order Date]], "MMM")</f>
        <v>Aug</v>
      </c>
      <c r="G1774" s="4" t="s">
        <v>11</v>
      </c>
      <c r="H1774" s="4" t="s">
        <v>18</v>
      </c>
      <c r="I1774" s="4" t="s">
        <v>2</v>
      </c>
      <c r="J1774" s="4" t="s">
        <v>13</v>
      </c>
      <c r="K1774" s="4" t="s">
        <v>9</v>
      </c>
      <c r="L1774" s="4" t="s">
        <v>10</v>
      </c>
      <c r="M1774" s="9">
        <v>6</v>
      </c>
      <c r="N1774" s="6">
        <v>90.19</v>
      </c>
      <c r="O1774" s="7">
        <v>0</v>
      </c>
      <c r="P1774" s="6">
        <v>45.61</v>
      </c>
      <c r="Q1774" s="6">
        <f t="shared" si="108"/>
        <v>541.14</v>
      </c>
      <c r="R1774" s="6">
        <f t="shared" si="109"/>
        <v>273.65999999999997</v>
      </c>
      <c r="S1774" s="6">
        <f t="shared" si="110"/>
        <v>267.48</v>
      </c>
      <c r="T1774" s="8">
        <f t="shared" si="111"/>
        <v>0.4942898325756736</v>
      </c>
      <c r="U1774" s="5">
        <f>YEAR(SalesDataTable[[#This Row],[Order Date]])</f>
        <v>2026</v>
      </c>
      <c r="V1774" s="8" t="str">
        <f>"Q"&amp;ROUNDUP(MONTH(SalesDataTable[[#This Row],[Order Date]])/3,0)</f>
        <v>Q3</v>
      </c>
      <c r="W1774" s="9">
        <f>MONTH(SalesDataTable[[#This Row],[Order Date]])</f>
        <v>8</v>
      </c>
      <c r="X1774" s="8" t="str">
        <f>TEXT(SalesDataTable[[#This Row],[Order Date]],"mmm")</f>
        <v>Aug</v>
      </c>
    </row>
    <row r="1775" spans="1:24" ht="16">
      <c r="A1775" s="2">
        <v>1694</v>
      </c>
      <c r="B1775" s="3">
        <v>46263</v>
      </c>
      <c r="C1775" s="5">
        <f>YEAR(SalesDataTable[[#This Row],[Order Date]])</f>
        <v>2026</v>
      </c>
      <c r="D1775" s="14" t="str">
        <f>"Q"&amp;ROUNDUP(MONTH(SalesDataTable[[#This Row],[Order Date]])/3,0)</f>
        <v>Q3</v>
      </c>
      <c r="E1775" s="5">
        <f>MONTH(SalesDataTable[[#This Row],[Order Date]])</f>
        <v>8</v>
      </c>
      <c r="F1775" s="5" t="str">
        <f>TEXT(SalesDataTable[[#This Row],[Order Date]], "MMM")</f>
        <v>Aug</v>
      </c>
      <c r="G1775" s="4" t="s">
        <v>6</v>
      </c>
      <c r="H1775" s="4" t="s">
        <v>43</v>
      </c>
      <c r="I1775" s="4" t="s">
        <v>2</v>
      </c>
      <c r="J1775" s="4" t="s">
        <v>13</v>
      </c>
      <c r="K1775" s="4" t="s">
        <v>9</v>
      </c>
      <c r="L1775" s="4" t="s">
        <v>46</v>
      </c>
      <c r="M1775" s="9">
        <v>1</v>
      </c>
      <c r="N1775" s="6">
        <v>70.38</v>
      </c>
      <c r="O1775" s="7">
        <v>0.15</v>
      </c>
      <c r="P1775" s="6">
        <v>32.64</v>
      </c>
      <c r="Q1775" s="6">
        <f t="shared" si="108"/>
        <v>59.822999999999993</v>
      </c>
      <c r="R1775" s="6">
        <f t="shared" si="109"/>
        <v>32.64</v>
      </c>
      <c r="S1775" s="6">
        <f t="shared" si="110"/>
        <v>27.182999999999993</v>
      </c>
      <c r="T1775" s="8">
        <f t="shared" si="111"/>
        <v>0.45439045183290699</v>
      </c>
      <c r="U1775" s="5">
        <f>YEAR(SalesDataTable[[#This Row],[Order Date]])</f>
        <v>2026</v>
      </c>
      <c r="V1775" s="8" t="str">
        <f>"Q"&amp;ROUNDUP(MONTH(SalesDataTable[[#This Row],[Order Date]])/3,0)</f>
        <v>Q3</v>
      </c>
      <c r="W1775" s="9">
        <f>MONTH(SalesDataTable[[#This Row],[Order Date]])</f>
        <v>8</v>
      </c>
      <c r="X1775" s="8" t="str">
        <f>TEXT(SalesDataTable[[#This Row],[Order Date]],"mmm")</f>
        <v>Aug</v>
      </c>
    </row>
    <row r="1776" spans="1:24" ht="16">
      <c r="A1776" s="2">
        <v>2006</v>
      </c>
      <c r="B1776" s="3">
        <v>46263</v>
      </c>
      <c r="C1776" s="5">
        <f>YEAR(SalesDataTable[[#This Row],[Order Date]])</f>
        <v>2026</v>
      </c>
      <c r="D1776" s="14" t="str">
        <f>"Q"&amp;ROUNDUP(MONTH(SalesDataTable[[#This Row],[Order Date]])/3,0)</f>
        <v>Q3</v>
      </c>
      <c r="E1776" s="5">
        <f>MONTH(SalesDataTable[[#This Row],[Order Date]])</f>
        <v>8</v>
      </c>
      <c r="F1776" s="5" t="str">
        <f>TEXT(SalesDataTable[[#This Row],[Order Date]], "MMM")</f>
        <v>Aug</v>
      </c>
      <c r="G1776" s="4" t="s">
        <v>20</v>
      </c>
      <c r="H1776" s="4" t="s">
        <v>47</v>
      </c>
      <c r="I1776" s="4" t="s">
        <v>2</v>
      </c>
      <c r="J1776" s="4" t="s">
        <v>13</v>
      </c>
      <c r="K1776" s="4" t="s">
        <v>14</v>
      </c>
      <c r="L1776" s="4" t="s">
        <v>32</v>
      </c>
      <c r="M1776" s="9">
        <v>1</v>
      </c>
      <c r="N1776" s="6">
        <v>46.43</v>
      </c>
      <c r="O1776" s="7">
        <v>0</v>
      </c>
      <c r="P1776" s="6">
        <v>18.2</v>
      </c>
      <c r="Q1776" s="6">
        <f t="shared" si="108"/>
        <v>46.43</v>
      </c>
      <c r="R1776" s="6">
        <f t="shared" si="109"/>
        <v>18.2</v>
      </c>
      <c r="S1776" s="6">
        <f t="shared" si="110"/>
        <v>28.23</v>
      </c>
      <c r="T1776" s="8">
        <f t="shared" si="111"/>
        <v>0.60801206116734874</v>
      </c>
      <c r="U1776" s="5">
        <f>YEAR(SalesDataTable[[#This Row],[Order Date]])</f>
        <v>2026</v>
      </c>
      <c r="V1776" s="8" t="str">
        <f>"Q"&amp;ROUNDUP(MONTH(SalesDataTable[[#This Row],[Order Date]])/3,0)</f>
        <v>Q3</v>
      </c>
      <c r="W1776" s="9">
        <f>MONTH(SalesDataTable[[#This Row],[Order Date]])</f>
        <v>8</v>
      </c>
      <c r="X1776" s="8" t="str">
        <f>TEXT(SalesDataTable[[#This Row],[Order Date]],"mmm")</f>
        <v>Aug</v>
      </c>
    </row>
    <row r="1777" spans="1:24" ht="16">
      <c r="A1777" s="2">
        <v>3026</v>
      </c>
      <c r="B1777" s="3">
        <v>46263</v>
      </c>
      <c r="C1777" s="5">
        <f>YEAR(SalesDataTable[[#This Row],[Order Date]])</f>
        <v>2026</v>
      </c>
      <c r="D1777" s="14" t="str">
        <f>"Q"&amp;ROUNDUP(MONTH(SalesDataTable[[#This Row],[Order Date]])/3,0)</f>
        <v>Q3</v>
      </c>
      <c r="E1777" s="5">
        <f>MONTH(SalesDataTable[[#This Row],[Order Date]])</f>
        <v>8</v>
      </c>
      <c r="F1777" s="5" t="str">
        <f>TEXT(SalesDataTable[[#This Row],[Order Date]], "MMM")</f>
        <v>Aug</v>
      </c>
      <c r="G1777" s="4" t="s">
        <v>0</v>
      </c>
      <c r="H1777" s="4" t="s">
        <v>1</v>
      </c>
      <c r="I1777" s="4" t="s">
        <v>2</v>
      </c>
      <c r="J1777" s="4" t="s">
        <v>13</v>
      </c>
      <c r="K1777" s="4" t="s">
        <v>23</v>
      </c>
      <c r="L1777" s="4" t="s">
        <v>29</v>
      </c>
      <c r="M1777" s="9">
        <v>1</v>
      </c>
      <c r="N1777" s="6">
        <v>194.75</v>
      </c>
      <c r="O1777" s="7">
        <v>0.05</v>
      </c>
      <c r="P1777" s="6">
        <v>105.94</v>
      </c>
      <c r="Q1777" s="6">
        <f t="shared" si="108"/>
        <v>185.01249999999999</v>
      </c>
      <c r="R1777" s="6">
        <f t="shared" si="109"/>
        <v>105.94</v>
      </c>
      <c r="S1777" s="6">
        <f t="shared" si="110"/>
        <v>79.072499999999991</v>
      </c>
      <c r="T1777" s="8">
        <f t="shared" si="111"/>
        <v>0.42739004121343149</v>
      </c>
      <c r="U1777" s="5">
        <f>YEAR(SalesDataTable[[#This Row],[Order Date]])</f>
        <v>2026</v>
      </c>
      <c r="V1777" s="8" t="str">
        <f>"Q"&amp;ROUNDUP(MONTH(SalesDataTable[[#This Row],[Order Date]])/3,0)</f>
        <v>Q3</v>
      </c>
      <c r="W1777" s="9">
        <f>MONTH(SalesDataTable[[#This Row],[Order Date]])</f>
        <v>8</v>
      </c>
      <c r="X1777" s="8" t="str">
        <f>TEXT(SalesDataTable[[#This Row],[Order Date]],"mmm")</f>
        <v>Aug</v>
      </c>
    </row>
    <row r="1778" spans="1:24" ht="16">
      <c r="A1778" s="2">
        <v>3057</v>
      </c>
      <c r="B1778" s="3">
        <v>46263</v>
      </c>
      <c r="C1778" s="5">
        <f>YEAR(SalesDataTable[[#This Row],[Order Date]])</f>
        <v>2026</v>
      </c>
      <c r="D1778" s="14" t="str">
        <f>"Q"&amp;ROUNDUP(MONTH(SalesDataTable[[#This Row],[Order Date]])/3,0)</f>
        <v>Q3</v>
      </c>
      <c r="E1778" s="5">
        <f>MONTH(SalesDataTable[[#This Row],[Order Date]])</f>
        <v>8</v>
      </c>
      <c r="F1778" s="5" t="str">
        <f>TEXT(SalesDataTable[[#This Row],[Order Date]], "MMM")</f>
        <v>Aug</v>
      </c>
      <c r="G1778" s="4" t="s">
        <v>6</v>
      </c>
      <c r="H1778" s="4" t="s">
        <v>49</v>
      </c>
      <c r="I1778" s="4" t="s">
        <v>19</v>
      </c>
      <c r="J1778" s="4" t="s">
        <v>3</v>
      </c>
      <c r="K1778" s="4" t="s">
        <v>9</v>
      </c>
      <c r="L1778" s="4" t="s">
        <v>17</v>
      </c>
      <c r="M1778" s="9">
        <v>2</v>
      </c>
      <c r="N1778" s="6">
        <v>142.16</v>
      </c>
      <c r="O1778" s="7">
        <v>0</v>
      </c>
      <c r="P1778" s="6">
        <v>79.36</v>
      </c>
      <c r="Q1778" s="6">
        <f t="shared" si="108"/>
        <v>284.32</v>
      </c>
      <c r="R1778" s="6">
        <f t="shared" si="109"/>
        <v>158.72</v>
      </c>
      <c r="S1778" s="6">
        <f t="shared" si="110"/>
        <v>125.6</v>
      </c>
      <c r="T1778" s="8">
        <f t="shared" si="111"/>
        <v>0.44175576814856499</v>
      </c>
      <c r="U1778" s="5">
        <f>YEAR(SalesDataTable[[#This Row],[Order Date]])</f>
        <v>2026</v>
      </c>
      <c r="V1778" s="8" t="str">
        <f>"Q"&amp;ROUNDUP(MONTH(SalesDataTable[[#This Row],[Order Date]])/3,0)</f>
        <v>Q3</v>
      </c>
      <c r="W1778" s="9">
        <f>MONTH(SalesDataTable[[#This Row],[Order Date]])</f>
        <v>8</v>
      </c>
      <c r="X1778" s="8" t="str">
        <f>TEXT(SalesDataTable[[#This Row],[Order Date]],"mmm")</f>
        <v>Aug</v>
      </c>
    </row>
    <row r="1779" spans="1:24" ht="16">
      <c r="A1779" s="2">
        <v>3112</v>
      </c>
      <c r="B1779" s="3">
        <v>46263</v>
      </c>
      <c r="C1779" s="5">
        <f>YEAR(SalesDataTable[[#This Row],[Order Date]])</f>
        <v>2026</v>
      </c>
      <c r="D1779" s="14" t="str">
        <f>"Q"&amp;ROUNDUP(MONTH(SalesDataTable[[#This Row],[Order Date]])/3,0)</f>
        <v>Q3</v>
      </c>
      <c r="E1779" s="5">
        <f>MONTH(SalesDataTable[[#This Row],[Order Date]])</f>
        <v>8</v>
      </c>
      <c r="F1779" s="5" t="str">
        <f>TEXT(SalesDataTable[[#This Row],[Order Date]], "MMM")</f>
        <v>Aug</v>
      </c>
      <c r="G1779" s="4" t="s">
        <v>20</v>
      </c>
      <c r="H1779" s="4" t="s">
        <v>33</v>
      </c>
      <c r="I1779" s="4" t="s">
        <v>2</v>
      </c>
      <c r="J1779" s="4" t="s">
        <v>16</v>
      </c>
      <c r="K1779" s="4" t="s">
        <v>14</v>
      </c>
      <c r="L1779" s="4" t="s">
        <v>32</v>
      </c>
      <c r="M1779" s="9">
        <v>2</v>
      </c>
      <c r="N1779" s="6">
        <v>47.69</v>
      </c>
      <c r="O1779" s="7">
        <v>0.05</v>
      </c>
      <c r="P1779" s="6">
        <v>18.8</v>
      </c>
      <c r="Q1779" s="6">
        <f t="shared" si="108"/>
        <v>90.61099999999999</v>
      </c>
      <c r="R1779" s="6">
        <f t="shared" si="109"/>
        <v>37.6</v>
      </c>
      <c r="S1779" s="6">
        <f t="shared" si="110"/>
        <v>53.010999999999989</v>
      </c>
      <c r="T1779" s="8">
        <f t="shared" si="111"/>
        <v>0.58503934400900548</v>
      </c>
      <c r="U1779" s="5">
        <f>YEAR(SalesDataTable[[#This Row],[Order Date]])</f>
        <v>2026</v>
      </c>
      <c r="V1779" s="8" t="str">
        <f>"Q"&amp;ROUNDUP(MONTH(SalesDataTable[[#This Row],[Order Date]])/3,0)</f>
        <v>Q3</v>
      </c>
      <c r="W1779" s="9">
        <f>MONTH(SalesDataTable[[#This Row],[Order Date]])</f>
        <v>8</v>
      </c>
      <c r="X1779" s="8" t="str">
        <f>TEXT(SalesDataTable[[#This Row],[Order Date]],"mmm")</f>
        <v>Aug</v>
      </c>
    </row>
    <row r="1780" spans="1:24" ht="16">
      <c r="A1780" s="2">
        <v>3137</v>
      </c>
      <c r="B1780" s="3">
        <v>46263</v>
      </c>
      <c r="C1780" s="5">
        <f>YEAR(SalesDataTable[[#This Row],[Order Date]])</f>
        <v>2026</v>
      </c>
      <c r="D1780" s="14" t="str">
        <f>"Q"&amp;ROUNDUP(MONTH(SalesDataTable[[#This Row],[Order Date]])/3,0)</f>
        <v>Q3</v>
      </c>
      <c r="E1780" s="5">
        <f>MONTH(SalesDataTable[[#This Row],[Order Date]])</f>
        <v>8</v>
      </c>
      <c r="F1780" s="5" t="str">
        <f>TEXT(SalesDataTable[[#This Row],[Order Date]], "MMM")</f>
        <v>Aug</v>
      </c>
      <c r="G1780" s="4" t="s">
        <v>11</v>
      </c>
      <c r="H1780" s="4" t="s">
        <v>25</v>
      </c>
      <c r="I1780" s="4" t="s">
        <v>19</v>
      </c>
      <c r="J1780" s="4" t="s">
        <v>13</v>
      </c>
      <c r="K1780" s="4" t="s">
        <v>14</v>
      </c>
      <c r="L1780" s="4" t="s">
        <v>48</v>
      </c>
      <c r="M1780" s="9">
        <v>3</v>
      </c>
      <c r="N1780" s="6">
        <v>164.51</v>
      </c>
      <c r="O1780" s="7">
        <v>0</v>
      </c>
      <c r="P1780" s="6">
        <v>86.76</v>
      </c>
      <c r="Q1780" s="6">
        <f t="shared" si="108"/>
        <v>493.53</v>
      </c>
      <c r="R1780" s="6">
        <f t="shared" si="109"/>
        <v>260.28000000000003</v>
      </c>
      <c r="S1780" s="6">
        <f t="shared" si="110"/>
        <v>233.24999999999994</v>
      </c>
      <c r="T1780" s="8">
        <f t="shared" si="111"/>
        <v>0.47261564646526039</v>
      </c>
      <c r="U1780" s="5">
        <f>YEAR(SalesDataTable[[#This Row],[Order Date]])</f>
        <v>2026</v>
      </c>
      <c r="V1780" s="8" t="str">
        <f>"Q"&amp;ROUNDUP(MONTH(SalesDataTable[[#This Row],[Order Date]])/3,0)</f>
        <v>Q3</v>
      </c>
      <c r="W1780" s="9">
        <f>MONTH(SalesDataTable[[#This Row],[Order Date]])</f>
        <v>8</v>
      </c>
      <c r="X1780" s="8" t="str">
        <f>TEXT(SalesDataTable[[#This Row],[Order Date]],"mmm")</f>
        <v>Aug</v>
      </c>
    </row>
    <row r="1781" spans="1:24" ht="16">
      <c r="A1781" s="2">
        <v>3983</v>
      </c>
      <c r="B1781" s="3">
        <v>46263</v>
      </c>
      <c r="C1781" s="5">
        <f>YEAR(SalesDataTable[[#This Row],[Order Date]])</f>
        <v>2026</v>
      </c>
      <c r="D1781" s="14" t="str">
        <f>"Q"&amp;ROUNDUP(MONTH(SalesDataTable[[#This Row],[Order Date]])/3,0)</f>
        <v>Q3</v>
      </c>
      <c r="E1781" s="5">
        <f>MONTH(SalesDataTable[[#This Row],[Order Date]])</f>
        <v>8</v>
      </c>
      <c r="F1781" s="5" t="str">
        <f>TEXT(SalesDataTable[[#This Row],[Order Date]], "MMM")</f>
        <v>Aug</v>
      </c>
      <c r="G1781" s="4" t="s">
        <v>11</v>
      </c>
      <c r="H1781" s="4" t="s">
        <v>12</v>
      </c>
      <c r="I1781" s="4" t="s">
        <v>28</v>
      </c>
      <c r="J1781" s="4" t="s">
        <v>16</v>
      </c>
      <c r="K1781" s="4" t="s">
        <v>23</v>
      </c>
      <c r="L1781" s="4" t="s">
        <v>29</v>
      </c>
      <c r="M1781" s="9">
        <v>2</v>
      </c>
      <c r="N1781" s="6">
        <v>194.71</v>
      </c>
      <c r="O1781" s="7">
        <v>0.1</v>
      </c>
      <c r="P1781" s="6">
        <v>105.57</v>
      </c>
      <c r="Q1781" s="6">
        <f t="shared" si="108"/>
        <v>350.47800000000001</v>
      </c>
      <c r="R1781" s="6">
        <f t="shared" si="109"/>
        <v>211.14</v>
      </c>
      <c r="S1781" s="6">
        <f t="shared" si="110"/>
        <v>139.33800000000002</v>
      </c>
      <c r="T1781" s="8">
        <f t="shared" si="111"/>
        <v>0.39756561039494637</v>
      </c>
      <c r="U1781" s="5">
        <f>YEAR(SalesDataTable[[#This Row],[Order Date]])</f>
        <v>2026</v>
      </c>
      <c r="V1781" s="8" t="str">
        <f>"Q"&amp;ROUNDUP(MONTH(SalesDataTable[[#This Row],[Order Date]])/3,0)</f>
        <v>Q3</v>
      </c>
      <c r="W1781" s="9">
        <f>MONTH(SalesDataTable[[#This Row],[Order Date]])</f>
        <v>8</v>
      </c>
      <c r="X1781" s="8" t="str">
        <f>TEXT(SalesDataTable[[#This Row],[Order Date]],"mmm")</f>
        <v>Aug</v>
      </c>
    </row>
    <row r="1782" spans="1:24" ht="16">
      <c r="A1782" s="2">
        <v>4016</v>
      </c>
      <c r="B1782" s="3">
        <v>46263</v>
      </c>
      <c r="C1782" s="5">
        <f>YEAR(SalesDataTable[[#This Row],[Order Date]])</f>
        <v>2026</v>
      </c>
      <c r="D1782" s="14" t="str">
        <f>"Q"&amp;ROUNDUP(MONTH(SalesDataTable[[#This Row],[Order Date]])/3,0)</f>
        <v>Q3</v>
      </c>
      <c r="E1782" s="5">
        <f>MONTH(SalesDataTable[[#This Row],[Order Date]])</f>
        <v>8</v>
      </c>
      <c r="F1782" s="5" t="str">
        <f>TEXT(SalesDataTable[[#This Row],[Order Date]], "MMM")</f>
        <v>Aug</v>
      </c>
      <c r="G1782" s="4" t="s">
        <v>20</v>
      </c>
      <c r="H1782" s="4" t="s">
        <v>47</v>
      </c>
      <c r="I1782" s="4" t="s">
        <v>8</v>
      </c>
      <c r="J1782" s="4" t="s">
        <v>16</v>
      </c>
      <c r="K1782" s="4" t="s">
        <v>9</v>
      </c>
      <c r="L1782" s="4" t="s">
        <v>17</v>
      </c>
      <c r="M1782" s="9">
        <v>5</v>
      </c>
      <c r="N1782" s="6">
        <v>145.24</v>
      </c>
      <c r="O1782" s="7">
        <v>0.15</v>
      </c>
      <c r="P1782" s="6">
        <v>77.69</v>
      </c>
      <c r="Q1782" s="6">
        <f t="shared" si="108"/>
        <v>617.27</v>
      </c>
      <c r="R1782" s="6">
        <f t="shared" si="109"/>
        <v>388.45</v>
      </c>
      <c r="S1782" s="6">
        <f t="shared" si="110"/>
        <v>228.82</v>
      </c>
      <c r="T1782" s="8">
        <f t="shared" si="111"/>
        <v>0.37069677774717708</v>
      </c>
      <c r="U1782" s="5">
        <f>YEAR(SalesDataTable[[#This Row],[Order Date]])</f>
        <v>2026</v>
      </c>
      <c r="V1782" s="8" t="str">
        <f>"Q"&amp;ROUNDUP(MONTH(SalesDataTable[[#This Row],[Order Date]])/3,0)</f>
        <v>Q3</v>
      </c>
      <c r="W1782" s="9">
        <f>MONTH(SalesDataTable[[#This Row],[Order Date]])</f>
        <v>8</v>
      </c>
      <c r="X1782" s="8" t="str">
        <f>TEXT(SalesDataTable[[#This Row],[Order Date]],"mmm")</f>
        <v>Aug</v>
      </c>
    </row>
    <row r="1783" spans="1:24" ht="16">
      <c r="A1783" s="2">
        <v>4340</v>
      </c>
      <c r="B1783" s="3">
        <v>46263</v>
      </c>
      <c r="C1783" s="5">
        <f>YEAR(SalesDataTable[[#This Row],[Order Date]])</f>
        <v>2026</v>
      </c>
      <c r="D1783" s="14" t="str">
        <f>"Q"&amp;ROUNDUP(MONTH(SalesDataTable[[#This Row],[Order Date]])/3,0)</f>
        <v>Q3</v>
      </c>
      <c r="E1783" s="5">
        <f>MONTH(SalesDataTable[[#This Row],[Order Date]])</f>
        <v>8</v>
      </c>
      <c r="F1783" s="5" t="str">
        <f>TEXT(SalesDataTable[[#This Row],[Order Date]], "MMM")</f>
        <v>Aug</v>
      </c>
      <c r="G1783" s="4" t="s">
        <v>20</v>
      </c>
      <c r="H1783" s="4" t="s">
        <v>33</v>
      </c>
      <c r="I1783" s="4" t="s">
        <v>2</v>
      </c>
      <c r="J1783" s="4" t="s">
        <v>13</v>
      </c>
      <c r="K1783" s="4" t="s">
        <v>14</v>
      </c>
      <c r="L1783" s="4" t="s">
        <v>15</v>
      </c>
      <c r="M1783" s="9">
        <v>2</v>
      </c>
      <c r="N1783" s="6">
        <v>35.6</v>
      </c>
      <c r="O1783" s="7">
        <v>0.15</v>
      </c>
      <c r="P1783" s="6">
        <v>13.67</v>
      </c>
      <c r="Q1783" s="6">
        <f t="shared" si="108"/>
        <v>60.52</v>
      </c>
      <c r="R1783" s="6">
        <f t="shared" si="109"/>
        <v>27.34</v>
      </c>
      <c r="S1783" s="6">
        <f t="shared" si="110"/>
        <v>33.180000000000007</v>
      </c>
      <c r="T1783" s="8">
        <f t="shared" si="111"/>
        <v>0.54824851288830145</v>
      </c>
      <c r="U1783" s="5">
        <f>YEAR(SalesDataTable[[#This Row],[Order Date]])</f>
        <v>2026</v>
      </c>
      <c r="V1783" s="8" t="str">
        <f>"Q"&amp;ROUNDUP(MONTH(SalesDataTable[[#This Row],[Order Date]])/3,0)</f>
        <v>Q3</v>
      </c>
      <c r="W1783" s="9">
        <f>MONTH(SalesDataTable[[#This Row],[Order Date]])</f>
        <v>8</v>
      </c>
      <c r="X1783" s="8" t="str">
        <f>TEXT(SalesDataTable[[#This Row],[Order Date]],"mmm")</f>
        <v>Aug</v>
      </c>
    </row>
    <row r="1784" spans="1:24" ht="16">
      <c r="A1784" s="2">
        <v>4640</v>
      </c>
      <c r="B1784" s="3">
        <v>46263</v>
      </c>
      <c r="C1784" s="5">
        <f>YEAR(SalesDataTable[[#This Row],[Order Date]])</f>
        <v>2026</v>
      </c>
      <c r="D1784" s="14" t="str">
        <f>"Q"&amp;ROUNDUP(MONTH(SalesDataTable[[#This Row],[Order Date]])/3,0)</f>
        <v>Q3</v>
      </c>
      <c r="E1784" s="5">
        <f>MONTH(SalesDataTable[[#This Row],[Order Date]])</f>
        <v>8</v>
      </c>
      <c r="F1784" s="5" t="str">
        <f>TEXT(SalesDataTable[[#This Row],[Order Date]], "MMM")</f>
        <v>Aug</v>
      </c>
      <c r="G1784" s="4" t="s">
        <v>0</v>
      </c>
      <c r="H1784" s="4" t="s">
        <v>50</v>
      </c>
      <c r="I1784" s="4" t="s">
        <v>2</v>
      </c>
      <c r="J1784" s="4" t="s">
        <v>13</v>
      </c>
      <c r="K1784" s="4" t="s">
        <v>34</v>
      </c>
      <c r="L1784" s="4" t="s">
        <v>35</v>
      </c>
      <c r="M1784" s="9">
        <v>2</v>
      </c>
      <c r="N1784" s="6">
        <v>41.05</v>
      </c>
      <c r="O1784" s="7">
        <v>0.05</v>
      </c>
      <c r="P1784" s="6">
        <v>14.47</v>
      </c>
      <c r="Q1784" s="6">
        <f t="shared" si="108"/>
        <v>77.99499999999999</v>
      </c>
      <c r="R1784" s="6">
        <f t="shared" si="109"/>
        <v>28.94</v>
      </c>
      <c r="S1784" s="6">
        <f t="shared" si="110"/>
        <v>49.054999999999993</v>
      </c>
      <c r="T1784" s="8">
        <f t="shared" si="111"/>
        <v>0.62895057375472785</v>
      </c>
      <c r="U1784" s="5">
        <f>YEAR(SalesDataTable[[#This Row],[Order Date]])</f>
        <v>2026</v>
      </c>
      <c r="V1784" s="8" t="str">
        <f>"Q"&amp;ROUNDUP(MONTH(SalesDataTable[[#This Row],[Order Date]])/3,0)</f>
        <v>Q3</v>
      </c>
      <c r="W1784" s="9">
        <f>MONTH(SalesDataTable[[#This Row],[Order Date]])</f>
        <v>8</v>
      </c>
      <c r="X1784" s="8" t="str">
        <f>TEXT(SalesDataTable[[#This Row],[Order Date]],"mmm")</f>
        <v>Aug</v>
      </c>
    </row>
    <row r="1785" spans="1:24" ht="16">
      <c r="A1785" s="2">
        <v>4733</v>
      </c>
      <c r="B1785" s="3">
        <v>46263</v>
      </c>
      <c r="C1785" s="5">
        <f>YEAR(SalesDataTable[[#This Row],[Order Date]])</f>
        <v>2026</v>
      </c>
      <c r="D1785" s="14" t="str">
        <f>"Q"&amp;ROUNDUP(MONTH(SalesDataTable[[#This Row],[Order Date]])/3,0)</f>
        <v>Q3</v>
      </c>
      <c r="E1785" s="5">
        <f>MONTH(SalesDataTable[[#This Row],[Order Date]])</f>
        <v>8</v>
      </c>
      <c r="F1785" s="5" t="str">
        <f>TEXT(SalesDataTable[[#This Row],[Order Date]], "MMM")</f>
        <v>Aug</v>
      </c>
      <c r="G1785" s="4" t="s">
        <v>11</v>
      </c>
      <c r="H1785" s="4" t="s">
        <v>12</v>
      </c>
      <c r="I1785" s="4" t="s">
        <v>2</v>
      </c>
      <c r="J1785" s="4" t="s">
        <v>13</v>
      </c>
      <c r="K1785" s="4" t="s">
        <v>9</v>
      </c>
      <c r="L1785" s="4" t="s">
        <v>37</v>
      </c>
      <c r="M1785" s="9">
        <v>2</v>
      </c>
      <c r="N1785" s="6">
        <v>153.63999999999999</v>
      </c>
      <c r="O1785" s="7">
        <v>0.05</v>
      </c>
      <c r="P1785" s="6">
        <v>77.709999999999994</v>
      </c>
      <c r="Q1785" s="6">
        <f t="shared" si="108"/>
        <v>291.91599999999994</v>
      </c>
      <c r="R1785" s="6">
        <f t="shared" si="109"/>
        <v>155.41999999999999</v>
      </c>
      <c r="S1785" s="6">
        <f t="shared" si="110"/>
        <v>136.49599999999995</v>
      </c>
      <c r="T1785" s="8">
        <f t="shared" si="111"/>
        <v>0.46758656599843784</v>
      </c>
      <c r="U1785" s="5">
        <f>YEAR(SalesDataTable[[#This Row],[Order Date]])</f>
        <v>2026</v>
      </c>
      <c r="V1785" s="8" t="str">
        <f>"Q"&amp;ROUNDUP(MONTH(SalesDataTable[[#This Row],[Order Date]])/3,0)</f>
        <v>Q3</v>
      </c>
      <c r="W1785" s="9">
        <f>MONTH(SalesDataTable[[#This Row],[Order Date]])</f>
        <v>8</v>
      </c>
      <c r="X1785" s="8" t="str">
        <f>TEXT(SalesDataTable[[#This Row],[Order Date]],"mmm")</f>
        <v>Aug</v>
      </c>
    </row>
    <row r="1786" spans="1:24" ht="16">
      <c r="A1786" s="2">
        <v>4827</v>
      </c>
      <c r="B1786" s="3">
        <v>46263</v>
      </c>
      <c r="C1786" s="5">
        <f>YEAR(SalesDataTable[[#This Row],[Order Date]])</f>
        <v>2026</v>
      </c>
      <c r="D1786" s="14" t="str">
        <f>"Q"&amp;ROUNDUP(MONTH(SalesDataTable[[#This Row],[Order Date]])/3,0)</f>
        <v>Q3</v>
      </c>
      <c r="E1786" s="5">
        <f>MONTH(SalesDataTable[[#This Row],[Order Date]])</f>
        <v>8</v>
      </c>
      <c r="F1786" s="5" t="str">
        <f>TEXT(SalesDataTable[[#This Row],[Order Date]], "MMM")</f>
        <v>Aug</v>
      </c>
      <c r="G1786" s="4" t="s">
        <v>11</v>
      </c>
      <c r="H1786" s="4" t="s">
        <v>12</v>
      </c>
      <c r="I1786" s="4" t="s">
        <v>2</v>
      </c>
      <c r="J1786" s="4" t="s">
        <v>3</v>
      </c>
      <c r="K1786" s="4" t="s">
        <v>14</v>
      </c>
      <c r="L1786" s="4" t="s">
        <v>15</v>
      </c>
      <c r="M1786" s="9">
        <v>5</v>
      </c>
      <c r="N1786" s="6">
        <v>36.700000000000003</v>
      </c>
      <c r="O1786" s="7">
        <v>0</v>
      </c>
      <c r="P1786" s="6">
        <v>13.45</v>
      </c>
      <c r="Q1786" s="6">
        <f t="shared" si="108"/>
        <v>183.5</v>
      </c>
      <c r="R1786" s="6">
        <f t="shared" si="109"/>
        <v>67.25</v>
      </c>
      <c r="S1786" s="6">
        <f t="shared" si="110"/>
        <v>116.25</v>
      </c>
      <c r="T1786" s="8">
        <f t="shared" si="111"/>
        <v>0.63351498637602177</v>
      </c>
      <c r="U1786" s="5">
        <f>YEAR(SalesDataTable[[#This Row],[Order Date]])</f>
        <v>2026</v>
      </c>
      <c r="V1786" s="8" t="str">
        <f>"Q"&amp;ROUNDUP(MONTH(SalesDataTable[[#This Row],[Order Date]])/3,0)</f>
        <v>Q3</v>
      </c>
      <c r="W1786" s="9">
        <f>MONTH(SalesDataTable[[#This Row],[Order Date]])</f>
        <v>8</v>
      </c>
      <c r="X1786" s="8" t="str">
        <f>TEXT(SalesDataTable[[#This Row],[Order Date]],"mmm")</f>
        <v>Aug</v>
      </c>
    </row>
    <row r="1787" spans="1:24" ht="16">
      <c r="A1787" s="2">
        <v>5180</v>
      </c>
      <c r="B1787" s="3">
        <v>46263</v>
      </c>
      <c r="C1787" s="5">
        <f>YEAR(SalesDataTable[[#This Row],[Order Date]])</f>
        <v>2026</v>
      </c>
      <c r="D1787" s="14" t="str">
        <f>"Q"&amp;ROUNDUP(MONTH(SalesDataTable[[#This Row],[Order Date]])/3,0)</f>
        <v>Q3</v>
      </c>
      <c r="E1787" s="5">
        <f>MONTH(SalesDataTable[[#This Row],[Order Date]])</f>
        <v>8</v>
      </c>
      <c r="F1787" s="5" t="str">
        <f>TEXT(SalesDataTable[[#This Row],[Order Date]], "MMM")</f>
        <v>Aug</v>
      </c>
      <c r="G1787" s="4" t="s">
        <v>0</v>
      </c>
      <c r="H1787" s="4" t="s">
        <v>50</v>
      </c>
      <c r="I1787" s="4" t="s">
        <v>8</v>
      </c>
      <c r="J1787" s="4" t="s">
        <v>16</v>
      </c>
      <c r="K1787" s="4" t="s">
        <v>23</v>
      </c>
      <c r="L1787" s="4" t="s">
        <v>51</v>
      </c>
      <c r="M1787" s="9">
        <v>8</v>
      </c>
      <c r="N1787" s="6">
        <v>124</v>
      </c>
      <c r="O1787" s="7">
        <v>0.1</v>
      </c>
      <c r="P1787" s="6">
        <v>61.85</v>
      </c>
      <c r="Q1787" s="6">
        <f t="shared" si="108"/>
        <v>892.80000000000007</v>
      </c>
      <c r="R1787" s="6">
        <f t="shared" si="109"/>
        <v>494.8</v>
      </c>
      <c r="S1787" s="6">
        <f t="shared" si="110"/>
        <v>398.00000000000006</v>
      </c>
      <c r="T1787" s="8">
        <f t="shared" si="111"/>
        <v>0.44578853046594985</v>
      </c>
      <c r="U1787" s="5">
        <f>YEAR(SalesDataTable[[#This Row],[Order Date]])</f>
        <v>2026</v>
      </c>
      <c r="V1787" s="8" t="str">
        <f>"Q"&amp;ROUNDUP(MONTH(SalesDataTable[[#This Row],[Order Date]])/3,0)</f>
        <v>Q3</v>
      </c>
      <c r="W1787" s="9">
        <f>MONTH(SalesDataTable[[#This Row],[Order Date]])</f>
        <v>8</v>
      </c>
      <c r="X1787" s="8" t="str">
        <f>TEXT(SalesDataTable[[#This Row],[Order Date]],"mmm")</f>
        <v>Aug</v>
      </c>
    </row>
    <row r="1788" spans="1:24" ht="16">
      <c r="A1788" s="2">
        <v>121</v>
      </c>
      <c r="B1788" s="3">
        <v>46264</v>
      </c>
      <c r="C1788" s="5">
        <f>YEAR(SalesDataTable[[#This Row],[Order Date]])</f>
        <v>2026</v>
      </c>
      <c r="D1788" s="14" t="str">
        <f>"Q"&amp;ROUNDUP(MONTH(SalesDataTable[[#This Row],[Order Date]])/3,0)</f>
        <v>Q3</v>
      </c>
      <c r="E1788" s="5">
        <f>MONTH(SalesDataTable[[#This Row],[Order Date]])</f>
        <v>8</v>
      </c>
      <c r="F1788" s="5" t="str">
        <f>TEXT(SalesDataTable[[#This Row],[Order Date]], "MMM")</f>
        <v>Aug</v>
      </c>
      <c r="G1788" s="4" t="s">
        <v>6</v>
      </c>
      <c r="H1788" s="4" t="s">
        <v>7</v>
      </c>
      <c r="I1788" s="4" t="s">
        <v>28</v>
      </c>
      <c r="J1788" s="4" t="s">
        <v>13</v>
      </c>
      <c r="K1788" s="4" t="s">
        <v>4</v>
      </c>
      <c r="L1788" s="4" t="s">
        <v>5</v>
      </c>
      <c r="M1788" s="9">
        <v>1</v>
      </c>
      <c r="N1788" s="6">
        <v>81.23</v>
      </c>
      <c r="O1788" s="7">
        <v>0.1</v>
      </c>
      <c r="P1788" s="6">
        <v>42.65</v>
      </c>
      <c r="Q1788" s="6">
        <f t="shared" si="108"/>
        <v>73.106999999999999</v>
      </c>
      <c r="R1788" s="6">
        <f t="shared" si="109"/>
        <v>42.65</v>
      </c>
      <c r="S1788" s="6">
        <f t="shared" si="110"/>
        <v>30.457000000000001</v>
      </c>
      <c r="T1788" s="8">
        <f t="shared" si="111"/>
        <v>0.41660853269864723</v>
      </c>
      <c r="U1788" s="5">
        <f>YEAR(SalesDataTable[[#This Row],[Order Date]])</f>
        <v>2026</v>
      </c>
      <c r="V1788" s="8" t="str">
        <f>"Q"&amp;ROUNDUP(MONTH(SalesDataTable[[#This Row],[Order Date]])/3,0)</f>
        <v>Q3</v>
      </c>
      <c r="W1788" s="9">
        <f>MONTH(SalesDataTable[[#This Row],[Order Date]])</f>
        <v>8</v>
      </c>
      <c r="X1788" s="8" t="str">
        <f>TEXT(SalesDataTable[[#This Row],[Order Date]],"mmm")</f>
        <v>Aug</v>
      </c>
    </row>
    <row r="1789" spans="1:24" ht="16">
      <c r="A1789" s="2">
        <v>618</v>
      </c>
      <c r="B1789" s="3">
        <v>46264</v>
      </c>
      <c r="C1789" s="5">
        <f>YEAR(SalesDataTable[[#This Row],[Order Date]])</f>
        <v>2026</v>
      </c>
      <c r="D1789" s="14" t="str">
        <f>"Q"&amp;ROUNDUP(MONTH(SalesDataTable[[#This Row],[Order Date]])/3,0)</f>
        <v>Q3</v>
      </c>
      <c r="E1789" s="5">
        <f>MONTH(SalesDataTable[[#This Row],[Order Date]])</f>
        <v>8</v>
      </c>
      <c r="F1789" s="5" t="str">
        <f>TEXT(SalesDataTable[[#This Row],[Order Date]], "MMM")</f>
        <v>Aug</v>
      </c>
      <c r="G1789" s="4" t="s">
        <v>6</v>
      </c>
      <c r="H1789" s="4" t="s">
        <v>43</v>
      </c>
      <c r="I1789" s="4" t="s">
        <v>2</v>
      </c>
      <c r="J1789" s="4" t="s">
        <v>16</v>
      </c>
      <c r="K1789" s="4" t="s">
        <v>4</v>
      </c>
      <c r="L1789" s="4" t="s">
        <v>26</v>
      </c>
      <c r="M1789" s="9">
        <v>2</v>
      </c>
      <c r="N1789" s="6">
        <v>41.06</v>
      </c>
      <c r="O1789" s="7">
        <v>0.05</v>
      </c>
      <c r="P1789" s="6">
        <v>16.559999999999999</v>
      </c>
      <c r="Q1789" s="6">
        <f t="shared" si="108"/>
        <v>78.013999999999996</v>
      </c>
      <c r="R1789" s="6">
        <f t="shared" si="109"/>
        <v>33.119999999999997</v>
      </c>
      <c r="S1789" s="6">
        <f t="shared" si="110"/>
        <v>44.893999999999998</v>
      </c>
      <c r="T1789" s="8">
        <f t="shared" si="111"/>
        <v>0.5754608147255621</v>
      </c>
      <c r="U1789" s="5">
        <f>YEAR(SalesDataTable[[#This Row],[Order Date]])</f>
        <v>2026</v>
      </c>
      <c r="V1789" s="8" t="str">
        <f>"Q"&amp;ROUNDUP(MONTH(SalesDataTable[[#This Row],[Order Date]])/3,0)</f>
        <v>Q3</v>
      </c>
      <c r="W1789" s="9">
        <f>MONTH(SalesDataTable[[#This Row],[Order Date]])</f>
        <v>8</v>
      </c>
      <c r="X1789" s="8" t="str">
        <f>TEXT(SalesDataTable[[#This Row],[Order Date]],"mmm")</f>
        <v>Aug</v>
      </c>
    </row>
    <row r="1790" spans="1:24" ht="16">
      <c r="A1790" s="2">
        <v>2860</v>
      </c>
      <c r="B1790" s="3">
        <v>46264</v>
      </c>
      <c r="C1790" s="5">
        <f>YEAR(SalesDataTable[[#This Row],[Order Date]])</f>
        <v>2026</v>
      </c>
      <c r="D1790" s="14" t="str">
        <f>"Q"&amp;ROUNDUP(MONTH(SalesDataTable[[#This Row],[Order Date]])/3,0)</f>
        <v>Q3</v>
      </c>
      <c r="E1790" s="5">
        <f>MONTH(SalesDataTable[[#This Row],[Order Date]])</f>
        <v>8</v>
      </c>
      <c r="F1790" s="5" t="str">
        <f>TEXT(SalesDataTable[[#This Row],[Order Date]], "MMM")</f>
        <v>Aug</v>
      </c>
      <c r="G1790" s="4" t="s">
        <v>20</v>
      </c>
      <c r="H1790" s="4" t="s">
        <v>31</v>
      </c>
      <c r="I1790" s="4" t="s">
        <v>28</v>
      </c>
      <c r="J1790" s="4" t="s">
        <v>3</v>
      </c>
      <c r="K1790" s="4" t="s">
        <v>9</v>
      </c>
      <c r="L1790" s="4" t="s">
        <v>17</v>
      </c>
      <c r="M1790" s="9">
        <v>1</v>
      </c>
      <c r="N1790" s="6">
        <v>143.49</v>
      </c>
      <c r="O1790" s="7">
        <v>0.1</v>
      </c>
      <c r="P1790" s="6">
        <v>80.72</v>
      </c>
      <c r="Q1790" s="6">
        <f t="shared" si="108"/>
        <v>129.14100000000002</v>
      </c>
      <c r="R1790" s="6">
        <f t="shared" si="109"/>
        <v>80.72</v>
      </c>
      <c r="S1790" s="6">
        <f t="shared" si="110"/>
        <v>48.421000000000021</v>
      </c>
      <c r="T1790" s="8">
        <f t="shared" si="111"/>
        <v>0.3749467636149636</v>
      </c>
      <c r="U1790" s="5">
        <f>YEAR(SalesDataTable[[#This Row],[Order Date]])</f>
        <v>2026</v>
      </c>
      <c r="V1790" s="8" t="str">
        <f>"Q"&amp;ROUNDUP(MONTH(SalesDataTable[[#This Row],[Order Date]])/3,0)</f>
        <v>Q3</v>
      </c>
      <c r="W1790" s="9">
        <f>MONTH(SalesDataTable[[#This Row],[Order Date]])</f>
        <v>8</v>
      </c>
      <c r="X1790" s="8" t="str">
        <f>TEXT(SalesDataTable[[#This Row],[Order Date]],"mmm")</f>
        <v>Aug</v>
      </c>
    </row>
    <row r="1791" spans="1:24" ht="16">
      <c r="A1791" s="2">
        <v>3768</v>
      </c>
      <c r="B1791" s="3">
        <v>46264</v>
      </c>
      <c r="C1791" s="5">
        <f>YEAR(SalesDataTable[[#This Row],[Order Date]])</f>
        <v>2026</v>
      </c>
      <c r="D1791" s="14" t="str">
        <f>"Q"&amp;ROUNDUP(MONTH(SalesDataTable[[#This Row],[Order Date]])/3,0)</f>
        <v>Q3</v>
      </c>
      <c r="E1791" s="5">
        <f>MONTH(SalesDataTable[[#This Row],[Order Date]])</f>
        <v>8</v>
      </c>
      <c r="F1791" s="5" t="str">
        <f>TEXT(SalesDataTable[[#This Row],[Order Date]], "MMM")</f>
        <v>Aug</v>
      </c>
      <c r="G1791" s="4" t="s">
        <v>11</v>
      </c>
      <c r="H1791" s="4" t="s">
        <v>18</v>
      </c>
      <c r="I1791" s="4" t="s">
        <v>19</v>
      </c>
      <c r="J1791" s="4" t="s">
        <v>13</v>
      </c>
      <c r="K1791" s="4" t="s">
        <v>9</v>
      </c>
      <c r="L1791" s="4" t="s">
        <v>17</v>
      </c>
      <c r="M1791" s="9">
        <v>1</v>
      </c>
      <c r="N1791" s="6">
        <v>143.38</v>
      </c>
      <c r="O1791" s="7">
        <v>0</v>
      </c>
      <c r="P1791" s="6">
        <v>78.37</v>
      </c>
      <c r="Q1791" s="6">
        <f t="shared" si="108"/>
        <v>143.38</v>
      </c>
      <c r="R1791" s="6">
        <f t="shared" si="109"/>
        <v>78.37</v>
      </c>
      <c r="S1791" s="6">
        <f t="shared" si="110"/>
        <v>65.009999999999991</v>
      </c>
      <c r="T1791" s="8">
        <f t="shared" si="111"/>
        <v>0.45341051750592826</v>
      </c>
      <c r="U1791" s="5">
        <f>YEAR(SalesDataTable[[#This Row],[Order Date]])</f>
        <v>2026</v>
      </c>
      <c r="V1791" s="8" t="str">
        <f>"Q"&amp;ROUNDUP(MONTH(SalesDataTable[[#This Row],[Order Date]])/3,0)</f>
        <v>Q3</v>
      </c>
      <c r="W1791" s="9">
        <f>MONTH(SalesDataTable[[#This Row],[Order Date]])</f>
        <v>8</v>
      </c>
      <c r="X1791" s="8" t="str">
        <f>TEXT(SalesDataTable[[#This Row],[Order Date]],"mmm")</f>
        <v>Aug</v>
      </c>
    </row>
    <row r="1792" spans="1:24" ht="16">
      <c r="A1792" s="2">
        <v>3987</v>
      </c>
      <c r="B1792" s="3">
        <v>46264</v>
      </c>
      <c r="C1792" s="5">
        <f>YEAR(SalesDataTable[[#This Row],[Order Date]])</f>
        <v>2026</v>
      </c>
      <c r="D1792" s="14" t="str">
        <f>"Q"&amp;ROUNDUP(MONTH(SalesDataTable[[#This Row],[Order Date]])/3,0)</f>
        <v>Q3</v>
      </c>
      <c r="E1792" s="5">
        <f>MONTH(SalesDataTable[[#This Row],[Order Date]])</f>
        <v>8</v>
      </c>
      <c r="F1792" s="5" t="str">
        <f>TEXT(SalesDataTable[[#This Row],[Order Date]], "MMM")</f>
        <v>Aug</v>
      </c>
      <c r="G1792" s="4" t="s">
        <v>6</v>
      </c>
      <c r="H1792" s="4" t="s">
        <v>43</v>
      </c>
      <c r="I1792" s="4" t="s">
        <v>28</v>
      </c>
      <c r="J1792" s="4" t="s">
        <v>16</v>
      </c>
      <c r="K1792" s="4" t="s">
        <v>9</v>
      </c>
      <c r="L1792" s="4" t="s">
        <v>17</v>
      </c>
      <c r="M1792" s="9">
        <v>1</v>
      </c>
      <c r="N1792" s="6">
        <v>144.54</v>
      </c>
      <c r="O1792" s="7">
        <v>0</v>
      </c>
      <c r="P1792" s="6">
        <v>78.77</v>
      </c>
      <c r="Q1792" s="6">
        <f t="shared" si="108"/>
        <v>144.54</v>
      </c>
      <c r="R1792" s="6">
        <f t="shared" si="109"/>
        <v>78.77</v>
      </c>
      <c r="S1792" s="6">
        <f t="shared" si="110"/>
        <v>65.77</v>
      </c>
      <c r="T1792" s="8">
        <f t="shared" si="111"/>
        <v>0.45502974955029751</v>
      </c>
      <c r="U1792" s="5">
        <f>YEAR(SalesDataTable[[#This Row],[Order Date]])</f>
        <v>2026</v>
      </c>
      <c r="V1792" s="8" t="str">
        <f>"Q"&amp;ROUNDUP(MONTH(SalesDataTable[[#This Row],[Order Date]])/3,0)</f>
        <v>Q3</v>
      </c>
      <c r="W1792" s="9">
        <f>MONTH(SalesDataTable[[#This Row],[Order Date]])</f>
        <v>8</v>
      </c>
      <c r="X1792" s="8" t="str">
        <f>TEXT(SalesDataTable[[#This Row],[Order Date]],"mmm")</f>
        <v>Aug</v>
      </c>
    </row>
    <row r="1793" spans="1:24" ht="16">
      <c r="A1793" s="2">
        <v>4990</v>
      </c>
      <c r="B1793" s="3">
        <v>46264</v>
      </c>
      <c r="C1793" s="5">
        <f>YEAR(SalesDataTable[[#This Row],[Order Date]])</f>
        <v>2026</v>
      </c>
      <c r="D1793" s="14" t="str">
        <f>"Q"&amp;ROUNDUP(MONTH(SalesDataTable[[#This Row],[Order Date]])/3,0)</f>
        <v>Q3</v>
      </c>
      <c r="E1793" s="5">
        <f>MONTH(SalesDataTable[[#This Row],[Order Date]])</f>
        <v>8</v>
      </c>
      <c r="F1793" s="5" t="str">
        <f>TEXT(SalesDataTable[[#This Row],[Order Date]], "MMM")</f>
        <v>Aug</v>
      </c>
      <c r="G1793" s="4" t="s">
        <v>20</v>
      </c>
      <c r="H1793" s="4" t="s">
        <v>33</v>
      </c>
      <c r="I1793" s="4" t="s">
        <v>28</v>
      </c>
      <c r="J1793" s="4" t="s">
        <v>3</v>
      </c>
      <c r="K1793" s="4" t="s">
        <v>34</v>
      </c>
      <c r="L1793" s="4" t="s">
        <v>35</v>
      </c>
      <c r="M1793" s="9">
        <v>1</v>
      </c>
      <c r="N1793" s="6">
        <v>40.92</v>
      </c>
      <c r="O1793" s="7">
        <v>0.1</v>
      </c>
      <c r="P1793" s="6">
        <v>14.94</v>
      </c>
      <c r="Q1793" s="6">
        <f t="shared" si="108"/>
        <v>36.828000000000003</v>
      </c>
      <c r="R1793" s="6">
        <f t="shared" si="109"/>
        <v>14.94</v>
      </c>
      <c r="S1793" s="6">
        <f t="shared" si="110"/>
        <v>21.888000000000005</v>
      </c>
      <c r="T1793" s="8">
        <f t="shared" si="111"/>
        <v>0.59433040078201382</v>
      </c>
      <c r="U1793" s="5">
        <f>YEAR(SalesDataTable[[#This Row],[Order Date]])</f>
        <v>2026</v>
      </c>
      <c r="V1793" s="8" t="str">
        <f>"Q"&amp;ROUNDUP(MONTH(SalesDataTable[[#This Row],[Order Date]])/3,0)</f>
        <v>Q3</v>
      </c>
      <c r="W1793" s="9">
        <f>MONTH(SalesDataTable[[#This Row],[Order Date]])</f>
        <v>8</v>
      </c>
      <c r="X1793" s="8" t="str">
        <f>TEXT(SalesDataTable[[#This Row],[Order Date]],"mmm")</f>
        <v>Aug</v>
      </c>
    </row>
    <row r="1794" spans="1:24" ht="16">
      <c r="A1794" s="2">
        <v>348</v>
      </c>
      <c r="B1794" s="3">
        <v>46265</v>
      </c>
      <c r="C1794" s="5">
        <f>YEAR(SalesDataTable[[#This Row],[Order Date]])</f>
        <v>2026</v>
      </c>
      <c r="D1794" s="14" t="str">
        <f>"Q"&amp;ROUNDUP(MONTH(SalesDataTable[[#This Row],[Order Date]])/3,0)</f>
        <v>Q3</v>
      </c>
      <c r="E1794" s="5">
        <f>MONTH(SalesDataTable[[#This Row],[Order Date]])</f>
        <v>8</v>
      </c>
      <c r="F1794" s="5" t="str">
        <f>TEXT(SalesDataTable[[#This Row],[Order Date]], "MMM")</f>
        <v>Aug</v>
      </c>
      <c r="G1794" s="4" t="s">
        <v>6</v>
      </c>
      <c r="H1794" s="4" t="s">
        <v>43</v>
      </c>
      <c r="I1794" s="4" t="s">
        <v>8</v>
      </c>
      <c r="J1794" s="4" t="s">
        <v>16</v>
      </c>
      <c r="K1794" s="4" t="s">
        <v>9</v>
      </c>
      <c r="L1794" s="4" t="s">
        <v>37</v>
      </c>
      <c r="M1794" s="9">
        <v>5</v>
      </c>
      <c r="N1794" s="6">
        <v>151.21</v>
      </c>
      <c r="O1794" s="7">
        <v>0.15</v>
      </c>
      <c r="P1794" s="6">
        <v>77.12</v>
      </c>
      <c r="Q1794" s="6">
        <f t="shared" ref="Q1794:Q1857" si="112">M1794*N1794*(1-O1794)</f>
        <v>642.64250000000004</v>
      </c>
      <c r="R1794" s="6">
        <f t="shared" ref="R1794:R1857" si="113">M1794*P1794</f>
        <v>385.6</v>
      </c>
      <c r="S1794" s="6">
        <f t="shared" ref="S1794:S1857" si="114">Q1794-R1794</f>
        <v>257.04250000000002</v>
      </c>
      <c r="T1794" s="8">
        <f t="shared" ref="T1794:T1857" si="115">IFERROR(S1794/Q1794,0)</f>
        <v>0.39997743691087967</v>
      </c>
      <c r="U1794" s="5">
        <f>YEAR(SalesDataTable[[#This Row],[Order Date]])</f>
        <v>2026</v>
      </c>
      <c r="V1794" s="8" t="str">
        <f>"Q"&amp;ROUNDUP(MONTH(SalesDataTable[[#This Row],[Order Date]])/3,0)</f>
        <v>Q3</v>
      </c>
      <c r="W1794" s="9">
        <f>MONTH(SalesDataTable[[#This Row],[Order Date]])</f>
        <v>8</v>
      </c>
      <c r="X1794" s="8" t="str">
        <f>TEXT(SalesDataTable[[#This Row],[Order Date]],"mmm")</f>
        <v>Aug</v>
      </c>
    </row>
    <row r="1795" spans="1:24" ht="16">
      <c r="A1795" s="2">
        <v>1642</v>
      </c>
      <c r="B1795" s="3">
        <v>46265</v>
      </c>
      <c r="C1795" s="5">
        <f>YEAR(SalesDataTable[[#This Row],[Order Date]])</f>
        <v>2026</v>
      </c>
      <c r="D1795" s="14" t="str">
        <f>"Q"&amp;ROUNDUP(MONTH(SalesDataTable[[#This Row],[Order Date]])/3,0)</f>
        <v>Q3</v>
      </c>
      <c r="E1795" s="5">
        <f>MONTH(SalesDataTable[[#This Row],[Order Date]])</f>
        <v>8</v>
      </c>
      <c r="F1795" s="5" t="str">
        <f>TEXT(SalesDataTable[[#This Row],[Order Date]], "MMM")</f>
        <v>Aug</v>
      </c>
      <c r="G1795" s="4" t="s">
        <v>20</v>
      </c>
      <c r="H1795" s="4" t="s">
        <v>33</v>
      </c>
      <c r="I1795" s="4" t="s">
        <v>28</v>
      </c>
      <c r="J1795" s="4" t="s">
        <v>13</v>
      </c>
      <c r="K1795" s="4" t="s">
        <v>34</v>
      </c>
      <c r="L1795" s="4" t="s">
        <v>35</v>
      </c>
      <c r="M1795" s="9">
        <v>1</v>
      </c>
      <c r="N1795" s="6">
        <v>40.770000000000003</v>
      </c>
      <c r="O1795" s="7">
        <v>0</v>
      </c>
      <c r="P1795" s="6">
        <v>15.13</v>
      </c>
      <c r="Q1795" s="6">
        <f t="shared" si="112"/>
        <v>40.770000000000003</v>
      </c>
      <c r="R1795" s="6">
        <f t="shared" si="113"/>
        <v>15.13</v>
      </c>
      <c r="S1795" s="6">
        <f t="shared" si="114"/>
        <v>25.64</v>
      </c>
      <c r="T1795" s="8">
        <f t="shared" si="115"/>
        <v>0.62889379445670834</v>
      </c>
      <c r="U1795" s="5">
        <f>YEAR(SalesDataTable[[#This Row],[Order Date]])</f>
        <v>2026</v>
      </c>
      <c r="V1795" s="8" t="str">
        <f>"Q"&amp;ROUNDUP(MONTH(SalesDataTable[[#This Row],[Order Date]])/3,0)</f>
        <v>Q3</v>
      </c>
      <c r="W1795" s="9">
        <f>MONTH(SalesDataTable[[#This Row],[Order Date]])</f>
        <v>8</v>
      </c>
      <c r="X1795" s="8" t="str">
        <f>TEXT(SalesDataTable[[#This Row],[Order Date]],"mmm")</f>
        <v>Aug</v>
      </c>
    </row>
    <row r="1796" spans="1:24" ht="16">
      <c r="A1796" s="2">
        <v>2146</v>
      </c>
      <c r="B1796" s="3">
        <v>46265</v>
      </c>
      <c r="C1796" s="5">
        <f>YEAR(SalesDataTable[[#This Row],[Order Date]])</f>
        <v>2026</v>
      </c>
      <c r="D1796" s="14" t="str">
        <f>"Q"&amp;ROUNDUP(MONTH(SalesDataTable[[#This Row],[Order Date]])/3,0)</f>
        <v>Q3</v>
      </c>
      <c r="E1796" s="5">
        <f>MONTH(SalesDataTable[[#This Row],[Order Date]])</f>
        <v>8</v>
      </c>
      <c r="F1796" s="5" t="str">
        <f>TEXT(SalesDataTable[[#This Row],[Order Date]], "MMM")</f>
        <v>Aug</v>
      </c>
      <c r="G1796" s="4" t="s">
        <v>0</v>
      </c>
      <c r="H1796" s="4" t="s">
        <v>1</v>
      </c>
      <c r="I1796" s="4" t="s">
        <v>28</v>
      </c>
      <c r="J1796" s="4" t="s">
        <v>13</v>
      </c>
      <c r="K1796" s="4" t="s">
        <v>34</v>
      </c>
      <c r="L1796" s="4" t="s">
        <v>42</v>
      </c>
      <c r="M1796" s="9">
        <v>1</v>
      </c>
      <c r="N1796" s="6">
        <v>35.47</v>
      </c>
      <c r="O1796" s="7">
        <v>0.05</v>
      </c>
      <c r="P1796" s="6">
        <v>14.1</v>
      </c>
      <c r="Q1796" s="6">
        <f t="shared" si="112"/>
        <v>33.6965</v>
      </c>
      <c r="R1796" s="6">
        <f t="shared" si="113"/>
        <v>14.1</v>
      </c>
      <c r="S1796" s="6">
        <f t="shared" si="114"/>
        <v>19.596499999999999</v>
      </c>
      <c r="T1796" s="8">
        <f t="shared" si="115"/>
        <v>0.58155891561438122</v>
      </c>
      <c r="U1796" s="5">
        <f>YEAR(SalesDataTable[[#This Row],[Order Date]])</f>
        <v>2026</v>
      </c>
      <c r="V1796" s="8" t="str">
        <f>"Q"&amp;ROUNDUP(MONTH(SalesDataTable[[#This Row],[Order Date]])/3,0)</f>
        <v>Q3</v>
      </c>
      <c r="W1796" s="9">
        <f>MONTH(SalesDataTable[[#This Row],[Order Date]])</f>
        <v>8</v>
      </c>
      <c r="X1796" s="8" t="str">
        <f>TEXT(SalesDataTable[[#This Row],[Order Date]],"mmm")</f>
        <v>Aug</v>
      </c>
    </row>
    <row r="1797" spans="1:24" ht="16">
      <c r="A1797" s="2">
        <v>2629</v>
      </c>
      <c r="B1797" s="3">
        <v>46265</v>
      </c>
      <c r="C1797" s="5">
        <f>YEAR(SalesDataTable[[#This Row],[Order Date]])</f>
        <v>2026</v>
      </c>
      <c r="D1797" s="14" t="str">
        <f>"Q"&amp;ROUNDUP(MONTH(SalesDataTable[[#This Row],[Order Date]])/3,0)</f>
        <v>Q3</v>
      </c>
      <c r="E1797" s="5">
        <f>MONTH(SalesDataTable[[#This Row],[Order Date]])</f>
        <v>8</v>
      </c>
      <c r="F1797" s="5" t="str">
        <f>TEXT(SalesDataTable[[#This Row],[Order Date]], "MMM")</f>
        <v>Aug</v>
      </c>
      <c r="G1797" s="4" t="s">
        <v>20</v>
      </c>
      <c r="H1797" s="4" t="s">
        <v>33</v>
      </c>
      <c r="I1797" s="4" t="s">
        <v>2</v>
      </c>
      <c r="J1797" s="4" t="s">
        <v>3</v>
      </c>
      <c r="K1797" s="4" t="s">
        <v>4</v>
      </c>
      <c r="L1797" s="4" t="s">
        <v>5</v>
      </c>
      <c r="M1797" s="9">
        <v>1</v>
      </c>
      <c r="N1797" s="6">
        <v>81.72</v>
      </c>
      <c r="O1797" s="7">
        <v>0</v>
      </c>
      <c r="P1797" s="6">
        <v>42.38</v>
      </c>
      <c r="Q1797" s="6">
        <f t="shared" si="112"/>
        <v>81.72</v>
      </c>
      <c r="R1797" s="6">
        <f t="shared" si="113"/>
        <v>42.38</v>
      </c>
      <c r="S1797" s="6">
        <f t="shared" si="114"/>
        <v>39.339999999999996</v>
      </c>
      <c r="T1797" s="8">
        <f t="shared" si="115"/>
        <v>0.48139990210474787</v>
      </c>
      <c r="U1797" s="5">
        <f>YEAR(SalesDataTable[[#This Row],[Order Date]])</f>
        <v>2026</v>
      </c>
      <c r="V1797" s="8" t="str">
        <f>"Q"&amp;ROUNDUP(MONTH(SalesDataTable[[#This Row],[Order Date]])/3,0)</f>
        <v>Q3</v>
      </c>
      <c r="W1797" s="9">
        <f>MONTH(SalesDataTable[[#This Row],[Order Date]])</f>
        <v>8</v>
      </c>
      <c r="X1797" s="8" t="str">
        <f>TEXT(SalesDataTable[[#This Row],[Order Date]],"mmm")</f>
        <v>Aug</v>
      </c>
    </row>
    <row r="1798" spans="1:24" ht="16">
      <c r="A1798" s="2">
        <v>2870</v>
      </c>
      <c r="B1798" s="3">
        <v>46265</v>
      </c>
      <c r="C1798" s="5">
        <f>YEAR(SalesDataTable[[#This Row],[Order Date]])</f>
        <v>2026</v>
      </c>
      <c r="D1798" s="14" t="str">
        <f>"Q"&amp;ROUNDUP(MONTH(SalesDataTable[[#This Row],[Order Date]])/3,0)</f>
        <v>Q3</v>
      </c>
      <c r="E1798" s="5">
        <f>MONTH(SalesDataTable[[#This Row],[Order Date]])</f>
        <v>8</v>
      </c>
      <c r="F1798" s="5" t="str">
        <f>TEXT(SalesDataTable[[#This Row],[Order Date]], "MMM")</f>
        <v>Aug</v>
      </c>
      <c r="G1798" s="4" t="s">
        <v>20</v>
      </c>
      <c r="H1798" s="4" t="s">
        <v>31</v>
      </c>
      <c r="I1798" s="4" t="s">
        <v>2</v>
      </c>
      <c r="J1798" s="4" t="s">
        <v>13</v>
      </c>
      <c r="K1798" s="4" t="s">
        <v>14</v>
      </c>
      <c r="L1798" s="4" t="s">
        <v>32</v>
      </c>
      <c r="M1798" s="9">
        <v>1</v>
      </c>
      <c r="N1798" s="6">
        <v>45.84</v>
      </c>
      <c r="O1798" s="7">
        <v>0</v>
      </c>
      <c r="P1798" s="6">
        <v>17.84</v>
      </c>
      <c r="Q1798" s="6">
        <f t="shared" si="112"/>
        <v>45.84</v>
      </c>
      <c r="R1798" s="6">
        <f t="shared" si="113"/>
        <v>17.84</v>
      </c>
      <c r="S1798" s="6">
        <f t="shared" si="114"/>
        <v>28.000000000000004</v>
      </c>
      <c r="T1798" s="8">
        <f t="shared" si="115"/>
        <v>0.61082024432809778</v>
      </c>
      <c r="U1798" s="5">
        <f>YEAR(SalesDataTable[[#This Row],[Order Date]])</f>
        <v>2026</v>
      </c>
      <c r="V1798" s="8" t="str">
        <f>"Q"&amp;ROUNDUP(MONTH(SalesDataTable[[#This Row],[Order Date]])/3,0)</f>
        <v>Q3</v>
      </c>
      <c r="W1798" s="9">
        <f>MONTH(SalesDataTable[[#This Row],[Order Date]])</f>
        <v>8</v>
      </c>
      <c r="X1798" s="8" t="str">
        <f>TEXT(SalesDataTable[[#This Row],[Order Date]],"mmm")</f>
        <v>Aug</v>
      </c>
    </row>
    <row r="1799" spans="1:24" ht="16">
      <c r="A1799" s="2">
        <v>2975</v>
      </c>
      <c r="B1799" s="3">
        <v>46265</v>
      </c>
      <c r="C1799" s="5">
        <f>YEAR(SalesDataTable[[#This Row],[Order Date]])</f>
        <v>2026</v>
      </c>
      <c r="D1799" s="14" t="str">
        <f>"Q"&amp;ROUNDUP(MONTH(SalesDataTable[[#This Row],[Order Date]])/3,0)</f>
        <v>Q3</v>
      </c>
      <c r="E1799" s="5">
        <f>MONTH(SalesDataTable[[#This Row],[Order Date]])</f>
        <v>8</v>
      </c>
      <c r="F1799" s="5" t="str">
        <f>TEXT(SalesDataTable[[#This Row],[Order Date]], "MMM")</f>
        <v>Aug</v>
      </c>
      <c r="G1799" s="4" t="s">
        <v>6</v>
      </c>
      <c r="H1799" s="4" t="s">
        <v>43</v>
      </c>
      <c r="I1799" s="4" t="s">
        <v>2</v>
      </c>
      <c r="J1799" s="4" t="s">
        <v>13</v>
      </c>
      <c r="K1799" s="4" t="s">
        <v>14</v>
      </c>
      <c r="L1799" s="4" t="s">
        <v>32</v>
      </c>
      <c r="M1799" s="9">
        <v>1</v>
      </c>
      <c r="N1799" s="6">
        <v>46.59</v>
      </c>
      <c r="O1799" s="7">
        <v>0</v>
      </c>
      <c r="P1799" s="6">
        <v>18.47</v>
      </c>
      <c r="Q1799" s="6">
        <f t="shared" si="112"/>
        <v>46.59</v>
      </c>
      <c r="R1799" s="6">
        <f t="shared" si="113"/>
        <v>18.47</v>
      </c>
      <c r="S1799" s="6">
        <f t="shared" si="114"/>
        <v>28.120000000000005</v>
      </c>
      <c r="T1799" s="8">
        <f t="shared" si="115"/>
        <v>0.60356299635114841</v>
      </c>
      <c r="U1799" s="5">
        <f>YEAR(SalesDataTable[[#This Row],[Order Date]])</f>
        <v>2026</v>
      </c>
      <c r="V1799" s="8" t="str">
        <f>"Q"&amp;ROUNDUP(MONTH(SalesDataTable[[#This Row],[Order Date]])/3,0)</f>
        <v>Q3</v>
      </c>
      <c r="W1799" s="9">
        <f>MONTH(SalesDataTable[[#This Row],[Order Date]])</f>
        <v>8</v>
      </c>
      <c r="X1799" s="8" t="str">
        <f>TEXT(SalesDataTable[[#This Row],[Order Date]],"mmm")</f>
        <v>Aug</v>
      </c>
    </row>
    <row r="1800" spans="1:24" ht="16">
      <c r="A1800" s="2">
        <v>3163</v>
      </c>
      <c r="B1800" s="3">
        <v>46265</v>
      </c>
      <c r="C1800" s="5">
        <f>YEAR(SalesDataTable[[#This Row],[Order Date]])</f>
        <v>2026</v>
      </c>
      <c r="D1800" s="14" t="str">
        <f>"Q"&amp;ROUNDUP(MONTH(SalesDataTable[[#This Row],[Order Date]])/3,0)</f>
        <v>Q3</v>
      </c>
      <c r="E1800" s="5">
        <f>MONTH(SalesDataTable[[#This Row],[Order Date]])</f>
        <v>8</v>
      </c>
      <c r="F1800" s="5" t="str">
        <f>TEXT(SalesDataTable[[#This Row],[Order Date]], "MMM")</f>
        <v>Aug</v>
      </c>
      <c r="G1800" s="4" t="s">
        <v>0</v>
      </c>
      <c r="H1800" s="4" t="s">
        <v>50</v>
      </c>
      <c r="I1800" s="4" t="s">
        <v>19</v>
      </c>
      <c r="J1800" s="4" t="s">
        <v>16</v>
      </c>
      <c r="K1800" s="4" t="s">
        <v>9</v>
      </c>
      <c r="L1800" s="4" t="s">
        <v>46</v>
      </c>
      <c r="M1800" s="9">
        <v>1</v>
      </c>
      <c r="N1800" s="6">
        <v>69.959999999999994</v>
      </c>
      <c r="O1800" s="7">
        <v>0</v>
      </c>
      <c r="P1800" s="6">
        <v>32.340000000000003</v>
      </c>
      <c r="Q1800" s="6">
        <f t="shared" si="112"/>
        <v>69.959999999999994</v>
      </c>
      <c r="R1800" s="6">
        <f t="shared" si="113"/>
        <v>32.340000000000003</v>
      </c>
      <c r="S1800" s="6">
        <f t="shared" si="114"/>
        <v>37.61999999999999</v>
      </c>
      <c r="T1800" s="8">
        <f t="shared" si="115"/>
        <v>0.53773584905660365</v>
      </c>
      <c r="U1800" s="5">
        <f>YEAR(SalesDataTable[[#This Row],[Order Date]])</f>
        <v>2026</v>
      </c>
      <c r="V1800" s="8" t="str">
        <f>"Q"&amp;ROUNDUP(MONTH(SalesDataTable[[#This Row],[Order Date]])/3,0)</f>
        <v>Q3</v>
      </c>
      <c r="W1800" s="9">
        <f>MONTH(SalesDataTable[[#This Row],[Order Date]])</f>
        <v>8</v>
      </c>
      <c r="X1800" s="8" t="str">
        <f>TEXT(SalesDataTable[[#This Row],[Order Date]],"mmm")</f>
        <v>Aug</v>
      </c>
    </row>
    <row r="1801" spans="1:24" ht="16">
      <c r="A1801" s="2">
        <v>94</v>
      </c>
      <c r="B1801" s="3">
        <v>46266</v>
      </c>
      <c r="C1801" s="5">
        <f>YEAR(SalesDataTable[[#This Row],[Order Date]])</f>
        <v>2026</v>
      </c>
      <c r="D1801" s="14" t="str">
        <f>"Q"&amp;ROUNDUP(MONTH(SalesDataTable[[#This Row],[Order Date]])/3,0)</f>
        <v>Q3</v>
      </c>
      <c r="E1801" s="5">
        <f>MONTH(SalesDataTable[[#This Row],[Order Date]])</f>
        <v>9</v>
      </c>
      <c r="F1801" s="5" t="str">
        <f>TEXT(SalesDataTable[[#This Row],[Order Date]], "MMM")</f>
        <v>Sep</v>
      </c>
      <c r="G1801" s="4" t="s">
        <v>6</v>
      </c>
      <c r="H1801" s="4" t="s">
        <v>27</v>
      </c>
      <c r="I1801" s="4" t="s">
        <v>19</v>
      </c>
      <c r="J1801" s="4" t="s">
        <v>3</v>
      </c>
      <c r="K1801" s="4" t="s">
        <v>4</v>
      </c>
      <c r="L1801" s="4" t="s">
        <v>22</v>
      </c>
      <c r="M1801" s="9">
        <v>5</v>
      </c>
      <c r="N1801" s="6">
        <v>50.76</v>
      </c>
      <c r="O1801" s="7">
        <v>0</v>
      </c>
      <c r="P1801" s="6">
        <v>22.89</v>
      </c>
      <c r="Q1801" s="6">
        <f t="shared" si="112"/>
        <v>253.79999999999998</v>
      </c>
      <c r="R1801" s="6">
        <f t="shared" si="113"/>
        <v>114.45</v>
      </c>
      <c r="S1801" s="6">
        <f t="shared" si="114"/>
        <v>139.34999999999997</v>
      </c>
      <c r="T1801" s="8">
        <f t="shared" si="115"/>
        <v>0.54905437352245856</v>
      </c>
      <c r="U1801" s="5">
        <f>YEAR(SalesDataTable[[#This Row],[Order Date]])</f>
        <v>2026</v>
      </c>
      <c r="V1801" s="8" t="str">
        <f>"Q"&amp;ROUNDUP(MONTH(SalesDataTable[[#This Row],[Order Date]])/3,0)</f>
        <v>Q3</v>
      </c>
      <c r="W1801" s="9">
        <f>MONTH(SalesDataTable[[#This Row],[Order Date]])</f>
        <v>9</v>
      </c>
      <c r="X1801" s="8" t="str">
        <f>TEXT(SalesDataTable[[#This Row],[Order Date]],"mmm")</f>
        <v>Sep</v>
      </c>
    </row>
    <row r="1802" spans="1:24" ht="16">
      <c r="A1802" s="2">
        <v>271</v>
      </c>
      <c r="B1802" s="3">
        <v>46266</v>
      </c>
      <c r="C1802" s="5">
        <f>YEAR(SalesDataTable[[#This Row],[Order Date]])</f>
        <v>2026</v>
      </c>
      <c r="D1802" s="14" t="str">
        <f>"Q"&amp;ROUNDUP(MONTH(SalesDataTable[[#This Row],[Order Date]])/3,0)</f>
        <v>Q3</v>
      </c>
      <c r="E1802" s="5">
        <f>MONTH(SalesDataTable[[#This Row],[Order Date]])</f>
        <v>9</v>
      </c>
      <c r="F1802" s="5" t="str">
        <f>TEXT(SalesDataTable[[#This Row],[Order Date]], "MMM")</f>
        <v>Sep</v>
      </c>
      <c r="G1802" s="4" t="s">
        <v>6</v>
      </c>
      <c r="H1802" s="4" t="s">
        <v>43</v>
      </c>
      <c r="I1802" s="4" t="s">
        <v>28</v>
      </c>
      <c r="J1802" s="4" t="s">
        <v>3</v>
      </c>
      <c r="K1802" s="4" t="s">
        <v>9</v>
      </c>
      <c r="L1802" s="4" t="s">
        <v>10</v>
      </c>
      <c r="M1802" s="9">
        <v>1</v>
      </c>
      <c r="N1802" s="6">
        <v>94.29</v>
      </c>
      <c r="O1802" s="7">
        <v>0.1</v>
      </c>
      <c r="P1802" s="6">
        <v>45.12</v>
      </c>
      <c r="Q1802" s="6">
        <f t="shared" si="112"/>
        <v>84.861000000000004</v>
      </c>
      <c r="R1802" s="6">
        <f t="shared" si="113"/>
        <v>45.12</v>
      </c>
      <c r="S1802" s="6">
        <f t="shared" si="114"/>
        <v>39.741000000000007</v>
      </c>
      <c r="T1802" s="8">
        <f t="shared" si="115"/>
        <v>0.46830699614663984</v>
      </c>
      <c r="U1802" s="5">
        <f>YEAR(SalesDataTable[[#This Row],[Order Date]])</f>
        <v>2026</v>
      </c>
      <c r="V1802" s="8" t="str">
        <f>"Q"&amp;ROUNDUP(MONTH(SalesDataTable[[#This Row],[Order Date]])/3,0)</f>
        <v>Q3</v>
      </c>
      <c r="W1802" s="9">
        <f>MONTH(SalesDataTable[[#This Row],[Order Date]])</f>
        <v>9</v>
      </c>
      <c r="X1802" s="8" t="str">
        <f>TEXT(SalesDataTable[[#This Row],[Order Date]],"mmm")</f>
        <v>Sep</v>
      </c>
    </row>
    <row r="1803" spans="1:24" ht="16">
      <c r="A1803" s="2">
        <v>1481</v>
      </c>
      <c r="B1803" s="3">
        <v>46266</v>
      </c>
      <c r="C1803" s="5">
        <f>YEAR(SalesDataTable[[#This Row],[Order Date]])</f>
        <v>2026</v>
      </c>
      <c r="D1803" s="14" t="str">
        <f>"Q"&amp;ROUNDUP(MONTH(SalesDataTable[[#This Row],[Order Date]])/3,0)</f>
        <v>Q3</v>
      </c>
      <c r="E1803" s="5">
        <f>MONTH(SalesDataTable[[#This Row],[Order Date]])</f>
        <v>9</v>
      </c>
      <c r="F1803" s="5" t="str">
        <f>TEXT(SalesDataTable[[#This Row],[Order Date]], "MMM")</f>
        <v>Sep</v>
      </c>
      <c r="G1803" s="4" t="s">
        <v>6</v>
      </c>
      <c r="H1803" s="4" t="s">
        <v>43</v>
      </c>
      <c r="I1803" s="4" t="s">
        <v>8</v>
      </c>
      <c r="J1803" s="4" t="s">
        <v>16</v>
      </c>
      <c r="K1803" s="4" t="s">
        <v>4</v>
      </c>
      <c r="L1803" s="4" t="s">
        <v>5</v>
      </c>
      <c r="M1803" s="9">
        <v>6</v>
      </c>
      <c r="N1803" s="6">
        <v>81.430000000000007</v>
      </c>
      <c r="O1803" s="7">
        <v>0.05</v>
      </c>
      <c r="P1803" s="6">
        <v>42.24</v>
      </c>
      <c r="Q1803" s="6">
        <f t="shared" si="112"/>
        <v>464.15100000000001</v>
      </c>
      <c r="R1803" s="6">
        <f t="shared" si="113"/>
        <v>253.44</v>
      </c>
      <c r="S1803" s="6">
        <f t="shared" si="114"/>
        <v>210.71100000000001</v>
      </c>
      <c r="T1803" s="8">
        <f t="shared" si="115"/>
        <v>0.45397079829624415</v>
      </c>
      <c r="U1803" s="5">
        <f>YEAR(SalesDataTable[[#This Row],[Order Date]])</f>
        <v>2026</v>
      </c>
      <c r="V1803" s="8" t="str">
        <f>"Q"&amp;ROUNDUP(MONTH(SalesDataTable[[#This Row],[Order Date]])/3,0)</f>
        <v>Q3</v>
      </c>
      <c r="W1803" s="9">
        <f>MONTH(SalesDataTable[[#This Row],[Order Date]])</f>
        <v>9</v>
      </c>
      <c r="X1803" s="8" t="str">
        <f>TEXT(SalesDataTable[[#This Row],[Order Date]],"mmm")</f>
        <v>Sep</v>
      </c>
    </row>
    <row r="1804" spans="1:24" ht="16">
      <c r="A1804" s="2">
        <v>1663</v>
      </c>
      <c r="B1804" s="3">
        <v>46266</v>
      </c>
      <c r="C1804" s="5">
        <f>YEAR(SalesDataTable[[#This Row],[Order Date]])</f>
        <v>2026</v>
      </c>
      <c r="D1804" s="14" t="str">
        <f>"Q"&amp;ROUNDUP(MONTH(SalesDataTable[[#This Row],[Order Date]])/3,0)</f>
        <v>Q3</v>
      </c>
      <c r="E1804" s="5">
        <f>MONTH(SalesDataTable[[#This Row],[Order Date]])</f>
        <v>9</v>
      </c>
      <c r="F1804" s="5" t="str">
        <f>TEXT(SalesDataTable[[#This Row],[Order Date]], "MMM")</f>
        <v>Sep</v>
      </c>
      <c r="G1804" s="4" t="s">
        <v>11</v>
      </c>
      <c r="H1804" s="4" t="s">
        <v>25</v>
      </c>
      <c r="I1804" s="4" t="s">
        <v>2</v>
      </c>
      <c r="J1804" s="4" t="s">
        <v>3</v>
      </c>
      <c r="K1804" s="4" t="s">
        <v>14</v>
      </c>
      <c r="L1804" s="4" t="s">
        <v>32</v>
      </c>
      <c r="M1804" s="9">
        <v>1</v>
      </c>
      <c r="N1804" s="6">
        <v>45.54</v>
      </c>
      <c r="O1804" s="7">
        <v>0.1</v>
      </c>
      <c r="P1804" s="6">
        <v>18.440000000000001</v>
      </c>
      <c r="Q1804" s="6">
        <f t="shared" si="112"/>
        <v>40.985999999999997</v>
      </c>
      <c r="R1804" s="6">
        <f t="shared" si="113"/>
        <v>18.440000000000001</v>
      </c>
      <c r="S1804" s="6">
        <f t="shared" si="114"/>
        <v>22.545999999999996</v>
      </c>
      <c r="T1804" s="8">
        <f t="shared" si="115"/>
        <v>0.5500902747279558</v>
      </c>
      <c r="U1804" s="5">
        <f>YEAR(SalesDataTable[[#This Row],[Order Date]])</f>
        <v>2026</v>
      </c>
      <c r="V1804" s="8" t="str">
        <f>"Q"&amp;ROUNDUP(MONTH(SalesDataTable[[#This Row],[Order Date]])/3,0)</f>
        <v>Q3</v>
      </c>
      <c r="W1804" s="9">
        <f>MONTH(SalesDataTable[[#This Row],[Order Date]])</f>
        <v>9</v>
      </c>
      <c r="X1804" s="8" t="str">
        <f>TEXT(SalesDataTable[[#This Row],[Order Date]],"mmm")</f>
        <v>Sep</v>
      </c>
    </row>
    <row r="1805" spans="1:24" ht="16">
      <c r="A1805" s="2">
        <v>2866</v>
      </c>
      <c r="B1805" s="3">
        <v>46266</v>
      </c>
      <c r="C1805" s="5">
        <f>YEAR(SalesDataTable[[#This Row],[Order Date]])</f>
        <v>2026</v>
      </c>
      <c r="D1805" s="14" t="str">
        <f>"Q"&amp;ROUNDUP(MONTH(SalesDataTable[[#This Row],[Order Date]])/3,0)</f>
        <v>Q3</v>
      </c>
      <c r="E1805" s="5">
        <f>MONTH(SalesDataTable[[#This Row],[Order Date]])</f>
        <v>9</v>
      </c>
      <c r="F1805" s="5" t="str">
        <f>TEXT(SalesDataTable[[#This Row],[Order Date]], "MMM")</f>
        <v>Sep</v>
      </c>
      <c r="G1805" s="4" t="s">
        <v>0</v>
      </c>
      <c r="H1805" s="4" t="s">
        <v>50</v>
      </c>
      <c r="I1805" s="4" t="s">
        <v>28</v>
      </c>
      <c r="J1805" s="4" t="s">
        <v>3</v>
      </c>
      <c r="K1805" s="4" t="s">
        <v>9</v>
      </c>
      <c r="L1805" s="4" t="s">
        <v>37</v>
      </c>
      <c r="M1805" s="9">
        <v>2</v>
      </c>
      <c r="N1805" s="6">
        <v>156.63999999999999</v>
      </c>
      <c r="O1805" s="7">
        <v>0.1</v>
      </c>
      <c r="P1805" s="6">
        <v>80.09</v>
      </c>
      <c r="Q1805" s="6">
        <f t="shared" si="112"/>
        <v>281.952</v>
      </c>
      <c r="R1805" s="6">
        <f t="shared" si="113"/>
        <v>160.18</v>
      </c>
      <c r="S1805" s="6">
        <f t="shared" si="114"/>
        <v>121.77199999999999</v>
      </c>
      <c r="T1805" s="8">
        <f t="shared" si="115"/>
        <v>0.43188911587787987</v>
      </c>
      <c r="U1805" s="5">
        <f>YEAR(SalesDataTable[[#This Row],[Order Date]])</f>
        <v>2026</v>
      </c>
      <c r="V1805" s="8" t="str">
        <f>"Q"&amp;ROUNDUP(MONTH(SalesDataTable[[#This Row],[Order Date]])/3,0)</f>
        <v>Q3</v>
      </c>
      <c r="W1805" s="9">
        <f>MONTH(SalesDataTable[[#This Row],[Order Date]])</f>
        <v>9</v>
      </c>
      <c r="X1805" s="8" t="str">
        <f>TEXT(SalesDataTable[[#This Row],[Order Date]],"mmm")</f>
        <v>Sep</v>
      </c>
    </row>
    <row r="1806" spans="1:24" ht="16">
      <c r="A1806" s="2">
        <v>3288</v>
      </c>
      <c r="B1806" s="3">
        <v>46266</v>
      </c>
      <c r="C1806" s="5">
        <f>YEAR(SalesDataTable[[#This Row],[Order Date]])</f>
        <v>2026</v>
      </c>
      <c r="D1806" s="14" t="str">
        <f>"Q"&amp;ROUNDUP(MONTH(SalesDataTable[[#This Row],[Order Date]])/3,0)</f>
        <v>Q3</v>
      </c>
      <c r="E1806" s="5">
        <f>MONTH(SalesDataTable[[#This Row],[Order Date]])</f>
        <v>9</v>
      </c>
      <c r="F1806" s="5" t="str">
        <f>TEXT(SalesDataTable[[#This Row],[Order Date]], "MMM")</f>
        <v>Sep</v>
      </c>
      <c r="G1806" s="4" t="s">
        <v>20</v>
      </c>
      <c r="H1806" s="4" t="s">
        <v>31</v>
      </c>
      <c r="I1806" s="4" t="s">
        <v>28</v>
      </c>
      <c r="J1806" s="4" t="s">
        <v>16</v>
      </c>
      <c r="K1806" s="4" t="s">
        <v>9</v>
      </c>
      <c r="L1806" s="4" t="s">
        <v>46</v>
      </c>
      <c r="M1806" s="9">
        <v>1</v>
      </c>
      <c r="N1806" s="6">
        <v>72.81</v>
      </c>
      <c r="O1806" s="7">
        <v>0</v>
      </c>
      <c r="P1806" s="6">
        <v>32.299999999999997</v>
      </c>
      <c r="Q1806" s="6">
        <f t="shared" si="112"/>
        <v>72.81</v>
      </c>
      <c r="R1806" s="6">
        <f t="shared" si="113"/>
        <v>32.299999999999997</v>
      </c>
      <c r="S1806" s="6">
        <f t="shared" si="114"/>
        <v>40.510000000000005</v>
      </c>
      <c r="T1806" s="8">
        <f t="shared" si="115"/>
        <v>0.55637961818431536</v>
      </c>
      <c r="U1806" s="5">
        <f>YEAR(SalesDataTable[[#This Row],[Order Date]])</f>
        <v>2026</v>
      </c>
      <c r="V1806" s="8" t="str">
        <f>"Q"&amp;ROUNDUP(MONTH(SalesDataTable[[#This Row],[Order Date]])/3,0)</f>
        <v>Q3</v>
      </c>
      <c r="W1806" s="9">
        <f>MONTH(SalesDataTable[[#This Row],[Order Date]])</f>
        <v>9</v>
      </c>
      <c r="X1806" s="8" t="str">
        <f>TEXT(SalesDataTable[[#This Row],[Order Date]],"mmm")</f>
        <v>Sep</v>
      </c>
    </row>
    <row r="1807" spans="1:24" ht="16">
      <c r="A1807" s="2">
        <v>3426</v>
      </c>
      <c r="B1807" s="3">
        <v>46266</v>
      </c>
      <c r="C1807" s="5">
        <f>YEAR(SalesDataTable[[#This Row],[Order Date]])</f>
        <v>2026</v>
      </c>
      <c r="D1807" s="14" t="str">
        <f>"Q"&amp;ROUNDUP(MONTH(SalesDataTable[[#This Row],[Order Date]])/3,0)</f>
        <v>Q3</v>
      </c>
      <c r="E1807" s="5">
        <f>MONTH(SalesDataTable[[#This Row],[Order Date]])</f>
        <v>9</v>
      </c>
      <c r="F1807" s="5" t="str">
        <f>TEXT(SalesDataTable[[#This Row],[Order Date]], "MMM")</f>
        <v>Sep</v>
      </c>
      <c r="G1807" s="4" t="s">
        <v>6</v>
      </c>
      <c r="H1807" s="4" t="s">
        <v>41</v>
      </c>
      <c r="I1807" s="4" t="s">
        <v>19</v>
      </c>
      <c r="J1807" s="4" t="s">
        <v>13</v>
      </c>
      <c r="K1807" s="4" t="s">
        <v>23</v>
      </c>
      <c r="L1807" s="4" t="s">
        <v>40</v>
      </c>
      <c r="M1807" s="9">
        <v>6</v>
      </c>
      <c r="N1807" s="6">
        <v>80.319999999999993</v>
      </c>
      <c r="O1807" s="7">
        <v>0</v>
      </c>
      <c r="P1807" s="6">
        <v>38.42</v>
      </c>
      <c r="Q1807" s="6">
        <f t="shared" si="112"/>
        <v>481.91999999999996</v>
      </c>
      <c r="R1807" s="6">
        <f t="shared" si="113"/>
        <v>230.52</v>
      </c>
      <c r="S1807" s="6">
        <f t="shared" si="114"/>
        <v>251.39999999999995</v>
      </c>
      <c r="T1807" s="8">
        <f t="shared" si="115"/>
        <v>0.52166334661354574</v>
      </c>
      <c r="U1807" s="5">
        <f>YEAR(SalesDataTable[[#This Row],[Order Date]])</f>
        <v>2026</v>
      </c>
      <c r="V1807" s="8" t="str">
        <f>"Q"&amp;ROUNDUP(MONTH(SalesDataTable[[#This Row],[Order Date]])/3,0)</f>
        <v>Q3</v>
      </c>
      <c r="W1807" s="9">
        <f>MONTH(SalesDataTable[[#This Row],[Order Date]])</f>
        <v>9</v>
      </c>
      <c r="X1807" s="8" t="str">
        <f>TEXT(SalesDataTable[[#This Row],[Order Date]],"mmm")</f>
        <v>Sep</v>
      </c>
    </row>
    <row r="1808" spans="1:24" ht="16">
      <c r="A1808" s="2">
        <v>4826</v>
      </c>
      <c r="B1808" s="3">
        <v>46266</v>
      </c>
      <c r="C1808" s="5">
        <f>YEAR(SalesDataTable[[#This Row],[Order Date]])</f>
        <v>2026</v>
      </c>
      <c r="D1808" s="14" t="str">
        <f>"Q"&amp;ROUNDUP(MONTH(SalesDataTable[[#This Row],[Order Date]])/3,0)</f>
        <v>Q3</v>
      </c>
      <c r="E1808" s="5">
        <f>MONTH(SalesDataTable[[#This Row],[Order Date]])</f>
        <v>9</v>
      </c>
      <c r="F1808" s="5" t="str">
        <f>TEXT(SalesDataTable[[#This Row],[Order Date]], "MMM")</f>
        <v>Sep</v>
      </c>
      <c r="G1808" s="4" t="s">
        <v>20</v>
      </c>
      <c r="H1808" s="4" t="s">
        <v>47</v>
      </c>
      <c r="I1808" s="4" t="s">
        <v>19</v>
      </c>
      <c r="J1808" s="4" t="s">
        <v>3</v>
      </c>
      <c r="K1808" s="4" t="s">
        <v>14</v>
      </c>
      <c r="L1808" s="4" t="s">
        <v>48</v>
      </c>
      <c r="M1808" s="9">
        <v>5</v>
      </c>
      <c r="N1808" s="6">
        <v>166.81</v>
      </c>
      <c r="O1808" s="7">
        <v>0.05</v>
      </c>
      <c r="P1808" s="6">
        <v>89.24</v>
      </c>
      <c r="Q1808" s="6">
        <f t="shared" si="112"/>
        <v>792.34749999999997</v>
      </c>
      <c r="R1808" s="6">
        <f t="shared" si="113"/>
        <v>446.2</v>
      </c>
      <c r="S1808" s="6">
        <f t="shared" si="114"/>
        <v>346.14749999999998</v>
      </c>
      <c r="T1808" s="8">
        <f t="shared" si="115"/>
        <v>0.43686324497774021</v>
      </c>
      <c r="U1808" s="5">
        <f>YEAR(SalesDataTable[[#This Row],[Order Date]])</f>
        <v>2026</v>
      </c>
      <c r="V1808" s="8" t="str">
        <f>"Q"&amp;ROUNDUP(MONTH(SalesDataTable[[#This Row],[Order Date]])/3,0)</f>
        <v>Q3</v>
      </c>
      <c r="W1808" s="9">
        <f>MONTH(SalesDataTable[[#This Row],[Order Date]])</f>
        <v>9</v>
      </c>
      <c r="X1808" s="8" t="str">
        <f>TEXT(SalesDataTable[[#This Row],[Order Date]],"mmm")</f>
        <v>Sep</v>
      </c>
    </row>
    <row r="1809" spans="1:24" ht="16">
      <c r="A1809" s="2">
        <v>662</v>
      </c>
      <c r="B1809" s="3">
        <v>46267</v>
      </c>
      <c r="C1809" s="5">
        <f>YEAR(SalesDataTable[[#This Row],[Order Date]])</f>
        <v>2026</v>
      </c>
      <c r="D1809" s="14" t="str">
        <f>"Q"&amp;ROUNDUP(MONTH(SalesDataTable[[#This Row],[Order Date]])/3,0)</f>
        <v>Q3</v>
      </c>
      <c r="E1809" s="5">
        <f>MONTH(SalesDataTable[[#This Row],[Order Date]])</f>
        <v>9</v>
      </c>
      <c r="F1809" s="5" t="str">
        <f>TEXT(SalesDataTable[[#This Row],[Order Date]], "MMM")</f>
        <v>Sep</v>
      </c>
      <c r="G1809" s="4" t="s">
        <v>20</v>
      </c>
      <c r="H1809" s="4" t="s">
        <v>47</v>
      </c>
      <c r="I1809" s="4" t="s">
        <v>2</v>
      </c>
      <c r="J1809" s="4" t="s">
        <v>13</v>
      </c>
      <c r="K1809" s="4" t="s">
        <v>34</v>
      </c>
      <c r="L1809" s="4" t="s">
        <v>35</v>
      </c>
      <c r="M1809" s="9">
        <v>1</v>
      </c>
      <c r="N1809" s="6">
        <v>40.56</v>
      </c>
      <c r="O1809" s="7">
        <v>0.15</v>
      </c>
      <c r="P1809" s="6">
        <v>14.28</v>
      </c>
      <c r="Q1809" s="6">
        <f t="shared" si="112"/>
        <v>34.475999999999999</v>
      </c>
      <c r="R1809" s="6">
        <f t="shared" si="113"/>
        <v>14.28</v>
      </c>
      <c r="S1809" s="6">
        <f t="shared" si="114"/>
        <v>20.195999999999998</v>
      </c>
      <c r="T1809" s="8">
        <f t="shared" si="115"/>
        <v>0.58579881656804733</v>
      </c>
      <c r="U1809" s="5">
        <f>YEAR(SalesDataTable[[#This Row],[Order Date]])</f>
        <v>2026</v>
      </c>
      <c r="V1809" s="8" t="str">
        <f>"Q"&amp;ROUNDUP(MONTH(SalesDataTable[[#This Row],[Order Date]])/3,0)</f>
        <v>Q3</v>
      </c>
      <c r="W1809" s="9">
        <f>MONTH(SalesDataTable[[#This Row],[Order Date]])</f>
        <v>9</v>
      </c>
      <c r="X1809" s="8" t="str">
        <f>TEXT(SalesDataTable[[#This Row],[Order Date]],"mmm")</f>
        <v>Sep</v>
      </c>
    </row>
    <row r="1810" spans="1:24" ht="16">
      <c r="A1810" s="2">
        <v>1393</v>
      </c>
      <c r="B1810" s="3">
        <v>46267</v>
      </c>
      <c r="C1810" s="5">
        <f>YEAR(SalesDataTable[[#This Row],[Order Date]])</f>
        <v>2026</v>
      </c>
      <c r="D1810" s="14" t="str">
        <f>"Q"&amp;ROUNDUP(MONTH(SalesDataTable[[#This Row],[Order Date]])/3,0)</f>
        <v>Q3</v>
      </c>
      <c r="E1810" s="5">
        <f>MONTH(SalesDataTable[[#This Row],[Order Date]])</f>
        <v>9</v>
      </c>
      <c r="F1810" s="5" t="str">
        <f>TEXT(SalesDataTable[[#This Row],[Order Date]], "MMM")</f>
        <v>Sep</v>
      </c>
      <c r="G1810" s="4" t="s">
        <v>11</v>
      </c>
      <c r="H1810" s="4" t="s">
        <v>52</v>
      </c>
      <c r="I1810" s="4" t="s">
        <v>2</v>
      </c>
      <c r="J1810" s="4" t="s">
        <v>3</v>
      </c>
      <c r="K1810" s="4" t="s">
        <v>14</v>
      </c>
      <c r="L1810" s="4" t="s">
        <v>48</v>
      </c>
      <c r="M1810" s="9">
        <v>2</v>
      </c>
      <c r="N1810" s="6">
        <v>162.4</v>
      </c>
      <c r="O1810" s="7">
        <v>0.1</v>
      </c>
      <c r="P1810" s="6">
        <v>88.04</v>
      </c>
      <c r="Q1810" s="6">
        <f t="shared" si="112"/>
        <v>292.32</v>
      </c>
      <c r="R1810" s="6">
        <f t="shared" si="113"/>
        <v>176.08</v>
      </c>
      <c r="S1810" s="6">
        <f t="shared" si="114"/>
        <v>116.23999999999998</v>
      </c>
      <c r="T1810" s="8">
        <f t="shared" si="115"/>
        <v>0.39764641488779412</v>
      </c>
      <c r="U1810" s="5">
        <f>YEAR(SalesDataTable[[#This Row],[Order Date]])</f>
        <v>2026</v>
      </c>
      <c r="V1810" s="8" t="str">
        <f>"Q"&amp;ROUNDUP(MONTH(SalesDataTable[[#This Row],[Order Date]])/3,0)</f>
        <v>Q3</v>
      </c>
      <c r="W1810" s="9">
        <f>MONTH(SalesDataTable[[#This Row],[Order Date]])</f>
        <v>9</v>
      </c>
      <c r="X1810" s="8" t="str">
        <f>TEXT(SalesDataTable[[#This Row],[Order Date]],"mmm")</f>
        <v>Sep</v>
      </c>
    </row>
    <row r="1811" spans="1:24" ht="16">
      <c r="A1811" s="2">
        <v>1568</v>
      </c>
      <c r="B1811" s="3">
        <v>46267</v>
      </c>
      <c r="C1811" s="5">
        <f>YEAR(SalesDataTable[[#This Row],[Order Date]])</f>
        <v>2026</v>
      </c>
      <c r="D1811" s="14" t="str">
        <f>"Q"&amp;ROUNDUP(MONTH(SalesDataTable[[#This Row],[Order Date]])/3,0)</f>
        <v>Q3</v>
      </c>
      <c r="E1811" s="5">
        <f>MONTH(SalesDataTable[[#This Row],[Order Date]])</f>
        <v>9</v>
      </c>
      <c r="F1811" s="5" t="str">
        <f>TEXT(SalesDataTable[[#This Row],[Order Date]], "MMM")</f>
        <v>Sep</v>
      </c>
      <c r="G1811" s="4" t="s">
        <v>0</v>
      </c>
      <c r="H1811" s="4" t="s">
        <v>50</v>
      </c>
      <c r="I1811" s="4" t="s">
        <v>19</v>
      </c>
      <c r="J1811" s="4" t="s">
        <v>3</v>
      </c>
      <c r="K1811" s="4" t="s">
        <v>34</v>
      </c>
      <c r="L1811" s="4" t="s">
        <v>38</v>
      </c>
      <c r="M1811" s="9">
        <v>5</v>
      </c>
      <c r="N1811" s="6">
        <v>123.09</v>
      </c>
      <c r="O1811" s="7">
        <v>0</v>
      </c>
      <c r="P1811" s="6">
        <v>70.3</v>
      </c>
      <c r="Q1811" s="6">
        <f t="shared" si="112"/>
        <v>615.45000000000005</v>
      </c>
      <c r="R1811" s="6">
        <f t="shared" si="113"/>
        <v>351.5</v>
      </c>
      <c r="S1811" s="6">
        <f t="shared" si="114"/>
        <v>263.95000000000005</v>
      </c>
      <c r="T1811" s="8">
        <f t="shared" si="115"/>
        <v>0.42887318222438869</v>
      </c>
      <c r="U1811" s="5">
        <f>YEAR(SalesDataTable[[#This Row],[Order Date]])</f>
        <v>2026</v>
      </c>
      <c r="V1811" s="8" t="str">
        <f>"Q"&amp;ROUNDUP(MONTH(SalesDataTable[[#This Row],[Order Date]])/3,0)</f>
        <v>Q3</v>
      </c>
      <c r="W1811" s="9">
        <f>MONTH(SalesDataTable[[#This Row],[Order Date]])</f>
        <v>9</v>
      </c>
      <c r="X1811" s="8" t="str">
        <f>TEXT(SalesDataTable[[#This Row],[Order Date]],"mmm")</f>
        <v>Sep</v>
      </c>
    </row>
    <row r="1812" spans="1:24" ht="16">
      <c r="A1812" s="2">
        <v>2428</v>
      </c>
      <c r="B1812" s="3">
        <v>46267</v>
      </c>
      <c r="C1812" s="5">
        <f>YEAR(SalesDataTable[[#This Row],[Order Date]])</f>
        <v>2026</v>
      </c>
      <c r="D1812" s="14" t="str">
        <f>"Q"&amp;ROUNDUP(MONTH(SalesDataTable[[#This Row],[Order Date]])/3,0)</f>
        <v>Q3</v>
      </c>
      <c r="E1812" s="5">
        <f>MONTH(SalesDataTable[[#This Row],[Order Date]])</f>
        <v>9</v>
      </c>
      <c r="F1812" s="5" t="str">
        <f>TEXT(SalesDataTable[[#This Row],[Order Date]], "MMM")</f>
        <v>Sep</v>
      </c>
      <c r="G1812" s="4" t="s">
        <v>6</v>
      </c>
      <c r="H1812" s="4" t="s">
        <v>27</v>
      </c>
      <c r="I1812" s="4" t="s">
        <v>28</v>
      </c>
      <c r="J1812" s="4" t="s">
        <v>13</v>
      </c>
      <c r="K1812" s="4" t="s">
        <v>14</v>
      </c>
      <c r="L1812" s="4" t="s">
        <v>15</v>
      </c>
      <c r="M1812" s="9">
        <v>1</v>
      </c>
      <c r="N1812" s="6">
        <v>36.69</v>
      </c>
      <c r="O1812" s="7">
        <v>0</v>
      </c>
      <c r="P1812" s="6">
        <v>13.92</v>
      </c>
      <c r="Q1812" s="6">
        <f t="shared" si="112"/>
        <v>36.69</v>
      </c>
      <c r="R1812" s="6">
        <f t="shared" si="113"/>
        <v>13.92</v>
      </c>
      <c r="S1812" s="6">
        <f t="shared" si="114"/>
        <v>22.769999999999996</v>
      </c>
      <c r="T1812" s="8">
        <f t="shared" si="115"/>
        <v>0.6206050695012264</v>
      </c>
      <c r="U1812" s="5">
        <f>YEAR(SalesDataTable[[#This Row],[Order Date]])</f>
        <v>2026</v>
      </c>
      <c r="V1812" s="8" t="str">
        <f>"Q"&amp;ROUNDUP(MONTH(SalesDataTable[[#This Row],[Order Date]])/3,0)</f>
        <v>Q3</v>
      </c>
      <c r="W1812" s="9">
        <f>MONTH(SalesDataTable[[#This Row],[Order Date]])</f>
        <v>9</v>
      </c>
      <c r="X1812" s="8" t="str">
        <f>TEXT(SalesDataTable[[#This Row],[Order Date]],"mmm")</f>
        <v>Sep</v>
      </c>
    </row>
    <row r="1813" spans="1:24" ht="16">
      <c r="A1813" s="2">
        <v>2890</v>
      </c>
      <c r="B1813" s="3">
        <v>46267</v>
      </c>
      <c r="C1813" s="5">
        <f>YEAR(SalesDataTable[[#This Row],[Order Date]])</f>
        <v>2026</v>
      </c>
      <c r="D1813" s="14" t="str">
        <f>"Q"&amp;ROUNDUP(MONTH(SalesDataTable[[#This Row],[Order Date]])/3,0)</f>
        <v>Q3</v>
      </c>
      <c r="E1813" s="5">
        <f>MONTH(SalesDataTable[[#This Row],[Order Date]])</f>
        <v>9</v>
      </c>
      <c r="F1813" s="5" t="str">
        <f>TEXT(SalesDataTable[[#This Row],[Order Date]], "MMM")</f>
        <v>Sep</v>
      </c>
      <c r="G1813" s="4" t="s">
        <v>11</v>
      </c>
      <c r="H1813" s="4" t="s">
        <v>18</v>
      </c>
      <c r="I1813" s="4" t="s">
        <v>2</v>
      </c>
      <c r="J1813" s="4" t="s">
        <v>16</v>
      </c>
      <c r="K1813" s="4" t="s">
        <v>14</v>
      </c>
      <c r="L1813" s="4" t="s">
        <v>44</v>
      </c>
      <c r="M1813" s="9">
        <v>4</v>
      </c>
      <c r="N1813" s="6">
        <v>130.43</v>
      </c>
      <c r="O1813" s="7">
        <v>0</v>
      </c>
      <c r="P1813" s="6">
        <v>66.849999999999994</v>
      </c>
      <c r="Q1813" s="6">
        <f t="shared" si="112"/>
        <v>521.72</v>
      </c>
      <c r="R1813" s="6">
        <f t="shared" si="113"/>
        <v>267.39999999999998</v>
      </c>
      <c r="S1813" s="6">
        <f t="shared" si="114"/>
        <v>254.32000000000005</v>
      </c>
      <c r="T1813" s="8">
        <f t="shared" si="115"/>
        <v>0.48746454036648018</v>
      </c>
      <c r="U1813" s="5">
        <f>YEAR(SalesDataTable[[#This Row],[Order Date]])</f>
        <v>2026</v>
      </c>
      <c r="V1813" s="8" t="str">
        <f>"Q"&amp;ROUNDUP(MONTH(SalesDataTable[[#This Row],[Order Date]])/3,0)</f>
        <v>Q3</v>
      </c>
      <c r="W1813" s="9">
        <f>MONTH(SalesDataTable[[#This Row],[Order Date]])</f>
        <v>9</v>
      </c>
      <c r="X1813" s="8" t="str">
        <f>TEXT(SalesDataTable[[#This Row],[Order Date]],"mmm")</f>
        <v>Sep</v>
      </c>
    </row>
    <row r="1814" spans="1:24" ht="16">
      <c r="A1814" s="2">
        <v>2108</v>
      </c>
      <c r="B1814" s="3">
        <v>46268</v>
      </c>
      <c r="C1814" s="5">
        <f>YEAR(SalesDataTable[[#This Row],[Order Date]])</f>
        <v>2026</v>
      </c>
      <c r="D1814" s="14" t="str">
        <f>"Q"&amp;ROUNDUP(MONTH(SalesDataTable[[#This Row],[Order Date]])/3,0)</f>
        <v>Q3</v>
      </c>
      <c r="E1814" s="5">
        <f>MONTH(SalesDataTable[[#This Row],[Order Date]])</f>
        <v>9</v>
      </c>
      <c r="F1814" s="5" t="str">
        <f>TEXT(SalesDataTable[[#This Row],[Order Date]], "MMM")</f>
        <v>Sep</v>
      </c>
      <c r="G1814" s="4" t="s">
        <v>6</v>
      </c>
      <c r="H1814" s="4" t="s">
        <v>41</v>
      </c>
      <c r="I1814" s="4" t="s">
        <v>2</v>
      </c>
      <c r="J1814" s="4" t="s">
        <v>3</v>
      </c>
      <c r="K1814" s="4" t="s">
        <v>9</v>
      </c>
      <c r="L1814" s="4" t="s">
        <v>17</v>
      </c>
      <c r="M1814" s="9">
        <v>1</v>
      </c>
      <c r="N1814" s="6">
        <v>146.13999999999999</v>
      </c>
      <c r="O1814" s="7">
        <v>0</v>
      </c>
      <c r="P1814" s="6">
        <v>81.040000000000006</v>
      </c>
      <c r="Q1814" s="6">
        <f t="shared" si="112"/>
        <v>146.13999999999999</v>
      </c>
      <c r="R1814" s="6">
        <f t="shared" si="113"/>
        <v>81.040000000000006</v>
      </c>
      <c r="S1814" s="6">
        <f t="shared" si="114"/>
        <v>65.09999999999998</v>
      </c>
      <c r="T1814" s="8">
        <f t="shared" si="115"/>
        <v>0.44546325441357593</v>
      </c>
      <c r="U1814" s="5">
        <f>YEAR(SalesDataTable[[#This Row],[Order Date]])</f>
        <v>2026</v>
      </c>
      <c r="V1814" s="8" t="str">
        <f>"Q"&amp;ROUNDUP(MONTH(SalesDataTable[[#This Row],[Order Date]])/3,0)</f>
        <v>Q3</v>
      </c>
      <c r="W1814" s="9">
        <f>MONTH(SalesDataTable[[#This Row],[Order Date]])</f>
        <v>9</v>
      </c>
      <c r="X1814" s="8" t="str">
        <f>TEXT(SalesDataTable[[#This Row],[Order Date]],"mmm")</f>
        <v>Sep</v>
      </c>
    </row>
    <row r="1815" spans="1:24" ht="16">
      <c r="A1815" s="2">
        <v>2340</v>
      </c>
      <c r="B1815" s="3">
        <v>46268</v>
      </c>
      <c r="C1815" s="5">
        <f>YEAR(SalesDataTable[[#This Row],[Order Date]])</f>
        <v>2026</v>
      </c>
      <c r="D1815" s="14" t="str">
        <f>"Q"&amp;ROUNDUP(MONTH(SalesDataTable[[#This Row],[Order Date]])/3,0)</f>
        <v>Q3</v>
      </c>
      <c r="E1815" s="5">
        <f>MONTH(SalesDataTable[[#This Row],[Order Date]])</f>
        <v>9</v>
      </c>
      <c r="F1815" s="5" t="str">
        <f>TEXT(SalesDataTable[[#This Row],[Order Date]], "MMM")</f>
        <v>Sep</v>
      </c>
      <c r="G1815" s="4" t="s">
        <v>6</v>
      </c>
      <c r="H1815" s="4" t="s">
        <v>49</v>
      </c>
      <c r="I1815" s="4" t="s">
        <v>19</v>
      </c>
      <c r="J1815" s="4" t="s">
        <v>13</v>
      </c>
      <c r="K1815" s="4" t="s">
        <v>23</v>
      </c>
      <c r="L1815" s="4" t="s">
        <v>24</v>
      </c>
      <c r="M1815" s="9">
        <v>4</v>
      </c>
      <c r="N1815" s="6">
        <v>332.93</v>
      </c>
      <c r="O1815" s="7">
        <v>0</v>
      </c>
      <c r="P1815" s="6">
        <v>193.56</v>
      </c>
      <c r="Q1815" s="6">
        <f t="shared" si="112"/>
        <v>1331.72</v>
      </c>
      <c r="R1815" s="6">
        <f t="shared" si="113"/>
        <v>774.24</v>
      </c>
      <c r="S1815" s="6">
        <f t="shared" si="114"/>
        <v>557.48</v>
      </c>
      <c r="T1815" s="8">
        <f t="shared" si="115"/>
        <v>0.41861652599645571</v>
      </c>
      <c r="U1815" s="5">
        <f>YEAR(SalesDataTable[[#This Row],[Order Date]])</f>
        <v>2026</v>
      </c>
      <c r="V1815" s="8" t="str">
        <f>"Q"&amp;ROUNDUP(MONTH(SalesDataTable[[#This Row],[Order Date]])/3,0)</f>
        <v>Q3</v>
      </c>
      <c r="W1815" s="9">
        <f>MONTH(SalesDataTable[[#This Row],[Order Date]])</f>
        <v>9</v>
      </c>
      <c r="X1815" s="8" t="str">
        <f>TEXT(SalesDataTable[[#This Row],[Order Date]],"mmm")</f>
        <v>Sep</v>
      </c>
    </row>
    <row r="1816" spans="1:24" ht="16">
      <c r="A1816" s="2">
        <v>3078</v>
      </c>
      <c r="B1816" s="3">
        <v>46268</v>
      </c>
      <c r="C1816" s="5">
        <f>YEAR(SalesDataTable[[#This Row],[Order Date]])</f>
        <v>2026</v>
      </c>
      <c r="D1816" s="14" t="str">
        <f>"Q"&amp;ROUNDUP(MONTH(SalesDataTable[[#This Row],[Order Date]])/3,0)</f>
        <v>Q3</v>
      </c>
      <c r="E1816" s="5">
        <f>MONTH(SalesDataTable[[#This Row],[Order Date]])</f>
        <v>9</v>
      </c>
      <c r="F1816" s="5" t="str">
        <f>TEXT(SalesDataTable[[#This Row],[Order Date]], "MMM")</f>
        <v>Sep</v>
      </c>
      <c r="G1816" s="4" t="s">
        <v>6</v>
      </c>
      <c r="H1816" s="4" t="s">
        <v>49</v>
      </c>
      <c r="I1816" s="4" t="s">
        <v>19</v>
      </c>
      <c r="J1816" s="4" t="s">
        <v>16</v>
      </c>
      <c r="K1816" s="4" t="s">
        <v>23</v>
      </c>
      <c r="L1816" s="4" t="s">
        <v>51</v>
      </c>
      <c r="M1816" s="9">
        <v>4</v>
      </c>
      <c r="N1816" s="6">
        <v>122.43</v>
      </c>
      <c r="O1816" s="7">
        <v>0</v>
      </c>
      <c r="P1816" s="6">
        <v>61.5</v>
      </c>
      <c r="Q1816" s="6">
        <f t="shared" si="112"/>
        <v>489.72</v>
      </c>
      <c r="R1816" s="6">
        <f t="shared" si="113"/>
        <v>246</v>
      </c>
      <c r="S1816" s="6">
        <f t="shared" si="114"/>
        <v>243.72000000000003</v>
      </c>
      <c r="T1816" s="8">
        <f t="shared" si="115"/>
        <v>0.49767213918157316</v>
      </c>
      <c r="U1816" s="5">
        <f>YEAR(SalesDataTable[[#This Row],[Order Date]])</f>
        <v>2026</v>
      </c>
      <c r="V1816" s="8" t="str">
        <f>"Q"&amp;ROUNDUP(MONTH(SalesDataTable[[#This Row],[Order Date]])/3,0)</f>
        <v>Q3</v>
      </c>
      <c r="W1816" s="9">
        <f>MONTH(SalesDataTable[[#This Row],[Order Date]])</f>
        <v>9</v>
      </c>
      <c r="X1816" s="8" t="str">
        <f>TEXT(SalesDataTable[[#This Row],[Order Date]],"mmm")</f>
        <v>Sep</v>
      </c>
    </row>
    <row r="1817" spans="1:24" ht="16">
      <c r="A1817" s="2">
        <v>3575</v>
      </c>
      <c r="B1817" s="3">
        <v>46268</v>
      </c>
      <c r="C1817" s="5">
        <f>YEAR(SalesDataTable[[#This Row],[Order Date]])</f>
        <v>2026</v>
      </c>
      <c r="D1817" s="14" t="str">
        <f>"Q"&amp;ROUNDUP(MONTH(SalesDataTable[[#This Row],[Order Date]])/3,0)</f>
        <v>Q3</v>
      </c>
      <c r="E1817" s="5">
        <f>MONTH(SalesDataTable[[#This Row],[Order Date]])</f>
        <v>9</v>
      </c>
      <c r="F1817" s="5" t="str">
        <f>TEXT(SalesDataTable[[#This Row],[Order Date]], "MMM")</f>
        <v>Sep</v>
      </c>
      <c r="G1817" s="4" t="s">
        <v>11</v>
      </c>
      <c r="H1817" s="4" t="s">
        <v>12</v>
      </c>
      <c r="I1817" s="4" t="s">
        <v>28</v>
      </c>
      <c r="J1817" s="4" t="s">
        <v>3</v>
      </c>
      <c r="K1817" s="4" t="s">
        <v>4</v>
      </c>
      <c r="L1817" s="4" t="s">
        <v>5</v>
      </c>
      <c r="M1817" s="9">
        <v>3</v>
      </c>
      <c r="N1817" s="6">
        <v>81.12</v>
      </c>
      <c r="O1817" s="7">
        <v>0.1</v>
      </c>
      <c r="P1817" s="6">
        <v>41.78</v>
      </c>
      <c r="Q1817" s="6">
        <f t="shared" si="112"/>
        <v>219.02400000000003</v>
      </c>
      <c r="R1817" s="6">
        <f t="shared" si="113"/>
        <v>125.34</v>
      </c>
      <c r="S1817" s="6">
        <f t="shared" si="114"/>
        <v>93.684000000000026</v>
      </c>
      <c r="T1817" s="8">
        <f t="shared" si="115"/>
        <v>0.42773394696471628</v>
      </c>
      <c r="U1817" s="5">
        <f>YEAR(SalesDataTable[[#This Row],[Order Date]])</f>
        <v>2026</v>
      </c>
      <c r="V1817" s="8" t="str">
        <f>"Q"&amp;ROUNDUP(MONTH(SalesDataTable[[#This Row],[Order Date]])/3,0)</f>
        <v>Q3</v>
      </c>
      <c r="W1817" s="9">
        <f>MONTH(SalesDataTable[[#This Row],[Order Date]])</f>
        <v>9</v>
      </c>
      <c r="X1817" s="8" t="str">
        <f>TEXT(SalesDataTable[[#This Row],[Order Date]],"mmm")</f>
        <v>Sep</v>
      </c>
    </row>
    <row r="1818" spans="1:24" ht="16">
      <c r="A1818" s="2">
        <v>3700</v>
      </c>
      <c r="B1818" s="3">
        <v>46268</v>
      </c>
      <c r="C1818" s="5">
        <f>YEAR(SalesDataTable[[#This Row],[Order Date]])</f>
        <v>2026</v>
      </c>
      <c r="D1818" s="14" t="str">
        <f>"Q"&amp;ROUNDUP(MONTH(SalesDataTable[[#This Row],[Order Date]])/3,0)</f>
        <v>Q3</v>
      </c>
      <c r="E1818" s="5">
        <f>MONTH(SalesDataTable[[#This Row],[Order Date]])</f>
        <v>9</v>
      </c>
      <c r="F1818" s="5" t="str">
        <f>TEXT(SalesDataTable[[#This Row],[Order Date]], "MMM")</f>
        <v>Sep</v>
      </c>
      <c r="G1818" s="4" t="s">
        <v>6</v>
      </c>
      <c r="H1818" s="4" t="s">
        <v>49</v>
      </c>
      <c r="I1818" s="4" t="s">
        <v>2</v>
      </c>
      <c r="J1818" s="4" t="s">
        <v>3</v>
      </c>
      <c r="K1818" s="4" t="s">
        <v>14</v>
      </c>
      <c r="L1818" s="4" t="s">
        <v>48</v>
      </c>
      <c r="M1818" s="9">
        <v>1</v>
      </c>
      <c r="N1818" s="6">
        <v>168.54</v>
      </c>
      <c r="O1818" s="7">
        <v>0.05</v>
      </c>
      <c r="P1818" s="6">
        <v>87.82</v>
      </c>
      <c r="Q1818" s="6">
        <f t="shared" si="112"/>
        <v>160.11299999999997</v>
      </c>
      <c r="R1818" s="6">
        <f t="shared" si="113"/>
        <v>87.82</v>
      </c>
      <c r="S1818" s="6">
        <f t="shared" si="114"/>
        <v>72.292999999999978</v>
      </c>
      <c r="T1818" s="8">
        <f t="shared" si="115"/>
        <v>0.45151236938911887</v>
      </c>
      <c r="U1818" s="5">
        <f>YEAR(SalesDataTable[[#This Row],[Order Date]])</f>
        <v>2026</v>
      </c>
      <c r="V1818" s="8" t="str">
        <f>"Q"&amp;ROUNDUP(MONTH(SalesDataTable[[#This Row],[Order Date]])/3,0)</f>
        <v>Q3</v>
      </c>
      <c r="W1818" s="9">
        <f>MONTH(SalesDataTable[[#This Row],[Order Date]])</f>
        <v>9</v>
      </c>
      <c r="X1818" s="8" t="str">
        <f>TEXT(SalesDataTable[[#This Row],[Order Date]],"mmm")</f>
        <v>Sep</v>
      </c>
    </row>
    <row r="1819" spans="1:24" ht="16">
      <c r="A1819" s="2">
        <v>3762</v>
      </c>
      <c r="B1819" s="3">
        <v>46268</v>
      </c>
      <c r="C1819" s="5">
        <f>YEAR(SalesDataTable[[#This Row],[Order Date]])</f>
        <v>2026</v>
      </c>
      <c r="D1819" s="14" t="str">
        <f>"Q"&amp;ROUNDUP(MONTH(SalesDataTable[[#This Row],[Order Date]])/3,0)</f>
        <v>Q3</v>
      </c>
      <c r="E1819" s="5">
        <f>MONTH(SalesDataTable[[#This Row],[Order Date]])</f>
        <v>9</v>
      </c>
      <c r="F1819" s="5" t="str">
        <f>TEXT(SalesDataTable[[#This Row],[Order Date]], "MMM")</f>
        <v>Sep</v>
      </c>
      <c r="G1819" s="4" t="s">
        <v>0</v>
      </c>
      <c r="H1819" s="4" t="s">
        <v>1</v>
      </c>
      <c r="I1819" s="4" t="s">
        <v>19</v>
      </c>
      <c r="J1819" s="4" t="s">
        <v>13</v>
      </c>
      <c r="K1819" s="4" t="s">
        <v>4</v>
      </c>
      <c r="L1819" s="4" t="s">
        <v>26</v>
      </c>
      <c r="M1819" s="9">
        <v>4</v>
      </c>
      <c r="N1819" s="6">
        <v>39.61</v>
      </c>
      <c r="O1819" s="7">
        <v>0.1</v>
      </c>
      <c r="P1819" s="6">
        <v>16.829999999999998</v>
      </c>
      <c r="Q1819" s="6">
        <f t="shared" si="112"/>
        <v>142.596</v>
      </c>
      <c r="R1819" s="6">
        <f t="shared" si="113"/>
        <v>67.319999999999993</v>
      </c>
      <c r="S1819" s="6">
        <f t="shared" si="114"/>
        <v>75.27600000000001</v>
      </c>
      <c r="T1819" s="8">
        <f t="shared" si="115"/>
        <v>0.52789699570815452</v>
      </c>
      <c r="U1819" s="5">
        <f>YEAR(SalesDataTable[[#This Row],[Order Date]])</f>
        <v>2026</v>
      </c>
      <c r="V1819" s="8" t="str">
        <f>"Q"&amp;ROUNDUP(MONTH(SalesDataTable[[#This Row],[Order Date]])/3,0)</f>
        <v>Q3</v>
      </c>
      <c r="W1819" s="9">
        <f>MONTH(SalesDataTable[[#This Row],[Order Date]])</f>
        <v>9</v>
      </c>
      <c r="X1819" s="8" t="str">
        <f>TEXT(SalesDataTable[[#This Row],[Order Date]],"mmm")</f>
        <v>Sep</v>
      </c>
    </row>
    <row r="1820" spans="1:24" ht="16">
      <c r="A1820" s="2">
        <v>2790</v>
      </c>
      <c r="B1820" s="3">
        <v>46269</v>
      </c>
      <c r="C1820" s="5">
        <f>YEAR(SalesDataTable[[#This Row],[Order Date]])</f>
        <v>2026</v>
      </c>
      <c r="D1820" s="14" t="str">
        <f>"Q"&amp;ROUNDUP(MONTH(SalesDataTable[[#This Row],[Order Date]])/3,0)</f>
        <v>Q3</v>
      </c>
      <c r="E1820" s="5">
        <f>MONTH(SalesDataTable[[#This Row],[Order Date]])</f>
        <v>9</v>
      </c>
      <c r="F1820" s="5" t="str">
        <f>TEXT(SalesDataTable[[#This Row],[Order Date]], "MMM")</f>
        <v>Sep</v>
      </c>
      <c r="G1820" s="4" t="s">
        <v>20</v>
      </c>
      <c r="H1820" s="4" t="s">
        <v>33</v>
      </c>
      <c r="I1820" s="4" t="s">
        <v>2</v>
      </c>
      <c r="J1820" s="4" t="s">
        <v>3</v>
      </c>
      <c r="K1820" s="4" t="s">
        <v>34</v>
      </c>
      <c r="L1820" s="4" t="s">
        <v>35</v>
      </c>
      <c r="M1820" s="9">
        <v>1</v>
      </c>
      <c r="N1820" s="6">
        <v>39.85</v>
      </c>
      <c r="O1820" s="7">
        <v>0.1</v>
      </c>
      <c r="P1820" s="6">
        <v>14.96</v>
      </c>
      <c r="Q1820" s="6">
        <f t="shared" si="112"/>
        <v>35.865000000000002</v>
      </c>
      <c r="R1820" s="6">
        <f t="shared" si="113"/>
        <v>14.96</v>
      </c>
      <c r="S1820" s="6">
        <f t="shared" si="114"/>
        <v>20.905000000000001</v>
      </c>
      <c r="T1820" s="8">
        <f t="shared" si="115"/>
        <v>0.58288024536456151</v>
      </c>
      <c r="U1820" s="5">
        <f>YEAR(SalesDataTable[[#This Row],[Order Date]])</f>
        <v>2026</v>
      </c>
      <c r="V1820" s="8" t="str">
        <f>"Q"&amp;ROUNDUP(MONTH(SalesDataTable[[#This Row],[Order Date]])/3,0)</f>
        <v>Q3</v>
      </c>
      <c r="W1820" s="9">
        <f>MONTH(SalesDataTable[[#This Row],[Order Date]])</f>
        <v>9</v>
      </c>
      <c r="X1820" s="8" t="str">
        <f>TEXT(SalesDataTable[[#This Row],[Order Date]],"mmm")</f>
        <v>Sep</v>
      </c>
    </row>
    <row r="1821" spans="1:24" ht="16">
      <c r="A1821" s="2">
        <v>4149</v>
      </c>
      <c r="B1821" s="3">
        <v>46269</v>
      </c>
      <c r="C1821" s="5">
        <f>YEAR(SalesDataTable[[#This Row],[Order Date]])</f>
        <v>2026</v>
      </c>
      <c r="D1821" s="14" t="str">
        <f>"Q"&amp;ROUNDUP(MONTH(SalesDataTable[[#This Row],[Order Date]])/3,0)</f>
        <v>Q3</v>
      </c>
      <c r="E1821" s="5">
        <f>MONTH(SalesDataTable[[#This Row],[Order Date]])</f>
        <v>9</v>
      </c>
      <c r="F1821" s="5" t="str">
        <f>TEXT(SalesDataTable[[#This Row],[Order Date]], "MMM")</f>
        <v>Sep</v>
      </c>
      <c r="G1821" s="4" t="s">
        <v>20</v>
      </c>
      <c r="H1821" s="4" t="s">
        <v>33</v>
      </c>
      <c r="I1821" s="4" t="s">
        <v>2</v>
      </c>
      <c r="J1821" s="4" t="s">
        <v>13</v>
      </c>
      <c r="K1821" s="4" t="s">
        <v>34</v>
      </c>
      <c r="L1821" s="4" t="s">
        <v>35</v>
      </c>
      <c r="M1821" s="9">
        <v>1</v>
      </c>
      <c r="N1821" s="6">
        <v>40.51</v>
      </c>
      <c r="O1821" s="7">
        <v>0.05</v>
      </c>
      <c r="P1821" s="6">
        <v>14.7</v>
      </c>
      <c r="Q1821" s="6">
        <f t="shared" si="112"/>
        <v>38.484499999999997</v>
      </c>
      <c r="R1821" s="6">
        <f t="shared" si="113"/>
        <v>14.7</v>
      </c>
      <c r="S1821" s="6">
        <f t="shared" si="114"/>
        <v>23.784499999999998</v>
      </c>
      <c r="T1821" s="8">
        <f t="shared" si="115"/>
        <v>0.6180280372617547</v>
      </c>
      <c r="U1821" s="5">
        <f>YEAR(SalesDataTable[[#This Row],[Order Date]])</f>
        <v>2026</v>
      </c>
      <c r="V1821" s="8" t="str">
        <f>"Q"&amp;ROUNDUP(MONTH(SalesDataTable[[#This Row],[Order Date]])/3,0)</f>
        <v>Q3</v>
      </c>
      <c r="W1821" s="9">
        <f>MONTH(SalesDataTable[[#This Row],[Order Date]])</f>
        <v>9</v>
      </c>
      <c r="X1821" s="8" t="str">
        <f>TEXT(SalesDataTable[[#This Row],[Order Date]],"mmm")</f>
        <v>Sep</v>
      </c>
    </row>
    <row r="1822" spans="1:24" ht="16">
      <c r="A1822" s="2">
        <v>1955</v>
      </c>
      <c r="B1822" s="3">
        <v>46270</v>
      </c>
      <c r="C1822" s="5">
        <f>YEAR(SalesDataTable[[#This Row],[Order Date]])</f>
        <v>2026</v>
      </c>
      <c r="D1822" s="14" t="str">
        <f>"Q"&amp;ROUNDUP(MONTH(SalesDataTable[[#This Row],[Order Date]])/3,0)</f>
        <v>Q3</v>
      </c>
      <c r="E1822" s="5">
        <f>MONTH(SalesDataTable[[#This Row],[Order Date]])</f>
        <v>9</v>
      </c>
      <c r="F1822" s="5" t="str">
        <f>TEXT(SalesDataTable[[#This Row],[Order Date]], "MMM")</f>
        <v>Sep</v>
      </c>
      <c r="G1822" s="4" t="s">
        <v>6</v>
      </c>
      <c r="H1822" s="4" t="s">
        <v>43</v>
      </c>
      <c r="I1822" s="4" t="s">
        <v>2</v>
      </c>
      <c r="J1822" s="4" t="s">
        <v>3</v>
      </c>
      <c r="K1822" s="4" t="s">
        <v>23</v>
      </c>
      <c r="L1822" s="4" t="s">
        <v>51</v>
      </c>
      <c r="M1822" s="9">
        <v>1</v>
      </c>
      <c r="N1822" s="6">
        <v>121.59</v>
      </c>
      <c r="O1822" s="7">
        <v>0</v>
      </c>
      <c r="P1822" s="6">
        <v>62.44</v>
      </c>
      <c r="Q1822" s="6">
        <f t="shared" si="112"/>
        <v>121.59</v>
      </c>
      <c r="R1822" s="6">
        <f t="shared" si="113"/>
        <v>62.44</v>
      </c>
      <c r="S1822" s="6">
        <f t="shared" si="114"/>
        <v>59.150000000000006</v>
      </c>
      <c r="T1822" s="8">
        <f t="shared" si="115"/>
        <v>0.4864709268854347</v>
      </c>
      <c r="U1822" s="5">
        <f>YEAR(SalesDataTable[[#This Row],[Order Date]])</f>
        <v>2026</v>
      </c>
      <c r="V1822" s="8" t="str">
        <f>"Q"&amp;ROUNDUP(MONTH(SalesDataTable[[#This Row],[Order Date]])/3,0)</f>
        <v>Q3</v>
      </c>
      <c r="W1822" s="9">
        <f>MONTH(SalesDataTable[[#This Row],[Order Date]])</f>
        <v>9</v>
      </c>
      <c r="X1822" s="8" t="str">
        <f>TEXT(SalesDataTable[[#This Row],[Order Date]],"mmm")</f>
        <v>Sep</v>
      </c>
    </row>
    <row r="1823" spans="1:24" ht="16">
      <c r="A1823" s="2">
        <v>2077</v>
      </c>
      <c r="B1823" s="3">
        <v>46270</v>
      </c>
      <c r="C1823" s="5">
        <f>YEAR(SalesDataTable[[#This Row],[Order Date]])</f>
        <v>2026</v>
      </c>
      <c r="D1823" s="14" t="str">
        <f>"Q"&amp;ROUNDUP(MONTH(SalesDataTable[[#This Row],[Order Date]])/3,0)</f>
        <v>Q3</v>
      </c>
      <c r="E1823" s="5">
        <f>MONTH(SalesDataTable[[#This Row],[Order Date]])</f>
        <v>9</v>
      </c>
      <c r="F1823" s="5" t="str">
        <f>TEXT(SalesDataTable[[#This Row],[Order Date]], "MMM")</f>
        <v>Sep</v>
      </c>
      <c r="G1823" s="4" t="s">
        <v>20</v>
      </c>
      <c r="H1823" s="4" t="s">
        <v>33</v>
      </c>
      <c r="I1823" s="4" t="s">
        <v>8</v>
      </c>
      <c r="J1823" s="4" t="s">
        <v>16</v>
      </c>
      <c r="K1823" s="4" t="s">
        <v>9</v>
      </c>
      <c r="L1823" s="4" t="s">
        <v>37</v>
      </c>
      <c r="M1823" s="9">
        <v>4</v>
      </c>
      <c r="N1823" s="6">
        <v>152.99</v>
      </c>
      <c r="O1823" s="7">
        <v>0.15</v>
      </c>
      <c r="P1823" s="6">
        <v>77.12</v>
      </c>
      <c r="Q1823" s="6">
        <f t="shared" si="112"/>
        <v>520.16600000000005</v>
      </c>
      <c r="R1823" s="6">
        <f t="shared" si="113"/>
        <v>308.48</v>
      </c>
      <c r="S1823" s="6">
        <f t="shared" si="114"/>
        <v>211.68600000000004</v>
      </c>
      <c r="T1823" s="8">
        <f t="shared" si="115"/>
        <v>0.40695854784818697</v>
      </c>
      <c r="U1823" s="5">
        <f>YEAR(SalesDataTable[[#This Row],[Order Date]])</f>
        <v>2026</v>
      </c>
      <c r="V1823" s="8" t="str">
        <f>"Q"&amp;ROUNDUP(MONTH(SalesDataTable[[#This Row],[Order Date]])/3,0)</f>
        <v>Q3</v>
      </c>
      <c r="W1823" s="9">
        <f>MONTH(SalesDataTable[[#This Row],[Order Date]])</f>
        <v>9</v>
      </c>
      <c r="X1823" s="8" t="str">
        <f>TEXT(SalesDataTable[[#This Row],[Order Date]],"mmm")</f>
        <v>Sep</v>
      </c>
    </row>
    <row r="1824" spans="1:24" ht="16">
      <c r="A1824" s="2">
        <v>2879</v>
      </c>
      <c r="B1824" s="3">
        <v>46270</v>
      </c>
      <c r="C1824" s="5">
        <f>YEAR(SalesDataTable[[#This Row],[Order Date]])</f>
        <v>2026</v>
      </c>
      <c r="D1824" s="14" t="str">
        <f>"Q"&amp;ROUNDUP(MONTH(SalesDataTable[[#This Row],[Order Date]])/3,0)</f>
        <v>Q3</v>
      </c>
      <c r="E1824" s="5">
        <f>MONTH(SalesDataTable[[#This Row],[Order Date]])</f>
        <v>9</v>
      </c>
      <c r="F1824" s="5" t="str">
        <f>TEXT(SalesDataTable[[#This Row],[Order Date]], "MMM")</f>
        <v>Sep</v>
      </c>
      <c r="G1824" s="4" t="s">
        <v>11</v>
      </c>
      <c r="H1824" s="4" t="s">
        <v>39</v>
      </c>
      <c r="I1824" s="4" t="s">
        <v>2</v>
      </c>
      <c r="J1824" s="4" t="s">
        <v>16</v>
      </c>
      <c r="K1824" s="4" t="s">
        <v>14</v>
      </c>
      <c r="L1824" s="4" t="s">
        <v>15</v>
      </c>
      <c r="M1824" s="9">
        <v>3</v>
      </c>
      <c r="N1824" s="6">
        <v>36.19</v>
      </c>
      <c r="O1824" s="7">
        <v>0.1</v>
      </c>
      <c r="P1824" s="6">
        <v>13.97</v>
      </c>
      <c r="Q1824" s="6">
        <f t="shared" si="112"/>
        <v>97.712999999999994</v>
      </c>
      <c r="R1824" s="6">
        <f t="shared" si="113"/>
        <v>41.910000000000004</v>
      </c>
      <c r="S1824" s="6">
        <f t="shared" si="114"/>
        <v>55.80299999999999</v>
      </c>
      <c r="T1824" s="8">
        <f t="shared" si="115"/>
        <v>0.57109084768659235</v>
      </c>
      <c r="U1824" s="5">
        <f>YEAR(SalesDataTable[[#This Row],[Order Date]])</f>
        <v>2026</v>
      </c>
      <c r="V1824" s="8" t="str">
        <f>"Q"&amp;ROUNDUP(MONTH(SalesDataTable[[#This Row],[Order Date]])/3,0)</f>
        <v>Q3</v>
      </c>
      <c r="W1824" s="9">
        <f>MONTH(SalesDataTable[[#This Row],[Order Date]])</f>
        <v>9</v>
      </c>
      <c r="X1824" s="8" t="str">
        <f>TEXT(SalesDataTable[[#This Row],[Order Date]],"mmm")</f>
        <v>Sep</v>
      </c>
    </row>
    <row r="1825" spans="1:24" ht="16">
      <c r="A1825" s="2">
        <v>3353</v>
      </c>
      <c r="B1825" s="3">
        <v>46270</v>
      </c>
      <c r="C1825" s="5">
        <f>YEAR(SalesDataTable[[#This Row],[Order Date]])</f>
        <v>2026</v>
      </c>
      <c r="D1825" s="14" t="str">
        <f>"Q"&amp;ROUNDUP(MONTH(SalesDataTable[[#This Row],[Order Date]])/3,0)</f>
        <v>Q3</v>
      </c>
      <c r="E1825" s="5">
        <f>MONTH(SalesDataTable[[#This Row],[Order Date]])</f>
        <v>9</v>
      </c>
      <c r="F1825" s="5" t="str">
        <f>TEXT(SalesDataTable[[#This Row],[Order Date]], "MMM")</f>
        <v>Sep</v>
      </c>
      <c r="G1825" s="4" t="s">
        <v>11</v>
      </c>
      <c r="H1825" s="4" t="s">
        <v>52</v>
      </c>
      <c r="I1825" s="4" t="s">
        <v>19</v>
      </c>
      <c r="J1825" s="4" t="s">
        <v>13</v>
      </c>
      <c r="K1825" s="4" t="s">
        <v>9</v>
      </c>
      <c r="L1825" s="4" t="s">
        <v>17</v>
      </c>
      <c r="M1825" s="9">
        <v>2</v>
      </c>
      <c r="N1825" s="6">
        <v>142.44</v>
      </c>
      <c r="O1825" s="7">
        <v>0</v>
      </c>
      <c r="P1825" s="6">
        <v>77.33</v>
      </c>
      <c r="Q1825" s="6">
        <f t="shared" si="112"/>
        <v>284.88</v>
      </c>
      <c r="R1825" s="6">
        <f t="shared" si="113"/>
        <v>154.66</v>
      </c>
      <c r="S1825" s="6">
        <f t="shared" si="114"/>
        <v>130.22</v>
      </c>
      <c r="T1825" s="8">
        <f t="shared" si="115"/>
        <v>0.45710474585790506</v>
      </c>
      <c r="U1825" s="5">
        <f>YEAR(SalesDataTable[[#This Row],[Order Date]])</f>
        <v>2026</v>
      </c>
      <c r="V1825" s="8" t="str">
        <f>"Q"&amp;ROUNDUP(MONTH(SalesDataTable[[#This Row],[Order Date]])/3,0)</f>
        <v>Q3</v>
      </c>
      <c r="W1825" s="9">
        <f>MONTH(SalesDataTable[[#This Row],[Order Date]])</f>
        <v>9</v>
      </c>
      <c r="X1825" s="8" t="str">
        <f>TEXT(SalesDataTable[[#This Row],[Order Date]],"mmm")</f>
        <v>Sep</v>
      </c>
    </row>
    <row r="1826" spans="1:24" ht="16">
      <c r="A1826" s="2">
        <v>3514</v>
      </c>
      <c r="B1826" s="3">
        <v>46270</v>
      </c>
      <c r="C1826" s="5">
        <f>YEAR(SalesDataTable[[#This Row],[Order Date]])</f>
        <v>2026</v>
      </c>
      <c r="D1826" s="14" t="str">
        <f>"Q"&amp;ROUNDUP(MONTH(SalesDataTable[[#This Row],[Order Date]])/3,0)</f>
        <v>Q3</v>
      </c>
      <c r="E1826" s="5">
        <f>MONTH(SalesDataTable[[#This Row],[Order Date]])</f>
        <v>9</v>
      </c>
      <c r="F1826" s="5" t="str">
        <f>TEXT(SalesDataTable[[#This Row],[Order Date]], "MMM")</f>
        <v>Sep</v>
      </c>
      <c r="G1826" s="4" t="s">
        <v>6</v>
      </c>
      <c r="H1826" s="4" t="s">
        <v>27</v>
      </c>
      <c r="I1826" s="4" t="s">
        <v>2</v>
      </c>
      <c r="J1826" s="4" t="s">
        <v>13</v>
      </c>
      <c r="K1826" s="4" t="s">
        <v>14</v>
      </c>
      <c r="L1826" s="4" t="s">
        <v>44</v>
      </c>
      <c r="M1826" s="9">
        <v>2</v>
      </c>
      <c r="N1826" s="6">
        <v>133.81</v>
      </c>
      <c r="O1826" s="7">
        <v>0</v>
      </c>
      <c r="P1826" s="6">
        <v>66.78</v>
      </c>
      <c r="Q1826" s="6">
        <f t="shared" si="112"/>
        <v>267.62</v>
      </c>
      <c r="R1826" s="6">
        <f t="shared" si="113"/>
        <v>133.56</v>
      </c>
      <c r="S1826" s="6">
        <f t="shared" si="114"/>
        <v>134.06</v>
      </c>
      <c r="T1826" s="8">
        <f t="shared" si="115"/>
        <v>0.5009341603766535</v>
      </c>
      <c r="U1826" s="5">
        <f>YEAR(SalesDataTable[[#This Row],[Order Date]])</f>
        <v>2026</v>
      </c>
      <c r="V1826" s="8" t="str">
        <f>"Q"&amp;ROUNDUP(MONTH(SalesDataTable[[#This Row],[Order Date]])/3,0)</f>
        <v>Q3</v>
      </c>
      <c r="W1826" s="9">
        <f>MONTH(SalesDataTable[[#This Row],[Order Date]])</f>
        <v>9</v>
      </c>
      <c r="X1826" s="8" t="str">
        <f>TEXT(SalesDataTable[[#This Row],[Order Date]],"mmm")</f>
        <v>Sep</v>
      </c>
    </row>
    <row r="1827" spans="1:24" ht="16">
      <c r="A1827" s="2">
        <v>3964</v>
      </c>
      <c r="B1827" s="3">
        <v>46270</v>
      </c>
      <c r="C1827" s="5">
        <f>YEAR(SalesDataTable[[#This Row],[Order Date]])</f>
        <v>2026</v>
      </c>
      <c r="D1827" s="14" t="str">
        <f>"Q"&amp;ROUNDUP(MONTH(SalesDataTable[[#This Row],[Order Date]])/3,0)</f>
        <v>Q3</v>
      </c>
      <c r="E1827" s="5">
        <f>MONTH(SalesDataTable[[#This Row],[Order Date]])</f>
        <v>9</v>
      </c>
      <c r="F1827" s="5" t="str">
        <f>TEXT(SalesDataTable[[#This Row],[Order Date]], "MMM")</f>
        <v>Sep</v>
      </c>
      <c r="G1827" s="4" t="s">
        <v>6</v>
      </c>
      <c r="H1827" s="4" t="s">
        <v>43</v>
      </c>
      <c r="I1827" s="4" t="s">
        <v>19</v>
      </c>
      <c r="J1827" s="4" t="s">
        <v>13</v>
      </c>
      <c r="K1827" s="4" t="s">
        <v>34</v>
      </c>
      <c r="L1827" s="4" t="s">
        <v>35</v>
      </c>
      <c r="M1827" s="9">
        <v>2</v>
      </c>
      <c r="N1827" s="6">
        <v>40.49</v>
      </c>
      <c r="O1827" s="7">
        <v>0.15</v>
      </c>
      <c r="P1827" s="6">
        <v>14.32</v>
      </c>
      <c r="Q1827" s="6">
        <f t="shared" si="112"/>
        <v>68.832999999999998</v>
      </c>
      <c r="R1827" s="6">
        <f t="shared" si="113"/>
        <v>28.64</v>
      </c>
      <c r="S1827" s="6">
        <f t="shared" si="114"/>
        <v>40.192999999999998</v>
      </c>
      <c r="T1827" s="8">
        <f t="shared" si="115"/>
        <v>0.58392050324698908</v>
      </c>
      <c r="U1827" s="5">
        <f>YEAR(SalesDataTable[[#This Row],[Order Date]])</f>
        <v>2026</v>
      </c>
      <c r="V1827" s="8" t="str">
        <f>"Q"&amp;ROUNDUP(MONTH(SalesDataTable[[#This Row],[Order Date]])/3,0)</f>
        <v>Q3</v>
      </c>
      <c r="W1827" s="9">
        <f>MONTH(SalesDataTable[[#This Row],[Order Date]])</f>
        <v>9</v>
      </c>
      <c r="X1827" s="8" t="str">
        <f>TEXT(SalesDataTable[[#This Row],[Order Date]],"mmm")</f>
        <v>Sep</v>
      </c>
    </row>
    <row r="1828" spans="1:24" ht="16">
      <c r="A1828" s="2">
        <v>4599</v>
      </c>
      <c r="B1828" s="3">
        <v>46270</v>
      </c>
      <c r="C1828" s="5">
        <f>YEAR(SalesDataTable[[#This Row],[Order Date]])</f>
        <v>2026</v>
      </c>
      <c r="D1828" s="14" t="str">
        <f>"Q"&amp;ROUNDUP(MONTH(SalesDataTable[[#This Row],[Order Date]])/3,0)</f>
        <v>Q3</v>
      </c>
      <c r="E1828" s="5">
        <f>MONTH(SalesDataTable[[#This Row],[Order Date]])</f>
        <v>9</v>
      </c>
      <c r="F1828" s="5" t="str">
        <f>TEXT(SalesDataTable[[#This Row],[Order Date]], "MMM")</f>
        <v>Sep</v>
      </c>
      <c r="G1828" s="4" t="s">
        <v>11</v>
      </c>
      <c r="H1828" s="4" t="s">
        <v>12</v>
      </c>
      <c r="I1828" s="4" t="s">
        <v>2</v>
      </c>
      <c r="J1828" s="4" t="s">
        <v>16</v>
      </c>
      <c r="K1828" s="4" t="s">
        <v>23</v>
      </c>
      <c r="L1828" s="4" t="s">
        <v>29</v>
      </c>
      <c r="M1828" s="9">
        <v>4</v>
      </c>
      <c r="N1828" s="6">
        <v>198.1</v>
      </c>
      <c r="O1828" s="7">
        <v>0</v>
      </c>
      <c r="P1828" s="6">
        <v>101.61</v>
      </c>
      <c r="Q1828" s="6">
        <f t="shared" si="112"/>
        <v>792.4</v>
      </c>
      <c r="R1828" s="6">
        <f t="shared" si="113"/>
        <v>406.44</v>
      </c>
      <c r="S1828" s="6">
        <f t="shared" si="114"/>
        <v>385.96</v>
      </c>
      <c r="T1828" s="8">
        <f t="shared" si="115"/>
        <v>0.48707723372034323</v>
      </c>
      <c r="U1828" s="5">
        <f>YEAR(SalesDataTable[[#This Row],[Order Date]])</f>
        <v>2026</v>
      </c>
      <c r="V1828" s="8" t="str">
        <f>"Q"&amp;ROUNDUP(MONTH(SalesDataTable[[#This Row],[Order Date]])/3,0)</f>
        <v>Q3</v>
      </c>
      <c r="W1828" s="9">
        <f>MONTH(SalesDataTable[[#This Row],[Order Date]])</f>
        <v>9</v>
      </c>
      <c r="X1828" s="8" t="str">
        <f>TEXT(SalesDataTable[[#This Row],[Order Date]],"mmm")</f>
        <v>Sep</v>
      </c>
    </row>
    <row r="1829" spans="1:24" ht="16">
      <c r="A1829" s="2">
        <v>5030</v>
      </c>
      <c r="B1829" s="3">
        <v>46270</v>
      </c>
      <c r="C1829" s="5">
        <f>YEAR(SalesDataTable[[#This Row],[Order Date]])</f>
        <v>2026</v>
      </c>
      <c r="D1829" s="14" t="str">
        <f>"Q"&amp;ROUNDUP(MONTH(SalesDataTable[[#This Row],[Order Date]])/3,0)</f>
        <v>Q3</v>
      </c>
      <c r="E1829" s="5">
        <f>MONTH(SalesDataTable[[#This Row],[Order Date]])</f>
        <v>9</v>
      </c>
      <c r="F1829" s="5" t="str">
        <f>TEXT(SalesDataTable[[#This Row],[Order Date]], "MMM")</f>
        <v>Sep</v>
      </c>
      <c r="G1829" s="4" t="s">
        <v>6</v>
      </c>
      <c r="H1829" s="4" t="s">
        <v>43</v>
      </c>
      <c r="I1829" s="4" t="s">
        <v>19</v>
      </c>
      <c r="J1829" s="4" t="s">
        <v>13</v>
      </c>
      <c r="K1829" s="4" t="s">
        <v>4</v>
      </c>
      <c r="L1829" s="4" t="s">
        <v>5</v>
      </c>
      <c r="M1829" s="9">
        <v>1</v>
      </c>
      <c r="N1829" s="6">
        <v>83.73</v>
      </c>
      <c r="O1829" s="7">
        <v>0.15</v>
      </c>
      <c r="P1829" s="6">
        <v>43.34</v>
      </c>
      <c r="Q1829" s="6">
        <f t="shared" si="112"/>
        <v>71.170500000000004</v>
      </c>
      <c r="R1829" s="6">
        <f t="shared" si="113"/>
        <v>43.34</v>
      </c>
      <c r="S1829" s="6">
        <f t="shared" si="114"/>
        <v>27.830500000000001</v>
      </c>
      <c r="T1829" s="8">
        <f t="shared" si="115"/>
        <v>0.39103982689457006</v>
      </c>
      <c r="U1829" s="5">
        <f>YEAR(SalesDataTable[[#This Row],[Order Date]])</f>
        <v>2026</v>
      </c>
      <c r="V1829" s="8" t="str">
        <f>"Q"&amp;ROUNDUP(MONTH(SalesDataTable[[#This Row],[Order Date]])/3,0)</f>
        <v>Q3</v>
      </c>
      <c r="W1829" s="9">
        <f>MONTH(SalesDataTable[[#This Row],[Order Date]])</f>
        <v>9</v>
      </c>
      <c r="X1829" s="8" t="str">
        <f>TEXT(SalesDataTable[[#This Row],[Order Date]],"mmm")</f>
        <v>Sep</v>
      </c>
    </row>
    <row r="1830" spans="1:24" ht="16">
      <c r="A1830" s="2">
        <v>1593</v>
      </c>
      <c r="B1830" s="3">
        <v>46271</v>
      </c>
      <c r="C1830" s="5">
        <f>YEAR(SalesDataTable[[#This Row],[Order Date]])</f>
        <v>2026</v>
      </c>
      <c r="D1830" s="14" t="str">
        <f>"Q"&amp;ROUNDUP(MONTH(SalesDataTable[[#This Row],[Order Date]])/3,0)</f>
        <v>Q3</v>
      </c>
      <c r="E1830" s="5">
        <f>MONTH(SalesDataTable[[#This Row],[Order Date]])</f>
        <v>9</v>
      </c>
      <c r="F1830" s="5" t="str">
        <f>TEXT(SalesDataTable[[#This Row],[Order Date]], "MMM")</f>
        <v>Sep</v>
      </c>
      <c r="G1830" s="4" t="s">
        <v>6</v>
      </c>
      <c r="H1830" s="4" t="s">
        <v>49</v>
      </c>
      <c r="I1830" s="4" t="s">
        <v>19</v>
      </c>
      <c r="J1830" s="4" t="s">
        <v>13</v>
      </c>
      <c r="K1830" s="4" t="s">
        <v>23</v>
      </c>
      <c r="L1830" s="4" t="s">
        <v>29</v>
      </c>
      <c r="M1830" s="9">
        <v>2</v>
      </c>
      <c r="N1830" s="6">
        <v>194.92</v>
      </c>
      <c r="O1830" s="7">
        <v>0</v>
      </c>
      <c r="P1830" s="6">
        <v>102.66</v>
      </c>
      <c r="Q1830" s="6">
        <f t="shared" si="112"/>
        <v>389.84</v>
      </c>
      <c r="R1830" s="6">
        <f t="shared" si="113"/>
        <v>205.32</v>
      </c>
      <c r="S1830" s="6">
        <f t="shared" si="114"/>
        <v>184.51999999999998</v>
      </c>
      <c r="T1830" s="8">
        <f t="shared" si="115"/>
        <v>0.47332238867227577</v>
      </c>
      <c r="U1830" s="5">
        <f>YEAR(SalesDataTable[[#This Row],[Order Date]])</f>
        <v>2026</v>
      </c>
      <c r="V1830" s="8" t="str">
        <f>"Q"&amp;ROUNDUP(MONTH(SalesDataTable[[#This Row],[Order Date]])/3,0)</f>
        <v>Q3</v>
      </c>
      <c r="W1830" s="9">
        <f>MONTH(SalesDataTable[[#This Row],[Order Date]])</f>
        <v>9</v>
      </c>
      <c r="X1830" s="8" t="str">
        <f>TEXT(SalesDataTable[[#This Row],[Order Date]],"mmm")</f>
        <v>Sep</v>
      </c>
    </row>
    <row r="1831" spans="1:24" ht="16">
      <c r="A1831" s="2">
        <v>1818</v>
      </c>
      <c r="B1831" s="3">
        <v>46271</v>
      </c>
      <c r="C1831" s="5">
        <f>YEAR(SalesDataTable[[#This Row],[Order Date]])</f>
        <v>2026</v>
      </c>
      <c r="D1831" s="14" t="str">
        <f>"Q"&amp;ROUNDUP(MONTH(SalesDataTable[[#This Row],[Order Date]])/3,0)</f>
        <v>Q3</v>
      </c>
      <c r="E1831" s="5">
        <f>MONTH(SalesDataTable[[#This Row],[Order Date]])</f>
        <v>9</v>
      </c>
      <c r="F1831" s="5" t="str">
        <f>TEXT(SalesDataTable[[#This Row],[Order Date]], "MMM")</f>
        <v>Sep</v>
      </c>
      <c r="G1831" s="4" t="s">
        <v>6</v>
      </c>
      <c r="H1831" s="4" t="s">
        <v>43</v>
      </c>
      <c r="I1831" s="4" t="s">
        <v>19</v>
      </c>
      <c r="J1831" s="4" t="s">
        <v>13</v>
      </c>
      <c r="K1831" s="4" t="s">
        <v>14</v>
      </c>
      <c r="L1831" s="4" t="s">
        <v>48</v>
      </c>
      <c r="M1831" s="9">
        <v>1</v>
      </c>
      <c r="N1831" s="6">
        <v>161.03</v>
      </c>
      <c r="O1831" s="7">
        <v>0</v>
      </c>
      <c r="P1831" s="6">
        <v>89.86</v>
      </c>
      <c r="Q1831" s="6">
        <f t="shared" si="112"/>
        <v>161.03</v>
      </c>
      <c r="R1831" s="6">
        <f t="shared" si="113"/>
        <v>89.86</v>
      </c>
      <c r="S1831" s="6">
        <f t="shared" si="114"/>
        <v>71.17</v>
      </c>
      <c r="T1831" s="8">
        <f t="shared" si="115"/>
        <v>0.44196733527914056</v>
      </c>
      <c r="U1831" s="5">
        <f>YEAR(SalesDataTable[[#This Row],[Order Date]])</f>
        <v>2026</v>
      </c>
      <c r="V1831" s="8" t="str">
        <f>"Q"&amp;ROUNDUP(MONTH(SalesDataTable[[#This Row],[Order Date]])/3,0)</f>
        <v>Q3</v>
      </c>
      <c r="W1831" s="9">
        <f>MONTH(SalesDataTable[[#This Row],[Order Date]])</f>
        <v>9</v>
      </c>
      <c r="X1831" s="8" t="str">
        <f>TEXT(SalesDataTable[[#This Row],[Order Date]],"mmm")</f>
        <v>Sep</v>
      </c>
    </row>
    <row r="1832" spans="1:24" ht="16">
      <c r="A1832" s="2">
        <v>2370</v>
      </c>
      <c r="B1832" s="3">
        <v>46271</v>
      </c>
      <c r="C1832" s="5">
        <f>YEAR(SalesDataTable[[#This Row],[Order Date]])</f>
        <v>2026</v>
      </c>
      <c r="D1832" s="14" t="str">
        <f>"Q"&amp;ROUNDUP(MONTH(SalesDataTable[[#This Row],[Order Date]])/3,0)</f>
        <v>Q3</v>
      </c>
      <c r="E1832" s="5">
        <f>MONTH(SalesDataTable[[#This Row],[Order Date]])</f>
        <v>9</v>
      </c>
      <c r="F1832" s="5" t="str">
        <f>TEXT(SalesDataTable[[#This Row],[Order Date]], "MMM")</f>
        <v>Sep</v>
      </c>
      <c r="G1832" s="4" t="s">
        <v>20</v>
      </c>
      <c r="H1832" s="4" t="s">
        <v>21</v>
      </c>
      <c r="I1832" s="4" t="s">
        <v>28</v>
      </c>
      <c r="J1832" s="4" t="s">
        <v>13</v>
      </c>
      <c r="K1832" s="4" t="s">
        <v>34</v>
      </c>
      <c r="L1832" s="4" t="s">
        <v>42</v>
      </c>
      <c r="M1832" s="9">
        <v>1</v>
      </c>
      <c r="N1832" s="6">
        <v>35.68</v>
      </c>
      <c r="O1832" s="7">
        <v>0.05</v>
      </c>
      <c r="P1832" s="6">
        <v>13.76</v>
      </c>
      <c r="Q1832" s="6">
        <f t="shared" si="112"/>
        <v>33.896000000000001</v>
      </c>
      <c r="R1832" s="6">
        <f t="shared" si="113"/>
        <v>13.76</v>
      </c>
      <c r="S1832" s="6">
        <f t="shared" si="114"/>
        <v>20.136000000000003</v>
      </c>
      <c r="T1832" s="8">
        <f t="shared" si="115"/>
        <v>0.59405239556289835</v>
      </c>
      <c r="U1832" s="5">
        <f>YEAR(SalesDataTable[[#This Row],[Order Date]])</f>
        <v>2026</v>
      </c>
      <c r="V1832" s="8" t="str">
        <f>"Q"&amp;ROUNDUP(MONTH(SalesDataTable[[#This Row],[Order Date]])/3,0)</f>
        <v>Q3</v>
      </c>
      <c r="W1832" s="9">
        <f>MONTH(SalesDataTable[[#This Row],[Order Date]])</f>
        <v>9</v>
      </c>
      <c r="X1832" s="8" t="str">
        <f>TEXT(SalesDataTable[[#This Row],[Order Date]],"mmm")</f>
        <v>Sep</v>
      </c>
    </row>
    <row r="1833" spans="1:24" ht="16">
      <c r="A1833" s="2">
        <v>2726</v>
      </c>
      <c r="B1833" s="3">
        <v>46271</v>
      </c>
      <c r="C1833" s="5">
        <f>YEAR(SalesDataTable[[#This Row],[Order Date]])</f>
        <v>2026</v>
      </c>
      <c r="D1833" s="14" t="str">
        <f>"Q"&amp;ROUNDUP(MONTH(SalesDataTable[[#This Row],[Order Date]])/3,0)</f>
        <v>Q3</v>
      </c>
      <c r="E1833" s="5">
        <f>MONTH(SalesDataTable[[#This Row],[Order Date]])</f>
        <v>9</v>
      </c>
      <c r="F1833" s="5" t="str">
        <f>TEXT(SalesDataTable[[#This Row],[Order Date]], "MMM")</f>
        <v>Sep</v>
      </c>
      <c r="G1833" s="4" t="s">
        <v>6</v>
      </c>
      <c r="H1833" s="4" t="s">
        <v>27</v>
      </c>
      <c r="I1833" s="4" t="s">
        <v>2</v>
      </c>
      <c r="J1833" s="4" t="s">
        <v>13</v>
      </c>
      <c r="K1833" s="4" t="s">
        <v>4</v>
      </c>
      <c r="L1833" s="4" t="s">
        <v>26</v>
      </c>
      <c r="M1833" s="9">
        <v>1</v>
      </c>
      <c r="N1833" s="6">
        <v>39.68</v>
      </c>
      <c r="O1833" s="7">
        <v>0.05</v>
      </c>
      <c r="P1833" s="6">
        <v>16.63</v>
      </c>
      <c r="Q1833" s="6">
        <f t="shared" si="112"/>
        <v>37.695999999999998</v>
      </c>
      <c r="R1833" s="6">
        <f t="shared" si="113"/>
        <v>16.63</v>
      </c>
      <c r="S1833" s="6">
        <f t="shared" si="114"/>
        <v>21.065999999999999</v>
      </c>
      <c r="T1833" s="8">
        <f t="shared" si="115"/>
        <v>0.55883913412563668</v>
      </c>
      <c r="U1833" s="5">
        <f>YEAR(SalesDataTable[[#This Row],[Order Date]])</f>
        <v>2026</v>
      </c>
      <c r="V1833" s="8" t="str">
        <f>"Q"&amp;ROUNDUP(MONTH(SalesDataTable[[#This Row],[Order Date]])/3,0)</f>
        <v>Q3</v>
      </c>
      <c r="W1833" s="9">
        <f>MONTH(SalesDataTable[[#This Row],[Order Date]])</f>
        <v>9</v>
      </c>
      <c r="X1833" s="8" t="str">
        <f>TEXT(SalesDataTable[[#This Row],[Order Date]],"mmm")</f>
        <v>Sep</v>
      </c>
    </row>
    <row r="1834" spans="1:24" ht="16">
      <c r="A1834" s="2">
        <v>2755</v>
      </c>
      <c r="B1834" s="3">
        <v>46271</v>
      </c>
      <c r="C1834" s="5">
        <f>YEAR(SalesDataTable[[#This Row],[Order Date]])</f>
        <v>2026</v>
      </c>
      <c r="D1834" s="14" t="str">
        <f>"Q"&amp;ROUNDUP(MONTH(SalesDataTable[[#This Row],[Order Date]])/3,0)</f>
        <v>Q3</v>
      </c>
      <c r="E1834" s="5">
        <f>MONTH(SalesDataTable[[#This Row],[Order Date]])</f>
        <v>9</v>
      </c>
      <c r="F1834" s="5" t="str">
        <f>TEXT(SalesDataTable[[#This Row],[Order Date]], "MMM")</f>
        <v>Sep</v>
      </c>
      <c r="G1834" s="4" t="s">
        <v>11</v>
      </c>
      <c r="H1834" s="4" t="s">
        <v>39</v>
      </c>
      <c r="I1834" s="4" t="s">
        <v>2</v>
      </c>
      <c r="J1834" s="4" t="s">
        <v>13</v>
      </c>
      <c r="K1834" s="4" t="s">
        <v>9</v>
      </c>
      <c r="L1834" s="4" t="s">
        <v>17</v>
      </c>
      <c r="M1834" s="9">
        <v>3</v>
      </c>
      <c r="N1834" s="6">
        <v>146.22</v>
      </c>
      <c r="O1834" s="7">
        <v>0</v>
      </c>
      <c r="P1834" s="6">
        <v>80.13</v>
      </c>
      <c r="Q1834" s="6">
        <f t="shared" si="112"/>
        <v>438.65999999999997</v>
      </c>
      <c r="R1834" s="6">
        <f t="shared" si="113"/>
        <v>240.39</v>
      </c>
      <c r="S1834" s="6">
        <f t="shared" si="114"/>
        <v>198.26999999999998</v>
      </c>
      <c r="T1834" s="8">
        <f t="shared" si="115"/>
        <v>0.4519901518260156</v>
      </c>
      <c r="U1834" s="5">
        <f>YEAR(SalesDataTable[[#This Row],[Order Date]])</f>
        <v>2026</v>
      </c>
      <c r="V1834" s="8" t="str">
        <f>"Q"&amp;ROUNDUP(MONTH(SalesDataTable[[#This Row],[Order Date]])/3,0)</f>
        <v>Q3</v>
      </c>
      <c r="W1834" s="9">
        <f>MONTH(SalesDataTable[[#This Row],[Order Date]])</f>
        <v>9</v>
      </c>
      <c r="X1834" s="8" t="str">
        <f>TEXT(SalesDataTable[[#This Row],[Order Date]],"mmm")</f>
        <v>Sep</v>
      </c>
    </row>
    <row r="1835" spans="1:24" ht="16">
      <c r="A1835" s="2">
        <v>3187</v>
      </c>
      <c r="B1835" s="3">
        <v>46271</v>
      </c>
      <c r="C1835" s="5">
        <f>YEAR(SalesDataTable[[#This Row],[Order Date]])</f>
        <v>2026</v>
      </c>
      <c r="D1835" s="14" t="str">
        <f>"Q"&amp;ROUNDUP(MONTH(SalesDataTable[[#This Row],[Order Date]])/3,0)</f>
        <v>Q3</v>
      </c>
      <c r="E1835" s="5">
        <f>MONTH(SalesDataTable[[#This Row],[Order Date]])</f>
        <v>9</v>
      </c>
      <c r="F1835" s="5" t="str">
        <f>TEXT(SalesDataTable[[#This Row],[Order Date]], "MMM")</f>
        <v>Sep</v>
      </c>
      <c r="G1835" s="4" t="s">
        <v>20</v>
      </c>
      <c r="H1835" s="4" t="s">
        <v>31</v>
      </c>
      <c r="I1835" s="4" t="s">
        <v>19</v>
      </c>
      <c r="J1835" s="4" t="s">
        <v>3</v>
      </c>
      <c r="K1835" s="4" t="s">
        <v>9</v>
      </c>
      <c r="L1835" s="4" t="s">
        <v>46</v>
      </c>
      <c r="M1835" s="9">
        <v>1</v>
      </c>
      <c r="N1835" s="6">
        <v>71.680000000000007</v>
      </c>
      <c r="O1835" s="7">
        <v>0</v>
      </c>
      <c r="P1835" s="6">
        <v>31.87</v>
      </c>
      <c r="Q1835" s="6">
        <f t="shared" si="112"/>
        <v>71.680000000000007</v>
      </c>
      <c r="R1835" s="6">
        <f t="shared" si="113"/>
        <v>31.87</v>
      </c>
      <c r="S1835" s="6">
        <f t="shared" si="114"/>
        <v>39.81</v>
      </c>
      <c r="T1835" s="8">
        <f t="shared" si="115"/>
        <v>0.5553850446428571</v>
      </c>
      <c r="U1835" s="5">
        <f>YEAR(SalesDataTable[[#This Row],[Order Date]])</f>
        <v>2026</v>
      </c>
      <c r="V1835" s="8" t="str">
        <f>"Q"&amp;ROUNDUP(MONTH(SalesDataTable[[#This Row],[Order Date]])/3,0)</f>
        <v>Q3</v>
      </c>
      <c r="W1835" s="9">
        <f>MONTH(SalesDataTable[[#This Row],[Order Date]])</f>
        <v>9</v>
      </c>
      <c r="X1835" s="8" t="str">
        <f>TEXT(SalesDataTable[[#This Row],[Order Date]],"mmm")</f>
        <v>Sep</v>
      </c>
    </row>
    <row r="1836" spans="1:24" ht="16">
      <c r="A1836" s="2">
        <v>3471</v>
      </c>
      <c r="B1836" s="3">
        <v>46271</v>
      </c>
      <c r="C1836" s="5">
        <f>YEAR(SalesDataTable[[#This Row],[Order Date]])</f>
        <v>2026</v>
      </c>
      <c r="D1836" s="14" t="str">
        <f>"Q"&amp;ROUNDUP(MONTH(SalesDataTable[[#This Row],[Order Date]])/3,0)</f>
        <v>Q3</v>
      </c>
      <c r="E1836" s="5">
        <f>MONTH(SalesDataTable[[#This Row],[Order Date]])</f>
        <v>9</v>
      </c>
      <c r="F1836" s="5" t="str">
        <f>TEXT(SalesDataTable[[#This Row],[Order Date]], "MMM")</f>
        <v>Sep</v>
      </c>
      <c r="G1836" s="4" t="s">
        <v>11</v>
      </c>
      <c r="H1836" s="4" t="s">
        <v>39</v>
      </c>
      <c r="I1836" s="4" t="s">
        <v>28</v>
      </c>
      <c r="J1836" s="4" t="s">
        <v>13</v>
      </c>
      <c r="K1836" s="4" t="s">
        <v>34</v>
      </c>
      <c r="L1836" s="4" t="s">
        <v>45</v>
      </c>
      <c r="M1836" s="9">
        <v>2</v>
      </c>
      <c r="N1836" s="6">
        <v>51.77</v>
      </c>
      <c r="O1836" s="7">
        <v>0</v>
      </c>
      <c r="P1836" s="6">
        <v>21.46</v>
      </c>
      <c r="Q1836" s="6">
        <f t="shared" si="112"/>
        <v>103.54</v>
      </c>
      <c r="R1836" s="6">
        <f t="shared" si="113"/>
        <v>42.92</v>
      </c>
      <c r="S1836" s="6">
        <f t="shared" si="114"/>
        <v>60.620000000000005</v>
      </c>
      <c r="T1836" s="8">
        <f t="shared" si="115"/>
        <v>0.58547421286459345</v>
      </c>
      <c r="U1836" s="5">
        <f>YEAR(SalesDataTable[[#This Row],[Order Date]])</f>
        <v>2026</v>
      </c>
      <c r="V1836" s="8" t="str">
        <f>"Q"&amp;ROUNDUP(MONTH(SalesDataTable[[#This Row],[Order Date]])/3,0)</f>
        <v>Q3</v>
      </c>
      <c r="W1836" s="9">
        <f>MONTH(SalesDataTable[[#This Row],[Order Date]])</f>
        <v>9</v>
      </c>
      <c r="X1836" s="8" t="str">
        <f>TEXT(SalesDataTable[[#This Row],[Order Date]],"mmm")</f>
        <v>Sep</v>
      </c>
    </row>
    <row r="1837" spans="1:24" ht="16">
      <c r="A1837" s="2">
        <v>3529</v>
      </c>
      <c r="B1837" s="3">
        <v>46271</v>
      </c>
      <c r="C1837" s="5">
        <f>YEAR(SalesDataTable[[#This Row],[Order Date]])</f>
        <v>2026</v>
      </c>
      <c r="D1837" s="14" t="str">
        <f>"Q"&amp;ROUNDUP(MONTH(SalesDataTable[[#This Row],[Order Date]])/3,0)</f>
        <v>Q3</v>
      </c>
      <c r="E1837" s="5">
        <f>MONTH(SalesDataTable[[#This Row],[Order Date]])</f>
        <v>9</v>
      </c>
      <c r="F1837" s="5" t="str">
        <f>TEXT(SalesDataTable[[#This Row],[Order Date]], "MMM")</f>
        <v>Sep</v>
      </c>
      <c r="G1837" s="4" t="s">
        <v>11</v>
      </c>
      <c r="H1837" s="4" t="s">
        <v>25</v>
      </c>
      <c r="I1837" s="4" t="s">
        <v>8</v>
      </c>
      <c r="J1837" s="4" t="s">
        <v>3</v>
      </c>
      <c r="K1837" s="4" t="s">
        <v>34</v>
      </c>
      <c r="L1837" s="4" t="s">
        <v>35</v>
      </c>
      <c r="M1837" s="9">
        <v>4</v>
      </c>
      <c r="N1837" s="6">
        <v>39.4</v>
      </c>
      <c r="O1837" s="7">
        <v>0.15</v>
      </c>
      <c r="P1837" s="6">
        <v>14.95</v>
      </c>
      <c r="Q1837" s="6">
        <f t="shared" si="112"/>
        <v>133.95999999999998</v>
      </c>
      <c r="R1837" s="6">
        <f t="shared" si="113"/>
        <v>59.8</v>
      </c>
      <c r="S1837" s="6">
        <f t="shared" si="114"/>
        <v>74.159999999999982</v>
      </c>
      <c r="T1837" s="8">
        <f t="shared" si="115"/>
        <v>0.55359808898178553</v>
      </c>
      <c r="U1837" s="5">
        <f>YEAR(SalesDataTable[[#This Row],[Order Date]])</f>
        <v>2026</v>
      </c>
      <c r="V1837" s="8" t="str">
        <f>"Q"&amp;ROUNDUP(MONTH(SalesDataTable[[#This Row],[Order Date]])/3,0)</f>
        <v>Q3</v>
      </c>
      <c r="W1837" s="9">
        <f>MONTH(SalesDataTable[[#This Row],[Order Date]])</f>
        <v>9</v>
      </c>
      <c r="X1837" s="8" t="str">
        <f>TEXT(SalesDataTable[[#This Row],[Order Date]],"mmm")</f>
        <v>Sep</v>
      </c>
    </row>
    <row r="1838" spans="1:24" ht="16">
      <c r="A1838" s="2">
        <v>3549</v>
      </c>
      <c r="B1838" s="3">
        <v>46271</v>
      </c>
      <c r="C1838" s="5">
        <f>YEAR(SalesDataTable[[#This Row],[Order Date]])</f>
        <v>2026</v>
      </c>
      <c r="D1838" s="14" t="str">
        <f>"Q"&amp;ROUNDUP(MONTH(SalesDataTable[[#This Row],[Order Date]])/3,0)</f>
        <v>Q3</v>
      </c>
      <c r="E1838" s="5">
        <f>MONTH(SalesDataTable[[#This Row],[Order Date]])</f>
        <v>9</v>
      </c>
      <c r="F1838" s="5" t="str">
        <f>TEXT(SalesDataTable[[#This Row],[Order Date]], "MMM")</f>
        <v>Sep</v>
      </c>
      <c r="G1838" s="4" t="s">
        <v>20</v>
      </c>
      <c r="H1838" s="4" t="s">
        <v>33</v>
      </c>
      <c r="I1838" s="4" t="s">
        <v>2</v>
      </c>
      <c r="J1838" s="4" t="s">
        <v>13</v>
      </c>
      <c r="K1838" s="4" t="s">
        <v>14</v>
      </c>
      <c r="L1838" s="4" t="s">
        <v>32</v>
      </c>
      <c r="M1838" s="9">
        <v>1</v>
      </c>
      <c r="N1838" s="6">
        <v>47.17</v>
      </c>
      <c r="O1838" s="7">
        <v>0</v>
      </c>
      <c r="P1838" s="6">
        <v>18.64</v>
      </c>
      <c r="Q1838" s="6">
        <f t="shared" si="112"/>
        <v>47.17</v>
      </c>
      <c r="R1838" s="6">
        <f t="shared" si="113"/>
        <v>18.64</v>
      </c>
      <c r="S1838" s="6">
        <f t="shared" si="114"/>
        <v>28.53</v>
      </c>
      <c r="T1838" s="8">
        <f t="shared" si="115"/>
        <v>0.60483358066567738</v>
      </c>
      <c r="U1838" s="5">
        <f>YEAR(SalesDataTable[[#This Row],[Order Date]])</f>
        <v>2026</v>
      </c>
      <c r="V1838" s="8" t="str">
        <f>"Q"&amp;ROUNDUP(MONTH(SalesDataTable[[#This Row],[Order Date]])/3,0)</f>
        <v>Q3</v>
      </c>
      <c r="W1838" s="9">
        <f>MONTH(SalesDataTable[[#This Row],[Order Date]])</f>
        <v>9</v>
      </c>
      <c r="X1838" s="8" t="str">
        <f>TEXT(SalesDataTable[[#This Row],[Order Date]],"mmm")</f>
        <v>Sep</v>
      </c>
    </row>
    <row r="1839" spans="1:24" ht="16">
      <c r="A1839" s="2">
        <v>4003</v>
      </c>
      <c r="B1839" s="3">
        <v>46271</v>
      </c>
      <c r="C1839" s="5">
        <f>YEAR(SalesDataTable[[#This Row],[Order Date]])</f>
        <v>2026</v>
      </c>
      <c r="D1839" s="14" t="str">
        <f>"Q"&amp;ROUNDUP(MONTH(SalesDataTable[[#This Row],[Order Date]])/3,0)</f>
        <v>Q3</v>
      </c>
      <c r="E1839" s="5">
        <f>MONTH(SalesDataTable[[#This Row],[Order Date]])</f>
        <v>9</v>
      </c>
      <c r="F1839" s="5" t="str">
        <f>TEXT(SalesDataTable[[#This Row],[Order Date]], "MMM")</f>
        <v>Sep</v>
      </c>
      <c r="G1839" s="4" t="s">
        <v>20</v>
      </c>
      <c r="H1839" s="4" t="s">
        <v>21</v>
      </c>
      <c r="I1839" s="4" t="s">
        <v>28</v>
      </c>
      <c r="J1839" s="4" t="s">
        <v>3</v>
      </c>
      <c r="K1839" s="4" t="s">
        <v>34</v>
      </c>
      <c r="L1839" s="4" t="s">
        <v>45</v>
      </c>
      <c r="M1839" s="9">
        <v>2</v>
      </c>
      <c r="N1839" s="6">
        <v>50.41</v>
      </c>
      <c r="O1839" s="7">
        <v>0.1</v>
      </c>
      <c r="P1839" s="6">
        <v>22.05</v>
      </c>
      <c r="Q1839" s="6">
        <f t="shared" si="112"/>
        <v>90.738</v>
      </c>
      <c r="R1839" s="6">
        <f t="shared" si="113"/>
        <v>44.1</v>
      </c>
      <c r="S1839" s="6">
        <f t="shared" si="114"/>
        <v>46.637999999999998</v>
      </c>
      <c r="T1839" s="8">
        <f t="shared" si="115"/>
        <v>0.51398532037294187</v>
      </c>
      <c r="U1839" s="5">
        <f>YEAR(SalesDataTable[[#This Row],[Order Date]])</f>
        <v>2026</v>
      </c>
      <c r="V1839" s="8" t="str">
        <f>"Q"&amp;ROUNDUP(MONTH(SalesDataTable[[#This Row],[Order Date]])/3,0)</f>
        <v>Q3</v>
      </c>
      <c r="W1839" s="9">
        <f>MONTH(SalesDataTable[[#This Row],[Order Date]])</f>
        <v>9</v>
      </c>
      <c r="X1839" s="8" t="str">
        <f>TEXT(SalesDataTable[[#This Row],[Order Date]],"mmm")</f>
        <v>Sep</v>
      </c>
    </row>
    <row r="1840" spans="1:24" ht="16">
      <c r="A1840" s="2">
        <v>4613</v>
      </c>
      <c r="B1840" s="3">
        <v>46271</v>
      </c>
      <c r="C1840" s="5">
        <f>YEAR(SalesDataTable[[#This Row],[Order Date]])</f>
        <v>2026</v>
      </c>
      <c r="D1840" s="14" t="str">
        <f>"Q"&amp;ROUNDUP(MONTH(SalesDataTable[[#This Row],[Order Date]])/3,0)</f>
        <v>Q3</v>
      </c>
      <c r="E1840" s="5">
        <f>MONTH(SalesDataTable[[#This Row],[Order Date]])</f>
        <v>9</v>
      </c>
      <c r="F1840" s="5" t="str">
        <f>TEXT(SalesDataTable[[#This Row],[Order Date]], "MMM")</f>
        <v>Sep</v>
      </c>
      <c r="G1840" s="4" t="s">
        <v>20</v>
      </c>
      <c r="H1840" s="4" t="s">
        <v>47</v>
      </c>
      <c r="I1840" s="4" t="s">
        <v>2</v>
      </c>
      <c r="J1840" s="4" t="s">
        <v>16</v>
      </c>
      <c r="K1840" s="4" t="s">
        <v>4</v>
      </c>
      <c r="L1840" s="4" t="s">
        <v>5</v>
      </c>
      <c r="M1840" s="9">
        <v>4</v>
      </c>
      <c r="N1840" s="6">
        <v>80.38</v>
      </c>
      <c r="O1840" s="7">
        <v>0.1</v>
      </c>
      <c r="P1840" s="6">
        <v>42.55</v>
      </c>
      <c r="Q1840" s="6">
        <f t="shared" si="112"/>
        <v>289.36799999999999</v>
      </c>
      <c r="R1840" s="6">
        <f t="shared" si="113"/>
        <v>170.2</v>
      </c>
      <c r="S1840" s="6">
        <f t="shared" si="114"/>
        <v>119.16800000000001</v>
      </c>
      <c r="T1840" s="8">
        <f t="shared" si="115"/>
        <v>0.41182162505874875</v>
      </c>
      <c r="U1840" s="5">
        <f>YEAR(SalesDataTable[[#This Row],[Order Date]])</f>
        <v>2026</v>
      </c>
      <c r="V1840" s="8" t="str">
        <f>"Q"&amp;ROUNDUP(MONTH(SalesDataTable[[#This Row],[Order Date]])/3,0)</f>
        <v>Q3</v>
      </c>
      <c r="W1840" s="9">
        <f>MONTH(SalesDataTable[[#This Row],[Order Date]])</f>
        <v>9</v>
      </c>
      <c r="X1840" s="8" t="str">
        <f>TEXT(SalesDataTable[[#This Row],[Order Date]],"mmm")</f>
        <v>Sep</v>
      </c>
    </row>
    <row r="1841" spans="1:24" ht="16">
      <c r="A1841" s="2">
        <v>75</v>
      </c>
      <c r="B1841" s="3">
        <v>46272</v>
      </c>
      <c r="C1841" s="5">
        <f>YEAR(SalesDataTable[[#This Row],[Order Date]])</f>
        <v>2026</v>
      </c>
      <c r="D1841" s="14" t="str">
        <f>"Q"&amp;ROUNDUP(MONTH(SalesDataTable[[#This Row],[Order Date]])/3,0)</f>
        <v>Q3</v>
      </c>
      <c r="E1841" s="5">
        <f>MONTH(SalesDataTable[[#This Row],[Order Date]])</f>
        <v>9</v>
      </c>
      <c r="F1841" s="5" t="str">
        <f>TEXT(SalesDataTable[[#This Row],[Order Date]], "MMM")</f>
        <v>Sep</v>
      </c>
      <c r="G1841" s="4" t="s">
        <v>0</v>
      </c>
      <c r="H1841" s="4" t="s">
        <v>1</v>
      </c>
      <c r="I1841" s="4" t="s">
        <v>2</v>
      </c>
      <c r="J1841" s="4" t="s">
        <v>16</v>
      </c>
      <c r="K1841" s="4" t="s">
        <v>34</v>
      </c>
      <c r="L1841" s="4" t="s">
        <v>35</v>
      </c>
      <c r="M1841" s="9">
        <v>2</v>
      </c>
      <c r="N1841" s="6">
        <v>40.78</v>
      </c>
      <c r="O1841" s="7">
        <v>0</v>
      </c>
      <c r="P1841" s="6">
        <v>15.04</v>
      </c>
      <c r="Q1841" s="6">
        <f t="shared" si="112"/>
        <v>81.56</v>
      </c>
      <c r="R1841" s="6">
        <f t="shared" si="113"/>
        <v>30.08</v>
      </c>
      <c r="S1841" s="6">
        <f t="shared" si="114"/>
        <v>51.480000000000004</v>
      </c>
      <c r="T1841" s="8">
        <f t="shared" si="115"/>
        <v>0.63119176066699367</v>
      </c>
      <c r="U1841" s="5">
        <f>YEAR(SalesDataTable[[#This Row],[Order Date]])</f>
        <v>2026</v>
      </c>
      <c r="V1841" s="8" t="str">
        <f>"Q"&amp;ROUNDUP(MONTH(SalesDataTable[[#This Row],[Order Date]])/3,0)</f>
        <v>Q3</v>
      </c>
      <c r="W1841" s="9">
        <f>MONTH(SalesDataTable[[#This Row],[Order Date]])</f>
        <v>9</v>
      </c>
      <c r="X1841" s="8" t="str">
        <f>TEXT(SalesDataTable[[#This Row],[Order Date]],"mmm")</f>
        <v>Sep</v>
      </c>
    </row>
    <row r="1842" spans="1:24" ht="16">
      <c r="A1842" s="2">
        <v>601</v>
      </c>
      <c r="B1842" s="3">
        <v>46272</v>
      </c>
      <c r="C1842" s="5">
        <f>YEAR(SalesDataTable[[#This Row],[Order Date]])</f>
        <v>2026</v>
      </c>
      <c r="D1842" s="14" t="str">
        <f>"Q"&amp;ROUNDUP(MONTH(SalesDataTable[[#This Row],[Order Date]])/3,0)</f>
        <v>Q3</v>
      </c>
      <c r="E1842" s="5">
        <f>MONTH(SalesDataTable[[#This Row],[Order Date]])</f>
        <v>9</v>
      </c>
      <c r="F1842" s="5" t="str">
        <f>TEXT(SalesDataTable[[#This Row],[Order Date]], "MMM")</f>
        <v>Sep</v>
      </c>
      <c r="G1842" s="4" t="s">
        <v>6</v>
      </c>
      <c r="H1842" s="4" t="s">
        <v>43</v>
      </c>
      <c r="I1842" s="4" t="s">
        <v>2</v>
      </c>
      <c r="J1842" s="4" t="s">
        <v>3</v>
      </c>
      <c r="K1842" s="4" t="s">
        <v>9</v>
      </c>
      <c r="L1842" s="4" t="s">
        <v>17</v>
      </c>
      <c r="M1842" s="9">
        <v>1</v>
      </c>
      <c r="N1842" s="6">
        <v>141.69</v>
      </c>
      <c r="O1842" s="7">
        <v>0</v>
      </c>
      <c r="P1842" s="6">
        <v>80.34</v>
      </c>
      <c r="Q1842" s="6">
        <f t="shared" si="112"/>
        <v>141.69</v>
      </c>
      <c r="R1842" s="6">
        <f t="shared" si="113"/>
        <v>80.34</v>
      </c>
      <c r="S1842" s="6">
        <f t="shared" si="114"/>
        <v>61.349999999999994</v>
      </c>
      <c r="T1842" s="8">
        <f t="shared" si="115"/>
        <v>0.43298750793986868</v>
      </c>
      <c r="U1842" s="5">
        <f>YEAR(SalesDataTable[[#This Row],[Order Date]])</f>
        <v>2026</v>
      </c>
      <c r="V1842" s="8" t="str">
        <f>"Q"&amp;ROUNDUP(MONTH(SalesDataTable[[#This Row],[Order Date]])/3,0)</f>
        <v>Q3</v>
      </c>
      <c r="W1842" s="9">
        <f>MONTH(SalesDataTable[[#This Row],[Order Date]])</f>
        <v>9</v>
      </c>
      <c r="X1842" s="8" t="str">
        <f>TEXT(SalesDataTable[[#This Row],[Order Date]],"mmm")</f>
        <v>Sep</v>
      </c>
    </row>
    <row r="1843" spans="1:24" ht="16">
      <c r="A1843" s="2">
        <v>1617</v>
      </c>
      <c r="B1843" s="3">
        <v>46272</v>
      </c>
      <c r="C1843" s="5">
        <f>YEAR(SalesDataTable[[#This Row],[Order Date]])</f>
        <v>2026</v>
      </c>
      <c r="D1843" s="14" t="str">
        <f>"Q"&amp;ROUNDUP(MONTH(SalesDataTable[[#This Row],[Order Date]])/3,0)</f>
        <v>Q3</v>
      </c>
      <c r="E1843" s="5">
        <f>MONTH(SalesDataTable[[#This Row],[Order Date]])</f>
        <v>9</v>
      </c>
      <c r="F1843" s="5" t="str">
        <f>TEXT(SalesDataTable[[#This Row],[Order Date]], "MMM")</f>
        <v>Sep</v>
      </c>
      <c r="G1843" s="4" t="s">
        <v>20</v>
      </c>
      <c r="H1843" s="4" t="s">
        <v>33</v>
      </c>
      <c r="I1843" s="4" t="s">
        <v>2</v>
      </c>
      <c r="J1843" s="4" t="s">
        <v>13</v>
      </c>
      <c r="K1843" s="4" t="s">
        <v>23</v>
      </c>
      <c r="L1843" s="4" t="s">
        <v>40</v>
      </c>
      <c r="M1843" s="9">
        <v>1</v>
      </c>
      <c r="N1843" s="6">
        <v>83.28</v>
      </c>
      <c r="O1843" s="7">
        <v>0.1</v>
      </c>
      <c r="P1843" s="6">
        <v>39.75</v>
      </c>
      <c r="Q1843" s="6">
        <f t="shared" si="112"/>
        <v>74.951999999999998</v>
      </c>
      <c r="R1843" s="6">
        <f t="shared" si="113"/>
        <v>39.75</v>
      </c>
      <c r="S1843" s="6">
        <f t="shared" si="114"/>
        <v>35.201999999999998</v>
      </c>
      <c r="T1843" s="8">
        <f t="shared" si="115"/>
        <v>0.46966058277297468</v>
      </c>
      <c r="U1843" s="5">
        <f>YEAR(SalesDataTable[[#This Row],[Order Date]])</f>
        <v>2026</v>
      </c>
      <c r="V1843" s="8" t="str">
        <f>"Q"&amp;ROUNDUP(MONTH(SalesDataTable[[#This Row],[Order Date]])/3,0)</f>
        <v>Q3</v>
      </c>
      <c r="W1843" s="9">
        <f>MONTH(SalesDataTable[[#This Row],[Order Date]])</f>
        <v>9</v>
      </c>
      <c r="X1843" s="8" t="str">
        <f>TEXT(SalesDataTable[[#This Row],[Order Date]],"mmm")</f>
        <v>Sep</v>
      </c>
    </row>
    <row r="1844" spans="1:24" ht="16">
      <c r="A1844" s="2">
        <v>2305</v>
      </c>
      <c r="B1844" s="3">
        <v>46272</v>
      </c>
      <c r="C1844" s="5">
        <f>YEAR(SalesDataTable[[#This Row],[Order Date]])</f>
        <v>2026</v>
      </c>
      <c r="D1844" s="14" t="str">
        <f>"Q"&amp;ROUNDUP(MONTH(SalesDataTable[[#This Row],[Order Date]])/3,0)</f>
        <v>Q3</v>
      </c>
      <c r="E1844" s="5">
        <f>MONTH(SalesDataTable[[#This Row],[Order Date]])</f>
        <v>9</v>
      </c>
      <c r="F1844" s="5" t="str">
        <f>TEXT(SalesDataTable[[#This Row],[Order Date]], "MMM")</f>
        <v>Sep</v>
      </c>
      <c r="G1844" s="4" t="s">
        <v>20</v>
      </c>
      <c r="H1844" s="4" t="s">
        <v>31</v>
      </c>
      <c r="I1844" s="4" t="s">
        <v>28</v>
      </c>
      <c r="J1844" s="4" t="s">
        <v>3</v>
      </c>
      <c r="K1844" s="4" t="s">
        <v>23</v>
      </c>
      <c r="L1844" s="4" t="s">
        <v>40</v>
      </c>
      <c r="M1844" s="9">
        <v>2</v>
      </c>
      <c r="N1844" s="6">
        <v>82.43</v>
      </c>
      <c r="O1844" s="7">
        <v>0</v>
      </c>
      <c r="P1844" s="6">
        <v>40.51</v>
      </c>
      <c r="Q1844" s="6">
        <f t="shared" si="112"/>
        <v>164.86</v>
      </c>
      <c r="R1844" s="6">
        <f t="shared" si="113"/>
        <v>81.02</v>
      </c>
      <c r="S1844" s="6">
        <f t="shared" si="114"/>
        <v>83.840000000000018</v>
      </c>
      <c r="T1844" s="8">
        <f t="shared" si="115"/>
        <v>0.50855271139148372</v>
      </c>
      <c r="U1844" s="5">
        <f>YEAR(SalesDataTable[[#This Row],[Order Date]])</f>
        <v>2026</v>
      </c>
      <c r="V1844" s="8" t="str">
        <f>"Q"&amp;ROUNDUP(MONTH(SalesDataTable[[#This Row],[Order Date]])/3,0)</f>
        <v>Q3</v>
      </c>
      <c r="W1844" s="9">
        <f>MONTH(SalesDataTable[[#This Row],[Order Date]])</f>
        <v>9</v>
      </c>
      <c r="X1844" s="8" t="str">
        <f>TEXT(SalesDataTable[[#This Row],[Order Date]],"mmm")</f>
        <v>Sep</v>
      </c>
    </row>
    <row r="1845" spans="1:24" ht="16">
      <c r="A1845" s="2">
        <v>2344</v>
      </c>
      <c r="B1845" s="3">
        <v>46272</v>
      </c>
      <c r="C1845" s="5">
        <f>YEAR(SalesDataTable[[#This Row],[Order Date]])</f>
        <v>2026</v>
      </c>
      <c r="D1845" s="14" t="str">
        <f>"Q"&amp;ROUNDUP(MONTH(SalesDataTable[[#This Row],[Order Date]])/3,0)</f>
        <v>Q3</v>
      </c>
      <c r="E1845" s="5">
        <f>MONTH(SalesDataTable[[#This Row],[Order Date]])</f>
        <v>9</v>
      </c>
      <c r="F1845" s="5" t="str">
        <f>TEXT(SalesDataTable[[#This Row],[Order Date]], "MMM")</f>
        <v>Sep</v>
      </c>
      <c r="G1845" s="4" t="s">
        <v>0</v>
      </c>
      <c r="H1845" s="4" t="s">
        <v>50</v>
      </c>
      <c r="I1845" s="4" t="s">
        <v>28</v>
      </c>
      <c r="J1845" s="4" t="s">
        <v>13</v>
      </c>
      <c r="K1845" s="4" t="s">
        <v>34</v>
      </c>
      <c r="L1845" s="4" t="s">
        <v>42</v>
      </c>
      <c r="M1845" s="9">
        <v>4</v>
      </c>
      <c r="N1845" s="6">
        <v>36.380000000000003</v>
      </c>
      <c r="O1845" s="7">
        <v>0</v>
      </c>
      <c r="P1845" s="6">
        <v>14.16</v>
      </c>
      <c r="Q1845" s="6">
        <f t="shared" si="112"/>
        <v>145.52000000000001</v>
      </c>
      <c r="R1845" s="6">
        <f t="shared" si="113"/>
        <v>56.64</v>
      </c>
      <c r="S1845" s="6">
        <f t="shared" si="114"/>
        <v>88.88000000000001</v>
      </c>
      <c r="T1845" s="8">
        <f t="shared" si="115"/>
        <v>0.61077515118196812</v>
      </c>
      <c r="U1845" s="5">
        <f>YEAR(SalesDataTable[[#This Row],[Order Date]])</f>
        <v>2026</v>
      </c>
      <c r="V1845" s="8" t="str">
        <f>"Q"&amp;ROUNDUP(MONTH(SalesDataTable[[#This Row],[Order Date]])/3,0)</f>
        <v>Q3</v>
      </c>
      <c r="W1845" s="9">
        <f>MONTH(SalesDataTable[[#This Row],[Order Date]])</f>
        <v>9</v>
      </c>
      <c r="X1845" s="8" t="str">
        <f>TEXT(SalesDataTable[[#This Row],[Order Date]],"mmm")</f>
        <v>Sep</v>
      </c>
    </row>
    <row r="1846" spans="1:24" ht="16">
      <c r="A1846" s="2">
        <v>2601</v>
      </c>
      <c r="B1846" s="3">
        <v>46272</v>
      </c>
      <c r="C1846" s="5">
        <f>YEAR(SalesDataTable[[#This Row],[Order Date]])</f>
        <v>2026</v>
      </c>
      <c r="D1846" s="14" t="str">
        <f>"Q"&amp;ROUNDUP(MONTH(SalesDataTable[[#This Row],[Order Date]])/3,0)</f>
        <v>Q3</v>
      </c>
      <c r="E1846" s="5">
        <f>MONTH(SalesDataTable[[#This Row],[Order Date]])</f>
        <v>9</v>
      </c>
      <c r="F1846" s="5" t="str">
        <f>TEXT(SalesDataTable[[#This Row],[Order Date]], "MMM")</f>
        <v>Sep</v>
      </c>
      <c r="G1846" s="4" t="s">
        <v>6</v>
      </c>
      <c r="H1846" s="4" t="s">
        <v>41</v>
      </c>
      <c r="I1846" s="4" t="s">
        <v>2</v>
      </c>
      <c r="J1846" s="4" t="s">
        <v>13</v>
      </c>
      <c r="K1846" s="4" t="s">
        <v>4</v>
      </c>
      <c r="L1846" s="4" t="s">
        <v>5</v>
      </c>
      <c r="M1846" s="9">
        <v>1</v>
      </c>
      <c r="N1846" s="6">
        <v>82.86</v>
      </c>
      <c r="O1846" s="7">
        <v>0</v>
      </c>
      <c r="P1846" s="6">
        <v>43.33</v>
      </c>
      <c r="Q1846" s="6">
        <f t="shared" si="112"/>
        <v>82.86</v>
      </c>
      <c r="R1846" s="6">
        <f t="shared" si="113"/>
        <v>43.33</v>
      </c>
      <c r="S1846" s="6">
        <f t="shared" si="114"/>
        <v>39.53</v>
      </c>
      <c r="T1846" s="8">
        <f t="shared" si="115"/>
        <v>0.47706975621530295</v>
      </c>
      <c r="U1846" s="5">
        <f>YEAR(SalesDataTable[[#This Row],[Order Date]])</f>
        <v>2026</v>
      </c>
      <c r="V1846" s="8" t="str">
        <f>"Q"&amp;ROUNDUP(MONTH(SalesDataTable[[#This Row],[Order Date]])/3,0)</f>
        <v>Q3</v>
      </c>
      <c r="W1846" s="9">
        <f>MONTH(SalesDataTable[[#This Row],[Order Date]])</f>
        <v>9</v>
      </c>
      <c r="X1846" s="8" t="str">
        <f>TEXT(SalesDataTable[[#This Row],[Order Date]],"mmm")</f>
        <v>Sep</v>
      </c>
    </row>
    <row r="1847" spans="1:24" ht="16">
      <c r="A1847" s="2">
        <v>2831</v>
      </c>
      <c r="B1847" s="3">
        <v>46272</v>
      </c>
      <c r="C1847" s="5">
        <f>YEAR(SalesDataTable[[#This Row],[Order Date]])</f>
        <v>2026</v>
      </c>
      <c r="D1847" s="14" t="str">
        <f>"Q"&amp;ROUNDUP(MONTH(SalesDataTable[[#This Row],[Order Date]])/3,0)</f>
        <v>Q3</v>
      </c>
      <c r="E1847" s="5">
        <f>MONTH(SalesDataTable[[#This Row],[Order Date]])</f>
        <v>9</v>
      </c>
      <c r="F1847" s="5" t="str">
        <f>TEXT(SalesDataTable[[#This Row],[Order Date]], "MMM")</f>
        <v>Sep</v>
      </c>
      <c r="G1847" s="4" t="s">
        <v>0</v>
      </c>
      <c r="H1847" s="4" t="s">
        <v>36</v>
      </c>
      <c r="I1847" s="4" t="s">
        <v>2</v>
      </c>
      <c r="J1847" s="4" t="s">
        <v>13</v>
      </c>
      <c r="K1847" s="4" t="s">
        <v>14</v>
      </c>
      <c r="L1847" s="4" t="s">
        <v>32</v>
      </c>
      <c r="M1847" s="9">
        <v>1</v>
      </c>
      <c r="N1847" s="6">
        <v>46.44</v>
      </c>
      <c r="O1847" s="7">
        <v>0.05</v>
      </c>
      <c r="P1847" s="6">
        <v>17.88</v>
      </c>
      <c r="Q1847" s="6">
        <f t="shared" si="112"/>
        <v>44.117999999999995</v>
      </c>
      <c r="R1847" s="6">
        <f t="shared" si="113"/>
        <v>17.88</v>
      </c>
      <c r="S1847" s="6">
        <f t="shared" si="114"/>
        <v>26.237999999999996</v>
      </c>
      <c r="T1847" s="8">
        <f t="shared" si="115"/>
        <v>0.59472324221406225</v>
      </c>
      <c r="U1847" s="5">
        <f>YEAR(SalesDataTable[[#This Row],[Order Date]])</f>
        <v>2026</v>
      </c>
      <c r="V1847" s="8" t="str">
        <f>"Q"&amp;ROUNDUP(MONTH(SalesDataTable[[#This Row],[Order Date]])/3,0)</f>
        <v>Q3</v>
      </c>
      <c r="W1847" s="9">
        <f>MONTH(SalesDataTable[[#This Row],[Order Date]])</f>
        <v>9</v>
      </c>
      <c r="X1847" s="8" t="str">
        <f>TEXT(SalesDataTable[[#This Row],[Order Date]],"mmm")</f>
        <v>Sep</v>
      </c>
    </row>
    <row r="1848" spans="1:24" ht="16">
      <c r="A1848" s="2">
        <v>2845</v>
      </c>
      <c r="B1848" s="3">
        <v>46272</v>
      </c>
      <c r="C1848" s="5">
        <f>YEAR(SalesDataTable[[#This Row],[Order Date]])</f>
        <v>2026</v>
      </c>
      <c r="D1848" s="14" t="str">
        <f>"Q"&amp;ROUNDUP(MONTH(SalesDataTable[[#This Row],[Order Date]])/3,0)</f>
        <v>Q3</v>
      </c>
      <c r="E1848" s="5">
        <f>MONTH(SalesDataTable[[#This Row],[Order Date]])</f>
        <v>9</v>
      </c>
      <c r="F1848" s="5" t="str">
        <f>TEXT(SalesDataTable[[#This Row],[Order Date]], "MMM")</f>
        <v>Sep</v>
      </c>
      <c r="G1848" s="4" t="s">
        <v>0</v>
      </c>
      <c r="H1848" s="4" t="s">
        <v>1</v>
      </c>
      <c r="I1848" s="4" t="s">
        <v>8</v>
      </c>
      <c r="J1848" s="4" t="s">
        <v>16</v>
      </c>
      <c r="K1848" s="4" t="s">
        <v>14</v>
      </c>
      <c r="L1848" s="4" t="s">
        <v>44</v>
      </c>
      <c r="M1848" s="9">
        <v>4</v>
      </c>
      <c r="N1848" s="6">
        <v>133.26</v>
      </c>
      <c r="O1848" s="7">
        <v>0.1</v>
      </c>
      <c r="P1848" s="6">
        <v>68.77</v>
      </c>
      <c r="Q1848" s="6">
        <f t="shared" si="112"/>
        <v>479.73599999999999</v>
      </c>
      <c r="R1848" s="6">
        <f t="shared" si="113"/>
        <v>275.08</v>
      </c>
      <c r="S1848" s="6">
        <f t="shared" si="114"/>
        <v>204.65600000000001</v>
      </c>
      <c r="T1848" s="8">
        <f t="shared" si="115"/>
        <v>0.42660129738022579</v>
      </c>
      <c r="U1848" s="5">
        <f>YEAR(SalesDataTable[[#This Row],[Order Date]])</f>
        <v>2026</v>
      </c>
      <c r="V1848" s="8" t="str">
        <f>"Q"&amp;ROUNDUP(MONTH(SalesDataTable[[#This Row],[Order Date]])/3,0)</f>
        <v>Q3</v>
      </c>
      <c r="W1848" s="9">
        <f>MONTH(SalesDataTable[[#This Row],[Order Date]])</f>
        <v>9</v>
      </c>
      <c r="X1848" s="8" t="str">
        <f>TEXT(SalesDataTable[[#This Row],[Order Date]],"mmm")</f>
        <v>Sep</v>
      </c>
    </row>
    <row r="1849" spans="1:24" ht="16">
      <c r="A1849" s="2">
        <v>3679</v>
      </c>
      <c r="B1849" s="3">
        <v>46272</v>
      </c>
      <c r="C1849" s="5">
        <f>YEAR(SalesDataTable[[#This Row],[Order Date]])</f>
        <v>2026</v>
      </c>
      <c r="D1849" s="14" t="str">
        <f>"Q"&amp;ROUNDUP(MONTH(SalesDataTable[[#This Row],[Order Date]])/3,0)</f>
        <v>Q3</v>
      </c>
      <c r="E1849" s="5">
        <f>MONTH(SalesDataTable[[#This Row],[Order Date]])</f>
        <v>9</v>
      </c>
      <c r="F1849" s="5" t="str">
        <f>TEXT(SalesDataTable[[#This Row],[Order Date]], "MMM")</f>
        <v>Sep</v>
      </c>
      <c r="G1849" s="4" t="s">
        <v>6</v>
      </c>
      <c r="H1849" s="4" t="s">
        <v>43</v>
      </c>
      <c r="I1849" s="4" t="s">
        <v>28</v>
      </c>
      <c r="J1849" s="4" t="s">
        <v>13</v>
      </c>
      <c r="K1849" s="4" t="s">
        <v>9</v>
      </c>
      <c r="L1849" s="4" t="s">
        <v>17</v>
      </c>
      <c r="M1849" s="9">
        <v>1</v>
      </c>
      <c r="N1849" s="6">
        <v>147.36000000000001</v>
      </c>
      <c r="O1849" s="7">
        <v>0</v>
      </c>
      <c r="P1849" s="6">
        <v>81.599999999999994</v>
      </c>
      <c r="Q1849" s="6">
        <f t="shared" si="112"/>
        <v>147.36000000000001</v>
      </c>
      <c r="R1849" s="6">
        <f t="shared" si="113"/>
        <v>81.599999999999994</v>
      </c>
      <c r="S1849" s="6">
        <f t="shared" si="114"/>
        <v>65.760000000000019</v>
      </c>
      <c r="T1849" s="8">
        <f t="shared" si="115"/>
        <v>0.44625407166123787</v>
      </c>
      <c r="U1849" s="5">
        <f>YEAR(SalesDataTable[[#This Row],[Order Date]])</f>
        <v>2026</v>
      </c>
      <c r="V1849" s="8" t="str">
        <f>"Q"&amp;ROUNDUP(MONTH(SalesDataTable[[#This Row],[Order Date]])/3,0)</f>
        <v>Q3</v>
      </c>
      <c r="W1849" s="9">
        <f>MONTH(SalesDataTable[[#This Row],[Order Date]])</f>
        <v>9</v>
      </c>
      <c r="X1849" s="8" t="str">
        <f>TEXT(SalesDataTable[[#This Row],[Order Date]],"mmm")</f>
        <v>Sep</v>
      </c>
    </row>
    <row r="1850" spans="1:24" ht="16">
      <c r="A1850" s="2">
        <v>3828</v>
      </c>
      <c r="B1850" s="3">
        <v>46272</v>
      </c>
      <c r="C1850" s="5">
        <f>YEAR(SalesDataTable[[#This Row],[Order Date]])</f>
        <v>2026</v>
      </c>
      <c r="D1850" s="14" t="str">
        <f>"Q"&amp;ROUNDUP(MONTH(SalesDataTable[[#This Row],[Order Date]])/3,0)</f>
        <v>Q3</v>
      </c>
      <c r="E1850" s="5">
        <f>MONTH(SalesDataTable[[#This Row],[Order Date]])</f>
        <v>9</v>
      </c>
      <c r="F1850" s="5" t="str">
        <f>TEXT(SalesDataTable[[#This Row],[Order Date]], "MMM")</f>
        <v>Sep</v>
      </c>
      <c r="G1850" s="4" t="s">
        <v>0</v>
      </c>
      <c r="H1850" s="4" t="s">
        <v>1</v>
      </c>
      <c r="I1850" s="4" t="s">
        <v>2</v>
      </c>
      <c r="J1850" s="4" t="s">
        <v>13</v>
      </c>
      <c r="K1850" s="4" t="s">
        <v>14</v>
      </c>
      <c r="L1850" s="4" t="s">
        <v>48</v>
      </c>
      <c r="M1850" s="9">
        <v>2</v>
      </c>
      <c r="N1850" s="6">
        <v>166.13</v>
      </c>
      <c r="O1850" s="7">
        <v>0.15</v>
      </c>
      <c r="P1850" s="6">
        <v>86.71</v>
      </c>
      <c r="Q1850" s="6">
        <f t="shared" si="112"/>
        <v>282.42099999999999</v>
      </c>
      <c r="R1850" s="6">
        <f t="shared" si="113"/>
        <v>173.42</v>
      </c>
      <c r="S1850" s="6">
        <f t="shared" si="114"/>
        <v>109.001</v>
      </c>
      <c r="T1850" s="8">
        <f t="shared" si="115"/>
        <v>0.38595217777714835</v>
      </c>
      <c r="U1850" s="5">
        <f>YEAR(SalesDataTable[[#This Row],[Order Date]])</f>
        <v>2026</v>
      </c>
      <c r="V1850" s="8" t="str">
        <f>"Q"&amp;ROUNDUP(MONTH(SalesDataTable[[#This Row],[Order Date]])/3,0)</f>
        <v>Q3</v>
      </c>
      <c r="W1850" s="9">
        <f>MONTH(SalesDataTable[[#This Row],[Order Date]])</f>
        <v>9</v>
      </c>
      <c r="X1850" s="8" t="str">
        <f>TEXT(SalesDataTable[[#This Row],[Order Date]],"mmm")</f>
        <v>Sep</v>
      </c>
    </row>
    <row r="1851" spans="1:24" ht="16">
      <c r="A1851" s="2">
        <v>4226</v>
      </c>
      <c r="B1851" s="3">
        <v>46272</v>
      </c>
      <c r="C1851" s="5">
        <f>YEAR(SalesDataTable[[#This Row],[Order Date]])</f>
        <v>2026</v>
      </c>
      <c r="D1851" s="14" t="str">
        <f>"Q"&amp;ROUNDUP(MONTH(SalesDataTable[[#This Row],[Order Date]])/3,0)</f>
        <v>Q3</v>
      </c>
      <c r="E1851" s="5">
        <f>MONTH(SalesDataTable[[#This Row],[Order Date]])</f>
        <v>9</v>
      </c>
      <c r="F1851" s="5" t="str">
        <f>TEXT(SalesDataTable[[#This Row],[Order Date]], "MMM")</f>
        <v>Sep</v>
      </c>
      <c r="G1851" s="4" t="s">
        <v>11</v>
      </c>
      <c r="H1851" s="4" t="s">
        <v>18</v>
      </c>
      <c r="I1851" s="4" t="s">
        <v>2</v>
      </c>
      <c r="J1851" s="4" t="s">
        <v>13</v>
      </c>
      <c r="K1851" s="4" t="s">
        <v>34</v>
      </c>
      <c r="L1851" s="4" t="s">
        <v>45</v>
      </c>
      <c r="M1851" s="9">
        <v>1</v>
      </c>
      <c r="N1851" s="6">
        <v>51.74</v>
      </c>
      <c r="O1851" s="7">
        <v>0</v>
      </c>
      <c r="P1851" s="6">
        <v>22.45</v>
      </c>
      <c r="Q1851" s="6">
        <f t="shared" si="112"/>
        <v>51.74</v>
      </c>
      <c r="R1851" s="6">
        <f t="shared" si="113"/>
        <v>22.45</v>
      </c>
      <c r="S1851" s="6">
        <f t="shared" si="114"/>
        <v>29.290000000000003</v>
      </c>
      <c r="T1851" s="8">
        <f t="shared" si="115"/>
        <v>0.56609972941631237</v>
      </c>
      <c r="U1851" s="5">
        <f>YEAR(SalesDataTable[[#This Row],[Order Date]])</f>
        <v>2026</v>
      </c>
      <c r="V1851" s="8" t="str">
        <f>"Q"&amp;ROUNDUP(MONTH(SalesDataTable[[#This Row],[Order Date]])/3,0)</f>
        <v>Q3</v>
      </c>
      <c r="W1851" s="9">
        <f>MONTH(SalesDataTable[[#This Row],[Order Date]])</f>
        <v>9</v>
      </c>
      <c r="X1851" s="8" t="str">
        <f>TEXT(SalesDataTable[[#This Row],[Order Date]],"mmm")</f>
        <v>Sep</v>
      </c>
    </row>
    <row r="1852" spans="1:24" ht="16">
      <c r="A1852" s="2">
        <v>58</v>
      </c>
      <c r="B1852" s="3">
        <v>46273</v>
      </c>
      <c r="C1852" s="5">
        <f>YEAR(SalesDataTable[[#This Row],[Order Date]])</f>
        <v>2026</v>
      </c>
      <c r="D1852" s="14" t="str">
        <f>"Q"&amp;ROUNDUP(MONTH(SalesDataTable[[#This Row],[Order Date]])/3,0)</f>
        <v>Q3</v>
      </c>
      <c r="E1852" s="5">
        <f>MONTH(SalesDataTable[[#This Row],[Order Date]])</f>
        <v>9</v>
      </c>
      <c r="F1852" s="5" t="str">
        <f>TEXT(SalesDataTable[[#This Row],[Order Date]], "MMM")</f>
        <v>Sep</v>
      </c>
      <c r="G1852" s="4" t="s">
        <v>0</v>
      </c>
      <c r="H1852" s="4" t="s">
        <v>1</v>
      </c>
      <c r="I1852" s="4" t="s">
        <v>19</v>
      </c>
      <c r="J1852" s="4" t="s">
        <v>3</v>
      </c>
      <c r="K1852" s="4" t="s">
        <v>9</v>
      </c>
      <c r="L1852" s="4" t="s">
        <v>46</v>
      </c>
      <c r="M1852" s="9">
        <v>1</v>
      </c>
      <c r="N1852" s="6">
        <v>71.7</v>
      </c>
      <c r="O1852" s="7">
        <v>0</v>
      </c>
      <c r="P1852" s="6">
        <v>32</v>
      </c>
      <c r="Q1852" s="6">
        <f t="shared" si="112"/>
        <v>71.7</v>
      </c>
      <c r="R1852" s="6">
        <f t="shared" si="113"/>
        <v>32</v>
      </c>
      <c r="S1852" s="6">
        <f t="shared" si="114"/>
        <v>39.700000000000003</v>
      </c>
      <c r="T1852" s="8">
        <f t="shared" si="115"/>
        <v>0.55369595536959559</v>
      </c>
      <c r="U1852" s="5">
        <f>YEAR(SalesDataTable[[#This Row],[Order Date]])</f>
        <v>2026</v>
      </c>
      <c r="V1852" s="8" t="str">
        <f>"Q"&amp;ROUNDUP(MONTH(SalesDataTable[[#This Row],[Order Date]])/3,0)</f>
        <v>Q3</v>
      </c>
      <c r="W1852" s="9">
        <f>MONTH(SalesDataTable[[#This Row],[Order Date]])</f>
        <v>9</v>
      </c>
      <c r="X1852" s="8" t="str">
        <f>TEXT(SalesDataTable[[#This Row],[Order Date]],"mmm")</f>
        <v>Sep</v>
      </c>
    </row>
    <row r="1853" spans="1:24" ht="16">
      <c r="A1853" s="2">
        <v>1224</v>
      </c>
      <c r="B1853" s="3">
        <v>46273</v>
      </c>
      <c r="C1853" s="5">
        <f>YEAR(SalesDataTable[[#This Row],[Order Date]])</f>
        <v>2026</v>
      </c>
      <c r="D1853" s="14" t="str">
        <f>"Q"&amp;ROUNDUP(MONTH(SalesDataTable[[#This Row],[Order Date]])/3,0)</f>
        <v>Q3</v>
      </c>
      <c r="E1853" s="5">
        <f>MONTH(SalesDataTable[[#This Row],[Order Date]])</f>
        <v>9</v>
      </c>
      <c r="F1853" s="5" t="str">
        <f>TEXT(SalesDataTable[[#This Row],[Order Date]], "MMM")</f>
        <v>Sep</v>
      </c>
      <c r="G1853" s="4" t="s">
        <v>11</v>
      </c>
      <c r="H1853" s="4" t="s">
        <v>12</v>
      </c>
      <c r="I1853" s="4" t="s">
        <v>2</v>
      </c>
      <c r="J1853" s="4" t="s">
        <v>3</v>
      </c>
      <c r="K1853" s="4" t="s">
        <v>4</v>
      </c>
      <c r="L1853" s="4" t="s">
        <v>26</v>
      </c>
      <c r="M1853" s="9">
        <v>2</v>
      </c>
      <c r="N1853" s="6">
        <v>39.409999999999997</v>
      </c>
      <c r="O1853" s="7">
        <v>0.05</v>
      </c>
      <c r="P1853" s="6">
        <v>17.12</v>
      </c>
      <c r="Q1853" s="6">
        <f t="shared" si="112"/>
        <v>74.878999999999991</v>
      </c>
      <c r="R1853" s="6">
        <f t="shared" si="113"/>
        <v>34.24</v>
      </c>
      <c r="S1853" s="6">
        <f t="shared" si="114"/>
        <v>40.638999999999989</v>
      </c>
      <c r="T1853" s="8">
        <f t="shared" si="115"/>
        <v>0.54272893601677363</v>
      </c>
      <c r="U1853" s="5">
        <f>YEAR(SalesDataTable[[#This Row],[Order Date]])</f>
        <v>2026</v>
      </c>
      <c r="V1853" s="8" t="str">
        <f>"Q"&amp;ROUNDUP(MONTH(SalesDataTable[[#This Row],[Order Date]])/3,0)</f>
        <v>Q3</v>
      </c>
      <c r="W1853" s="9">
        <f>MONTH(SalesDataTable[[#This Row],[Order Date]])</f>
        <v>9</v>
      </c>
      <c r="X1853" s="8" t="str">
        <f>TEXT(SalesDataTable[[#This Row],[Order Date]],"mmm")</f>
        <v>Sep</v>
      </c>
    </row>
    <row r="1854" spans="1:24" ht="16">
      <c r="A1854" s="2">
        <v>4345</v>
      </c>
      <c r="B1854" s="3">
        <v>46273</v>
      </c>
      <c r="C1854" s="5">
        <f>YEAR(SalesDataTable[[#This Row],[Order Date]])</f>
        <v>2026</v>
      </c>
      <c r="D1854" s="14" t="str">
        <f>"Q"&amp;ROUNDUP(MONTH(SalesDataTable[[#This Row],[Order Date]])/3,0)</f>
        <v>Q3</v>
      </c>
      <c r="E1854" s="5">
        <f>MONTH(SalesDataTable[[#This Row],[Order Date]])</f>
        <v>9</v>
      </c>
      <c r="F1854" s="5" t="str">
        <f>TEXT(SalesDataTable[[#This Row],[Order Date]], "MMM")</f>
        <v>Sep</v>
      </c>
      <c r="G1854" s="4" t="s">
        <v>0</v>
      </c>
      <c r="H1854" s="4" t="s">
        <v>36</v>
      </c>
      <c r="I1854" s="4" t="s">
        <v>2</v>
      </c>
      <c r="J1854" s="4" t="s">
        <v>13</v>
      </c>
      <c r="K1854" s="4" t="s">
        <v>23</v>
      </c>
      <c r="L1854" s="4" t="s">
        <v>24</v>
      </c>
      <c r="M1854" s="9">
        <v>2</v>
      </c>
      <c r="N1854" s="6">
        <v>345.33</v>
      </c>
      <c r="O1854" s="7">
        <v>0</v>
      </c>
      <c r="P1854" s="6">
        <v>198.22</v>
      </c>
      <c r="Q1854" s="6">
        <f t="shared" si="112"/>
        <v>690.66</v>
      </c>
      <c r="R1854" s="6">
        <f t="shared" si="113"/>
        <v>396.44</v>
      </c>
      <c r="S1854" s="6">
        <f t="shared" si="114"/>
        <v>294.21999999999997</v>
      </c>
      <c r="T1854" s="8">
        <f t="shared" si="115"/>
        <v>0.42599832044710856</v>
      </c>
      <c r="U1854" s="5">
        <f>YEAR(SalesDataTable[[#This Row],[Order Date]])</f>
        <v>2026</v>
      </c>
      <c r="V1854" s="8" t="str">
        <f>"Q"&amp;ROUNDUP(MONTH(SalesDataTable[[#This Row],[Order Date]])/3,0)</f>
        <v>Q3</v>
      </c>
      <c r="W1854" s="9">
        <f>MONTH(SalesDataTable[[#This Row],[Order Date]])</f>
        <v>9</v>
      </c>
      <c r="X1854" s="8" t="str">
        <f>TEXT(SalesDataTable[[#This Row],[Order Date]],"mmm")</f>
        <v>Sep</v>
      </c>
    </row>
    <row r="1855" spans="1:24" ht="16">
      <c r="A1855" s="2">
        <v>1069</v>
      </c>
      <c r="B1855" s="3">
        <v>46274</v>
      </c>
      <c r="C1855" s="5">
        <f>YEAR(SalesDataTable[[#This Row],[Order Date]])</f>
        <v>2026</v>
      </c>
      <c r="D1855" s="14" t="str">
        <f>"Q"&amp;ROUNDUP(MONTH(SalesDataTable[[#This Row],[Order Date]])/3,0)</f>
        <v>Q3</v>
      </c>
      <c r="E1855" s="5">
        <f>MONTH(SalesDataTable[[#This Row],[Order Date]])</f>
        <v>9</v>
      </c>
      <c r="F1855" s="5" t="str">
        <f>TEXT(SalesDataTable[[#This Row],[Order Date]], "MMM")</f>
        <v>Sep</v>
      </c>
      <c r="G1855" s="4" t="s">
        <v>20</v>
      </c>
      <c r="H1855" s="4" t="s">
        <v>47</v>
      </c>
      <c r="I1855" s="4" t="s">
        <v>2</v>
      </c>
      <c r="J1855" s="4" t="s">
        <v>3</v>
      </c>
      <c r="K1855" s="4" t="s">
        <v>9</v>
      </c>
      <c r="L1855" s="4" t="s">
        <v>17</v>
      </c>
      <c r="M1855" s="9">
        <v>1</v>
      </c>
      <c r="N1855" s="6">
        <v>145.33000000000001</v>
      </c>
      <c r="O1855" s="7">
        <v>0.1</v>
      </c>
      <c r="P1855" s="6">
        <v>80.97</v>
      </c>
      <c r="Q1855" s="6">
        <f t="shared" si="112"/>
        <v>130.79700000000003</v>
      </c>
      <c r="R1855" s="6">
        <f t="shared" si="113"/>
        <v>80.97</v>
      </c>
      <c r="S1855" s="6">
        <f t="shared" si="114"/>
        <v>49.827000000000027</v>
      </c>
      <c r="T1855" s="8">
        <f t="shared" si="115"/>
        <v>0.3809491043372556</v>
      </c>
      <c r="U1855" s="5">
        <f>YEAR(SalesDataTable[[#This Row],[Order Date]])</f>
        <v>2026</v>
      </c>
      <c r="V1855" s="8" t="str">
        <f>"Q"&amp;ROUNDUP(MONTH(SalesDataTable[[#This Row],[Order Date]])/3,0)</f>
        <v>Q3</v>
      </c>
      <c r="W1855" s="9">
        <f>MONTH(SalesDataTable[[#This Row],[Order Date]])</f>
        <v>9</v>
      </c>
      <c r="X1855" s="8" t="str">
        <f>TEXT(SalesDataTable[[#This Row],[Order Date]],"mmm")</f>
        <v>Sep</v>
      </c>
    </row>
    <row r="1856" spans="1:24" ht="16">
      <c r="A1856" s="2">
        <v>1489</v>
      </c>
      <c r="B1856" s="3">
        <v>46274</v>
      </c>
      <c r="C1856" s="5">
        <f>YEAR(SalesDataTable[[#This Row],[Order Date]])</f>
        <v>2026</v>
      </c>
      <c r="D1856" s="14" t="str">
        <f>"Q"&amp;ROUNDUP(MONTH(SalesDataTable[[#This Row],[Order Date]])/3,0)</f>
        <v>Q3</v>
      </c>
      <c r="E1856" s="5">
        <f>MONTH(SalesDataTable[[#This Row],[Order Date]])</f>
        <v>9</v>
      </c>
      <c r="F1856" s="5" t="str">
        <f>TEXT(SalesDataTable[[#This Row],[Order Date]], "MMM")</f>
        <v>Sep</v>
      </c>
      <c r="G1856" s="4" t="s">
        <v>0</v>
      </c>
      <c r="H1856" s="4" t="s">
        <v>1</v>
      </c>
      <c r="I1856" s="4" t="s">
        <v>2</v>
      </c>
      <c r="J1856" s="4" t="s">
        <v>3</v>
      </c>
      <c r="K1856" s="4" t="s">
        <v>4</v>
      </c>
      <c r="L1856" s="4" t="s">
        <v>22</v>
      </c>
      <c r="M1856" s="9">
        <v>3</v>
      </c>
      <c r="N1856" s="6">
        <v>50.03</v>
      </c>
      <c r="O1856" s="7">
        <v>0.1</v>
      </c>
      <c r="P1856" s="6">
        <v>22.89</v>
      </c>
      <c r="Q1856" s="6">
        <f t="shared" si="112"/>
        <v>135.08100000000002</v>
      </c>
      <c r="R1856" s="6">
        <f t="shared" si="113"/>
        <v>68.67</v>
      </c>
      <c r="S1856" s="6">
        <f t="shared" si="114"/>
        <v>66.411000000000016</v>
      </c>
      <c r="T1856" s="8">
        <f t="shared" si="115"/>
        <v>0.49163835032313952</v>
      </c>
      <c r="U1856" s="5">
        <f>YEAR(SalesDataTable[[#This Row],[Order Date]])</f>
        <v>2026</v>
      </c>
      <c r="V1856" s="8" t="str">
        <f>"Q"&amp;ROUNDUP(MONTH(SalesDataTable[[#This Row],[Order Date]])/3,0)</f>
        <v>Q3</v>
      </c>
      <c r="W1856" s="9">
        <f>MONTH(SalesDataTable[[#This Row],[Order Date]])</f>
        <v>9</v>
      </c>
      <c r="X1856" s="8" t="str">
        <f>TEXT(SalesDataTable[[#This Row],[Order Date]],"mmm")</f>
        <v>Sep</v>
      </c>
    </row>
    <row r="1857" spans="1:24" ht="16">
      <c r="A1857" s="2">
        <v>2045</v>
      </c>
      <c r="B1857" s="3">
        <v>46274</v>
      </c>
      <c r="C1857" s="5">
        <f>YEAR(SalesDataTable[[#This Row],[Order Date]])</f>
        <v>2026</v>
      </c>
      <c r="D1857" s="14" t="str">
        <f>"Q"&amp;ROUNDUP(MONTH(SalesDataTable[[#This Row],[Order Date]])/3,0)</f>
        <v>Q3</v>
      </c>
      <c r="E1857" s="5">
        <f>MONTH(SalesDataTable[[#This Row],[Order Date]])</f>
        <v>9</v>
      </c>
      <c r="F1857" s="5" t="str">
        <f>TEXT(SalesDataTable[[#This Row],[Order Date]], "MMM")</f>
        <v>Sep</v>
      </c>
      <c r="G1857" s="4" t="s">
        <v>6</v>
      </c>
      <c r="H1857" s="4" t="s">
        <v>7</v>
      </c>
      <c r="I1857" s="4" t="s">
        <v>28</v>
      </c>
      <c r="J1857" s="4" t="s">
        <v>3</v>
      </c>
      <c r="K1857" s="4" t="s">
        <v>14</v>
      </c>
      <c r="L1857" s="4" t="s">
        <v>15</v>
      </c>
      <c r="M1857" s="9">
        <v>1</v>
      </c>
      <c r="N1857" s="6">
        <v>35.68</v>
      </c>
      <c r="O1857" s="7">
        <v>0.05</v>
      </c>
      <c r="P1857" s="6">
        <v>13.37</v>
      </c>
      <c r="Q1857" s="6">
        <f t="shared" si="112"/>
        <v>33.896000000000001</v>
      </c>
      <c r="R1857" s="6">
        <f t="shared" si="113"/>
        <v>13.37</v>
      </c>
      <c r="S1857" s="6">
        <f t="shared" si="114"/>
        <v>20.526000000000003</v>
      </c>
      <c r="T1857" s="8">
        <f t="shared" si="115"/>
        <v>0.60555817795610112</v>
      </c>
      <c r="U1857" s="5">
        <f>YEAR(SalesDataTable[[#This Row],[Order Date]])</f>
        <v>2026</v>
      </c>
      <c r="V1857" s="8" t="str">
        <f>"Q"&amp;ROUNDUP(MONTH(SalesDataTable[[#This Row],[Order Date]])/3,0)</f>
        <v>Q3</v>
      </c>
      <c r="W1857" s="9">
        <f>MONTH(SalesDataTable[[#This Row],[Order Date]])</f>
        <v>9</v>
      </c>
      <c r="X1857" s="8" t="str">
        <f>TEXT(SalesDataTable[[#This Row],[Order Date]],"mmm")</f>
        <v>Sep</v>
      </c>
    </row>
    <row r="1858" spans="1:24" ht="16">
      <c r="A1858" s="2">
        <v>2610</v>
      </c>
      <c r="B1858" s="3">
        <v>46274</v>
      </c>
      <c r="C1858" s="5">
        <f>YEAR(SalesDataTable[[#This Row],[Order Date]])</f>
        <v>2026</v>
      </c>
      <c r="D1858" s="14" t="str">
        <f>"Q"&amp;ROUNDUP(MONTH(SalesDataTable[[#This Row],[Order Date]])/3,0)</f>
        <v>Q3</v>
      </c>
      <c r="E1858" s="5">
        <f>MONTH(SalesDataTable[[#This Row],[Order Date]])</f>
        <v>9</v>
      </c>
      <c r="F1858" s="5" t="str">
        <f>TEXT(SalesDataTable[[#This Row],[Order Date]], "MMM")</f>
        <v>Sep</v>
      </c>
      <c r="G1858" s="4" t="s">
        <v>20</v>
      </c>
      <c r="H1858" s="4" t="s">
        <v>33</v>
      </c>
      <c r="I1858" s="4" t="s">
        <v>2</v>
      </c>
      <c r="J1858" s="4" t="s">
        <v>3</v>
      </c>
      <c r="K1858" s="4" t="s">
        <v>23</v>
      </c>
      <c r="L1858" s="4" t="s">
        <v>24</v>
      </c>
      <c r="M1858" s="9">
        <v>1</v>
      </c>
      <c r="N1858" s="6">
        <v>341.87</v>
      </c>
      <c r="O1858" s="7">
        <v>0.1</v>
      </c>
      <c r="P1858" s="6">
        <v>190.66</v>
      </c>
      <c r="Q1858" s="6">
        <f t="shared" ref="Q1858:Q1921" si="116">M1858*N1858*(1-O1858)</f>
        <v>307.68299999999999</v>
      </c>
      <c r="R1858" s="6">
        <f t="shared" ref="R1858:R1921" si="117">M1858*P1858</f>
        <v>190.66</v>
      </c>
      <c r="S1858" s="6">
        <f t="shared" ref="S1858:S1921" si="118">Q1858-R1858</f>
        <v>117.023</v>
      </c>
      <c r="T1858" s="8">
        <f t="shared" ref="T1858:T1921" si="119">IFERROR(S1858/Q1858,0)</f>
        <v>0.38033625517171893</v>
      </c>
      <c r="U1858" s="5">
        <f>YEAR(SalesDataTable[[#This Row],[Order Date]])</f>
        <v>2026</v>
      </c>
      <c r="V1858" s="8" t="str">
        <f>"Q"&amp;ROUNDUP(MONTH(SalesDataTable[[#This Row],[Order Date]])/3,0)</f>
        <v>Q3</v>
      </c>
      <c r="W1858" s="9">
        <f>MONTH(SalesDataTable[[#This Row],[Order Date]])</f>
        <v>9</v>
      </c>
      <c r="X1858" s="8" t="str">
        <f>TEXT(SalesDataTable[[#This Row],[Order Date]],"mmm")</f>
        <v>Sep</v>
      </c>
    </row>
    <row r="1859" spans="1:24" ht="16">
      <c r="A1859" s="2">
        <v>4210</v>
      </c>
      <c r="B1859" s="3">
        <v>46274</v>
      </c>
      <c r="C1859" s="5">
        <f>YEAR(SalesDataTable[[#This Row],[Order Date]])</f>
        <v>2026</v>
      </c>
      <c r="D1859" s="14" t="str">
        <f>"Q"&amp;ROUNDUP(MONTH(SalesDataTable[[#This Row],[Order Date]])/3,0)</f>
        <v>Q3</v>
      </c>
      <c r="E1859" s="5">
        <f>MONTH(SalesDataTable[[#This Row],[Order Date]])</f>
        <v>9</v>
      </c>
      <c r="F1859" s="5" t="str">
        <f>TEXT(SalesDataTable[[#This Row],[Order Date]], "MMM")</f>
        <v>Sep</v>
      </c>
      <c r="G1859" s="4" t="s">
        <v>6</v>
      </c>
      <c r="H1859" s="4" t="s">
        <v>27</v>
      </c>
      <c r="I1859" s="4" t="s">
        <v>2</v>
      </c>
      <c r="J1859" s="4" t="s">
        <v>3</v>
      </c>
      <c r="K1859" s="4" t="s">
        <v>14</v>
      </c>
      <c r="L1859" s="4" t="s">
        <v>48</v>
      </c>
      <c r="M1859" s="9">
        <v>1</v>
      </c>
      <c r="N1859" s="6">
        <v>164.6</v>
      </c>
      <c r="O1859" s="7">
        <v>0</v>
      </c>
      <c r="P1859" s="6">
        <v>87.21</v>
      </c>
      <c r="Q1859" s="6">
        <f t="shared" si="116"/>
        <v>164.6</v>
      </c>
      <c r="R1859" s="6">
        <f t="shared" si="117"/>
        <v>87.21</v>
      </c>
      <c r="S1859" s="6">
        <f t="shared" si="118"/>
        <v>77.39</v>
      </c>
      <c r="T1859" s="8">
        <f t="shared" si="119"/>
        <v>0.47017010935601461</v>
      </c>
      <c r="U1859" s="5">
        <f>YEAR(SalesDataTable[[#This Row],[Order Date]])</f>
        <v>2026</v>
      </c>
      <c r="V1859" s="8" t="str">
        <f>"Q"&amp;ROUNDUP(MONTH(SalesDataTable[[#This Row],[Order Date]])/3,0)</f>
        <v>Q3</v>
      </c>
      <c r="W1859" s="9">
        <f>MONTH(SalesDataTable[[#This Row],[Order Date]])</f>
        <v>9</v>
      </c>
      <c r="X1859" s="8" t="str">
        <f>TEXT(SalesDataTable[[#This Row],[Order Date]],"mmm")</f>
        <v>Sep</v>
      </c>
    </row>
    <row r="1860" spans="1:24" ht="16">
      <c r="A1860" s="2">
        <v>4584</v>
      </c>
      <c r="B1860" s="3">
        <v>46274</v>
      </c>
      <c r="C1860" s="5">
        <f>YEAR(SalesDataTable[[#This Row],[Order Date]])</f>
        <v>2026</v>
      </c>
      <c r="D1860" s="14" t="str">
        <f>"Q"&amp;ROUNDUP(MONTH(SalesDataTable[[#This Row],[Order Date]])/3,0)</f>
        <v>Q3</v>
      </c>
      <c r="E1860" s="5">
        <f>MONTH(SalesDataTable[[#This Row],[Order Date]])</f>
        <v>9</v>
      </c>
      <c r="F1860" s="5" t="str">
        <f>TEXT(SalesDataTable[[#This Row],[Order Date]], "MMM")</f>
        <v>Sep</v>
      </c>
      <c r="G1860" s="4" t="s">
        <v>20</v>
      </c>
      <c r="H1860" s="4" t="s">
        <v>33</v>
      </c>
      <c r="I1860" s="4" t="s">
        <v>2</v>
      </c>
      <c r="J1860" s="4" t="s">
        <v>3</v>
      </c>
      <c r="K1860" s="4" t="s">
        <v>34</v>
      </c>
      <c r="L1860" s="4" t="s">
        <v>35</v>
      </c>
      <c r="M1860" s="9">
        <v>2</v>
      </c>
      <c r="N1860" s="6">
        <v>41.24</v>
      </c>
      <c r="O1860" s="7">
        <v>0</v>
      </c>
      <c r="P1860" s="6">
        <v>14.46</v>
      </c>
      <c r="Q1860" s="6">
        <f t="shared" si="116"/>
        <v>82.48</v>
      </c>
      <c r="R1860" s="6">
        <f t="shared" si="117"/>
        <v>28.92</v>
      </c>
      <c r="S1860" s="6">
        <f t="shared" si="118"/>
        <v>53.56</v>
      </c>
      <c r="T1860" s="8">
        <f t="shared" si="119"/>
        <v>0.64936954413191073</v>
      </c>
      <c r="U1860" s="5">
        <f>YEAR(SalesDataTable[[#This Row],[Order Date]])</f>
        <v>2026</v>
      </c>
      <c r="V1860" s="8" t="str">
        <f>"Q"&amp;ROUNDUP(MONTH(SalesDataTable[[#This Row],[Order Date]])/3,0)</f>
        <v>Q3</v>
      </c>
      <c r="W1860" s="9">
        <f>MONTH(SalesDataTable[[#This Row],[Order Date]])</f>
        <v>9</v>
      </c>
      <c r="X1860" s="8" t="str">
        <f>TEXT(SalesDataTable[[#This Row],[Order Date]],"mmm")</f>
        <v>Sep</v>
      </c>
    </row>
    <row r="1861" spans="1:24" ht="16">
      <c r="A1861" s="2">
        <v>44</v>
      </c>
      <c r="B1861" s="3">
        <v>46275</v>
      </c>
      <c r="C1861" s="5">
        <f>YEAR(SalesDataTable[[#This Row],[Order Date]])</f>
        <v>2026</v>
      </c>
      <c r="D1861" s="14" t="str">
        <f>"Q"&amp;ROUNDUP(MONTH(SalesDataTable[[#This Row],[Order Date]])/3,0)</f>
        <v>Q3</v>
      </c>
      <c r="E1861" s="5">
        <f>MONTH(SalesDataTable[[#This Row],[Order Date]])</f>
        <v>9</v>
      </c>
      <c r="F1861" s="5" t="str">
        <f>TEXT(SalesDataTable[[#This Row],[Order Date]], "MMM")</f>
        <v>Sep</v>
      </c>
      <c r="G1861" s="4" t="s">
        <v>11</v>
      </c>
      <c r="H1861" s="4" t="s">
        <v>39</v>
      </c>
      <c r="I1861" s="4" t="s">
        <v>19</v>
      </c>
      <c r="J1861" s="4" t="s">
        <v>13</v>
      </c>
      <c r="K1861" s="4" t="s">
        <v>4</v>
      </c>
      <c r="L1861" s="4" t="s">
        <v>26</v>
      </c>
      <c r="M1861" s="9">
        <v>1</v>
      </c>
      <c r="N1861" s="6">
        <v>40.1</v>
      </c>
      <c r="O1861" s="7">
        <v>0</v>
      </c>
      <c r="P1861" s="6">
        <v>16.920000000000002</v>
      </c>
      <c r="Q1861" s="6">
        <f t="shared" si="116"/>
        <v>40.1</v>
      </c>
      <c r="R1861" s="6">
        <f t="shared" si="117"/>
        <v>16.920000000000002</v>
      </c>
      <c r="S1861" s="6">
        <f t="shared" si="118"/>
        <v>23.18</v>
      </c>
      <c r="T1861" s="8">
        <f t="shared" si="119"/>
        <v>0.57805486284289276</v>
      </c>
      <c r="U1861" s="5">
        <f>YEAR(SalesDataTable[[#This Row],[Order Date]])</f>
        <v>2026</v>
      </c>
      <c r="V1861" s="8" t="str">
        <f>"Q"&amp;ROUNDUP(MONTH(SalesDataTable[[#This Row],[Order Date]])/3,0)</f>
        <v>Q3</v>
      </c>
      <c r="W1861" s="9">
        <f>MONTH(SalesDataTable[[#This Row],[Order Date]])</f>
        <v>9</v>
      </c>
      <c r="X1861" s="8" t="str">
        <f>TEXT(SalesDataTable[[#This Row],[Order Date]],"mmm")</f>
        <v>Sep</v>
      </c>
    </row>
    <row r="1862" spans="1:24" ht="16">
      <c r="A1862" s="2">
        <v>97</v>
      </c>
      <c r="B1862" s="3">
        <v>46275</v>
      </c>
      <c r="C1862" s="5">
        <f>YEAR(SalesDataTable[[#This Row],[Order Date]])</f>
        <v>2026</v>
      </c>
      <c r="D1862" s="14" t="str">
        <f>"Q"&amp;ROUNDUP(MONTH(SalesDataTable[[#This Row],[Order Date]])/3,0)</f>
        <v>Q3</v>
      </c>
      <c r="E1862" s="5">
        <f>MONTH(SalesDataTable[[#This Row],[Order Date]])</f>
        <v>9</v>
      </c>
      <c r="F1862" s="5" t="str">
        <f>TEXT(SalesDataTable[[#This Row],[Order Date]], "MMM")</f>
        <v>Sep</v>
      </c>
      <c r="G1862" s="4" t="s">
        <v>6</v>
      </c>
      <c r="H1862" s="4" t="s">
        <v>27</v>
      </c>
      <c r="I1862" s="4" t="s">
        <v>2</v>
      </c>
      <c r="J1862" s="4" t="s">
        <v>13</v>
      </c>
      <c r="K1862" s="4" t="s">
        <v>23</v>
      </c>
      <c r="L1862" s="4" t="s">
        <v>40</v>
      </c>
      <c r="M1862" s="9">
        <v>2</v>
      </c>
      <c r="N1862" s="6">
        <v>80.239999999999995</v>
      </c>
      <c r="O1862" s="7">
        <v>0</v>
      </c>
      <c r="P1862" s="6">
        <v>40.5</v>
      </c>
      <c r="Q1862" s="6">
        <f t="shared" si="116"/>
        <v>160.47999999999999</v>
      </c>
      <c r="R1862" s="6">
        <f t="shared" si="117"/>
        <v>81</v>
      </c>
      <c r="S1862" s="6">
        <f t="shared" si="118"/>
        <v>79.47999999999999</v>
      </c>
      <c r="T1862" s="8">
        <f t="shared" si="119"/>
        <v>0.49526420737786636</v>
      </c>
      <c r="U1862" s="5">
        <f>YEAR(SalesDataTable[[#This Row],[Order Date]])</f>
        <v>2026</v>
      </c>
      <c r="V1862" s="8" t="str">
        <f>"Q"&amp;ROUNDUP(MONTH(SalesDataTable[[#This Row],[Order Date]])/3,0)</f>
        <v>Q3</v>
      </c>
      <c r="W1862" s="9">
        <f>MONTH(SalesDataTable[[#This Row],[Order Date]])</f>
        <v>9</v>
      </c>
      <c r="X1862" s="8" t="str">
        <f>TEXT(SalesDataTable[[#This Row],[Order Date]],"mmm")</f>
        <v>Sep</v>
      </c>
    </row>
    <row r="1863" spans="1:24" ht="16">
      <c r="A1863" s="2">
        <v>1015</v>
      </c>
      <c r="B1863" s="3">
        <v>46275</v>
      </c>
      <c r="C1863" s="5">
        <f>YEAR(SalesDataTable[[#This Row],[Order Date]])</f>
        <v>2026</v>
      </c>
      <c r="D1863" s="14" t="str">
        <f>"Q"&amp;ROUNDUP(MONTH(SalesDataTable[[#This Row],[Order Date]])/3,0)</f>
        <v>Q3</v>
      </c>
      <c r="E1863" s="5">
        <f>MONTH(SalesDataTable[[#This Row],[Order Date]])</f>
        <v>9</v>
      </c>
      <c r="F1863" s="5" t="str">
        <f>TEXT(SalesDataTable[[#This Row],[Order Date]], "MMM")</f>
        <v>Sep</v>
      </c>
      <c r="G1863" s="4" t="s">
        <v>11</v>
      </c>
      <c r="H1863" s="4" t="s">
        <v>18</v>
      </c>
      <c r="I1863" s="4" t="s">
        <v>2</v>
      </c>
      <c r="J1863" s="4" t="s">
        <v>13</v>
      </c>
      <c r="K1863" s="4" t="s">
        <v>9</v>
      </c>
      <c r="L1863" s="4" t="s">
        <v>37</v>
      </c>
      <c r="M1863" s="9">
        <v>4</v>
      </c>
      <c r="N1863" s="6">
        <v>151.01</v>
      </c>
      <c r="O1863" s="7">
        <v>0</v>
      </c>
      <c r="P1863" s="6">
        <v>80.569999999999993</v>
      </c>
      <c r="Q1863" s="6">
        <f t="shared" si="116"/>
        <v>604.04</v>
      </c>
      <c r="R1863" s="6">
        <f t="shared" si="117"/>
        <v>322.27999999999997</v>
      </c>
      <c r="S1863" s="6">
        <f t="shared" si="118"/>
        <v>281.76</v>
      </c>
      <c r="T1863" s="8">
        <f t="shared" si="119"/>
        <v>0.46645917488908023</v>
      </c>
      <c r="U1863" s="5">
        <f>YEAR(SalesDataTable[[#This Row],[Order Date]])</f>
        <v>2026</v>
      </c>
      <c r="V1863" s="8" t="str">
        <f>"Q"&amp;ROUNDUP(MONTH(SalesDataTable[[#This Row],[Order Date]])/3,0)</f>
        <v>Q3</v>
      </c>
      <c r="W1863" s="9">
        <f>MONTH(SalesDataTable[[#This Row],[Order Date]])</f>
        <v>9</v>
      </c>
      <c r="X1863" s="8" t="str">
        <f>TEXT(SalesDataTable[[#This Row],[Order Date]],"mmm")</f>
        <v>Sep</v>
      </c>
    </row>
    <row r="1864" spans="1:24" ht="16">
      <c r="A1864" s="2">
        <v>1128</v>
      </c>
      <c r="B1864" s="3">
        <v>46275</v>
      </c>
      <c r="C1864" s="5">
        <f>YEAR(SalesDataTable[[#This Row],[Order Date]])</f>
        <v>2026</v>
      </c>
      <c r="D1864" s="14" t="str">
        <f>"Q"&amp;ROUNDUP(MONTH(SalesDataTable[[#This Row],[Order Date]])/3,0)</f>
        <v>Q3</v>
      </c>
      <c r="E1864" s="5">
        <f>MONTH(SalesDataTable[[#This Row],[Order Date]])</f>
        <v>9</v>
      </c>
      <c r="F1864" s="5" t="str">
        <f>TEXT(SalesDataTable[[#This Row],[Order Date]], "MMM")</f>
        <v>Sep</v>
      </c>
      <c r="G1864" s="4" t="s">
        <v>0</v>
      </c>
      <c r="H1864" s="4" t="s">
        <v>50</v>
      </c>
      <c r="I1864" s="4" t="s">
        <v>28</v>
      </c>
      <c r="J1864" s="4" t="s">
        <v>3</v>
      </c>
      <c r="K1864" s="4" t="s">
        <v>4</v>
      </c>
      <c r="L1864" s="4" t="s">
        <v>22</v>
      </c>
      <c r="M1864" s="9">
        <v>1</v>
      </c>
      <c r="N1864" s="6">
        <v>51.32</v>
      </c>
      <c r="O1864" s="7">
        <v>0.1</v>
      </c>
      <c r="P1864" s="6">
        <v>22.67</v>
      </c>
      <c r="Q1864" s="6">
        <f t="shared" si="116"/>
        <v>46.188000000000002</v>
      </c>
      <c r="R1864" s="6">
        <f t="shared" si="117"/>
        <v>22.67</v>
      </c>
      <c r="S1864" s="6">
        <f t="shared" si="118"/>
        <v>23.518000000000001</v>
      </c>
      <c r="T1864" s="8">
        <f t="shared" si="119"/>
        <v>0.50917987356023209</v>
      </c>
      <c r="U1864" s="5">
        <f>YEAR(SalesDataTable[[#This Row],[Order Date]])</f>
        <v>2026</v>
      </c>
      <c r="V1864" s="8" t="str">
        <f>"Q"&amp;ROUNDUP(MONTH(SalesDataTable[[#This Row],[Order Date]])/3,0)</f>
        <v>Q3</v>
      </c>
      <c r="W1864" s="9">
        <f>MONTH(SalesDataTable[[#This Row],[Order Date]])</f>
        <v>9</v>
      </c>
      <c r="X1864" s="8" t="str">
        <f>TEXT(SalesDataTable[[#This Row],[Order Date]],"mmm")</f>
        <v>Sep</v>
      </c>
    </row>
    <row r="1865" spans="1:24" ht="16">
      <c r="A1865" s="2">
        <v>3548</v>
      </c>
      <c r="B1865" s="3">
        <v>46275</v>
      </c>
      <c r="C1865" s="5">
        <f>YEAR(SalesDataTable[[#This Row],[Order Date]])</f>
        <v>2026</v>
      </c>
      <c r="D1865" s="14" t="str">
        <f>"Q"&amp;ROUNDUP(MONTH(SalesDataTable[[#This Row],[Order Date]])/3,0)</f>
        <v>Q3</v>
      </c>
      <c r="E1865" s="5">
        <f>MONTH(SalesDataTable[[#This Row],[Order Date]])</f>
        <v>9</v>
      </c>
      <c r="F1865" s="5" t="str">
        <f>TEXT(SalesDataTable[[#This Row],[Order Date]], "MMM")</f>
        <v>Sep</v>
      </c>
      <c r="G1865" s="4" t="s">
        <v>20</v>
      </c>
      <c r="H1865" s="4" t="s">
        <v>31</v>
      </c>
      <c r="I1865" s="4" t="s">
        <v>19</v>
      </c>
      <c r="J1865" s="4" t="s">
        <v>3</v>
      </c>
      <c r="K1865" s="4" t="s">
        <v>9</v>
      </c>
      <c r="L1865" s="4" t="s">
        <v>46</v>
      </c>
      <c r="M1865" s="9">
        <v>2</v>
      </c>
      <c r="N1865" s="6">
        <v>72.61</v>
      </c>
      <c r="O1865" s="7">
        <v>0</v>
      </c>
      <c r="P1865" s="6">
        <v>32.68</v>
      </c>
      <c r="Q1865" s="6">
        <f t="shared" si="116"/>
        <v>145.22</v>
      </c>
      <c r="R1865" s="6">
        <f t="shared" si="117"/>
        <v>65.36</v>
      </c>
      <c r="S1865" s="6">
        <f t="shared" si="118"/>
        <v>79.86</v>
      </c>
      <c r="T1865" s="8">
        <f t="shared" si="119"/>
        <v>0.54992425285773305</v>
      </c>
      <c r="U1865" s="5">
        <f>YEAR(SalesDataTable[[#This Row],[Order Date]])</f>
        <v>2026</v>
      </c>
      <c r="V1865" s="8" t="str">
        <f>"Q"&amp;ROUNDUP(MONTH(SalesDataTable[[#This Row],[Order Date]])/3,0)</f>
        <v>Q3</v>
      </c>
      <c r="W1865" s="9">
        <f>MONTH(SalesDataTable[[#This Row],[Order Date]])</f>
        <v>9</v>
      </c>
      <c r="X1865" s="8" t="str">
        <f>TEXT(SalesDataTable[[#This Row],[Order Date]],"mmm")</f>
        <v>Sep</v>
      </c>
    </row>
    <row r="1866" spans="1:24" ht="16">
      <c r="A1866" s="2">
        <v>242</v>
      </c>
      <c r="B1866" s="3">
        <v>46276</v>
      </c>
      <c r="C1866" s="5">
        <f>YEAR(SalesDataTable[[#This Row],[Order Date]])</f>
        <v>2026</v>
      </c>
      <c r="D1866" s="14" t="str">
        <f>"Q"&amp;ROUNDUP(MONTH(SalesDataTable[[#This Row],[Order Date]])/3,0)</f>
        <v>Q3</v>
      </c>
      <c r="E1866" s="5">
        <f>MONTH(SalesDataTable[[#This Row],[Order Date]])</f>
        <v>9</v>
      </c>
      <c r="F1866" s="5" t="str">
        <f>TEXT(SalesDataTable[[#This Row],[Order Date]], "MMM")</f>
        <v>Sep</v>
      </c>
      <c r="G1866" s="4" t="s">
        <v>20</v>
      </c>
      <c r="H1866" s="4" t="s">
        <v>47</v>
      </c>
      <c r="I1866" s="4" t="s">
        <v>28</v>
      </c>
      <c r="J1866" s="4" t="s">
        <v>16</v>
      </c>
      <c r="K1866" s="4" t="s">
        <v>34</v>
      </c>
      <c r="L1866" s="4" t="s">
        <v>35</v>
      </c>
      <c r="M1866" s="9">
        <v>5</v>
      </c>
      <c r="N1866" s="6">
        <v>40.94</v>
      </c>
      <c r="O1866" s="7">
        <v>0</v>
      </c>
      <c r="P1866" s="6">
        <v>14.78</v>
      </c>
      <c r="Q1866" s="6">
        <f t="shared" si="116"/>
        <v>204.7</v>
      </c>
      <c r="R1866" s="6">
        <f t="shared" si="117"/>
        <v>73.899999999999991</v>
      </c>
      <c r="S1866" s="6">
        <f t="shared" si="118"/>
        <v>130.80000000000001</v>
      </c>
      <c r="T1866" s="8">
        <f t="shared" si="119"/>
        <v>0.6389838788470934</v>
      </c>
      <c r="U1866" s="5">
        <f>YEAR(SalesDataTable[[#This Row],[Order Date]])</f>
        <v>2026</v>
      </c>
      <c r="V1866" s="8" t="str">
        <f>"Q"&amp;ROUNDUP(MONTH(SalesDataTable[[#This Row],[Order Date]])/3,0)</f>
        <v>Q3</v>
      </c>
      <c r="W1866" s="9">
        <f>MONTH(SalesDataTable[[#This Row],[Order Date]])</f>
        <v>9</v>
      </c>
      <c r="X1866" s="8" t="str">
        <f>TEXT(SalesDataTable[[#This Row],[Order Date]],"mmm")</f>
        <v>Sep</v>
      </c>
    </row>
    <row r="1867" spans="1:24" ht="16">
      <c r="A1867" s="2">
        <v>784</v>
      </c>
      <c r="B1867" s="3">
        <v>46276</v>
      </c>
      <c r="C1867" s="5">
        <f>YEAR(SalesDataTable[[#This Row],[Order Date]])</f>
        <v>2026</v>
      </c>
      <c r="D1867" s="14" t="str">
        <f>"Q"&amp;ROUNDUP(MONTH(SalesDataTable[[#This Row],[Order Date]])/3,0)</f>
        <v>Q3</v>
      </c>
      <c r="E1867" s="5">
        <f>MONTH(SalesDataTable[[#This Row],[Order Date]])</f>
        <v>9</v>
      </c>
      <c r="F1867" s="5" t="str">
        <f>TEXT(SalesDataTable[[#This Row],[Order Date]], "MMM")</f>
        <v>Sep</v>
      </c>
      <c r="G1867" s="4" t="s">
        <v>11</v>
      </c>
      <c r="H1867" s="4" t="s">
        <v>52</v>
      </c>
      <c r="I1867" s="4" t="s">
        <v>28</v>
      </c>
      <c r="J1867" s="4" t="s">
        <v>13</v>
      </c>
      <c r="K1867" s="4" t="s">
        <v>4</v>
      </c>
      <c r="L1867" s="4" t="s">
        <v>5</v>
      </c>
      <c r="M1867" s="9">
        <v>4</v>
      </c>
      <c r="N1867" s="6">
        <v>81.69</v>
      </c>
      <c r="O1867" s="7">
        <v>0</v>
      </c>
      <c r="P1867" s="6">
        <v>42.23</v>
      </c>
      <c r="Q1867" s="6">
        <f t="shared" si="116"/>
        <v>326.76</v>
      </c>
      <c r="R1867" s="6">
        <f t="shared" si="117"/>
        <v>168.92</v>
      </c>
      <c r="S1867" s="6">
        <f t="shared" si="118"/>
        <v>157.84</v>
      </c>
      <c r="T1867" s="8">
        <f t="shared" si="119"/>
        <v>0.48304566042355246</v>
      </c>
      <c r="U1867" s="5">
        <f>YEAR(SalesDataTable[[#This Row],[Order Date]])</f>
        <v>2026</v>
      </c>
      <c r="V1867" s="8" t="str">
        <f>"Q"&amp;ROUNDUP(MONTH(SalesDataTable[[#This Row],[Order Date]])/3,0)</f>
        <v>Q3</v>
      </c>
      <c r="W1867" s="9">
        <f>MONTH(SalesDataTable[[#This Row],[Order Date]])</f>
        <v>9</v>
      </c>
      <c r="X1867" s="8" t="str">
        <f>TEXT(SalesDataTable[[#This Row],[Order Date]],"mmm")</f>
        <v>Sep</v>
      </c>
    </row>
    <row r="1868" spans="1:24" ht="16">
      <c r="A1868" s="2">
        <v>1535</v>
      </c>
      <c r="B1868" s="3">
        <v>46276</v>
      </c>
      <c r="C1868" s="5">
        <f>YEAR(SalesDataTable[[#This Row],[Order Date]])</f>
        <v>2026</v>
      </c>
      <c r="D1868" s="14" t="str">
        <f>"Q"&amp;ROUNDUP(MONTH(SalesDataTable[[#This Row],[Order Date]])/3,0)</f>
        <v>Q3</v>
      </c>
      <c r="E1868" s="5">
        <f>MONTH(SalesDataTable[[#This Row],[Order Date]])</f>
        <v>9</v>
      </c>
      <c r="F1868" s="5" t="str">
        <f>TEXT(SalesDataTable[[#This Row],[Order Date]], "MMM")</f>
        <v>Sep</v>
      </c>
      <c r="G1868" s="4" t="s">
        <v>0</v>
      </c>
      <c r="H1868" s="4" t="s">
        <v>50</v>
      </c>
      <c r="I1868" s="4" t="s">
        <v>19</v>
      </c>
      <c r="J1868" s="4" t="s">
        <v>13</v>
      </c>
      <c r="K1868" s="4" t="s">
        <v>4</v>
      </c>
      <c r="L1868" s="4" t="s">
        <v>22</v>
      </c>
      <c r="M1868" s="9">
        <v>1</v>
      </c>
      <c r="N1868" s="6">
        <v>51.25</v>
      </c>
      <c r="O1868" s="7">
        <v>0.05</v>
      </c>
      <c r="P1868" s="6">
        <v>21.99</v>
      </c>
      <c r="Q1868" s="6">
        <f t="shared" si="116"/>
        <v>48.6875</v>
      </c>
      <c r="R1868" s="6">
        <f t="shared" si="117"/>
        <v>21.99</v>
      </c>
      <c r="S1868" s="6">
        <f t="shared" si="118"/>
        <v>26.697500000000002</v>
      </c>
      <c r="T1868" s="8">
        <f t="shared" si="119"/>
        <v>0.54834403080872918</v>
      </c>
      <c r="U1868" s="5">
        <f>YEAR(SalesDataTable[[#This Row],[Order Date]])</f>
        <v>2026</v>
      </c>
      <c r="V1868" s="8" t="str">
        <f>"Q"&amp;ROUNDUP(MONTH(SalesDataTable[[#This Row],[Order Date]])/3,0)</f>
        <v>Q3</v>
      </c>
      <c r="W1868" s="9">
        <f>MONTH(SalesDataTable[[#This Row],[Order Date]])</f>
        <v>9</v>
      </c>
      <c r="X1868" s="8" t="str">
        <f>TEXT(SalesDataTable[[#This Row],[Order Date]],"mmm")</f>
        <v>Sep</v>
      </c>
    </row>
    <row r="1869" spans="1:24" ht="16">
      <c r="A1869" s="2">
        <v>1687</v>
      </c>
      <c r="B1869" s="3">
        <v>46276</v>
      </c>
      <c r="C1869" s="5">
        <f>YEAR(SalesDataTable[[#This Row],[Order Date]])</f>
        <v>2026</v>
      </c>
      <c r="D1869" s="14" t="str">
        <f>"Q"&amp;ROUNDUP(MONTH(SalesDataTable[[#This Row],[Order Date]])/3,0)</f>
        <v>Q3</v>
      </c>
      <c r="E1869" s="5">
        <f>MONTH(SalesDataTable[[#This Row],[Order Date]])</f>
        <v>9</v>
      </c>
      <c r="F1869" s="5" t="str">
        <f>TEXT(SalesDataTable[[#This Row],[Order Date]], "MMM")</f>
        <v>Sep</v>
      </c>
      <c r="G1869" s="4" t="s">
        <v>11</v>
      </c>
      <c r="H1869" s="4" t="s">
        <v>52</v>
      </c>
      <c r="I1869" s="4" t="s">
        <v>2</v>
      </c>
      <c r="J1869" s="4" t="s">
        <v>3</v>
      </c>
      <c r="K1869" s="4" t="s">
        <v>34</v>
      </c>
      <c r="L1869" s="4" t="s">
        <v>45</v>
      </c>
      <c r="M1869" s="9">
        <v>1</v>
      </c>
      <c r="N1869" s="6">
        <v>50.78</v>
      </c>
      <c r="O1869" s="7">
        <v>0.05</v>
      </c>
      <c r="P1869" s="6">
        <v>22.52</v>
      </c>
      <c r="Q1869" s="6">
        <f t="shared" si="116"/>
        <v>48.241</v>
      </c>
      <c r="R1869" s="6">
        <f t="shared" si="117"/>
        <v>22.52</v>
      </c>
      <c r="S1869" s="6">
        <f t="shared" si="118"/>
        <v>25.721</v>
      </c>
      <c r="T1869" s="8">
        <f t="shared" si="119"/>
        <v>0.5331771729441761</v>
      </c>
      <c r="U1869" s="5">
        <f>YEAR(SalesDataTable[[#This Row],[Order Date]])</f>
        <v>2026</v>
      </c>
      <c r="V1869" s="8" t="str">
        <f>"Q"&amp;ROUNDUP(MONTH(SalesDataTable[[#This Row],[Order Date]])/3,0)</f>
        <v>Q3</v>
      </c>
      <c r="W1869" s="9">
        <f>MONTH(SalesDataTable[[#This Row],[Order Date]])</f>
        <v>9</v>
      </c>
      <c r="X1869" s="8" t="str">
        <f>TEXT(SalesDataTable[[#This Row],[Order Date]],"mmm")</f>
        <v>Sep</v>
      </c>
    </row>
    <row r="1870" spans="1:24" ht="16">
      <c r="A1870" s="2">
        <v>2162</v>
      </c>
      <c r="B1870" s="3">
        <v>46276</v>
      </c>
      <c r="C1870" s="5">
        <f>YEAR(SalesDataTable[[#This Row],[Order Date]])</f>
        <v>2026</v>
      </c>
      <c r="D1870" s="14" t="str">
        <f>"Q"&amp;ROUNDUP(MONTH(SalesDataTable[[#This Row],[Order Date]])/3,0)</f>
        <v>Q3</v>
      </c>
      <c r="E1870" s="5">
        <f>MONTH(SalesDataTable[[#This Row],[Order Date]])</f>
        <v>9</v>
      </c>
      <c r="F1870" s="5" t="str">
        <f>TEXT(SalesDataTable[[#This Row],[Order Date]], "MMM")</f>
        <v>Sep</v>
      </c>
      <c r="G1870" s="4" t="s">
        <v>6</v>
      </c>
      <c r="H1870" s="4" t="s">
        <v>7</v>
      </c>
      <c r="I1870" s="4" t="s">
        <v>2</v>
      </c>
      <c r="J1870" s="4" t="s">
        <v>13</v>
      </c>
      <c r="K1870" s="4" t="s">
        <v>14</v>
      </c>
      <c r="L1870" s="4" t="s">
        <v>44</v>
      </c>
      <c r="M1870" s="9">
        <v>1</v>
      </c>
      <c r="N1870" s="6">
        <v>133.31</v>
      </c>
      <c r="O1870" s="7">
        <v>0.05</v>
      </c>
      <c r="P1870" s="6">
        <v>67.790000000000006</v>
      </c>
      <c r="Q1870" s="6">
        <f t="shared" si="116"/>
        <v>126.64449999999999</v>
      </c>
      <c r="R1870" s="6">
        <f t="shared" si="117"/>
        <v>67.790000000000006</v>
      </c>
      <c r="S1870" s="6">
        <f t="shared" si="118"/>
        <v>58.854499999999987</v>
      </c>
      <c r="T1870" s="8">
        <f t="shared" si="119"/>
        <v>0.46472211584395684</v>
      </c>
      <c r="U1870" s="5">
        <f>YEAR(SalesDataTable[[#This Row],[Order Date]])</f>
        <v>2026</v>
      </c>
      <c r="V1870" s="8" t="str">
        <f>"Q"&amp;ROUNDUP(MONTH(SalesDataTable[[#This Row],[Order Date]])/3,0)</f>
        <v>Q3</v>
      </c>
      <c r="W1870" s="9">
        <f>MONTH(SalesDataTable[[#This Row],[Order Date]])</f>
        <v>9</v>
      </c>
      <c r="X1870" s="8" t="str">
        <f>TEXT(SalesDataTable[[#This Row],[Order Date]],"mmm")</f>
        <v>Sep</v>
      </c>
    </row>
    <row r="1871" spans="1:24" ht="16">
      <c r="A1871" s="2">
        <v>2307</v>
      </c>
      <c r="B1871" s="3">
        <v>46276</v>
      </c>
      <c r="C1871" s="5">
        <f>YEAR(SalesDataTable[[#This Row],[Order Date]])</f>
        <v>2026</v>
      </c>
      <c r="D1871" s="14" t="str">
        <f>"Q"&amp;ROUNDUP(MONTH(SalesDataTable[[#This Row],[Order Date]])/3,0)</f>
        <v>Q3</v>
      </c>
      <c r="E1871" s="5">
        <f>MONTH(SalesDataTable[[#This Row],[Order Date]])</f>
        <v>9</v>
      </c>
      <c r="F1871" s="5" t="str">
        <f>TEXT(SalesDataTable[[#This Row],[Order Date]], "MMM")</f>
        <v>Sep</v>
      </c>
      <c r="G1871" s="4" t="s">
        <v>11</v>
      </c>
      <c r="H1871" s="4" t="s">
        <v>12</v>
      </c>
      <c r="I1871" s="4" t="s">
        <v>2</v>
      </c>
      <c r="J1871" s="4" t="s">
        <v>3</v>
      </c>
      <c r="K1871" s="4" t="s">
        <v>14</v>
      </c>
      <c r="L1871" s="4" t="s">
        <v>48</v>
      </c>
      <c r="M1871" s="9">
        <v>1</v>
      </c>
      <c r="N1871" s="6">
        <v>162.06</v>
      </c>
      <c r="O1871" s="7">
        <v>0</v>
      </c>
      <c r="P1871" s="6">
        <v>86.95</v>
      </c>
      <c r="Q1871" s="6">
        <f t="shared" si="116"/>
        <v>162.06</v>
      </c>
      <c r="R1871" s="6">
        <f t="shared" si="117"/>
        <v>86.95</v>
      </c>
      <c r="S1871" s="6">
        <f t="shared" si="118"/>
        <v>75.11</v>
      </c>
      <c r="T1871" s="8">
        <f t="shared" si="119"/>
        <v>0.4634703196347032</v>
      </c>
      <c r="U1871" s="5">
        <f>YEAR(SalesDataTable[[#This Row],[Order Date]])</f>
        <v>2026</v>
      </c>
      <c r="V1871" s="8" t="str">
        <f>"Q"&amp;ROUNDUP(MONTH(SalesDataTable[[#This Row],[Order Date]])/3,0)</f>
        <v>Q3</v>
      </c>
      <c r="W1871" s="9">
        <f>MONTH(SalesDataTable[[#This Row],[Order Date]])</f>
        <v>9</v>
      </c>
      <c r="X1871" s="8" t="str">
        <f>TEXT(SalesDataTable[[#This Row],[Order Date]],"mmm")</f>
        <v>Sep</v>
      </c>
    </row>
    <row r="1872" spans="1:24" ht="16">
      <c r="A1872" s="2">
        <v>3976</v>
      </c>
      <c r="B1872" s="3">
        <v>46276</v>
      </c>
      <c r="C1872" s="5">
        <f>YEAR(SalesDataTable[[#This Row],[Order Date]])</f>
        <v>2026</v>
      </c>
      <c r="D1872" s="14" t="str">
        <f>"Q"&amp;ROUNDUP(MONTH(SalesDataTable[[#This Row],[Order Date]])/3,0)</f>
        <v>Q3</v>
      </c>
      <c r="E1872" s="5">
        <f>MONTH(SalesDataTable[[#This Row],[Order Date]])</f>
        <v>9</v>
      </c>
      <c r="F1872" s="5" t="str">
        <f>TEXT(SalesDataTable[[#This Row],[Order Date]], "MMM")</f>
        <v>Sep</v>
      </c>
      <c r="G1872" s="4" t="s">
        <v>11</v>
      </c>
      <c r="H1872" s="4" t="s">
        <v>25</v>
      </c>
      <c r="I1872" s="4" t="s">
        <v>19</v>
      </c>
      <c r="J1872" s="4" t="s">
        <v>3</v>
      </c>
      <c r="K1872" s="4" t="s">
        <v>14</v>
      </c>
      <c r="L1872" s="4" t="s">
        <v>15</v>
      </c>
      <c r="M1872" s="9">
        <v>2</v>
      </c>
      <c r="N1872" s="6">
        <v>37.03</v>
      </c>
      <c r="O1872" s="7">
        <v>0.1</v>
      </c>
      <c r="P1872" s="6">
        <v>13.46</v>
      </c>
      <c r="Q1872" s="6">
        <f t="shared" si="116"/>
        <v>66.654000000000011</v>
      </c>
      <c r="R1872" s="6">
        <f t="shared" si="117"/>
        <v>26.92</v>
      </c>
      <c r="S1872" s="6">
        <f t="shared" si="118"/>
        <v>39.734000000000009</v>
      </c>
      <c r="T1872" s="8">
        <f t="shared" si="119"/>
        <v>0.59612326342004984</v>
      </c>
      <c r="U1872" s="5">
        <f>YEAR(SalesDataTable[[#This Row],[Order Date]])</f>
        <v>2026</v>
      </c>
      <c r="V1872" s="8" t="str">
        <f>"Q"&amp;ROUNDUP(MONTH(SalesDataTable[[#This Row],[Order Date]])/3,0)</f>
        <v>Q3</v>
      </c>
      <c r="W1872" s="9">
        <f>MONTH(SalesDataTable[[#This Row],[Order Date]])</f>
        <v>9</v>
      </c>
      <c r="X1872" s="8" t="str">
        <f>TEXT(SalesDataTable[[#This Row],[Order Date]],"mmm")</f>
        <v>Sep</v>
      </c>
    </row>
    <row r="1873" spans="1:24" ht="16">
      <c r="A1873" s="2">
        <v>5066</v>
      </c>
      <c r="B1873" s="3">
        <v>46276</v>
      </c>
      <c r="C1873" s="5">
        <f>YEAR(SalesDataTable[[#This Row],[Order Date]])</f>
        <v>2026</v>
      </c>
      <c r="D1873" s="14" t="str">
        <f>"Q"&amp;ROUNDUP(MONTH(SalesDataTable[[#This Row],[Order Date]])/3,0)</f>
        <v>Q3</v>
      </c>
      <c r="E1873" s="5">
        <f>MONTH(SalesDataTable[[#This Row],[Order Date]])</f>
        <v>9</v>
      </c>
      <c r="F1873" s="5" t="str">
        <f>TEXT(SalesDataTable[[#This Row],[Order Date]], "MMM")</f>
        <v>Sep</v>
      </c>
      <c r="G1873" s="4" t="s">
        <v>6</v>
      </c>
      <c r="H1873" s="4" t="s">
        <v>41</v>
      </c>
      <c r="I1873" s="4" t="s">
        <v>2</v>
      </c>
      <c r="J1873" s="4" t="s">
        <v>13</v>
      </c>
      <c r="K1873" s="4" t="s">
        <v>23</v>
      </c>
      <c r="L1873" s="4" t="s">
        <v>24</v>
      </c>
      <c r="M1873" s="9">
        <v>1</v>
      </c>
      <c r="N1873" s="6">
        <v>338.01</v>
      </c>
      <c r="O1873" s="7">
        <v>0</v>
      </c>
      <c r="P1873" s="6">
        <v>190.89</v>
      </c>
      <c r="Q1873" s="6">
        <f t="shared" si="116"/>
        <v>338.01</v>
      </c>
      <c r="R1873" s="6">
        <f t="shared" si="117"/>
        <v>190.89</v>
      </c>
      <c r="S1873" s="6">
        <f t="shared" si="118"/>
        <v>147.12</v>
      </c>
      <c r="T1873" s="8">
        <f t="shared" si="119"/>
        <v>0.43525339486997427</v>
      </c>
      <c r="U1873" s="5">
        <f>YEAR(SalesDataTable[[#This Row],[Order Date]])</f>
        <v>2026</v>
      </c>
      <c r="V1873" s="8" t="str">
        <f>"Q"&amp;ROUNDUP(MONTH(SalesDataTable[[#This Row],[Order Date]])/3,0)</f>
        <v>Q3</v>
      </c>
      <c r="W1873" s="9">
        <f>MONTH(SalesDataTable[[#This Row],[Order Date]])</f>
        <v>9</v>
      </c>
      <c r="X1873" s="8" t="str">
        <f>TEXT(SalesDataTable[[#This Row],[Order Date]],"mmm")</f>
        <v>Sep</v>
      </c>
    </row>
    <row r="1874" spans="1:24" ht="16">
      <c r="A1874" s="2">
        <v>78</v>
      </c>
      <c r="B1874" s="3">
        <v>46277</v>
      </c>
      <c r="C1874" s="5">
        <f>YEAR(SalesDataTable[[#This Row],[Order Date]])</f>
        <v>2026</v>
      </c>
      <c r="D1874" s="14" t="str">
        <f>"Q"&amp;ROUNDUP(MONTH(SalesDataTable[[#This Row],[Order Date]])/3,0)</f>
        <v>Q3</v>
      </c>
      <c r="E1874" s="5">
        <f>MONTH(SalesDataTable[[#This Row],[Order Date]])</f>
        <v>9</v>
      </c>
      <c r="F1874" s="5" t="str">
        <f>TEXT(SalesDataTable[[#This Row],[Order Date]], "MMM")</f>
        <v>Sep</v>
      </c>
      <c r="G1874" s="4" t="s">
        <v>20</v>
      </c>
      <c r="H1874" s="4" t="s">
        <v>47</v>
      </c>
      <c r="I1874" s="4" t="s">
        <v>2</v>
      </c>
      <c r="J1874" s="4" t="s">
        <v>13</v>
      </c>
      <c r="K1874" s="4" t="s">
        <v>34</v>
      </c>
      <c r="L1874" s="4" t="s">
        <v>35</v>
      </c>
      <c r="M1874" s="9">
        <v>5</v>
      </c>
      <c r="N1874" s="6">
        <v>40.78</v>
      </c>
      <c r="O1874" s="7">
        <v>0.05</v>
      </c>
      <c r="P1874" s="6">
        <v>14.94</v>
      </c>
      <c r="Q1874" s="6">
        <f t="shared" si="116"/>
        <v>193.70499999999998</v>
      </c>
      <c r="R1874" s="6">
        <f t="shared" si="117"/>
        <v>74.7</v>
      </c>
      <c r="S1874" s="6">
        <f t="shared" si="118"/>
        <v>119.00499999999998</v>
      </c>
      <c r="T1874" s="8">
        <f t="shared" si="119"/>
        <v>0.61436204537828132</v>
      </c>
      <c r="U1874" s="5">
        <f>YEAR(SalesDataTable[[#This Row],[Order Date]])</f>
        <v>2026</v>
      </c>
      <c r="V1874" s="8" t="str">
        <f>"Q"&amp;ROUNDUP(MONTH(SalesDataTable[[#This Row],[Order Date]])/3,0)</f>
        <v>Q3</v>
      </c>
      <c r="W1874" s="9">
        <f>MONTH(SalesDataTable[[#This Row],[Order Date]])</f>
        <v>9</v>
      </c>
      <c r="X1874" s="8" t="str">
        <f>TEXT(SalesDataTable[[#This Row],[Order Date]],"mmm")</f>
        <v>Sep</v>
      </c>
    </row>
    <row r="1875" spans="1:24" ht="16">
      <c r="A1875" s="2">
        <v>354</v>
      </c>
      <c r="B1875" s="3">
        <v>46277</v>
      </c>
      <c r="C1875" s="5">
        <f>YEAR(SalesDataTable[[#This Row],[Order Date]])</f>
        <v>2026</v>
      </c>
      <c r="D1875" s="14" t="str">
        <f>"Q"&amp;ROUNDUP(MONTH(SalesDataTable[[#This Row],[Order Date]])/3,0)</f>
        <v>Q3</v>
      </c>
      <c r="E1875" s="5">
        <f>MONTH(SalesDataTable[[#This Row],[Order Date]])</f>
        <v>9</v>
      </c>
      <c r="F1875" s="5" t="str">
        <f>TEXT(SalesDataTable[[#This Row],[Order Date]], "MMM")</f>
        <v>Sep</v>
      </c>
      <c r="G1875" s="4" t="s">
        <v>11</v>
      </c>
      <c r="H1875" s="4" t="s">
        <v>52</v>
      </c>
      <c r="I1875" s="4" t="s">
        <v>2</v>
      </c>
      <c r="J1875" s="4" t="s">
        <v>3</v>
      </c>
      <c r="K1875" s="4" t="s">
        <v>4</v>
      </c>
      <c r="L1875" s="4" t="s">
        <v>22</v>
      </c>
      <c r="M1875" s="9">
        <v>4</v>
      </c>
      <c r="N1875" s="6">
        <v>51.47</v>
      </c>
      <c r="O1875" s="7">
        <v>0</v>
      </c>
      <c r="P1875" s="6">
        <v>21.9</v>
      </c>
      <c r="Q1875" s="6">
        <f t="shared" si="116"/>
        <v>205.88</v>
      </c>
      <c r="R1875" s="6">
        <f t="shared" si="117"/>
        <v>87.6</v>
      </c>
      <c r="S1875" s="6">
        <f t="shared" si="118"/>
        <v>118.28</v>
      </c>
      <c r="T1875" s="8">
        <f t="shared" si="119"/>
        <v>0.57450942296483387</v>
      </c>
      <c r="U1875" s="5">
        <f>YEAR(SalesDataTable[[#This Row],[Order Date]])</f>
        <v>2026</v>
      </c>
      <c r="V1875" s="8" t="str">
        <f>"Q"&amp;ROUNDUP(MONTH(SalesDataTable[[#This Row],[Order Date]])/3,0)</f>
        <v>Q3</v>
      </c>
      <c r="W1875" s="9">
        <f>MONTH(SalesDataTable[[#This Row],[Order Date]])</f>
        <v>9</v>
      </c>
      <c r="X1875" s="8" t="str">
        <f>TEXT(SalesDataTable[[#This Row],[Order Date]],"mmm")</f>
        <v>Sep</v>
      </c>
    </row>
    <row r="1876" spans="1:24" ht="16">
      <c r="A1876" s="2">
        <v>1738</v>
      </c>
      <c r="B1876" s="3">
        <v>46277</v>
      </c>
      <c r="C1876" s="5">
        <f>YEAR(SalesDataTable[[#This Row],[Order Date]])</f>
        <v>2026</v>
      </c>
      <c r="D1876" s="14" t="str">
        <f>"Q"&amp;ROUNDUP(MONTH(SalesDataTable[[#This Row],[Order Date]])/3,0)</f>
        <v>Q3</v>
      </c>
      <c r="E1876" s="5">
        <f>MONTH(SalesDataTable[[#This Row],[Order Date]])</f>
        <v>9</v>
      </c>
      <c r="F1876" s="5" t="str">
        <f>TEXT(SalesDataTable[[#This Row],[Order Date]], "MMM")</f>
        <v>Sep</v>
      </c>
      <c r="G1876" s="4" t="s">
        <v>0</v>
      </c>
      <c r="H1876" s="4" t="s">
        <v>50</v>
      </c>
      <c r="I1876" s="4" t="s">
        <v>8</v>
      </c>
      <c r="J1876" s="4" t="s">
        <v>16</v>
      </c>
      <c r="K1876" s="4" t="s">
        <v>9</v>
      </c>
      <c r="L1876" s="4" t="s">
        <v>17</v>
      </c>
      <c r="M1876" s="9">
        <v>10</v>
      </c>
      <c r="N1876" s="6">
        <v>144.4</v>
      </c>
      <c r="O1876" s="7">
        <v>0.1</v>
      </c>
      <c r="P1876" s="6">
        <v>81.069999999999993</v>
      </c>
      <c r="Q1876" s="6">
        <f t="shared" si="116"/>
        <v>1299.6000000000001</v>
      </c>
      <c r="R1876" s="6">
        <f t="shared" si="117"/>
        <v>810.69999999999993</v>
      </c>
      <c r="S1876" s="6">
        <f t="shared" si="118"/>
        <v>488.9000000000002</v>
      </c>
      <c r="T1876" s="8">
        <f t="shared" si="119"/>
        <v>0.37619267466912909</v>
      </c>
      <c r="U1876" s="5">
        <f>YEAR(SalesDataTable[[#This Row],[Order Date]])</f>
        <v>2026</v>
      </c>
      <c r="V1876" s="8" t="str">
        <f>"Q"&amp;ROUNDUP(MONTH(SalesDataTable[[#This Row],[Order Date]])/3,0)</f>
        <v>Q3</v>
      </c>
      <c r="W1876" s="9">
        <f>MONTH(SalesDataTable[[#This Row],[Order Date]])</f>
        <v>9</v>
      </c>
      <c r="X1876" s="8" t="str">
        <f>TEXT(SalesDataTable[[#This Row],[Order Date]],"mmm")</f>
        <v>Sep</v>
      </c>
    </row>
    <row r="1877" spans="1:24" ht="16">
      <c r="A1877" s="2">
        <v>1900</v>
      </c>
      <c r="B1877" s="3">
        <v>46277</v>
      </c>
      <c r="C1877" s="5">
        <f>YEAR(SalesDataTable[[#This Row],[Order Date]])</f>
        <v>2026</v>
      </c>
      <c r="D1877" s="14" t="str">
        <f>"Q"&amp;ROUNDUP(MONTH(SalesDataTable[[#This Row],[Order Date]])/3,0)</f>
        <v>Q3</v>
      </c>
      <c r="E1877" s="5">
        <f>MONTH(SalesDataTable[[#This Row],[Order Date]])</f>
        <v>9</v>
      </c>
      <c r="F1877" s="5" t="str">
        <f>TEXT(SalesDataTable[[#This Row],[Order Date]], "MMM")</f>
        <v>Sep</v>
      </c>
      <c r="G1877" s="4" t="s">
        <v>6</v>
      </c>
      <c r="H1877" s="4" t="s">
        <v>27</v>
      </c>
      <c r="I1877" s="4" t="s">
        <v>19</v>
      </c>
      <c r="J1877" s="4" t="s">
        <v>13</v>
      </c>
      <c r="K1877" s="4" t="s">
        <v>34</v>
      </c>
      <c r="L1877" s="4" t="s">
        <v>45</v>
      </c>
      <c r="M1877" s="9">
        <v>1</v>
      </c>
      <c r="N1877" s="6">
        <v>51.34</v>
      </c>
      <c r="O1877" s="7">
        <v>0.1</v>
      </c>
      <c r="P1877" s="6">
        <v>22.63</v>
      </c>
      <c r="Q1877" s="6">
        <f t="shared" si="116"/>
        <v>46.206000000000003</v>
      </c>
      <c r="R1877" s="6">
        <f t="shared" si="117"/>
        <v>22.63</v>
      </c>
      <c r="S1877" s="6">
        <f t="shared" si="118"/>
        <v>23.576000000000004</v>
      </c>
      <c r="T1877" s="8">
        <f t="shared" si="119"/>
        <v>0.51023676578799293</v>
      </c>
      <c r="U1877" s="5">
        <f>YEAR(SalesDataTable[[#This Row],[Order Date]])</f>
        <v>2026</v>
      </c>
      <c r="V1877" s="8" t="str">
        <f>"Q"&amp;ROUNDUP(MONTH(SalesDataTable[[#This Row],[Order Date]])/3,0)</f>
        <v>Q3</v>
      </c>
      <c r="W1877" s="9">
        <f>MONTH(SalesDataTable[[#This Row],[Order Date]])</f>
        <v>9</v>
      </c>
      <c r="X1877" s="8" t="str">
        <f>TEXT(SalesDataTable[[#This Row],[Order Date]],"mmm")</f>
        <v>Sep</v>
      </c>
    </row>
    <row r="1878" spans="1:24" ht="16">
      <c r="A1878" s="2">
        <v>3375</v>
      </c>
      <c r="B1878" s="3">
        <v>46277</v>
      </c>
      <c r="C1878" s="5">
        <f>YEAR(SalesDataTable[[#This Row],[Order Date]])</f>
        <v>2026</v>
      </c>
      <c r="D1878" s="14" t="str">
        <f>"Q"&amp;ROUNDUP(MONTH(SalesDataTable[[#This Row],[Order Date]])/3,0)</f>
        <v>Q3</v>
      </c>
      <c r="E1878" s="5">
        <f>MONTH(SalesDataTable[[#This Row],[Order Date]])</f>
        <v>9</v>
      </c>
      <c r="F1878" s="5" t="str">
        <f>TEXT(SalesDataTable[[#This Row],[Order Date]], "MMM")</f>
        <v>Sep</v>
      </c>
      <c r="G1878" s="4" t="s">
        <v>6</v>
      </c>
      <c r="H1878" s="4" t="s">
        <v>7</v>
      </c>
      <c r="I1878" s="4" t="s">
        <v>8</v>
      </c>
      <c r="J1878" s="4" t="s">
        <v>3</v>
      </c>
      <c r="K1878" s="4" t="s">
        <v>14</v>
      </c>
      <c r="L1878" s="4" t="s">
        <v>32</v>
      </c>
      <c r="M1878" s="9">
        <v>6</v>
      </c>
      <c r="N1878" s="6">
        <v>47.72</v>
      </c>
      <c r="O1878" s="7">
        <v>0.1</v>
      </c>
      <c r="P1878" s="6">
        <v>18.41</v>
      </c>
      <c r="Q1878" s="6">
        <f t="shared" si="116"/>
        <v>257.68799999999999</v>
      </c>
      <c r="R1878" s="6">
        <f t="shared" si="117"/>
        <v>110.46000000000001</v>
      </c>
      <c r="S1878" s="6">
        <f t="shared" si="118"/>
        <v>147.22799999999998</v>
      </c>
      <c r="T1878" s="8">
        <f t="shared" si="119"/>
        <v>0.57134208810654741</v>
      </c>
      <c r="U1878" s="5">
        <f>YEAR(SalesDataTable[[#This Row],[Order Date]])</f>
        <v>2026</v>
      </c>
      <c r="V1878" s="8" t="str">
        <f>"Q"&amp;ROUNDUP(MONTH(SalesDataTable[[#This Row],[Order Date]])/3,0)</f>
        <v>Q3</v>
      </c>
      <c r="W1878" s="9">
        <f>MONTH(SalesDataTable[[#This Row],[Order Date]])</f>
        <v>9</v>
      </c>
      <c r="X1878" s="8" t="str">
        <f>TEXT(SalesDataTable[[#This Row],[Order Date]],"mmm")</f>
        <v>Sep</v>
      </c>
    </row>
    <row r="1879" spans="1:24" ht="16">
      <c r="A1879" s="2">
        <v>3567</v>
      </c>
      <c r="B1879" s="3">
        <v>46277</v>
      </c>
      <c r="C1879" s="5">
        <f>YEAR(SalesDataTable[[#This Row],[Order Date]])</f>
        <v>2026</v>
      </c>
      <c r="D1879" s="14" t="str">
        <f>"Q"&amp;ROUNDUP(MONTH(SalesDataTable[[#This Row],[Order Date]])/3,0)</f>
        <v>Q3</v>
      </c>
      <c r="E1879" s="5">
        <f>MONTH(SalesDataTable[[#This Row],[Order Date]])</f>
        <v>9</v>
      </c>
      <c r="F1879" s="5" t="str">
        <f>TEXT(SalesDataTable[[#This Row],[Order Date]], "MMM")</f>
        <v>Sep</v>
      </c>
      <c r="G1879" s="4" t="s">
        <v>6</v>
      </c>
      <c r="H1879" s="4" t="s">
        <v>41</v>
      </c>
      <c r="I1879" s="4" t="s">
        <v>2</v>
      </c>
      <c r="J1879" s="4" t="s">
        <v>16</v>
      </c>
      <c r="K1879" s="4" t="s">
        <v>23</v>
      </c>
      <c r="L1879" s="4" t="s">
        <v>40</v>
      </c>
      <c r="M1879" s="9">
        <v>1</v>
      </c>
      <c r="N1879" s="6">
        <v>81.489999999999995</v>
      </c>
      <c r="O1879" s="7">
        <v>0.1</v>
      </c>
      <c r="P1879" s="6">
        <v>38.83</v>
      </c>
      <c r="Q1879" s="6">
        <f t="shared" si="116"/>
        <v>73.340999999999994</v>
      </c>
      <c r="R1879" s="6">
        <f t="shared" si="117"/>
        <v>38.83</v>
      </c>
      <c r="S1879" s="6">
        <f t="shared" si="118"/>
        <v>34.510999999999996</v>
      </c>
      <c r="T1879" s="8">
        <f t="shared" si="119"/>
        <v>0.47055535103148305</v>
      </c>
      <c r="U1879" s="5">
        <f>YEAR(SalesDataTable[[#This Row],[Order Date]])</f>
        <v>2026</v>
      </c>
      <c r="V1879" s="8" t="str">
        <f>"Q"&amp;ROUNDUP(MONTH(SalesDataTable[[#This Row],[Order Date]])/3,0)</f>
        <v>Q3</v>
      </c>
      <c r="W1879" s="9">
        <f>MONTH(SalesDataTable[[#This Row],[Order Date]])</f>
        <v>9</v>
      </c>
      <c r="X1879" s="8" t="str">
        <f>TEXT(SalesDataTable[[#This Row],[Order Date]],"mmm")</f>
        <v>Sep</v>
      </c>
    </row>
    <row r="1880" spans="1:24" ht="16">
      <c r="A1880" s="2">
        <v>4106</v>
      </c>
      <c r="B1880" s="3">
        <v>46277</v>
      </c>
      <c r="C1880" s="5">
        <f>YEAR(SalesDataTable[[#This Row],[Order Date]])</f>
        <v>2026</v>
      </c>
      <c r="D1880" s="14" t="str">
        <f>"Q"&amp;ROUNDUP(MONTH(SalesDataTable[[#This Row],[Order Date]])/3,0)</f>
        <v>Q3</v>
      </c>
      <c r="E1880" s="5">
        <f>MONTH(SalesDataTable[[#This Row],[Order Date]])</f>
        <v>9</v>
      </c>
      <c r="F1880" s="5" t="str">
        <f>TEXT(SalesDataTable[[#This Row],[Order Date]], "MMM")</f>
        <v>Sep</v>
      </c>
      <c r="G1880" s="4" t="s">
        <v>6</v>
      </c>
      <c r="H1880" s="4" t="s">
        <v>27</v>
      </c>
      <c r="I1880" s="4" t="s">
        <v>19</v>
      </c>
      <c r="J1880" s="4" t="s">
        <v>3</v>
      </c>
      <c r="K1880" s="4" t="s">
        <v>4</v>
      </c>
      <c r="L1880" s="4" t="s">
        <v>26</v>
      </c>
      <c r="M1880" s="9">
        <v>2</v>
      </c>
      <c r="N1880" s="6">
        <v>39.700000000000003</v>
      </c>
      <c r="O1880" s="7">
        <v>0</v>
      </c>
      <c r="P1880" s="6">
        <v>16.32</v>
      </c>
      <c r="Q1880" s="6">
        <f t="shared" si="116"/>
        <v>79.400000000000006</v>
      </c>
      <c r="R1880" s="6">
        <f t="shared" si="117"/>
        <v>32.64</v>
      </c>
      <c r="S1880" s="6">
        <f t="shared" si="118"/>
        <v>46.760000000000005</v>
      </c>
      <c r="T1880" s="8">
        <f t="shared" si="119"/>
        <v>0.58891687657430736</v>
      </c>
      <c r="U1880" s="5">
        <f>YEAR(SalesDataTable[[#This Row],[Order Date]])</f>
        <v>2026</v>
      </c>
      <c r="V1880" s="8" t="str">
        <f>"Q"&amp;ROUNDUP(MONTH(SalesDataTable[[#This Row],[Order Date]])/3,0)</f>
        <v>Q3</v>
      </c>
      <c r="W1880" s="9">
        <f>MONTH(SalesDataTable[[#This Row],[Order Date]])</f>
        <v>9</v>
      </c>
      <c r="X1880" s="8" t="str">
        <f>TEXT(SalesDataTable[[#This Row],[Order Date]],"mmm")</f>
        <v>Sep</v>
      </c>
    </row>
    <row r="1881" spans="1:24" ht="16">
      <c r="A1881" s="2">
        <v>4293</v>
      </c>
      <c r="B1881" s="3">
        <v>46277</v>
      </c>
      <c r="C1881" s="5">
        <f>YEAR(SalesDataTable[[#This Row],[Order Date]])</f>
        <v>2026</v>
      </c>
      <c r="D1881" s="14" t="str">
        <f>"Q"&amp;ROUNDUP(MONTH(SalesDataTable[[#This Row],[Order Date]])/3,0)</f>
        <v>Q3</v>
      </c>
      <c r="E1881" s="5">
        <f>MONTH(SalesDataTable[[#This Row],[Order Date]])</f>
        <v>9</v>
      </c>
      <c r="F1881" s="5" t="str">
        <f>TEXT(SalesDataTable[[#This Row],[Order Date]], "MMM")</f>
        <v>Sep</v>
      </c>
      <c r="G1881" s="4" t="s">
        <v>6</v>
      </c>
      <c r="H1881" s="4" t="s">
        <v>43</v>
      </c>
      <c r="I1881" s="4" t="s">
        <v>8</v>
      </c>
      <c r="J1881" s="4" t="s">
        <v>13</v>
      </c>
      <c r="K1881" s="4" t="s">
        <v>23</v>
      </c>
      <c r="L1881" s="4" t="s">
        <v>24</v>
      </c>
      <c r="M1881" s="9">
        <v>4</v>
      </c>
      <c r="N1881" s="6">
        <v>344.67</v>
      </c>
      <c r="O1881" s="7">
        <v>0.1</v>
      </c>
      <c r="P1881" s="6">
        <v>195.35</v>
      </c>
      <c r="Q1881" s="6">
        <f t="shared" si="116"/>
        <v>1240.8120000000001</v>
      </c>
      <c r="R1881" s="6">
        <f t="shared" si="117"/>
        <v>781.4</v>
      </c>
      <c r="S1881" s="6">
        <f t="shared" si="118"/>
        <v>459.41200000000015</v>
      </c>
      <c r="T1881" s="8">
        <f t="shared" si="119"/>
        <v>0.37025109363868186</v>
      </c>
      <c r="U1881" s="5">
        <f>YEAR(SalesDataTable[[#This Row],[Order Date]])</f>
        <v>2026</v>
      </c>
      <c r="V1881" s="8" t="str">
        <f>"Q"&amp;ROUNDUP(MONTH(SalesDataTable[[#This Row],[Order Date]])/3,0)</f>
        <v>Q3</v>
      </c>
      <c r="W1881" s="9">
        <f>MONTH(SalesDataTable[[#This Row],[Order Date]])</f>
        <v>9</v>
      </c>
      <c r="X1881" s="8" t="str">
        <f>TEXT(SalesDataTable[[#This Row],[Order Date]],"mmm")</f>
        <v>Sep</v>
      </c>
    </row>
    <row r="1882" spans="1:24" ht="16">
      <c r="A1882" s="2">
        <v>4859</v>
      </c>
      <c r="B1882" s="3">
        <v>46277</v>
      </c>
      <c r="C1882" s="5">
        <f>YEAR(SalesDataTable[[#This Row],[Order Date]])</f>
        <v>2026</v>
      </c>
      <c r="D1882" s="14" t="str">
        <f>"Q"&amp;ROUNDUP(MONTH(SalesDataTable[[#This Row],[Order Date]])/3,0)</f>
        <v>Q3</v>
      </c>
      <c r="E1882" s="5">
        <f>MONTH(SalesDataTable[[#This Row],[Order Date]])</f>
        <v>9</v>
      </c>
      <c r="F1882" s="5" t="str">
        <f>TEXT(SalesDataTable[[#This Row],[Order Date]], "MMM")</f>
        <v>Sep</v>
      </c>
      <c r="G1882" s="4" t="s">
        <v>0</v>
      </c>
      <c r="H1882" s="4" t="s">
        <v>1</v>
      </c>
      <c r="I1882" s="4" t="s">
        <v>2</v>
      </c>
      <c r="J1882" s="4" t="s">
        <v>3</v>
      </c>
      <c r="K1882" s="4" t="s">
        <v>4</v>
      </c>
      <c r="L1882" s="4" t="s">
        <v>5</v>
      </c>
      <c r="M1882" s="9">
        <v>1</v>
      </c>
      <c r="N1882" s="6">
        <v>80.39</v>
      </c>
      <c r="O1882" s="7">
        <v>0</v>
      </c>
      <c r="P1882" s="6">
        <v>42.85</v>
      </c>
      <c r="Q1882" s="6">
        <f t="shared" si="116"/>
        <v>80.39</v>
      </c>
      <c r="R1882" s="6">
        <f t="shared" si="117"/>
        <v>42.85</v>
      </c>
      <c r="S1882" s="6">
        <f t="shared" si="118"/>
        <v>37.54</v>
      </c>
      <c r="T1882" s="8">
        <f t="shared" si="119"/>
        <v>0.46697350416718497</v>
      </c>
      <c r="U1882" s="5">
        <f>YEAR(SalesDataTable[[#This Row],[Order Date]])</f>
        <v>2026</v>
      </c>
      <c r="V1882" s="8" t="str">
        <f>"Q"&amp;ROUNDUP(MONTH(SalesDataTable[[#This Row],[Order Date]])/3,0)</f>
        <v>Q3</v>
      </c>
      <c r="W1882" s="9">
        <f>MONTH(SalesDataTable[[#This Row],[Order Date]])</f>
        <v>9</v>
      </c>
      <c r="X1882" s="8" t="str">
        <f>TEXT(SalesDataTable[[#This Row],[Order Date]],"mmm")</f>
        <v>Sep</v>
      </c>
    </row>
    <row r="1883" spans="1:24" ht="16">
      <c r="A1883" s="2">
        <v>770</v>
      </c>
      <c r="B1883" s="3">
        <v>46278</v>
      </c>
      <c r="C1883" s="5">
        <f>YEAR(SalesDataTable[[#This Row],[Order Date]])</f>
        <v>2026</v>
      </c>
      <c r="D1883" s="14" t="str">
        <f>"Q"&amp;ROUNDUP(MONTH(SalesDataTable[[#This Row],[Order Date]])/3,0)</f>
        <v>Q3</v>
      </c>
      <c r="E1883" s="5">
        <f>MONTH(SalesDataTable[[#This Row],[Order Date]])</f>
        <v>9</v>
      </c>
      <c r="F1883" s="5" t="str">
        <f>TEXT(SalesDataTable[[#This Row],[Order Date]], "MMM")</f>
        <v>Sep</v>
      </c>
      <c r="G1883" s="4" t="s">
        <v>11</v>
      </c>
      <c r="H1883" s="4" t="s">
        <v>18</v>
      </c>
      <c r="I1883" s="4" t="s">
        <v>19</v>
      </c>
      <c r="J1883" s="4" t="s">
        <v>3</v>
      </c>
      <c r="K1883" s="4" t="s">
        <v>9</v>
      </c>
      <c r="L1883" s="4" t="s">
        <v>17</v>
      </c>
      <c r="M1883" s="9">
        <v>1</v>
      </c>
      <c r="N1883" s="6">
        <v>143.66999999999999</v>
      </c>
      <c r="O1883" s="7">
        <v>0.1</v>
      </c>
      <c r="P1883" s="6">
        <v>79.89</v>
      </c>
      <c r="Q1883" s="6">
        <f t="shared" si="116"/>
        <v>129.303</v>
      </c>
      <c r="R1883" s="6">
        <f t="shared" si="117"/>
        <v>79.89</v>
      </c>
      <c r="S1883" s="6">
        <f t="shared" si="118"/>
        <v>49.412999999999997</v>
      </c>
      <c r="T1883" s="8">
        <f t="shared" si="119"/>
        <v>0.38214890605786406</v>
      </c>
      <c r="U1883" s="5">
        <f>YEAR(SalesDataTable[[#This Row],[Order Date]])</f>
        <v>2026</v>
      </c>
      <c r="V1883" s="8" t="str">
        <f>"Q"&amp;ROUNDUP(MONTH(SalesDataTable[[#This Row],[Order Date]])/3,0)</f>
        <v>Q3</v>
      </c>
      <c r="W1883" s="9">
        <f>MONTH(SalesDataTable[[#This Row],[Order Date]])</f>
        <v>9</v>
      </c>
      <c r="X1883" s="8" t="str">
        <f>TEXT(SalesDataTable[[#This Row],[Order Date]],"mmm")</f>
        <v>Sep</v>
      </c>
    </row>
    <row r="1884" spans="1:24" ht="16">
      <c r="A1884" s="2">
        <v>1375</v>
      </c>
      <c r="B1884" s="3">
        <v>46278</v>
      </c>
      <c r="C1884" s="5">
        <f>YEAR(SalesDataTable[[#This Row],[Order Date]])</f>
        <v>2026</v>
      </c>
      <c r="D1884" s="14" t="str">
        <f>"Q"&amp;ROUNDUP(MONTH(SalesDataTable[[#This Row],[Order Date]])/3,0)</f>
        <v>Q3</v>
      </c>
      <c r="E1884" s="5">
        <f>MONTH(SalesDataTable[[#This Row],[Order Date]])</f>
        <v>9</v>
      </c>
      <c r="F1884" s="5" t="str">
        <f>TEXT(SalesDataTable[[#This Row],[Order Date]], "MMM")</f>
        <v>Sep</v>
      </c>
      <c r="G1884" s="4" t="s">
        <v>6</v>
      </c>
      <c r="H1884" s="4" t="s">
        <v>43</v>
      </c>
      <c r="I1884" s="4" t="s">
        <v>19</v>
      </c>
      <c r="J1884" s="4" t="s">
        <v>3</v>
      </c>
      <c r="K1884" s="4" t="s">
        <v>14</v>
      </c>
      <c r="L1884" s="4" t="s">
        <v>15</v>
      </c>
      <c r="M1884" s="9">
        <v>1</v>
      </c>
      <c r="N1884" s="6">
        <v>35.86</v>
      </c>
      <c r="O1884" s="7">
        <v>0</v>
      </c>
      <c r="P1884" s="6">
        <v>13.33</v>
      </c>
      <c r="Q1884" s="6">
        <f t="shared" si="116"/>
        <v>35.86</v>
      </c>
      <c r="R1884" s="6">
        <f t="shared" si="117"/>
        <v>13.33</v>
      </c>
      <c r="S1884" s="6">
        <f t="shared" si="118"/>
        <v>22.53</v>
      </c>
      <c r="T1884" s="8">
        <f t="shared" si="119"/>
        <v>0.62827663134411604</v>
      </c>
      <c r="U1884" s="5">
        <f>YEAR(SalesDataTable[[#This Row],[Order Date]])</f>
        <v>2026</v>
      </c>
      <c r="V1884" s="8" t="str">
        <f>"Q"&amp;ROUNDUP(MONTH(SalesDataTable[[#This Row],[Order Date]])/3,0)</f>
        <v>Q3</v>
      </c>
      <c r="W1884" s="9">
        <f>MONTH(SalesDataTable[[#This Row],[Order Date]])</f>
        <v>9</v>
      </c>
      <c r="X1884" s="8" t="str">
        <f>TEXT(SalesDataTable[[#This Row],[Order Date]],"mmm")</f>
        <v>Sep</v>
      </c>
    </row>
    <row r="1885" spans="1:24" ht="16">
      <c r="A1885" s="2">
        <v>2063</v>
      </c>
      <c r="B1885" s="3">
        <v>46278</v>
      </c>
      <c r="C1885" s="5">
        <f>YEAR(SalesDataTable[[#This Row],[Order Date]])</f>
        <v>2026</v>
      </c>
      <c r="D1885" s="14" t="str">
        <f>"Q"&amp;ROUNDUP(MONTH(SalesDataTable[[#This Row],[Order Date]])/3,0)</f>
        <v>Q3</v>
      </c>
      <c r="E1885" s="5">
        <f>MONTH(SalesDataTable[[#This Row],[Order Date]])</f>
        <v>9</v>
      </c>
      <c r="F1885" s="5" t="str">
        <f>TEXT(SalesDataTable[[#This Row],[Order Date]], "MMM")</f>
        <v>Sep</v>
      </c>
      <c r="G1885" s="4" t="s">
        <v>6</v>
      </c>
      <c r="H1885" s="4" t="s">
        <v>49</v>
      </c>
      <c r="I1885" s="4" t="s">
        <v>19</v>
      </c>
      <c r="J1885" s="4" t="s">
        <v>3</v>
      </c>
      <c r="K1885" s="4" t="s">
        <v>14</v>
      </c>
      <c r="L1885" s="4" t="s">
        <v>44</v>
      </c>
      <c r="M1885" s="9">
        <v>3</v>
      </c>
      <c r="N1885" s="6">
        <v>130.28</v>
      </c>
      <c r="O1885" s="7">
        <v>0.1</v>
      </c>
      <c r="P1885" s="6">
        <v>65.33</v>
      </c>
      <c r="Q1885" s="6">
        <f t="shared" si="116"/>
        <v>351.75600000000003</v>
      </c>
      <c r="R1885" s="6">
        <f t="shared" si="117"/>
        <v>195.99</v>
      </c>
      <c r="S1885" s="6">
        <f t="shared" si="118"/>
        <v>155.76600000000002</v>
      </c>
      <c r="T1885" s="8">
        <f t="shared" si="119"/>
        <v>0.44282400300208102</v>
      </c>
      <c r="U1885" s="5">
        <f>YEAR(SalesDataTable[[#This Row],[Order Date]])</f>
        <v>2026</v>
      </c>
      <c r="V1885" s="8" t="str">
        <f>"Q"&amp;ROUNDUP(MONTH(SalesDataTable[[#This Row],[Order Date]])/3,0)</f>
        <v>Q3</v>
      </c>
      <c r="W1885" s="9">
        <f>MONTH(SalesDataTable[[#This Row],[Order Date]])</f>
        <v>9</v>
      </c>
      <c r="X1885" s="8" t="str">
        <f>TEXT(SalesDataTable[[#This Row],[Order Date]],"mmm")</f>
        <v>Sep</v>
      </c>
    </row>
    <row r="1886" spans="1:24" ht="16">
      <c r="A1886" s="2">
        <v>2563</v>
      </c>
      <c r="B1886" s="3">
        <v>46278</v>
      </c>
      <c r="C1886" s="5">
        <f>YEAR(SalesDataTable[[#This Row],[Order Date]])</f>
        <v>2026</v>
      </c>
      <c r="D1886" s="14" t="str">
        <f>"Q"&amp;ROUNDUP(MONTH(SalesDataTable[[#This Row],[Order Date]])/3,0)</f>
        <v>Q3</v>
      </c>
      <c r="E1886" s="5">
        <f>MONTH(SalesDataTable[[#This Row],[Order Date]])</f>
        <v>9</v>
      </c>
      <c r="F1886" s="5" t="str">
        <f>TEXT(SalesDataTable[[#This Row],[Order Date]], "MMM")</f>
        <v>Sep</v>
      </c>
      <c r="G1886" s="4" t="s">
        <v>6</v>
      </c>
      <c r="H1886" s="4" t="s">
        <v>27</v>
      </c>
      <c r="I1886" s="4" t="s">
        <v>28</v>
      </c>
      <c r="J1886" s="4" t="s">
        <v>3</v>
      </c>
      <c r="K1886" s="4" t="s">
        <v>9</v>
      </c>
      <c r="L1886" s="4" t="s">
        <v>37</v>
      </c>
      <c r="M1886" s="9">
        <v>1</v>
      </c>
      <c r="N1886" s="6">
        <v>157.88999999999999</v>
      </c>
      <c r="O1886" s="7">
        <v>0.1</v>
      </c>
      <c r="P1886" s="6">
        <v>78.209999999999994</v>
      </c>
      <c r="Q1886" s="6">
        <f t="shared" si="116"/>
        <v>142.101</v>
      </c>
      <c r="R1886" s="6">
        <f t="shared" si="117"/>
        <v>78.209999999999994</v>
      </c>
      <c r="S1886" s="6">
        <f t="shared" si="118"/>
        <v>63.891000000000005</v>
      </c>
      <c r="T1886" s="8">
        <f t="shared" si="119"/>
        <v>0.44961682183798851</v>
      </c>
      <c r="U1886" s="5">
        <f>YEAR(SalesDataTable[[#This Row],[Order Date]])</f>
        <v>2026</v>
      </c>
      <c r="V1886" s="8" t="str">
        <f>"Q"&amp;ROUNDUP(MONTH(SalesDataTable[[#This Row],[Order Date]])/3,0)</f>
        <v>Q3</v>
      </c>
      <c r="W1886" s="9">
        <f>MONTH(SalesDataTable[[#This Row],[Order Date]])</f>
        <v>9</v>
      </c>
      <c r="X1886" s="8" t="str">
        <f>TEXT(SalesDataTable[[#This Row],[Order Date]],"mmm")</f>
        <v>Sep</v>
      </c>
    </row>
    <row r="1887" spans="1:24" ht="16">
      <c r="A1887" s="2">
        <v>2786</v>
      </c>
      <c r="B1887" s="3">
        <v>46278</v>
      </c>
      <c r="C1887" s="5">
        <f>YEAR(SalesDataTable[[#This Row],[Order Date]])</f>
        <v>2026</v>
      </c>
      <c r="D1887" s="14" t="str">
        <f>"Q"&amp;ROUNDUP(MONTH(SalesDataTable[[#This Row],[Order Date]])/3,0)</f>
        <v>Q3</v>
      </c>
      <c r="E1887" s="5">
        <f>MONTH(SalesDataTable[[#This Row],[Order Date]])</f>
        <v>9</v>
      </c>
      <c r="F1887" s="5" t="str">
        <f>TEXT(SalesDataTable[[#This Row],[Order Date]], "MMM")</f>
        <v>Sep</v>
      </c>
      <c r="G1887" s="4" t="s">
        <v>20</v>
      </c>
      <c r="H1887" s="4" t="s">
        <v>33</v>
      </c>
      <c r="I1887" s="4" t="s">
        <v>2</v>
      </c>
      <c r="J1887" s="4" t="s">
        <v>13</v>
      </c>
      <c r="K1887" s="4" t="s">
        <v>34</v>
      </c>
      <c r="L1887" s="4" t="s">
        <v>35</v>
      </c>
      <c r="M1887" s="9">
        <v>2</v>
      </c>
      <c r="N1887" s="6">
        <v>40.83</v>
      </c>
      <c r="O1887" s="7">
        <v>0</v>
      </c>
      <c r="P1887" s="6">
        <v>14.56</v>
      </c>
      <c r="Q1887" s="6">
        <f t="shared" si="116"/>
        <v>81.66</v>
      </c>
      <c r="R1887" s="6">
        <f t="shared" si="117"/>
        <v>29.12</v>
      </c>
      <c r="S1887" s="6">
        <f t="shared" si="118"/>
        <v>52.539999999999992</v>
      </c>
      <c r="T1887" s="8">
        <f t="shared" si="119"/>
        <v>0.64339946118050451</v>
      </c>
      <c r="U1887" s="5">
        <f>YEAR(SalesDataTable[[#This Row],[Order Date]])</f>
        <v>2026</v>
      </c>
      <c r="V1887" s="8" t="str">
        <f>"Q"&amp;ROUNDUP(MONTH(SalesDataTable[[#This Row],[Order Date]])/3,0)</f>
        <v>Q3</v>
      </c>
      <c r="W1887" s="9">
        <f>MONTH(SalesDataTable[[#This Row],[Order Date]])</f>
        <v>9</v>
      </c>
      <c r="X1887" s="8" t="str">
        <f>TEXT(SalesDataTable[[#This Row],[Order Date]],"mmm")</f>
        <v>Sep</v>
      </c>
    </row>
    <row r="1888" spans="1:24" ht="16">
      <c r="A1888" s="2">
        <v>3269</v>
      </c>
      <c r="B1888" s="3">
        <v>46278</v>
      </c>
      <c r="C1888" s="5">
        <f>YEAR(SalesDataTable[[#This Row],[Order Date]])</f>
        <v>2026</v>
      </c>
      <c r="D1888" s="14" t="str">
        <f>"Q"&amp;ROUNDUP(MONTH(SalesDataTable[[#This Row],[Order Date]])/3,0)</f>
        <v>Q3</v>
      </c>
      <c r="E1888" s="5">
        <f>MONTH(SalesDataTable[[#This Row],[Order Date]])</f>
        <v>9</v>
      </c>
      <c r="F1888" s="5" t="str">
        <f>TEXT(SalesDataTable[[#This Row],[Order Date]], "MMM")</f>
        <v>Sep</v>
      </c>
      <c r="G1888" s="4" t="s">
        <v>11</v>
      </c>
      <c r="H1888" s="4" t="s">
        <v>52</v>
      </c>
      <c r="I1888" s="4" t="s">
        <v>19</v>
      </c>
      <c r="J1888" s="4" t="s">
        <v>13</v>
      </c>
      <c r="K1888" s="4" t="s">
        <v>34</v>
      </c>
      <c r="L1888" s="4" t="s">
        <v>42</v>
      </c>
      <c r="M1888" s="9">
        <v>2</v>
      </c>
      <c r="N1888" s="6">
        <v>37.119999999999997</v>
      </c>
      <c r="O1888" s="7">
        <v>0</v>
      </c>
      <c r="P1888" s="6">
        <v>14.26</v>
      </c>
      <c r="Q1888" s="6">
        <f t="shared" si="116"/>
        <v>74.239999999999995</v>
      </c>
      <c r="R1888" s="6">
        <f t="shared" si="117"/>
        <v>28.52</v>
      </c>
      <c r="S1888" s="6">
        <f t="shared" si="118"/>
        <v>45.72</v>
      </c>
      <c r="T1888" s="8">
        <f t="shared" si="119"/>
        <v>0.61584051724137934</v>
      </c>
      <c r="U1888" s="5">
        <f>YEAR(SalesDataTable[[#This Row],[Order Date]])</f>
        <v>2026</v>
      </c>
      <c r="V1888" s="8" t="str">
        <f>"Q"&amp;ROUNDUP(MONTH(SalesDataTable[[#This Row],[Order Date]])/3,0)</f>
        <v>Q3</v>
      </c>
      <c r="W1888" s="9">
        <f>MONTH(SalesDataTable[[#This Row],[Order Date]])</f>
        <v>9</v>
      </c>
      <c r="X1888" s="8" t="str">
        <f>TEXT(SalesDataTable[[#This Row],[Order Date]],"mmm")</f>
        <v>Sep</v>
      </c>
    </row>
    <row r="1889" spans="1:24" ht="16">
      <c r="A1889" s="2">
        <v>3346</v>
      </c>
      <c r="B1889" s="3">
        <v>46278</v>
      </c>
      <c r="C1889" s="5">
        <f>YEAR(SalesDataTable[[#This Row],[Order Date]])</f>
        <v>2026</v>
      </c>
      <c r="D1889" s="14" t="str">
        <f>"Q"&amp;ROUNDUP(MONTH(SalesDataTable[[#This Row],[Order Date]])/3,0)</f>
        <v>Q3</v>
      </c>
      <c r="E1889" s="5">
        <f>MONTH(SalesDataTable[[#This Row],[Order Date]])</f>
        <v>9</v>
      </c>
      <c r="F1889" s="5" t="str">
        <f>TEXT(SalesDataTable[[#This Row],[Order Date]], "MMM")</f>
        <v>Sep</v>
      </c>
      <c r="G1889" s="4" t="s">
        <v>20</v>
      </c>
      <c r="H1889" s="4" t="s">
        <v>33</v>
      </c>
      <c r="I1889" s="4" t="s">
        <v>2</v>
      </c>
      <c r="J1889" s="4" t="s">
        <v>3</v>
      </c>
      <c r="K1889" s="4" t="s">
        <v>23</v>
      </c>
      <c r="L1889" s="4" t="s">
        <v>51</v>
      </c>
      <c r="M1889" s="9">
        <v>2</v>
      </c>
      <c r="N1889" s="6">
        <v>124.04</v>
      </c>
      <c r="O1889" s="7">
        <v>0.05</v>
      </c>
      <c r="P1889" s="6">
        <v>59.29</v>
      </c>
      <c r="Q1889" s="6">
        <f t="shared" si="116"/>
        <v>235.67599999999999</v>
      </c>
      <c r="R1889" s="6">
        <f t="shared" si="117"/>
        <v>118.58</v>
      </c>
      <c r="S1889" s="6">
        <f t="shared" si="118"/>
        <v>117.09599999999999</v>
      </c>
      <c r="T1889" s="8">
        <f t="shared" si="119"/>
        <v>0.49685160983723414</v>
      </c>
      <c r="U1889" s="5">
        <f>YEAR(SalesDataTable[[#This Row],[Order Date]])</f>
        <v>2026</v>
      </c>
      <c r="V1889" s="8" t="str">
        <f>"Q"&amp;ROUNDUP(MONTH(SalesDataTable[[#This Row],[Order Date]])/3,0)</f>
        <v>Q3</v>
      </c>
      <c r="W1889" s="9">
        <f>MONTH(SalesDataTable[[#This Row],[Order Date]])</f>
        <v>9</v>
      </c>
      <c r="X1889" s="8" t="str">
        <f>TEXT(SalesDataTable[[#This Row],[Order Date]],"mmm")</f>
        <v>Sep</v>
      </c>
    </row>
    <row r="1890" spans="1:24" ht="16">
      <c r="A1890" s="2">
        <v>4097</v>
      </c>
      <c r="B1890" s="3">
        <v>46278</v>
      </c>
      <c r="C1890" s="5">
        <f>YEAR(SalesDataTable[[#This Row],[Order Date]])</f>
        <v>2026</v>
      </c>
      <c r="D1890" s="14" t="str">
        <f>"Q"&amp;ROUNDUP(MONTH(SalesDataTable[[#This Row],[Order Date]])/3,0)</f>
        <v>Q3</v>
      </c>
      <c r="E1890" s="5">
        <f>MONTH(SalesDataTable[[#This Row],[Order Date]])</f>
        <v>9</v>
      </c>
      <c r="F1890" s="5" t="str">
        <f>TEXT(SalesDataTable[[#This Row],[Order Date]], "MMM")</f>
        <v>Sep</v>
      </c>
      <c r="G1890" s="4" t="s">
        <v>6</v>
      </c>
      <c r="H1890" s="4" t="s">
        <v>43</v>
      </c>
      <c r="I1890" s="4" t="s">
        <v>2</v>
      </c>
      <c r="J1890" s="4" t="s">
        <v>3</v>
      </c>
      <c r="K1890" s="4" t="s">
        <v>9</v>
      </c>
      <c r="L1890" s="4" t="s">
        <v>17</v>
      </c>
      <c r="M1890" s="9">
        <v>1</v>
      </c>
      <c r="N1890" s="6">
        <v>142.36000000000001</v>
      </c>
      <c r="O1890" s="7">
        <v>0</v>
      </c>
      <c r="P1890" s="6">
        <v>78.3</v>
      </c>
      <c r="Q1890" s="6">
        <f t="shared" si="116"/>
        <v>142.36000000000001</v>
      </c>
      <c r="R1890" s="6">
        <f t="shared" si="117"/>
        <v>78.3</v>
      </c>
      <c r="S1890" s="6">
        <f t="shared" si="118"/>
        <v>64.060000000000016</v>
      </c>
      <c r="T1890" s="8">
        <f t="shared" si="119"/>
        <v>0.44998595110986239</v>
      </c>
      <c r="U1890" s="5">
        <f>YEAR(SalesDataTable[[#This Row],[Order Date]])</f>
        <v>2026</v>
      </c>
      <c r="V1890" s="8" t="str">
        <f>"Q"&amp;ROUNDUP(MONTH(SalesDataTable[[#This Row],[Order Date]])/3,0)</f>
        <v>Q3</v>
      </c>
      <c r="W1890" s="9">
        <f>MONTH(SalesDataTable[[#This Row],[Order Date]])</f>
        <v>9</v>
      </c>
      <c r="X1890" s="8" t="str">
        <f>TEXT(SalesDataTable[[#This Row],[Order Date]],"mmm")</f>
        <v>Sep</v>
      </c>
    </row>
    <row r="1891" spans="1:24" ht="16">
      <c r="A1891" s="2">
        <v>4208</v>
      </c>
      <c r="B1891" s="3">
        <v>46278</v>
      </c>
      <c r="C1891" s="5">
        <f>YEAR(SalesDataTable[[#This Row],[Order Date]])</f>
        <v>2026</v>
      </c>
      <c r="D1891" s="14" t="str">
        <f>"Q"&amp;ROUNDUP(MONTH(SalesDataTable[[#This Row],[Order Date]])/3,0)</f>
        <v>Q3</v>
      </c>
      <c r="E1891" s="5">
        <f>MONTH(SalesDataTable[[#This Row],[Order Date]])</f>
        <v>9</v>
      </c>
      <c r="F1891" s="5" t="str">
        <f>TEXT(SalesDataTable[[#This Row],[Order Date]], "MMM")</f>
        <v>Sep</v>
      </c>
      <c r="G1891" s="4" t="s">
        <v>6</v>
      </c>
      <c r="H1891" s="4" t="s">
        <v>43</v>
      </c>
      <c r="I1891" s="4" t="s">
        <v>8</v>
      </c>
      <c r="J1891" s="4" t="s">
        <v>16</v>
      </c>
      <c r="K1891" s="4" t="s">
        <v>4</v>
      </c>
      <c r="L1891" s="4" t="s">
        <v>30</v>
      </c>
      <c r="M1891" s="9">
        <v>6</v>
      </c>
      <c r="N1891" s="6">
        <v>104.11</v>
      </c>
      <c r="O1891" s="7">
        <v>0.1</v>
      </c>
      <c r="P1891" s="6">
        <v>49</v>
      </c>
      <c r="Q1891" s="6">
        <f t="shared" si="116"/>
        <v>562.19399999999996</v>
      </c>
      <c r="R1891" s="6">
        <f t="shared" si="117"/>
        <v>294</v>
      </c>
      <c r="S1891" s="6">
        <f t="shared" si="118"/>
        <v>268.19399999999996</v>
      </c>
      <c r="T1891" s="8">
        <f t="shared" si="119"/>
        <v>0.47704884790659446</v>
      </c>
      <c r="U1891" s="5">
        <f>YEAR(SalesDataTable[[#This Row],[Order Date]])</f>
        <v>2026</v>
      </c>
      <c r="V1891" s="8" t="str">
        <f>"Q"&amp;ROUNDUP(MONTH(SalesDataTable[[#This Row],[Order Date]])/3,0)</f>
        <v>Q3</v>
      </c>
      <c r="W1891" s="9">
        <f>MONTH(SalesDataTable[[#This Row],[Order Date]])</f>
        <v>9</v>
      </c>
      <c r="X1891" s="8" t="str">
        <f>TEXT(SalesDataTable[[#This Row],[Order Date]],"mmm")</f>
        <v>Sep</v>
      </c>
    </row>
    <row r="1892" spans="1:24" ht="16">
      <c r="A1892" s="2">
        <v>4606</v>
      </c>
      <c r="B1892" s="3">
        <v>46278</v>
      </c>
      <c r="C1892" s="5">
        <f>YEAR(SalesDataTable[[#This Row],[Order Date]])</f>
        <v>2026</v>
      </c>
      <c r="D1892" s="14" t="str">
        <f>"Q"&amp;ROUNDUP(MONTH(SalesDataTable[[#This Row],[Order Date]])/3,0)</f>
        <v>Q3</v>
      </c>
      <c r="E1892" s="5">
        <f>MONTH(SalesDataTable[[#This Row],[Order Date]])</f>
        <v>9</v>
      </c>
      <c r="F1892" s="5" t="str">
        <f>TEXT(SalesDataTable[[#This Row],[Order Date]], "MMM")</f>
        <v>Sep</v>
      </c>
      <c r="G1892" s="4" t="s">
        <v>20</v>
      </c>
      <c r="H1892" s="4" t="s">
        <v>33</v>
      </c>
      <c r="I1892" s="4" t="s">
        <v>2</v>
      </c>
      <c r="J1892" s="4" t="s">
        <v>16</v>
      </c>
      <c r="K1892" s="4" t="s">
        <v>23</v>
      </c>
      <c r="L1892" s="4" t="s">
        <v>24</v>
      </c>
      <c r="M1892" s="9">
        <v>1</v>
      </c>
      <c r="N1892" s="6">
        <v>335.02</v>
      </c>
      <c r="O1892" s="7">
        <v>0.05</v>
      </c>
      <c r="P1892" s="6">
        <v>198.44</v>
      </c>
      <c r="Q1892" s="6">
        <f t="shared" si="116"/>
        <v>318.26899999999995</v>
      </c>
      <c r="R1892" s="6">
        <f t="shared" si="117"/>
        <v>198.44</v>
      </c>
      <c r="S1892" s="6">
        <f t="shared" si="118"/>
        <v>119.82899999999995</v>
      </c>
      <c r="T1892" s="8">
        <f t="shared" si="119"/>
        <v>0.3765022669502841</v>
      </c>
      <c r="U1892" s="5">
        <f>YEAR(SalesDataTable[[#This Row],[Order Date]])</f>
        <v>2026</v>
      </c>
      <c r="V1892" s="8" t="str">
        <f>"Q"&amp;ROUNDUP(MONTH(SalesDataTable[[#This Row],[Order Date]])/3,0)</f>
        <v>Q3</v>
      </c>
      <c r="W1892" s="9">
        <f>MONTH(SalesDataTable[[#This Row],[Order Date]])</f>
        <v>9</v>
      </c>
      <c r="X1892" s="8" t="str">
        <f>TEXT(SalesDataTable[[#This Row],[Order Date]],"mmm")</f>
        <v>Sep</v>
      </c>
    </row>
    <row r="1893" spans="1:24" ht="16">
      <c r="A1893" s="2">
        <v>222</v>
      </c>
      <c r="B1893" s="3">
        <v>46279</v>
      </c>
      <c r="C1893" s="5">
        <f>YEAR(SalesDataTable[[#This Row],[Order Date]])</f>
        <v>2026</v>
      </c>
      <c r="D1893" s="14" t="str">
        <f>"Q"&amp;ROUNDUP(MONTH(SalesDataTable[[#This Row],[Order Date]])/3,0)</f>
        <v>Q3</v>
      </c>
      <c r="E1893" s="5">
        <f>MONTH(SalesDataTable[[#This Row],[Order Date]])</f>
        <v>9</v>
      </c>
      <c r="F1893" s="5" t="str">
        <f>TEXT(SalesDataTable[[#This Row],[Order Date]], "MMM")</f>
        <v>Sep</v>
      </c>
      <c r="G1893" s="4" t="s">
        <v>6</v>
      </c>
      <c r="H1893" s="4" t="s">
        <v>43</v>
      </c>
      <c r="I1893" s="4" t="s">
        <v>2</v>
      </c>
      <c r="J1893" s="4" t="s">
        <v>3</v>
      </c>
      <c r="K1893" s="4" t="s">
        <v>4</v>
      </c>
      <c r="L1893" s="4" t="s">
        <v>22</v>
      </c>
      <c r="M1893" s="9">
        <v>2</v>
      </c>
      <c r="N1893" s="6">
        <v>49.69</v>
      </c>
      <c r="O1893" s="7">
        <v>0.05</v>
      </c>
      <c r="P1893" s="6">
        <v>22.55</v>
      </c>
      <c r="Q1893" s="6">
        <f t="shared" si="116"/>
        <v>94.410999999999987</v>
      </c>
      <c r="R1893" s="6">
        <f t="shared" si="117"/>
        <v>45.1</v>
      </c>
      <c r="S1893" s="6">
        <f t="shared" si="118"/>
        <v>49.310999999999986</v>
      </c>
      <c r="T1893" s="8">
        <f t="shared" si="119"/>
        <v>0.52230142674052804</v>
      </c>
      <c r="U1893" s="5">
        <f>YEAR(SalesDataTable[[#This Row],[Order Date]])</f>
        <v>2026</v>
      </c>
      <c r="V1893" s="8" t="str">
        <f>"Q"&amp;ROUNDUP(MONTH(SalesDataTable[[#This Row],[Order Date]])/3,0)</f>
        <v>Q3</v>
      </c>
      <c r="W1893" s="9">
        <f>MONTH(SalesDataTable[[#This Row],[Order Date]])</f>
        <v>9</v>
      </c>
      <c r="X1893" s="8" t="str">
        <f>TEXT(SalesDataTable[[#This Row],[Order Date]],"mmm")</f>
        <v>Sep</v>
      </c>
    </row>
    <row r="1894" spans="1:24" ht="16">
      <c r="A1894" s="2">
        <v>241</v>
      </c>
      <c r="B1894" s="3">
        <v>46279</v>
      </c>
      <c r="C1894" s="5">
        <f>YEAR(SalesDataTable[[#This Row],[Order Date]])</f>
        <v>2026</v>
      </c>
      <c r="D1894" s="14" t="str">
        <f>"Q"&amp;ROUNDUP(MONTH(SalesDataTable[[#This Row],[Order Date]])/3,0)</f>
        <v>Q3</v>
      </c>
      <c r="E1894" s="5">
        <f>MONTH(SalesDataTable[[#This Row],[Order Date]])</f>
        <v>9</v>
      </c>
      <c r="F1894" s="5" t="str">
        <f>TEXT(SalesDataTable[[#This Row],[Order Date]], "MMM")</f>
        <v>Sep</v>
      </c>
      <c r="G1894" s="4" t="s">
        <v>11</v>
      </c>
      <c r="H1894" s="4" t="s">
        <v>25</v>
      </c>
      <c r="I1894" s="4" t="s">
        <v>2</v>
      </c>
      <c r="J1894" s="4" t="s">
        <v>3</v>
      </c>
      <c r="K1894" s="4" t="s">
        <v>4</v>
      </c>
      <c r="L1894" s="4" t="s">
        <v>22</v>
      </c>
      <c r="M1894" s="9">
        <v>4</v>
      </c>
      <c r="N1894" s="6">
        <v>50.5</v>
      </c>
      <c r="O1894" s="7">
        <v>0</v>
      </c>
      <c r="P1894" s="6">
        <v>23.02</v>
      </c>
      <c r="Q1894" s="6">
        <f t="shared" si="116"/>
        <v>202</v>
      </c>
      <c r="R1894" s="6">
        <f t="shared" si="117"/>
        <v>92.08</v>
      </c>
      <c r="S1894" s="6">
        <f t="shared" si="118"/>
        <v>109.92</v>
      </c>
      <c r="T1894" s="8">
        <f t="shared" si="119"/>
        <v>0.5441584158415842</v>
      </c>
      <c r="U1894" s="5">
        <f>YEAR(SalesDataTable[[#This Row],[Order Date]])</f>
        <v>2026</v>
      </c>
      <c r="V1894" s="8" t="str">
        <f>"Q"&amp;ROUNDUP(MONTH(SalesDataTable[[#This Row],[Order Date]])/3,0)</f>
        <v>Q3</v>
      </c>
      <c r="W1894" s="9">
        <f>MONTH(SalesDataTable[[#This Row],[Order Date]])</f>
        <v>9</v>
      </c>
      <c r="X1894" s="8" t="str">
        <f>TEXT(SalesDataTable[[#This Row],[Order Date]],"mmm")</f>
        <v>Sep</v>
      </c>
    </row>
    <row r="1895" spans="1:24" ht="16">
      <c r="A1895" s="2">
        <v>753</v>
      </c>
      <c r="B1895" s="3">
        <v>46279</v>
      </c>
      <c r="C1895" s="5">
        <f>YEAR(SalesDataTable[[#This Row],[Order Date]])</f>
        <v>2026</v>
      </c>
      <c r="D1895" s="14" t="str">
        <f>"Q"&amp;ROUNDUP(MONTH(SalesDataTable[[#This Row],[Order Date]])/3,0)</f>
        <v>Q3</v>
      </c>
      <c r="E1895" s="5">
        <f>MONTH(SalesDataTable[[#This Row],[Order Date]])</f>
        <v>9</v>
      </c>
      <c r="F1895" s="5" t="str">
        <f>TEXT(SalesDataTable[[#This Row],[Order Date]], "MMM")</f>
        <v>Sep</v>
      </c>
      <c r="G1895" s="4" t="s">
        <v>20</v>
      </c>
      <c r="H1895" s="4" t="s">
        <v>21</v>
      </c>
      <c r="I1895" s="4" t="s">
        <v>19</v>
      </c>
      <c r="J1895" s="4" t="s">
        <v>3</v>
      </c>
      <c r="K1895" s="4" t="s">
        <v>14</v>
      </c>
      <c r="L1895" s="4" t="s">
        <v>32</v>
      </c>
      <c r="M1895" s="9">
        <v>1</v>
      </c>
      <c r="N1895" s="6">
        <v>47.55</v>
      </c>
      <c r="O1895" s="7">
        <v>0.05</v>
      </c>
      <c r="P1895" s="6">
        <v>18.350000000000001</v>
      </c>
      <c r="Q1895" s="6">
        <f t="shared" si="116"/>
        <v>45.172499999999992</v>
      </c>
      <c r="R1895" s="6">
        <f t="shared" si="117"/>
        <v>18.350000000000001</v>
      </c>
      <c r="S1895" s="6">
        <f t="shared" si="118"/>
        <v>26.822499999999991</v>
      </c>
      <c r="T1895" s="8">
        <f t="shared" si="119"/>
        <v>0.5937794011843488</v>
      </c>
      <c r="U1895" s="5">
        <f>YEAR(SalesDataTable[[#This Row],[Order Date]])</f>
        <v>2026</v>
      </c>
      <c r="V1895" s="8" t="str">
        <f>"Q"&amp;ROUNDUP(MONTH(SalesDataTable[[#This Row],[Order Date]])/3,0)</f>
        <v>Q3</v>
      </c>
      <c r="W1895" s="9">
        <f>MONTH(SalesDataTable[[#This Row],[Order Date]])</f>
        <v>9</v>
      </c>
      <c r="X1895" s="8" t="str">
        <f>TEXT(SalesDataTable[[#This Row],[Order Date]],"mmm")</f>
        <v>Sep</v>
      </c>
    </row>
    <row r="1896" spans="1:24" ht="16">
      <c r="A1896" s="2">
        <v>2530</v>
      </c>
      <c r="B1896" s="3">
        <v>46279</v>
      </c>
      <c r="C1896" s="5">
        <f>YEAR(SalesDataTable[[#This Row],[Order Date]])</f>
        <v>2026</v>
      </c>
      <c r="D1896" s="14" t="str">
        <f>"Q"&amp;ROUNDUP(MONTH(SalesDataTable[[#This Row],[Order Date]])/3,0)</f>
        <v>Q3</v>
      </c>
      <c r="E1896" s="5">
        <f>MONTH(SalesDataTable[[#This Row],[Order Date]])</f>
        <v>9</v>
      </c>
      <c r="F1896" s="5" t="str">
        <f>TEXT(SalesDataTable[[#This Row],[Order Date]], "MMM")</f>
        <v>Sep</v>
      </c>
      <c r="G1896" s="4" t="s">
        <v>20</v>
      </c>
      <c r="H1896" s="4" t="s">
        <v>31</v>
      </c>
      <c r="I1896" s="4" t="s">
        <v>2</v>
      </c>
      <c r="J1896" s="4" t="s">
        <v>13</v>
      </c>
      <c r="K1896" s="4" t="s">
        <v>14</v>
      </c>
      <c r="L1896" s="4" t="s">
        <v>32</v>
      </c>
      <c r="M1896" s="9">
        <v>6</v>
      </c>
      <c r="N1896" s="6">
        <v>46.16</v>
      </c>
      <c r="O1896" s="7">
        <v>0.1</v>
      </c>
      <c r="P1896" s="6">
        <v>18.39</v>
      </c>
      <c r="Q1896" s="6">
        <f t="shared" si="116"/>
        <v>249.26399999999998</v>
      </c>
      <c r="R1896" s="6">
        <f t="shared" si="117"/>
        <v>110.34</v>
      </c>
      <c r="S1896" s="6">
        <f t="shared" si="118"/>
        <v>138.92399999999998</v>
      </c>
      <c r="T1896" s="8">
        <f t="shared" si="119"/>
        <v>0.55733679953783932</v>
      </c>
      <c r="U1896" s="5">
        <f>YEAR(SalesDataTable[[#This Row],[Order Date]])</f>
        <v>2026</v>
      </c>
      <c r="V1896" s="8" t="str">
        <f>"Q"&amp;ROUNDUP(MONTH(SalesDataTable[[#This Row],[Order Date]])/3,0)</f>
        <v>Q3</v>
      </c>
      <c r="W1896" s="9">
        <f>MONTH(SalesDataTable[[#This Row],[Order Date]])</f>
        <v>9</v>
      </c>
      <c r="X1896" s="8" t="str">
        <f>TEXT(SalesDataTable[[#This Row],[Order Date]],"mmm")</f>
        <v>Sep</v>
      </c>
    </row>
    <row r="1897" spans="1:24" ht="16">
      <c r="A1897" s="2">
        <v>572</v>
      </c>
      <c r="B1897" s="3">
        <v>46280</v>
      </c>
      <c r="C1897" s="5">
        <f>YEAR(SalesDataTable[[#This Row],[Order Date]])</f>
        <v>2026</v>
      </c>
      <c r="D1897" s="14" t="str">
        <f>"Q"&amp;ROUNDUP(MONTH(SalesDataTable[[#This Row],[Order Date]])/3,0)</f>
        <v>Q3</v>
      </c>
      <c r="E1897" s="5">
        <f>MONTH(SalesDataTable[[#This Row],[Order Date]])</f>
        <v>9</v>
      </c>
      <c r="F1897" s="5" t="str">
        <f>TEXT(SalesDataTable[[#This Row],[Order Date]], "MMM")</f>
        <v>Sep</v>
      </c>
      <c r="G1897" s="4" t="s">
        <v>0</v>
      </c>
      <c r="H1897" s="4" t="s">
        <v>50</v>
      </c>
      <c r="I1897" s="4" t="s">
        <v>19</v>
      </c>
      <c r="J1897" s="4" t="s">
        <v>3</v>
      </c>
      <c r="K1897" s="4" t="s">
        <v>14</v>
      </c>
      <c r="L1897" s="4" t="s">
        <v>44</v>
      </c>
      <c r="M1897" s="9">
        <v>2</v>
      </c>
      <c r="N1897" s="6">
        <v>135.79</v>
      </c>
      <c r="O1897" s="7">
        <v>0.05</v>
      </c>
      <c r="P1897" s="6">
        <v>66.53</v>
      </c>
      <c r="Q1897" s="6">
        <f t="shared" si="116"/>
        <v>258.00099999999998</v>
      </c>
      <c r="R1897" s="6">
        <f t="shared" si="117"/>
        <v>133.06</v>
      </c>
      <c r="S1897" s="6">
        <f t="shared" si="118"/>
        <v>124.94099999999997</v>
      </c>
      <c r="T1897" s="8">
        <f t="shared" si="119"/>
        <v>0.48426556486215167</v>
      </c>
      <c r="U1897" s="5">
        <f>YEAR(SalesDataTable[[#This Row],[Order Date]])</f>
        <v>2026</v>
      </c>
      <c r="V1897" s="8" t="str">
        <f>"Q"&amp;ROUNDUP(MONTH(SalesDataTable[[#This Row],[Order Date]])/3,0)</f>
        <v>Q3</v>
      </c>
      <c r="W1897" s="9">
        <f>MONTH(SalesDataTable[[#This Row],[Order Date]])</f>
        <v>9</v>
      </c>
      <c r="X1897" s="8" t="str">
        <f>TEXT(SalesDataTable[[#This Row],[Order Date]],"mmm")</f>
        <v>Sep</v>
      </c>
    </row>
    <row r="1898" spans="1:24" ht="16">
      <c r="A1898" s="2">
        <v>874</v>
      </c>
      <c r="B1898" s="3">
        <v>46280</v>
      </c>
      <c r="C1898" s="5">
        <f>YEAR(SalesDataTable[[#This Row],[Order Date]])</f>
        <v>2026</v>
      </c>
      <c r="D1898" s="14" t="str">
        <f>"Q"&amp;ROUNDUP(MONTH(SalesDataTable[[#This Row],[Order Date]])/3,0)</f>
        <v>Q3</v>
      </c>
      <c r="E1898" s="5">
        <f>MONTH(SalesDataTable[[#This Row],[Order Date]])</f>
        <v>9</v>
      </c>
      <c r="F1898" s="5" t="str">
        <f>TEXT(SalesDataTable[[#This Row],[Order Date]], "MMM")</f>
        <v>Sep</v>
      </c>
      <c r="G1898" s="4" t="s">
        <v>0</v>
      </c>
      <c r="H1898" s="4" t="s">
        <v>50</v>
      </c>
      <c r="I1898" s="4" t="s">
        <v>2</v>
      </c>
      <c r="J1898" s="4" t="s">
        <v>3</v>
      </c>
      <c r="K1898" s="4" t="s">
        <v>9</v>
      </c>
      <c r="L1898" s="4" t="s">
        <v>17</v>
      </c>
      <c r="M1898" s="9">
        <v>2</v>
      </c>
      <c r="N1898" s="6">
        <v>141.91999999999999</v>
      </c>
      <c r="O1898" s="7">
        <v>0</v>
      </c>
      <c r="P1898" s="6">
        <v>79.900000000000006</v>
      </c>
      <c r="Q1898" s="6">
        <f t="shared" si="116"/>
        <v>283.83999999999997</v>
      </c>
      <c r="R1898" s="6">
        <f t="shared" si="117"/>
        <v>159.80000000000001</v>
      </c>
      <c r="S1898" s="6">
        <f t="shared" si="118"/>
        <v>124.03999999999996</v>
      </c>
      <c r="T1898" s="8">
        <f t="shared" si="119"/>
        <v>0.43700676437429531</v>
      </c>
      <c r="U1898" s="5">
        <f>YEAR(SalesDataTable[[#This Row],[Order Date]])</f>
        <v>2026</v>
      </c>
      <c r="V1898" s="8" t="str">
        <f>"Q"&amp;ROUNDUP(MONTH(SalesDataTable[[#This Row],[Order Date]])/3,0)</f>
        <v>Q3</v>
      </c>
      <c r="W1898" s="9">
        <f>MONTH(SalesDataTable[[#This Row],[Order Date]])</f>
        <v>9</v>
      </c>
      <c r="X1898" s="8" t="str">
        <f>TEXT(SalesDataTable[[#This Row],[Order Date]],"mmm")</f>
        <v>Sep</v>
      </c>
    </row>
    <row r="1899" spans="1:24" ht="16">
      <c r="A1899" s="2">
        <v>937</v>
      </c>
      <c r="B1899" s="3">
        <v>46280</v>
      </c>
      <c r="C1899" s="5">
        <f>YEAR(SalesDataTable[[#This Row],[Order Date]])</f>
        <v>2026</v>
      </c>
      <c r="D1899" s="14" t="str">
        <f>"Q"&amp;ROUNDUP(MONTH(SalesDataTable[[#This Row],[Order Date]])/3,0)</f>
        <v>Q3</v>
      </c>
      <c r="E1899" s="5">
        <f>MONTH(SalesDataTable[[#This Row],[Order Date]])</f>
        <v>9</v>
      </c>
      <c r="F1899" s="5" t="str">
        <f>TEXT(SalesDataTable[[#This Row],[Order Date]], "MMM")</f>
        <v>Sep</v>
      </c>
      <c r="G1899" s="4" t="s">
        <v>20</v>
      </c>
      <c r="H1899" s="4" t="s">
        <v>21</v>
      </c>
      <c r="I1899" s="4" t="s">
        <v>28</v>
      </c>
      <c r="J1899" s="4" t="s">
        <v>16</v>
      </c>
      <c r="K1899" s="4" t="s">
        <v>9</v>
      </c>
      <c r="L1899" s="4" t="s">
        <v>17</v>
      </c>
      <c r="M1899" s="9">
        <v>1</v>
      </c>
      <c r="N1899" s="6">
        <v>146.41</v>
      </c>
      <c r="O1899" s="7">
        <v>0.15</v>
      </c>
      <c r="P1899" s="6">
        <v>80.87</v>
      </c>
      <c r="Q1899" s="6">
        <f t="shared" si="116"/>
        <v>124.4485</v>
      </c>
      <c r="R1899" s="6">
        <f t="shared" si="117"/>
        <v>80.87</v>
      </c>
      <c r="S1899" s="6">
        <f t="shared" si="118"/>
        <v>43.578499999999991</v>
      </c>
      <c r="T1899" s="8">
        <f t="shared" si="119"/>
        <v>0.35017296311325563</v>
      </c>
      <c r="U1899" s="5">
        <f>YEAR(SalesDataTable[[#This Row],[Order Date]])</f>
        <v>2026</v>
      </c>
      <c r="V1899" s="8" t="str">
        <f>"Q"&amp;ROUNDUP(MONTH(SalesDataTable[[#This Row],[Order Date]])/3,0)</f>
        <v>Q3</v>
      </c>
      <c r="W1899" s="9">
        <f>MONTH(SalesDataTable[[#This Row],[Order Date]])</f>
        <v>9</v>
      </c>
      <c r="X1899" s="8" t="str">
        <f>TEXT(SalesDataTable[[#This Row],[Order Date]],"mmm")</f>
        <v>Sep</v>
      </c>
    </row>
    <row r="1900" spans="1:24" ht="16">
      <c r="A1900" s="2">
        <v>1229</v>
      </c>
      <c r="B1900" s="3">
        <v>46280</v>
      </c>
      <c r="C1900" s="5">
        <f>YEAR(SalesDataTable[[#This Row],[Order Date]])</f>
        <v>2026</v>
      </c>
      <c r="D1900" s="14" t="str">
        <f>"Q"&amp;ROUNDUP(MONTH(SalesDataTable[[#This Row],[Order Date]])/3,0)</f>
        <v>Q3</v>
      </c>
      <c r="E1900" s="5">
        <f>MONTH(SalesDataTable[[#This Row],[Order Date]])</f>
        <v>9</v>
      </c>
      <c r="F1900" s="5" t="str">
        <f>TEXT(SalesDataTable[[#This Row],[Order Date]], "MMM")</f>
        <v>Sep</v>
      </c>
      <c r="G1900" s="4" t="s">
        <v>6</v>
      </c>
      <c r="H1900" s="4" t="s">
        <v>7</v>
      </c>
      <c r="I1900" s="4" t="s">
        <v>28</v>
      </c>
      <c r="J1900" s="4" t="s">
        <v>13</v>
      </c>
      <c r="K1900" s="4" t="s">
        <v>4</v>
      </c>
      <c r="L1900" s="4" t="s">
        <v>26</v>
      </c>
      <c r="M1900" s="9">
        <v>5</v>
      </c>
      <c r="N1900" s="6">
        <v>40.17</v>
      </c>
      <c r="O1900" s="7">
        <v>0</v>
      </c>
      <c r="P1900" s="6">
        <v>16.27</v>
      </c>
      <c r="Q1900" s="6">
        <f t="shared" si="116"/>
        <v>200.85000000000002</v>
      </c>
      <c r="R1900" s="6">
        <f t="shared" si="117"/>
        <v>81.349999999999994</v>
      </c>
      <c r="S1900" s="6">
        <f t="shared" si="118"/>
        <v>119.50000000000003</v>
      </c>
      <c r="T1900" s="8">
        <f t="shared" si="119"/>
        <v>0.59497137167040082</v>
      </c>
      <c r="U1900" s="5">
        <f>YEAR(SalesDataTable[[#This Row],[Order Date]])</f>
        <v>2026</v>
      </c>
      <c r="V1900" s="8" t="str">
        <f>"Q"&amp;ROUNDUP(MONTH(SalesDataTable[[#This Row],[Order Date]])/3,0)</f>
        <v>Q3</v>
      </c>
      <c r="W1900" s="9">
        <f>MONTH(SalesDataTable[[#This Row],[Order Date]])</f>
        <v>9</v>
      </c>
      <c r="X1900" s="8" t="str">
        <f>TEXT(SalesDataTable[[#This Row],[Order Date]],"mmm")</f>
        <v>Sep</v>
      </c>
    </row>
    <row r="1901" spans="1:24" ht="16">
      <c r="A1901" s="2">
        <v>2186</v>
      </c>
      <c r="B1901" s="3">
        <v>46280</v>
      </c>
      <c r="C1901" s="5">
        <f>YEAR(SalesDataTable[[#This Row],[Order Date]])</f>
        <v>2026</v>
      </c>
      <c r="D1901" s="14" t="str">
        <f>"Q"&amp;ROUNDUP(MONTH(SalesDataTable[[#This Row],[Order Date]])/3,0)</f>
        <v>Q3</v>
      </c>
      <c r="E1901" s="5">
        <f>MONTH(SalesDataTable[[#This Row],[Order Date]])</f>
        <v>9</v>
      </c>
      <c r="F1901" s="5" t="str">
        <f>TEXT(SalesDataTable[[#This Row],[Order Date]], "MMM")</f>
        <v>Sep</v>
      </c>
      <c r="G1901" s="4" t="s">
        <v>11</v>
      </c>
      <c r="H1901" s="4" t="s">
        <v>12</v>
      </c>
      <c r="I1901" s="4" t="s">
        <v>2</v>
      </c>
      <c r="J1901" s="4" t="s">
        <v>3</v>
      </c>
      <c r="K1901" s="4" t="s">
        <v>9</v>
      </c>
      <c r="L1901" s="4" t="s">
        <v>10</v>
      </c>
      <c r="M1901" s="9">
        <v>2</v>
      </c>
      <c r="N1901" s="6">
        <v>91.6</v>
      </c>
      <c r="O1901" s="7">
        <v>0</v>
      </c>
      <c r="P1901" s="6">
        <v>46.54</v>
      </c>
      <c r="Q1901" s="6">
        <f t="shared" si="116"/>
        <v>183.2</v>
      </c>
      <c r="R1901" s="6">
        <f t="shared" si="117"/>
        <v>93.08</v>
      </c>
      <c r="S1901" s="6">
        <f t="shared" si="118"/>
        <v>90.11999999999999</v>
      </c>
      <c r="T1901" s="8">
        <f t="shared" si="119"/>
        <v>0.49192139737991264</v>
      </c>
      <c r="U1901" s="5">
        <f>YEAR(SalesDataTable[[#This Row],[Order Date]])</f>
        <v>2026</v>
      </c>
      <c r="V1901" s="8" t="str">
        <f>"Q"&amp;ROUNDUP(MONTH(SalesDataTable[[#This Row],[Order Date]])/3,0)</f>
        <v>Q3</v>
      </c>
      <c r="W1901" s="9">
        <f>MONTH(SalesDataTable[[#This Row],[Order Date]])</f>
        <v>9</v>
      </c>
      <c r="X1901" s="8" t="str">
        <f>TEXT(SalesDataTable[[#This Row],[Order Date]],"mmm")</f>
        <v>Sep</v>
      </c>
    </row>
    <row r="1902" spans="1:24" ht="16">
      <c r="A1902" s="2">
        <v>2922</v>
      </c>
      <c r="B1902" s="3">
        <v>46280</v>
      </c>
      <c r="C1902" s="5">
        <f>YEAR(SalesDataTable[[#This Row],[Order Date]])</f>
        <v>2026</v>
      </c>
      <c r="D1902" s="14" t="str">
        <f>"Q"&amp;ROUNDUP(MONTH(SalesDataTable[[#This Row],[Order Date]])/3,0)</f>
        <v>Q3</v>
      </c>
      <c r="E1902" s="5">
        <f>MONTH(SalesDataTable[[#This Row],[Order Date]])</f>
        <v>9</v>
      </c>
      <c r="F1902" s="5" t="str">
        <f>TEXT(SalesDataTable[[#This Row],[Order Date]], "MMM")</f>
        <v>Sep</v>
      </c>
      <c r="G1902" s="4" t="s">
        <v>11</v>
      </c>
      <c r="H1902" s="4" t="s">
        <v>12</v>
      </c>
      <c r="I1902" s="4" t="s">
        <v>2</v>
      </c>
      <c r="J1902" s="4" t="s">
        <v>13</v>
      </c>
      <c r="K1902" s="4" t="s">
        <v>34</v>
      </c>
      <c r="L1902" s="4" t="s">
        <v>38</v>
      </c>
      <c r="M1902" s="9">
        <v>4</v>
      </c>
      <c r="N1902" s="6">
        <v>121.47</v>
      </c>
      <c r="O1902" s="7">
        <v>0.05</v>
      </c>
      <c r="P1902" s="6">
        <v>67.650000000000006</v>
      </c>
      <c r="Q1902" s="6">
        <f t="shared" si="116"/>
        <v>461.58599999999996</v>
      </c>
      <c r="R1902" s="6">
        <f t="shared" si="117"/>
        <v>270.60000000000002</v>
      </c>
      <c r="S1902" s="6">
        <f t="shared" si="118"/>
        <v>190.98599999999993</v>
      </c>
      <c r="T1902" s="8">
        <f t="shared" si="119"/>
        <v>0.41376038268058379</v>
      </c>
      <c r="U1902" s="5">
        <f>YEAR(SalesDataTable[[#This Row],[Order Date]])</f>
        <v>2026</v>
      </c>
      <c r="V1902" s="8" t="str">
        <f>"Q"&amp;ROUNDUP(MONTH(SalesDataTable[[#This Row],[Order Date]])/3,0)</f>
        <v>Q3</v>
      </c>
      <c r="W1902" s="9">
        <f>MONTH(SalesDataTable[[#This Row],[Order Date]])</f>
        <v>9</v>
      </c>
      <c r="X1902" s="8" t="str">
        <f>TEXT(SalesDataTable[[#This Row],[Order Date]],"mmm")</f>
        <v>Sep</v>
      </c>
    </row>
    <row r="1903" spans="1:24" ht="16">
      <c r="A1903" s="2">
        <v>3140</v>
      </c>
      <c r="B1903" s="3">
        <v>46280</v>
      </c>
      <c r="C1903" s="5">
        <f>YEAR(SalesDataTable[[#This Row],[Order Date]])</f>
        <v>2026</v>
      </c>
      <c r="D1903" s="14" t="str">
        <f>"Q"&amp;ROUNDUP(MONTH(SalesDataTable[[#This Row],[Order Date]])/3,0)</f>
        <v>Q3</v>
      </c>
      <c r="E1903" s="5">
        <f>MONTH(SalesDataTable[[#This Row],[Order Date]])</f>
        <v>9</v>
      </c>
      <c r="F1903" s="5" t="str">
        <f>TEXT(SalesDataTable[[#This Row],[Order Date]], "MMM")</f>
        <v>Sep</v>
      </c>
      <c r="G1903" s="4" t="s">
        <v>6</v>
      </c>
      <c r="H1903" s="4" t="s">
        <v>43</v>
      </c>
      <c r="I1903" s="4" t="s">
        <v>28</v>
      </c>
      <c r="J1903" s="4" t="s">
        <v>13</v>
      </c>
      <c r="K1903" s="4" t="s">
        <v>23</v>
      </c>
      <c r="L1903" s="4" t="s">
        <v>51</v>
      </c>
      <c r="M1903" s="9">
        <v>2</v>
      </c>
      <c r="N1903" s="6">
        <v>122.69</v>
      </c>
      <c r="O1903" s="7">
        <v>0</v>
      </c>
      <c r="P1903" s="6">
        <v>61.4</v>
      </c>
      <c r="Q1903" s="6">
        <f t="shared" si="116"/>
        <v>245.38</v>
      </c>
      <c r="R1903" s="6">
        <f t="shared" si="117"/>
        <v>122.8</v>
      </c>
      <c r="S1903" s="6">
        <f t="shared" si="118"/>
        <v>122.58</v>
      </c>
      <c r="T1903" s="8">
        <f t="shared" si="119"/>
        <v>0.49955171570625151</v>
      </c>
      <c r="U1903" s="5">
        <f>YEAR(SalesDataTable[[#This Row],[Order Date]])</f>
        <v>2026</v>
      </c>
      <c r="V1903" s="8" t="str">
        <f>"Q"&amp;ROUNDUP(MONTH(SalesDataTable[[#This Row],[Order Date]])/3,0)</f>
        <v>Q3</v>
      </c>
      <c r="W1903" s="9">
        <f>MONTH(SalesDataTable[[#This Row],[Order Date]])</f>
        <v>9</v>
      </c>
      <c r="X1903" s="8" t="str">
        <f>TEXT(SalesDataTable[[#This Row],[Order Date]],"mmm")</f>
        <v>Sep</v>
      </c>
    </row>
    <row r="1904" spans="1:24" ht="16">
      <c r="A1904" s="2">
        <v>3369</v>
      </c>
      <c r="B1904" s="3">
        <v>46280</v>
      </c>
      <c r="C1904" s="5">
        <f>YEAR(SalesDataTable[[#This Row],[Order Date]])</f>
        <v>2026</v>
      </c>
      <c r="D1904" s="14" t="str">
        <f>"Q"&amp;ROUNDUP(MONTH(SalesDataTable[[#This Row],[Order Date]])/3,0)</f>
        <v>Q3</v>
      </c>
      <c r="E1904" s="5">
        <f>MONTH(SalesDataTable[[#This Row],[Order Date]])</f>
        <v>9</v>
      </c>
      <c r="F1904" s="5" t="str">
        <f>TEXT(SalesDataTable[[#This Row],[Order Date]], "MMM")</f>
        <v>Sep</v>
      </c>
      <c r="G1904" s="4" t="s">
        <v>6</v>
      </c>
      <c r="H1904" s="4" t="s">
        <v>43</v>
      </c>
      <c r="I1904" s="4" t="s">
        <v>28</v>
      </c>
      <c r="J1904" s="4" t="s">
        <v>13</v>
      </c>
      <c r="K1904" s="4" t="s">
        <v>14</v>
      </c>
      <c r="L1904" s="4" t="s">
        <v>32</v>
      </c>
      <c r="M1904" s="9">
        <v>1</v>
      </c>
      <c r="N1904" s="6">
        <v>45.59</v>
      </c>
      <c r="O1904" s="7">
        <v>0</v>
      </c>
      <c r="P1904" s="6">
        <v>18.28</v>
      </c>
      <c r="Q1904" s="6">
        <f t="shared" si="116"/>
        <v>45.59</v>
      </c>
      <c r="R1904" s="6">
        <f t="shared" si="117"/>
        <v>18.28</v>
      </c>
      <c r="S1904" s="6">
        <f t="shared" si="118"/>
        <v>27.310000000000002</v>
      </c>
      <c r="T1904" s="8">
        <f t="shared" si="119"/>
        <v>0.59903487606931349</v>
      </c>
      <c r="U1904" s="5">
        <f>YEAR(SalesDataTable[[#This Row],[Order Date]])</f>
        <v>2026</v>
      </c>
      <c r="V1904" s="8" t="str">
        <f>"Q"&amp;ROUNDUP(MONTH(SalesDataTable[[#This Row],[Order Date]])/3,0)</f>
        <v>Q3</v>
      </c>
      <c r="W1904" s="9">
        <f>MONTH(SalesDataTable[[#This Row],[Order Date]])</f>
        <v>9</v>
      </c>
      <c r="X1904" s="8" t="str">
        <f>TEXT(SalesDataTable[[#This Row],[Order Date]],"mmm")</f>
        <v>Sep</v>
      </c>
    </row>
    <row r="1905" spans="1:24" ht="16">
      <c r="A1905" s="2">
        <v>4865</v>
      </c>
      <c r="B1905" s="3">
        <v>46280</v>
      </c>
      <c r="C1905" s="5">
        <f>YEAR(SalesDataTable[[#This Row],[Order Date]])</f>
        <v>2026</v>
      </c>
      <c r="D1905" s="14" t="str">
        <f>"Q"&amp;ROUNDUP(MONTH(SalesDataTable[[#This Row],[Order Date]])/3,0)</f>
        <v>Q3</v>
      </c>
      <c r="E1905" s="5">
        <f>MONTH(SalesDataTable[[#This Row],[Order Date]])</f>
        <v>9</v>
      </c>
      <c r="F1905" s="5" t="str">
        <f>TEXT(SalesDataTable[[#This Row],[Order Date]], "MMM")</f>
        <v>Sep</v>
      </c>
      <c r="G1905" s="4" t="s">
        <v>20</v>
      </c>
      <c r="H1905" s="4" t="s">
        <v>21</v>
      </c>
      <c r="I1905" s="4" t="s">
        <v>2</v>
      </c>
      <c r="J1905" s="4" t="s">
        <v>3</v>
      </c>
      <c r="K1905" s="4" t="s">
        <v>4</v>
      </c>
      <c r="L1905" s="4" t="s">
        <v>5</v>
      </c>
      <c r="M1905" s="9">
        <v>1</v>
      </c>
      <c r="N1905" s="6">
        <v>83.8</v>
      </c>
      <c r="O1905" s="7">
        <v>0</v>
      </c>
      <c r="P1905" s="6">
        <v>42.23</v>
      </c>
      <c r="Q1905" s="6">
        <f t="shared" si="116"/>
        <v>83.8</v>
      </c>
      <c r="R1905" s="6">
        <f t="shared" si="117"/>
        <v>42.23</v>
      </c>
      <c r="S1905" s="6">
        <f t="shared" si="118"/>
        <v>41.57</v>
      </c>
      <c r="T1905" s="8">
        <f t="shared" si="119"/>
        <v>0.49606205250596663</v>
      </c>
      <c r="U1905" s="5">
        <f>YEAR(SalesDataTable[[#This Row],[Order Date]])</f>
        <v>2026</v>
      </c>
      <c r="V1905" s="8" t="str">
        <f>"Q"&amp;ROUNDUP(MONTH(SalesDataTable[[#This Row],[Order Date]])/3,0)</f>
        <v>Q3</v>
      </c>
      <c r="W1905" s="9">
        <f>MONTH(SalesDataTable[[#This Row],[Order Date]])</f>
        <v>9</v>
      </c>
      <c r="X1905" s="8" t="str">
        <f>TEXT(SalesDataTable[[#This Row],[Order Date]],"mmm")</f>
        <v>Sep</v>
      </c>
    </row>
    <row r="1906" spans="1:24" ht="16">
      <c r="A1906" s="2">
        <v>103</v>
      </c>
      <c r="B1906" s="3">
        <v>46281</v>
      </c>
      <c r="C1906" s="5">
        <f>YEAR(SalesDataTable[[#This Row],[Order Date]])</f>
        <v>2026</v>
      </c>
      <c r="D1906" s="14" t="str">
        <f>"Q"&amp;ROUNDUP(MONTH(SalesDataTable[[#This Row],[Order Date]])/3,0)</f>
        <v>Q3</v>
      </c>
      <c r="E1906" s="5">
        <f>MONTH(SalesDataTable[[#This Row],[Order Date]])</f>
        <v>9</v>
      </c>
      <c r="F1906" s="5" t="str">
        <f>TEXT(SalesDataTable[[#This Row],[Order Date]], "MMM")</f>
        <v>Sep</v>
      </c>
      <c r="G1906" s="4" t="s">
        <v>11</v>
      </c>
      <c r="H1906" s="4" t="s">
        <v>18</v>
      </c>
      <c r="I1906" s="4" t="s">
        <v>2</v>
      </c>
      <c r="J1906" s="4" t="s">
        <v>13</v>
      </c>
      <c r="K1906" s="4" t="s">
        <v>14</v>
      </c>
      <c r="L1906" s="4" t="s">
        <v>44</v>
      </c>
      <c r="M1906" s="9">
        <v>1</v>
      </c>
      <c r="N1906" s="6">
        <v>132.58000000000001</v>
      </c>
      <c r="O1906" s="7">
        <v>0.15</v>
      </c>
      <c r="P1906" s="6">
        <v>67.62</v>
      </c>
      <c r="Q1906" s="6">
        <f t="shared" si="116"/>
        <v>112.69300000000001</v>
      </c>
      <c r="R1906" s="6">
        <f t="shared" si="117"/>
        <v>67.62</v>
      </c>
      <c r="S1906" s="6">
        <f t="shared" si="118"/>
        <v>45.073000000000008</v>
      </c>
      <c r="T1906" s="8">
        <f t="shared" si="119"/>
        <v>0.39996273060438536</v>
      </c>
      <c r="U1906" s="5">
        <f>YEAR(SalesDataTable[[#This Row],[Order Date]])</f>
        <v>2026</v>
      </c>
      <c r="V1906" s="8" t="str">
        <f>"Q"&amp;ROUNDUP(MONTH(SalesDataTable[[#This Row],[Order Date]])/3,0)</f>
        <v>Q3</v>
      </c>
      <c r="W1906" s="9">
        <f>MONTH(SalesDataTable[[#This Row],[Order Date]])</f>
        <v>9</v>
      </c>
      <c r="X1906" s="8" t="str">
        <f>TEXT(SalesDataTable[[#This Row],[Order Date]],"mmm")</f>
        <v>Sep</v>
      </c>
    </row>
    <row r="1907" spans="1:24" ht="16">
      <c r="A1907" s="2">
        <v>4500</v>
      </c>
      <c r="B1907" s="3">
        <v>46281</v>
      </c>
      <c r="C1907" s="5">
        <f>YEAR(SalesDataTable[[#This Row],[Order Date]])</f>
        <v>2026</v>
      </c>
      <c r="D1907" s="14" t="str">
        <f>"Q"&amp;ROUNDUP(MONTH(SalesDataTable[[#This Row],[Order Date]])/3,0)</f>
        <v>Q3</v>
      </c>
      <c r="E1907" s="5">
        <f>MONTH(SalesDataTable[[#This Row],[Order Date]])</f>
        <v>9</v>
      </c>
      <c r="F1907" s="5" t="str">
        <f>TEXT(SalesDataTable[[#This Row],[Order Date]], "MMM")</f>
        <v>Sep</v>
      </c>
      <c r="G1907" s="4" t="s">
        <v>20</v>
      </c>
      <c r="H1907" s="4" t="s">
        <v>33</v>
      </c>
      <c r="I1907" s="4" t="s">
        <v>2</v>
      </c>
      <c r="J1907" s="4" t="s">
        <v>13</v>
      </c>
      <c r="K1907" s="4" t="s">
        <v>23</v>
      </c>
      <c r="L1907" s="4" t="s">
        <v>51</v>
      </c>
      <c r="M1907" s="9">
        <v>2</v>
      </c>
      <c r="N1907" s="6">
        <v>122.12</v>
      </c>
      <c r="O1907" s="7">
        <v>0.05</v>
      </c>
      <c r="P1907" s="6">
        <v>61.76</v>
      </c>
      <c r="Q1907" s="6">
        <f t="shared" si="116"/>
        <v>232.02799999999999</v>
      </c>
      <c r="R1907" s="6">
        <f t="shared" si="117"/>
        <v>123.52</v>
      </c>
      <c r="S1907" s="6">
        <f t="shared" si="118"/>
        <v>108.508</v>
      </c>
      <c r="T1907" s="8">
        <f t="shared" si="119"/>
        <v>0.46765045597945076</v>
      </c>
      <c r="U1907" s="5">
        <f>YEAR(SalesDataTable[[#This Row],[Order Date]])</f>
        <v>2026</v>
      </c>
      <c r="V1907" s="8" t="str">
        <f>"Q"&amp;ROUNDUP(MONTH(SalesDataTable[[#This Row],[Order Date]])/3,0)</f>
        <v>Q3</v>
      </c>
      <c r="W1907" s="9">
        <f>MONTH(SalesDataTable[[#This Row],[Order Date]])</f>
        <v>9</v>
      </c>
      <c r="X1907" s="8" t="str">
        <f>TEXT(SalesDataTable[[#This Row],[Order Date]],"mmm")</f>
        <v>Sep</v>
      </c>
    </row>
    <row r="1908" spans="1:24" ht="16">
      <c r="A1908" s="2">
        <v>5093</v>
      </c>
      <c r="B1908" s="3">
        <v>46281</v>
      </c>
      <c r="C1908" s="5">
        <f>YEAR(SalesDataTable[[#This Row],[Order Date]])</f>
        <v>2026</v>
      </c>
      <c r="D1908" s="14" t="str">
        <f>"Q"&amp;ROUNDUP(MONTH(SalesDataTable[[#This Row],[Order Date]])/3,0)</f>
        <v>Q3</v>
      </c>
      <c r="E1908" s="5">
        <f>MONTH(SalesDataTable[[#This Row],[Order Date]])</f>
        <v>9</v>
      </c>
      <c r="F1908" s="5" t="str">
        <f>TEXT(SalesDataTable[[#This Row],[Order Date]], "MMM")</f>
        <v>Sep</v>
      </c>
      <c r="G1908" s="4" t="s">
        <v>0</v>
      </c>
      <c r="H1908" s="4" t="s">
        <v>1</v>
      </c>
      <c r="I1908" s="4" t="s">
        <v>8</v>
      </c>
      <c r="J1908" s="4" t="s">
        <v>16</v>
      </c>
      <c r="K1908" s="4" t="s">
        <v>9</v>
      </c>
      <c r="L1908" s="4" t="s">
        <v>17</v>
      </c>
      <c r="M1908" s="9">
        <v>3</v>
      </c>
      <c r="N1908" s="6">
        <v>140.47</v>
      </c>
      <c r="O1908" s="7">
        <v>0.15</v>
      </c>
      <c r="P1908" s="6">
        <v>81.739999999999995</v>
      </c>
      <c r="Q1908" s="6">
        <f t="shared" si="116"/>
        <v>358.19849999999997</v>
      </c>
      <c r="R1908" s="6">
        <f t="shared" si="117"/>
        <v>245.21999999999997</v>
      </c>
      <c r="S1908" s="6">
        <f t="shared" si="118"/>
        <v>112.9785</v>
      </c>
      <c r="T1908" s="8">
        <f t="shared" si="119"/>
        <v>0.31540751845694498</v>
      </c>
      <c r="U1908" s="5">
        <f>YEAR(SalesDataTable[[#This Row],[Order Date]])</f>
        <v>2026</v>
      </c>
      <c r="V1908" s="8" t="str">
        <f>"Q"&amp;ROUNDUP(MONTH(SalesDataTable[[#This Row],[Order Date]])/3,0)</f>
        <v>Q3</v>
      </c>
      <c r="W1908" s="9">
        <f>MONTH(SalesDataTable[[#This Row],[Order Date]])</f>
        <v>9</v>
      </c>
      <c r="X1908" s="8" t="str">
        <f>TEXT(SalesDataTable[[#This Row],[Order Date]],"mmm")</f>
        <v>Sep</v>
      </c>
    </row>
    <row r="1909" spans="1:24" ht="16">
      <c r="A1909" s="2">
        <v>5147</v>
      </c>
      <c r="B1909" s="3">
        <v>46281</v>
      </c>
      <c r="C1909" s="5">
        <f>YEAR(SalesDataTable[[#This Row],[Order Date]])</f>
        <v>2026</v>
      </c>
      <c r="D1909" s="14" t="str">
        <f>"Q"&amp;ROUNDUP(MONTH(SalesDataTable[[#This Row],[Order Date]])/3,0)</f>
        <v>Q3</v>
      </c>
      <c r="E1909" s="5">
        <f>MONTH(SalesDataTable[[#This Row],[Order Date]])</f>
        <v>9</v>
      </c>
      <c r="F1909" s="5" t="str">
        <f>TEXT(SalesDataTable[[#This Row],[Order Date]], "MMM")</f>
        <v>Sep</v>
      </c>
      <c r="G1909" s="4" t="s">
        <v>20</v>
      </c>
      <c r="H1909" s="4" t="s">
        <v>47</v>
      </c>
      <c r="I1909" s="4" t="s">
        <v>2</v>
      </c>
      <c r="J1909" s="4" t="s">
        <v>13</v>
      </c>
      <c r="K1909" s="4" t="s">
        <v>9</v>
      </c>
      <c r="L1909" s="4" t="s">
        <v>17</v>
      </c>
      <c r="M1909" s="9">
        <v>2</v>
      </c>
      <c r="N1909" s="6">
        <v>145.35</v>
      </c>
      <c r="O1909" s="7">
        <v>0.05</v>
      </c>
      <c r="P1909" s="6">
        <v>78.39</v>
      </c>
      <c r="Q1909" s="6">
        <f t="shared" si="116"/>
        <v>276.16499999999996</v>
      </c>
      <c r="R1909" s="6">
        <f t="shared" si="117"/>
        <v>156.78</v>
      </c>
      <c r="S1909" s="6">
        <f t="shared" si="118"/>
        <v>119.38499999999996</v>
      </c>
      <c r="T1909" s="8">
        <f t="shared" si="119"/>
        <v>0.4322959100537721</v>
      </c>
      <c r="U1909" s="5">
        <f>YEAR(SalesDataTable[[#This Row],[Order Date]])</f>
        <v>2026</v>
      </c>
      <c r="V1909" s="8" t="str">
        <f>"Q"&amp;ROUNDUP(MONTH(SalesDataTable[[#This Row],[Order Date]])/3,0)</f>
        <v>Q3</v>
      </c>
      <c r="W1909" s="9">
        <f>MONTH(SalesDataTable[[#This Row],[Order Date]])</f>
        <v>9</v>
      </c>
      <c r="X1909" s="8" t="str">
        <f>TEXT(SalesDataTable[[#This Row],[Order Date]],"mmm")</f>
        <v>Sep</v>
      </c>
    </row>
    <row r="1910" spans="1:24" ht="16">
      <c r="A1910" s="2">
        <v>365</v>
      </c>
      <c r="B1910" s="3">
        <v>46282</v>
      </c>
      <c r="C1910" s="5">
        <f>YEAR(SalesDataTable[[#This Row],[Order Date]])</f>
        <v>2026</v>
      </c>
      <c r="D1910" s="14" t="str">
        <f>"Q"&amp;ROUNDUP(MONTH(SalesDataTable[[#This Row],[Order Date]])/3,0)</f>
        <v>Q3</v>
      </c>
      <c r="E1910" s="5">
        <f>MONTH(SalesDataTable[[#This Row],[Order Date]])</f>
        <v>9</v>
      </c>
      <c r="F1910" s="5" t="str">
        <f>TEXT(SalesDataTable[[#This Row],[Order Date]], "MMM")</f>
        <v>Sep</v>
      </c>
      <c r="G1910" s="4" t="s">
        <v>20</v>
      </c>
      <c r="H1910" s="4" t="s">
        <v>33</v>
      </c>
      <c r="I1910" s="4" t="s">
        <v>28</v>
      </c>
      <c r="J1910" s="4" t="s">
        <v>3</v>
      </c>
      <c r="K1910" s="4" t="s">
        <v>23</v>
      </c>
      <c r="L1910" s="4" t="s">
        <v>51</v>
      </c>
      <c r="M1910" s="9">
        <v>2</v>
      </c>
      <c r="N1910" s="6">
        <v>121.25</v>
      </c>
      <c r="O1910" s="7">
        <v>0</v>
      </c>
      <c r="P1910" s="6">
        <v>61.5</v>
      </c>
      <c r="Q1910" s="6">
        <f t="shared" si="116"/>
        <v>242.5</v>
      </c>
      <c r="R1910" s="6">
        <f t="shared" si="117"/>
        <v>123</v>
      </c>
      <c r="S1910" s="6">
        <f t="shared" si="118"/>
        <v>119.5</v>
      </c>
      <c r="T1910" s="8">
        <f t="shared" si="119"/>
        <v>0.4927835051546392</v>
      </c>
      <c r="U1910" s="5">
        <f>YEAR(SalesDataTable[[#This Row],[Order Date]])</f>
        <v>2026</v>
      </c>
      <c r="V1910" s="8" t="str">
        <f>"Q"&amp;ROUNDUP(MONTH(SalesDataTable[[#This Row],[Order Date]])/3,0)</f>
        <v>Q3</v>
      </c>
      <c r="W1910" s="9">
        <f>MONTH(SalesDataTable[[#This Row],[Order Date]])</f>
        <v>9</v>
      </c>
      <c r="X1910" s="8" t="str">
        <f>TEXT(SalesDataTable[[#This Row],[Order Date]],"mmm")</f>
        <v>Sep</v>
      </c>
    </row>
    <row r="1911" spans="1:24" ht="16">
      <c r="A1911" s="2">
        <v>494</v>
      </c>
      <c r="B1911" s="3">
        <v>46282</v>
      </c>
      <c r="C1911" s="5">
        <f>YEAR(SalesDataTable[[#This Row],[Order Date]])</f>
        <v>2026</v>
      </c>
      <c r="D1911" s="14" t="str">
        <f>"Q"&amp;ROUNDUP(MONTH(SalesDataTable[[#This Row],[Order Date]])/3,0)</f>
        <v>Q3</v>
      </c>
      <c r="E1911" s="5">
        <f>MONTH(SalesDataTable[[#This Row],[Order Date]])</f>
        <v>9</v>
      </c>
      <c r="F1911" s="5" t="str">
        <f>TEXT(SalesDataTable[[#This Row],[Order Date]], "MMM")</f>
        <v>Sep</v>
      </c>
      <c r="G1911" s="4" t="s">
        <v>20</v>
      </c>
      <c r="H1911" s="4" t="s">
        <v>21</v>
      </c>
      <c r="I1911" s="4" t="s">
        <v>2</v>
      </c>
      <c r="J1911" s="4" t="s">
        <v>13</v>
      </c>
      <c r="K1911" s="4" t="s">
        <v>14</v>
      </c>
      <c r="L1911" s="4" t="s">
        <v>15</v>
      </c>
      <c r="M1911" s="9">
        <v>1</v>
      </c>
      <c r="N1911" s="6">
        <v>35.94</v>
      </c>
      <c r="O1911" s="7">
        <v>0.1</v>
      </c>
      <c r="P1911" s="6">
        <v>13.19</v>
      </c>
      <c r="Q1911" s="6">
        <f t="shared" si="116"/>
        <v>32.345999999999997</v>
      </c>
      <c r="R1911" s="6">
        <f t="shared" si="117"/>
        <v>13.19</v>
      </c>
      <c r="S1911" s="6">
        <f t="shared" si="118"/>
        <v>19.155999999999999</v>
      </c>
      <c r="T1911" s="8">
        <f t="shared" si="119"/>
        <v>0.59222160390774747</v>
      </c>
      <c r="U1911" s="5">
        <f>YEAR(SalesDataTable[[#This Row],[Order Date]])</f>
        <v>2026</v>
      </c>
      <c r="V1911" s="8" t="str">
        <f>"Q"&amp;ROUNDUP(MONTH(SalesDataTable[[#This Row],[Order Date]])/3,0)</f>
        <v>Q3</v>
      </c>
      <c r="W1911" s="9">
        <f>MONTH(SalesDataTable[[#This Row],[Order Date]])</f>
        <v>9</v>
      </c>
      <c r="X1911" s="8" t="str">
        <f>TEXT(SalesDataTable[[#This Row],[Order Date]],"mmm")</f>
        <v>Sep</v>
      </c>
    </row>
    <row r="1912" spans="1:24" ht="16">
      <c r="A1912" s="2">
        <v>665</v>
      </c>
      <c r="B1912" s="3">
        <v>46282</v>
      </c>
      <c r="C1912" s="5">
        <f>YEAR(SalesDataTable[[#This Row],[Order Date]])</f>
        <v>2026</v>
      </c>
      <c r="D1912" s="14" t="str">
        <f>"Q"&amp;ROUNDUP(MONTH(SalesDataTable[[#This Row],[Order Date]])/3,0)</f>
        <v>Q3</v>
      </c>
      <c r="E1912" s="5">
        <f>MONTH(SalesDataTable[[#This Row],[Order Date]])</f>
        <v>9</v>
      </c>
      <c r="F1912" s="5" t="str">
        <f>TEXT(SalesDataTable[[#This Row],[Order Date]], "MMM")</f>
        <v>Sep</v>
      </c>
      <c r="G1912" s="4" t="s">
        <v>6</v>
      </c>
      <c r="H1912" s="4" t="s">
        <v>49</v>
      </c>
      <c r="I1912" s="4" t="s">
        <v>2</v>
      </c>
      <c r="J1912" s="4" t="s">
        <v>13</v>
      </c>
      <c r="K1912" s="4" t="s">
        <v>4</v>
      </c>
      <c r="L1912" s="4" t="s">
        <v>30</v>
      </c>
      <c r="M1912" s="9">
        <v>1</v>
      </c>
      <c r="N1912" s="6">
        <v>101.18</v>
      </c>
      <c r="O1912" s="7">
        <v>0.1</v>
      </c>
      <c r="P1912" s="6">
        <v>49.38</v>
      </c>
      <c r="Q1912" s="6">
        <f t="shared" si="116"/>
        <v>91.062000000000012</v>
      </c>
      <c r="R1912" s="6">
        <f t="shared" si="117"/>
        <v>49.38</v>
      </c>
      <c r="S1912" s="6">
        <f t="shared" si="118"/>
        <v>41.682000000000009</v>
      </c>
      <c r="T1912" s="8">
        <f t="shared" si="119"/>
        <v>0.45773209461685449</v>
      </c>
      <c r="U1912" s="5">
        <f>YEAR(SalesDataTable[[#This Row],[Order Date]])</f>
        <v>2026</v>
      </c>
      <c r="V1912" s="8" t="str">
        <f>"Q"&amp;ROUNDUP(MONTH(SalesDataTable[[#This Row],[Order Date]])/3,0)</f>
        <v>Q3</v>
      </c>
      <c r="W1912" s="9">
        <f>MONTH(SalesDataTable[[#This Row],[Order Date]])</f>
        <v>9</v>
      </c>
      <c r="X1912" s="8" t="str">
        <f>TEXT(SalesDataTable[[#This Row],[Order Date]],"mmm")</f>
        <v>Sep</v>
      </c>
    </row>
    <row r="1913" spans="1:24" ht="16">
      <c r="A1913" s="2">
        <v>2067</v>
      </c>
      <c r="B1913" s="3">
        <v>46282</v>
      </c>
      <c r="C1913" s="5">
        <f>YEAR(SalesDataTable[[#This Row],[Order Date]])</f>
        <v>2026</v>
      </c>
      <c r="D1913" s="14" t="str">
        <f>"Q"&amp;ROUNDUP(MONTH(SalesDataTable[[#This Row],[Order Date]])/3,0)</f>
        <v>Q3</v>
      </c>
      <c r="E1913" s="5">
        <f>MONTH(SalesDataTable[[#This Row],[Order Date]])</f>
        <v>9</v>
      </c>
      <c r="F1913" s="5" t="str">
        <f>TEXT(SalesDataTable[[#This Row],[Order Date]], "MMM")</f>
        <v>Sep</v>
      </c>
      <c r="G1913" s="4" t="s">
        <v>20</v>
      </c>
      <c r="H1913" s="4" t="s">
        <v>31</v>
      </c>
      <c r="I1913" s="4" t="s">
        <v>19</v>
      </c>
      <c r="J1913" s="4" t="s">
        <v>13</v>
      </c>
      <c r="K1913" s="4" t="s">
        <v>4</v>
      </c>
      <c r="L1913" s="4" t="s">
        <v>5</v>
      </c>
      <c r="M1913" s="9">
        <v>2</v>
      </c>
      <c r="N1913" s="6">
        <v>82.47</v>
      </c>
      <c r="O1913" s="7">
        <v>0</v>
      </c>
      <c r="P1913" s="6">
        <v>42.49</v>
      </c>
      <c r="Q1913" s="6">
        <f t="shared" si="116"/>
        <v>164.94</v>
      </c>
      <c r="R1913" s="6">
        <f t="shared" si="117"/>
        <v>84.98</v>
      </c>
      <c r="S1913" s="6">
        <f t="shared" si="118"/>
        <v>79.959999999999994</v>
      </c>
      <c r="T1913" s="8">
        <f t="shared" si="119"/>
        <v>0.48478234509518608</v>
      </c>
      <c r="U1913" s="5">
        <f>YEAR(SalesDataTable[[#This Row],[Order Date]])</f>
        <v>2026</v>
      </c>
      <c r="V1913" s="8" t="str">
        <f>"Q"&amp;ROUNDUP(MONTH(SalesDataTable[[#This Row],[Order Date]])/3,0)</f>
        <v>Q3</v>
      </c>
      <c r="W1913" s="9">
        <f>MONTH(SalesDataTable[[#This Row],[Order Date]])</f>
        <v>9</v>
      </c>
      <c r="X1913" s="8" t="str">
        <f>TEXT(SalesDataTable[[#This Row],[Order Date]],"mmm")</f>
        <v>Sep</v>
      </c>
    </row>
    <row r="1914" spans="1:24" ht="16">
      <c r="A1914" s="2">
        <v>2648</v>
      </c>
      <c r="B1914" s="3">
        <v>46282</v>
      </c>
      <c r="C1914" s="5">
        <f>YEAR(SalesDataTable[[#This Row],[Order Date]])</f>
        <v>2026</v>
      </c>
      <c r="D1914" s="14" t="str">
        <f>"Q"&amp;ROUNDUP(MONTH(SalesDataTable[[#This Row],[Order Date]])/3,0)</f>
        <v>Q3</v>
      </c>
      <c r="E1914" s="5">
        <f>MONTH(SalesDataTable[[#This Row],[Order Date]])</f>
        <v>9</v>
      </c>
      <c r="F1914" s="5" t="str">
        <f>TEXT(SalesDataTable[[#This Row],[Order Date]], "MMM")</f>
        <v>Sep</v>
      </c>
      <c r="G1914" s="4" t="s">
        <v>11</v>
      </c>
      <c r="H1914" s="4" t="s">
        <v>52</v>
      </c>
      <c r="I1914" s="4" t="s">
        <v>28</v>
      </c>
      <c r="J1914" s="4" t="s">
        <v>13</v>
      </c>
      <c r="K1914" s="4" t="s">
        <v>34</v>
      </c>
      <c r="L1914" s="4" t="s">
        <v>45</v>
      </c>
      <c r="M1914" s="9">
        <v>1</v>
      </c>
      <c r="N1914" s="6">
        <v>50.47</v>
      </c>
      <c r="O1914" s="7">
        <v>0.05</v>
      </c>
      <c r="P1914" s="6">
        <v>22.27</v>
      </c>
      <c r="Q1914" s="6">
        <f t="shared" si="116"/>
        <v>47.946499999999993</v>
      </c>
      <c r="R1914" s="6">
        <f t="shared" si="117"/>
        <v>22.27</v>
      </c>
      <c r="S1914" s="6">
        <f t="shared" si="118"/>
        <v>25.676499999999994</v>
      </c>
      <c r="T1914" s="8">
        <f t="shared" si="119"/>
        <v>0.53552396942425406</v>
      </c>
      <c r="U1914" s="5">
        <f>YEAR(SalesDataTable[[#This Row],[Order Date]])</f>
        <v>2026</v>
      </c>
      <c r="V1914" s="8" t="str">
        <f>"Q"&amp;ROUNDUP(MONTH(SalesDataTable[[#This Row],[Order Date]])/3,0)</f>
        <v>Q3</v>
      </c>
      <c r="W1914" s="9">
        <f>MONTH(SalesDataTable[[#This Row],[Order Date]])</f>
        <v>9</v>
      </c>
      <c r="X1914" s="8" t="str">
        <f>TEXT(SalesDataTable[[#This Row],[Order Date]],"mmm")</f>
        <v>Sep</v>
      </c>
    </row>
    <row r="1915" spans="1:24" ht="16">
      <c r="A1915" s="2">
        <v>3074</v>
      </c>
      <c r="B1915" s="3">
        <v>46282</v>
      </c>
      <c r="C1915" s="5">
        <f>YEAR(SalesDataTable[[#This Row],[Order Date]])</f>
        <v>2026</v>
      </c>
      <c r="D1915" s="14" t="str">
        <f>"Q"&amp;ROUNDUP(MONTH(SalesDataTable[[#This Row],[Order Date]])/3,0)</f>
        <v>Q3</v>
      </c>
      <c r="E1915" s="5">
        <f>MONTH(SalesDataTable[[#This Row],[Order Date]])</f>
        <v>9</v>
      </c>
      <c r="F1915" s="5" t="str">
        <f>TEXT(SalesDataTable[[#This Row],[Order Date]], "MMM")</f>
        <v>Sep</v>
      </c>
      <c r="G1915" s="4" t="s">
        <v>20</v>
      </c>
      <c r="H1915" s="4" t="s">
        <v>33</v>
      </c>
      <c r="I1915" s="4" t="s">
        <v>8</v>
      </c>
      <c r="J1915" s="4" t="s">
        <v>16</v>
      </c>
      <c r="K1915" s="4" t="s">
        <v>23</v>
      </c>
      <c r="L1915" s="4" t="s">
        <v>40</v>
      </c>
      <c r="M1915" s="9">
        <v>5</v>
      </c>
      <c r="N1915" s="6">
        <v>82.63</v>
      </c>
      <c r="O1915" s="7">
        <v>0.15</v>
      </c>
      <c r="P1915" s="6">
        <v>38.630000000000003</v>
      </c>
      <c r="Q1915" s="6">
        <f t="shared" si="116"/>
        <v>351.17749999999995</v>
      </c>
      <c r="R1915" s="6">
        <f t="shared" si="117"/>
        <v>193.15</v>
      </c>
      <c r="S1915" s="6">
        <f t="shared" si="118"/>
        <v>158.02749999999995</v>
      </c>
      <c r="T1915" s="8">
        <f t="shared" si="119"/>
        <v>0.44999323703824978</v>
      </c>
      <c r="U1915" s="5">
        <f>YEAR(SalesDataTable[[#This Row],[Order Date]])</f>
        <v>2026</v>
      </c>
      <c r="V1915" s="8" t="str">
        <f>"Q"&amp;ROUNDUP(MONTH(SalesDataTable[[#This Row],[Order Date]])/3,0)</f>
        <v>Q3</v>
      </c>
      <c r="W1915" s="9">
        <f>MONTH(SalesDataTable[[#This Row],[Order Date]])</f>
        <v>9</v>
      </c>
      <c r="X1915" s="8" t="str">
        <f>TEXT(SalesDataTable[[#This Row],[Order Date]],"mmm")</f>
        <v>Sep</v>
      </c>
    </row>
    <row r="1916" spans="1:24" ht="16">
      <c r="A1916" s="2">
        <v>259</v>
      </c>
      <c r="B1916" s="3">
        <v>46283</v>
      </c>
      <c r="C1916" s="5">
        <f>YEAR(SalesDataTable[[#This Row],[Order Date]])</f>
        <v>2026</v>
      </c>
      <c r="D1916" s="14" t="str">
        <f>"Q"&amp;ROUNDUP(MONTH(SalesDataTable[[#This Row],[Order Date]])/3,0)</f>
        <v>Q3</v>
      </c>
      <c r="E1916" s="5">
        <f>MONTH(SalesDataTable[[#This Row],[Order Date]])</f>
        <v>9</v>
      </c>
      <c r="F1916" s="5" t="str">
        <f>TEXT(SalesDataTable[[#This Row],[Order Date]], "MMM")</f>
        <v>Sep</v>
      </c>
      <c r="G1916" s="4" t="s">
        <v>20</v>
      </c>
      <c r="H1916" s="4" t="s">
        <v>33</v>
      </c>
      <c r="I1916" s="4" t="s">
        <v>19</v>
      </c>
      <c r="J1916" s="4" t="s">
        <v>16</v>
      </c>
      <c r="K1916" s="4" t="s">
        <v>14</v>
      </c>
      <c r="L1916" s="4" t="s">
        <v>48</v>
      </c>
      <c r="M1916" s="9">
        <v>4</v>
      </c>
      <c r="N1916" s="6">
        <v>168.48</v>
      </c>
      <c r="O1916" s="7">
        <v>0.1</v>
      </c>
      <c r="P1916" s="6">
        <v>89.85</v>
      </c>
      <c r="Q1916" s="6">
        <f t="shared" si="116"/>
        <v>606.52800000000002</v>
      </c>
      <c r="R1916" s="6">
        <f t="shared" si="117"/>
        <v>359.4</v>
      </c>
      <c r="S1916" s="6">
        <f t="shared" si="118"/>
        <v>247.12800000000004</v>
      </c>
      <c r="T1916" s="8">
        <f t="shared" si="119"/>
        <v>0.4074469768914214</v>
      </c>
      <c r="U1916" s="5">
        <f>YEAR(SalesDataTable[[#This Row],[Order Date]])</f>
        <v>2026</v>
      </c>
      <c r="V1916" s="8" t="str">
        <f>"Q"&amp;ROUNDUP(MONTH(SalesDataTable[[#This Row],[Order Date]])/3,0)</f>
        <v>Q3</v>
      </c>
      <c r="W1916" s="9">
        <f>MONTH(SalesDataTable[[#This Row],[Order Date]])</f>
        <v>9</v>
      </c>
      <c r="X1916" s="8" t="str">
        <f>TEXT(SalesDataTable[[#This Row],[Order Date]],"mmm")</f>
        <v>Sep</v>
      </c>
    </row>
    <row r="1917" spans="1:24" ht="16">
      <c r="A1917" s="2">
        <v>997</v>
      </c>
      <c r="B1917" s="3">
        <v>46283</v>
      </c>
      <c r="C1917" s="5">
        <f>YEAR(SalesDataTable[[#This Row],[Order Date]])</f>
        <v>2026</v>
      </c>
      <c r="D1917" s="14" t="str">
        <f>"Q"&amp;ROUNDUP(MONTH(SalesDataTable[[#This Row],[Order Date]])/3,0)</f>
        <v>Q3</v>
      </c>
      <c r="E1917" s="5">
        <f>MONTH(SalesDataTable[[#This Row],[Order Date]])</f>
        <v>9</v>
      </c>
      <c r="F1917" s="5" t="str">
        <f>TEXT(SalesDataTable[[#This Row],[Order Date]], "MMM")</f>
        <v>Sep</v>
      </c>
      <c r="G1917" s="4" t="s">
        <v>6</v>
      </c>
      <c r="H1917" s="4" t="s">
        <v>41</v>
      </c>
      <c r="I1917" s="4" t="s">
        <v>28</v>
      </c>
      <c r="J1917" s="4" t="s">
        <v>3</v>
      </c>
      <c r="K1917" s="4" t="s">
        <v>23</v>
      </c>
      <c r="L1917" s="4" t="s">
        <v>51</v>
      </c>
      <c r="M1917" s="9">
        <v>2</v>
      </c>
      <c r="N1917" s="6">
        <v>121.82</v>
      </c>
      <c r="O1917" s="7">
        <v>0</v>
      </c>
      <c r="P1917" s="6">
        <v>61.92</v>
      </c>
      <c r="Q1917" s="6">
        <f t="shared" si="116"/>
        <v>243.64</v>
      </c>
      <c r="R1917" s="6">
        <f t="shared" si="117"/>
        <v>123.84</v>
      </c>
      <c r="S1917" s="6">
        <f t="shared" si="118"/>
        <v>119.79999999999998</v>
      </c>
      <c r="T1917" s="8">
        <f t="shared" si="119"/>
        <v>0.49170907896897059</v>
      </c>
      <c r="U1917" s="5">
        <f>YEAR(SalesDataTable[[#This Row],[Order Date]])</f>
        <v>2026</v>
      </c>
      <c r="V1917" s="8" t="str">
        <f>"Q"&amp;ROUNDUP(MONTH(SalesDataTable[[#This Row],[Order Date]])/3,0)</f>
        <v>Q3</v>
      </c>
      <c r="W1917" s="9">
        <f>MONTH(SalesDataTable[[#This Row],[Order Date]])</f>
        <v>9</v>
      </c>
      <c r="X1917" s="8" t="str">
        <f>TEXT(SalesDataTable[[#This Row],[Order Date]],"mmm")</f>
        <v>Sep</v>
      </c>
    </row>
    <row r="1918" spans="1:24" ht="16">
      <c r="A1918" s="2">
        <v>2102</v>
      </c>
      <c r="B1918" s="3">
        <v>46283</v>
      </c>
      <c r="C1918" s="5">
        <f>YEAR(SalesDataTable[[#This Row],[Order Date]])</f>
        <v>2026</v>
      </c>
      <c r="D1918" s="14" t="str">
        <f>"Q"&amp;ROUNDUP(MONTH(SalesDataTable[[#This Row],[Order Date]])/3,0)</f>
        <v>Q3</v>
      </c>
      <c r="E1918" s="5">
        <f>MONTH(SalesDataTable[[#This Row],[Order Date]])</f>
        <v>9</v>
      </c>
      <c r="F1918" s="5" t="str">
        <f>TEXT(SalesDataTable[[#This Row],[Order Date]], "MMM")</f>
        <v>Sep</v>
      </c>
      <c r="G1918" s="4" t="s">
        <v>0</v>
      </c>
      <c r="H1918" s="4" t="s">
        <v>50</v>
      </c>
      <c r="I1918" s="4" t="s">
        <v>19</v>
      </c>
      <c r="J1918" s="4" t="s">
        <v>3</v>
      </c>
      <c r="K1918" s="4" t="s">
        <v>4</v>
      </c>
      <c r="L1918" s="4" t="s">
        <v>22</v>
      </c>
      <c r="M1918" s="9">
        <v>1</v>
      </c>
      <c r="N1918" s="6">
        <v>50.02</v>
      </c>
      <c r="O1918" s="7">
        <v>0.1</v>
      </c>
      <c r="P1918" s="6">
        <v>22.47</v>
      </c>
      <c r="Q1918" s="6">
        <f t="shared" si="116"/>
        <v>45.018000000000001</v>
      </c>
      <c r="R1918" s="6">
        <f t="shared" si="117"/>
        <v>22.47</v>
      </c>
      <c r="S1918" s="6">
        <f t="shared" si="118"/>
        <v>22.548000000000002</v>
      </c>
      <c r="T1918" s="8">
        <f t="shared" si="119"/>
        <v>0.50086632013861121</v>
      </c>
      <c r="U1918" s="5">
        <f>YEAR(SalesDataTable[[#This Row],[Order Date]])</f>
        <v>2026</v>
      </c>
      <c r="V1918" s="8" t="str">
        <f>"Q"&amp;ROUNDUP(MONTH(SalesDataTable[[#This Row],[Order Date]])/3,0)</f>
        <v>Q3</v>
      </c>
      <c r="W1918" s="9">
        <f>MONTH(SalesDataTable[[#This Row],[Order Date]])</f>
        <v>9</v>
      </c>
      <c r="X1918" s="8" t="str">
        <f>TEXT(SalesDataTable[[#This Row],[Order Date]],"mmm")</f>
        <v>Sep</v>
      </c>
    </row>
    <row r="1919" spans="1:24" ht="16">
      <c r="A1919" s="2">
        <v>2452</v>
      </c>
      <c r="B1919" s="3">
        <v>46283</v>
      </c>
      <c r="C1919" s="5">
        <f>YEAR(SalesDataTable[[#This Row],[Order Date]])</f>
        <v>2026</v>
      </c>
      <c r="D1919" s="14" t="str">
        <f>"Q"&amp;ROUNDUP(MONTH(SalesDataTable[[#This Row],[Order Date]])/3,0)</f>
        <v>Q3</v>
      </c>
      <c r="E1919" s="5">
        <f>MONTH(SalesDataTable[[#This Row],[Order Date]])</f>
        <v>9</v>
      </c>
      <c r="F1919" s="5" t="str">
        <f>TEXT(SalesDataTable[[#This Row],[Order Date]], "MMM")</f>
        <v>Sep</v>
      </c>
      <c r="G1919" s="4" t="s">
        <v>11</v>
      </c>
      <c r="H1919" s="4" t="s">
        <v>25</v>
      </c>
      <c r="I1919" s="4" t="s">
        <v>2</v>
      </c>
      <c r="J1919" s="4" t="s">
        <v>13</v>
      </c>
      <c r="K1919" s="4" t="s">
        <v>34</v>
      </c>
      <c r="L1919" s="4" t="s">
        <v>45</v>
      </c>
      <c r="M1919" s="9">
        <v>1</v>
      </c>
      <c r="N1919" s="6">
        <v>50.17</v>
      </c>
      <c r="O1919" s="7">
        <v>0.1</v>
      </c>
      <c r="P1919" s="6">
        <v>21.99</v>
      </c>
      <c r="Q1919" s="6">
        <f t="shared" si="116"/>
        <v>45.153000000000006</v>
      </c>
      <c r="R1919" s="6">
        <f t="shared" si="117"/>
        <v>21.99</v>
      </c>
      <c r="S1919" s="6">
        <f t="shared" si="118"/>
        <v>23.163000000000007</v>
      </c>
      <c r="T1919" s="8">
        <f t="shared" si="119"/>
        <v>0.51298917015480705</v>
      </c>
      <c r="U1919" s="5">
        <f>YEAR(SalesDataTable[[#This Row],[Order Date]])</f>
        <v>2026</v>
      </c>
      <c r="V1919" s="8" t="str">
        <f>"Q"&amp;ROUNDUP(MONTH(SalesDataTable[[#This Row],[Order Date]])/3,0)</f>
        <v>Q3</v>
      </c>
      <c r="W1919" s="9">
        <f>MONTH(SalesDataTable[[#This Row],[Order Date]])</f>
        <v>9</v>
      </c>
      <c r="X1919" s="8" t="str">
        <f>TEXT(SalesDataTable[[#This Row],[Order Date]],"mmm")</f>
        <v>Sep</v>
      </c>
    </row>
    <row r="1920" spans="1:24" ht="16">
      <c r="A1920" s="2">
        <v>2761</v>
      </c>
      <c r="B1920" s="3">
        <v>46283</v>
      </c>
      <c r="C1920" s="5">
        <f>YEAR(SalesDataTable[[#This Row],[Order Date]])</f>
        <v>2026</v>
      </c>
      <c r="D1920" s="14" t="str">
        <f>"Q"&amp;ROUNDUP(MONTH(SalesDataTable[[#This Row],[Order Date]])/3,0)</f>
        <v>Q3</v>
      </c>
      <c r="E1920" s="5">
        <f>MONTH(SalesDataTable[[#This Row],[Order Date]])</f>
        <v>9</v>
      </c>
      <c r="F1920" s="5" t="str">
        <f>TEXT(SalesDataTable[[#This Row],[Order Date]], "MMM")</f>
        <v>Sep</v>
      </c>
      <c r="G1920" s="4" t="s">
        <v>0</v>
      </c>
      <c r="H1920" s="4" t="s">
        <v>50</v>
      </c>
      <c r="I1920" s="4" t="s">
        <v>8</v>
      </c>
      <c r="J1920" s="4" t="s">
        <v>16</v>
      </c>
      <c r="K1920" s="4" t="s">
        <v>23</v>
      </c>
      <c r="L1920" s="4" t="s">
        <v>51</v>
      </c>
      <c r="M1920" s="9">
        <v>5</v>
      </c>
      <c r="N1920" s="6">
        <v>124.51</v>
      </c>
      <c r="O1920" s="7">
        <v>0.1</v>
      </c>
      <c r="P1920" s="6">
        <v>60.29</v>
      </c>
      <c r="Q1920" s="6">
        <f t="shared" si="116"/>
        <v>560.29500000000007</v>
      </c>
      <c r="R1920" s="6">
        <f t="shared" si="117"/>
        <v>301.45</v>
      </c>
      <c r="S1920" s="6">
        <f t="shared" si="118"/>
        <v>258.84500000000008</v>
      </c>
      <c r="T1920" s="8">
        <f t="shared" si="119"/>
        <v>0.46197984990049895</v>
      </c>
      <c r="U1920" s="5">
        <f>YEAR(SalesDataTable[[#This Row],[Order Date]])</f>
        <v>2026</v>
      </c>
      <c r="V1920" s="8" t="str">
        <f>"Q"&amp;ROUNDUP(MONTH(SalesDataTable[[#This Row],[Order Date]])/3,0)</f>
        <v>Q3</v>
      </c>
      <c r="W1920" s="9">
        <f>MONTH(SalesDataTable[[#This Row],[Order Date]])</f>
        <v>9</v>
      </c>
      <c r="X1920" s="8" t="str">
        <f>TEXT(SalesDataTable[[#This Row],[Order Date]],"mmm")</f>
        <v>Sep</v>
      </c>
    </row>
    <row r="1921" spans="1:24" ht="16">
      <c r="A1921" s="2">
        <v>3993</v>
      </c>
      <c r="B1921" s="3">
        <v>46283</v>
      </c>
      <c r="C1921" s="5">
        <f>YEAR(SalesDataTable[[#This Row],[Order Date]])</f>
        <v>2026</v>
      </c>
      <c r="D1921" s="14" t="str">
        <f>"Q"&amp;ROUNDUP(MONTH(SalesDataTable[[#This Row],[Order Date]])/3,0)</f>
        <v>Q3</v>
      </c>
      <c r="E1921" s="5">
        <f>MONTH(SalesDataTable[[#This Row],[Order Date]])</f>
        <v>9</v>
      </c>
      <c r="F1921" s="5" t="str">
        <f>TEXT(SalesDataTable[[#This Row],[Order Date]], "MMM")</f>
        <v>Sep</v>
      </c>
      <c r="G1921" s="4" t="s">
        <v>6</v>
      </c>
      <c r="H1921" s="4" t="s">
        <v>43</v>
      </c>
      <c r="I1921" s="4" t="s">
        <v>28</v>
      </c>
      <c r="J1921" s="4" t="s">
        <v>3</v>
      </c>
      <c r="K1921" s="4" t="s">
        <v>9</v>
      </c>
      <c r="L1921" s="4" t="s">
        <v>37</v>
      </c>
      <c r="M1921" s="9">
        <v>1</v>
      </c>
      <c r="N1921" s="6">
        <v>153.68</v>
      </c>
      <c r="O1921" s="7">
        <v>0.05</v>
      </c>
      <c r="P1921" s="6">
        <v>77.42</v>
      </c>
      <c r="Q1921" s="6">
        <f t="shared" si="116"/>
        <v>145.99600000000001</v>
      </c>
      <c r="R1921" s="6">
        <f t="shared" si="117"/>
        <v>77.42</v>
      </c>
      <c r="S1921" s="6">
        <f t="shared" si="118"/>
        <v>68.576000000000008</v>
      </c>
      <c r="T1921" s="8">
        <f t="shared" si="119"/>
        <v>0.46971149894517661</v>
      </c>
      <c r="U1921" s="5">
        <f>YEAR(SalesDataTable[[#This Row],[Order Date]])</f>
        <v>2026</v>
      </c>
      <c r="V1921" s="8" t="str">
        <f>"Q"&amp;ROUNDUP(MONTH(SalesDataTable[[#This Row],[Order Date]])/3,0)</f>
        <v>Q3</v>
      </c>
      <c r="W1921" s="9">
        <f>MONTH(SalesDataTable[[#This Row],[Order Date]])</f>
        <v>9</v>
      </c>
      <c r="X1921" s="8" t="str">
        <f>TEXT(SalesDataTable[[#This Row],[Order Date]],"mmm")</f>
        <v>Sep</v>
      </c>
    </row>
    <row r="1922" spans="1:24" ht="16">
      <c r="A1922" s="2">
        <v>4343</v>
      </c>
      <c r="B1922" s="3">
        <v>46283</v>
      </c>
      <c r="C1922" s="5">
        <f>YEAR(SalesDataTable[[#This Row],[Order Date]])</f>
        <v>2026</v>
      </c>
      <c r="D1922" s="14" t="str">
        <f>"Q"&amp;ROUNDUP(MONTH(SalesDataTable[[#This Row],[Order Date]])/3,0)</f>
        <v>Q3</v>
      </c>
      <c r="E1922" s="5">
        <f>MONTH(SalesDataTable[[#This Row],[Order Date]])</f>
        <v>9</v>
      </c>
      <c r="F1922" s="5" t="str">
        <f>TEXT(SalesDataTable[[#This Row],[Order Date]], "MMM")</f>
        <v>Sep</v>
      </c>
      <c r="G1922" s="4" t="s">
        <v>6</v>
      </c>
      <c r="H1922" s="4" t="s">
        <v>43</v>
      </c>
      <c r="I1922" s="4" t="s">
        <v>28</v>
      </c>
      <c r="J1922" s="4" t="s">
        <v>13</v>
      </c>
      <c r="K1922" s="4" t="s">
        <v>23</v>
      </c>
      <c r="L1922" s="4" t="s">
        <v>51</v>
      </c>
      <c r="M1922" s="9">
        <v>2</v>
      </c>
      <c r="N1922" s="6">
        <v>121.37</v>
      </c>
      <c r="O1922" s="7">
        <v>0.05</v>
      </c>
      <c r="P1922" s="6">
        <v>60.13</v>
      </c>
      <c r="Q1922" s="6">
        <f t="shared" ref="Q1922:Q1985" si="120">M1922*N1922*(1-O1922)</f>
        <v>230.60300000000001</v>
      </c>
      <c r="R1922" s="6">
        <f t="shared" ref="R1922:R1985" si="121">M1922*P1922</f>
        <v>120.26</v>
      </c>
      <c r="S1922" s="6">
        <f t="shared" ref="S1922:S1985" si="122">Q1922-R1922</f>
        <v>110.343</v>
      </c>
      <c r="T1922" s="8">
        <f t="shared" ref="T1922:T1985" si="123">IFERROR(S1922/Q1922,0)</f>
        <v>0.47849767782726155</v>
      </c>
      <c r="U1922" s="5">
        <f>YEAR(SalesDataTable[[#This Row],[Order Date]])</f>
        <v>2026</v>
      </c>
      <c r="V1922" s="8" t="str">
        <f>"Q"&amp;ROUNDUP(MONTH(SalesDataTable[[#This Row],[Order Date]])/3,0)</f>
        <v>Q3</v>
      </c>
      <c r="W1922" s="9">
        <f>MONTH(SalesDataTable[[#This Row],[Order Date]])</f>
        <v>9</v>
      </c>
      <c r="X1922" s="8" t="str">
        <f>TEXT(SalesDataTable[[#This Row],[Order Date]],"mmm")</f>
        <v>Sep</v>
      </c>
    </row>
    <row r="1923" spans="1:24" ht="16">
      <c r="A1923" s="2">
        <v>4429</v>
      </c>
      <c r="B1923" s="3">
        <v>46283</v>
      </c>
      <c r="C1923" s="5">
        <f>YEAR(SalesDataTable[[#This Row],[Order Date]])</f>
        <v>2026</v>
      </c>
      <c r="D1923" s="14" t="str">
        <f>"Q"&amp;ROUNDUP(MONTH(SalesDataTable[[#This Row],[Order Date]])/3,0)</f>
        <v>Q3</v>
      </c>
      <c r="E1923" s="5">
        <f>MONTH(SalesDataTable[[#This Row],[Order Date]])</f>
        <v>9</v>
      </c>
      <c r="F1923" s="5" t="str">
        <f>TEXT(SalesDataTable[[#This Row],[Order Date]], "MMM")</f>
        <v>Sep</v>
      </c>
      <c r="G1923" s="4" t="s">
        <v>0</v>
      </c>
      <c r="H1923" s="4" t="s">
        <v>50</v>
      </c>
      <c r="I1923" s="4" t="s">
        <v>2</v>
      </c>
      <c r="J1923" s="4" t="s">
        <v>16</v>
      </c>
      <c r="K1923" s="4" t="s">
        <v>9</v>
      </c>
      <c r="L1923" s="4" t="s">
        <v>17</v>
      </c>
      <c r="M1923" s="9">
        <v>2</v>
      </c>
      <c r="N1923" s="6">
        <v>145.1</v>
      </c>
      <c r="O1923" s="7">
        <v>0.1</v>
      </c>
      <c r="P1923" s="6">
        <v>77.62</v>
      </c>
      <c r="Q1923" s="6">
        <f t="shared" si="120"/>
        <v>261.18</v>
      </c>
      <c r="R1923" s="6">
        <f t="shared" si="121"/>
        <v>155.24</v>
      </c>
      <c r="S1923" s="6">
        <f t="shared" si="122"/>
        <v>105.94</v>
      </c>
      <c r="T1923" s="8">
        <f t="shared" si="123"/>
        <v>0.40562064476606169</v>
      </c>
      <c r="U1923" s="5">
        <f>YEAR(SalesDataTable[[#This Row],[Order Date]])</f>
        <v>2026</v>
      </c>
      <c r="V1923" s="8" t="str">
        <f>"Q"&amp;ROUNDUP(MONTH(SalesDataTable[[#This Row],[Order Date]])/3,0)</f>
        <v>Q3</v>
      </c>
      <c r="W1923" s="9">
        <f>MONTH(SalesDataTable[[#This Row],[Order Date]])</f>
        <v>9</v>
      </c>
      <c r="X1923" s="8" t="str">
        <f>TEXT(SalesDataTable[[#This Row],[Order Date]],"mmm")</f>
        <v>Sep</v>
      </c>
    </row>
    <row r="1924" spans="1:24" ht="16">
      <c r="A1924" s="2">
        <v>4824</v>
      </c>
      <c r="B1924" s="3">
        <v>46283</v>
      </c>
      <c r="C1924" s="5">
        <f>YEAR(SalesDataTable[[#This Row],[Order Date]])</f>
        <v>2026</v>
      </c>
      <c r="D1924" s="14" t="str">
        <f>"Q"&amp;ROUNDUP(MONTH(SalesDataTable[[#This Row],[Order Date]])/3,0)</f>
        <v>Q3</v>
      </c>
      <c r="E1924" s="5">
        <f>MONTH(SalesDataTable[[#This Row],[Order Date]])</f>
        <v>9</v>
      </c>
      <c r="F1924" s="5" t="str">
        <f>TEXT(SalesDataTable[[#This Row],[Order Date]], "MMM")</f>
        <v>Sep</v>
      </c>
      <c r="G1924" s="4" t="s">
        <v>20</v>
      </c>
      <c r="H1924" s="4" t="s">
        <v>33</v>
      </c>
      <c r="I1924" s="4" t="s">
        <v>2</v>
      </c>
      <c r="J1924" s="4" t="s">
        <v>3</v>
      </c>
      <c r="K1924" s="4" t="s">
        <v>34</v>
      </c>
      <c r="L1924" s="4" t="s">
        <v>42</v>
      </c>
      <c r="M1924" s="9">
        <v>1</v>
      </c>
      <c r="N1924" s="6">
        <v>36.729999999999997</v>
      </c>
      <c r="O1924" s="7">
        <v>0.05</v>
      </c>
      <c r="P1924" s="6">
        <v>14.11</v>
      </c>
      <c r="Q1924" s="6">
        <f t="shared" si="120"/>
        <v>34.893499999999996</v>
      </c>
      <c r="R1924" s="6">
        <f t="shared" si="121"/>
        <v>14.11</v>
      </c>
      <c r="S1924" s="6">
        <f t="shared" si="122"/>
        <v>20.783499999999997</v>
      </c>
      <c r="T1924" s="8">
        <f t="shared" si="123"/>
        <v>0.59562669265049362</v>
      </c>
      <c r="U1924" s="5">
        <f>YEAR(SalesDataTable[[#This Row],[Order Date]])</f>
        <v>2026</v>
      </c>
      <c r="V1924" s="8" t="str">
        <f>"Q"&amp;ROUNDUP(MONTH(SalesDataTable[[#This Row],[Order Date]])/3,0)</f>
        <v>Q3</v>
      </c>
      <c r="W1924" s="9">
        <f>MONTH(SalesDataTable[[#This Row],[Order Date]])</f>
        <v>9</v>
      </c>
      <c r="X1924" s="8" t="str">
        <f>TEXT(SalesDataTable[[#This Row],[Order Date]],"mmm")</f>
        <v>Sep</v>
      </c>
    </row>
    <row r="1925" spans="1:24" ht="16">
      <c r="A1925" s="2">
        <v>4881</v>
      </c>
      <c r="B1925" s="3">
        <v>46283</v>
      </c>
      <c r="C1925" s="5">
        <f>YEAR(SalesDataTable[[#This Row],[Order Date]])</f>
        <v>2026</v>
      </c>
      <c r="D1925" s="14" t="str">
        <f>"Q"&amp;ROUNDUP(MONTH(SalesDataTable[[#This Row],[Order Date]])/3,0)</f>
        <v>Q3</v>
      </c>
      <c r="E1925" s="5">
        <f>MONTH(SalesDataTable[[#This Row],[Order Date]])</f>
        <v>9</v>
      </c>
      <c r="F1925" s="5" t="str">
        <f>TEXT(SalesDataTable[[#This Row],[Order Date]], "MMM")</f>
        <v>Sep</v>
      </c>
      <c r="G1925" s="4" t="s">
        <v>11</v>
      </c>
      <c r="H1925" s="4" t="s">
        <v>12</v>
      </c>
      <c r="I1925" s="4" t="s">
        <v>2</v>
      </c>
      <c r="J1925" s="4" t="s">
        <v>16</v>
      </c>
      <c r="K1925" s="4" t="s">
        <v>14</v>
      </c>
      <c r="L1925" s="4" t="s">
        <v>44</v>
      </c>
      <c r="M1925" s="9">
        <v>4</v>
      </c>
      <c r="N1925" s="6">
        <v>134.15</v>
      </c>
      <c r="O1925" s="7">
        <v>0.05</v>
      </c>
      <c r="P1925" s="6">
        <v>65.58</v>
      </c>
      <c r="Q1925" s="6">
        <f t="shared" si="120"/>
        <v>509.77</v>
      </c>
      <c r="R1925" s="6">
        <f t="shared" si="121"/>
        <v>262.32</v>
      </c>
      <c r="S1925" s="6">
        <f t="shared" si="122"/>
        <v>247.45</v>
      </c>
      <c r="T1925" s="8">
        <f t="shared" si="123"/>
        <v>0.48541499107440611</v>
      </c>
      <c r="U1925" s="5">
        <f>YEAR(SalesDataTable[[#This Row],[Order Date]])</f>
        <v>2026</v>
      </c>
      <c r="V1925" s="8" t="str">
        <f>"Q"&amp;ROUNDUP(MONTH(SalesDataTable[[#This Row],[Order Date]])/3,0)</f>
        <v>Q3</v>
      </c>
      <c r="W1925" s="9">
        <f>MONTH(SalesDataTable[[#This Row],[Order Date]])</f>
        <v>9</v>
      </c>
      <c r="X1925" s="8" t="str">
        <f>TEXT(SalesDataTable[[#This Row],[Order Date]],"mmm")</f>
        <v>Sep</v>
      </c>
    </row>
    <row r="1926" spans="1:24" ht="16">
      <c r="A1926" s="2">
        <v>5138</v>
      </c>
      <c r="B1926" s="3">
        <v>46283</v>
      </c>
      <c r="C1926" s="5">
        <f>YEAR(SalesDataTable[[#This Row],[Order Date]])</f>
        <v>2026</v>
      </c>
      <c r="D1926" s="14" t="str">
        <f>"Q"&amp;ROUNDUP(MONTH(SalesDataTable[[#This Row],[Order Date]])/3,0)</f>
        <v>Q3</v>
      </c>
      <c r="E1926" s="5">
        <f>MONTH(SalesDataTable[[#This Row],[Order Date]])</f>
        <v>9</v>
      </c>
      <c r="F1926" s="5" t="str">
        <f>TEXT(SalesDataTable[[#This Row],[Order Date]], "MMM")</f>
        <v>Sep</v>
      </c>
      <c r="G1926" s="4" t="s">
        <v>0</v>
      </c>
      <c r="H1926" s="4" t="s">
        <v>1</v>
      </c>
      <c r="I1926" s="4" t="s">
        <v>8</v>
      </c>
      <c r="J1926" s="4" t="s">
        <v>16</v>
      </c>
      <c r="K1926" s="4" t="s">
        <v>9</v>
      </c>
      <c r="L1926" s="4" t="s">
        <v>10</v>
      </c>
      <c r="M1926" s="9">
        <v>8</v>
      </c>
      <c r="N1926" s="6">
        <v>94.21</v>
      </c>
      <c r="O1926" s="7">
        <v>0.1</v>
      </c>
      <c r="P1926" s="6">
        <v>45.05</v>
      </c>
      <c r="Q1926" s="6">
        <f t="shared" si="120"/>
        <v>678.31200000000001</v>
      </c>
      <c r="R1926" s="6">
        <f t="shared" si="121"/>
        <v>360.4</v>
      </c>
      <c r="S1926" s="6">
        <f t="shared" si="122"/>
        <v>317.91200000000003</v>
      </c>
      <c r="T1926" s="8">
        <f t="shared" si="123"/>
        <v>0.46868107891353833</v>
      </c>
      <c r="U1926" s="5">
        <f>YEAR(SalesDataTable[[#This Row],[Order Date]])</f>
        <v>2026</v>
      </c>
      <c r="V1926" s="8" t="str">
        <f>"Q"&amp;ROUNDUP(MONTH(SalesDataTable[[#This Row],[Order Date]])/3,0)</f>
        <v>Q3</v>
      </c>
      <c r="W1926" s="9">
        <f>MONTH(SalesDataTable[[#This Row],[Order Date]])</f>
        <v>9</v>
      </c>
      <c r="X1926" s="8" t="str">
        <f>TEXT(SalesDataTable[[#This Row],[Order Date]],"mmm")</f>
        <v>Sep</v>
      </c>
    </row>
    <row r="1927" spans="1:24" ht="16">
      <c r="A1927" s="2">
        <v>1214</v>
      </c>
      <c r="B1927" s="3">
        <v>46284</v>
      </c>
      <c r="C1927" s="5">
        <f>YEAR(SalesDataTable[[#This Row],[Order Date]])</f>
        <v>2026</v>
      </c>
      <c r="D1927" s="14" t="str">
        <f>"Q"&amp;ROUNDUP(MONTH(SalesDataTable[[#This Row],[Order Date]])/3,0)</f>
        <v>Q3</v>
      </c>
      <c r="E1927" s="5">
        <f>MONTH(SalesDataTable[[#This Row],[Order Date]])</f>
        <v>9</v>
      </c>
      <c r="F1927" s="5" t="str">
        <f>TEXT(SalesDataTable[[#This Row],[Order Date]], "MMM")</f>
        <v>Sep</v>
      </c>
      <c r="G1927" s="4" t="s">
        <v>0</v>
      </c>
      <c r="H1927" s="4" t="s">
        <v>50</v>
      </c>
      <c r="I1927" s="4" t="s">
        <v>19</v>
      </c>
      <c r="J1927" s="4" t="s">
        <v>3</v>
      </c>
      <c r="K1927" s="4" t="s">
        <v>23</v>
      </c>
      <c r="L1927" s="4" t="s">
        <v>29</v>
      </c>
      <c r="M1927" s="9">
        <v>1</v>
      </c>
      <c r="N1927" s="6">
        <v>198.29</v>
      </c>
      <c r="O1927" s="7">
        <v>0.05</v>
      </c>
      <c r="P1927" s="6">
        <v>106.24</v>
      </c>
      <c r="Q1927" s="6">
        <f t="shared" si="120"/>
        <v>188.37549999999999</v>
      </c>
      <c r="R1927" s="6">
        <f t="shared" si="121"/>
        <v>106.24</v>
      </c>
      <c r="S1927" s="6">
        <f t="shared" si="122"/>
        <v>82.135499999999993</v>
      </c>
      <c r="T1927" s="8">
        <f t="shared" si="123"/>
        <v>0.436020076920831</v>
      </c>
      <c r="U1927" s="5">
        <f>YEAR(SalesDataTable[[#This Row],[Order Date]])</f>
        <v>2026</v>
      </c>
      <c r="V1927" s="8" t="str">
        <f>"Q"&amp;ROUNDUP(MONTH(SalesDataTable[[#This Row],[Order Date]])/3,0)</f>
        <v>Q3</v>
      </c>
      <c r="W1927" s="9">
        <f>MONTH(SalesDataTable[[#This Row],[Order Date]])</f>
        <v>9</v>
      </c>
      <c r="X1927" s="8" t="str">
        <f>TEXT(SalesDataTable[[#This Row],[Order Date]],"mmm")</f>
        <v>Sep</v>
      </c>
    </row>
    <row r="1928" spans="1:24" ht="16">
      <c r="A1928" s="2">
        <v>1346</v>
      </c>
      <c r="B1928" s="3">
        <v>46284</v>
      </c>
      <c r="C1928" s="5">
        <f>YEAR(SalesDataTable[[#This Row],[Order Date]])</f>
        <v>2026</v>
      </c>
      <c r="D1928" s="14" t="str">
        <f>"Q"&amp;ROUNDUP(MONTH(SalesDataTable[[#This Row],[Order Date]])/3,0)</f>
        <v>Q3</v>
      </c>
      <c r="E1928" s="5">
        <f>MONTH(SalesDataTable[[#This Row],[Order Date]])</f>
        <v>9</v>
      </c>
      <c r="F1928" s="5" t="str">
        <f>TEXT(SalesDataTable[[#This Row],[Order Date]], "MMM")</f>
        <v>Sep</v>
      </c>
      <c r="G1928" s="4" t="s">
        <v>6</v>
      </c>
      <c r="H1928" s="4" t="s">
        <v>49</v>
      </c>
      <c r="I1928" s="4" t="s">
        <v>28</v>
      </c>
      <c r="J1928" s="4" t="s">
        <v>3</v>
      </c>
      <c r="K1928" s="4" t="s">
        <v>14</v>
      </c>
      <c r="L1928" s="4" t="s">
        <v>48</v>
      </c>
      <c r="M1928" s="9">
        <v>3</v>
      </c>
      <c r="N1928" s="6">
        <v>166.21</v>
      </c>
      <c r="O1928" s="7">
        <v>0.05</v>
      </c>
      <c r="P1928" s="6">
        <v>85.03</v>
      </c>
      <c r="Q1928" s="6">
        <f t="shared" si="120"/>
        <v>473.69849999999997</v>
      </c>
      <c r="R1928" s="6">
        <f t="shared" si="121"/>
        <v>255.09</v>
      </c>
      <c r="S1928" s="6">
        <f t="shared" si="122"/>
        <v>218.60849999999996</v>
      </c>
      <c r="T1928" s="8">
        <f t="shared" si="123"/>
        <v>0.4614929116304991</v>
      </c>
      <c r="U1928" s="5">
        <f>YEAR(SalesDataTable[[#This Row],[Order Date]])</f>
        <v>2026</v>
      </c>
      <c r="V1928" s="8" t="str">
        <f>"Q"&amp;ROUNDUP(MONTH(SalesDataTable[[#This Row],[Order Date]])/3,0)</f>
        <v>Q3</v>
      </c>
      <c r="W1928" s="9">
        <f>MONTH(SalesDataTable[[#This Row],[Order Date]])</f>
        <v>9</v>
      </c>
      <c r="X1928" s="8" t="str">
        <f>TEXT(SalesDataTable[[#This Row],[Order Date]],"mmm")</f>
        <v>Sep</v>
      </c>
    </row>
    <row r="1929" spans="1:24" ht="16">
      <c r="A1929" s="2">
        <v>1361</v>
      </c>
      <c r="B1929" s="3">
        <v>46284</v>
      </c>
      <c r="C1929" s="5">
        <f>YEAR(SalesDataTable[[#This Row],[Order Date]])</f>
        <v>2026</v>
      </c>
      <c r="D1929" s="14" t="str">
        <f>"Q"&amp;ROUNDUP(MONTH(SalesDataTable[[#This Row],[Order Date]])/3,0)</f>
        <v>Q3</v>
      </c>
      <c r="E1929" s="5">
        <f>MONTH(SalesDataTable[[#This Row],[Order Date]])</f>
        <v>9</v>
      </c>
      <c r="F1929" s="5" t="str">
        <f>TEXT(SalesDataTable[[#This Row],[Order Date]], "MMM")</f>
        <v>Sep</v>
      </c>
      <c r="G1929" s="4" t="s">
        <v>6</v>
      </c>
      <c r="H1929" s="4" t="s">
        <v>27</v>
      </c>
      <c r="I1929" s="4" t="s">
        <v>28</v>
      </c>
      <c r="J1929" s="4" t="s">
        <v>13</v>
      </c>
      <c r="K1929" s="4" t="s">
        <v>4</v>
      </c>
      <c r="L1929" s="4" t="s">
        <v>26</v>
      </c>
      <c r="M1929" s="9">
        <v>1</v>
      </c>
      <c r="N1929" s="6">
        <v>40.700000000000003</v>
      </c>
      <c r="O1929" s="7">
        <v>0.05</v>
      </c>
      <c r="P1929" s="6">
        <v>16.43</v>
      </c>
      <c r="Q1929" s="6">
        <f t="shared" si="120"/>
        <v>38.664999999999999</v>
      </c>
      <c r="R1929" s="6">
        <f t="shared" si="121"/>
        <v>16.43</v>
      </c>
      <c r="S1929" s="6">
        <f t="shared" si="122"/>
        <v>22.234999999999999</v>
      </c>
      <c r="T1929" s="8">
        <f t="shared" si="123"/>
        <v>0.57506789085736454</v>
      </c>
      <c r="U1929" s="5">
        <f>YEAR(SalesDataTable[[#This Row],[Order Date]])</f>
        <v>2026</v>
      </c>
      <c r="V1929" s="8" t="str">
        <f>"Q"&amp;ROUNDUP(MONTH(SalesDataTable[[#This Row],[Order Date]])/3,0)</f>
        <v>Q3</v>
      </c>
      <c r="W1929" s="9">
        <f>MONTH(SalesDataTable[[#This Row],[Order Date]])</f>
        <v>9</v>
      </c>
      <c r="X1929" s="8" t="str">
        <f>TEXT(SalesDataTable[[#This Row],[Order Date]],"mmm")</f>
        <v>Sep</v>
      </c>
    </row>
    <row r="1930" spans="1:24" ht="16">
      <c r="A1930" s="2">
        <v>2728</v>
      </c>
      <c r="B1930" s="3">
        <v>46284</v>
      </c>
      <c r="C1930" s="5">
        <f>YEAR(SalesDataTable[[#This Row],[Order Date]])</f>
        <v>2026</v>
      </c>
      <c r="D1930" s="14" t="str">
        <f>"Q"&amp;ROUNDUP(MONTH(SalesDataTable[[#This Row],[Order Date]])/3,0)</f>
        <v>Q3</v>
      </c>
      <c r="E1930" s="5">
        <f>MONTH(SalesDataTable[[#This Row],[Order Date]])</f>
        <v>9</v>
      </c>
      <c r="F1930" s="5" t="str">
        <f>TEXT(SalesDataTable[[#This Row],[Order Date]], "MMM")</f>
        <v>Sep</v>
      </c>
      <c r="G1930" s="4" t="s">
        <v>0</v>
      </c>
      <c r="H1930" s="4" t="s">
        <v>50</v>
      </c>
      <c r="I1930" s="4" t="s">
        <v>2</v>
      </c>
      <c r="J1930" s="4" t="s">
        <v>13</v>
      </c>
      <c r="K1930" s="4" t="s">
        <v>9</v>
      </c>
      <c r="L1930" s="4" t="s">
        <v>37</v>
      </c>
      <c r="M1930" s="9">
        <v>3</v>
      </c>
      <c r="N1930" s="6">
        <v>153.5</v>
      </c>
      <c r="O1930" s="7">
        <v>0</v>
      </c>
      <c r="P1930" s="6">
        <v>80.819999999999993</v>
      </c>
      <c r="Q1930" s="6">
        <f t="shared" si="120"/>
        <v>460.5</v>
      </c>
      <c r="R1930" s="6">
        <f t="shared" si="121"/>
        <v>242.45999999999998</v>
      </c>
      <c r="S1930" s="6">
        <f t="shared" si="122"/>
        <v>218.04000000000002</v>
      </c>
      <c r="T1930" s="8">
        <f t="shared" si="123"/>
        <v>0.47348534201954401</v>
      </c>
      <c r="U1930" s="5">
        <f>YEAR(SalesDataTable[[#This Row],[Order Date]])</f>
        <v>2026</v>
      </c>
      <c r="V1930" s="8" t="str">
        <f>"Q"&amp;ROUNDUP(MONTH(SalesDataTable[[#This Row],[Order Date]])/3,0)</f>
        <v>Q3</v>
      </c>
      <c r="W1930" s="9">
        <f>MONTH(SalesDataTable[[#This Row],[Order Date]])</f>
        <v>9</v>
      </c>
      <c r="X1930" s="8" t="str">
        <f>TEXT(SalesDataTable[[#This Row],[Order Date]],"mmm")</f>
        <v>Sep</v>
      </c>
    </row>
    <row r="1931" spans="1:24" ht="16">
      <c r="A1931" s="2">
        <v>2788</v>
      </c>
      <c r="B1931" s="3">
        <v>46284</v>
      </c>
      <c r="C1931" s="5">
        <f>YEAR(SalesDataTable[[#This Row],[Order Date]])</f>
        <v>2026</v>
      </c>
      <c r="D1931" s="14" t="str">
        <f>"Q"&amp;ROUNDUP(MONTH(SalesDataTable[[#This Row],[Order Date]])/3,0)</f>
        <v>Q3</v>
      </c>
      <c r="E1931" s="5">
        <f>MONTH(SalesDataTable[[#This Row],[Order Date]])</f>
        <v>9</v>
      </c>
      <c r="F1931" s="5" t="str">
        <f>TEXT(SalesDataTable[[#This Row],[Order Date]], "MMM")</f>
        <v>Sep</v>
      </c>
      <c r="G1931" s="4" t="s">
        <v>6</v>
      </c>
      <c r="H1931" s="4" t="s">
        <v>43</v>
      </c>
      <c r="I1931" s="4" t="s">
        <v>28</v>
      </c>
      <c r="J1931" s="4" t="s">
        <v>13</v>
      </c>
      <c r="K1931" s="4" t="s">
        <v>9</v>
      </c>
      <c r="L1931" s="4" t="s">
        <v>46</v>
      </c>
      <c r="M1931" s="9">
        <v>1</v>
      </c>
      <c r="N1931" s="6">
        <v>70.430000000000007</v>
      </c>
      <c r="O1931" s="7">
        <v>0</v>
      </c>
      <c r="P1931" s="6">
        <v>31.51</v>
      </c>
      <c r="Q1931" s="6">
        <f t="shared" si="120"/>
        <v>70.430000000000007</v>
      </c>
      <c r="R1931" s="6">
        <f t="shared" si="121"/>
        <v>31.51</v>
      </c>
      <c r="S1931" s="6">
        <f t="shared" si="122"/>
        <v>38.92</v>
      </c>
      <c r="T1931" s="8">
        <f t="shared" si="123"/>
        <v>0.55260542382507449</v>
      </c>
      <c r="U1931" s="5">
        <f>YEAR(SalesDataTable[[#This Row],[Order Date]])</f>
        <v>2026</v>
      </c>
      <c r="V1931" s="8" t="str">
        <f>"Q"&amp;ROUNDUP(MONTH(SalesDataTable[[#This Row],[Order Date]])/3,0)</f>
        <v>Q3</v>
      </c>
      <c r="W1931" s="9">
        <f>MONTH(SalesDataTable[[#This Row],[Order Date]])</f>
        <v>9</v>
      </c>
      <c r="X1931" s="8" t="str">
        <f>TEXT(SalesDataTable[[#This Row],[Order Date]],"mmm")</f>
        <v>Sep</v>
      </c>
    </row>
    <row r="1932" spans="1:24" ht="16">
      <c r="A1932" s="2">
        <v>2932</v>
      </c>
      <c r="B1932" s="3">
        <v>46284</v>
      </c>
      <c r="C1932" s="5">
        <f>YEAR(SalesDataTable[[#This Row],[Order Date]])</f>
        <v>2026</v>
      </c>
      <c r="D1932" s="14" t="str">
        <f>"Q"&amp;ROUNDUP(MONTH(SalesDataTable[[#This Row],[Order Date]])/3,0)</f>
        <v>Q3</v>
      </c>
      <c r="E1932" s="5">
        <f>MONTH(SalesDataTable[[#This Row],[Order Date]])</f>
        <v>9</v>
      </c>
      <c r="F1932" s="5" t="str">
        <f>TEXT(SalesDataTable[[#This Row],[Order Date]], "MMM")</f>
        <v>Sep</v>
      </c>
      <c r="G1932" s="4" t="s">
        <v>0</v>
      </c>
      <c r="H1932" s="4" t="s">
        <v>50</v>
      </c>
      <c r="I1932" s="4" t="s">
        <v>19</v>
      </c>
      <c r="J1932" s="4" t="s">
        <v>16</v>
      </c>
      <c r="K1932" s="4" t="s">
        <v>4</v>
      </c>
      <c r="L1932" s="4" t="s">
        <v>22</v>
      </c>
      <c r="M1932" s="9">
        <v>4</v>
      </c>
      <c r="N1932" s="6">
        <v>49.93</v>
      </c>
      <c r="O1932" s="7">
        <v>0</v>
      </c>
      <c r="P1932" s="6">
        <v>22.99</v>
      </c>
      <c r="Q1932" s="6">
        <f t="shared" si="120"/>
        <v>199.72</v>
      </c>
      <c r="R1932" s="6">
        <f t="shared" si="121"/>
        <v>91.96</v>
      </c>
      <c r="S1932" s="6">
        <f t="shared" si="122"/>
        <v>107.76</v>
      </c>
      <c r="T1932" s="8">
        <f t="shared" si="123"/>
        <v>0.53955537752853999</v>
      </c>
      <c r="U1932" s="5">
        <f>YEAR(SalesDataTable[[#This Row],[Order Date]])</f>
        <v>2026</v>
      </c>
      <c r="V1932" s="8" t="str">
        <f>"Q"&amp;ROUNDUP(MONTH(SalesDataTable[[#This Row],[Order Date]])/3,0)</f>
        <v>Q3</v>
      </c>
      <c r="W1932" s="9">
        <f>MONTH(SalesDataTable[[#This Row],[Order Date]])</f>
        <v>9</v>
      </c>
      <c r="X1932" s="8" t="str">
        <f>TEXT(SalesDataTable[[#This Row],[Order Date]],"mmm")</f>
        <v>Sep</v>
      </c>
    </row>
    <row r="1933" spans="1:24" ht="16">
      <c r="A1933" s="2">
        <v>3399</v>
      </c>
      <c r="B1933" s="3">
        <v>46284</v>
      </c>
      <c r="C1933" s="5">
        <f>YEAR(SalesDataTable[[#This Row],[Order Date]])</f>
        <v>2026</v>
      </c>
      <c r="D1933" s="14" t="str">
        <f>"Q"&amp;ROUNDUP(MONTH(SalesDataTable[[#This Row],[Order Date]])/3,0)</f>
        <v>Q3</v>
      </c>
      <c r="E1933" s="5">
        <f>MONTH(SalesDataTable[[#This Row],[Order Date]])</f>
        <v>9</v>
      </c>
      <c r="F1933" s="5" t="str">
        <f>TEXT(SalesDataTable[[#This Row],[Order Date]], "MMM")</f>
        <v>Sep</v>
      </c>
      <c r="G1933" s="4" t="s">
        <v>6</v>
      </c>
      <c r="H1933" s="4" t="s">
        <v>43</v>
      </c>
      <c r="I1933" s="4" t="s">
        <v>19</v>
      </c>
      <c r="J1933" s="4" t="s">
        <v>3</v>
      </c>
      <c r="K1933" s="4" t="s">
        <v>4</v>
      </c>
      <c r="L1933" s="4" t="s">
        <v>22</v>
      </c>
      <c r="M1933" s="9">
        <v>1</v>
      </c>
      <c r="N1933" s="6">
        <v>50.18</v>
      </c>
      <c r="O1933" s="7">
        <v>0</v>
      </c>
      <c r="P1933" s="6">
        <v>22.92</v>
      </c>
      <c r="Q1933" s="6">
        <f t="shared" si="120"/>
        <v>50.18</v>
      </c>
      <c r="R1933" s="6">
        <f t="shared" si="121"/>
        <v>22.92</v>
      </c>
      <c r="S1933" s="6">
        <f t="shared" si="122"/>
        <v>27.259999999999998</v>
      </c>
      <c r="T1933" s="8">
        <f t="shared" si="123"/>
        <v>0.54324432044639293</v>
      </c>
      <c r="U1933" s="5">
        <f>YEAR(SalesDataTable[[#This Row],[Order Date]])</f>
        <v>2026</v>
      </c>
      <c r="V1933" s="8" t="str">
        <f>"Q"&amp;ROUNDUP(MONTH(SalesDataTable[[#This Row],[Order Date]])/3,0)</f>
        <v>Q3</v>
      </c>
      <c r="W1933" s="9">
        <f>MONTH(SalesDataTable[[#This Row],[Order Date]])</f>
        <v>9</v>
      </c>
      <c r="X1933" s="8" t="str">
        <f>TEXT(SalesDataTable[[#This Row],[Order Date]],"mmm")</f>
        <v>Sep</v>
      </c>
    </row>
    <row r="1934" spans="1:24" ht="16">
      <c r="A1934" s="2">
        <v>3588</v>
      </c>
      <c r="B1934" s="3">
        <v>46284</v>
      </c>
      <c r="C1934" s="5">
        <f>YEAR(SalesDataTable[[#This Row],[Order Date]])</f>
        <v>2026</v>
      </c>
      <c r="D1934" s="14" t="str">
        <f>"Q"&amp;ROUNDUP(MONTH(SalesDataTable[[#This Row],[Order Date]])/3,0)</f>
        <v>Q3</v>
      </c>
      <c r="E1934" s="5">
        <f>MONTH(SalesDataTable[[#This Row],[Order Date]])</f>
        <v>9</v>
      </c>
      <c r="F1934" s="5" t="str">
        <f>TEXT(SalesDataTable[[#This Row],[Order Date]], "MMM")</f>
        <v>Sep</v>
      </c>
      <c r="G1934" s="4" t="s">
        <v>20</v>
      </c>
      <c r="H1934" s="4" t="s">
        <v>47</v>
      </c>
      <c r="I1934" s="4" t="s">
        <v>19</v>
      </c>
      <c r="J1934" s="4" t="s">
        <v>13</v>
      </c>
      <c r="K1934" s="4" t="s">
        <v>14</v>
      </c>
      <c r="L1934" s="4" t="s">
        <v>48</v>
      </c>
      <c r="M1934" s="9">
        <v>2</v>
      </c>
      <c r="N1934" s="6">
        <v>164.01</v>
      </c>
      <c r="O1934" s="7">
        <v>0.15</v>
      </c>
      <c r="P1934" s="6">
        <v>87.14</v>
      </c>
      <c r="Q1934" s="6">
        <f t="shared" si="120"/>
        <v>278.81699999999995</v>
      </c>
      <c r="R1934" s="6">
        <f t="shared" si="121"/>
        <v>174.28</v>
      </c>
      <c r="S1934" s="6">
        <f t="shared" si="122"/>
        <v>104.53699999999995</v>
      </c>
      <c r="T1934" s="8">
        <f t="shared" si="123"/>
        <v>0.37493050997607741</v>
      </c>
      <c r="U1934" s="5">
        <f>YEAR(SalesDataTable[[#This Row],[Order Date]])</f>
        <v>2026</v>
      </c>
      <c r="V1934" s="8" t="str">
        <f>"Q"&amp;ROUNDUP(MONTH(SalesDataTable[[#This Row],[Order Date]])/3,0)</f>
        <v>Q3</v>
      </c>
      <c r="W1934" s="9">
        <f>MONTH(SalesDataTable[[#This Row],[Order Date]])</f>
        <v>9</v>
      </c>
      <c r="X1934" s="8" t="str">
        <f>TEXT(SalesDataTable[[#This Row],[Order Date]],"mmm")</f>
        <v>Sep</v>
      </c>
    </row>
    <row r="1935" spans="1:24" ht="16">
      <c r="A1935" s="2">
        <v>3603</v>
      </c>
      <c r="B1935" s="3">
        <v>46284</v>
      </c>
      <c r="C1935" s="5">
        <f>YEAR(SalesDataTable[[#This Row],[Order Date]])</f>
        <v>2026</v>
      </c>
      <c r="D1935" s="14" t="str">
        <f>"Q"&amp;ROUNDUP(MONTH(SalesDataTable[[#This Row],[Order Date]])/3,0)</f>
        <v>Q3</v>
      </c>
      <c r="E1935" s="5">
        <f>MONTH(SalesDataTable[[#This Row],[Order Date]])</f>
        <v>9</v>
      </c>
      <c r="F1935" s="5" t="str">
        <f>TEXT(SalesDataTable[[#This Row],[Order Date]], "MMM")</f>
        <v>Sep</v>
      </c>
      <c r="G1935" s="4" t="s">
        <v>6</v>
      </c>
      <c r="H1935" s="4" t="s">
        <v>49</v>
      </c>
      <c r="I1935" s="4" t="s">
        <v>28</v>
      </c>
      <c r="J1935" s="4" t="s">
        <v>3</v>
      </c>
      <c r="K1935" s="4" t="s">
        <v>4</v>
      </c>
      <c r="L1935" s="4" t="s">
        <v>5</v>
      </c>
      <c r="M1935" s="9">
        <v>2</v>
      </c>
      <c r="N1935" s="6">
        <v>83.77</v>
      </c>
      <c r="O1935" s="7">
        <v>0</v>
      </c>
      <c r="P1935" s="6">
        <v>43.32</v>
      </c>
      <c r="Q1935" s="6">
        <f t="shared" si="120"/>
        <v>167.54</v>
      </c>
      <c r="R1935" s="6">
        <f t="shared" si="121"/>
        <v>86.64</v>
      </c>
      <c r="S1935" s="6">
        <f t="shared" si="122"/>
        <v>80.899999999999991</v>
      </c>
      <c r="T1935" s="8">
        <f t="shared" si="123"/>
        <v>0.4828697624447893</v>
      </c>
      <c r="U1935" s="5">
        <f>YEAR(SalesDataTable[[#This Row],[Order Date]])</f>
        <v>2026</v>
      </c>
      <c r="V1935" s="8" t="str">
        <f>"Q"&amp;ROUNDUP(MONTH(SalesDataTable[[#This Row],[Order Date]])/3,0)</f>
        <v>Q3</v>
      </c>
      <c r="W1935" s="9">
        <f>MONTH(SalesDataTable[[#This Row],[Order Date]])</f>
        <v>9</v>
      </c>
      <c r="X1935" s="8" t="str">
        <f>TEXT(SalesDataTable[[#This Row],[Order Date]],"mmm")</f>
        <v>Sep</v>
      </c>
    </row>
    <row r="1936" spans="1:24" ht="16">
      <c r="A1936" s="2">
        <v>3845</v>
      </c>
      <c r="B1936" s="3">
        <v>46284</v>
      </c>
      <c r="C1936" s="5">
        <f>YEAR(SalesDataTable[[#This Row],[Order Date]])</f>
        <v>2026</v>
      </c>
      <c r="D1936" s="14" t="str">
        <f>"Q"&amp;ROUNDUP(MONTH(SalesDataTable[[#This Row],[Order Date]])/3,0)</f>
        <v>Q3</v>
      </c>
      <c r="E1936" s="5">
        <f>MONTH(SalesDataTable[[#This Row],[Order Date]])</f>
        <v>9</v>
      </c>
      <c r="F1936" s="5" t="str">
        <f>TEXT(SalesDataTable[[#This Row],[Order Date]], "MMM")</f>
        <v>Sep</v>
      </c>
      <c r="G1936" s="4" t="s">
        <v>20</v>
      </c>
      <c r="H1936" s="4" t="s">
        <v>33</v>
      </c>
      <c r="I1936" s="4" t="s">
        <v>2</v>
      </c>
      <c r="J1936" s="4" t="s">
        <v>13</v>
      </c>
      <c r="K1936" s="4" t="s">
        <v>23</v>
      </c>
      <c r="L1936" s="4" t="s">
        <v>40</v>
      </c>
      <c r="M1936" s="9">
        <v>1</v>
      </c>
      <c r="N1936" s="6">
        <v>81.84</v>
      </c>
      <c r="O1936" s="7">
        <v>0</v>
      </c>
      <c r="P1936" s="6">
        <v>38.5</v>
      </c>
      <c r="Q1936" s="6">
        <f t="shared" si="120"/>
        <v>81.84</v>
      </c>
      <c r="R1936" s="6">
        <f t="shared" si="121"/>
        <v>38.5</v>
      </c>
      <c r="S1936" s="6">
        <f t="shared" si="122"/>
        <v>43.34</v>
      </c>
      <c r="T1936" s="8">
        <f t="shared" si="123"/>
        <v>0.52956989247311825</v>
      </c>
      <c r="U1936" s="5">
        <f>YEAR(SalesDataTable[[#This Row],[Order Date]])</f>
        <v>2026</v>
      </c>
      <c r="V1936" s="8" t="str">
        <f>"Q"&amp;ROUNDUP(MONTH(SalesDataTable[[#This Row],[Order Date]])/3,0)</f>
        <v>Q3</v>
      </c>
      <c r="W1936" s="9">
        <f>MONTH(SalesDataTable[[#This Row],[Order Date]])</f>
        <v>9</v>
      </c>
      <c r="X1936" s="8" t="str">
        <f>TEXT(SalesDataTable[[#This Row],[Order Date]],"mmm")</f>
        <v>Sep</v>
      </c>
    </row>
    <row r="1937" spans="1:24" ht="16">
      <c r="A1937" s="2">
        <v>4191</v>
      </c>
      <c r="B1937" s="3">
        <v>46284</v>
      </c>
      <c r="C1937" s="5">
        <f>YEAR(SalesDataTable[[#This Row],[Order Date]])</f>
        <v>2026</v>
      </c>
      <c r="D1937" s="14" t="str">
        <f>"Q"&amp;ROUNDUP(MONTH(SalesDataTable[[#This Row],[Order Date]])/3,0)</f>
        <v>Q3</v>
      </c>
      <c r="E1937" s="5">
        <f>MONTH(SalesDataTable[[#This Row],[Order Date]])</f>
        <v>9</v>
      </c>
      <c r="F1937" s="5" t="str">
        <f>TEXT(SalesDataTable[[#This Row],[Order Date]], "MMM")</f>
        <v>Sep</v>
      </c>
      <c r="G1937" s="4" t="s">
        <v>11</v>
      </c>
      <c r="H1937" s="4" t="s">
        <v>25</v>
      </c>
      <c r="I1937" s="4" t="s">
        <v>28</v>
      </c>
      <c r="J1937" s="4" t="s">
        <v>3</v>
      </c>
      <c r="K1937" s="4" t="s">
        <v>34</v>
      </c>
      <c r="L1937" s="4" t="s">
        <v>35</v>
      </c>
      <c r="M1937" s="9">
        <v>1</v>
      </c>
      <c r="N1937" s="6">
        <v>40.32</v>
      </c>
      <c r="O1937" s="7">
        <v>0.15</v>
      </c>
      <c r="P1937" s="6">
        <v>14.39</v>
      </c>
      <c r="Q1937" s="6">
        <f t="shared" si="120"/>
        <v>34.271999999999998</v>
      </c>
      <c r="R1937" s="6">
        <f t="shared" si="121"/>
        <v>14.39</v>
      </c>
      <c r="S1937" s="6">
        <f t="shared" si="122"/>
        <v>19.881999999999998</v>
      </c>
      <c r="T1937" s="8">
        <f t="shared" si="123"/>
        <v>0.58012371615312786</v>
      </c>
      <c r="U1937" s="5">
        <f>YEAR(SalesDataTable[[#This Row],[Order Date]])</f>
        <v>2026</v>
      </c>
      <c r="V1937" s="8" t="str">
        <f>"Q"&amp;ROUNDUP(MONTH(SalesDataTable[[#This Row],[Order Date]])/3,0)</f>
        <v>Q3</v>
      </c>
      <c r="W1937" s="9">
        <f>MONTH(SalesDataTable[[#This Row],[Order Date]])</f>
        <v>9</v>
      </c>
      <c r="X1937" s="8" t="str">
        <f>TEXT(SalesDataTable[[#This Row],[Order Date]],"mmm")</f>
        <v>Sep</v>
      </c>
    </row>
    <row r="1938" spans="1:24" ht="16">
      <c r="A1938" s="2">
        <v>4269</v>
      </c>
      <c r="B1938" s="3">
        <v>46284</v>
      </c>
      <c r="C1938" s="5">
        <f>YEAR(SalesDataTable[[#This Row],[Order Date]])</f>
        <v>2026</v>
      </c>
      <c r="D1938" s="14" t="str">
        <f>"Q"&amp;ROUNDUP(MONTH(SalesDataTable[[#This Row],[Order Date]])/3,0)</f>
        <v>Q3</v>
      </c>
      <c r="E1938" s="5">
        <f>MONTH(SalesDataTable[[#This Row],[Order Date]])</f>
        <v>9</v>
      </c>
      <c r="F1938" s="5" t="str">
        <f>TEXT(SalesDataTable[[#This Row],[Order Date]], "MMM")</f>
        <v>Sep</v>
      </c>
      <c r="G1938" s="4" t="s">
        <v>11</v>
      </c>
      <c r="H1938" s="4" t="s">
        <v>52</v>
      </c>
      <c r="I1938" s="4" t="s">
        <v>8</v>
      </c>
      <c r="J1938" s="4" t="s">
        <v>16</v>
      </c>
      <c r="K1938" s="4" t="s">
        <v>9</v>
      </c>
      <c r="L1938" s="4" t="s">
        <v>37</v>
      </c>
      <c r="M1938" s="9">
        <v>4</v>
      </c>
      <c r="N1938" s="6">
        <v>155.84</v>
      </c>
      <c r="O1938" s="7">
        <v>0.05</v>
      </c>
      <c r="P1938" s="6">
        <v>80.790000000000006</v>
      </c>
      <c r="Q1938" s="6">
        <f t="shared" si="120"/>
        <v>592.19200000000001</v>
      </c>
      <c r="R1938" s="6">
        <f t="shared" si="121"/>
        <v>323.16000000000003</v>
      </c>
      <c r="S1938" s="6">
        <f t="shared" si="122"/>
        <v>269.03199999999998</v>
      </c>
      <c r="T1938" s="8">
        <f t="shared" si="123"/>
        <v>0.45429860585755966</v>
      </c>
      <c r="U1938" s="5">
        <f>YEAR(SalesDataTable[[#This Row],[Order Date]])</f>
        <v>2026</v>
      </c>
      <c r="V1938" s="8" t="str">
        <f>"Q"&amp;ROUNDUP(MONTH(SalesDataTable[[#This Row],[Order Date]])/3,0)</f>
        <v>Q3</v>
      </c>
      <c r="W1938" s="9">
        <f>MONTH(SalesDataTable[[#This Row],[Order Date]])</f>
        <v>9</v>
      </c>
      <c r="X1938" s="8" t="str">
        <f>TEXT(SalesDataTable[[#This Row],[Order Date]],"mmm")</f>
        <v>Sep</v>
      </c>
    </row>
    <row r="1939" spans="1:24" ht="16">
      <c r="A1939" s="2">
        <v>5</v>
      </c>
      <c r="B1939" s="3">
        <v>46285</v>
      </c>
      <c r="C1939" s="5">
        <f>YEAR(SalesDataTable[[#This Row],[Order Date]])</f>
        <v>2026</v>
      </c>
      <c r="D1939" s="14" t="str">
        <f>"Q"&amp;ROUNDUP(MONTH(SalesDataTable[[#This Row],[Order Date]])/3,0)</f>
        <v>Q3</v>
      </c>
      <c r="E1939" s="5">
        <f>MONTH(SalesDataTable[[#This Row],[Order Date]])</f>
        <v>9</v>
      </c>
      <c r="F1939" s="5" t="str">
        <f>TEXT(SalesDataTable[[#This Row],[Order Date]], "MMM")</f>
        <v>Sep</v>
      </c>
      <c r="G1939" s="4" t="s">
        <v>6</v>
      </c>
      <c r="H1939" s="4" t="s">
        <v>27</v>
      </c>
      <c r="I1939" s="4" t="s">
        <v>2</v>
      </c>
      <c r="J1939" s="4" t="s">
        <v>16</v>
      </c>
      <c r="K1939" s="4" t="s">
        <v>34</v>
      </c>
      <c r="L1939" s="4" t="s">
        <v>45</v>
      </c>
      <c r="M1939" s="9">
        <v>1</v>
      </c>
      <c r="N1939" s="6">
        <v>51.83</v>
      </c>
      <c r="O1939" s="7">
        <v>0</v>
      </c>
      <c r="P1939" s="6">
        <v>21.9</v>
      </c>
      <c r="Q1939" s="6">
        <f t="shared" si="120"/>
        <v>51.83</v>
      </c>
      <c r="R1939" s="6">
        <f t="shared" si="121"/>
        <v>21.9</v>
      </c>
      <c r="S1939" s="6">
        <f t="shared" si="122"/>
        <v>29.93</v>
      </c>
      <c r="T1939" s="8">
        <f t="shared" si="123"/>
        <v>0.57746478873239437</v>
      </c>
      <c r="U1939" s="5">
        <f>YEAR(SalesDataTable[[#This Row],[Order Date]])</f>
        <v>2026</v>
      </c>
      <c r="V1939" s="8" t="str">
        <f>"Q"&amp;ROUNDUP(MONTH(SalesDataTable[[#This Row],[Order Date]])/3,0)</f>
        <v>Q3</v>
      </c>
      <c r="W1939" s="9">
        <f>MONTH(SalesDataTable[[#This Row],[Order Date]])</f>
        <v>9</v>
      </c>
      <c r="X1939" s="8" t="str">
        <f>TEXT(SalesDataTable[[#This Row],[Order Date]],"mmm")</f>
        <v>Sep</v>
      </c>
    </row>
    <row r="1940" spans="1:24" ht="16">
      <c r="A1940" s="2">
        <v>210</v>
      </c>
      <c r="B1940" s="3">
        <v>46285</v>
      </c>
      <c r="C1940" s="5">
        <f>YEAR(SalesDataTable[[#This Row],[Order Date]])</f>
        <v>2026</v>
      </c>
      <c r="D1940" s="14" t="str">
        <f>"Q"&amp;ROUNDUP(MONTH(SalesDataTable[[#This Row],[Order Date]])/3,0)</f>
        <v>Q3</v>
      </c>
      <c r="E1940" s="5">
        <f>MONTH(SalesDataTable[[#This Row],[Order Date]])</f>
        <v>9</v>
      </c>
      <c r="F1940" s="5" t="str">
        <f>TEXT(SalesDataTable[[#This Row],[Order Date]], "MMM")</f>
        <v>Sep</v>
      </c>
      <c r="G1940" s="4" t="s">
        <v>11</v>
      </c>
      <c r="H1940" s="4" t="s">
        <v>18</v>
      </c>
      <c r="I1940" s="4" t="s">
        <v>19</v>
      </c>
      <c r="J1940" s="4" t="s">
        <v>3</v>
      </c>
      <c r="K1940" s="4" t="s">
        <v>23</v>
      </c>
      <c r="L1940" s="4" t="s">
        <v>29</v>
      </c>
      <c r="M1940" s="9">
        <v>1</v>
      </c>
      <c r="N1940" s="6">
        <v>190.77</v>
      </c>
      <c r="O1940" s="7">
        <v>0.05</v>
      </c>
      <c r="P1940" s="6">
        <v>104.69</v>
      </c>
      <c r="Q1940" s="6">
        <f t="shared" si="120"/>
        <v>181.23150000000001</v>
      </c>
      <c r="R1940" s="6">
        <f t="shared" si="121"/>
        <v>104.69</v>
      </c>
      <c r="S1940" s="6">
        <f t="shared" si="122"/>
        <v>76.541500000000013</v>
      </c>
      <c r="T1940" s="8">
        <f t="shared" si="123"/>
        <v>0.42234103894742364</v>
      </c>
      <c r="U1940" s="5">
        <f>YEAR(SalesDataTable[[#This Row],[Order Date]])</f>
        <v>2026</v>
      </c>
      <c r="V1940" s="8" t="str">
        <f>"Q"&amp;ROUNDUP(MONTH(SalesDataTable[[#This Row],[Order Date]])/3,0)</f>
        <v>Q3</v>
      </c>
      <c r="W1940" s="9">
        <f>MONTH(SalesDataTable[[#This Row],[Order Date]])</f>
        <v>9</v>
      </c>
      <c r="X1940" s="8" t="str">
        <f>TEXT(SalesDataTable[[#This Row],[Order Date]],"mmm")</f>
        <v>Sep</v>
      </c>
    </row>
    <row r="1941" spans="1:24" ht="16">
      <c r="A1941" s="2">
        <v>462</v>
      </c>
      <c r="B1941" s="3">
        <v>46285</v>
      </c>
      <c r="C1941" s="5">
        <f>YEAR(SalesDataTable[[#This Row],[Order Date]])</f>
        <v>2026</v>
      </c>
      <c r="D1941" s="14" t="str">
        <f>"Q"&amp;ROUNDUP(MONTH(SalesDataTable[[#This Row],[Order Date]])/3,0)</f>
        <v>Q3</v>
      </c>
      <c r="E1941" s="5">
        <f>MONTH(SalesDataTable[[#This Row],[Order Date]])</f>
        <v>9</v>
      </c>
      <c r="F1941" s="5" t="str">
        <f>TEXT(SalesDataTable[[#This Row],[Order Date]], "MMM")</f>
        <v>Sep</v>
      </c>
      <c r="G1941" s="4" t="s">
        <v>6</v>
      </c>
      <c r="H1941" s="4" t="s">
        <v>43</v>
      </c>
      <c r="I1941" s="4" t="s">
        <v>19</v>
      </c>
      <c r="J1941" s="4" t="s">
        <v>13</v>
      </c>
      <c r="K1941" s="4" t="s">
        <v>4</v>
      </c>
      <c r="L1941" s="4" t="s">
        <v>26</v>
      </c>
      <c r="M1941" s="9">
        <v>2</v>
      </c>
      <c r="N1941" s="6">
        <v>40.049999999999997</v>
      </c>
      <c r="O1941" s="7">
        <v>0.05</v>
      </c>
      <c r="P1941" s="6">
        <v>16.97</v>
      </c>
      <c r="Q1941" s="6">
        <f t="shared" si="120"/>
        <v>76.094999999999985</v>
      </c>
      <c r="R1941" s="6">
        <f t="shared" si="121"/>
        <v>33.94</v>
      </c>
      <c r="S1941" s="6">
        <f t="shared" si="122"/>
        <v>42.154999999999987</v>
      </c>
      <c r="T1941" s="8">
        <f t="shared" si="123"/>
        <v>0.55397857940731976</v>
      </c>
      <c r="U1941" s="5">
        <f>YEAR(SalesDataTable[[#This Row],[Order Date]])</f>
        <v>2026</v>
      </c>
      <c r="V1941" s="8" t="str">
        <f>"Q"&amp;ROUNDUP(MONTH(SalesDataTable[[#This Row],[Order Date]])/3,0)</f>
        <v>Q3</v>
      </c>
      <c r="W1941" s="9">
        <f>MONTH(SalesDataTable[[#This Row],[Order Date]])</f>
        <v>9</v>
      </c>
      <c r="X1941" s="8" t="str">
        <f>TEXT(SalesDataTable[[#This Row],[Order Date]],"mmm")</f>
        <v>Sep</v>
      </c>
    </row>
    <row r="1942" spans="1:24" ht="16">
      <c r="A1942" s="2">
        <v>725</v>
      </c>
      <c r="B1942" s="3">
        <v>46285</v>
      </c>
      <c r="C1942" s="5">
        <f>YEAR(SalesDataTable[[#This Row],[Order Date]])</f>
        <v>2026</v>
      </c>
      <c r="D1942" s="14" t="str">
        <f>"Q"&amp;ROUNDUP(MONTH(SalesDataTable[[#This Row],[Order Date]])/3,0)</f>
        <v>Q3</v>
      </c>
      <c r="E1942" s="5">
        <f>MONTH(SalesDataTable[[#This Row],[Order Date]])</f>
        <v>9</v>
      </c>
      <c r="F1942" s="5" t="str">
        <f>TEXT(SalesDataTable[[#This Row],[Order Date]], "MMM")</f>
        <v>Sep</v>
      </c>
      <c r="G1942" s="4" t="s">
        <v>6</v>
      </c>
      <c r="H1942" s="4" t="s">
        <v>43</v>
      </c>
      <c r="I1942" s="4" t="s">
        <v>2</v>
      </c>
      <c r="J1942" s="4" t="s">
        <v>13</v>
      </c>
      <c r="K1942" s="4" t="s">
        <v>4</v>
      </c>
      <c r="L1942" s="4" t="s">
        <v>5</v>
      </c>
      <c r="M1942" s="9">
        <v>1</v>
      </c>
      <c r="N1942" s="6">
        <v>82.08</v>
      </c>
      <c r="O1942" s="7">
        <v>0.05</v>
      </c>
      <c r="P1942" s="6">
        <v>43.18</v>
      </c>
      <c r="Q1942" s="6">
        <f t="shared" si="120"/>
        <v>77.975999999999999</v>
      </c>
      <c r="R1942" s="6">
        <f t="shared" si="121"/>
        <v>43.18</v>
      </c>
      <c r="S1942" s="6">
        <f t="shared" si="122"/>
        <v>34.795999999999999</v>
      </c>
      <c r="T1942" s="8">
        <f t="shared" si="123"/>
        <v>0.44623986867754178</v>
      </c>
      <c r="U1942" s="5">
        <f>YEAR(SalesDataTable[[#This Row],[Order Date]])</f>
        <v>2026</v>
      </c>
      <c r="V1942" s="8" t="str">
        <f>"Q"&amp;ROUNDUP(MONTH(SalesDataTable[[#This Row],[Order Date]])/3,0)</f>
        <v>Q3</v>
      </c>
      <c r="W1942" s="9">
        <f>MONTH(SalesDataTable[[#This Row],[Order Date]])</f>
        <v>9</v>
      </c>
      <c r="X1942" s="8" t="str">
        <f>TEXT(SalesDataTable[[#This Row],[Order Date]],"mmm")</f>
        <v>Sep</v>
      </c>
    </row>
    <row r="1943" spans="1:24" ht="16">
      <c r="A1943" s="2">
        <v>918</v>
      </c>
      <c r="B1943" s="3">
        <v>46285</v>
      </c>
      <c r="C1943" s="5">
        <f>YEAR(SalesDataTable[[#This Row],[Order Date]])</f>
        <v>2026</v>
      </c>
      <c r="D1943" s="14" t="str">
        <f>"Q"&amp;ROUNDUP(MONTH(SalesDataTable[[#This Row],[Order Date]])/3,0)</f>
        <v>Q3</v>
      </c>
      <c r="E1943" s="5">
        <f>MONTH(SalesDataTable[[#This Row],[Order Date]])</f>
        <v>9</v>
      </c>
      <c r="F1943" s="5" t="str">
        <f>TEXT(SalesDataTable[[#This Row],[Order Date]], "MMM")</f>
        <v>Sep</v>
      </c>
      <c r="G1943" s="4" t="s">
        <v>0</v>
      </c>
      <c r="H1943" s="4" t="s">
        <v>50</v>
      </c>
      <c r="I1943" s="4" t="s">
        <v>2</v>
      </c>
      <c r="J1943" s="4" t="s">
        <v>3</v>
      </c>
      <c r="K1943" s="4" t="s">
        <v>4</v>
      </c>
      <c r="L1943" s="4" t="s">
        <v>22</v>
      </c>
      <c r="M1943" s="9">
        <v>1</v>
      </c>
      <c r="N1943" s="6">
        <v>50.3</v>
      </c>
      <c r="O1943" s="7">
        <v>0.05</v>
      </c>
      <c r="P1943" s="6">
        <v>22.14</v>
      </c>
      <c r="Q1943" s="6">
        <f t="shared" si="120"/>
        <v>47.784999999999997</v>
      </c>
      <c r="R1943" s="6">
        <f t="shared" si="121"/>
        <v>22.14</v>
      </c>
      <c r="S1943" s="6">
        <f t="shared" si="122"/>
        <v>25.644999999999996</v>
      </c>
      <c r="T1943" s="8">
        <f t="shared" si="123"/>
        <v>0.53667468870984614</v>
      </c>
      <c r="U1943" s="5">
        <f>YEAR(SalesDataTable[[#This Row],[Order Date]])</f>
        <v>2026</v>
      </c>
      <c r="V1943" s="8" t="str">
        <f>"Q"&amp;ROUNDUP(MONTH(SalesDataTable[[#This Row],[Order Date]])/3,0)</f>
        <v>Q3</v>
      </c>
      <c r="W1943" s="9">
        <f>MONTH(SalesDataTable[[#This Row],[Order Date]])</f>
        <v>9</v>
      </c>
      <c r="X1943" s="8" t="str">
        <f>TEXT(SalesDataTable[[#This Row],[Order Date]],"mmm")</f>
        <v>Sep</v>
      </c>
    </row>
    <row r="1944" spans="1:24" ht="16">
      <c r="A1944" s="2">
        <v>1442</v>
      </c>
      <c r="B1944" s="3">
        <v>46285</v>
      </c>
      <c r="C1944" s="5">
        <f>YEAR(SalesDataTable[[#This Row],[Order Date]])</f>
        <v>2026</v>
      </c>
      <c r="D1944" s="14" t="str">
        <f>"Q"&amp;ROUNDUP(MONTH(SalesDataTable[[#This Row],[Order Date]])/3,0)</f>
        <v>Q3</v>
      </c>
      <c r="E1944" s="5">
        <f>MONTH(SalesDataTable[[#This Row],[Order Date]])</f>
        <v>9</v>
      </c>
      <c r="F1944" s="5" t="str">
        <f>TEXT(SalesDataTable[[#This Row],[Order Date]], "MMM")</f>
        <v>Sep</v>
      </c>
      <c r="G1944" s="4" t="s">
        <v>11</v>
      </c>
      <c r="H1944" s="4" t="s">
        <v>52</v>
      </c>
      <c r="I1944" s="4" t="s">
        <v>2</v>
      </c>
      <c r="J1944" s="4" t="s">
        <v>13</v>
      </c>
      <c r="K1944" s="4" t="s">
        <v>14</v>
      </c>
      <c r="L1944" s="4" t="s">
        <v>32</v>
      </c>
      <c r="M1944" s="9">
        <v>1</v>
      </c>
      <c r="N1944" s="6">
        <v>47.68</v>
      </c>
      <c r="O1944" s="7">
        <v>0.1</v>
      </c>
      <c r="P1944" s="6">
        <v>18.03</v>
      </c>
      <c r="Q1944" s="6">
        <f t="shared" si="120"/>
        <v>42.911999999999999</v>
      </c>
      <c r="R1944" s="6">
        <f t="shared" si="121"/>
        <v>18.03</v>
      </c>
      <c r="S1944" s="6">
        <f t="shared" si="122"/>
        <v>24.881999999999998</v>
      </c>
      <c r="T1944" s="8">
        <f t="shared" si="123"/>
        <v>0.57983780760626391</v>
      </c>
      <c r="U1944" s="5">
        <f>YEAR(SalesDataTable[[#This Row],[Order Date]])</f>
        <v>2026</v>
      </c>
      <c r="V1944" s="8" t="str">
        <f>"Q"&amp;ROUNDUP(MONTH(SalesDataTable[[#This Row],[Order Date]])/3,0)</f>
        <v>Q3</v>
      </c>
      <c r="W1944" s="9">
        <f>MONTH(SalesDataTable[[#This Row],[Order Date]])</f>
        <v>9</v>
      </c>
      <c r="X1944" s="8" t="str">
        <f>TEXT(SalesDataTable[[#This Row],[Order Date]],"mmm")</f>
        <v>Sep</v>
      </c>
    </row>
    <row r="1945" spans="1:24" ht="16">
      <c r="A1945" s="2">
        <v>4290</v>
      </c>
      <c r="B1945" s="3">
        <v>46285</v>
      </c>
      <c r="C1945" s="5">
        <f>YEAR(SalesDataTable[[#This Row],[Order Date]])</f>
        <v>2026</v>
      </c>
      <c r="D1945" s="14" t="str">
        <f>"Q"&amp;ROUNDUP(MONTH(SalesDataTable[[#This Row],[Order Date]])/3,0)</f>
        <v>Q3</v>
      </c>
      <c r="E1945" s="5">
        <f>MONTH(SalesDataTable[[#This Row],[Order Date]])</f>
        <v>9</v>
      </c>
      <c r="F1945" s="5" t="str">
        <f>TEXT(SalesDataTable[[#This Row],[Order Date]], "MMM")</f>
        <v>Sep</v>
      </c>
      <c r="G1945" s="4" t="s">
        <v>11</v>
      </c>
      <c r="H1945" s="4" t="s">
        <v>12</v>
      </c>
      <c r="I1945" s="4" t="s">
        <v>19</v>
      </c>
      <c r="J1945" s="4" t="s">
        <v>3</v>
      </c>
      <c r="K1945" s="4" t="s">
        <v>4</v>
      </c>
      <c r="L1945" s="4" t="s">
        <v>22</v>
      </c>
      <c r="M1945" s="9">
        <v>2</v>
      </c>
      <c r="N1945" s="6">
        <v>51.48</v>
      </c>
      <c r="O1945" s="7">
        <v>0.05</v>
      </c>
      <c r="P1945" s="6">
        <v>22.38</v>
      </c>
      <c r="Q1945" s="6">
        <f t="shared" si="120"/>
        <v>97.811999999999983</v>
      </c>
      <c r="R1945" s="6">
        <f t="shared" si="121"/>
        <v>44.76</v>
      </c>
      <c r="S1945" s="6">
        <f t="shared" si="122"/>
        <v>53.051999999999985</v>
      </c>
      <c r="T1945" s="8">
        <f t="shared" si="123"/>
        <v>0.54238743712427917</v>
      </c>
      <c r="U1945" s="5">
        <f>YEAR(SalesDataTable[[#This Row],[Order Date]])</f>
        <v>2026</v>
      </c>
      <c r="V1945" s="8" t="str">
        <f>"Q"&amp;ROUNDUP(MONTH(SalesDataTable[[#This Row],[Order Date]])/3,0)</f>
        <v>Q3</v>
      </c>
      <c r="W1945" s="9">
        <f>MONTH(SalesDataTable[[#This Row],[Order Date]])</f>
        <v>9</v>
      </c>
      <c r="X1945" s="8" t="str">
        <f>TEXT(SalesDataTable[[#This Row],[Order Date]],"mmm")</f>
        <v>Sep</v>
      </c>
    </row>
    <row r="1946" spans="1:24" ht="16">
      <c r="A1946" s="2">
        <v>4666</v>
      </c>
      <c r="B1946" s="3">
        <v>46285</v>
      </c>
      <c r="C1946" s="5">
        <f>YEAR(SalesDataTable[[#This Row],[Order Date]])</f>
        <v>2026</v>
      </c>
      <c r="D1946" s="14" t="str">
        <f>"Q"&amp;ROUNDUP(MONTH(SalesDataTable[[#This Row],[Order Date]])/3,0)</f>
        <v>Q3</v>
      </c>
      <c r="E1946" s="5">
        <f>MONTH(SalesDataTable[[#This Row],[Order Date]])</f>
        <v>9</v>
      </c>
      <c r="F1946" s="5" t="str">
        <f>TEXT(SalesDataTable[[#This Row],[Order Date]], "MMM")</f>
        <v>Sep</v>
      </c>
      <c r="G1946" s="4" t="s">
        <v>11</v>
      </c>
      <c r="H1946" s="4" t="s">
        <v>18</v>
      </c>
      <c r="I1946" s="4" t="s">
        <v>2</v>
      </c>
      <c r="J1946" s="4" t="s">
        <v>16</v>
      </c>
      <c r="K1946" s="4" t="s">
        <v>34</v>
      </c>
      <c r="L1946" s="4" t="s">
        <v>38</v>
      </c>
      <c r="M1946" s="9">
        <v>2</v>
      </c>
      <c r="N1946" s="6">
        <v>123.73</v>
      </c>
      <c r="O1946" s="7">
        <v>0</v>
      </c>
      <c r="P1946" s="6">
        <v>68.459999999999994</v>
      </c>
      <c r="Q1946" s="6">
        <f t="shared" si="120"/>
        <v>247.46</v>
      </c>
      <c r="R1946" s="6">
        <f t="shared" si="121"/>
        <v>136.91999999999999</v>
      </c>
      <c r="S1946" s="6">
        <f t="shared" si="122"/>
        <v>110.54000000000002</v>
      </c>
      <c r="T1946" s="8">
        <f t="shared" si="123"/>
        <v>0.44669845631617239</v>
      </c>
      <c r="U1946" s="5">
        <f>YEAR(SalesDataTable[[#This Row],[Order Date]])</f>
        <v>2026</v>
      </c>
      <c r="V1946" s="8" t="str">
        <f>"Q"&amp;ROUNDUP(MONTH(SalesDataTable[[#This Row],[Order Date]])/3,0)</f>
        <v>Q3</v>
      </c>
      <c r="W1946" s="9">
        <f>MONTH(SalesDataTable[[#This Row],[Order Date]])</f>
        <v>9</v>
      </c>
      <c r="X1946" s="8" t="str">
        <f>TEXT(SalesDataTable[[#This Row],[Order Date]],"mmm")</f>
        <v>Sep</v>
      </c>
    </row>
    <row r="1947" spans="1:24" ht="16">
      <c r="A1947" s="2">
        <v>234</v>
      </c>
      <c r="B1947" s="3">
        <v>46286</v>
      </c>
      <c r="C1947" s="5">
        <f>YEAR(SalesDataTable[[#This Row],[Order Date]])</f>
        <v>2026</v>
      </c>
      <c r="D1947" s="14" t="str">
        <f>"Q"&amp;ROUNDUP(MONTH(SalesDataTable[[#This Row],[Order Date]])/3,0)</f>
        <v>Q3</v>
      </c>
      <c r="E1947" s="5">
        <f>MONTH(SalesDataTable[[#This Row],[Order Date]])</f>
        <v>9</v>
      </c>
      <c r="F1947" s="5" t="str">
        <f>TEXT(SalesDataTable[[#This Row],[Order Date]], "MMM")</f>
        <v>Sep</v>
      </c>
      <c r="G1947" s="4" t="s">
        <v>11</v>
      </c>
      <c r="H1947" s="4" t="s">
        <v>25</v>
      </c>
      <c r="I1947" s="4" t="s">
        <v>2</v>
      </c>
      <c r="J1947" s="4" t="s">
        <v>16</v>
      </c>
      <c r="K1947" s="4" t="s">
        <v>9</v>
      </c>
      <c r="L1947" s="4" t="s">
        <v>17</v>
      </c>
      <c r="M1947" s="9">
        <v>2</v>
      </c>
      <c r="N1947" s="6">
        <v>146.81</v>
      </c>
      <c r="O1947" s="7">
        <v>0</v>
      </c>
      <c r="P1947" s="6">
        <v>79.72</v>
      </c>
      <c r="Q1947" s="6">
        <f t="shared" si="120"/>
        <v>293.62</v>
      </c>
      <c r="R1947" s="6">
        <f t="shared" si="121"/>
        <v>159.44</v>
      </c>
      <c r="S1947" s="6">
        <f t="shared" si="122"/>
        <v>134.18</v>
      </c>
      <c r="T1947" s="8">
        <f t="shared" si="123"/>
        <v>0.45698521899053202</v>
      </c>
      <c r="U1947" s="5">
        <f>YEAR(SalesDataTable[[#This Row],[Order Date]])</f>
        <v>2026</v>
      </c>
      <c r="V1947" s="8" t="str">
        <f>"Q"&amp;ROUNDUP(MONTH(SalesDataTable[[#This Row],[Order Date]])/3,0)</f>
        <v>Q3</v>
      </c>
      <c r="W1947" s="9">
        <f>MONTH(SalesDataTable[[#This Row],[Order Date]])</f>
        <v>9</v>
      </c>
      <c r="X1947" s="8" t="str">
        <f>TEXT(SalesDataTable[[#This Row],[Order Date]],"mmm")</f>
        <v>Sep</v>
      </c>
    </row>
    <row r="1948" spans="1:24" ht="16">
      <c r="A1948" s="2">
        <v>802</v>
      </c>
      <c r="B1948" s="3">
        <v>46286</v>
      </c>
      <c r="C1948" s="5">
        <f>YEAR(SalesDataTable[[#This Row],[Order Date]])</f>
        <v>2026</v>
      </c>
      <c r="D1948" s="14" t="str">
        <f>"Q"&amp;ROUNDUP(MONTH(SalesDataTable[[#This Row],[Order Date]])/3,0)</f>
        <v>Q3</v>
      </c>
      <c r="E1948" s="5">
        <f>MONTH(SalesDataTable[[#This Row],[Order Date]])</f>
        <v>9</v>
      </c>
      <c r="F1948" s="5" t="str">
        <f>TEXT(SalesDataTable[[#This Row],[Order Date]], "MMM")</f>
        <v>Sep</v>
      </c>
      <c r="G1948" s="4" t="s">
        <v>6</v>
      </c>
      <c r="H1948" s="4" t="s">
        <v>43</v>
      </c>
      <c r="I1948" s="4" t="s">
        <v>19</v>
      </c>
      <c r="J1948" s="4" t="s">
        <v>3</v>
      </c>
      <c r="K1948" s="4" t="s">
        <v>14</v>
      </c>
      <c r="L1948" s="4" t="s">
        <v>48</v>
      </c>
      <c r="M1948" s="9">
        <v>2</v>
      </c>
      <c r="N1948" s="6">
        <v>167.16</v>
      </c>
      <c r="O1948" s="7">
        <v>0</v>
      </c>
      <c r="P1948" s="6">
        <v>88.51</v>
      </c>
      <c r="Q1948" s="6">
        <f t="shared" si="120"/>
        <v>334.32</v>
      </c>
      <c r="R1948" s="6">
        <f t="shared" si="121"/>
        <v>177.02</v>
      </c>
      <c r="S1948" s="6">
        <f t="shared" si="122"/>
        <v>157.29999999999998</v>
      </c>
      <c r="T1948" s="8">
        <f t="shared" si="123"/>
        <v>0.4705072983967456</v>
      </c>
      <c r="U1948" s="5">
        <f>YEAR(SalesDataTable[[#This Row],[Order Date]])</f>
        <v>2026</v>
      </c>
      <c r="V1948" s="8" t="str">
        <f>"Q"&amp;ROUNDUP(MONTH(SalesDataTable[[#This Row],[Order Date]])/3,0)</f>
        <v>Q3</v>
      </c>
      <c r="W1948" s="9">
        <f>MONTH(SalesDataTable[[#This Row],[Order Date]])</f>
        <v>9</v>
      </c>
      <c r="X1948" s="8" t="str">
        <f>TEXT(SalesDataTable[[#This Row],[Order Date]],"mmm")</f>
        <v>Sep</v>
      </c>
    </row>
    <row r="1949" spans="1:24" ht="16">
      <c r="A1949" s="2">
        <v>1942</v>
      </c>
      <c r="B1949" s="3">
        <v>46286</v>
      </c>
      <c r="C1949" s="5">
        <f>YEAR(SalesDataTable[[#This Row],[Order Date]])</f>
        <v>2026</v>
      </c>
      <c r="D1949" s="14" t="str">
        <f>"Q"&amp;ROUNDUP(MONTH(SalesDataTable[[#This Row],[Order Date]])/3,0)</f>
        <v>Q3</v>
      </c>
      <c r="E1949" s="5">
        <f>MONTH(SalesDataTable[[#This Row],[Order Date]])</f>
        <v>9</v>
      </c>
      <c r="F1949" s="5" t="str">
        <f>TEXT(SalesDataTable[[#This Row],[Order Date]], "MMM")</f>
        <v>Sep</v>
      </c>
      <c r="G1949" s="4" t="s">
        <v>11</v>
      </c>
      <c r="H1949" s="4" t="s">
        <v>12</v>
      </c>
      <c r="I1949" s="4" t="s">
        <v>2</v>
      </c>
      <c r="J1949" s="4" t="s">
        <v>13</v>
      </c>
      <c r="K1949" s="4" t="s">
        <v>4</v>
      </c>
      <c r="L1949" s="4" t="s">
        <v>5</v>
      </c>
      <c r="M1949" s="9">
        <v>1</v>
      </c>
      <c r="N1949" s="6">
        <v>83.69</v>
      </c>
      <c r="O1949" s="7">
        <v>0</v>
      </c>
      <c r="P1949" s="6">
        <v>42.76</v>
      </c>
      <c r="Q1949" s="6">
        <f t="shared" si="120"/>
        <v>83.69</v>
      </c>
      <c r="R1949" s="6">
        <f t="shared" si="121"/>
        <v>42.76</v>
      </c>
      <c r="S1949" s="6">
        <f t="shared" si="122"/>
        <v>40.93</v>
      </c>
      <c r="T1949" s="8">
        <f t="shared" si="123"/>
        <v>0.48906679412116144</v>
      </c>
      <c r="U1949" s="5">
        <f>YEAR(SalesDataTable[[#This Row],[Order Date]])</f>
        <v>2026</v>
      </c>
      <c r="V1949" s="8" t="str">
        <f>"Q"&amp;ROUNDUP(MONTH(SalesDataTable[[#This Row],[Order Date]])/3,0)</f>
        <v>Q3</v>
      </c>
      <c r="W1949" s="9">
        <f>MONTH(SalesDataTable[[#This Row],[Order Date]])</f>
        <v>9</v>
      </c>
      <c r="X1949" s="8" t="str">
        <f>TEXT(SalesDataTable[[#This Row],[Order Date]],"mmm")</f>
        <v>Sep</v>
      </c>
    </row>
    <row r="1950" spans="1:24" ht="16">
      <c r="A1950" s="2">
        <v>2200</v>
      </c>
      <c r="B1950" s="3">
        <v>46286</v>
      </c>
      <c r="C1950" s="5">
        <f>YEAR(SalesDataTable[[#This Row],[Order Date]])</f>
        <v>2026</v>
      </c>
      <c r="D1950" s="14" t="str">
        <f>"Q"&amp;ROUNDUP(MONTH(SalesDataTable[[#This Row],[Order Date]])/3,0)</f>
        <v>Q3</v>
      </c>
      <c r="E1950" s="5">
        <f>MONTH(SalesDataTable[[#This Row],[Order Date]])</f>
        <v>9</v>
      </c>
      <c r="F1950" s="5" t="str">
        <f>TEXT(SalesDataTable[[#This Row],[Order Date]], "MMM")</f>
        <v>Sep</v>
      </c>
      <c r="G1950" s="4" t="s">
        <v>0</v>
      </c>
      <c r="H1950" s="4" t="s">
        <v>1</v>
      </c>
      <c r="I1950" s="4" t="s">
        <v>2</v>
      </c>
      <c r="J1950" s="4" t="s">
        <v>13</v>
      </c>
      <c r="K1950" s="4" t="s">
        <v>4</v>
      </c>
      <c r="L1950" s="4" t="s">
        <v>26</v>
      </c>
      <c r="M1950" s="9">
        <v>1</v>
      </c>
      <c r="N1950" s="6">
        <v>40.4</v>
      </c>
      <c r="O1950" s="7">
        <v>0.15</v>
      </c>
      <c r="P1950" s="6">
        <v>16.47</v>
      </c>
      <c r="Q1950" s="6">
        <f t="shared" si="120"/>
        <v>34.339999999999996</v>
      </c>
      <c r="R1950" s="6">
        <f t="shared" si="121"/>
        <v>16.47</v>
      </c>
      <c r="S1950" s="6">
        <f t="shared" si="122"/>
        <v>17.869999999999997</v>
      </c>
      <c r="T1950" s="8">
        <f t="shared" si="123"/>
        <v>0.52038439138031445</v>
      </c>
      <c r="U1950" s="5">
        <f>YEAR(SalesDataTable[[#This Row],[Order Date]])</f>
        <v>2026</v>
      </c>
      <c r="V1950" s="8" t="str">
        <f>"Q"&amp;ROUNDUP(MONTH(SalesDataTable[[#This Row],[Order Date]])/3,0)</f>
        <v>Q3</v>
      </c>
      <c r="W1950" s="9">
        <f>MONTH(SalesDataTable[[#This Row],[Order Date]])</f>
        <v>9</v>
      </c>
      <c r="X1950" s="8" t="str">
        <f>TEXT(SalesDataTable[[#This Row],[Order Date]],"mmm")</f>
        <v>Sep</v>
      </c>
    </row>
    <row r="1951" spans="1:24" ht="16">
      <c r="A1951" s="2">
        <v>2236</v>
      </c>
      <c r="B1951" s="3">
        <v>46286</v>
      </c>
      <c r="C1951" s="5">
        <f>YEAR(SalesDataTable[[#This Row],[Order Date]])</f>
        <v>2026</v>
      </c>
      <c r="D1951" s="14" t="str">
        <f>"Q"&amp;ROUNDUP(MONTH(SalesDataTable[[#This Row],[Order Date]])/3,0)</f>
        <v>Q3</v>
      </c>
      <c r="E1951" s="5">
        <f>MONTH(SalesDataTable[[#This Row],[Order Date]])</f>
        <v>9</v>
      </c>
      <c r="F1951" s="5" t="str">
        <f>TEXT(SalesDataTable[[#This Row],[Order Date]], "MMM")</f>
        <v>Sep</v>
      </c>
      <c r="G1951" s="4" t="s">
        <v>6</v>
      </c>
      <c r="H1951" s="4" t="s">
        <v>41</v>
      </c>
      <c r="I1951" s="4" t="s">
        <v>2</v>
      </c>
      <c r="J1951" s="4" t="s">
        <v>3</v>
      </c>
      <c r="K1951" s="4" t="s">
        <v>9</v>
      </c>
      <c r="L1951" s="4" t="s">
        <v>17</v>
      </c>
      <c r="M1951" s="9">
        <v>3</v>
      </c>
      <c r="N1951" s="6">
        <v>143.31</v>
      </c>
      <c r="O1951" s="7">
        <v>0</v>
      </c>
      <c r="P1951" s="6">
        <v>81.36</v>
      </c>
      <c r="Q1951" s="6">
        <f t="shared" si="120"/>
        <v>429.93</v>
      </c>
      <c r="R1951" s="6">
        <f t="shared" si="121"/>
        <v>244.07999999999998</v>
      </c>
      <c r="S1951" s="6">
        <f t="shared" si="122"/>
        <v>185.85000000000002</v>
      </c>
      <c r="T1951" s="8">
        <f t="shared" si="123"/>
        <v>0.43227967343521045</v>
      </c>
      <c r="U1951" s="5">
        <f>YEAR(SalesDataTable[[#This Row],[Order Date]])</f>
        <v>2026</v>
      </c>
      <c r="V1951" s="8" t="str">
        <f>"Q"&amp;ROUNDUP(MONTH(SalesDataTable[[#This Row],[Order Date]])/3,0)</f>
        <v>Q3</v>
      </c>
      <c r="W1951" s="9">
        <f>MONTH(SalesDataTable[[#This Row],[Order Date]])</f>
        <v>9</v>
      </c>
      <c r="X1951" s="8" t="str">
        <f>TEXT(SalesDataTable[[#This Row],[Order Date]],"mmm")</f>
        <v>Sep</v>
      </c>
    </row>
    <row r="1952" spans="1:24" ht="16">
      <c r="A1952" s="2">
        <v>4041</v>
      </c>
      <c r="B1952" s="3">
        <v>46286</v>
      </c>
      <c r="C1952" s="5">
        <f>YEAR(SalesDataTable[[#This Row],[Order Date]])</f>
        <v>2026</v>
      </c>
      <c r="D1952" s="14" t="str">
        <f>"Q"&amp;ROUNDUP(MONTH(SalesDataTable[[#This Row],[Order Date]])/3,0)</f>
        <v>Q3</v>
      </c>
      <c r="E1952" s="5">
        <f>MONTH(SalesDataTable[[#This Row],[Order Date]])</f>
        <v>9</v>
      </c>
      <c r="F1952" s="5" t="str">
        <f>TEXT(SalesDataTable[[#This Row],[Order Date]], "MMM")</f>
        <v>Sep</v>
      </c>
      <c r="G1952" s="4" t="s">
        <v>6</v>
      </c>
      <c r="H1952" s="4" t="s">
        <v>41</v>
      </c>
      <c r="I1952" s="4" t="s">
        <v>8</v>
      </c>
      <c r="J1952" s="4" t="s">
        <v>3</v>
      </c>
      <c r="K1952" s="4" t="s">
        <v>34</v>
      </c>
      <c r="L1952" s="4" t="s">
        <v>45</v>
      </c>
      <c r="M1952" s="9">
        <v>15</v>
      </c>
      <c r="N1952" s="6">
        <v>51.1</v>
      </c>
      <c r="O1952" s="7">
        <v>0.1</v>
      </c>
      <c r="P1952" s="6">
        <v>21.9</v>
      </c>
      <c r="Q1952" s="6">
        <f t="shared" si="120"/>
        <v>689.85</v>
      </c>
      <c r="R1952" s="6">
        <f t="shared" si="121"/>
        <v>328.5</v>
      </c>
      <c r="S1952" s="6">
        <f t="shared" si="122"/>
        <v>361.35</v>
      </c>
      <c r="T1952" s="8">
        <f t="shared" si="123"/>
        <v>0.52380952380952384</v>
      </c>
      <c r="U1952" s="5">
        <f>YEAR(SalesDataTable[[#This Row],[Order Date]])</f>
        <v>2026</v>
      </c>
      <c r="V1952" s="8" t="str">
        <f>"Q"&amp;ROUNDUP(MONTH(SalesDataTable[[#This Row],[Order Date]])/3,0)</f>
        <v>Q3</v>
      </c>
      <c r="W1952" s="9">
        <f>MONTH(SalesDataTable[[#This Row],[Order Date]])</f>
        <v>9</v>
      </c>
      <c r="X1952" s="8" t="str">
        <f>TEXT(SalesDataTable[[#This Row],[Order Date]],"mmm")</f>
        <v>Sep</v>
      </c>
    </row>
    <row r="1953" spans="1:24" ht="16">
      <c r="A1953" s="2">
        <v>4435</v>
      </c>
      <c r="B1953" s="3">
        <v>46286</v>
      </c>
      <c r="C1953" s="5">
        <f>YEAR(SalesDataTable[[#This Row],[Order Date]])</f>
        <v>2026</v>
      </c>
      <c r="D1953" s="14" t="str">
        <f>"Q"&amp;ROUNDUP(MONTH(SalesDataTable[[#This Row],[Order Date]])/3,0)</f>
        <v>Q3</v>
      </c>
      <c r="E1953" s="5">
        <f>MONTH(SalesDataTable[[#This Row],[Order Date]])</f>
        <v>9</v>
      </c>
      <c r="F1953" s="5" t="str">
        <f>TEXT(SalesDataTable[[#This Row],[Order Date]], "MMM")</f>
        <v>Sep</v>
      </c>
      <c r="G1953" s="4" t="s">
        <v>20</v>
      </c>
      <c r="H1953" s="4" t="s">
        <v>47</v>
      </c>
      <c r="I1953" s="4" t="s">
        <v>28</v>
      </c>
      <c r="J1953" s="4" t="s">
        <v>13</v>
      </c>
      <c r="K1953" s="4" t="s">
        <v>9</v>
      </c>
      <c r="L1953" s="4" t="s">
        <v>17</v>
      </c>
      <c r="M1953" s="9">
        <v>1</v>
      </c>
      <c r="N1953" s="6">
        <v>146.33000000000001</v>
      </c>
      <c r="O1953" s="7">
        <v>0</v>
      </c>
      <c r="P1953" s="6">
        <v>80.05</v>
      </c>
      <c r="Q1953" s="6">
        <f t="shared" si="120"/>
        <v>146.33000000000001</v>
      </c>
      <c r="R1953" s="6">
        <f t="shared" si="121"/>
        <v>80.05</v>
      </c>
      <c r="S1953" s="6">
        <f t="shared" si="122"/>
        <v>66.280000000000015</v>
      </c>
      <c r="T1953" s="8">
        <f t="shared" si="123"/>
        <v>0.45294881432378875</v>
      </c>
      <c r="U1953" s="5">
        <f>YEAR(SalesDataTable[[#This Row],[Order Date]])</f>
        <v>2026</v>
      </c>
      <c r="V1953" s="8" t="str">
        <f>"Q"&amp;ROUNDUP(MONTH(SalesDataTable[[#This Row],[Order Date]])/3,0)</f>
        <v>Q3</v>
      </c>
      <c r="W1953" s="9">
        <f>MONTH(SalesDataTable[[#This Row],[Order Date]])</f>
        <v>9</v>
      </c>
      <c r="X1953" s="8" t="str">
        <f>TEXT(SalesDataTable[[#This Row],[Order Date]],"mmm")</f>
        <v>Sep</v>
      </c>
    </row>
    <row r="1954" spans="1:24" ht="16">
      <c r="A1954" s="2">
        <v>305</v>
      </c>
      <c r="B1954" s="3">
        <v>46287</v>
      </c>
      <c r="C1954" s="5">
        <f>YEAR(SalesDataTable[[#This Row],[Order Date]])</f>
        <v>2026</v>
      </c>
      <c r="D1954" s="14" t="str">
        <f>"Q"&amp;ROUNDUP(MONTH(SalesDataTable[[#This Row],[Order Date]])/3,0)</f>
        <v>Q3</v>
      </c>
      <c r="E1954" s="5">
        <f>MONTH(SalesDataTable[[#This Row],[Order Date]])</f>
        <v>9</v>
      </c>
      <c r="F1954" s="5" t="str">
        <f>TEXT(SalesDataTable[[#This Row],[Order Date]], "MMM")</f>
        <v>Sep</v>
      </c>
      <c r="G1954" s="4" t="s">
        <v>20</v>
      </c>
      <c r="H1954" s="4" t="s">
        <v>33</v>
      </c>
      <c r="I1954" s="4" t="s">
        <v>2</v>
      </c>
      <c r="J1954" s="4" t="s">
        <v>3</v>
      </c>
      <c r="K1954" s="4" t="s">
        <v>14</v>
      </c>
      <c r="L1954" s="4" t="s">
        <v>44</v>
      </c>
      <c r="M1954" s="9">
        <v>1</v>
      </c>
      <c r="N1954" s="6">
        <v>130.69999999999999</v>
      </c>
      <c r="O1954" s="7">
        <v>0.05</v>
      </c>
      <c r="P1954" s="6">
        <v>68.23</v>
      </c>
      <c r="Q1954" s="6">
        <f t="shared" si="120"/>
        <v>124.16499999999998</v>
      </c>
      <c r="R1954" s="6">
        <f t="shared" si="121"/>
        <v>68.23</v>
      </c>
      <c r="S1954" s="6">
        <f t="shared" si="122"/>
        <v>55.934999999999974</v>
      </c>
      <c r="T1954" s="8">
        <f t="shared" si="123"/>
        <v>0.45048926831232622</v>
      </c>
      <c r="U1954" s="5">
        <f>YEAR(SalesDataTable[[#This Row],[Order Date]])</f>
        <v>2026</v>
      </c>
      <c r="V1954" s="8" t="str">
        <f>"Q"&amp;ROUNDUP(MONTH(SalesDataTable[[#This Row],[Order Date]])/3,0)</f>
        <v>Q3</v>
      </c>
      <c r="W1954" s="9">
        <f>MONTH(SalesDataTable[[#This Row],[Order Date]])</f>
        <v>9</v>
      </c>
      <c r="X1954" s="8" t="str">
        <f>TEXT(SalesDataTable[[#This Row],[Order Date]],"mmm")</f>
        <v>Sep</v>
      </c>
    </row>
    <row r="1955" spans="1:24" ht="16">
      <c r="A1955" s="2">
        <v>808</v>
      </c>
      <c r="B1955" s="3">
        <v>46287</v>
      </c>
      <c r="C1955" s="5">
        <f>YEAR(SalesDataTable[[#This Row],[Order Date]])</f>
        <v>2026</v>
      </c>
      <c r="D1955" s="14" t="str">
        <f>"Q"&amp;ROUNDUP(MONTH(SalesDataTable[[#This Row],[Order Date]])/3,0)</f>
        <v>Q3</v>
      </c>
      <c r="E1955" s="5">
        <f>MONTH(SalesDataTable[[#This Row],[Order Date]])</f>
        <v>9</v>
      </c>
      <c r="F1955" s="5" t="str">
        <f>TEXT(SalesDataTable[[#This Row],[Order Date]], "MMM")</f>
        <v>Sep</v>
      </c>
      <c r="G1955" s="4" t="s">
        <v>6</v>
      </c>
      <c r="H1955" s="4" t="s">
        <v>43</v>
      </c>
      <c r="I1955" s="4" t="s">
        <v>8</v>
      </c>
      <c r="J1955" s="4" t="s">
        <v>16</v>
      </c>
      <c r="K1955" s="4" t="s">
        <v>34</v>
      </c>
      <c r="L1955" s="4" t="s">
        <v>35</v>
      </c>
      <c r="M1955" s="9">
        <v>8</v>
      </c>
      <c r="N1955" s="6">
        <v>39.630000000000003</v>
      </c>
      <c r="O1955" s="7">
        <v>0.15</v>
      </c>
      <c r="P1955" s="6">
        <v>14.61</v>
      </c>
      <c r="Q1955" s="6">
        <f t="shared" si="120"/>
        <v>269.48400000000004</v>
      </c>
      <c r="R1955" s="6">
        <f t="shared" si="121"/>
        <v>116.88</v>
      </c>
      <c r="S1955" s="6">
        <f t="shared" si="122"/>
        <v>152.60400000000004</v>
      </c>
      <c r="T1955" s="8">
        <f t="shared" si="123"/>
        <v>0.56628222825844954</v>
      </c>
      <c r="U1955" s="5">
        <f>YEAR(SalesDataTable[[#This Row],[Order Date]])</f>
        <v>2026</v>
      </c>
      <c r="V1955" s="8" t="str">
        <f>"Q"&amp;ROUNDUP(MONTH(SalesDataTable[[#This Row],[Order Date]])/3,0)</f>
        <v>Q3</v>
      </c>
      <c r="W1955" s="9">
        <f>MONTH(SalesDataTable[[#This Row],[Order Date]])</f>
        <v>9</v>
      </c>
      <c r="X1955" s="8" t="str">
        <f>TEXT(SalesDataTable[[#This Row],[Order Date]],"mmm")</f>
        <v>Sep</v>
      </c>
    </row>
    <row r="1956" spans="1:24" ht="16">
      <c r="A1956" s="2">
        <v>1029</v>
      </c>
      <c r="B1956" s="3">
        <v>46287</v>
      </c>
      <c r="C1956" s="5">
        <f>YEAR(SalesDataTable[[#This Row],[Order Date]])</f>
        <v>2026</v>
      </c>
      <c r="D1956" s="14" t="str">
        <f>"Q"&amp;ROUNDUP(MONTH(SalesDataTable[[#This Row],[Order Date]])/3,0)</f>
        <v>Q3</v>
      </c>
      <c r="E1956" s="5">
        <f>MONTH(SalesDataTable[[#This Row],[Order Date]])</f>
        <v>9</v>
      </c>
      <c r="F1956" s="5" t="str">
        <f>TEXT(SalesDataTable[[#This Row],[Order Date]], "MMM")</f>
        <v>Sep</v>
      </c>
      <c r="G1956" s="4" t="s">
        <v>6</v>
      </c>
      <c r="H1956" s="4" t="s">
        <v>27</v>
      </c>
      <c r="I1956" s="4" t="s">
        <v>2</v>
      </c>
      <c r="J1956" s="4" t="s">
        <v>3</v>
      </c>
      <c r="K1956" s="4" t="s">
        <v>14</v>
      </c>
      <c r="L1956" s="4" t="s">
        <v>44</v>
      </c>
      <c r="M1956" s="9">
        <v>1</v>
      </c>
      <c r="N1956" s="6">
        <v>132.36000000000001</v>
      </c>
      <c r="O1956" s="7">
        <v>0.05</v>
      </c>
      <c r="P1956" s="6">
        <v>66.63</v>
      </c>
      <c r="Q1956" s="6">
        <f t="shared" si="120"/>
        <v>125.742</v>
      </c>
      <c r="R1956" s="6">
        <f t="shared" si="121"/>
        <v>66.63</v>
      </c>
      <c r="S1956" s="6">
        <f t="shared" si="122"/>
        <v>59.112000000000009</v>
      </c>
      <c r="T1956" s="8">
        <f t="shared" si="123"/>
        <v>0.47010545402490822</v>
      </c>
      <c r="U1956" s="5">
        <f>YEAR(SalesDataTable[[#This Row],[Order Date]])</f>
        <v>2026</v>
      </c>
      <c r="V1956" s="8" t="str">
        <f>"Q"&amp;ROUNDUP(MONTH(SalesDataTable[[#This Row],[Order Date]])/3,0)</f>
        <v>Q3</v>
      </c>
      <c r="W1956" s="9">
        <f>MONTH(SalesDataTable[[#This Row],[Order Date]])</f>
        <v>9</v>
      </c>
      <c r="X1956" s="8" t="str">
        <f>TEXT(SalesDataTable[[#This Row],[Order Date]],"mmm")</f>
        <v>Sep</v>
      </c>
    </row>
    <row r="1957" spans="1:24" ht="16">
      <c r="A1957" s="2">
        <v>1721</v>
      </c>
      <c r="B1957" s="3">
        <v>46287</v>
      </c>
      <c r="C1957" s="5">
        <f>YEAR(SalesDataTable[[#This Row],[Order Date]])</f>
        <v>2026</v>
      </c>
      <c r="D1957" s="14" t="str">
        <f>"Q"&amp;ROUNDUP(MONTH(SalesDataTable[[#This Row],[Order Date]])/3,0)</f>
        <v>Q3</v>
      </c>
      <c r="E1957" s="5">
        <f>MONTH(SalesDataTable[[#This Row],[Order Date]])</f>
        <v>9</v>
      </c>
      <c r="F1957" s="5" t="str">
        <f>TEXT(SalesDataTable[[#This Row],[Order Date]], "MMM")</f>
        <v>Sep</v>
      </c>
      <c r="G1957" s="4" t="s">
        <v>20</v>
      </c>
      <c r="H1957" s="4" t="s">
        <v>31</v>
      </c>
      <c r="I1957" s="4" t="s">
        <v>2</v>
      </c>
      <c r="J1957" s="4" t="s">
        <v>16</v>
      </c>
      <c r="K1957" s="4" t="s">
        <v>9</v>
      </c>
      <c r="L1957" s="4" t="s">
        <v>37</v>
      </c>
      <c r="M1957" s="9">
        <v>1</v>
      </c>
      <c r="N1957" s="6">
        <v>156.81</v>
      </c>
      <c r="O1957" s="7">
        <v>0</v>
      </c>
      <c r="P1957" s="6">
        <v>78.2</v>
      </c>
      <c r="Q1957" s="6">
        <f t="shared" si="120"/>
        <v>156.81</v>
      </c>
      <c r="R1957" s="6">
        <f t="shared" si="121"/>
        <v>78.2</v>
      </c>
      <c r="S1957" s="6">
        <f t="shared" si="122"/>
        <v>78.61</v>
      </c>
      <c r="T1957" s="8">
        <f t="shared" si="123"/>
        <v>0.50130731458452904</v>
      </c>
      <c r="U1957" s="5">
        <f>YEAR(SalesDataTable[[#This Row],[Order Date]])</f>
        <v>2026</v>
      </c>
      <c r="V1957" s="8" t="str">
        <f>"Q"&amp;ROUNDUP(MONTH(SalesDataTable[[#This Row],[Order Date]])/3,0)</f>
        <v>Q3</v>
      </c>
      <c r="W1957" s="9">
        <f>MONTH(SalesDataTable[[#This Row],[Order Date]])</f>
        <v>9</v>
      </c>
      <c r="X1957" s="8" t="str">
        <f>TEXT(SalesDataTable[[#This Row],[Order Date]],"mmm")</f>
        <v>Sep</v>
      </c>
    </row>
    <row r="1958" spans="1:24" ht="16">
      <c r="A1958" s="2">
        <v>2425</v>
      </c>
      <c r="B1958" s="3">
        <v>46287</v>
      </c>
      <c r="C1958" s="5">
        <f>YEAR(SalesDataTable[[#This Row],[Order Date]])</f>
        <v>2026</v>
      </c>
      <c r="D1958" s="14" t="str">
        <f>"Q"&amp;ROUNDUP(MONTH(SalesDataTable[[#This Row],[Order Date]])/3,0)</f>
        <v>Q3</v>
      </c>
      <c r="E1958" s="5">
        <f>MONTH(SalesDataTable[[#This Row],[Order Date]])</f>
        <v>9</v>
      </c>
      <c r="F1958" s="5" t="str">
        <f>TEXT(SalesDataTable[[#This Row],[Order Date]], "MMM")</f>
        <v>Sep</v>
      </c>
      <c r="G1958" s="4" t="s">
        <v>20</v>
      </c>
      <c r="H1958" s="4" t="s">
        <v>33</v>
      </c>
      <c r="I1958" s="4" t="s">
        <v>28</v>
      </c>
      <c r="J1958" s="4" t="s">
        <v>13</v>
      </c>
      <c r="K1958" s="4" t="s">
        <v>14</v>
      </c>
      <c r="L1958" s="4" t="s">
        <v>44</v>
      </c>
      <c r="M1958" s="9">
        <v>3</v>
      </c>
      <c r="N1958" s="6">
        <v>134.52000000000001</v>
      </c>
      <c r="O1958" s="7">
        <v>0.05</v>
      </c>
      <c r="P1958" s="6">
        <v>65.19</v>
      </c>
      <c r="Q1958" s="6">
        <f t="shared" si="120"/>
        <v>383.38200000000006</v>
      </c>
      <c r="R1958" s="6">
        <f t="shared" si="121"/>
        <v>195.57</v>
      </c>
      <c r="S1958" s="6">
        <f t="shared" si="122"/>
        <v>187.81200000000007</v>
      </c>
      <c r="T1958" s="8">
        <f t="shared" si="123"/>
        <v>0.48988215409174152</v>
      </c>
      <c r="U1958" s="5">
        <f>YEAR(SalesDataTable[[#This Row],[Order Date]])</f>
        <v>2026</v>
      </c>
      <c r="V1958" s="8" t="str">
        <f>"Q"&amp;ROUNDUP(MONTH(SalesDataTable[[#This Row],[Order Date]])/3,0)</f>
        <v>Q3</v>
      </c>
      <c r="W1958" s="9">
        <f>MONTH(SalesDataTable[[#This Row],[Order Date]])</f>
        <v>9</v>
      </c>
      <c r="X1958" s="8" t="str">
        <f>TEXT(SalesDataTable[[#This Row],[Order Date]],"mmm")</f>
        <v>Sep</v>
      </c>
    </row>
    <row r="1959" spans="1:24" ht="16">
      <c r="A1959" s="2">
        <v>3322</v>
      </c>
      <c r="B1959" s="3">
        <v>46287</v>
      </c>
      <c r="C1959" s="5">
        <f>YEAR(SalesDataTable[[#This Row],[Order Date]])</f>
        <v>2026</v>
      </c>
      <c r="D1959" s="14" t="str">
        <f>"Q"&amp;ROUNDUP(MONTH(SalesDataTable[[#This Row],[Order Date]])/3,0)</f>
        <v>Q3</v>
      </c>
      <c r="E1959" s="5">
        <f>MONTH(SalesDataTable[[#This Row],[Order Date]])</f>
        <v>9</v>
      </c>
      <c r="F1959" s="5" t="str">
        <f>TEXT(SalesDataTable[[#This Row],[Order Date]], "MMM")</f>
        <v>Sep</v>
      </c>
      <c r="G1959" s="4" t="s">
        <v>20</v>
      </c>
      <c r="H1959" s="4" t="s">
        <v>33</v>
      </c>
      <c r="I1959" s="4" t="s">
        <v>2</v>
      </c>
      <c r="J1959" s="4" t="s">
        <v>3</v>
      </c>
      <c r="K1959" s="4" t="s">
        <v>23</v>
      </c>
      <c r="L1959" s="4" t="s">
        <v>51</v>
      </c>
      <c r="M1959" s="9">
        <v>1</v>
      </c>
      <c r="N1959" s="6">
        <v>124.51</v>
      </c>
      <c r="O1959" s="7">
        <v>0</v>
      </c>
      <c r="P1959" s="6">
        <v>59.97</v>
      </c>
      <c r="Q1959" s="6">
        <f t="shared" si="120"/>
        <v>124.51</v>
      </c>
      <c r="R1959" s="6">
        <f t="shared" si="121"/>
        <v>59.97</v>
      </c>
      <c r="S1959" s="6">
        <f t="shared" si="122"/>
        <v>64.540000000000006</v>
      </c>
      <c r="T1959" s="8">
        <f t="shared" si="123"/>
        <v>0.51835193960324477</v>
      </c>
      <c r="U1959" s="5">
        <f>YEAR(SalesDataTable[[#This Row],[Order Date]])</f>
        <v>2026</v>
      </c>
      <c r="V1959" s="8" t="str">
        <f>"Q"&amp;ROUNDUP(MONTH(SalesDataTable[[#This Row],[Order Date]])/3,0)</f>
        <v>Q3</v>
      </c>
      <c r="W1959" s="9">
        <f>MONTH(SalesDataTable[[#This Row],[Order Date]])</f>
        <v>9</v>
      </c>
      <c r="X1959" s="8" t="str">
        <f>TEXT(SalesDataTable[[#This Row],[Order Date]],"mmm")</f>
        <v>Sep</v>
      </c>
    </row>
    <row r="1960" spans="1:24" ht="16">
      <c r="A1960" s="2">
        <v>3821</v>
      </c>
      <c r="B1960" s="3">
        <v>46287</v>
      </c>
      <c r="C1960" s="5">
        <f>YEAR(SalesDataTable[[#This Row],[Order Date]])</f>
        <v>2026</v>
      </c>
      <c r="D1960" s="14" t="str">
        <f>"Q"&amp;ROUNDUP(MONTH(SalesDataTable[[#This Row],[Order Date]])/3,0)</f>
        <v>Q3</v>
      </c>
      <c r="E1960" s="5">
        <f>MONTH(SalesDataTable[[#This Row],[Order Date]])</f>
        <v>9</v>
      </c>
      <c r="F1960" s="5" t="str">
        <f>TEXT(SalesDataTable[[#This Row],[Order Date]], "MMM")</f>
        <v>Sep</v>
      </c>
      <c r="G1960" s="4" t="s">
        <v>11</v>
      </c>
      <c r="H1960" s="4" t="s">
        <v>18</v>
      </c>
      <c r="I1960" s="4" t="s">
        <v>2</v>
      </c>
      <c r="J1960" s="4" t="s">
        <v>3</v>
      </c>
      <c r="K1960" s="4" t="s">
        <v>9</v>
      </c>
      <c r="L1960" s="4" t="s">
        <v>17</v>
      </c>
      <c r="M1960" s="9">
        <v>1</v>
      </c>
      <c r="N1960" s="6">
        <v>141</v>
      </c>
      <c r="O1960" s="7">
        <v>0</v>
      </c>
      <c r="P1960" s="6">
        <v>79.010000000000005</v>
      </c>
      <c r="Q1960" s="6">
        <f t="shared" si="120"/>
        <v>141</v>
      </c>
      <c r="R1960" s="6">
        <f t="shared" si="121"/>
        <v>79.010000000000005</v>
      </c>
      <c r="S1960" s="6">
        <f t="shared" si="122"/>
        <v>61.989999999999995</v>
      </c>
      <c r="T1960" s="8">
        <f t="shared" si="123"/>
        <v>0.43964539007092196</v>
      </c>
      <c r="U1960" s="5">
        <f>YEAR(SalesDataTable[[#This Row],[Order Date]])</f>
        <v>2026</v>
      </c>
      <c r="V1960" s="8" t="str">
        <f>"Q"&amp;ROUNDUP(MONTH(SalesDataTable[[#This Row],[Order Date]])/3,0)</f>
        <v>Q3</v>
      </c>
      <c r="W1960" s="9">
        <f>MONTH(SalesDataTable[[#This Row],[Order Date]])</f>
        <v>9</v>
      </c>
      <c r="X1960" s="8" t="str">
        <f>TEXT(SalesDataTable[[#This Row],[Order Date]],"mmm")</f>
        <v>Sep</v>
      </c>
    </row>
    <row r="1961" spans="1:24" ht="16">
      <c r="A1961" s="2">
        <v>3899</v>
      </c>
      <c r="B1961" s="3">
        <v>46287</v>
      </c>
      <c r="C1961" s="5">
        <f>YEAR(SalesDataTable[[#This Row],[Order Date]])</f>
        <v>2026</v>
      </c>
      <c r="D1961" s="14" t="str">
        <f>"Q"&amp;ROUNDUP(MONTH(SalesDataTable[[#This Row],[Order Date]])/3,0)</f>
        <v>Q3</v>
      </c>
      <c r="E1961" s="5">
        <f>MONTH(SalesDataTable[[#This Row],[Order Date]])</f>
        <v>9</v>
      </c>
      <c r="F1961" s="5" t="str">
        <f>TEXT(SalesDataTable[[#This Row],[Order Date]], "MMM")</f>
        <v>Sep</v>
      </c>
      <c r="G1961" s="4" t="s">
        <v>20</v>
      </c>
      <c r="H1961" s="4" t="s">
        <v>21</v>
      </c>
      <c r="I1961" s="4" t="s">
        <v>8</v>
      </c>
      <c r="J1961" s="4" t="s">
        <v>3</v>
      </c>
      <c r="K1961" s="4" t="s">
        <v>23</v>
      </c>
      <c r="L1961" s="4" t="s">
        <v>51</v>
      </c>
      <c r="M1961" s="9">
        <v>6</v>
      </c>
      <c r="N1961" s="6">
        <v>121.7</v>
      </c>
      <c r="O1961" s="7">
        <v>0.15</v>
      </c>
      <c r="P1961" s="6">
        <v>61.26</v>
      </c>
      <c r="Q1961" s="6">
        <f t="shared" si="120"/>
        <v>620.67000000000007</v>
      </c>
      <c r="R1961" s="6">
        <f t="shared" si="121"/>
        <v>367.56</v>
      </c>
      <c r="S1961" s="6">
        <f t="shared" si="122"/>
        <v>253.11000000000007</v>
      </c>
      <c r="T1961" s="8">
        <f t="shared" si="123"/>
        <v>0.40780124703948967</v>
      </c>
      <c r="U1961" s="5">
        <f>YEAR(SalesDataTable[[#This Row],[Order Date]])</f>
        <v>2026</v>
      </c>
      <c r="V1961" s="8" t="str">
        <f>"Q"&amp;ROUNDUP(MONTH(SalesDataTable[[#This Row],[Order Date]])/3,0)</f>
        <v>Q3</v>
      </c>
      <c r="W1961" s="9">
        <f>MONTH(SalesDataTable[[#This Row],[Order Date]])</f>
        <v>9</v>
      </c>
      <c r="X1961" s="8" t="str">
        <f>TEXT(SalesDataTable[[#This Row],[Order Date]],"mmm")</f>
        <v>Sep</v>
      </c>
    </row>
    <row r="1962" spans="1:24" ht="16">
      <c r="A1962" s="2">
        <v>4807</v>
      </c>
      <c r="B1962" s="3">
        <v>46287</v>
      </c>
      <c r="C1962" s="5">
        <f>YEAR(SalesDataTable[[#This Row],[Order Date]])</f>
        <v>2026</v>
      </c>
      <c r="D1962" s="14" t="str">
        <f>"Q"&amp;ROUNDUP(MONTH(SalesDataTable[[#This Row],[Order Date]])/3,0)</f>
        <v>Q3</v>
      </c>
      <c r="E1962" s="5">
        <f>MONTH(SalesDataTable[[#This Row],[Order Date]])</f>
        <v>9</v>
      </c>
      <c r="F1962" s="5" t="str">
        <f>TEXT(SalesDataTable[[#This Row],[Order Date]], "MMM")</f>
        <v>Sep</v>
      </c>
      <c r="G1962" s="4" t="s">
        <v>20</v>
      </c>
      <c r="H1962" s="4" t="s">
        <v>31</v>
      </c>
      <c r="I1962" s="4" t="s">
        <v>8</v>
      </c>
      <c r="J1962" s="4" t="s">
        <v>16</v>
      </c>
      <c r="K1962" s="4" t="s">
        <v>4</v>
      </c>
      <c r="L1962" s="4" t="s">
        <v>30</v>
      </c>
      <c r="M1962" s="9">
        <v>4</v>
      </c>
      <c r="N1962" s="6">
        <v>103.86</v>
      </c>
      <c r="O1962" s="7">
        <v>0.1</v>
      </c>
      <c r="P1962" s="6">
        <v>50.12</v>
      </c>
      <c r="Q1962" s="6">
        <f t="shared" si="120"/>
        <v>373.89600000000002</v>
      </c>
      <c r="R1962" s="6">
        <f t="shared" si="121"/>
        <v>200.48</v>
      </c>
      <c r="S1962" s="6">
        <f t="shared" si="122"/>
        <v>173.41600000000003</v>
      </c>
      <c r="T1962" s="8">
        <f t="shared" si="123"/>
        <v>0.46380811776536796</v>
      </c>
      <c r="U1962" s="5">
        <f>YEAR(SalesDataTable[[#This Row],[Order Date]])</f>
        <v>2026</v>
      </c>
      <c r="V1962" s="8" t="str">
        <f>"Q"&amp;ROUNDUP(MONTH(SalesDataTable[[#This Row],[Order Date]])/3,0)</f>
        <v>Q3</v>
      </c>
      <c r="W1962" s="9">
        <f>MONTH(SalesDataTable[[#This Row],[Order Date]])</f>
        <v>9</v>
      </c>
      <c r="X1962" s="8" t="str">
        <f>TEXT(SalesDataTable[[#This Row],[Order Date]],"mmm")</f>
        <v>Sep</v>
      </c>
    </row>
    <row r="1963" spans="1:24" ht="16">
      <c r="A1963" s="2">
        <v>30</v>
      </c>
      <c r="B1963" s="3">
        <v>46288</v>
      </c>
      <c r="C1963" s="5">
        <f>YEAR(SalesDataTable[[#This Row],[Order Date]])</f>
        <v>2026</v>
      </c>
      <c r="D1963" s="14" t="str">
        <f>"Q"&amp;ROUNDUP(MONTH(SalesDataTable[[#This Row],[Order Date]])/3,0)</f>
        <v>Q3</v>
      </c>
      <c r="E1963" s="5">
        <f>MONTH(SalesDataTable[[#This Row],[Order Date]])</f>
        <v>9</v>
      </c>
      <c r="F1963" s="5" t="str">
        <f>TEXT(SalesDataTable[[#This Row],[Order Date]], "MMM")</f>
        <v>Sep</v>
      </c>
      <c r="G1963" s="4" t="s">
        <v>11</v>
      </c>
      <c r="H1963" s="4" t="s">
        <v>25</v>
      </c>
      <c r="I1963" s="4" t="s">
        <v>28</v>
      </c>
      <c r="J1963" s="4" t="s">
        <v>3</v>
      </c>
      <c r="K1963" s="4" t="s">
        <v>9</v>
      </c>
      <c r="L1963" s="4" t="s">
        <v>10</v>
      </c>
      <c r="M1963" s="9">
        <v>2</v>
      </c>
      <c r="N1963" s="6">
        <v>93.82</v>
      </c>
      <c r="O1963" s="7">
        <v>0.05</v>
      </c>
      <c r="P1963" s="6">
        <v>45.57</v>
      </c>
      <c r="Q1963" s="6">
        <f t="shared" si="120"/>
        <v>178.25799999999998</v>
      </c>
      <c r="R1963" s="6">
        <f t="shared" si="121"/>
        <v>91.14</v>
      </c>
      <c r="S1963" s="6">
        <f t="shared" si="122"/>
        <v>87.117999999999981</v>
      </c>
      <c r="T1963" s="8">
        <f t="shared" si="123"/>
        <v>0.48871859888476249</v>
      </c>
      <c r="U1963" s="5">
        <f>YEAR(SalesDataTable[[#This Row],[Order Date]])</f>
        <v>2026</v>
      </c>
      <c r="V1963" s="8" t="str">
        <f>"Q"&amp;ROUNDUP(MONTH(SalesDataTable[[#This Row],[Order Date]])/3,0)</f>
        <v>Q3</v>
      </c>
      <c r="W1963" s="9">
        <f>MONTH(SalesDataTable[[#This Row],[Order Date]])</f>
        <v>9</v>
      </c>
      <c r="X1963" s="8" t="str">
        <f>TEXT(SalesDataTable[[#This Row],[Order Date]],"mmm")</f>
        <v>Sep</v>
      </c>
    </row>
    <row r="1964" spans="1:24" ht="16">
      <c r="A1964" s="2">
        <v>3027</v>
      </c>
      <c r="B1964" s="3">
        <v>46288</v>
      </c>
      <c r="C1964" s="5">
        <f>YEAR(SalesDataTable[[#This Row],[Order Date]])</f>
        <v>2026</v>
      </c>
      <c r="D1964" s="14" t="str">
        <f>"Q"&amp;ROUNDUP(MONTH(SalesDataTable[[#This Row],[Order Date]])/3,0)</f>
        <v>Q3</v>
      </c>
      <c r="E1964" s="5">
        <f>MONTH(SalesDataTable[[#This Row],[Order Date]])</f>
        <v>9</v>
      </c>
      <c r="F1964" s="5" t="str">
        <f>TEXT(SalesDataTable[[#This Row],[Order Date]], "MMM")</f>
        <v>Sep</v>
      </c>
      <c r="G1964" s="4" t="s">
        <v>20</v>
      </c>
      <c r="H1964" s="4" t="s">
        <v>33</v>
      </c>
      <c r="I1964" s="4" t="s">
        <v>8</v>
      </c>
      <c r="J1964" s="4" t="s">
        <v>16</v>
      </c>
      <c r="K1964" s="4" t="s">
        <v>9</v>
      </c>
      <c r="L1964" s="4" t="s">
        <v>37</v>
      </c>
      <c r="M1964" s="9">
        <v>8</v>
      </c>
      <c r="N1964" s="6">
        <v>155.13999999999999</v>
      </c>
      <c r="O1964" s="7">
        <v>0.1</v>
      </c>
      <c r="P1964" s="6">
        <v>76.87</v>
      </c>
      <c r="Q1964" s="6">
        <f t="shared" si="120"/>
        <v>1117.008</v>
      </c>
      <c r="R1964" s="6">
        <f t="shared" si="121"/>
        <v>614.96</v>
      </c>
      <c r="S1964" s="6">
        <f t="shared" si="122"/>
        <v>502.048</v>
      </c>
      <c r="T1964" s="8">
        <f t="shared" si="123"/>
        <v>0.44945783736553363</v>
      </c>
      <c r="U1964" s="5">
        <f>YEAR(SalesDataTable[[#This Row],[Order Date]])</f>
        <v>2026</v>
      </c>
      <c r="V1964" s="8" t="str">
        <f>"Q"&amp;ROUNDUP(MONTH(SalesDataTable[[#This Row],[Order Date]])/3,0)</f>
        <v>Q3</v>
      </c>
      <c r="W1964" s="9">
        <f>MONTH(SalesDataTable[[#This Row],[Order Date]])</f>
        <v>9</v>
      </c>
      <c r="X1964" s="8" t="str">
        <f>TEXT(SalesDataTable[[#This Row],[Order Date]],"mmm")</f>
        <v>Sep</v>
      </c>
    </row>
    <row r="1965" spans="1:24" ht="16">
      <c r="A1965" s="2">
        <v>3690</v>
      </c>
      <c r="B1965" s="3">
        <v>46288</v>
      </c>
      <c r="C1965" s="5">
        <f>YEAR(SalesDataTable[[#This Row],[Order Date]])</f>
        <v>2026</v>
      </c>
      <c r="D1965" s="14" t="str">
        <f>"Q"&amp;ROUNDUP(MONTH(SalesDataTable[[#This Row],[Order Date]])/3,0)</f>
        <v>Q3</v>
      </c>
      <c r="E1965" s="5">
        <f>MONTH(SalesDataTable[[#This Row],[Order Date]])</f>
        <v>9</v>
      </c>
      <c r="F1965" s="5" t="str">
        <f>TEXT(SalesDataTable[[#This Row],[Order Date]], "MMM")</f>
        <v>Sep</v>
      </c>
      <c r="G1965" s="4" t="s">
        <v>20</v>
      </c>
      <c r="H1965" s="4" t="s">
        <v>33</v>
      </c>
      <c r="I1965" s="4" t="s">
        <v>2</v>
      </c>
      <c r="J1965" s="4" t="s">
        <v>3</v>
      </c>
      <c r="K1965" s="4" t="s">
        <v>9</v>
      </c>
      <c r="L1965" s="4" t="s">
        <v>10</v>
      </c>
      <c r="M1965" s="9">
        <v>3</v>
      </c>
      <c r="N1965" s="6">
        <v>92.14</v>
      </c>
      <c r="O1965" s="7">
        <v>0.05</v>
      </c>
      <c r="P1965" s="6">
        <v>45.25</v>
      </c>
      <c r="Q1965" s="6">
        <f t="shared" si="120"/>
        <v>262.59899999999999</v>
      </c>
      <c r="R1965" s="6">
        <f t="shared" si="121"/>
        <v>135.75</v>
      </c>
      <c r="S1965" s="6">
        <f t="shared" si="122"/>
        <v>126.84899999999999</v>
      </c>
      <c r="T1965" s="8">
        <f t="shared" si="123"/>
        <v>0.48305210606285626</v>
      </c>
      <c r="U1965" s="5">
        <f>YEAR(SalesDataTable[[#This Row],[Order Date]])</f>
        <v>2026</v>
      </c>
      <c r="V1965" s="8" t="str">
        <f>"Q"&amp;ROUNDUP(MONTH(SalesDataTable[[#This Row],[Order Date]])/3,0)</f>
        <v>Q3</v>
      </c>
      <c r="W1965" s="9">
        <f>MONTH(SalesDataTable[[#This Row],[Order Date]])</f>
        <v>9</v>
      </c>
      <c r="X1965" s="8" t="str">
        <f>TEXT(SalesDataTable[[#This Row],[Order Date]],"mmm")</f>
        <v>Sep</v>
      </c>
    </row>
    <row r="1966" spans="1:24" ht="16">
      <c r="A1966" s="2">
        <v>600</v>
      </c>
      <c r="B1966" s="3">
        <v>46289</v>
      </c>
      <c r="C1966" s="5">
        <f>YEAR(SalesDataTable[[#This Row],[Order Date]])</f>
        <v>2026</v>
      </c>
      <c r="D1966" s="14" t="str">
        <f>"Q"&amp;ROUNDUP(MONTH(SalesDataTable[[#This Row],[Order Date]])/3,0)</f>
        <v>Q3</v>
      </c>
      <c r="E1966" s="5">
        <f>MONTH(SalesDataTable[[#This Row],[Order Date]])</f>
        <v>9</v>
      </c>
      <c r="F1966" s="5" t="str">
        <f>TEXT(SalesDataTable[[#This Row],[Order Date]], "MMM")</f>
        <v>Sep</v>
      </c>
      <c r="G1966" s="4" t="s">
        <v>6</v>
      </c>
      <c r="H1966" s="4" t="s">
        <v>43</v>
      </c>
      <c r="I1966" s="4" t="s">
        <v>19</v>
      </c>
      <c r="J1966" s="4" t="s">
        <v>3</v>
      </c>
      <c r="K1966" s="4" t="s">
        <v>4</v>
      </c>
      <c r="L1966" s="4" t="s">
        <v>26</v>
      </c>
      <c r="M1966" s="9">
        <v>6</v>
      </c>
      <c r="N1966" s="6">
        <v>39.880000000000003</v>
      </c>
      <c r="O1966" s="7">
        <v>0.05</v>
      </c>
      <c r="P1966" s="6">
        <v>16.79</v>
      </c>
      <c r="Q1966" s="6">
        <f t="shared" si="120"/>
        <v>227.31600000000003</v>
      </c>
      <c r="R1966" s="6">
        <f t="shared" si="121"/>
        <v>100.74</v>
      </c>
      <c r="S1966" s="6">
        <f t="shared" si="122"/>
        <v>126.57600000000004</v>
      </c>
      <c r="T1966" s="8">
        <f t="shared" si="123"/>
        <v>0.5568283798764716</v>
      </c>
      <c r="U1966" s="5">
        <f>YEAR(SalesDataTable[[#This Row],[Order Date]])</f>
        <v>2026</v>
      </c>
      <c r="V1966" s="8" t="str">
        <f>"Q"&amp;ROUNDUP(MONTH(SalesDataTable[[#This Row],[Order Date]])/3,0)</f>
        <v>Q3</v>
      </c>
      <c r="W1966" s="9">
        <f>MONTH(SalesDataTable[[#This Row],[Order Date]])</f>
        <v>9</v>
      </c>
      <c r="X1966" s="8" t="str">
        <f>TEXT(SalesDataTable[[#This Row],[Order Date]],"mmm")</f>
        <v>Sep</v>
      </c>
    </row>
    <row r="1967" spans="1:24" ht="16">
      <c r="A1967" s="2">
        <v>1931</v>
      </c>
      <c r="B1967" s="3">
        <v>46289</v>
      </c>
      <c r="C1967" s="5">
        <f>YEAR(SalesDataTable[[#This Row],[Order Date]])</f>
        <v>2026</v>
      </c>
      <c r="D1967" s="14" t="str">
        <f>"Q"&amp;ROUNDUP(MONTH(SalesDataTable[[#This Row],[Order Date]])/3,0)</f>
        <v>Q3</v>
      </c>
      <c r="E1967" s="5">
        <f>MONTH(SalesDataTable[[#This Row],[Order Date]])</f>
        <v>9</v>
      </c>
      <c r="F1967" s="5" t="str">
        <f>TEXT(SalesDataTable[[#This Row],[Order Date]], "MMM")</f>
        <v>Sep</v>
      </c>
      <c r="G1967" s="4" t="s">
        <v>11</v>
      </c>
      <c r="H1967" s="4" t="s">
        <v>52</v>
      </c>
      <c r="I1967" s="4" t="s">
        <v>2</v>
      </c>
      <c r="J1967" s="4" t="s">
        <v>3</v>
      </c>
      <c r="K1967" s="4" t="s">
        <v>14</v>
      </c>
      <c r="L1967" s="4" t="s">
        <v>15</v>
      </c>
      <c r="M1967" s="9">
        <v>4</v>
      </c>
      <c r="N1967" s="6">
        <v>35.700000000000003</v>
      </c>
      <c r="O1967" s="7">
        <v>0</v>
      </c>
      <c r="P1967" s="6">
        <v>13.91</v>
      </c>
      <c r="Q1967" s="6">
        <f t="shared" si="120"/>
        <v>142.80000000000001</v>
      </c>
      <c r="R1967" s="6">
        <f t="shared" si="121"/>
        <v>55.64</v>
      </c>
      <c r="S1967" s="6">
        <f t="shared" si="122"/>
        <v>87.160000000000011</v>
      </c>
      <c r="T1967" s="8">
        <f t="shared" si="123"/>
        <v>0.61036414565826336</v>
      </c>
      <c r="U1967" s="5">
        <f>YEAR(SalesDataTable[[#This Row],[Order Date]])</f>
        <v>2026</v>
      </c>
      <c r="V1967" s="8" t="str">
        <f>"Q"&amp;ROUNDUP(MONTH(SalesDataTable[[#This Row],[Order Date]])/3,0)</f>
        <v>Q3</v>
      </c>
      <c r="W1967" s="9">
        <f>MONTH(SalesDataTable[[#This Row],[Order Date]])</f>
        <v>9</v>
      </c>
      <c r="X1967" s="8" t="str">
        <f>TEXT(SalesDataTable[[#This Row],[Order Date]],"mmm")</f>
        <v>Sep</v>
      </c>
    </row>
    <row r="1968" spans="1:24" ht="16">
      <c r="A1968" s="2">
        <v>2124</v>
      </c>
      <c r="B1968" s="3">
        <v>46289</v>
      </c>
      <c r="C1968" s="5">
        <f>YEAR(SalesDataTable[[#This Row],[Order Date]])</f>
        <v>2026</v>
      </c>
      <c r="D1968" s="14" t="str">
        <f>"Q"&amp;ROUNDUP(MONTH(SalesDataTable[[#This Row],[Order Date]])/3,0)</f>
        <v>Q3</v>
      </c>
      <c r="E1968" s="5">
        <f>MONTH(SalesDataTable[[#This Row],[Order Date]])</f>
        <v>9</v>
      </c>
      <c r="F1968" s="5" t="str">
        <f>TEXT(SalesDataTable[[#This Row],[Order Date]], "MMM")</f>
        <v>Sep</v>
      </c>
      <c r="G1968" s="4" t="s">
        <v>20</v>
      </c>
      <c r="H1968" s="4" t="s">
        <v>33</v>
      </c>
      <c r="I1968" s="4" t="s">
        <v>19</v>
      </c>
      <c r="J1968" s="4" t="s">
        <v>13</v>
      </c>
      <c r="K1968" s="4" t="s">
        <v>4</v>
      </c>
      <c r="L1968" s="4" t="s">
        <v>30</v>
      </c>
      <c r="M1968" s="9">
        <v>6</v>
      </c>
      <c r="N1968" s="6">
        <v>104.16</v>
      </c>
      <c r="O1968" s="7">
        <v>0</v>
      </c>
      <c r="P1968" s="6">
        <v>51.76</v>
      </c>
      <c r="Q1968" s="6">
        <f t="shared" si="120"/>
        <v>624.96</v>
      </c>
      <c r="R1968" s="6">
        <f t="shared" si="121"/>
        <v>310.56</v>
      </c>
      <c r="S1968" s="6">
        <f t="shared" si="122"/>
        <v>314.40000000000003</v>
      </c>
      <c r="T1968" s="8">
        <f t="shared" si="123"/>
        <v>0.50307219662058378</v>
      </c>
      <c r="U1968" s="5">
        <f>YEAR(SalesDataTable[[#This Row],[Order Date]])</f>
        <v>2026</v>
      </c>
      <c r="V1968" s="8" t="str">
        <f>"Q"&amp;ROUNDUP(MONTH(SalesDataTable[[#This Row],[Order Date]])/3,0)</f>
        <v>Q3</v>
      </c>
      <c r="W1968" s="9">
        <f>MONTH(SalesDataTable[[#This Row],[Order Date]])</f>
        <v>9</v>
      </c>
      <c r="X1968" s="8" t="str">
        <f>TEXT(SalesDataTable[[#This Row],[Order Date]],"mmm")</f>
        <v>Sep</v>
      </c>
    </row>
    <row r="1969" spans="1:24" ht="16">
      <c r="A1969" s="2">
        <v>2789</v>
      </c>
      <c r="B1969" s="3">
        <v>46289</v>
      </c>
      <c r="C1969" s="5">
        <f>YEAR(SalesDataTable[[#This Row],[Order Date]])</f>
        <v>2026</v>
      </c>
      <c r="D1969" s="14" t="str">
        <f>"Q"&amp;ROUNDUP(MONTH(SalesDataTable[[#This Row],[Order Date]])/3,0)</f>
        <v>Q3</v>
      </c>
      <c r="E1969" s="5">
        <f>MONTH(SalesDataTable[[#This Row],[Order Date]])</f>
        <v>9</v>
      </c>
      <c r="F1969" s="5" t="str">
        <f>TEXT(SalesDataTable[[#This Row],[Order Date]], "MMM")</f>
        <v>Sep</v>
      </c>
      <c r="G1969" s="4" t="s">
        <v>11</v>
      </c>
      <c r="H1969" s="4" t="s">
        <v>52</v>
      </c>
      <c r="I1969" s="4" t="s">
        <v>2</v>
      </c>
      <c r="J1969" s="4" t="s">
        <v>13</v>
      </c>
      <c r="K1969" s="4" t="s">
        <v>9</v>
      </c>
      <c r="L1969" s="4" t="s">
        <v>17</v>
      </c>
      <c r="M1969" s="9">
        <v>5</v>
      </c>
      <c r="N1969" s="6">
        <v>147.21</v>
      </c>
      <c r="O1969" s="7">
        <v>0.05</v>
      </c>
      <c r="P1969" s="6">
        <v>79.14</v>
      </c>
      <c r="Q1969" s="6">
        <f t="shared" si="120"/>
        <v>699.24750000000006</v>
      </c>
      <c r="R1969" s="6">
        <f t="shared" si="121"/>
        <v>395.7</v>
      </c>
      <c r="S1969" s="6">
        <f t="shared" si="122"/>
        <v>303.54750000000007</v>
      </c>
      <c r="T1969" s="8">
        <f t="shared" si="123"/>
        <v>0.43410594961011667</v>
      </c>
      <c r="U1969" s="5">
        <f>YEAR(SalesDataTable[[#This Row],[Order Date]])</f>
        <v>2026</v>
      </c>
      <c r="V1969" s="8" t="str">
        <f>"Q"&amp;ROUNDUP(MONTH(SalesDataTable[[#This Row],[Order Date]])/3,0)</f>
        <v>Q3</v>
      </c>
      <c r="W1969" s="9">
        <f>MONTH(SalesDataTable[[#This Row],[Order Date]])</f>
        <v>9</v>
      </c>
      <c r="X1969" s="8" t="str">
        <f>TEXT(SalesDataTable[[#This Row],[Order Date]],"mmm")</f>
        <v>Sep</v>
      </c>
    </row>
    <row r="1970" spans="1:24" ht="16">
      <c r="A1970" s="2">
        <v>2921</v>
      </c>
      <c r="B1970" s="3">
        <v>46289</v>
      </c>
      <c r="C1970" s="5">
        <f>YEAR(SalesDataTable[[#This Row],[Order Date]])</f>
        <v>2026</v>
      </c>
      <c r="D1970" s="14" t="str">
        <f>"Q"&amp;ROUNDUP(MONTH(SalesDataTable[[#This Row],[Order Date]])/3,0)</f>
        <v>Q3</v>
      </c>
      <c r="E1970" s="5">
        <f>MONTH(SalesDataTable[[#This Row],[Order Date]])</f>
        <v>9</v>
      </c>
      <c r="F1970" s="5" t="str">
        <f>TEXT(SalesDataTable[[#This Row],[Order Date]], "MMM")</f>
        <v>Sep</v>
      </c>
      <c r="G1970" s="4" t="s">
        <v>0</v>
      </c>
      <c r="H1970" s="4" t="s">
        <v>1</v>
      </c>
      <c r="I1970" s="4" t="s">
        <v>2</v>
      </c>
      <c r="J1970" s="4" t="s">
        <v>13</v>
      </c>
      <c r="K1970" s="4" t="s">
        <v>23</v>
      </c>
      <c r="L1970" s="4" t="s">
        <v>29</v>
      </c>
      <c r="M1970" s="9">
        <v>3</v>
      </c>
      <c r="N1970" s="6">
        <v>195.68</v>
      </c>
      <c r="O1970" s="7">
        <v>0.05</v>
      </c>
      <c r="P1970" s="6">
        <v>102.16</v>
      </c>
      <c r="Q1970" s="6">
        <f t="shared" si="120"/>
        <v>557.68799999999999</v>
      </c>
      <c r="R1970" s="6">
        <f t="shared" si="121"/>
        <v>306.48</v>
      </c>
      <c r="S1970" s="6">
        <f t="shared" si="122"/>
        <v>251.20799999999997</v>
      </c>
      <c r="T1970" s="8">
        <f t="shared" si="123"/>
        <v>0.45044541033696256</v>
      </c>
      <c r="U1970" s="5">
        <f>YEAR(SalesDataTable[[#This Row],[Order Date]])</f>
        <v>2026</v>
      </c>
      <c r="V1970" s="8" t="str">
        <f>"Q"&amp;ROUNDUP(MONTH(SalesDataTable[[#This Row],[Order Date]])/3,0)</f>
        <v>Q3</v>
      </c>
      <c r="W1970" s="9">
        <f>MONTH(SalesDataTable[[#This Row],[Order Date]])</f>
        <v>9</v>
      </c>
      <c r="X1970" s="8" t="str">
        <f>TEXT(SalesDataTable[[#This Row],[Order Date]],"mmm")</f>
        <v>Sep</v>
      </c>
    </row>
    <row r="1971" spans="1:24" ht="16">
      <c r="A1971" s="2">
        <v>3108</v>
      </c>
      <c r="B1971" s="3">
        <v>46289</v>
      </c>
      <c r="C1971" s="5">
        <f>YEAR(SalesDataTable[[#This Row],[Order Date]])</f>
        <v>2026</v>
      </c>
      <c r="D1971" s="14" t="str">
        <f>"Q"&amp;ROUNDUP(MONTH(SalesDataTable[[#This Row],[Order Date]])/3,0)</f>
        <v>Q3</v>
      </c>
      <c r="E1971" s="5">
        <f>MONTH(SalesDataTable[[#This Row],[Order Date]])</f>
        <v>9</v>
      </c>
      <c r="F1971" s="5" t="str">
        <f>TEXT(SalesDataTable[[#This Row],[Order Date]], "MMM")</f>
        <v>Sep</v>
      </c>
      <c r="G1971" s="4" t="s">
        <v>6</v>
      </c>
      <c r="H1971" s="4" t="s">
        <v>41</v>
      </c>
      <c r="I1971" s="4" t="s">
        <v>8</v>
      </c>
      <c r="J1971" s="4" t="s">
        <v>16</v>
      </c>
      <c r="K1971" s="4" t="s">
        <v>9</v>
      </c>
      <c r="L1971" s="4" t="s">
        <v>10</v>
      </c>
      <c r="M1971" s="9">
        <v>5</v>
      </c>
      <c r="N1971" s="6">
        <v>90.05</v>
      </c>
      <c r="O1971" s="7">
        <v>0.15</v>
      </c>
      <c r="P1971" s="6">
        <v>44.12</v>
      </c>
      <c r="Q1971" s="6">
        <f t="shared" si="120"/>
        <v>382.71249999999998</v>
      </c>
      <c r="R1971" s="6">
        <f t="shared" si="121"/>
        <v>220.6</v>
      </c>
      <c r="S1971" s="6">
        <f t="shared" si="122"/>
        <v>162.11249999999998</v>
      </c>
      <c r="T1971" s="8">
        <f t="shared" si="123"/>
        <v>0.42358820263252439</v>
      </c>
      <c r="U1971" s="5">
        <f>YEAR(SalesDataTable[[#This Row],[Order Date]])</f>
        <v>2026</v>
      </c>
      <c r="V1971" s="8" t="str">
        <f>"Q"&amp;ROUNDUP(MONTH(SalesDataTable[[#This Row],[Order Date]])/3,0)</f>
        <v>Q3</v>
      </c>
      <c r="W1971" s="9">
        <f>MONTH(SalesDataTable[[#This Row],[Order Date]])</f>
        <v>9</v>
      </c>
      <c r="X1971" s="8" t="str">
        <f>TEXT(SalesDataTable[[#This Row],[Order Date]],"mmm")</f>
        <v>Sep</v>
      </c>
    </row>
    <row r="1972" spans="1:24" ht="16">
      <c r="A1972" s="2">
        <v>3226</v>
      </c>
      <c r="B1972" s="3">
        <v>46289</v>
      </c>
      <c r="C1972" s="5">
        <f>YEAR(SalesDataTable[[#This Row],[Order Date]])</f>
        <v>2026</v>
      </c>
      <c r="D1972" s="14" t="str">
        <f>"Q"&amp;ROUNDUP(MONTH(SalesDataTable[[#This Row],[Order Date]])/3,0)</f>
        <v>Q3</v>
      </c>
      <c r="E1972" s="5">
        <f>MONTH(SalesDataTable[[#This Row],[Order Date]])</f>
        <v>9</v>
      </c>
      <c r="F1972" s="5" t="str">
        <f>TEXT(SalesDataTable[[#This Row],[Order Date]], "MMM")</f>
        <v>Sep</v>
      </c>
      <c r="G1972" s="4" t="s">
        <v>20</v>
      </c>
      <c r="H1972" s="4" t="s">
        <v>47</v>
      </c>
      <c r="I1972" s="4" t="s">
        <v>28</v>
      </c>
      <c r="J1972" s="4" t="s">
        <v>3</v>
      </c>
      <c r="K1972" s="4" t="s">
        <v>23</v>
      </c>
      <c r="L1972" s="4" t="s">
        <v>24</v>
      </c>
      <c r="M1972" s="9">
        <v>1</v>
      </c>
      <c r="N1972" s="6">
        <v>345.48</v>
      </c>
      <c r="O1972" s="7">
        <v>0</v>
      </c>
      <c r="P1972" s="6">
        <v>196.31</v>
      </c>
      <c r="Q1972" s="6">
        <f t="shared" si="120"/>
        <v>345.48</v>
      </c>
      <c r="R1972" s="6">
        <f t="shared" si="121"/>
        <v>196.31</v>
      </c>
      <c r="S1972" s="6">
        <f t="shared" si="122"/>
        <v>149.17000000000002</v>
      </c>
      <c r="T1972" s="8">
        <f t="shared" si="123"/>
        <v>0.43177607965728843</v>
      </c>
      <c r="U1972" s="5">
        <f>YEAR(SalesDataTable[[#This Row],[Order Date]])</f>
        <v>2026</v>
      </c>
      <c r="V1972" s="8" t="str">
        <f>"Q"&amp;ROUNDUP(MONTH(SalesDataTable[[#This Row],[Order Date]])/3,0)</f>
        <v>Q3</v>
      </c>
      <c r="W1972" s="9">
        <f>MONTH(SalesDataTable[[#This Row],[Order Date]])</f>
        <v>9</v>
      </c>
      <c r="X1972" s="8" t="str">
        <f>TEXT(SalesDataTable[[#This Row],[Order Date]],"mmm")</f>
        <v>Sep</v>
      </c>
    </row>
    <row r="1973" spans="1:24" ht="16">
      <c r="A1973" s="2">
        <v>3286</v>
      </c>
      <c r="B1973" s="3">
        <v>46289</v>
      </c>
      <c r="C1973" s="5">
        <f>YEAR(SalesDataTable[[#This Row],[Order Date]])</f>
        <v>2026</v>
      </c>
      <c r="D1973" s="14" t="str">
        <f>"Q"&amp;ROUNDUP(MONTH(SalesDataTable[[#This Row],[Order Date]])/3,0)</f>
        <v>Q3</v>
      </c>
      <c r="E1973" s="5">
        <f>MONTH(SalesDataTable[[#This Row],[Order Date]])</f>
        <v>9</v>
      </c>
      <c r="F1973" s="5" t="str">
        <f>TEXT(SalesDataTable[[#This Row],[Order Date]], "MMM")</f>
        <v>Sep</v>
      </c>
      <c r="G1973" s="4" t="s">
        <v>20</v>
      </c>
      <c r="H1973" s="4" t="s">
        <v>21</v>
      </c>
      <c r="I1973" s="4" t="s">
        <v>2</v>
      </c>
      <c r="J1973" s="4" t="s">
        <v>13</v>
      </c>
      <c r="K1973" s="4" t="s">
        <v>14</v>
      </c>
      <c r="L1973" s="4" t="s">
        <v>32</v>
      </c>
      <c r="M1973" s="9">
        <v>1</v>
      </c>
      <c r="N1973" s="6">
        <v>46.23</v>
      </c>
      <c r="O1973" s="7">
        <v>0.1</v>
      </c>
      <c r="P1973" s="6">
        <v>18.34</v>
      </c>
      <c r="Q1973" s="6">
        <f t="shared" si="120"/>
        <v>41.606999999999999</v>
      </c>
      <c r="R1973" s="6">
        <f t="shared" si="121"/>
        <v>18.34</v>
      </c>
      <c r="S1973" s="6">
        <f t="shared" si="122"/>
        <v>23.266999999999999</v>
      </c>
      <c r="T1973" s="8">
        <f t="shared" si="123"/>
        <v>0.55920878698295962</v>
      </c>
      <c r="U1973" s="5">
        <f>YEAR(SalesDataTable[[#This Row],[Order Date]])</f>
        <v>2026</v>
      </c>
      <c r="V1973" s="8" t="str">
        <f>"Q"&amp;ROUNDUP(MONTH(SalesDataTable[[#This Row],[Order Date]])/3,0)</f>
        <v>Q3</v>
      </c>
      <c r="W1973" s="9">
        <f>MONTH(SalesDataTable[[#This Row],[Order Date]])</f>
        <v>9</v>
      </c>
      <c r="X1973" s="8" t="str">
        <f>TEXT(SalesDataTable[[#This Row],[Order Date]],"mmm")</f>
        <v>Sep</v>
      </c>
    </row>
    <row r="1974" spans="1:24" ht="16">
      <c r="A1974" s="2">
        <v>4510</v>
      </c>
      <c r="B1974" s="3">
        <v>46289</v>
      </c>
      <c r="C1974" s="5">
        <f>YEAR(SalesDataTable[[#This Row],[Order Date]])</f>
        <v>2026</v>
      </c>
      <c r="D1974" s="14" t="str">
        <f>"Q"&amp;ROUNDUP(MONTH(SalesDataTable[[#This Row],[Order Date]])/3,0)</f>
        <v>Q3</v>
      </c>
      <c r="E1974" s="5">
        <f>MONTH(SalesDataTable[[#This Row],[Order Date]])</f>
        <v>9</v>
      </c>
      <c r="F1974" s="5" t="str">
        <f>TEXT(SalesDataTable[[#This Row],[Order Date]], "MMM")</f>
        <v>Sep</v>
      </c>
      <c r="G1974" s="4" t="s">
        <v>0</v>
      </c>
      <c r="H1974" s="4" t="s">
        <v>1</v>
      </c>
      <c r="I1974" s="4" t="s">
        <v>28</v>
      </c>
      <c r="J1974" s="4" t="s">
        <v>3</v>
      </c>
      <c r="K1974" s="4" t="s">
        <v>23</v>
      </c>
      <c r="L1974" s="4" t="s">
        <v>40</v>
      </c>
      <c r="M1974" s="9">
        <v>3</v>
      </c>
      <c r="N1974" s="6">
        <v>82.38</v>
      </c>
      <c r="O1974" s="7">
        <v>0.15</v>
      </c>
      <c r="P1974" s="6">
        <v>39.020000000000003</v>
      </c>
      <c r="Q1974" s="6">
        <f t="shared" si="120"/>
        <v>210.06899999999999</v>
      </c>
      <c r="R1974" s="6">
        <f t="shared" si="121"/>
        <v>117.06</v>
      </c>
      <c r="S1974" s="6">
        <f t="shared" si="122"/>
        <v>93.008999999999986</v>
      </c>
      <c r="T1974" s="8">
        <f t="shared" si="123"/>
        <v>0.44275452351370259</v>
      </c>
      <c r="U1974" s="5">
        <f>YEAR(SalesDataTable[[#This Row],[Order Date]])</f>
        <v>2026</v>
      </c>
      <c r="V1974" s="8" t="str">
        <f>"Q"&amp;ROUNDUP(MONTH(SalesDataTable[[#This Row],[Order Date]])/3,0)</f>
        <v>Q3</v>
      </c>
      <c r="W1974" s="9">
        <f>MONTH(SalesDataTable[[#This Row],[Order Date]])</f>
        <v>9</v>
      </c>
      <c r="X1974" s="8" t="str">
        <f>TEXT(SalesDataTable[[#This Row],[Order Date]],"mmm")</f>
        <v>Sep</v>
      </c>
    </row>
    <row r="1975" spans="1:24" ht="16">
      <c r="A1975" s="2">
        <v>2069</v>
      </c>
      <c r="B1975" s="3">
        <v>46290</v>
      </c>
      <c r="C1975" s="5">
        <f>YEAR(SalesDataTable[[#This Row],[Order Date]])</f>
        <v>2026</v>
      </c>
      <c r="D1975" s="14" t="str">
        <f>"Q"&amp;ROUNDUP(MONTH(SalesDataTable[[#This Row],[Order Date]])/3,0)</f>
        <v>Q3</v>
      </c>
      <c r="E1975" s="5">
        <f>MONTH(SalesDataTable[[#This Row],[Order Date]])</f>
        <v>9</v>
      </c>
      <c r="F1975" s="5" t="str">
        <f>TEXT(SalesDataTable[[#This Row],[Order Date]], "MMM")</f>
        <v>Sep</v>
      </c>
      <c r="G1975" s="4" t="s">
        <v>20</v>
      </c>
      <c r="H1975" s="4" t="s">
        <v>31</v>
      </c>
      <c r="I1975" s="4" t="s">
        <v>2</v>
      </c>
      <c r="J1975" s="4" t="s">
        <v>13</v>
      </c>
      <c r="K1975" s="4" t="s">
        <v>23</v>
      </c>
      <c r="L1975" s="4" t="s">
        <v>24</v>
      </c>
      <c r="M1975" s="9">
        <v>1</v>
      </c>
      <c r="N1975" s="6">
        <v>344.79</v>
      </c>
      <c r="O1975" s="7">
        <v>0</v>
      </c>
      <c r="P1975" s="6">
        <v>189.63</v>
      </c>
      <c r="Q1975" s="6">
        <f t="shared" si="120"/>
        <v>344.79</v>
      </c>
      <c r="R1975" s="6">
        <f t="shared" si="121"/>
        <v>189.63</v>
      </c>
      <c r="S1975" s="6">
        <f t="shared" si="122"/>
        <v>155.16000000000003</v>
      </c>
      <c r="T1975" s="8">
        <f t="shared" si="123"/>
        <v>0.45001305142260511</v>
      </c>
      <c r="U1975" s="5">
        <f>YEAR(SalesDataTable[[#This Row],[Order Date]])</f>
        <v>2026</v>
      </c>
      <c r="V1975" s="8" t="str">
        <f>"Q"&amp;ROUNDUP(MONTH(SalesDataTable[[#This Row],[Order Date]])/3,0)</f>
        <v>Q3</v>
      </c>
      <c r="W1975" s="9">
        <f>MONTH(SalesDataTable[[#This Row],[Order Date]])</f>
        <v>9</v>
      </c>
      <c r="X1975" s="8" t="str">
        <f>TEXT(SalesDataTable[[#This Row],[Order Date]],"mmm")</f>
        <v>Sep</v>
      </c>
    </row>
    <row r="1976" spans="1:24" ht="16">
      <c r="A1976" s="2">
        <v>95</v>
      </c>
      <c r="B1976" s="3">
        <v>46291</v>
      </c>
      <c r="C1976" s="5">
        <f>YEAR(SalesDataTable[[#This Row],[Order Date]])</f>
        <v>2026</v>
      </c>
      <c r="D1976" s="14" t="str">
        <f>"Q"&amp;ROUNDUP(MONTH(SalesDataTable[[#This Row],[Order Date]])/3,0)</f>
        <v>Q3</v>
      </c>
      <c r="E1976" s="5">
        <f>MONTH(SalesDataTable[[#This Row],[Order Date]])</f>
        <v>9</v>
      </c>
      <c r="F1976" s="5" t="str">
        <f>TEXT(SalesDataTable[[#This Row],[Order Date]], "MMM")</f>
        <v>Sep</v>
      </c>
      <c r="G1976" s="4" t="s">
        <v>0</v>
      </c>
      <c r="H1976" s="4" t="s">
        <v>1</v>
      </c>
      <c r="I1976" s="4" t="s">
        <v>28</v>
      </c>
      <c r="J1976" s="4" t="s">
        <v>3</v>
      </c>
      <c r="K1976" s="4" t="s">
        <v>9</v>
      </c>
      <c r="L1976" s="4" t="s">
        <v>46</v>
      </c>
      <c r="M1976" s="9">
        <v>1</v>
      </c>
      <c r="N1976" s="6">
        <v>73.06</v>
      </c>
      <c r="O1976" s="7">
        <v>0.05</v>
      </c>
      <c r="P1976" s="6">
        <v>31.42</v>
      </c>
      <c r="Q1976" s="6">
        <f t="shared" si="120"/>
        <v>69.406999999999996</v>
      </c>
      <c r="R1976" s="6">
        <f t="shared" si="121"/>
        <v>31.42</v>
      </c>
      <c r="S1976" s="6">
        <f t="shared" si="122"/>
        <v>37.986999999999995</v>
      </c>
      <c r="T1976" s="8">
        <f t="shared" si="123"/>
        <v>0.54730790842422228</v>
      </c>
      <c r="U1976" s="5">
        <f>YEAR(SalesDataTable[[#This Row],[Order Date]])</f>
        <v>2026</v>
      </c>
      <c r="V1976" s="8" t="str">
        <f>"Q"&amp;ROUNDUP(MONTH(SalesDataTable[[#This Row],[Order Date]])/3,0)</f>
        <v>Q3</v>
      </c>
      <c r="W1976" s="9">
        <f>MONTH(SalesDataTable[[#This Row],[Order Date]])</f>
        <v>9</v>
      </c>
      <c r="X1976" s="8" t="str">
        <f>TEXT(SalesDataTable[[#This Row],[Order Date]],"mmm")</f>
        <v>Sep</v>
      </c>
    </row>
    <row r="1977" spans="1:24" ht="16">
      <c r="A1977" s="2">
        <v>160</v>
      </c>
      <c r="B1977" s="3">
        <v>46291</v>
      </c>
      <c r="C1977" s="5">
        <f>YEAR(SalesDataTable[[#This Row],[Order Date]])</f>
        <v>2026</v>
      </c>
      <c r="D1977" s="14" t="str">
        <f>"Q"&amp;ROUNDUP(MONTH(SalesDataTable[[#This Row],[Order Date]])/3,0)</f>
        <v>Q3</v>
      </c>
      <c r="E1977" s="5">
        <f>MONTH(SalesDataTable[[#This Row],[Order Date]])</f>
        <v>9</v>
      </c>
      <c r="F1977" s="5" t="str">
        <f>TEXT(SalesDataTable[[#This Row],[Order Date]], "MMM")</f>
        <v>Sep</v>
      </c>
      <c r="G1977" s="4" t="s">
        <v>20</v>
      </c>
      <c r="H1977" s="4" t="s">
        <v>33</v>
      </c>
      <c r="I1977" s="4" t="s">
        <v>2</v>
      </c>
      <c r="J1977" s="4" t="s">
        <v>3</v>
      </c>
      <c r="K1977" s="4" t="s">
        <v>23</v>
      </c>
      <c r="L1977" s="4" t="s">
        <v>40</v>
      </c>
      <c r="M1977" s="9">
        <v>1</v>
      </c>
      <c r="N1977" s="6">
        <v>81.58</v>
      </c>
      <c r="O1977" s="7">
        <v>0.1</v>
      </c>
      <c r="P1977" s="6">
        <v>38.89</v>
      </c>
      <c r="Q1977" s="6">
        <f t="shared" si="120"/>
        <v>73.421999999999997</v>
      </c>
      <c r="R1977" s="6">
        <f t="shared" si="121"/>
        <v>38.89</v>
      </c>
      <c r="S1977" s="6">
        <f t="shared" si="122"/>
        <v>34.531999999999996</v>
      </c>
      <c r="T1977" s="8">
        <f t="shared" si="123"/>
        <v>0.47032224673803491</v>
      </c>
      <c r="U1977" s="5">
        <f>YEAR(SalesDataTable[[#This Row],[Order Date]])</f>
        <v>2026</v>
      </c>
      <c r="V1977" s="8" t="str">
        <f>"Q"&amp;ROUNDUP(MONTH(SalesDataTable[[#This Row],[Order Date]])/3,0)</f>
        <v>Q3</v>
      </c>
      <c r="W1977" s="9">
        <f>MONTH(SalesDataTable[[#This Row],[Order Date]])</f>
        <v>9</v>
      </c>
      <c r="X1977" s="8" t="str">
        <f>TEXT(SalesDataTable[[#This Row],[Order Date]],"mmm")</f>
        <v>Sep</v>
      </c>
    </row>
    <row r="1978" spans="1:24" ht="16">
      <c r="A1978" s="2">
        <v>407</v>
      </c>
      <c r="B1978" s="3">
        <v>46291</v>
      </c>
      <c r="C1978" s="5">
        <f>YEAR(SalesDataTable[[#This Row],[Order Date]])</f>
        <v>2026</v>
      </c>
      <c r="D1978" s="14" t="str">
        <f>"Q"&amp;ROUNDUP(MONTH(SalesDataTable[[#This Row],[Order Date]])/3,0)</f>
        <v>Q3</v>
      </c>
      <c r="E1978" s="5">
        <f>MONTH(SalesDataTable[[#This Row],[Order Date]])</f>
        <v>9</v>
      </c>
      <c r="F1978" s="5" t="str">
        <f>TEXT(SalesDataTable[[#This Row],[Order Date]], "MMM")</f>
        <v>Sep</v>
      </c>
      <c r="G1978" s="4" t="s">
        <v>6</v>
      </c>
      <c r="H1978" s="4" t="s">
        <v>43</v>
      </c>
      <c r="I1978" s="4" t="s">
        <v>8</v>
      </c>
      <c r="J1978" s="4" t="s">
        <v>3</v>
      </c>
      <c r="K1978" s="4" t="s">
        <v>34</v>
      </c>
      <c r="L1978" s="4" t="s">
        <v>45</v>
      </c>
      <c r="M1978" s="9">
        <v>6</v>
      </c>
      <c r="N1978" s="6">
        <v>49.87</v>
      </c>
      <c r="O1978" s="7">
        <v>0.1</v>
      </c>
      <c r="P1978" s="6">
        <v>21.75</v>
      </c>
      <c r="Q1978" s="6">
        <f t="shared" si="120"/>
        <v>269.298</v>
      </c>
      <c r="R1978" s="6">
        <f t="shared" si="121"/>
        <v>130.5</v>
      </c>
      <c r="S1978" s="6">
        <f t="shared" si="122"/>
        <v>138.798</v>
      </c>
      <c r="T1978" s="8">
        <f t="shared" si="123"/>
        <v>0.51540672414945521</v>
      </c>
      <c r="U1978" s="5">
        <f>YEAR(SalesDataTable[[#This Row],[Order Date]])</f>
        <v>2026</v>
      </c>
      <c r="V1978" s="8" t="str">
        <f>"Q"&amp;ROUNDUP(MONTH(SalesDataTable[[#This Row],[Order Date]])/3,0)</f>
        <v>Q3</v>
      </c>
      <c r="W1978" s="9">
        <f>MONTH(SalesDataTable[[#This Row],[Order Date]])</f>
        <v>9</v>
      </c>
      <c r="X1978" s="8" t="str">
        <f>TEXT(SalesDataTable[[#This Row],[Order Date]],"mmm")</f>
        <v>Sep</v>
      </c>
    </row>
    <row r="1979" spans="1:24" ht="16">
      <c r="A1979" s="2">
        <v>1395</v>
      </c>
      <c r="B1979" s="3">
        <v>46291</v>
      </c>
      <c r="C1979" s="5">
        <f>YEAR(SalesDataTable[[#This Row],[Order Date]])</f>
        <v>2026</v>
      </c>
      <c r="D1979" s="14" t="str">
        <f>"Q"&amp;ROUNDUP(MONTH(SalesDataTable[[#This Row],[Order Date]])/3,0)</f>
        <v>Q3</v>
      </c>
      <c r="E1979" s="5">
        <f>MONTH(SalesDataTable[[#This Row],[Order Date]])</f>
        <v>9</v>
      </c>
      <c r="F1979" s="5" t="str">
        <f>TEXT(SalesDataTable[[#This Row],[Order Date]], "MMM")</f>
        <v>Sep</v>
      </c>
      <c r="G1979" s="4" t="s">
        <v>11</v>
      </c>
      <c r="H1979" s="4" t="s">
        <v>18</v>
      </c>
      <c r="I1979" s="4" t="s">
        <v>2</v>
      </c>
      <c r="J1979" s="4" t="s">
        <v>13</v>
      </c>
      <c r="K1979" s="4" t="s">
        <v>4</v>
      </c>
      <c r="L1979" s="4" t="s">
        <v>26</v>
      </c>
      <c r="M1979" s="9">
        <v>2</v>
      </c>
      <c r="N1979" s="6">
        <v>39.81</v>
      </c>
      <c r="O1979" s="7">
        <v>0.05</v>
      </c>
      <c r="P1979" s="6">
        <v>16.87</v>
      </c>
      <c r="Q1979" s="6">
        <f t="shared" si="120"/>
        <v>75.638999999999996</v>
      </c>
      <c r="R1979" s="6">
        <f t="shared" si="121"/>
        <v>33.74</v>
      </c>
      <c r="S1979" s="6">
        <f t="shared" si="122"/>
        <v>41.898999999999994</v>
      </c>
      <c r="T1979" s="8">
        <f t="shared" si="123"/>
        <v>0.55393381721069812</v>
      </c>
      <c r="U1979" s="5">
        <f>YEAR(SalesDataTable[[#This Row],[Order Date]])</f>
        <v>2026</v>
      </c>
      <c r="V1979" s="8" t="str">
        <f>"Q"&amp;ROUNDUP(MONTH(SalesDataTable[[#This Row],[Order Date]])/3,0)</f>
        <v>Q3</v>
      </c>
      <c r="W1979" s="9">
        <f>MONTH(SalesDataTable[[#This Row],[Order Date]])</f>
        <v>9</v>
      </c>
      <c r="X1979" s="8" t="str">
        <f>TEXT(SalesDataTable[[#This Row],[Order Date]],"mmm")</f>
        <v>Sep</v>
      </c>
    </row>
    <row r="1980" spans="1:24" ht="16">
      <c r="A1980" s="2">
        <v>2085</v>
      </c>
      <c r="B1980" s="3">
        <v>46291</v>
      </c>
      <c r="C1980" s="5">
        <f>YEAR(SalesDataTable[[#This Row],[Order Date]])</f>
        <v>2026</v>
      </c>
      <c r="D1980" s="14" t="str">
        <f>"Q"&amp;ROUNDUP(MONTH(SalesDataTable[[#This Row],[Order Date]])/3,0)</f>
        <v>Q3</v>
      </c>
      <c r="E1980" s="5">
        <f>MONTH(SalesDataTable[[#This Row],[Order Date]])</f>
        <v>9</v>
      </c>
      <c r="F1980" s="5" t="str">
        <f>TEXT(SalesDataTable[[#This Row],[Order Date]], "MMM")</f>
        <v>Sep</v>
      </c>
      <c r="G1980" s="4" t="s">
        <v>11</v>
      </c>
      <c r="H1980" s="4" t="s">
        <v>12</v>
      </c>
      <c r="I1980" s="4" t="s">
        <v>2</v>
      </c>
      <c r="J1980" s="4" t="s">
        <v>3</v>
      </c>
      <c r="K1980" s="4" t="s">
        <v>23</v>
      </c>
      <c r="L1980" s="4" t="s">
        <v>29</v>
      </c>
      <c r="M1980" s="9">
        <v>3</v>
      </c>
      <c r="N1980" s="6">
        <v>191.46</v>
      </c>
      <c r="O1980" s="7">
        <v>0</v>
      </c>
      <c r="P1980" s="6">
        <v>104.06</v>
      </c>
      <c r="Q1980" s="6">
        <f t="shared" si="120"/>
        <v>574.38</v>
      </c>
      <c r="R1980" s="6">
        <f t="shared" si="121"/>
        <v>312.18</v>
      </c>
      <c r="S1980" s="6">
        <f t="shared" si="122"/>
        <v>262.2</v>
      </c>
      <c r="T1980" s="8">
        <f t="shared" si="123"/>
        <v>0.45649221769560222</v>
      </c>
      <c r="U1980" s="5">
        <f>YEAR(SalesDataTable[[#This Row],[Order Date]])</f>
        <v>2026</v>
      </c>
      <c r="V1980" s="8" t="str">
        <f>"Q"&amp;ROUNDUP(MONTH(SalesDataTable[[#This Row],[Order Date]])/3,0)</f>
        <v>Q3</v>
      </c>
      <c r="W1980" s="9">
        <f>MONTH(SalesDataTable[[#This Row],[Order Date]])</f>
        <v>9</v>
      </c>
      <c r="X1980" s="8" t="str">
        <f>TEXT(SalesDataTable[[#This Row],[Order Date]],"mmm")</f>
        <v>Sep</v>
      </c>
    </row>
    <row r="1981" spans="1:24" ht="16">
      <c r="A1981" s="2">
        <v>3124</v>
      </c>
      <c r="B1981" s="3">
        <v>46291</v>
      </c>
      <c r="C1981" s="5">
        <f>YEAR(SalesDataTable[[#This Row],[Order Date]])</f>
        <v>2026</v>
      </c>
      <c r="D1981" s="14" t="str">
        <f>"Q"&amp;ROUNDUP(MONTH(SalesDataTable[[#This Row],[Order Date]])/3,0)</f>
        <v>Q3</v>
      </c>
      <c r="E1981" s="5">
        <f>MONTH(SalesDataTable[[#This Row],[Order Date]])</f>
        <v>9</v>
      </c>
      <c r="F1981" s="5" t="str">
        <f>TEXT(SalesDataTable[[#This Row],[Order Date]], "MMM")</f>
        <v>Sep</v>
      </c>
      <c r="G1981" s="4" t="s">
        <v>11</v>
      </c>
      <c r="H1981" s="4" t="s">
        <v>25</v>
      </c>
      <c r="I1981" s="4" t="s">
        <v>2</v>
      </c>
      <c r="J1981" s="4" t="s">
        <v>3</v>
      </c>
      <c r="K1981" s="4" t="s">
        <v>14</v>
      </c>
      <c r="L1981" s="4" t="s">
        <v>32</v>
      </c>
      <c r="M1981" s="9">
        <v>3</v>
      </c>
      <c r="N1981" s="6">
        <v>46.48</v>
      </c>
      <c r="O1981" s="7">
        <v>0.05</v>
      </c>
      <c r="P1981" s="6">
        <v>18.82</v>
      </c>
      <c r="Q1981" s="6">
        <f t="shared" si="120"/>
        <v>132.46799999999999</v>
      </c>
      <c r="R1981" s="6">
        <f t="shared" si="121"/>
        <v>56.46</v>
      </c>
      <c r="S1981" s="6">
        <f t="shared" si="122"/>
        <v>76.007999999999981</v>
      </c>
      <c r="T1981" s="8">
        <f t="shared" si="123"/>
        <v>0.57378385723344494</v>
      </c>
      <c r="U1981" s="5">
        <f>YEAR(SalesDataTable[[#This Row],[Order Date]])</f>
        <v>2026</v>
      </c>
      <c r="V1981" s="8" t="str">
        <f>"Q"&amp;ROUNDUP(MONTH(SalesDataTable[[#This Row],[Order Date]])/3,0)</f>
        <v>Q3</v>
      </c>
      <c r="W1981" s="9">
        <f>MONTH(SalesDataTable[[#This Row],[Order Date]])</f>
        <v>9</v>
      </c>
      <c r="X1981" s="8" t="str">
        <f>TEXT(SalesDataTable[[#This Row],[Order Date]],"mmm")</f>
        <v>Sep</v>
      </c>
    </row>
    <row r="1982" spans="1:24" ht="16">
      <c r="A1982" s="2">
        <v>3216</v>
      </c>
      <c r="B1982" s="3">
        <v>46291</v>
      </c>
      <c r="C1982" s="5">
        <f>YEAR(SalesDataTable[[#This Row],[Order Date]])</f>
        <v>2026</v>
      </c>
      <c r="D1982" s="14" t="str">
        <f>"Q"&amp;ROUNDUP(MONTH(SalesDataTable[[#This Row],[Order Date]])/3,0)</f>
        <v>Q3</v>
      </c>
      <c r="E1982" s="5">
        <f>MONTH(SalesDataTable[[#This Row],[Order Date]])</f>
        <v>9</v>
      </c>
      <c r="F1982" s="5" t="str">
        <f>TEXT(SalesDataTable[[#This Row],[Order Date]], "MMM")</f>
        <v>Sep</v>
      </c>
      <c r="G1982" s="4" t="s">
        <v>6</v>
      </c>
      <c r="H1982" s="4" t="s">
        <v>43</v>
      </c>
      <c r="I1982" s="4" t="s">
        <v>19</v>
      </c>
      <c r="J1982" s="4" t="s">
        <v>3</v>
      </c>
      <c r="K1982" s="4" t="s">
        <v>14</v>
      </c>
      <c r="L1982" s="4" t="s">
        <v>15</v>
      </c>
      <c r="M1982" s="9">
        <v>2</v>
      </c>
      <c r="N1982" s="6">
        <v>35.44</v>
      </c>
      <c r="O1982" s="7">
        <v>0.1</v>
      </c>
      <c r="P1982" s="6">
        <v>13.2</v>
      </c>
      <c r="Q1982" s="6">
        <f t="shared" si="120"/>
        <v>63.791999999999994</v>
      </c>
      <c r="R1982" s="6">
        <f t="shared" si="121"/>
        <v>26.4</v>
      </c>
      <c r="S1982" s="6">
        <f t="shared" si="122"/>
        <v>37.391999999999996</v>
      </c>
      <c r="T1982" s="8">
        <f t="shared" si="123"/>
        <v>0.58615500376222718</v>
      </c>
      <c r="U1982" s="5">
        <f>YEAR(SalesDataTable[[#This Row],[Order Date]])</f>
        <v>2026</v>
      </c>
      <c r="V1982" s="8" t="str">
        <f>"Q"&amp;ROUNDUP(MONTH(SalesDataTable[[#This Row],[Order Date]])/3,0)</f>
        <v>Q3</v>
      </c>
      <c r="W1982" s="9">
        <f>MONTH(SalesDataTable[[#This Row],[Order Date]])</f>
        <v>9</v>
      </c>
      <c r="X1982" s="8" t="str">
        <f>TEXT(SalesDataTable[[#This Row],[Order Date]],"mmm")</f>
        <v>Sep</v>
      </c>
    </row>
    <row r="1983" spans="1:24" ht="16">
      <c r="A1983" s="2">
        <v>3743</v>
      </c>
      <c r="B1983" s="3">
        <v>46291</v>
      </c>
      <c r="C1983" s="5">
        <f>YEAR(SalesDataTable[[#This Row],[Order Date]])</f>
        <v>2026</v>
      </c>
      <c r="D1983" s="14" t="str">
        <f>"Q"&amp;ROUNDUP(MONTH(SalesDataTable[[#This Row],[Order Date]])/3,0)</f>
        <v>Q3</v>
      </c>
      <c r="E1983" s="5">
        <f>MONTH(SalesDataTable[[#This Row],[Order Date]])</f>
        <v>9</v>
      </c>
      <c r="F1983" s="5" t="str">
        <f>TEXT(SalesDataTable[[#This Row],[Order Date]], "MMM")</f>
        <v>Sep</v>
      </c>
      <c r="G1983" s="4" t="s">
        <v>11</v>
      </c>
      <c r="H1983" s="4" t="s">
        <v>12</v>
      </c>
      <c r="I1983" s="4" t="s">
        <v>2</v>
      </c>
      <c r="J1983" s="4" t="s">
        <v>13</v>
      </c>
      <c r="K1983" s="4" t="s">
        <v>34</v>
      </c>
      <c r="L1983" s="4" t="s">
        <v>42</v>
      </c>
      <c r="M1983" s="9">
        <v>4</v>
      </c>
      <c r="N1983" s="6">
        <v>36.159999999999997</v>
      </c>
      <c r="O1983" s="7">
        <v>0.05</v>
      </c>
      <c r="P1983" s="6">
        <v>13.68</v>
      </c>
      <c r="Q1983" s="6">
        <f t="shared" si="120"/>
        <v>137.40799999999999</v>
      </c>
      <c r="R1983" s="6">
        <f t="shared" si="121"/>
        <v>54.72</v>
      </c>
      <c r="S1983" s="6">
        <f t="shared" si="122"/>
        <v>82.687999999999988</v>
      </c>
      <c r="T1983" s="8">
        <f t="shared" si="123"/>
        <v>0.60176991150442471</v>
      </c>
      <c r="U1983" s="5">
        <f>YEAR(SalesDataTable[[#This Row],[Order Date]])</f>
        <v>2026</v>
      </c>
      <c r="V1983" s="8" t="str">
        <f>"Q"&amp;ROUNDUP(MONTH(SalesDataTable[[#This Row],[Order Date]])/3,0)</f>
        <v>Q3</v>
      </c>
      <c r="W1983" s="9">
        <f>MONTH(SalesDataTable[[#This Row],[Order Date]])</f>
        <v>9</v>
      </c>
      <c r="X1983" s="8" t="str">
        <f>TEXT(SalesDataTable[[#This Row],[Order Date]],"mmm")</f>
        <v>Sep</v>
      </c>
    </row>
    <row r="1984" spans="1:24" ht="16">
      <c r="A1984" s="2">
        <v>3788</v>
      </c>
      <c r="B1984" s="3">
        <v>46291</v>
      </c>
      <c r="C1984" s="5">
        <f>YEAR(SalesDataTable[[#This Row],[Order Date]])</f>
        <v>2026</v>
      </c>
      <c r="D1984" s="14" t="str">
        <f>"Q"&amp;ROUNDUP(MONTH(SalesDataTable[[#This Row],[Order Date]])/3,0)</f>
        <v>Q3</v>
      </c>
      <c r="E1984" s="5">
        <f>MONTH(SalesDataTable[[#This Row],[Order Date]])</f>
        <v>9</v>
      </c>
      <c r="F1984" s="5" t="str">
        <f>TEXT(SalesDataTable[[#This Row],[Order Date]], "MMM")</f>
        <v>Sep</v>
      </c>
      <c r="G1984" s="4" t="s">
        <v>20</v>
      </c>
      <c r="H1984" s="4" t="s">
        <v>33</v>
      </c>
      <c r="I1984" s="4" t="s">
        <v>2</v>
      </c>
      <c r="J1984" s="4" t="s">
        <v>3</v>
      </c>
      <c r="K1984" s="4" t="s">
        <v>34</v>
      </c>
      <c r="L1984" s="4" t="s">
        <v>42</v>
      </c>
      <c r="M1984" s="9">
        <v>2</v>
      </c>
      <c r="N1984" s="6">
        <v>35.93</v>
      </c>
      <c r="O1984" s="7">
        <v>0</v>
      </c>
      <c r="P1984" s="6">
        <v>13.91</v>
      </c>
      <c r="Q1984" s="6">
        <f t="shared" si="120"/>
        <v>71.86</v>
      </c>
      <c r="R1984" s="6">
        <f t="shared" si="121"/>
        <v>27.82</v>
      </c>
      <c r="S1984" s="6">
        <f t="shared" si="122"/>
        <v>44.04</v>
      </c>
      <c r="T1984" s="8">
        <f t="shared" si="123"/>
        <v>0.6128583356526579</v>
      </c>
      <c r="U1984" s="5">
        <f>YEAR(SalesDataTable[[#This Row],[Order Date]])</f>
        <v>2026</v>
      </c>
      <c r="V1984" s="8" t="str">
        <f>"Q"&amp;ROUNDUP(MONTH(SalesDataTable[[#This Row],[Order Date]])/3,0)</f>
        <v>Q3</v>
      </c>
      <c r="W1984" s="9">
        <f>MONTH(SalesDataTable[[#This Row],[Order Date]])</f>
        <v>9</v>
      </c>
      <c r="X1984" s="8" t="str">
        <f>TEXT(SalesDataTable[[#This Row],[Order Date]],"mmm")</f>
        <v>Sep</v>
      </c>
    </row>
    <row r="1985" spans="1:24" ht="16">
      <c r="A1985" s="2">
        <v>4883</v>
      </c>
      <c r="B1985" s="3">
        <v>46291</v>
      </c>
      <c r="C1985" s="5">
        <f>YEAR(SalesDataTable[[#This Row],[Order Date]])</f>
        <v>2026</v>
      </c>
      <c r="D1985" s="14" t="str">
        <f>"Q"&amp;ROUNDUP(MONTH(SalesDataTable[[#This Row],[Order Date]])/3,0)</f>
        <v>Q3</v>
      </c>
      <c r="E1985" s="5">
        <f>MONTH(SalesDataTable[[#This Row],[Order Date]])</f>
        <v>9</v>
      </c>
      <c r="F1985" s="5" t="str">
        <f>TEXT(SalesDataTable[[#This Row],[Order Date]], "MMM")</f>
        <v>Sep</v>
      </c>
      <c r="G1985" s="4" t="s">
        <v>20</v>
      </c>
      <c r="H1985" s="4" t="s">
        <v>33</v>
      </c>
      <c r="I1985" s="4" t="s">
        <v>2</v>
      </c>
      <c r="J1985" s="4" t="s">
        <v>16</v>
      </c>
      <c r="K1985" s="4" t="s">
        <v>23</v>
      </c>
      <c r="L1985" s="4" t="s">
        <v>29</v>
      </c>
      <c r="M1985" s="9">
        <v>1</v>
      </c>
      <c r="N1985" s="6">
        <v>199.7</v>
      </c>
      <c r="O1985" s="7">
        <v>0</v>
      </c>
      <c r="P1985" s="6">
        <v>103.77</v>
      </c>
      <c r="Q1985" s="6">
        <f t="shared" si="120"/>
        <v>199.7</v>
      </c>
      <c r="R1985" s="6">
        <f t="shared" si="121"/>
        <v>103.77</v>
      </c>
      <c r="S1985" s="6">
        <f t="shared" si="122"/>
        <v>95.929999999999993</v>
      </c>
      <c r="T1985" s="8">
        <f t="shared" si="123"/>
        <v>0.4803705558337506</v>
      </c>
      <c r="U1985" s="5">
        <f>YEAR(SalesDataTable[[#This Row],[Order Date]])</f>
        <v>2026</v>
      </c>
      <c r="V1985" s="8" t="str">
        <f>"Q"&amp;ROUNDUP(MONTH(SalesDataTable[[#This Row],[Order Date]])/3,0)</f>
        <v>Q3</v>
      </c>
      <c r="W1985" s="9">
        <f>MONTH(SalesDataTable[[#This Row],[Order Date]])</f>
        <v>9</v>
      </c>
      <c r="X1985" s="8" t="str">
        <f>TEXT(SalesDataTable[[#This Row],[Order Date]],"mmm")</f>
        <v>Sep</v>
      </c>
    </row>
    <row r="1986" spans="1:24" ht="16">
      <c r="A1986" s="2">
        <v>1577</v>
      </c>
      <c r="B1986" s="3">
        <v>46292</v>
      </c>
      <c r="C1986" s="5">
        <f>YEAR(SalesDataTable[[#This Row],[Order Date]])</f>
        <v>2026</v>
      </c>
      <c r="D1986" s="14" t="str">
        <f>"Q"&amp;ROUNDUP(MONTH(SalesDataTable[[#This Row],[Order Date]])/3,0)</f>
        <v>Q3</v>
      </c>
      <c r="E1986" s="5">
        <f>MONTH(SalesDataTable[[#This Row],[Order Date]])</f>
        <v>9</v>
      </c>
      <c r="F1986" s="5" t="str">
        <f>TEXT(SalesDataTable[[#This Row],[Order Date]], "MMM")</f>
        <v>Sep</v>
      </c>
      <c r="G1986" s="4" t="s">
        <v>20</v>
      </c>
      <c r="H1986" s="4" t="s">
        <v>21</v>
      </c>
      <c r="I1986" s="4" t="s">
        <v>2</v>
      </c>
      <c r="J1986" s="4" t="s">
        <v>13</v>
      </c>
      <c r="K1986" s="4" t="s">
        <v>9</v>
      </c>
      <c r="L1986" s="4" t="s">
        <v>37</v>
      </c>
      <c r="M1986" s="9">
        <v>4</v>
      </c>
      <c r="N1986" s="6">
        <v>154.28</v>
      </c>
      <c r="O1986" s="7">
        <v>0.05</v>
      </c>
      <c r="P1986" s="6">
        <v>78.180000000000007</v>
      </c>
      <c r="Q1986" s="6">
        <f t="shared" ref="Q1986:Q2049" si="124">M1986*N1986*(1-O1986)</f>
        <v>586.26400000000001</v>
      </c>
      <c r="R1986" s="6">
        <f t="shared" ref="R1986:R2049" si="125">M1986*P1986</f>
        <v>312.72000000000003</v>
      </c>
      <c r="S1986" s="6">
        <f t="shared" ref="S1986:S2049" si="126">Q1986-R1986</f>
        <v>273.54399999999998</v>
      </c>
      <c r="T1986" s="8">
        <f t="shared" ref="T1986:T2049" si="127">IFERROR(S1986/Q1986,0)</f>
        <v>0.46658843115047144</v>
      </c>
      <c r="U1986" s="5">
        <f>YEAR(SalesDataTable[[#This Row],[Order Date]])</f>
        <v>2026</v>
      </c>
      <c r="V1986" s="8" t="str">
        <f>"Q"&amp;ROUNDUP(MONTH(SalesDataTable[[#This Row],[Order Date]])/3,0)</f>
        <v>Q3</v>
      </c>
      <c r="W1986" s="9">
        <f>MONTH(SalesDataTable[[#This Row],[Order Date]])</f>
        <v>9</v>
      </c>
      <c r="X1986" s="8" t="str">
        <f>TEXT(SalesDataTable[[#This Row],[Order Date]],"mmm")</f>
        <v>Sep</v>
      </c>
    </row>
    <row r="1987" spans="1:24" ht="16">
      <c r="A1987" s="2">
        <v>2310</v>
      </c>
      <c r="B1987" s="3">
        <v>46292</v>
      </c>
      <c r="C1987" s="5">
        <f>YEAR(SalesDataTable[[#This Row],[Order Date]])</f>
        <v>2026</v>
      </c>
      <c r="D1987" s="14" t="str">
        <f>"Q"&amp;ROUNDUP(MONTH(SalesDataTable[[#This Row],[Order Date]])/3,0)</f>
        <v>Q3</v>
      </c>
      <c r="E1987" s="5">
        <f>MONTH(SalesDataTable[[#This Row],[Order Date]])</f>
        <v>9</v>
      </c>
      <c r="F1987" s="5" t="str">
        <f>TEXT(SalesDataTable[[#This Row],[Order Date]], "MMM")</f>
        <v>Sep</v>
      </c>
      <c r="G1987" s="4" t="s">
        <v>0</v>
      </c>
      <c r="H1987" s="4" t="s">
        <v>50</v>
      </c>
      <c r="I1987" s="4" t="s">
        <v>2</v>
      </c>
      <c r="J1987" s="4" t="s">
        <v>3</v>
      </c>
      <c r="K1987" s="4" t="s">
        <v>14</v>
      </c>
      <c r="L1987" s="4" t="s">
        <v>48</v>
      </c>
      <c r="M1987" s="9">
        <v>1</v>
      </c>
      <c r="N1987" s="6">
        <v>165.44</v>
      </c>
      <c r="O1987" s="7">
        <v>0</v>
      </c>
      <c r="P1987" s="6">
        <v>88.25</v>
      </c>
      <c r="Q1987" s="6">
        <f t="shared" si="124"/>
        <v>165.44</v>
      </c>
      <c r="R1987" s="6">
        <f t="shared" si="125"/>
        <v>88.25</v>
      </c>
      <c r="S1987" s="6">
        <f t="shared" si="126"/>
        <v>77.19</v>
      </c>
      <c r="T1987" s="8">
        <f t="shared" si="127"/>
        <v>0.46657398452611215</v>
      </c>
      <c r="U1987" s="5">
        <f>YEAR(SalesDataTable[[#This Row],[Order Date]])</f>
        <v>2026</v>
      </c>
      <c r="V1987" s="8" t="str">
        <f>"Q"&amp;ROUNDUP(MONTH(SalesDataTable[[#This Row],[Order Date]])/3,0)</f>
        <v>Q3</v>
      </c>
      <c r="W1987" s="9">
        <f>MONTH(SalesDataTable[[#This Row],[Order Date]])</f>
        <v>9</v>
      </c>
      <c r="X1987" s="8" t="str">
        <f>TEXT(SalesDataTable[[#This Row],[Order Date]],"mmm")</f>
        <v>Sep</v>
      </c>
    </row>
    <row r="1988" spans="1:24" ht="16">
      <c r="A1988" s="2">
        <v>2383</v>
      </c>
      <c r="B1988" s="3">
        <v>46292</v>
      </c>
      <c r="C1988" s="5">
        <f>YEAR(SalesDataTable[[#This Row],[Order Date]])</f>
        <v>2026</v>
      </c>
      <c r="D1988" s="14" t="str">
        <f>"Q"&amp;ROUNDUP(MONTH(SalesDataTable[[#This Row],[Order Date]])/3,0)</f>
        <v>Q3</v>
      </c>
      <c r="E1988" s="5">
        <f>MONTH(SalesDataTable[[#This Row],[Order Date]])</f>
        <v>9</v>
      </c>
      <c r="F1988" s="5" t="str">
        <f>TEXT(SalesDataTable[[#This Row],[Order Date]], "MMM")</f>
        <v>Sep</v>
      </c>
      <c r="G1988" s="4" t="s">
        <v>20</v>
      </c>
      <c r="H1988" s="4" t="s">
        <v>31</v>
      </c>
      <c r="I1988" s="4" t="s">
        <v>2</v>
      </c>
      <c r="J1988" s="4" t="s">
        <v>3</v>
      </c>
      <c r="K1988" s="4" t="s">
        <v>14</v>
      </c>
      <c r="L1988" s="4" t="s">
        <v>44</v>
      </c>
      <c r="M1988" s="9">
        <v>2</v>
      </c>
      <c r="N1988" s="6">
        <v>130.29</v>
      </c>
      <c r="O1988" s="7">
        <v>0.1</v>
      </c>
      <c r="P1988" s="6">
        <v>67.97</v>
      </c>
      <c r="Q1988" s="6">
        <f t="shared" si="124"/>
        <v>234.52199999999999</v>
      </c>
      <c r="R1988" s="6">
        <f t="shared" si="125"/>
        <v>135.94</v>
      </c>
      <c r="S1988" s="6">
        <f t="shared" si="126"/>
        <v>98.581999999999994</v>
      </c>
      <c r="T1988" s="8">
        <f t="shared" si="127"/>
        <v>0.42035288800197845</v>
      </c>
      <c r="U1988" s="5">
        <f>YEAR(SalesDataTable[[#This Row],[Order Date]])</f>
        <v>2026</v>
      </c>
      <c r="V1988" s="8" t="str">
        <f>"Q"&amp;ROUNDUP(MONTH(SalesDataTable[[#This Row],[Order Date]])/3,0)</f>
        <v>Q3</v>
      </c>
      <c r="W1988" s="9">
        <f>MONTH(SalesDataTable[[#This Row],[Order Date]])</f>
        <v>9</v>
      </c>
      <c r="X1988" s="8" t="str">
        <f>TEXT(SalesDataTable[[#This Row],[Order Date]],"mmm")</f>
        <v>Sep</v>
      </c>
    </row>
    <row r="1989" spans="1:24" ht="16">
      <c r="A1989" s="2">
        <v>2803</v>
      </c>
      <c r="B1989" s="3">
        <v>46292</v>
      </c>
      <c r="C1989" s="5">
        <f>YEAR(SalesDataTable[[#This Row],[Order Date]])</f>
        <v>2026</v>
      </c>
      <c r="D1989" s="14" t="str">
        <f>"Q"&amp;ROUNDUP(MONTH(SalesDataTable[[#This Row],[Order Date]])/3,0)</f>
        <v>Q3</v>
      </c>
      <c r="E1989" s="5">
        <f>MONTH(SalesDataTable[[#This Row],[Order Date]])</f>
        <v>9</v>
      </c>
      <c r="F1989" s="5" t="str">
        <f>TEXT(SalesDataTable[[#This Row],[Order Date]], "MMM")</f>
        <v>Sep</v>
      </c>
      <c r="G1989" s="4" t="s">
        <v>6</v>
      </c>
      <c r="H1989" s="4" t="s">
        <v>43</v>
      </c>
      <c r="I1989" s="4" t="s">
        <v>2</v>
      </c>
      <c r="J1989" s="4" t="s">
        <v>3</v>
      </c>
      <c r="K1989" s="4" t="s">
        <v>34</v>
      </c>
      <c r="L1989" s="4" t="s">
        <v>42</v>
      </c>
      <c r="M1989" s="9">
        <v>3</v>
      </c>
      <c r="N1989" s="6">
        <v>36.909999999999997</v>
      </c>
      <c r="O1989" s="7">
        <v>0.05</v>
      </c>
      <c r="P1989" s="6">
        <v>13.7</v>
      </c>
      <c r="Q1989" s="6">
        <f t="shared" si="124"/>
        <v>105.19349999999999</v>
      </c>
      <c r="R1989" s="6">
        <f t="shared" si="125"/>
        <v>41.099999999999994</v>
      </c>
      <c r="S1989" s="6">
        <f t="shared" si="126"/>
        <v>64.093499999999992</v>
      </c>
      <c r="T1989" s="8">
        <f t="shared" si="127"/>
        <v>0.60929144861612172</v>
      </c>
      <c r="U1989" s="5">
        <f>YEAR(SalesDataTable[[#This Row],[Order Date]])</f>
        <v>2026</v>
      </c>
      <c r="V1989" s="8" t="str">
        <f>"Q"&amp;ROUNDUP(MONTH(SalesDataTable[[#This Row],[Order Date]])/3,0)</f>
        <v>Q3</v>
      </c>
      <c r="W1989" s="9">
        <f>MONTH(SalesDataTable[[#This Row],[Order Date]])</f>
        <v>9</v>
      </c>
      <c r="X1989" s="8" t="str">
        <f>TEXT(SalesDataTable[[#This Row],[Order Date]],"mmm")</f>
        <v>Sep</v>
      </c>
    </row>
    <row r="1990" spans="1:24" ht="16">
      <c r="A1990" s="2">
        <v>4199</v>
      </c>
      <c r="B1990" s="3">
        <v>46292</v>
      </c>
      <c r="C1990" s="5">
        <f>YEAR(SalesDataTable[[#This Row],[Order Date]])</f>
        <v>2026</v>
      </c>
      <c r="D1990" s="14" t="str">
        <f>"Q"&amp;ROUNDUP(MONTH(SalesDataTable[[#This Row],[Order Date]])/3,0)</f>
        <v>Q3</v>
      </c>
      <c r="E1990" s="5">
        <f>MONTH(SalesDataTable[[#This Row],[Order Date]])</f>
        <v>9</v>
      </c>
      <c r="F1990" s="5" t="str">
        <f>TEXT(SalesDataTable[[#This Row],[Order Date]], "MMM")</f>
        <v>Sep</v>
      </c>
      <c r="G1990" s="4" t="s">
        <v>11</v>
      </c>
      <c r="H1990" s="4" t="s">
        <v>25</v>
      </c>
      <c r="I1990" s="4" t="s">
        <v>28</v>
      </c>
      <c r="J1990" s="4" t="s">
        <v>16</v>
      </c>
      <c r="K1990" s="4" t="s">
        <v>4</v>
      </c>
      <c r="L1990" s="4" t="s">
        <v>22</v>
      </c>
      <c r="M1990" s="9">
        <v>1</v>
      </c>
      <c r="N1990" s="6">
        <v>50.02</v>
      </c>
      <c r="O1990" s="7">
        <v>0</v>
      </c>
      <c r="P1990" s="6">
        <v>22.65</v>
      </c>
      <c r="Q1990" s="6">
        <f t="shared" si="124"/>
        <v>50.02</v>
      </c>
      <c r="R1990" s="6">
        <f t="shared" si="125"/>
        <v>22.65</v>
      </c>
      <c r="S1990" s="6">
        <f t="shared" si="126"/>
        <v>27.370000000000005</v>
      </c>
      <c r="T1990" s="8">
        <f t="shared" si="127"/>
        <v>0.54718112754898052</v>
      </c>
      <c r="U1990" s="5">
        <f>YEAR(SalesDataTable[[#This Row],[Order Date]])</f>
        <v>2026</v>
      </c>
      <c r="V1990" s="8" t="str">
        <f>"Q"&amp;ROUNDUP(MONTH(SalesDataTable[[#This Row],[Order Date]])/3,0)</f>
        <v>Q3</v>
      </c>
      <c r="W1990" s="9">
        <f>MONTH(SalesDataTable[[#This Row],[Order Date]])</f>
        <v>9</v>
      </c>
      <c r="X1990" s="8" t="str">
        <f>TEXT(SalesDataTable[[#This Row],[Order Date]],"mmm")</f>
        <v>Sep</v>
      </c>
    </row>
    <row r="1991" spans="1:24" ht="16">
      <c r="A1991" s="2">
        <v>4517</v>
      </c>
      <c r="B1991" s="3">
        <v>46292</v>
      </c>
      <c r="C1991" s="5">
        <f>YEAR(SalesDataTable[[#This Row],[Order Date]])</f>
        <v>2026</v>
      </c>
      <c r="D1991" s="14" t="str">
        <f>"Q"&amp;ROUNDUP(MONTH(SalesDataTable[[#This Row],[Order Date]])/3,0)</f>
        <v>Q3</v>
      </c>
      <c r="E1991" s="5">
        <f>MONTH(SalesDataTable[[#This Row],[Order Date]])</f>
        <v>9</v>
      </c>
      <c r="F1991" s="5" t="str">
        <f>TEXT(SalesDataTable[[#This Row],[Order Date]], "MMM")</f>
        <v>Sep</v>
      </c>
      <c r="G1991" s="4" t="s">
        <v>6</v>
      </c>
      <c r="H1991" s="4" t="s">
        <v>43</v>
      </c>
      <c r="I1991" s="4" t="s">
        <v>2</v>
      </c>
      <c r="J1991" s="4" t="s">
        <v>3</v>
      </c>
      <c r="K1991" s="4" t="s">
        <v>23</v>
      </c>
      <c r="L1991" s="4" t="s">
        <v>40</v>
      </c>
      <c r="M1991" s="9">
        <v>1</v>
      </c>
      <c r="N1991" s="6">
        <v>83.32</v>
      </c>
      <c r="O1991" s="7">
        <v>0.05</v>
      </c>
      <c r="P1991" s="6">
        <v>38.93</v>
      </c>
      <c r="Q1991" s="6">
        <f t="shared" si="124"/>
        <v>79.153999999999996</v>
      </c>
      <c r="R1991" s="6">
        <f t="shared" si="125"/>
        <v>38.93</v>
      </c>
      <c r="S1991" s="6">
        <f t="shared" si="126"/>
        <v>40.223999999999997</v>
      </c>
      <c r="T1991" s="8">
        <f t="shared" si="127"/>
        <v>0.50817393940925282</v>
      </c>
      <c r="U1991" s="5">
        <f>YEAR(SalesDataTable[[#This Row],[Order Date]])</f>
        <v>2026</v>
      </c>
      <c r="V1991" s="8" t="str">
        <f>"Q"&amp;ROUNDUP(MONTH(SalesDataTable[[#This Row],[Order Date]])/3,0)</f>
        <v>Q3</v>
      </c>
      <c r="W1991" s="9">
        <f>MONTH(SalesDataTable[[#This Row],[Order Date]])</f>
        <v>9</v>
      </c>
      <c r="X1991" s="8" t="str">
        <f>TEXT(SalesDataTable[[#This Row],[Order Date]],"mmm")</f>
        <v>Sep</v>
      </c>
    </row>
    <row r="1992" spans="1:24" ht="16">
      <c r="A1992" s="2">
        <v>80</v>
      </c>
      <c r="B1992" s="3">
        <v>46293</v>
      </c>
      <c r="C1992" s="5">
        <f>YEAR(SalesDataTable[[#This Row],[Order Date]])</f>
        <v>2026</v>
      </c>
      <c r="D1992" s="14" t="str">
        <f>"Q"&amp;ROUNDUP(MONTH(SalesDataTable[[#This Row],[Order Date]])/3,0)</f>
        <v>Q3</v>
      </c>
      <c r="E1992" s="5">
        <f>MONTH(SalesDataTable[[#This Row],[Order Date]])</f>
        <v>9</v>
      </c>
      <c r="F1992" s="5" t="str">
        <f>TEXT(SalesDataTable[[#This Row],[Order Date]], "MMM")</f>
        <v>Sep</v>
      </c>
      <c r="G1992" s="4" t="s">
        <v>0</v>
      </c>
      <c r="H1992" s="4" t="s">
        <v>50</v>
      </c>
      <c r="I1992" s="4" t="s">
        <v>8</v>
      </c>
      <c r="J1992" s="4" t="s">
        <v>16</v>
      </c>
      <c r="K1992" s="4" t="s">
        <v>9</v>
      </c>
      <c r="L1992" s="4" t="s">
        <v>46</v>
      </c>
      <c r="M1992" s="9">
        <v>10</v>
      </c>
      <c r="N1992" s="6">
        <v>71.040000000000006</v>
      </c>
      <c r="O1992" s="7">
        <v>0.2</v>
      </c>
      <c r="P1992" s="6">
        <v>31.7</v>
      </c>
      <c r="Q1992" s="6">
        <f t="shared" si="124"/>
        <v>568.32000000000005</v>
      </c>
      <c r="R1992" s="6">
        <f t="shared" si="125"/>
        <v>317</v>
      </c>
      <c r="S1992" s="6">
        <f t="shared" si="126"/>
        <v>251.32000000000005</v>
      </c>
      <c r="T1992" s="8">
        <f t="shared" si="127"/>
        <v>0.4422156531531532</v>
      </c>
      <c r="U1992" s="5">
        <f>YEAR(SalesDataTable[[#This Row],[Order Date]])</f>
        <v>2026</v>
      </c>
      <c r="V1992" s="8" t="str">
        <f>"Q"&amp;ROUNDUP(MONTH(SalesDataTable[[#This Row],[Order Date]])/3,0)</f>
        <v>Q3</v>
      </c>
      <c r="W1992" s="9">
        <f>MONTH(SalesDataTable[[#This Row],[Order Date]])</f>
        <v>9</v>
      </c>
      <c r="X1992" s="8" t="str">
        <f>TEXT(SalesDataTable[[#This Row],[Order Date]],"mmm")</f>
        <v>Sep</v>
      </c>
    </row>
    <row r="1993" spans="1:24" ht="16">
      <c r="A1993" s="2">
        <v>370</v>
      </c>
      <c r="B1993" s="3">
        <v>46293</v>
      </c>
      <c r="C1993" s="5">
        <f>YEAR(SalesDataTable[[#This Row],[Order Date]])</f>
        <v>2026</v>
      </c>
      <c r="D1993" s="14" t="str">
        <f>"Q"&amp;ROUNDUP(MONTH(SalesDataTable[[#This Row],[Order Date]])/3,0)</f>
        <v>Q3</v>
      </c>
      <c r="E1993" s="5">
        <f>MONTH(SalesDataTable[[#This Row],[Order Date]])</f>
        <v>9</v>
      </c>
      <c r="F1993" s="5" t="str">
        <f>TEXT(SalesDataTable[[#This Row],[Order Date]], "MMM")</f>
        <v>Sep</v>
      </c>
      <c r="G1993" s="4" t="s">
        <v>20</v>
      </c>
      <c r="H1993" s="4" t="s">
        <v>31</v>
      </c>
      <c r="I1993" s="4" t="s">
        <v>19</v>
      </c>
      <c r="J1993" s="4" t="s">
        <v>3</v>
      </c>
      <c r="K1993" s="4" t="s">
        <v>4</v>
      </c>
      <c r="L1993" s="4" t="s">
        <v>26</v>
      </c>
      <c r="M1993" s="9">
        <v>2</v>
      </c>
      <c r="N1993" s="6">
        <v>40.83</v>
      </c>
      <c r="O1993" s="7">
        <v>0</v>
      </c>
      <c r="P1993" s="6">
        <v>16.850000000000001</v>
      </c>
      <c r="Q1993" s="6">
        <f t="shared" si="124"/>
        <v>81.66</v>
      </c>
      <c r="R1993" s="6">
        <f t="shared" si="125"/>
        <v>33.700000000000003</v>
      </c>
      <c r="S1993" s="6">
        <f t="shared" si="126"/>
        <v>47.959999999999994</v>
      </c>
      <c r="T1993" s="8">
        <f t="shared" si="127"/>
        <v>0.58731325006122947</v>
      </c>
      <c r="U1993" s="5">
        <f>YEAR(SalesDataTable[[#This Row],[Order Date]])</f>
        <v>2026</v>
      </c>
      <c r="V1993" s="8" t="str">
        <f>"Q"&amp;ROUNDUP(MONTH(SalesDataTable[[#This Row],[Order Date]])/3,0)</f>
        <v>Q3</v>
      </c>
      <c r="W1993" s="9">
        <f>MONTH(SalesDataTable[[#This Row],[Order Date]])</f>
        <v>9</v>
      </c>
      <c r="X1993" s="8" t="str">
        <f>TEXT(SalesDataTable[[#This Row],[Order Date]],"mmm")</f>
        <v>Sep</v>
      </c>
    </row>
    <row r="1994" spans="1:24" ht="16">
      <c r="A1994" s="2">
        <v>417</v>
      </c>
      <c r="B1994" s="3">
        <v>46293</v>
      </c>
      <c r="C1994" s="5">
        <f>YEAR(SalesDataTable[[#This Row],[Order Date]])</f>
        <v>2026</v>
      </c>
      <c r="D1994" s="14" t="str">
        <f>"Q"&amp;ROUNDUP(MONTH(SalesDataTable[[#This Row],[Order Date]])/3,0)</f>
        <v>Q3</v>
      </c>
      <c r="E1994" s="5">
        <f>MONTH(SalesDataTable[[#This Row],[Order Date]])</f>
        <v>9</v>
      </c>
      <c r="F1994" s="5" t="str">
        <f>TEXT(SalesDataTable[[#This Row],[Order Date]], "MMM")</f>
        <v>Sep</v>
      </c>
      <c r="G1994" s="4" t="s">
        <v>6</v>
      </c>
      <c r="H1994" s="4" t="s">
        <v>49</v>
      </c>
      <c r="I1994" s="4" t="s">
        <v>28</v>
      </c>
      <c r="J1994" s="4" t="s">
        <v>3</v>
      </c>
      <c r="K1994" s="4" t="s">
        <v>23</v>
      </c>
      <c r="L1994" s="4" t="s">
        <v>51</v>
      </c>
      <c r="M1994" s="9">
        <v>1</v>
      </c>
      <c r="N1994" s="6">
        <v>121.64</v>
      </c>
      <c r="O1994" s="7">
        <v>0.15</v>
      </c>
      <c r="P1994" s="6">
        <v>61.56</v>
      </c>
      <c r="Q1994" s="6">
        <f t="shared" si="124"/>
        <v>103.39399999999999</v>
      </c>
      <c r="R1994" s="6">
        <f t="shared" si="125"/>
        <v>61.56</v>
      </c>
      <c r="S1994" s="6">
        <f t="shared" si="126"/>
        <v>41.833999999999989</v>
      </c>
      <c r="T1994" s="8">
        <f t="shared" si="127"/>
        <v>0.40460761746329565</v>
      </c>
      <c r="U1994" s="5">
        <f>YEAR(SalesDataTable[[#This Row],[Order Date]])</f>
        <v>2026</v>
      </c>
      <c r="V1994" s="8" t="str">
        <f>"Q"&amp;ROUNDUP(MONTH(SalesDataTable[[#This Row],[Order Date]])/3,0)</f>
        <v>Q3</v>
      </c>
      <c r="W1994" s="9">
        <f>MONTH(SalesDataTable[[#This Row],[Order Date]])</f>
        <v>9</v>
      </c>
      <c r="X1994" s="8" t="str">
        <f>TEXT(SalesDataTable[[#This Row],[Order Date]],"mmm")</f>
        <v>Sep</v>
      </c>
    </row>
    <row r="1995" spans="1:24" ht="16">
      <c r="A1995" s="2">
        <v>437</v>
      </c>
      <c r="B1995" s="3">
        <v>46293</v>
      </c>
      <c r="C1995" s="5">
        <f>YEAR(SalesDataTable[[#This Row],[Order Date]])</f>
        <v>2026</v>
      </c>
      <c r="D1995" s="14" t="str">
        <f>"Q"&amp;ROUNDUP(MONTH(SalesDataTable[[#This Row],[Order Date]])/3,0)</f>
        <v>Q3</v>
      </c>
      <c r="E1995" s="5">
        <f>MONTH(SalesDataTable[[#This Row],[Order Date]])</f>
        <v>9</v>
      </c>
      <c r="F1995" s="5" t="str">
        <f>TEXT(SalesDataTable[[#This Row],[Order Date]], "MMM")</f>
        <v>Sep</v>
      </c>
      <c r="G1995" s="4" t="s">
        <v>6</v>
      </c>
      <c r="H1995" s="4" t="s">
        <v>7</v>
      </c>
      <c r="I1995" s="4" t="s">
        <v>19</v>
      </c>
      <c r="J1995" s="4" t="s">
        <v>13</v>
      </c>
      <c r="K1995" s="4" t="s">
        <v>14</v>
      </c>
      <c r="L1995" s="4" t="s">
        <v>48</v>
      </c>
      <c r="M1995" s="9">
        <v>1</v>
      </c>
      <c r="N1995" s="6">
        <v>164.7</v>
      </c>
      <c r="O1995" s="7">
        <v>0</v>
      </c>
      <c r="P1995" s="6">
        <v>86.02</v>
      </c>
      <c r="Q1995" s="6">
        <f t="shared" si="124"/>
        <v>164.7</v>
      </c>
      <c r="R1995" s="6">
        <f t="shared" si="125"/>
        <v>86.02</v>
      </c>
      <c r="S1995" s="6">
        <f t="shared" si="126"/>
        <v>78.679999999999993</v>
      </c>
      <c r="T1995" s="8">
        <f t="shared" si="127"/>
        <v>0.47771706132361869</v>
      </c>
      <c r="U1995" s="5">
        <f>YEAR(SalesDataTable[[#This Row],[Order Date]])</f>
        <v>2026</v>
      </c>
      <c r="V1995" s="8" t="str">
        <f>"Q"&amp;ROUNDUP(MONTH(SalesDataTable[[#This Row],[Order Date]])/3,0)</f>
        <v>Q3</v>
      </c>
      <c r="W1995" s="9">
        <f>MONTH(SalesDataTable[[#This Row],[Order Date]])</f>
        <v>9</v>
      </c>
      <c r="X1995" s="8" t="str">
        <f>TEXT(SalesDataTable[[#This Row],[Order Date]],"mmm")</f>
        <v>Sep</v>
      </c>
    </row>
    <row r="1996" spans="1:24" ht="16">
      <c r="A1996" s="2">
        <v>790</v>
      </c>
      <c r="B1996" s="3">
        <v>46293</v>
      </c>
      <c r="C1996" s="5">
        <f>YEAR(SalesDataTable[[#This Row],[Order Date]])</f>
        <v>2026</v>
      </c>
      <c r="D1996" s="14" t="str">
        <f>"Q"&amp;ROUNDUP(MONTH(SalesDataTable[[#This Row],[Order Date]])/3,0)</f>
        <v>Q3</v>
      </c>
      <c r="E1996" s="5">
        <f>MONTH(SalesDataTable[[#This Row],[Order Date]])</f>
        <v>9</v>
      </c>
      <c r="F1996" s="5" t="str">
        <f>TEXT(SalesDataTable[[#This Row],[Order Date]], "MMM")</f>
        <v>Sep</v>
      </c>
      <c r="G1996" s="4" t="s">
        <v>20</v>
      </c>
      <c r="H1996" s="4" t="s">
        <v>31</v>
      </c>
      <c r="I1996" s="4" t="s">
        <v>28</v>
      </c>
      <c r="J1996" s="4" t="s">
        <v>13</v>
      </c>
      <c r="K1996" s="4" t="s">
        <v>23</v>
      </c>
      <c r="L1996" s="4" t="s">
        <v>29</v>
      </c>
      <c r="M1996" s="9">
        <v>1</v>
      </c>
      <c r="N1996" s="6">
        <v>199.09</v>
      </c>
      <c r="O1996" s="7">
        <v>0.05</v>
      </c>
      <c r="P1996" s="6">
        <v>106.57</v>
      </c>
      <c r="Q1996" s="6">
        <f t="shared" si="124"/>
        <v>189.13550000000001</v>
      </c>
      <c r="R1996" s="6">
        <f t="shared" si="125"/>
        <v>106.57</v>
      </c>
      <c r="S1996" s="6">
        <f t="shared" si="126"/>
        <v>82.565500000000014</v>
      </c>
      <c r="T1996" s="8">
        <f t="shared" si="127"/>
        <v>0.43654152710622812</v>
      </c>
      <c r="U1996" s="5">
        <f>YEAR(SalesDataTable[[#This Row],[Order Date]])</f>
        <v>2026</v>
      </c>
      <c r="V1996" s="8" t="str">
        <f>"Q"&amp;ROUNDUP(MONTH(SalesDataTable[[#This Row],[Order Date]])/3,0)</f>
        <v>Q3</v>
      </c>
      <c r="W1996" s="9">
        <f>MONTH(SalesDataTable[[#This Row],[Order Date]])</f>
        <v>9</v>
      </c>
      <c r="X1996" s="8" t="str">
        <f>TEXT(SalesDataTable[[#This Row],[Order Date]],"mmm")</f>
        <v>Sep</v>
      </c>
    </row>
    <row r="1997" spans="1:24" ht="16">
      <c r="A1997" s="2">
        <v>1151</v>
      </c>
      <c r="B1997" s="3">
        <v>46293</v>
      </c>
      <c r="C1997" s="5">
        <f>YEAR(SalesDataTable[[#This Row],[Order Date]])</f>
        <v>2026</v>
      </c>
      <c r="D1997" s="14" t="str">
        <f>"Q"&amp;ROUNDUP(MONTH(SalesDataTable[[#This Row],[Order Date]])/3,0)</f>
        <v>Q3</v>
      </c>
      <c r="E1997" s="5">
        <f>MONTH(SalesDataTable[[#This Row],[Order Date]])</f>
        <v>9</v>
      </c>
      <c r="F1997" s="5" t="str">
        <f>TEXT(SalesDataTable[[#This Row],[Order Date]], "MMM")</f>
        <v>Sep</v>
      </c>
      <c r="G1997" s="4" t="s">
        <v>0</v>
      </c>
      <c r="H1997" s="4" t="s">
        <v>1</v>
      </c>
      <c r="I1997" s="4" t="s">
        <v>28</v>
      </c>
      <c r="J1997" s="4" t="s">
        <v>3</v>
      </c>
      <c r="K1997" s="4" t="s">
        <v>4</v>
      </c>
      <c r="L1997" s="4" t="s">
        <v>5</v>
      </c>
      <c r="M1997" s="9">
        <v>1</v>
      </c>
      <c r="N1997" s="6">
        <v>81.48</v>
      </c>
      <c r="O1997" s="7">
        <v>0</v>
      </c>
      <c r="P1997" s="6">
        <v>41.47</v>
      </c>
      <c r="Q1997" s="6">
        <f t="shared" si="124"/>
        <v>81.48</v>
      </c>
      <c r="R1997" s="6">
        <f t="shared" si="125"/>
        <v>41.47</v>
      </c>
      <c r="S1997" s="6">
        <f t="shared" si="126"/>
        <v>40.010000000000005</v>
      </c>
      <c r="T1997" s="8">
        <f t="shared" si="127"/>
        <v>0.4910407461953854</v>
      </c>
      <c r="U1997" s="5">
        <f>YEAR(SalesDataTable[[#This Row],[Order Date]])</f>
        <v>2026</v>
      </c>
      <c r="V1997" s="8" t="str">
        <f>"Q"&amp;ROUNDUP(MONTH(SalesDataTable[[#This Row],[Order Date]])/3,0)</f>
        <v>Q3</v>
      </c>
      <c r="W1997" s="9">
        <f>MONTH(SalesDataTable[[#This Row],[Order Date]])</f>
        <v>9</v>
      </c>
      <c r="X1997" s="8" t="str">
        <f>TEXT(SalesDataTable[[#This Row],[Order Date]],"mmm")</f>
        <v>Sep</v>
      </c>
    </row>
    <row r="1998" spans="1:24" ht="16">
      <c r="A1998" s="2">
        <v>1331</v>
      </c>
      <c r="B1998" s="3">
        <v>46293</v>
      </c>
      <c r="C1998" s="5">
        <f>YEAR(SalesDataTable[[#This Row],[Order Date]])</f>
        <v>2026</v>
      </c>
      <c r="D1998" s="14" t="str">
        <f>"Q"&amp;ROUNDUP(MONTH(SalesDataTable[[#This Row],[Order Date]])/3,0)</f>
        <v>Q3</v>
      </c>
      <c r="E1998" s="5">
        <f>MONTH(SalesDataTable[[#This Row],[Order Date]])</f>
        <v>9</v>
      </c>
      <c r="F1998" s="5" t="str">
        <f>TEXT(SalesDataTable[[#This Row],[Order Date]], "MMM")</f>
        <v>Sep</v>
      </c>
      <c r="G1998" s="4" t="s">
        <v>0</v>
      </c>
      <c r="H1998" s="4" t="s">
        <v>1</v>
      </c>
      <c r="I1998" s="4" t="s">
        <v>2</v>
      </c>
      <c r="J1998" s="4" t="s">
        <v>13</v>
      </c>
      <c r="K1998" s="4" t="s">
        <v>34</v>
      </c>
      <c r="L1998" s="4" t="s">
        <v>35</v>
      </c>
      <c r="M1998" s="9">
        <v>3</v>
      </c>
      <c r="N1998" s="6">
        <v>39.450000000000003</v>
      </c>
      <c r="O1998" s="7">
        <v>0.05</v>
      </c>
      <c r="P1998" s="6">
        <v>15.1</v>
      </c>
      <c r="Q1998" s="6">
        <f t="shared" si="124"/>
        <v>112.4325</v>
      </c>
      <c r="R1998" s="6">
        <f t="shared" si="125"/>
        <v>45.3</v>
      </c>
      <c r="S1998" s="6">
        <f t="shared" si="126"/>
        <v>67.132500000000007</v>
      </c>
      <c r="T1998" s="8">
        <f t="shared" si="127"/>
        <v>0.59709158828630515</v>
      </c>
      <c r="U1998" s="5">
        <f>YEAR(SalesDataTable[[#This Row],[Order Date]])</f>
        <v>2026</v>
      </c>
      <c r="V1998" s="8" t="str">
        <f>"Q"&amp;ROUNDUP(MONTH(SalesDataTable[[#This Row],[Order Date]])/3,0)</f>
        <v>Q3</v>
      </c>
      <c r="W1998" s="9">
        <f>MONTH(SalesDataTable[[#This Row],[Order Date]])</f>
        <v>9</v>
      </c>
      <c r="X1998" s="8" t="str">
        <f>TEXT(SalesDataTable[[#This Row],[Order Date]],"mmm")</f>
        <v>Sep</v>
      </c>
    </row>
    <row r="1999" spans="1:24" ht="16">
      <c r="A1999" s="2">
        <v>2388</v>
      </c>
      <c r="B1999" s="3">
        <v>46293</v>
      </c>
      <c r="C1999" s="5">
        <f>YEAR(SalesDataTable[[#This Row],[Order Date]])</f>
        <v>2026</v>
      </c>
      <c r="D1999" s="14" t="str">
        <f>"Q"&amp;ROUNDUP(MONTH(SalesDataTable[[#This Row],[Order Date]])/3,0)</f>
        <v>Q3</v>
      </c>
      <c r="E1999" s="5">
        <f>MONTH(SalesDataTable[[#This Row],[Order Date]])</f>
        <v>9</v>
      </c>
      <c r="F1999" s="5" t="str">
        <f>TEXT(SalesDataTable[[#This Row],[Order Date]], "MMM")</f>
        <v>Sep</v>
      </c>
      <c r="G1999" s="4" t="s">
        <v>20</v>
      </c>
      <c r="H1999" s="4" t="s">
        <v>33</v>
      </c>
      <c r="I1999" s="4" t="s">
        <v>2</v>
      </c>
      <c r="J1999" s="4" t="s">
        <v>3</v>
      </c>
      <c r="K1999" s="4" t="s">
        <v>9</v>
      </c>
      <c r="L1999" s="4" t="s">
        <v>10</v>
      </c>
      <c r="M1999" s="9">
        <v>3</v>
      </c>
      <c r="N1999" s="6">
        <v>93.22</v>
      </c>
      <c r="O1999" s="7">
        <v>0</v>
      </c>
      <c r="P1999" s="6">
        <v>46.75</v>
      </c>
      <c r="Q1999" s="6">
        <f t="shared" si="124"/>
        <v>279.65999999999997</v>
      </c>
      <c r="R1999" s="6">
        <f t="shared" si="125"/>
        <v>140.25</v>
      </c>
      <c r="S1999" s="6">
        <f t="shared" si="126"/>
        <v>139.40999999999997</v>
      </c>
      <c r="T1999" s="8">
        <f t="shared" si="127"/>
        <v>0.49849817635700489</v>
      </c>
      <c r="U1999" s="5">
        <f>YEAR(SalesDataTable[[#This Row],[Order Date]])</f>
        <v>2026</v>
      </c>
      <c r="V1999" s="8" t="str">
        <f>"Q"&amp;ROUNDUP(MONTH(SalesDataTable[[#This Row],[Order Date]])/3,0)</f>
        <v>Q3</v>
      </c>
      <c r="W1999" s="9">
        <f>MONTH(SalesDataTable[[#This Row],[Order Date]])</f>
        <v>9</v>
      </c>
      <c r="X1999" s="8" t="str">
        <f>TEXT(SalesDataTable[[#This Row],[Order Date]],"mmm")</f>
        <v>Sep</v>
      </c>
    </row>
    <row r="2000" spans="1:24" ht="16">
      <c r="A2000" s="2">
        <v>2795</v>
      </c>
      <c r="B2000" s="3">
        <v>46293</v>
      </c>
      <c r="C2000" s="5">
        <f>YEAR(SalesDataTable[[#This Row],[Order Date]])</f>
        <v>2026</v>
      </c>
      <c r="D2000" s="14" t="str">
        <f>"Q"&amp;ROUNDUP(MONTH(SalesDataTable[[#This Row],[Order Date]])/3,0)</f>
        <v>Q3</v>
      </c>
      <c r="E2000" s="5">
        <f>MONTH(SalesDataTable[[#This Row],[Order Date]])</f>
        <v>9</v>
      </c>
      <c r="F2000" s="5" t="str">
        <f>TEXT(SalesDataTable[[#This Row],[Order Date]], "MMM")</f>
        <v>Sep</v>
      </c>
      <c r="G2000" s="4" t="s">
        <v>6</v>
      </c>
      <c r="H2000" s="4" t="s">
        <v>43</v>
      </c>
      <c r="I2000" s="4" t="s">
        <v>2</v>
      </c>
      <c r="J2000" s="4" t="s">
        <v>13</v>
      </c>
      <c r="K2000" s="4" t="s">
        <v>9</v>
      </c>
      <c r="L2000" s="4" t="s">
        <v>17</v>
      </c>
      <c r="M2000" s="9">
        <v>3</v>
      </c>
      <c r="N2000" s="6">
        <v>142.19</v>
      </c>
      <c r="O2000" s="7">
        <v>0.05</v>
      </c>
      <c r="P2000" s="6">
        <v>78.37</v>
      </c>
      <c r="Q2000" s="6">
        <f t="shared" si="124"/>
        <v>405.24149999999997</v>
      </c>
      <c r="R2000" s="6">
        <f t="shared" si="125"/>
        <v>235.11</v>
      </c>
      <c r="S2000" s="6">
        <f t="shared" si="126"/>
        <v>170.13149999999996</v>
      </c>
      <c r="T2000" s="8">
        <f t="shared" si="127"/>
        <v>0.41982743623246871</v>
      </c>
      <c r="U2000" s="5">
        <f>YEAR(SalesDataTable[[#This Row],[Order Date]])</f>
        <v>2026</v>
      </c>
      <c r="V2000" s="8" t="str">
        <f>"Q"&amp;ROUNDUP(MONTH(SalesDataTable[[#This Row],[Order Date]])/3,0)</f>
        <v>Q3</v>
      </c>
      <c r="W2000" s="9">
        <f>MONTH(SalesDataTable[[#This Row],[Order Date]])</f>
        <v>9</v>
      </c>
      <c r="X2000" s="8" t="str">
        <f>TEXT(SalesDataTable[[#This Row],[Order Date]],"mmm")</f>
        <v>Sep</v>
      </c>
    </row>
    <row r="2001" spans="1:24" ht="16">
      <c r="A2001" s="2">
        <v>2840</v>
      </c>
      <c r="B2001" s="3">
        <v>46293</v>
      </c>
      <c r="C2001" s="5">
        <f>YEAR(SalesDataTable[[#This Row],[Order Date]])</f>
        <v>2026</v>
      </c>
      <c r="D2001" s="14" t="str">
        <f>"Q"&amp;ROUNDUP(MONTH(SalesDataTable[[#This Row],[Order Date]])/3,0)</f>
        <v>Q3</v>
      </c>
      <c r="E2001" s="5">
        <f>MONTH(SalesDataTable[[#This Row],[Order Date]])</f>
        <v>9</v>
      </c>
      <c r="F2001" s="5" t="str">
        <f>TEXT(SalesDataTable[[#This Row],[Order Date]], "MMM")</f>
        <v>Sep</v>
      </c>
      <c r="G2001" s="4" t="s">
        <v>0</v>
      </c>
      <c r="H2001" s="4" t="s">
        <v>1</v>
      </c>
      <c r="I2001" s="4" t="s">
        <v>2</v>
      </c>
      <c r="J2001" s="4" t="s">
        <v>3</v>
      </c>
      <c r="K2001" s="4" t="s">
        <v>9</v>
      </c>
      <c r="L2001" s="4" t="s">
        <v>37</v>
      </c>
      <c r="M2001" s="9">
        <v>2</v>
      </c>
      <c r="N2001" s="6">
        <v>151.69999999999999</v>
      </c>
      <c r="O2001" s="7">
        <v>0</v>
      </c>
      <c r="P2001" s="6">
        <v>77.19</v>
      </c>
      <c r="Q2001" s="6">
        <f t="shared" si="124"/>
        <v>303.39999999999998</v>
      </c>
      <c r="R2001" s="6">
        <f t="shared" si="125"/>
        <v>154.38</v>
      </c>
      <c r="S2001" s="6">
        <f t="shared" si="126"/>
        <v>149.01999999999998</v>
      </c>
      <c r="T2001" s="8">
        <f t="shared" si="127"/>
        <v>0.49116677653263019</v>
      </c>
      <c r="U2001" s="5">
        <f>YEAR(SalesDataTable[[#This Row],[Order Date]])</f>
        <v>2026</v>
      </c>
      <c r="V2001" s="8" t="str">
        <f>"Q"&amp;ROUNDUP(MONTH(SalesDataTable[[#This Row],[Order Date]])/3,0)</f>
        <v>Q3</v>
      </c>
      <c r="W2001" s="9">
        <f>MONTH(SalesDataTable[[#This Row],[Order Date]])</f>
        <v>9</v>
      </c>
      <c r="X2001" s="8" t="str">
        <f>TEXT(SalesDataTable[[#This Row],[Order Date]],"mmm")</f>
        <v>Sep</v>
      </c>
    </row>
    <row r="2002" spans="1:24" ht="16">
      <c r="A2002" s="2">
        <v>2863</v>
      </c>
      <c r="B2002" s="3">
        <v>46293</v>
      </c>
      <c r="C2002" s="5">
        <f>YEAR(SalesDataTable[[#This Row],[Order Date]])</f>
        <v>2026</v>
      </c>
      <c r="D2002" s="14" t="str">
        <f>"Q"&amp;ROUNDUP(MONTH(SalesDataTable[[#This Row],[Order Date]])/3,0)</f>
        <v>Q3</v>
      </c>
      <c r="E2002" s="5">
        <f>MONTH(SalesDataTable[[#This Row],[Order Date]])</f>
        <v>9</v>
      </c>
      <c r="F2002" s="5" t="str">
        <f>TEXT(SalesDataTable[[#This Row],[Order Date]], "MMM")</f>
        <v>Sep</v>
      </c>
      <c r="G2002" s="4" t="s">
        <v>11</v>
      </c>
      <c r="H2002" s="4" t="s">
        <v>12</v>
      </c>
      <c r="I2002" s="4" t="s">
        <v>19</v>
      </c>
      <c r="J2002" s="4" t="s">
        <v>13</v>
      </c>
      <c r="K2002" s="4" t="s">
        <v>14</v>
      </c>
      <c r="L2002" s="4" t="s">
        <v>44</v>
      </c>
      <c r="M2002" s="9">
        <v>1</v>
      </c>
      <c r="N2002" s="6">
        <v>133.85</v>
      </c>
      <c r="O2002" s="7">
        <v>0.05</v>
      </c>
      <c r="P2002" s="6">
        <v>66.41</v>
      </c>
      <c r="Q2002" s="6">
        <f t="shared" si="124"/>
        <v>127.15749999999998</v>
      </c>
      <c r="R2002" s="6">
        <f t="shared" si="125"/>
        <v>66.41</v>
      </c>
      <c r="S2002" s="6">
        <f t="shared" si="126"/>
        <v>60.747499999999988</v>
      </c>
      <c r="T2002" s="8">
        <f t="shared" si="127"/>
        <v>0.47773430588050247</v>
      </c>
      <c r="U2002" s="5">
        <f>YEAR(SalesDataTable[[#This Row],[Order Date]])</f>
        <v>2026</v>
      </c>
      <c r="V2002" s="8" t="str">
        <f>"Q"&amp;ROUNDUP(MONTH(SalesDataTable[[#This Row],[Order Date]])/3,0)</f>
        <v>Q3</v>
      </c>
      <c r="W2002" s="9">
        <f>MONTH(SalesDataTable[[#This Row],[Order Date]])</f>
        <v>9</v>
      </c>
      <c r="X2002" s="8" t="str">
        <f>TEXT(SalesDataTable[[#This Row],[Order Date]],"mmm")</f>
        <v>Sep</v>
      </c>
    </row>
    <row r="2003" spans="1:24" ht="16">
      <c r="A2003" s="2">
        <v>4522</v>
      </c>
      <c r="B2003" s="3">
        <v>46293</v>
      </c>
      <c r="C2003" s="5">
        <f>YEAR(SalesDataTable[[#This Row],[Order Date]])</f>
        <v>2026</v>
      </c>
      <c r="D2003" s="14" t="str">
        <f>"Q"&amp;ROUNDUP(MONTH(SalesDataTable[[#This Row],[Order Date]])/3,0)</f>
        <v>Q3</v>
      </c>
      <c r="E2003" s="5">
        <f>MONTH(SalesDataTable[[#This Row],[Order Date]])</f>
        <v>9</v>
      </c>
      <c r="F2003" s="5" t="str">
        <f>TEXT(SalesDataTable[[#This Row],[Order Date]], "MMM")</f>
        <v>Sep</v>
      </c>
      <c r="G2003" s="4" t="s">
        <v>20</v>
      </c>
      <c r="H2003" s="4" t="s">
        <v>47</v>
      </c>
      <c r="I2003" s="4" t="s">
        <v>28</v>
      </c>
      <c r="J2003" s="4" t="s">
        <v>16</v>
      </c>
      <c r="K2003" s="4" t="s">
        <v>23</v>
      </c>
      <c r="L2003" s="4" t="s">
        <v>51</v>
      </c>
      <c r="M2003" s="9">
        <v>6</v>
      </c>
      <c r="N2003" s="6">
        <v>125.62</v>
      </c>
      <c r="O2003" s="7">
        <v>0</v>
      </c>
      <c r="P2003" s="6">
        <v>61.34</v>
      </c>
      <c r="Q2003" s="6">
        <f t="shared" si="124"/>
        <v>753.72</v>
      </c>
      <c r="R2003" s="6">
        <f t="shared" si="125"/>
        <v>368.04</v>
      </c>
      <c r="S2003" s="6">
        <f t="shared" si="126"/>
        <v>385.68</v>
      </c>
      <c r="T2003" s="8">
        <f t="shared" si="127"/>
        <v>0.51170195828689702</v>
      </c>
      <c r="U2003" s="5">
        <f>YEAR(SalesDataTable[[#This Row],[Order Date]])</f>
        <v>2026</v>
      </c>
      <c r="V2003" s="8" t="str">
        <f>"Q"&amp;ROUNDUP(MONTH(SalesDataTable[[#This Row],[Order Date]])/3,0)</f>
        <v>Q3</v>
      </c>
      <c r="W2003" s="9">
        <f>MONTH(SalesDataTable[[#This Row],[Order Date]])</f>
        <v>9</v>
      </c>
      <c r="X2003" s="8" t="str">
        <f>TEXT(SalesDataTable[[#This Row],[Order Date]],"mmm")</f>
        <v>Sep</v>
      </c>
    </row>
    <row r="2004" spans="1:24" ht="16">
      <c r="A2004" s="2">
        <v>5200</v>
      </c>
      <c r="B2004" s="3">
        <v>46293</v>
      </c>
      <c r="C2004" s="5">
        <f>YEAR(SalesDataTable[[#This Row],[Order Date]])</f>
        <v>2026</v>
      </c>
      <c r="D2004" s="14" t="str">
        <f>"Q"&amp;ROUNDUP(MONTH(SalesDataTable[[#This Row],[Order Date]])/3,0)</f>
        <v>Q3</v>
      </c>
      <c r="E2004" s="5">
        <f>MONTH(SalesDataTable[[#This Row],[Order Date]])</f>
        <v>9</v>
      </c>
      <c r="F2004" s="5" t="str">
        <f>TEXT(SalesDataTable[[#This Row],[Order Date]], "MMM")</f>
        <v>Sep</v>
      </c>
      <c r="G2004" s="4" t="s">
        <v>6</v>
      </c>
      <c r="H2004" s="4" t="s">
        <v>43</v>
      </c>
      <c r="I2004" s="4" t="s">
        <v>2</v>
      </c>
      <c r="J2004" s="4" t="s">
        <v>13</v>
      </c>
      <c r="K2004" s="4" t="s">
        <v>23</v>
      </c>
      <c r="L2004" s="4" t="s">
        <v>29</v>
      </c>
      <c r="M2004" s="9">
        <v>3</v>
      </c>
      <c r="N2004" s="6">
        <v>196.87</v>
      </c>
      <c r="O2004" s="7">
        <v>0.1</v>
      </c>
      <c r="P2004" s="6">
        <v>105.93</v>
      </c>
      <c r="Q2004" s="6">
        <f t="shared" si="124"/>
        <v>531.54899999999998</v>
      </c>
      <c r="R2004" s="6">
        <f t="shared" si="125"/>
        <v>317.79000000000002</v>
      </c>
      <c r="S2004" s="6">
        <f t="shared" si="126"/>
        <v>213.75899999999996</v>
      </c>
      <c r="T2004" s="8">
        <f t="shared" si="127"/>
        <v>0.40214354650276823</v>
      </c>
      <c r="U2004" s="5">
        <f>YEAR(SalesDataTable[[#This Row],[Order Date]])</f>
        <v>2026</v>
      </c>
      <c r="V2004" s="8" t="str">
        <f>"Q"&amp;ROUNDUP(MONTH(SalesDataTable[[#This Row],[Order Date]])/3,0)</f>
        <v>Q3</v>
      </c>
      <c r="W2004" s="9">
        <f>MONTH(SalesDataTable[[#This Row],[Order Date]])</f>
        <v>9</v>
      </c>
      <c r="X2004" s="8" t="str">
        <f>TEXT(SalesDataTable[[#This Row],[Order Date]],"mmm")</f>
        <v>Sep</v>
      </c>
    </row>
    <row r="2005" spans="1:24" ht="16">
      <c r="A2005" s="2">
        <v>452</v>
      </c>
      <c r="B2005" s="3">
        <v>46294</v>
      </c>
      <c r="C2005" s="5">
        <f>YEAR(SalesDataTable[[#This Row],[Order Date]])</f>
        <v>2026</v>
      </c>
      <c r="D2005" s="14" t="str">
        <f>"Q"&amp;ROUNDUP(MONTH(SalesDataTable[[#This Row],[Order Date]])/3,0)</f>
        <v>Q3</v>
      </c>
      <c r="E2005" s="5">
        <f>MONTH(SalesDataTable[[#This Row],[Order Date]])</f>
        <v>9</v>
      </c>
      <c r="F2005" s="5" t="str">
        <f>TEXT(SalesDataTable[[#This Row],[Order Date]], "MMM")</f>
        <v>Sep</v>
      </c>
      <c r="G2005" s="4" t="s">
        <v>6</v>
      </c>
      <c r="H2005" s="4" t="s">
        <v>7</v>
      </c>
      <c r="I2005" s="4" t="s">
        <v>2</v>
      </c>
      <c r="J2005" s="4" t="s">
        <v>3</v>
      </c>
      <c r="K2005" s="4" t="s">
        <v>14</v>
      </c>
      <c r="L2005" s="4" t="s">
        <v>15</v>
      </c>
      <c r="M2005" s="9">
        <v>4</v>
      </c>
      <c r="N2005" s="6">
        <v>36.869999999999997</v>
      </c>
      <c r="O2005" s="7">
        <v>0</v>
      </c>
      <c r="P2005" s="6">
        <v>13.43</v>
      </c>
      <c r="Q2005" s="6">
        <f t="shared" si="124"/>
        <v>147.47999999999999</v>
      </c>
      <c r="R2005" s="6">
        <f t="shared" si="125"/>
        <v>53.72</v>
      </c>
      <c r="S2005" s="6">
        <f t="shared" si="126"/>
        <v>93.759999999999991</v>
      </c>
      <c r="T2005" s="8">
        <f t="shared" si="127"/>
        <v>0.63574721996202876</v>
      </c>
      <c r="U2005" s="5">
        <f>YEAR(SalesDataTable[[#This Row],[Order Date]])</f>
        <v>2026</v>
      </c>
      <c r="V2005" s="8" t="str">
        <f>"Q"&amp;ROUNDUP(MONTH(SalesDataTable[[#This Row],[Order Date]])/3,0)</f>
        <v>Q3</v>
      </c>
      <c r="W2005" s="9">
        <f>MONTH(SalesDataTable[[#This Row],[Order Date]])</f>
        <v>9</v>
      </c>
      <c r="X2005" s="8" t="str">
        <f>TEXT(SalesDataTable[[#This Row],[Order Date]],"mmm")</f>
        <v>Sep</v>
      </c>
    </row>
    <row r="2006" spans="1:24" ht="16">
      <c r="A2006" s="2">
        <v>871</v>
      </c>
      <c r="B2006" s="3">
        <v>46294</v>
      </c>
      <c r="C2006" s="5">
        <f>YEAR(SalesDataTable[[#This Row],[Order Date]])</f>
        <v>2026</v>
      </c>
      <c r="D2006" s="14" t="str">
        <f>"Q"&amp;ROUNDUP(MONTH(SalesDataTable[[#This Row],[Order Date]])/3,0)</f>
        <v>Q3</v>
      </c>
      <c r="E2006" s="5">
        <f>MONTH(SalesDataTable[[#This Row],[Order Date]])</f>
        <v>9</v>
      </c>
      <c r="F2006" s="5" t="str">
        <f>TEXT(SalesDataTable[[#This Row],[Order Date]], "MMM")</f>
        <v>Sep</v>
      </c>
      <c r="G2006" s="4" t="s">
        <v>6</v>
      </c>
      <c r="H2006" s="4" t="s">
        <v>43</v>
      </c>
      <c r="I2006" s="4" t="s">
        <v>2</v>
      </c>
      <c r="J2006" s="4" t="s">
        <v>13</v>
      </c>
      <c r="K2006" s="4" t="s">
        <v>14</v>
      </c>
      <c r="L2006" s="4" t="s">
        <v>32</v>
      </c>
      <c r="M2006" s="9">
        <v>1</v>
      </c>
      <c r="N2006" s="6">
        <v>47.37</v>
      </c>
      <c r="O2006" s="7">
        <v>0</v>
      </c>
      <c r="P2006" s="6">
        <v>18.2</v>
      </c>
      <c r="Q2006" s="6">
        <f t="shared" si="124"/>
        <v>47.37</v>
      </c>
      <c r="R2006" s="6">
        <f t="shared" si="125"/>
        <v>18.2</v>
      </c>
      <c r="S2006" s="6">
        <f t="shared" si="126"/>
        <v>29.169999999999998</v>
      </c>
      <c r="T2006" s="8">
        <f t="shared" si="127"/>
        <v>0.61579058475828585</v>
      </c>
      <c r="U2006" s="5">
        <f>YEAR(SalesDataTable[[#This Row],[Order Date]])</f>
        <v>2026</v>
      </c>
      <c r="V2006" s="8" t="str">
        <f>"Q"&amp;ROUNDUP(MONTH(SalesDataTable[[#This Row],[Order Date]])/3,0)</f>
        <v>Q3</v>
      </c>
      <c r="W2006" s="9">
        <f>MONTH(SalesDataTable[[#This Row],[Order Date]])</f>
        <v>9</v>
      </c>
      <c r="X2006" s="8" t="str">
        <f>TEXT(SalesDataTable[[#This Row],[Order Date]],"mmm")</f>
        <v>Sep</v>
      </c>
    </row>
    <row r="2007" spans="1:24" ht="16">
      <c r="A2007" s="2">
        <v>922</v>
      </c>
      <c r="B2007" s="3">
        <v>46294</v>
      </c>
      <c r="C2007" s="5">
        <f>YEAR(SalesDataTable[[#This Row],[Order Date]])</f>
        <v>2026</v>
      </c>
      <c r="D2007" s="14" t="str">
        <f>"Q"&amp;ROUNDUP(MONTH(SalesDataTable[[#This Row],[Order Date]])/3,0)</f>
        <v>Q3</v>
      </c>
      <c r="E2007" s="5">
        <f>MONTH(SalesDataTable[[#This Row],[Order Date]])</f>
        <v>9</v>
      </c>
      <c r="F2007" s="5" t="str">
        <f>TEXT(SalesDataTable[[#This Row],[Order Date]], "MMM")</f>
        <v>Sep</v>
      </c>
      <c r="G2007" s="4" t="s">
        <v>20</v>
      </c>
      <c r="H2007" s="4" t="s">
        <v>33</v>
      </c>
      <c r="I2007" s="4" t="s">
        <v>28</v>
      </c>
      <c r="J2007" s="4" t="s">
        <v>16</v>
      </c>
      <c r="K2007" s="4" t="s">
        <v>9</v>
      </c>
      <c r="L2007" s="4" t="s">
        <v>17</v>
      </c>
      <c r="M2007" s="9">
        <v>1</v>
      </c>
      <c r="N2007" s="6">
        <v>145.62</v>
      </c>
      <c r="O2007" s="7">
        <v>0.05</v>
      </c>
      <c r="P2007" s="6">
        <v>80.25</v>
      </c>
      <c r="Q2007" s="6">
        <f t="shared" si="124"/>
        <v>138.339</v>
      </c>
      <c r="R2007" s="6">
        <f t="shared" si="125"/>
        <v>80.25</v>
      </c>
      <c r="S2007" s="6">
        <f t="shared" si="126"/>
        <v>58.088999999999999</v>
      </c>
      <c r="T2007" s="8">
        <f t="shared" si="127"/>
        <v>0.41990328107041397</v>
      </c>
      <c r="U2007" s="5">
        <f>YEAR(SalesDataTable[[#This Row],[Order Date]])</f>
        <v>2026</v>
      </c>
      <c r="V2007" s="8" t="str">
        <f>"Q"&amp;ROUNDUP(MONTH(SalesDataTable[[#This Row],[Order Date]])/3,0)</f>
        <v>Q3</v>
      </c>
      <c r="W2007" s="9">
        <f>MONTH(SalesDataTable[[#This Row],[Order Date]])</f>
        <v>9</v>
      </c>
      <c r="X2007" s="8" t="str">
        <f>TEXT(SalesDataTable[[#This Row],[Order Date]],"mmm")</f>
        <v>Sep</v>
      </c>
    </row>
    <row r="2008" spans="1:24" ht="16">
      <c r="A2008" s="2">
        <v>1491</v>
      </c>
      <c r="B2008" s="3">
        <v>46294</v>
      </c>
      <c r="C2008" s="5">
        <f>YEAR(SalesDataTable[[#This Row],[Order Date]])</f>
        <v>2026</v>
      </c>
      <c r="D2008" s="14" t="str">
        <f>"Q"&amp;ROUNDUP(MONTH(SalesDataTable[[#This Row],[Order Date]])/3,0)</f>
        <v>Q3</v>
      </c>
      <c r="E2008" s="5">
        <f>MONTH(SalesDataTable[[#This Row],[Order Date]])</f>
        <v>9</v>
      </c>
      <c r="F2008" s="5" t="str">
        <f>TEXT(SalesDataTable[[#This Row],[Order Date]], "MMM")</f>
        <v>Sep</v>
      </c>
      <c r="G2008" s="4" t="s">
        <v>20</v>
      </c>
      <c r="H2008" s="4" t="s">
        <v>33</v>
      </c>
      <c r="I2008" s="4" t="s">
        <v>19</v>
      </c>
      <c r="J2008" s="4" t="s">
        <v>13</v>
      </c>
      <c r="K2008" s="4" t="s">
        <v>34</v>
      </c>
      <c r="L2008" s="4" t="s">
        <v>42</v>
      </c>
      <c r="M2008" s="9">
        <v>2</v>
      </c>
      <c r="N2008" s="6">
        <v>36.1</v>
      </c>
      <c r="O2008" s="7">
        <v>0.05</v>
      </c>
      <c r="P2008" s="6">
        <v>13.71</v>
      </c>
      <c r="Q2008" s="6">
        <f t="shared" si="124"/>
        <v>68.59</v>
      </c>
      <c r="R2008" s="6">
        <f t="shared" si="125"/>
        <v>27.42</v>
      </c>
      <c r="S2008" s="6">
        <f t="shared" si="126"/>
        <v>41.17</v>
      </c>
      <c r="T2008" s="8">
        <f t="shared" si="127"/>
        <v>0.60023327015599937</v>
      </c>
      <c r="U2008" s="5">
        <f>YEAR(SalesDataTable[[#This Row],[Order Date]])</f>
        <v>2026</v>
      </c>
      <c r="V2008" s="8" t="str">
        <f>"Q"&amp;ROUNDUP(MONTH(SalesDataTable[[#This Row],[Order Date]])/3,0)</f>
        <v>Q3</v>
      </c>
      <c r="W2008" s="9">
        <f>MONTH(SalesDataTable[[#This Row],[Order Date]])</f>
        <v>9</v>
      </c>
      <c r="X2008" s="8" t="str">
        <f>TEXT(SalesDataTable[[#This Row],[Order Date]],"mmm")</f>
        <v>Sep</v>
      </c>
    </row>
    <row r="2009" spans="1:24" ht="16">
      <c r="A2009" s="2">
        <v>1548</v>
      </c>
      <c r="B2009" s="3">
        <v>46294</v>
      </c>
      <c r="C2009" s="5">
        <f>YEAR(SalesDataTable[[#This Row],[Order Date]])</f>
        <v>2026</v>
      </c>
      <c r="D2009" s="14" t="str">
        <f>"Q"&amp;ROUNDUP(MONTH(SalesDataTable[[#This Row],[Order Date]])/3,0)</f>
        <v>Q3</v>
      </c>
      <c r="E2009" s="5">
        <f>MONTH(SalesDataTable[[#This Row],[Order Date]])</f>
        <v>9</v>
      </c>
      <c r="F2009" s="5" t="str">
        <f>TEXT(SalesDataTable[[#This Row],[Order Date]], "MMM")</f>
        <v>Sep</v>
      </c>
      <c r="G2009" s="4" t="s">
        <v>0</v>
      </c>
      <c r="H2009" s="4" t="s">
        <v>36</v>
      </c>
      <c r="I2009" s="4" t="s">
        <v>19</v>
      </c>
      <c r="J2009" s="4" t="s">
        <v>3</v>
      </c>
      <c r="K2009" s="4" t="s">
        <v>9</v>
      </c>
      <c r="L2009" s="4" t="s">
        <v>46</v>
      </c>
      <c r="M2009" s="9">
        <v>2</v>
      </c>
      <c r="N2009" s="6">
        <v>73</v>
      </c>
      <c r="O2009" s="7">
        <v>0.05</v>
      </c>
      <c r="P2009" s="6">
        <v>31.41</v>
      </c>
      <c r="Q2009" s="6">
        <f t="shared" si="124"/>
        <v>138.69999999999999</v>
      </c>
      <c r="R2009" s="6">
        <f t="shared" si="125"/>
        <v>62.82</v>
      </c>
      <c r="S2009" s="6">
        <f t="shared" si="126"/>
        <v>75.88</v>
      </c>
      <c r="T2009" s="8">
        <f t="shared" si="127"/>
        <v>0.54708002883922136</v>
      </c>
      <c r="U2009" s="5">
        <f>YEAR(SalesDataTable[[#This Row],[Order Date]])</f>
        <v>2026</v>
      </c>
      <c r="V2009" s="8" t="str">
        <f>"Q"&amp;ROUNDUP(MONTH(SalesDataTable[[#This Row],[Order Date]])/3,0)</f>
        <v>Q3</v>
      </c>
      <c r="W2009" s="9">
        <f>MONTH(SalesDataTable[[#This Row],[Order Date]])</f>
        <v>9</v>
      </c>
      <c r="X2009" s="8" t="str">
        <f>TEXT(SalesDataTable[[#This Row],[Order Date]],"mmm")</f>
        <v>Sep</v>
      </c>
    </row>
    <row r="2010" spans="1:24" ht="16">
      <c r="A2010" s="2">
        <v>2299</v>
      </c>
      <c r="B2010" s="3">
        <v>46294</v>
      </c>
      <c r="C2010" s="5">
        <f>YEAR(SalesDataTable[[#This Row],[Order Date]])</f>
        <v>2026</v>
      </c>
      <c r="D2010" s="14" t="str">
        <f>"Q"&amp;ROUNDUP(MONTH(SalesDataTable[[#This Row],[Order Date]])/3,0)</f>
        <v>Q3</v>
      </c>
      <c r="E2010" s="5">
        <f>MONTH(SalesDataTable[[#This Row],[Order Date]])</f>
        <v>9</v>
      </c>
      <c r="F2010" s="5" t="str">
        <f>TEXT(SalesDataTable[[#This Row],[Order Date]], "MMM")</f>
        <v>Sep</v>
      </c>
      <c r="G2010" s="4" t="s">
        <v>6</v>
      </c>
      <c r="H2010" s="4" t="s">
        <v>41</v>
      </c>
      <c r="I2010" s="4" t="s">
        <v>2</v>
      </c>
      <c r="J2010" s="4" t="s">
        <v>13</v>
      </c>
      <c r="K2010" s="4" t="s">
        <v>14</v>
      </c>
      <c r="L2010" s="4" t="s">
        <v>15</v>
      </c>
      <c r="M2010" s="9">
        <v>2</v>
      </c>
      <c r="N2010" s="6">
        <v>36.93</v>
      </c>
      <c r="O2010" s="7">
        <v>0.1</v>
      </c>
      <c r="P2010" s="6">
        <v>13.4</v>
      </c>
      <c r="Q2010" s="6">
        <f t="shared" si="124"/>
        <v>66.474000000000004</v>
      </c>
      <c r="R2010" s="6">
        <f t="shared" si="125"/>
        <v>26.8</v>
      </c>
      <c r="S2010" s="6">
        <f t="shared" si="126"/>
        <v>39.674000000000007</v>
      </c>
      <c r="T2010" s="8">
        <f t="shared" si="127"/>
        <v>0.59683485272437353</v>
      </c>
      <c r="U2010" s="5">
        <f>YEAR(SalesDataTable[[#This Row],[Order Date]])</f>
        <v>2026</v>
      </c>
      <c r="V2010" s="8" t="str">
        <f>"Q"&amp;ROUNDUP(MONTH(SalesDataTable[[#This Row],[Order Date]])/3,0)</f>
        <v>Q3</v>
      </c>
      <c r="W2010" s="9">
        <f>MONTH(SalesDataTable[[#This Row],[Order Date]])</f>
        <v>9</v>
      </c>
      <c r="X2010" s="8" t="str">
        <f>TEXT(SalesDataTable[[#This Row],[Order Date]],"mmm")</f>
        <v>Sep</v>
      </c>
    </row>
    <row r="2011" spans="1:24" ht="16">
      <c r="A2011" s="2">
        <v>3051</v>
      </c>
      <c r="B2011" s="3">
        <v>46294</v>
      </c>
      <c r="C2011" s="5">
        <f>YEAR(SalesDataTable[[#This Row],[Order Date]])</f>
        <v>2026</v>
      </c>
      <c r="D2011" s="14" t="str">
        <f>"Q"&amp;ROUNDUP(MONTH(SalesDataTable[[#This Row],[Order Date]])/3,0)</f>
        <v>Q3</v>
      </c>
      <c r="E2011" s="5">
        <f>MONTH(SalesDataTable[[#This Row],[Order Date]])</f>
        <v>9</v>
      </c>
      <c r="F2011" s="5" t="str">
        <f>TEXT(SalesDataTable[[#This Row],[Order Date]], "MMM")</f>
        <v>Sep</v>
      </c>
      <c r="G2011" s="4" t="s">
        <v>6</v>
      </c>
      <c r="H2011" s="4" t="s">
        <v>49</v>
      </c>
      <c r="I2011" s="4" t="s">
        <v>2</v>
      </c>
      <c r="J2011" s="4" t="s">
        <v>13</v>
      </c>
      <c r="K2011" s="4" t="s">
        <v>34</v>
      </c>
      <c r="L2011" s="4" t="s">
        <v>45</v>
      </c>
      <c r="M2011" s="9">
        <v>2</v>
      </c>
      <c r="N2011" s="6">
        <v>51.52</v>
      </c>
      <c r="O2011" s="7">
        <v>0</v>
      </c>
      <c r="P2011" s="6">
        <v>21.47</v>
      </c>
      <c r="Q2011" s="6">
        <f t="shared" si="124"/>
        <v>103.04</v>
      </c>
      <c r="R2011" s="6">
        <f t="shared" si="125"/>
        <v>42.94</v>
      </c>
      <c r="S2011" s="6">
        <f t="shared" si="126"/>
        <v>60.100000000000009</v>
      </c>
      <c r="T2011" s="8">
        <f t="shared" si="127"/>
        <v>0.58326863354037273</v>
      </c>
      <c r="U2011" s="5">
        <f>YEAR(SalesDataTable[[#This Row],[Order Date]])</f>
        <v>2026</v>
      </c>
      <c r="V2011" s="8" t="str">
        <f>"Q"&amp;ROUNDUP(MONTH(SalesDataTable[[#This Row],[Order Date]])/3,0)</f>
        <v>Q3</v>
      </c>
      <c r="W2011" s="9">
        <f>MONTH(SalesDataTable[[#This Row],[Order Date]])</f>
        <v>9</v>
      </c>
      <c r="X2011" s="8" t="str">
        <f>TEXT(SalesDataTable[[#This Row],[Order Date]],"mmm")</f>
        <v>Sep</v>
      </c>
    </row>
    <row r="2012" spans="1:24" ht="16">
      <c r="A2012" s="2">
        <v>4018</v>
      </c>
      <c r="B2012" s="3">
        <v>46294</v>
      </c>
      <c r="C2012" s="5">
        <f>YEAR(SalesDataTable[[#This Row],[Order Date]])</f>
        <v>2026</v>
      </c>
      <c r="D2012" s="14" t="str">
        <f>"Q"&amp;ROUNDUP(MONTH(SalesDataTable[[#This Row],[Order Date]])/3,0)</f>
        <v>Q3</v>
      </c>
      <c r="E2012" s="5">
        <f>MONTH(SalesDataTable[[#This Row],[Order Date]])</f>
        <v>9</v>
      </c>
      <c r="F2012" s="5" t="str">
        <f>TEXT(SalesDataTable[[#This Row],[Order Date]], "MMM")</f>
        <v>Sep</v>
      </c>
      <c r="G2012" s="4" t="s">
        <v>6</v>
      </c>
      <c r="H2012" s="4" t="s">
        <v>27</v>
      </c>
      <c r="I2012" s="4" t="s">
        <v>2</v>
      </c>
      <c r="J2012" s="4" t="s">
        <v>13</v>
      </c>
      <c r="K2012" s="4" t="s">
        <v>34</v>
      </c>
      <c r="L2012" s="4" t="s">
        <v>45</v>
      </c>
      <c r="M2012" s="9">
        <v>1</v>
      </c>
      <c r="N2012" s="6">
        <v>50.42</v>
      </c>
      <c r="O2012" s="7">
        <v>0</v>
      </c>
      <c r="P2012" s="6">
        <v>21.68</v>
      </c>
      <c r="Q2012" s="6">
        <f t="shared" si="124"/>
        <v>50.42</v>
      </c>
      <c r="R2012" s="6">
        <f t="shared" si="125"/>
        <v>21.68</v>
      </c>
      <c r="S2012" s="6">
        <f t="shared" si="126"/>
        <v>28.740000000000002</v>
      </c>
      <c r="T2012" s="8">
        <f t="shared" si="127"/>
        <v>0.57001190003966684</v>
      </c>
      <c r="U2012" s="5">
        <f>YEAR(SalesDataTable[[#This Row],[Order Date]])</f>
        <v>2026</v>
      </c>
      <c r="V2012" s="8" t="str">
        <f>"Q"&amp;ROUNDUP(MONTH(SalesDataTable[[#This Row],[Order Date]])/3,0)</f>
        <v>Q3</v>
      </c>
      <c r="W2012" s="9">
        <f>MONTH(SalesDataTable[[#This Row],[Order Date]])</f>
        <v>9</v>
      </c>
      <c r="X2012" s="8" t="str">
        <f>TEXT(SalesDataTable[[#This Row],[Order Date]],"mmm")</f>
        <v>Sep</v>
      </c>
    </row>
    <row r="2013" spans="1:24" ht="16">
      <c r="A2013" s="2">
        <v>4118</v>
      </c>
      <c r="B2013" s="3">
        <v>46294</v>
      </c>
      <c r="C2013" s="5">
        <f>YEAR(SalesDataTable[[#This Row],[Order Date]])</f>
        <v>2026</v>
      </c>
      <c r="D2013" s="14" t="str">
        <f>"Q"&amp;ROUNDUP(MONTH(SalesDataTable[[#This Row],[Order Date]])/3,0)</f>
        <v>Q3</v>
      </c>
      <c r="E2013" s="5">
        <f>MONTH(SalesDataTable[[#This Row],[Order Date]])</f>
        <v>9</v>
      </c>
      <c r="F2013" s="5" t="str">
        <f>TEXT(SalesDataTable[[#This Row],[Order Date]], "MMM")</f>
        <v>Sep</v>
      </c>
      <c r="G2013" s="4" t="s">
        <v>6</v>
      </c>
      <c r="H2013" s="4" t="s">
        <v>49</v>
      </c>
      <c r="I2013" s="4" t="s">
        <v>8</v>
      </c>
      <c r="J2013" s="4" t="s">
        <v>3</v>
      </c>
      <c r="K2013" s="4" t="s">
        <v>9</v>
      </c>
      <c r="L2013" s="4" t="s">
        <v>37</v>
      </c>
      <c r="M2013" s="9">
        <v>10</v>
      </c>
      <c r="N2013" s="6">
        <v>157.79</v>
      </c>
      <c r="O2013" s="7">
        <v>0.1</v>
      </c>
      <c r="P2013" s="6">
        <v>77.900000000000006</v>
      </c>
      <c r="Q2013" s="6">
        <f t="shared" si="124"/>
        <v>1420.11</v>
      </c>
      <c r="R2013" s="6">
        <f t="shared" si="125"/>
        <v>779</v>
      </c>
      <c r="S2013" s="6">
        <f t="shared" si="126"/>
        <v>641.1099999999999</v>
      </c>
      <c r="T2013" s="8">
        <f t="shared" si="127"/>
        <v>0.4514509439409623</v>
      </c>
      <c r="U2013" s="5">
        <f>YEAR(SalesDataTable[[#This Row],[Order Date]])</f>
        <v>2026</v>
      </c>
      <c r="V2013" s="8" t="str">
        <f>"Q"&amp;ROUNDUP(MONTH(SalesDataTable[[#This Row],[Order Date]])/3,0)</f>
        <v>Q3</v>
      </c>
      <c r="W2013" s="9">
        <f>MONTH(SalesDataTable[[#This Row],[Order Date]])</f>
        <v>9</v>
      </c>
      <c r="X2013" s="8" t="str">
        <f>TEXT(SalesDataTable[[#This Row],[Order Date]],"mmm")</f>
        <v>Sep</v>
      </c>
    </row>
    <row r="2014" spans="1:24" ht="16">
      <c r="A2014" s="2">
        <v>4251</v>
      </c>
      <c r="B2014" s="3">
        <v>46294</v>
      </c>
      <c r="C2014" s="5">
        <f>YEAR(SalesDataTable[[#This Row],[Order Date]])</f>
        <v>2026</v>
      </c>
      <c r="D2014" s="14" t="str">
        <f>"Q"&amp;ROUNDUP(MONTH(SalesDataTable[[#This Row],[Order Date]])/3,0)</f>
        <v>Q3</v>
      </c>
      <c r="E2014" s="5">
        <f>MONTH(SalesDataTable[[#This Row],[Order Date]])</f>
        <v>9</v>
      </c>
      <c r="F2014" s="5" t="str">
        <f>TEXT(SalesDataTable[[#This Row],[Order Date]], "MMM")</f>
        <v>Sep</v>
      </c>
      <c r="G2014" s="4" t="s">
        <v>6</v>
      </c>
      <c r="H2014" s="4" t="s">
        <v>41</v>
      </c>
      <c r="I2014" s="4" t="s">
        <v>2</v>
      </c>
      <c r="J2014" s="4" t="s">
        <v>3</v>
      </c>
      <c r="K2014" s="4" t="s">
        <v>4</v>
      </c>
      <c r="L2014" s="4" t="s">
        <v>26</v>
      </c>
      <c r="M2014" s="9">
        <v>1</v>
      </c>
      <c r="N2014" s="6">
        <v>40.409999999999997</v>
      </c>
      <c r="O2014" s="7">
        <v>0.15</v>
      </c>
      <c r="P2014" s="6">
        <v>16.3</v>
      </c>
      <c r="Q2014" s="6">
        <f t="shared" si="124"/>
        <v>34.348499999999994</v>
      </c>
      <c r="R2014" s="6">
        <f t="shared" si="125"/>
        <v>16.3</v>
      </c>
      <c r="S2014" s="6">
        <f t="shared" si="126"/>
        <v>18.048499999999994</v>
      </c>
      <c r="T2014" s="8">
        <f t="shared" si="127"/>
        <v>0.52545234871974023</v>
      </c>
      <c r="U2014" s="5">
        <f>YEAR(SalesDataTable[[#This Row],[Order Date]])</f>
        <v>2026</v>
      </c>
      <c r="V2014" s="8" t="str">
        <f>"Q"&amp;ROUNDUP(MONTH(SalesDataTable[[#This Row],[Order Date]])/3,0)</f>
        <v>Q3</v>
      </c>
      <c r="W2014" s="9">
        <f>MONTH(SalesDataTable[[#This Row],[Order Date]])</f>
        <v>9</v>
      </c>
      <c r="X2014" s="8" t="str">
        <f>TEXT(SalesDataTable[[#This Row],[Order Date]],"mmm")</f>
        <v>Sep</v>
      </c>
    </row>
    <row r="2015" spans="1:24" ht="16">
      <c r="A2015" s="2">
        <v>4557</v>
      </c>
      <c r="B2015" s="3">
        <v>46294</v>
      </c>
      <c r="C2015" s="5">
        <f>YEAR(SalesDataTable[[#This Row],[Order Date]])</f>
        <v>2026</v>
      </c>
      <c r="D2015" s="14" t="str">
        <f>"Q"&amp;ROUNDUP(MONTH(SalesDataTable[[#This Row],[Order Date]])/3,0)</f>
        <v>Q3</v>
      </c>
      <c r="E2015" s="5">
        <f>MONTH(SalesDataTable[[#This Row],[Order Date]])</f>
        <v>9</v>
      </c>
      <c r="F2015" s="5" t="str">
        <f>TEXT(SalesDataTable[[#This Row],[Order Date]], "MMM")</f>
        <v>Sep</v>
      </c>
      <c r="G2015" s="4" t="s">
        <v>20</v>
      </c>
      <c r="H2015" s="4" t="s">
        <v>33</v>
      </c>
      <c r="I2015" s="4" t="s">
        <v>2</v>
      </c>
      <c r="J2015" s="4" t="s">
        <v>13</v>
      </c>
      <c r="K2015" s="4" t="s">
        <v>4</v>
      </c>
      <c r="L2015" s="4" t="s">
        <v>22</v>
      </c>
      <c r="M2015" s="9">
        <v>2</v>
      </c>
      <c r="N2015" s="6">
        <v>50.17</v>
      </c>
      <c r="O2015" s="7">
        <v>0.05</v>
      </c>
      <c r="P2015" s="6">
        <v>22.83</v>
      </c>
      <c r="Q2015" s="6">
        <f t="shared" si="124"/>
        <v>95.322999999999993</v>
      </c>
      <c r="R2015" s="6">
        <f t="shared" si="125"/>
        <v>45.66</v>
      </c>
      <c r="S2015" s="6">
        <f t="shared" si="126"/>
        <v>49.662999999999997</v>
      </c>
      <c r="T2015" s="8">
        <f t="shared" si="127"/>
        <v>0.52099703114673268</v>
      </c>
      <c r="U2015" s="5">
        <f>YEAR(SalesDataTable[[#This Row],[Order Date]])</f>
        <v>2026</v>
      </c>
      <c r="V2015" s="8" t="str">
        <f>"Q"&amp;ROUNDUP(MONTH(SalesDataTable[[#This Row],[Order Date]])/3,0)</f>
        <v>Q3</v>
      </c>
      <c r="W2015" s="9">
        <f>MONTH(SalesDataTable[[#This Row],[Order Date]])</f>
        <v>9</v>
      </c>
      <c r="X2015" s="8" t="str">
        <f>TEXT(SalesDataTable[[#This Row],[Order Date]],"mmm")</f>
        <v>Sep</v>
      </c>
    </row>
    <row r="2016" spans="1:24" ht="16">
      <c r="A2016" s="2">
        <v>4811</v>
      </c>
      <c r="B2016" s="3">
        <v>46294</v>
      </c>
      <c r="C2016" s="5">
        <f>YEAR(SalesDataTable[[#This Row],[Order Date]])</f>
        <v>2026</v>
      </c>
      <c r="D2016" s="14" t="str">
        <f>"Q"&amp;ROUNDUP(MONTH(SalesDataTable[[#This Row],[Order Date]])/3,0)</f>
        <v>Q3</v>
      </c>
      <c r="E2016" s="5">
        <f>MONTH(SalesDataTable[[#This Row],[Order Date]])</f>
        <v>9</v>
      </c>
      <c r="F2016" s="5" t="str">
        <f>TEXT(SalesDataTable[[#This Row],[Order Date]], "MMM")</f>
        <v>Sep</v>
      </c>
      <c r="G2016" s="4" t="s">
        <v>6</v>
      </c>
      <c r="H2016" s="4" t="s">
        <v>49</v>
      </c>
      <c r="I2016" s="4" t="s">
        <v>2</v>
      </c>
      <c r="J2016" s="4" t="s">
        <v>13</v>
      </c>
      <c r="K2016" s="4" t="s">
        <v>9</v>
      </c>
      <c r="L2016" s="4" t="s">
        <v>37</v>
      </c>
      <c r="M2016" s="9">
        <v>1</v>
      </c>
      <c r="N2016" s="6">
        <v>155.55000000000001</v>
      </c>
      <c r="O2016" s="7">
        <v>0.1</v>
      </c>
      <c r="P2016" s="6">
        <v>79.2</v>
      </c>
      <c r="Q2016" s="6">
        <f t="shared" si="124"/>
        <v>139.995</v>
      </c>
      <c r="R2016" s="6">
        <f t="shared" si="125"/>
        <v>79.2</v>
      </c>
      <c r="S2016" s="6">
        <f t="shared" si="126"/>
        <v>60.795000000000002</v>
      </c>
      <c r="T2016" s="8">
        <f t="shared" si="127"/>
        <v>0.43426550948248149</v>
      </c>
      <c r="U2016" s="5">
        <f>YEAR(SalesDataTable[[#This Row],[Order Date]])</f>
        <v>2026</v>
      </c>
      <c r="V2016" s="8" t="str">
        <f>"Q"&amp;ROUNDUP(MONTH(SalesDataTable[[#This Row],[Order Date]])/3,0)</f>
        <v>Q3</v>
      </c>
      <c r="W2016" s="9">
        <f>MONTH(SalesDataTable[[#This Row],[Order Date]])</f>
        <v>9</v>
      </c>
      <c r="X2016" s="8" t="str">
        <f>TEXT(SalesDataTable[[#This Row],[Order Date]],"mmm")</f>
        <v>Sep</v>
      </c>
    </row>
    <row r="2017" spans="1:24" ht="16">
      <c r="A2017" s="2">
        <v>306</v>
      </c>
      <c r="B2017" s="3">
        <v>46295</v>
      </c>
      <c r="C2017" s="5">
        <f>YEAR(SalesDataTable[[#This Row],[Order Date]])</f>
        <v>2026</v>
      </c>
      <c r="D2017" s="14" t="str">
        <f>"Q"&amp;ROUNDUP(MONTH(SalesDataTable[[#This Row],[Order Date]])/3,0)</f>
        <v>Q3</v>
      </c>
      <c r="E2017" s="5">
        <f>MONTH(SalesDataTable[[#This Row],[Order Date]])</f>
        <v>9</v>
      </c>
      <c r="F2017" s="5" t="str">
        <f>TEXT(SalesDataTable[[#This Row],[Order Date]], "MMM")</f>
        <v>Sep</v>
      </c>
      <c r="G2017" s="4" t="s">
        <v>11</v>
      </c>
      <c r="H2017" s="4" t="s">
        <v>39</v>
      </c>
      <c r="I2017" s="4" t="s">
        <v>19</v>
      </c>
      <c r="J2017" s="4" t="s">
        <v>16</v>
      </c>
      <c r="K2017" s="4" t="s">
        <v>4</v>
      </c>
      <c r="L2017" s="4" t="s">
        <v>22</v>
      </c>
      <c r="M2017" s="9">
        <v>1</v>
      </c>
      <c r="N2017" s="6">
        <v>51.81</v>
      </c>
      <c r="O2017" s="7">
        <v>0.1</v>
      </c>
      <c r="P2017" s="6">
        <v>22.65</v>
      </c>
      <c r="Q2017" s="6">
        <f t="shared" si="124"/>
        <v>46.629000000000005</v>
      </c>
      <c r="R2017" s="6">
        <f t="shared" si="125"/>
        <v>22.65</v>
      </c>
      <c r="S2017" s="6">
        <f t="shared" si="126"/>
        <v>23.979000000000006</v>
      </c>
      <c r="T2017" s="8">
        <f t="shared" si="127"/>
        <v>0.51425078813613856</v>
      </c>
      <c r="U2017" s="5">
        <f>YEAR(SalesDataTable[[#This Row],[Order Date]])</f>
        <v>2026</v>
      </c>
      <c r="V2017" s="8" t="str">
        <f>"Q"&amp;ROUNDUP(MONTH(SalesDataTable[[#This Row],[Order Date]])/3,0)</f>
        <v>Q3</v>
      </c>
      <c r="W2017" s="9">
        <f>MONTH(SalesDataTable[[#This Row],[Order Date]])</f>
        <v>9</v>
      </c>
      <c r="X2017" s="8" t="str">
        <f>TEXT(SalesDataTable[[#This Row],[Order Date]],"mmm")</f>
        <v>Sep</v>
      </c>
    </row>
    <row r="2018" spans="1:24" ht="16">
      <c r="A2018" s="2">
        <v>1158</v>
      </c>
      <c r="B2018" s="3">
        <v>46295</v>
      </c>
      <c r="C2018" s="5">
        <f>YEAR(SalesDataTable[[#This Row],[Order Date]])</f>
        <v>2026</v>
      </c>
      <c r="D2018" s="14" t="str">
        <f>"Q"&amp;ROUNDUP(MONTH(SalesDataTable[[#This Row],[Order Date]])/3,0)</f>
        <v>Q3</v>
      </c>
      <c r="E2018" s="5">
        <f>MONTH(SalesDataTable[[#This Row],[Order Date]])</f>
        <v>9</v>
      </c>
      <c r="F2018" s="5" t="str">
        <f>TEXT(SalesDataTable[[#This Row],[Order Date]], "MMM")</f>
        <v>Sep</v>
      </c>
      <c r="G2018" s="4" t="s">
        <v>0</v>
      </c>
      <c r="H2018" s="4" t="s">
        <v>36</v>
      </c>
      <c r="I2018" s="4" t="s">
        <v>19</v>
      </c>
      <c r="J2018" s="4" t="s">
        <v>3</v>
      </c>
      <c r="K2018" s="4" t="s">
        <v>34</v>
      </c>
      <c r="L2018" s="4" t="s">
        <v>35</v>
      </c>
      <c r="M2018" s="9">
        <v>1</v>
      </c>
      <c r="N2018" s="6">
        <v>40.61</v>
      </c>
      <c r="O2018" s="7">
        <v>0.1</v>
      </c>
      <c r="P2018" s="6">
        <v>14.28</v>
      </c>
      <c r="Q2018" s="6">
        <f t="shared" si="124"/>
        <v>36.548999999999999</v>
      </c>
      <c r="R2018" s="6">
        <f t="shared" si="125"/>
        <v>14.28</v>
      </c>
      <c r="S2018" s="6">
        <f t="shared" si="126"/>
        <v>22.268999999999998</v>
      </c>
      <c r="T2018" s="8">
        <f t="shared" si="127"/>
        <v>0.60929163588607071</v>
      </c>
      <c r="U2018" s="5">
        <f>YEAR(SalesDataTable[[#This Row],[Order Date]])</f>
        <v>2026</v>
      </c>
      <c r="V2018" s="8" t="str">
        <f>"Q"&amp;ROUNDUP(MONTH(SalesDataTable[[#This Row],[Order Date]])/3,0)</f>
        <v>Q3</v>
      </c>
      <c r="W2018" s="9">
        <f>MONTH(SalesDataTable[[#This Row],[Order Date]])</f>
        <v>9</v>
      </c>
      <c r="X2018" s="8" t="str">
        <f>TEXT(SalesDataTable[[#This Row],[Order Date]],"mmm")</f>
        <v>Sep</v>
      </c>
    </row>
    <row r="2019" spans="1:24" ht="16">
      <c r="A2019" s="2">
        <v>1639</v>
      </c>
      <c r="B2019" s="3">
        <v>46295</v>
      </c>
      <c r="C2019" s="5">
        <f>YEAR(SalesDataTable[[#This Row],[Order Date]])</f>
        <v>2026</v>
      </c>
      <c r="D2019" s="14" t="str">
        <f>"Q"&amp;ROUNDUP(MONTH(SalesDataTable[[#This Row],[Order Date]])/3,0)</f>
        <v>Q3</v>
      </c>
      <c r="E2019" s="5">
        <f>MONTH(SalesDataTable[[#This Row],[Order Date]])</f>
        <v>9</v>
      </c>
      <c r="F2019" s="5" t="str">
        <f>TEXT(SalesDataTable[[#This Row],[Order Date]], "MMM")</f>
        <v>Sep</v>
      </c>
      <c r="G2019" s="4" t="s">
        <v>11</v>
      </c>
      <c r="H2019" s="4" t="s">
        <v>12</v>
      </c>
      <c r="I2019" s="4" t="s">
        <v>19</v>
      </c>
      <c r="J2019" s="4" t="s">
        <v>16</v>
      </c>
      <c r="K2019" s="4" t="s">
        <v>9</v>
      </c>
      <c r="L2019" s="4" t="s">
        <v>17</v>
      </c>
      <c r="M2019" s="9">
        <v>1</v>
      </c>
      <c r="N2019" s="6">
        <v>140.78</v>
      </c>
      <c r="O2019" s="7">
        <v>0.05</v>
      </c>
      <c r="P2019" s="6">
        <v>80.8</v>
      </c>
      <c r="Q2019" s="6">
        <f t="shared" si="124"/>
        <v>133.74099999999999</v>
      </c>
      <c r="R2019" s="6">
        <f t="shared" si="125"/>
        <v>80.8</v>
      </c>
      <c r="S2019" s="6">
        <f t="shared" si="126"/>
        <v>52.940999999999988</v>
      </c>
      <c r="T2019" s="8">
        <f t="shared" si="127"/>
        <v>0.39584719719457756</v>
      </c>
      <c r="U2019" s="5">
        <f>YEAR(SalesDataTable[[#This Row],[Order Date]])</f>
        <v>2026</v>
      </c>
      <c r="V2019" s="8" t="str">
        <f>"Q"&amp;ROUNDUP(MONTH(SalesDataTable[[#This Row],[Order Date]])/3,0)</f>
        <v>Q3</v>
      </c>
      <c r="W2019" s="9">
        <f>MONTH(SalesDataTable[[#This Row],[Order Date]])</f>
        <v>9</v>
      </c>
      <c r="X2019" s="8" t="str">
        <f>TEXT(SalesDataTable[[#This Row],[Order Date]],"mmm")</f>
        <v>Sep</v>
      </c>
    </row>
    <row r="2020" spans="1:24" ht="16">
      <c r="A2020" s="2">
        <v>2247</v>
      </c>
      <c r="B2020" s="3">
        <v>46295</v>
      </c>
      <c r="C2020" s="5">
        <f>YEAR(SalesDataTable[[#This Row],[Order Date]])</f>
        <v>2026</v>
      </c>
      <c r="D2020" s="14" t="str">
        <f>"Q"&amp;ROUNDUP(MONTH(SalesDataTable[[#This Row],[Order Date]])/3,0)</f>
        <v>Q3</v>
      </c>
      <c r="E2020" s="5">
        <f>MONTH(SalesDataTable[[#This Row],[Order Date]])</f>
        <v>9</v>
      </c>
      <c r="F2020" s="5" t="str">
        <f>TEXT(SalesDataTable[[#This Row],[Order Date]], "MMM")</f>
        <v>Sep</v>
      </c>
      <c r="G2020" s="4" t="s">
        <v>6</v>
      </c>
      <c r="H2020" s="4" t="s">
        <v>27</v>
      </c>
      <c r="I2020" s="4" t="s">
        <v>19</v>
      </c>
      <c r="J2020" s="4" t="s">
        <v>16</v>
      </c>
      <c r="K2020" s="4" t="s">
        <v>14</v>
      </c>
      <c r="L2020" s="4" t="s">
        <v>48</v>
      </c>
      <c r="M2020" s="9">
        <v>1</v>
      </c>
      <c r="N2020" s="6">
        <v>163.13999999999999</v>
      </c>
      <c r="O2020" s="7">
        <v>0</v>
      </c>
      <c r="P2020" s="6">
        <v>87.53</v>
      </c>
      <c r="Q2020" s="6">
        <f t="shared" si="124"/>
        <v>163.13999999999999</v>
      </c>
      <c r="R2020" s="6">
        <f t="shared" si="125"/>
        <v>87.53</v>
      </c>
      <c r="S2020" s="6">
        <f t="shared" si="126"/>
        <v>75.609999999999985</v>
      </c>
      <c r="T2020" s="8">
        <f t="shared" si="127"/>
        <v>0.4634669608924849</v>
      </c>
      <c r="U2020" s="5">
        <f>YEAR(SalesDataTable[[#This Row],[Order Date]])</f>
        <v>2026</v>
      </c>
      <c r="V2020" s="8" t="str">
        <f>"Q"&amp;ROUNDUP(MONTH(SalesDataTable[[#This Row],[Order Date]])/3,0)</f>
        <v>Q3</v>
      </c>
      <c r="W2020" s="9">
        <f>MONTH(SalesDataTable[[#This Row],[Order Date]])</f>
        <v>9</v>
      </c>
      <c r="X2020" s="8" t="str">
        <f>TEXT(SalesDataTable[[#This Row],[Order Date]],"mmm")</f>
        <v>Sep</v>
      </c>
    </row>
    <row r="2021" spans="1:24" ht="16">
      <c r="A2021" s="2">
        <v>3119</v>
      </c>
      <c r="B2021" s="3">
        <v>46295</v>
      </c>
      <c r="C2021" s="5">
        <f>YEAR(SalesDataTable[[#This Row],[Order Date]])</f>
        <v>2026</v>
      </c>
      <c r="D2021" s="14" t="str">
        <f>"Q"&amp;ROUNDUP(MONTH(SalesDataTable[[#This Row],[Order Date]])/3,0)</f>
        <v>Q3</v>
      </c>
      <c r="E2021" s="5">
        <f>MONTH(SalesDataTable[[#This Row],[Order Date]])</f>
        <v>9</v>
      </c>
      <c r="F2021" s="5" t="str">
        <f>TEXT(SalesDataTable[[#This Row],[Order Date]], "MMM")</f>
        <v>Sep</v>
      </c>
      <c r="G2021" s="4" t="s">
        <v>20</v>
      </c>
      <c r="H2021" s="4" t="s">
        <v>21</v>
      </c>
      <c r="I2021" s="4" t="s">
        <v>19</v>
      </c>
      <c r="J2021" s="4" t="s">
        <v>3</v>
      </c>
      <c r="K2021" s="4" t="s">
        <v>9</v>
      </c>
      <c r="L2021" s="4" t="s">
        <v>46</v>
      </c>
      <c r="M2021" s="9">
        <v>1</v>
      </c>
      <c r="N2021" s="6">
        <v>70.91</v>
      </c>
      <c r="O2021" s="7">
        <v>0</v>
      </c>
      <c r="P2021" s="6">
        <v>31.73</v>
      </c>
      <c r="Q2021" s="6">
        <f t="shared" si="124"/>
        <v>70.91</v>
      </c>
      <c r="R2021" s="6">
        <f t="shared" si="125"/>
        <v>31.73</v>
      </c>
      <c r="S2021" s="6">
        <f t="shared" si="126"/>
        <v>39.179999999999993</v>
      </c>
      <c r="T2021" s="8">
        <f t="shared" si="127"/>
        <v>0.55253137780284856</v>
      </c>
      <c r="U2021" s="5">
        <f>YEAR(SalesDataTable[[#This Row],[Order Date]])</f>
        <v>2026</v>
      </c>
      <c r="V2021" s="8" t="str">
        <f>"Q"&amp;ROUNDUP(MONTH(SalesDataTable[[#This Row],[Order Date]])/3,0)</f>
        <v>Q3</v>
      </c>
      <c r="W2021" s="9">
        <f>MONTH(SalesDataTable[[#This Row],[Order Date]])</f>
        <v>9</v>
      </c>
      <c r="X2021" s="8" t="str">
        <f>TEXT(SalesDataTable[[#This Row],[Order Date]],"mmm")</f>
        <v>Sep</v>
      </c>
    </row>
    <row r="2022" spans="1:24" ht="16">
      <c r="A2022" s="2">
        <v>3267</v>
      </c>
      <c r="B2022" s="3">
        <v>46295</v>
      </c>
      <c r="C2022" s="5">
        <f>YEAR(SalesDataTable[[#This Row],[Order Date]])</f>
        <v>2026</v>
      </c>
      <c r="D2022" s="14" t="str">
        <f>"Q"&amp;ROUNDUP(MONTH(SalesDataTable[[#This Row],[Order Date]])/3,0)</f>
        <v>Q3</v>
      </c>
      <c r="E2022" s="5">
        <f>MONTH(SalesDataTable[[#This Row],[Order Date]])</f>
        <v>9</v>
      </c>
      <c r="F2022" s="5" t="str">
        <f>TEXT(SalesDataTable[[#This Row],[Order Date]], "MMM")</f>
        <v>Sep</v>
      </c>
      <c r="G2022" s="4" t="s">
        <v>20</v>
      </c>
      <c r="H2022" s="4" t="s">
        <v>47</v>
      </c>
      <c r="I2022" s="4" t="s">
        <v>28</v>
      </c>
      <c r="J2022" s="4" t="s">
        <v>3</v>
      </c>
      <c r="K2022" s="4" t="s">
        <v>4</v>
      </c>
      <c r="L2022" s="4" t="s">
        <v>5</v>
      </c>
      <c r="M2022" s="9">
        <v>2</v>
      </c>
      <c r="N2022" s="6">
        <v>81.99</v>
      </c>
      <c r="O2022" s="7">
        <v>0</v>
      </c>
      <c r="P2022" s="6">
        <v>43.95</v>
      </c>
      <c r="Q2022" s="6">
        <f t="shared" si="124"/>
        <v>163.98</v>
      </c>
      <c r="R2022" s="6">
        <f t="shared" si="125"/>
        <v>87.9</v>
      </c>
      <c r="S2022" s="6">
        <f t="shared" si="126"/>
        <v>76.079999999999984</v>
      </c>
      <c r="T2022" s="8">
        <f t="shared" si="127"/>
        <v>0.46395901939260881</v>
      </c>
      <c r="U2022" s="5">
        <f>YEAR(SalesDataTable[[#This Row],[Order Date]])</f>
        <v>2026</v>
      </c>
      <c r="V2022" s="8" t="str">
        <f>"Q"&amp;ROUNDUP(MONTH(SalesDataTable[[#This Row],[Order Date]])/3,0)</f>
        <v>Q3</v>
      </c>
      <c r="W2022" s="9">
        <f>MONTH(SalesDataTable[[#This Row],[Order Date]])</f>
        <v>9</v>
      </c>
      <c r="X2022" s="8" t="str">
        <f>TEXT(SalesDataTable[[#This Row],[Order Date]],"mmm")</f>
        <v>Sep</v>
      </c>
    </row>
    <row r="2023" spans="1:24" ht="16">
      <c r="A2023" s="2">
        <v>3382</v>
      </c>
      <c r="B2023" s="3">
        <v>46295</v>
      </c>
      <c r="C2023" s="5">
        <f>YEAR(SalesDataTable[[#This Row],[Order Date]])</f>
        <v>2026</v>
      </c>
      <c r="D2023" s="14" t="str">
        <f>"Q"&amp;ROUNDUP(MONTH(SalesDataTable[[#This Row],[Order Date]])/3,0)</f>
        <v>Q3</v>
      </c>
      <c r="E2023" s="5">
        <f>MONTH(SalesDataTable[[#This Row],[Order Date]])</f>
        <v>9</v>
      </c>
      <c r="F2023" s="5" t="str">
        <f>TEXT(SalesDataTable[[#This Row],[Order Date]], "MMM")</f>
        <v>Sep</v>
      </c>
      <c r="G2023" s="4" t="s">
        <v>20</v>
      </c>
      <c r="H2023" s="4" t="s">
        <v>21</v>
      </c>
      <c r="I2023" s="4" t="s">
        <v>28</v>
      </c>
      <c r="J2023" s="4" t="s">
        <v>13</v>
      </c>
      <c r="K2023" s="4" t="s">
        <v>4</v>
      </c>
      <c r="L2023" s="4" t="s">
        <v>5</v>
      </c>
      <c r="M2023" s="9">
        <v>2</v>
      </c>
      <c r="N2023" s="6">
        <v>81.13</v>
      </c>
      <c r="O2023" s="7">
        <v>0</v>
      </c>
      <c r="P2023" s="6">
        <v>43.7</v>
      </c>
      <c r="Q2023" s="6">
        <f t="shared" si="124"/>
        <v>162.26</v>
      </c>
      <c r="R2023" s="6">
        <f t="shared" si="125"/>
        <v>87.4</v>
      </c>
      <c r="S2023" s="6">
        <f t="shared" si="126"/>
        <v>74.859999999999985</v>
      </c>
      <c r="T2023" s="8">
        <f t="shared" si="127"/>
        <v>0.46135831381733017</v>
      </c>
      <c r="U2023" s="5">
        <f>YEAR(SalesDataTable[[#This Row],[Order Date]])</f>
        <v>2026</v>
      </c>
      <c r="V2023" s="8" t="str">
        <f>"Q"&amp;ROUNDUP(MONTH(SalesDataTable[[#This Row],[Order Date]])/3,0)</f>
        <v>Q3</v>
      </c>
      <c r="W2023" s="9">
        <f>MONTH(SalesDataTable[[#This Row],[Order Date]])</f>
        <v>9</v>
      </c>
      <c r="X2023" s="8" t="str">
        <f>TEXT(SalesDataTable[[#This Row],[Order Date]],"mmm")</f>
        <v>Sep</v>
      </c>
    </row>
    <row r="2024" spans="1:24" ht="16">
      <c r="A2024" s="2">
        <v>3814</v>
      </c>
      <c r="B2024" s="3">
        <v>46295</v>
      </c>
      <c r="C2024" s="5">
        <f>YEAR(SalesDataTable[[#This Row],[Order Date]])</f>
        <v>2026</v>
      </c>
      <c r="D2024" s="14" t="str">
        <f>"Q"&amp;ROUNDUP(MONTH(SalesDataTable[[#This Row],[Order Date]])/3,0)</f>
        <v>Q3</v>
      </c>
      <c r="E2024" s="5">
        <f>MONTH(SalesDataTable[[#This Row],[Order Date]])</f>
        <v>9</v>
      </c>
      <c r="F2024" s="5" t="str">
        <f>TEXT(SalesDataTable[[#This Row],[Order Date]], "MMM")</f>
        <v>Sep</v>
      </c>
      <c r="G2024" s="4" t="s">
        <v>6</v>
      </c>
      <c r="H2024" s="4" t="s">
        <v>43</v>
      </c>
      <c r="I2024" s="4" t="s">
        <v>8</v>
      </c>
      <c r="J2024" s="4" t="s">
        <v>3</v>
      </c>
      <c r="K2024" s="4" t="s">
        <v>9</v>
      </c>
      <c r="L2024" s="4" t="s">
        <v>17</v>
      </c>
      <c r="M2024" s="9">
        <v>5</v>
      </c>
      <c r="N2024" s="6">
        <v>141.08000000000001</v>
      </c>
      <c r="O2024" s="7">
        <v>0.05</v>
      </c>
      <c r="P2024" s="6">
        <v>78.23</v>
      </c>
      <c r="Q2024" s="6">
        <f t="shared" si="124"/>
        <v>670.13000000000011</v>
      </c>
      <c r="R2024" s="6">
        <f t="shared" si="125"/>
        <v>391.15000000000003</v>
      </c>
      <c r="S2024" s="6">
        <f t="shared" si="126"/>
        <v>278.98000000000008</v>
      </c>
      <c r="T2024" s="8">
        <f t="shared" si="127"/>
        <v>0.4163072836613792</v>
      </c>
      <c r="U2024" s="5">
        <f>YEAR(SalesDataTable[[#This Row],[Order Date]])</f>
        <v>2026</v>
      </c>
      <c r="V2024" s="8" t="str">
        <f>"Q"&amp;ROUNDUP(MONTH(SalesDataTable[[#This Row],[Order Date]])/3,0)</f>
        <v>Q3</v>
      </c>
      <c r="W2024" s="9">
        <f>MONTH(SalesDataTable[[#This Row],[Order Date]])</f>
        <v>9</v>
      </c>
      <c r="X2024" s="8" t="str">
        <f>TEXT(SalesDataTable[[#This Row],[Order Date]],"mmm")</f>
        <v>Sep</v>
      </c>
    </row>
    <row r="2025" spans="1:24" ht="16">
      <c r="A2025" s="2">
        <v>3818</v>
      </c>
      <c r="B2025" s="3">
        <v>46295</v>
      </c>
      <c r="C2025" s="5">
        <f>YEAR(SalesDataTable[[#This Row],[Order Date]])</f>
        <v>2026</v>
      </c>
      <c r="D2025" s="14" t="str">
        <f>"Q"&amp;ROUNDUP(MONTH(SalesDataTable[[#This Row],[Order Date]])/3,0)</f>
        <v>Q3</v>
      </c>
      <c r="E2025" s="5">
        <f>MONTH(SalesDataTable[[#This Row],[Order Date]])</f>
        <v>9</v>
      </c>
      <c r="F2025" s="5" t="str">
        <f>TEXT(SalesDataTable[[#This Row],[Order Date]], "MMM")</f>
        <v>Sep</v>
      </c>
      <c r="G2025" s="4" t="s">
        <v>0</v>
      </c>
      <c r="H2025" s="4" t="s">
        <v>50</v>
      </c>
      <c r="I2025" s="4" t="s">
        <v>2</v>
      </c>
      <c r="J2025" s="4" t="s">
        <v>3</v>
      </c>
      <c r="K2025" s="4" t="s">
        <v>14</v>
      </c>
      <c r="L2025" s="4" t="s">
        <v>15</v>
      </c>
      <c r="M2025" s="9">
        <v>5</v>
      </c>
      <c r="N2025" s="6">
        <v>36.18</v>
      </c>
      <c r="O2025" s="7">
        <v>0</v>
      </c>
      <c r="P2025" s="6">
        <v>13.66</v>
      </c>
      <c r="Q2025" s="6">
        <f t="shared" si="124"/>
        <v>180.9</v>
      </c>
      <c r="R2025" s="6">
        <f t="shared" si="125"/>
        <v>68.3</v>
      </c>
      <c r="S2025" s="6">
        <f t="shared" si="126"/>
        <v>112.60000000000001</v>
      </c>
      <c r="T2025" s="8">
        <f t="shared" si="127"/>
        <v>0.62244333886124936</v>
      </c>
      <c r="U2025" s="5">
        <f>YEAR(SalesDataTable[[#This Row],[Order Date]])</f>
        <v>2026</v>
      </c>
      <c r="V2025" s="8" t="str">
        <f>"Q"&amp;ROUNDUP(MONTH(SalesDataTable[[#This Row],[Order Date]])/3,0)</f>
        <v>Q3</v>
      </c>
      <c r="W2025" s="9">
        <f>MONTH(SalesDataTable[[#This Row],[Order Date]])</f>
        <v>9</v>
      </c>
      <c r="X2025" s="8" t="str">
        <f>TEXT(SalesDataTable[[#This Row],[Order Date]],"mmm")</f>
        <v>Sep</v>
      </c>
    </row>
    <row r="2026" spans="1:24" ht="16">
      <c r="A2026" s="2">
        <v>4347</v>
      </c>
      <c r="B2026" s="3">
        <v>46295</v>
      </c>
      <c r="C2026" s="5">
        <f>YEAR(SalesDataTable[[#This Row],[Order Date]])</f>
        <v>2026</v>
      </c>
      <c r="D2026" s="14" t="str">
        <f>"Q"&amp;ROUNDUP(MONTH(SalesDataTable[[#This Row],[Order Date]])/3,0)</f>
        <v>Q3</v>
      </c>
      <c r="E2026" s="5">
        <f>MONTH(SalesDataTable[[#This Row],[Order Date]])</f>
        <v>9</v>
      </c>
      <c r="F2026" s="5" t="str">
        <f>TEXT(SalesDataTable[[#This Row],[Order Date]], "MMM")</f>
        <v>Sep</v>
      </c>
      <c r="G2026" s="4" t="s">
        <v>20</v>
      </c>
      <c r="H2026" s="4" t="s">
        <v>47</v>
      </c>
      <c r="I2026" s="4" t="s">
        <v>28</v>
      </c>
      <c r="J2026" s="4" t="s">
        <v>13</v>
      </c>
      <c r="K2026" s="4" t="s">
        <v>4</v>
      </c>
      <c r="L2026" s="4" t="s">
        <v>5</v>
      </c>
      <c r="M2026" s="9">
        <v>1</v>
      </c>
      <c r="N2026" s="6">
        <v>81.06</v>
      </c>
      <c r="O2026" s="7">
        <v>0.05</v>
      </c>
      <c r="P2026" s="6">
        <v>43.54</v>
      </c>
      <c r="Q2026" s="6">
        <f t="shared" si="124"/>
        <v>77.007000000000005</v>
      </c>
      <c r="R2026" s="6">
        <f t="shared" si="125"/>
        <v>43.54</v>
      </c>
      <c r="S2026" s="6">
        <f t="shared" si="126"/>
        <v>33.467000000000006</v>
      </c>
      <c r="T2026" s="8">
        <f t="shared" si="127"/>
        <v>0.434596854831379</v>
      </c>
      <c r="U2026" s="5">
        <f>YEAR(SalesDataTable[[#This Row],[Order Date]])</f>
        <v>2026</v>
      </c>
      <c r="V2026" s="8" t="str">
        <f>"Q"&amp;ROUNDUP(MONTH(SalesDataTable[[#This Row],[Order Date]])/3,0)</f>
        <v>Q3</v>
      </c>
      <c r="W2026" s="9">
        <f>MONTH(SalesDataTable[[#This Row],[Order Date]])</f>
        <v>9</v>
      </c>
      <c r="X2026" s="8" t="str">
        <f>TEXT(SalesDataTable[[#This Row],[Order Date]],"mmm")</f>
        <v>Sep</v>
      </c>
    </row>
    <row r="2027" spans="1:24" ht="16">
      <c r="A2027" s="2">
        <v>4646</v>
      </c>
      <c r="B2027" s="3">
        <v>46295</v>
      </c>
      <c r="C2027" s="5">
        <f>YEAR(SalesDataTable[[#This Row],[Order Date]])</f>
        <v>2026</v>
      </c>
      <c r="D2027" s="14" t="str">
        <f>"Q"&amp;ROUNDUP(MONTH(SalesDataTable[[#This Row],[Order Date]])/3,0)</f>
        <v>Q3</v>
      </c>
      <c r="E2027" s="5">
        <f>MONTH(SalesDataTable[[#This Row],[Order Date]])</f>
        <v>9</v>
      </c>
      <c r="F2027" s="5" t="str">
        <f>TEXT(SalesDataTable[[#This Row],[Order Date]], "MMM")</f>
        <v>Sep</v>
      </c>
      <c r="G2027" s="4" t="s">
        <v>11</v>
      </c>
      <c r="H2027" s="4" t="s">
        <v>18</v>
      </c>
      <c r="I2027" s="4" t="s">
        <v>2</v>
      </c>
      <c r="J2027" s="4" t="s">
        <v>16</v>
      </c>
      <c r="K2027" s="4" t="s">
        <v>34</v>
      </c>
      <c r="L2027" s="4" t="s">
        <v>45</v>
      </c>
      <c r="M2027" s="9">
        <v>1</v>
      </c>
      <c r="N2027" s="6">
        <v>49.51</v>
      </c>
      <c r="O2027" s="7">
        <v>0.15</v>
      </c>
      <c r="P2027" s="6">
        <v>21.4</v>
      </c>
      <c r="Q2027" s="6">
        <f t="shared" si="124"/>
        <v>42.083499999999994</v>
      </c>
      <c r="R2027" s="6">
        <f t="shared" si="125"/>
        <v>21.4</v>
      </c>
      <c r="S2027" s="6">
        <f t="shared" si="126"/>
        <v>20.683499999999995</v>
      </c>
      <c r="T2027" s="8">
        <f t="shared" si="127"/>
        <v>0.49148716242707946</v>
      </c>
      <c r="U2027" s="5">
        <f>YEAR(SalesDataTable[[#This Row],[Order Date]])</f>
        <v>2026</v>
      </c>
      <c r="V2027" s="8" t="str">
        <f>"Q"&amp;ROUNDUP(MONTH(SalesDataTable[[#This Row],[Order Date]])/3,0)</f>
        <v>Q3</v>
      </c>
      <c r="W2027" s="9">
        <f>MONTH(SalesDataTable[[#This Row],[Order Date]])</f>
        <v>9</v>
      </c>
      <c r="X2027" s="8" t="str">
        <f>TEXT(SalesDataTable[[#This Row],[Order Date]],"mmm")</f>
        <v>Sep</v>
      </c>
    </row>
    <row r="2028" spans="1:24" ht="16">
      <c r="A2028" s="2">
        <v>5102</v>
      </c>
      <c r="B2028" s="3">
        <v>46295</v>
      </c>
      <c r="C2028" s="5">
        <f>YEAR(SalesDataTable[[#This Row],[Order Date]])</f>
        <v>2026</v>
      </c>
      <c r="D2028" s="14" t="str">
        <f>"Q"&amp;ROUNDUP(MONTH(SalesDataTable[[#This Row],[Order Date]])/3,0)</f>
        <v>Q3</v>
      </c>
      <c r="E2028" s="5">
        <f>MONTH(SalesDataTable[[#This Row],[Order Date]])</f>
        <v>9</v>
      </c>
      <c r="F2028" s="5" t="str">
        <f>TEXT(SalesDataTable[[#This Row],[Order Date]], "MMM")</f>
        <v>Sep</v>
      </c>
      <c r="G2028" s="4" t="s">
        <v>6</v>
      </c>
      <c r="H2028" s="4" t="s">
        <v>49</v>
      </c>
      <c r="I2028" s="4" t="s">
        <v>2</v>
      </c>
      <c r="J2028" s="4" t="s">
        <v>13</v>
      </c>
      <c r="K2028" s="4" t="s">
        <v>23</v>
      </c>
      <c r="L2028" s="4" t="s">
        <v>29</v>
      </c>
      <c r="M2028" s="9">
        <v>1</v>
      </c>
      <c r="N2028" s="6">
        <v>196.74</v>
      </c>
      <c r="O2028" s="7">
        <v>0.15</v>
      </c>
      <c r="P2028" s="6">
        <v>102.01</v>
      </c>
      <c r="Q2028" s="6">
        <f t="shared" si="124"/>
        <v>167.22900000000001</v>
      </c>
      <c r="R2028" s="6">
        <f t="shared" si="125"/>
        <v>102.01</v>
      </c>
      <c r="S2028" s="6">
        <f t="shared" si="126"/>
        <v>65.219000000000008</v>
      </c>
      <c r="T2028" s="8">
        <f t="shared" si="127"/>
        <v>0.38999814625453721</v>
      </c>
      <c r="U2028" s="5">
        <f>YEAR(SalesDataTable[[#This Row],[Order Date]])</f>
        <v>2026</v>
      </c>
      <c r="V2028" s="8" t="str">
        <f>"Q"&amp;ROUNDUP(MONTH(SalesDataTable[[#This Row],[Order Date]])/3,0)</f>
        <v>Q3</v>
      </c>
      <c r="W2028" s="9">
        <f>MONTH(SalesDataTable[[#This Row],[Order Date]])</f>
        <v>9</v>
      </c>
      <c r="X2028" s="8" t="str">
        <f>TEXT(SalesDataTable[[#This Row],[Order Date]],"mmm")</f>
        <v>Sep</v>
      </c>
    </row>
    <row r="2029" spans="1:24" ht="16">
      <c r="A2029" s="2">
        <v>5152</v>
      </c>
      <c r="B2029" s="3">
        <v>46295</v>
      </c>
      <c r="C2029" s="5">
        <f>YEAR(SalesDataTable[[#This Row],[Order Date]])</f>
        <v>2026</v>
      </c>
      <c r="D2029" s="14" t="str">
        <f>"Q"&amp;ROUNDUP(MONTH(SalesDataTable[[#This Row],[Order Date]])/3,0)</f>
        <v>Q3</v>
      </c>
      <c r="E2029" s="5">
        <f>MONTH(SalesDataTable[[#This Row],[Order Date]])</f>
        <v>9</v>
      </c>
      <c r="F2029" s="5" t="str">
        <f>TEXT(SalesDataTable[[#This Row],[Order Date]], "MMM")</f>
        <v>Sep</v>
      </c>
      <c r="G2029" s="4" t="s">
        <v>20</v>
      </c>
      <c r="H2029" s="4" t="s">
        <v>47</v>
      </c>
      <c r="I2029" s="4" t="s">
        <v>2</v>
      </c>
      <c r="J2029" s="4" t="s">
        <v>13</v>
      </c>
      <c r="K2029" s="4" t="s">
        <v>9</v>
      </c>
      <c r="L2029" s="4" t="s">
        <v>10</v>
      </c>
      <c r="M2029" s="9">
        <v>2</v>
      </c>
      <c r="N2029" s="6">
        <v>91.78</v>
      </c>
      <c r="O2029" s="7">
        <v>0.1</v>
      </c>
      <c r="P2029" s="6">
        <v>45.51</v>
      </c>
      <c r="Q2029" s="6">
        <f t="shared" si="124"/>
        <v>165.20400000000001</v>
      </c>
      <c r="R2029" s="6">
        <f t="shared" si="125"/>
        <v>91.02</v>
      </c>
      <c r="S2029" s="6">
        <f t="shared" si="126"/>
        <v>74.184000000000012</v>
      </c>
      <c r="T2029" s="8">
        <f t="shared" si="127"/>
        <v>0.44904481731677204</v>
      </c>
      <c r="U2029" s="5">
        <f>YEAR(SalesDataTable[[#This Row],[Order Date]])</f>
        <v>2026</v>
      </c>
      <c r="V2029" s="8" t="str">
        <f>"Q"&amp;ROUNDUP(MONTH(SalesDataTable[[#This Row],[Order Date]])/3,0)</f>
        <v>Q3</v>
      </c>
      <c r="W2029" s="9">
        <f>MONTH(SalesDataTable[[#This Row],[Order Date]])</f>
        <v>9</v>
      </c>
      <c r="X2029" s="8" t="str">
        <f>TEXT(SalesDataTable[[#This Row],[Order Date]],"mmm")</f>
        <v>Sep</v>
      </c>
    </row>
    <row r="2030" spans="1:24" ht="16">
      <c r="A2030" s="2">
        <v>151</v>
      </c>
      <c r="B2030" s="3">
        <v>46296</v>
      </c>
      <c r="C2030" s="5">
        <f>YEAR(SalesDataTable[[#This Row],[Order Date]])</f>
        <v>2026</v>
      </c>
      <c r="D2030" s="14" t="str">
        <f>"Q"&amp;ROUNDUP(MONTH(SalesDataTable[[#This Row],[Order Date]])/3,0)</f>
        <v>Q4</v>
      </c>
      <c r="E2030" s="5">
        <f>MONTH(SalesDataTable[[#This Row],[Order Date]])</f>
        <v>10</v>
      </c>
      <c r="F2030" s="5" t="str">
        <f>TEXT(SalesDataTable[[#This Row],[Order Date]], "MMM")</f>
        <v>Oct</v>
      </c>
      <c r="G2030" s="4" t="s">
        <v>11</v>
      </c>
      <c r="H2030" s="4" t="s">
        <v>39</v>
      </c>
      <c r="I2030" s="4" t="s">
        <v>2</v>
      </c>
      <c r="J2030" s="4" t="s">
        <v>13</v>
      </c>
      <c r="K2030" s="4" t="s">
        <v>9</v>
      </c>
      <c r="L2030" s="4" t="s">
        <v>17</v>
      </c>
      <c r="M2030" s="9">
        <v>5</v>
      </c>
      <c r="N2030" s="6">
        <v>146.69</v>
      </c>
      <c r="O2030" s="7">
        <v>0</v>
      </c>
      <c r="P2030" s="6">
        <v>79</v>
      </c>
      <c r="Q2030" s="6">
        <f t="shared" si="124"/>
        <v>733.45</v>
      </c>
      <c r="R2030" s="6">
        <f t="shared" si="125"/>
        <v>395</v>
      </c>
      <c r="S2030" s="6">
        <f t="shared" si="126"/>
        <v>338.45000000000005</v>
      </c>
      <c r="T2030" s="8">
        <f t="shared" si="127"/>
        <v>0.46144931488172342</v>
      </c>
      <c r="U2030" s="5">
        <f>YEAR(SalesDataTable[[#This Row],[Order Date]])</f>
        <v>2026</v>
      </c>
      <c r="V2030" s="8" t="str">
        <f>"Q"&amp;ROUNDUP(MONTH(SalesDataTable[[#This Row],[Order Date]])/3,0)</f>
        <v>Q4</v>
      </c>
      <c r="W2030" s="9">
        <f>MONTH(SalesDataTable[[#This Row],[Order Date]])</f>
        <v>10</v>
      </c>
      <c r="X2030" s="8" t="str">
        <f>TEXT(SalesDataTable[[#This Row],[Order Date]],"mmm")</f>
        <v>Oct</v>
      </c>
    </row>
    <row r="2031" spans="1:24" ht="16">
      <c r="A2031" s="2">
        <v>1292</v>
      </c>
      <c r="B2031" s="3">
        <v>46296</v>
      </c>
      <c r="C2031" s="5">
        <f>YEAR(SalesDataTable[[#This Row],[Order Date]])</f>
        <v>2026</v>
      </c>
      <c r="D2031" s="14" t="str">
        <f>"Q"&amp;ROUNDUP(MONTH(SalesDataTable[[#This Row],[Order Date]])/3,0)</f>
        <v>Q4</v>
      </c>
      <c r="E2031" s="5">
        <f>MONTH(SalesDataTable[[#This Row],[Order Date]])</f>
        <v>10</v>
      </c>
      <c r="F2031" s="5" t="str">
        <f>TEXT(SalesDataTable[[#This Row],[Order Date]], "MMM")</f>
        <v>Oct</v>
      </c>
      <c r="G2031" s="4" t="s">
        <v>0</v>
      </c>
      <c r="H2031" s="4" t="s">
        <v>36</v>
      </c>
      <c r="I2031" s="4" t="s">
        <v>19</v>
      </c>
      <c r="J2031" s="4" t="s">
        <v>13</v>
      </c>
      <c r="K2031" s="4" t="s">
        <v>23</v>
      </c>
      <c r="L2031" s="4" t="s">
        <v>40</v>
      </c>
      <c r="M2031" s="9">
        <v>1</v>
      </c>
      <c r="N2031" s="6">
        <v>79.81</v>
      </c>
      <c r="O2031" s="7">
        <v>0</v>
      </c>
      <c r="P2031" s="6">
        <v>39.08</v>
      </c>
      <c r="Q2031" s="6">
        <f t="shared" si="124"/>
        <v>79.81</v>
      </c>
      <c r="R2031" s="6">
        <f t="shared" si="125"/>
        <v>39.08</v>
      </c>
      <c r="S2031" s="6">
        <f t="shared" si="126"/>
        <v>40.730000000000004</v>
      </c>
      <c r="T2031" s="8">
        <f t="shared" si="127"/>
        <v>0.5103370504949255</v>
      </c>
      <c r="U2031" s="5">
        <f>YEAR(SalesDataTable[[#This Row],[Order Date]])</f>
        <v>2026</v>
      </c>
      <c r="V2031" s="8" t="str">
        <f>"Q"&amp;ROUNDUP(MONTH(SalesDataTable[[#This Row],[Order Date]])/3,0)</f>
        <v>Q4</v>
      </c>
      <c r="W2031" s="9">
        <f>MONTH(SalesDataTable[[#This Row],[Order Date]])</f>
        <v>10</v>
      </c>
      <c r="X2031" s="8" t="str">
        <f>TEXT(SalesDataTable[[#This Row],[Order Date]],"mmm")</f>
        <v>Oct</v>
      </c>
    </row>
    <row r="2032" spans="1:24" ht="16">
      <c r="A2032" s="2">
        <v>1862</v>
      </c>
      <c r="B2032" s="3">
        <v>46296</v>
      </c>
      <c r="C2032" s="5">
        <f>YEAR(SalesDataTable[[#This Row],[Order Date]])</f>
        <v>2026</v>
      </c>
      <c r="D2032" s="14" t="str">
        <f>"Q"&amp;ROUNDUP(MONTH(SalesDataTable[[#This Row],[Order Date]])/3,0)</f>
        <v>Q4</v>
      </c>
      <c r="E2032" s="5">
        <f>MONTH(SalesDataTable[[#This Row],[Order Date]])</f>
        <v>10</v>
      </c>
      <c r="F2032" s="5" t="str">
        <f>TEXT(SalesDataTable[[#This Row],[Order Date]], "MMM")</f>
        <v>Oct</v>
      </c>
      <c r="G2032" s="4" t="s">
        <v>20</v>
      </c>
      <c r="H2032" s="4" t="s">
        <v>33</v>
      </c>
      <c r="I2032" s="4" t="s">
        <v>2</v>
      </c>
      <c r="J2032" s="4" t="s">
        <v>13</v>
      </c>
      <c r="K2032" s="4" t="s">
        <v>23</v>
      </c>
      <c r="L2032" s="4" t="s">
        <v>51</v>
      </c>
      <c r="M2032" s="9">
        <v>5</v>
      </c>
      <c r="N2032" s="6">
        <v>121.63</v>
      </c>
      <c r="O2032" s="7">
        <v>0.05</v>
      </c>
      <c r="P2032" s="6">
        <v>61.7</v>
      </c>
      <c r="Q2032" s="6">
        <f t="shared" si="124"/>
        <v>577.74249999999995</v>
      </c>
      <c r="R2032" s="6">
        <f t="shared" si="125"/>
        <v>308.5</v>
      </c>
      <c r="S2032" s="6">
        <f t="shared" si="126"/>
        <v>269.24249999999995</v>
      </c>
      <c r="T2032" s="8">
        <f t="shared" si="127"/>
        <v>0.46602508903187834</v>
      </c>
      <c r="U2032" s="5">
        <f>YEAR(SalesDataTable[[#This Row],[Order Date]])</f>
        <v>2026</v>
      </c>
      <c r="V2032" s="8" t="str">
        <f>"Q"&amp;ROUNDUP(MONTH(SalesDataTable[[#This Row],[Order Date]])/3,0)</f>
        <v>Q4</v>
      </c>
      <c r="W2032" s="9">
        <f>MONTH(SalesDataTable[[#This Row],[Order Date]])</f>
        <v>10</v>
      </c>
      <c r="X2032" s="8" t="str">
        <f>TEXT(SalesDataTable[[#This Row],[Order Date]],"mmm")</f>
        <v>Oct</v>
      </c>
    </row>
    <row r="2033" spans="1:24" ht="16">
      <c r="A2033" s="2">
        <v>2569</v>
      </c>
      <c r="B2033" s="3">
        <v>46296</v>
      </c>
      <c r="C2033" s="5">
        <f>YEAR(SalesDataTable[[#This Row],[Order Date]])</f>
        <v>2026</v>
      </c>
      <c r="D2033" s="14" t="str">
        <f>"Q"&amp;ROUNDUP(MONTH(SalesDataTable[[#This Row],[Order Date]])/3,0)</f>
        <v>Q4</v>
      </c>
      <c r="E2033" s="5">
        <f>MONTH(SalesDataTable[[#This Row],[Order Date]])</f>
        <v>10</v>
      </c>
      <c r="F2033" s="5" t="str">
        <f>TEXT(SalesDataTable[[#This Row],[Order Date]], "MMM")</f>
        <v>Oct</v>
      </c>
      <c r="G2033" s="4" t="s">
        <v>20</v>
      </c>
      <c r="H2033" s="4" t="s">
        <v>47</v>
      </c>
      <c r="I2033" s="4" t="s">
        <v>8</v>
      </c>
      <c r="J2033" s="4" t="s">
        <v>16</v>
      </c>
      <c r="K2033" s="4" t="s">
        <v>4</v>
      </c>
      <c r="L2033" s="4" t="s">
        <v>22</v>
      </c>
      <c r="M2033" s="9">
        <v>10</v>
      </c>
      <c r="N2033" s="6">
        <v>50.42</v>
      </c>
      <c r="O2033" s="7">
        <v>0.05</v>
      </c>
      <c r="P2033" s="6">
        <v>22.5</v>
      </c>
      <c r="Q2033" s="6">
        <f t="shared" si="124"/>
        <v>478.99</v>
      </c>
      <c r="R2033" s="6">
        <f t="shared" si="125"/>
        <v>225</v>
      </c>
      <c r="S2033" s="6">
        <f t="shared" si="126"/>
        <v>253.99</v>
      </c>
      <c r="T2033" s="8">
        <f t="shared" si="127"/>
        <v>0.53026159210004387</v>
      </c>
      <c r="U2033" s="5">
        <f>YEAR(SalesDataTable[[#This Row],[Order Date]])</f>
        <v>2026</v>
      </c>
      <c r="V2033" s="8" t="str">
        <f>"Q"&amp;ROUNDUP(MONTH(SalesDataTable[[#This Row],[Order Date]])/3,0)</f>
        <v>Q4</v>
      </c>
      <c r="W2033" s="9">
        <f>MONTH(SalesDataTable[[#This Row],[Order Date]])</f>
        <v>10</v>
      </c>
      <c r="X2033" s="8" t="str">
        <f>TEXT(SalesDataTable[[#This Row],[Order Date]],"mmm")</f>
        <v>Oct</v>
      </c>
    </row>
    <row r="2034" spans="1:24" ht="16">
      <c r="A2034" s="2">
        <v>3333</v>
      </c>
      <c r="B2034" s="3">
        <v>46296</v>
      </c>
      <c r="C2034" s="5">
        <f>YEAR(SalesDataTable[[#This Row],[Order Date]])</f>
        <v>2026</v>
      </c>
      <c r="D2034" s="14" t="str">
        <f>"Q"&amp;ROUNDUP(MONTH(SalesDataTable[[#This Row],[Order Date]])/3,0)</f>
        <v>Q4</v>
      </c>
      <c r="E2034" s="5">
        <f>MONTH(SalesDataTable[[#This Row],[Order Date]])</f>
        <v>10</v>
      </c>
      <c r="F2034" s="5" t="str">
        <f>TEXT(SalesDataTable[[#This Row],[Order Date]], "MMM")</f>
        <v>Oct</v>
      </c>
      <c r="G2034" s="4" t="s">
        <v>11</v>
      </c>
      <c r="H2034" s="4" t="s">
        <v>25</v>
      </c>
      <c r="I2034" s="4" t="s">
        <v>2</v>
      </c>
      <c r="J2034" s="4" t="s">
        <v>13</v>
      </c>
      <c r="K2034" s="4" t="s">
        <v>23</v>
      </c>
      <c r="L2034" s="4" t="s">
        <v>40</v>
      </c>
      <c r="M2034" s="9">
        <v>3</v>
      </c>
      <c r="N2034" s="6">
        <v>80.67</v>
      </c>
      <c r="O2034" s="7">
        <v>0</v>
      </c>
      <c r="P2034" s="6">
        <v>39.94</v>
      </c>
      <c r="Q2034" s="6">
        <f t="shared" si="124"/>
        <v>242.01</v>
      </c>
      <c r="R2034" s="6">
        <f t="shared" si="125"/>
        <v>119.82</v>
      </c>
      <c r="S2034" s="6">
        <f t="shared" si="126"/>
        <v>122.19</v>
      </c>
      <c r="T2034" s="8">
        <f t="shared" si="127"/>
        <v>0.50489649188050079</v>
      </c>
      <c r="U2034" s="5">
        <f>YEAR(SalesDataTable[[#This Row],[Order Date]])</f>
        <v>2026</v>
      </c>
      <c r="V2034" s="8" t="str">
        <f>"Q"&amp;ROUNDUP(MONTH(SalesDataTable[[#This Row],[Order Date]])/3,0)</f>
        <v>Q4</v>
      </c>
      <c r="W2034" s="9">
        <f>MONTH(SalesDataTable[[#This Row],[Order Date]])</f>
        <v>10</v>
      </c>
      <c r="X2034" s="8" t="str">
        <f>TEXT(SalesDataTable[[#This Row],[Order Date]],"mmm")</f>
        <v>Oct</v>
      </c>
    </row>
    <row r="2035" spans="1:24" ht="16">
      <c r="A2035" s="2">
        <v>3830</v>
      </c>
      <c r="B2035" s="3">
        <v>46296</v>
      </c>
      <c r="C2035" s="5">
        <f>YEAR(SalesDataTable[[#This Row],[Order Date]])</f>
        <v>2026</v>
      </c>
      <c r="D2035" s="14" t="str">
        <f>"Q"&amp;ROUNDUP(MONTH(SalesDataTable[[#This Row],[Order Date]])/3,0)</f>
        <v>Q4</v>
      </c>
      <c r="E2035" s="5">
        <f>MONTH(SalesDataTable[[#This Row],[Order Date]])</f>
        <v>10</v>
      </c>
      <c r="F2035" s="5" t="str">
        <f>TEXT(SalesDataTable[[#This Row],[Order Date]], "MMM")</f>
        <v>Oct</v>
      </c>
      <c r="G2035" s="4" t="s">
        <v>20</v>
      </c>
      <c r="H2035" s="4" t="s">
        <v>47</v>
      </c>
      <c r="I2035" s="4" t="s">
        <v>2</v>
      </c>
      <c r="J2035" s="4" t="s">
        <v>16</v>
      </c>
      <c r="K2035" s="4" t="s">
        <v>9</v>
      </c>
      <c r="L2035" s="4" t="s">
        <v>37</v>
      </c>
      <c r="M2035" s="9">
        <v>2</v>
      </c>
      <c r="N2035" s="6">
        <v>152.12</v>
      </c>
      <c r="O2035" s="7">
        <v>0</v>
      </c>
      <c r="P2035" s="6">
        <v>79.53</v>
      </c>
      <c r="Q2035" s="6">
        <f t="shared" si="124"/>
        <v>304.24</v>
      </c>
      <c r="R2035" s="6">
        <f t="shared" si="125"/>
        <v>159.06</v>
      </c>
      <c r="S2035" s="6">
        <f t="shared" si="126"/>
        <v>145.18</v>
      </c>
      <c r="T2035" s="8">
        <f t="shared" si="127"/>
        <v>0.47718906126742044</v>
      </c>
      <c r="U2035" s="5">
        <f>YEAR(SalesDataTable[[#This Row],[Order Date]])</f>
        <v>2026</v>
      </c>
      <c r="V2035" s="8" t="str">
        <f>"Q"&amp;ROUNDUP(MONTH(SalesDataTable[[#This Row],[Order Date]])/3,0)</f>
        <v>Q4</v>
      </c>
      <c r="W2035" s="9">
        <f>MONTH(SalesDataTable[[#This Row],[Order Date]])</f>
        <v>10</v>
      </c>
      <c r="X2035" s="8" t="str">
        <f>TEXT(SalesDataTable[[#This Row],[Order Date]],"mmm")</f>
        <v>Oct</v>
      </c>
    </row>
    <row r="2036" spans="1:24" ht="16">
      <c r="A2036" s="2">
        <v>4868</v>
      </c>
      <c r="B2036" s="3">
        <v>46296</v>
      </c>
      <c r="C2036" s="5">
        <f>YEAR(SalesDataTable[[#This Row],[Order Date]])</f>
        <v>2026</v>
      </c>
      <c r="D2036" s="14" t="str">
        <f>"Q"&amp;ROUNDUP(MONTH(SalesDataTable[[#This Row],[Order Date]])/3,0)</f>
        <v>Q4</v>
      </c>
      <c r="E2036" s="5">
        <f>MONTH(SalesDataTable[[#This Row],[Order Date]])</f>
        <v>10</v>
      </c>
      <c r="F2036" s="5" t="str">
        <f>TEXT(SalesDataTable[[#This Row],[Order Date]], "MMM")</f>
        <v>Oct</v>
      </c>
      <c r="G2036" s="4" t="s">
        <v>11</v>
      </c>
      <c r="H2036" s="4" t="s">
        <v>25</v>
      </c>
      <c r="I2036" s="4" t="s">
        <v>8</v>
      </c>
      <c r="J2036" s="4" t="s">
        <v>13</v>
      </c>
      <c r="K2036" s="4" t="s">
        <v>23</v>
      </c>
      <c r="L2036" s="4" t="s">
        <v>40</v>
      </c>
      <c r="M2036" s="9">
        <v>4</v>
      </c>
      <c r="N2036" s="6">
        <v>82.54</v>
      </c>
      <c r="O2036" s="7">
        <v>0.15</v>
      </c>
      <c r="P2036" s="6">
        <v>39.74</v>
      </c>
      <c r="Q2036" s="6">
        <f t="shared" si="124"/>
        <v>280.63600000000002</v>
      </c>
      <c r="R2036" s="6">
        <f t="shared" si="125"/>
        <v>158.96</v>
      </c>
      <c r="S2036" s="6">
        <f t="shared" si="126"/>
        <v>121.67600000000002</v>
      </c>
      <c r="T2036" s="8">
        <f t="shared" si="127"/>
        <v>0.43357231431462823</v>
      </c>
      <c r="U2036" s="5">
        <f>YEAR(SalesDataTable[[#This Row],[Order Date]])</f>
        <v>2026</v>
      </c>
      <c r="V2036" s="8" t="str">
        <f>"Q"&amp;ROUNDUP(MONTH(SalesDataTable[[#This Row],[Order Date]])/3,0)</f>
        <v>Q4</v>
      </c>
      <c r="W2036" s="9">
        <f>MONTH(SalesDataTable[[#This Row],[Order Date]])</f>
        <v>10</v>
      </c>
      <c r="X2036" s="8" t="str">
        <f>TEXT(SalesDataTable[[#This Row],[Order Date]],"mmm")</f>
        <v>Oct</v>
      </c>
    </row>
    <row r="2037" spans="1:24" ht="16">
      <c r="A2037" s="2">
        <v>2250</v>
      </c>
      <c r="B2037" s="3">
        <v>46297</v>
      </c>
      <c r="C2037" s="5">
        <f>YEAR(SalesDataTable[[#This Row],[Order Date]])</f>
        <v>2026</v>
      </c>
      <c r="D2037" s="14" t="str">
        <f>"Q"&amp;ROUNDUP(MONTH(SalesDataTable[[#This Row],[Order Date]])/3,0)</f>
        <v>Q4</v>
      </c>
      <c r="E2037" s="5">
        <f>MONTH(SalesDataTable[[#This Row],[Order Date]])</f>
        <v>10</v>
      </c>
      <c r="F2037" s="5" t="str">
        <f>TEXT(SalesDataTable[[#This Row],[Order Date]], "MMM")</f>
        <v>Oct</v>
      </c>
      <c r="G2037" s="4" t="s">
        <v>20</v>
      </c>
      <c r="H2037" s="4" t="s">
        <v>47</v>
      </c>
      <c r="I2037" s="4" t="s">
        <v>19</v>
      </c>
      <c r="J2037" s="4" t="s">
        <v>3</v>
      </c>
      <c r="K2037" s="4" t="s">
        <v>4</v>
      </c>
      <c r="L2037" s="4" t="s">
        <v>22</v>
      </c>
      <c r="M2037" s="9">
        <v>2</v>
      </c>
      <c r="N2037" s="6">
        <v>50.43</v>
      </c>
      <c r="O2037" s="7">
        <v>0</v>
      </c>
      <c r="P2037" s="6">
        <v>23.04</v>
      </c>
      <c r="Q2037" s="6">
        <f t="shared" si="124"/>
        <v>100.86</v>
      </c>
      <c r="R2037" s="6">
        <f t="shared" si="125"/>
        <v>46.08</v>
      </c>
      <c r="S2037" s="6">
        <f t="shared" si="126"/>
        <v>54.78</v>
      </c>
      <c r="T2037" s="8">
        <f t="shared" si="127"/>
        <v>0.54312908982748365</v>
      </c>
      <c r="U2037" s="5">
        <f>YEAR(SalesDataTable[[#This Row],[Order Date]])</f>
        <v>2026</v>
      </c>
      <c r="V2037" s="8" t="str">
        <f>"Q"&amp;ROUNDUP(MONTH(SalesDataTable[[#This Row],[Order Date]])/3,0)</f>
        <v>Q4</v>
      </c>
      <c r="W2037" s="9">
        <f>MONTH(SalesDataTable[[#This Row],[Order Date]])</f>
        <v>10</v>
      </c>
      <c r="X2037" s="8" t="str">
        <f>TEXT(SalesDataTable[[#This Row],[Order Date]],"mmm")</f>
        <v>Oct</v>
      </c>
    </row>
    <row r="2038" spans="1:24" ht="16">
      <c r="A2038" s="2">
        <v>2516</v>
      </c>
      <c r="B2038" s="3">
        <v>46297</v>
      </c>
      <c r="C2038" s="5">
        <f>YEAR(SalesDataTable[[#This Row],[Order Date]])</f>
        <v>2026</v>
      </c>
      <c r="D2038" s="14" t="str">
        <f>"Q"&amp;ROUNDUP(MONTH(SalesDataTable[[#This Row],[Order Date]])/3,0)</f>
        <v>Q4</v>
      </c>
      <c r="E2038" s="5">
        <f>MONTH(SalesDataTable[[#This Row],[Order Date]])</f>
        <v>10</v>
      </c>
      <c r="F2038" s="5" t="str">
        <f>TEXT(SalesDataTable[[#This Row],[Order Date]], "MMM")</f>
        <v>Oct</v>
      </c>
      <c r="G2038" s="4" t="s">
        <v>11</v>
      </c>
      <c r="H2038" s="4" t="s">
        <v>39</v>
      </c>
      <c r="I2038" s="4" t="s">
        <v>2</v>
      </c>
      <c r="J2038" s="4" t="s">
        <v>13</v>
      </c>
      <c r="K2038" s="4" t="s">
        <v>23</v>
      </c>
      <c r="L2038" s="4" t="s">
        <v>29</v>
      </c>
      <c r="M2038" s="9">
        <v>2</v>
      </c>
      <c r="N2038" s="6">
        <v>198.57</v>
      </c>
      <c r="O2038" s="7">
        <v>0.15</v>
      </c>
      <c r="P2038" s="6">
        <v>101.08</v>
      </c>
      <c r="Q2038" s="6">
        <f t="shared" si="124"/>
        <v>337.56899999999996</v>
      </c>
      <c r="R2038" s="6">
        <f t="shared" si="125"/>
        <v>202.16</v>
      </c>
      <c r="S2038" s="6">
        <f t="shared" si="126"/>
        <v>135.40899999999996</v>
      </c>
      <c r="T2038" s="8">
        <f t="shared" si="127"/>
        <v>0.4011298430839324</v>
      </c>
      <c r="U2038" s="5">
        <f>YEAR(SalesDataTable[[#This Row],[Order Date]])</f>
        <v>2026</v>
      </c>
      <c r="V2038" s="8" t="str">
        <f>"Q"&amp;ROUNDUP(MONTH(SalesDataTable[[#This Row],[Order Date]])/3,0)</f>
        <v>Q4</v>
      </c>
      <c r="W2038" s="9">
        <f>MONTH(SalesDataTable[[#This Row],[Order Date]])</f>
        <v>10</v>
      </c>
      <c r="X2038" s="8" t="str">
        <f>TEXT(SalesDataTable[[#This Row],[Order Date]],"mmm")</f>
        <v>Oct</v>
      </c>
    </row>
    <row r="2039" spans="1:24" ht="16">
      <c r="A2039" s="2">
        <v>809</v>
      </c>
      <c r="B2039" s="3">
        <v>46298</v>
      </c>
      <c r="C2039" s="5">
        <f>YEAR(SalesDataTable[[#This Row],[Order Date]])</f>
        <v>2026</v>
      </c>
      <c r="D2039" s="14" t="str">
        <f>"Q"&amp;ROUNDUP(MONTH(SalesDataTable[[#This Row],[Order Date]])/3,0)</f>
        <v>Q4</v>
      </c>
      <c r="E2039" s="5">
        <f>MONTH(SalesDataTable[[#This Row],[Order Date]])</f>
        <v>10</v>
      </c>
      <c r="F2039" s="5" t="str">
        <f>TEXT(SalesDataTable[[#This Row],[Order Date]], "MMM")</f>
        <v>Oct</v>
      </c>
      <c r="G2039" s="4" t="s">
        <v>20</v>
      </c>
      <c r="H2039" s="4" t="s">
        <v>33</v>
      </c>
      <c r="I2039" s="4" t="s">
        <v>2</v>
      </c>
      <c r="J2039" s="4" t="s">
        <v>13</v>
      </c>
      <c r="K2039" s="4" t="s">
        <v>34</v>
      </c>
      <c r="L2039" s="4" t="s">
        <v>35</v>
      </c>
      <c r="M2039" s="9">
        <v>2</v>
      </c>
      <c r="N2039" s="6">
        <v>41.06</v>
      </c>
      <c r="O2039" s="7">
        <v>0.05</v>
      </c>
      <c r="P2039" s="6">
        <v>14.54</v>
      </c>
      <c r="Q2039" s="6">
        <f t="shared" si="124"/>
        <v>78.013999999999996</v>
      </c>
      <c r="R2039" s="6">
        <f t="shared" si="125"/>
        <v>29.08</v>
      </c>
      <c r="S2039" s="6">
        <f t="shared" si="126"/>
        <v>48.933999999999997</v>
      </c>
      <c r="T2039" s="8">
        <f t="shared" si="127"/>
        <v>0.62724639167328944</v>
      </c>
      <c r="U2039" s="5">
        <f>YEAR(SalesDataTable[[#This Row],[Order Date]])</f>
        <v>2026</v>
      </c>
      <c r="V2039" s="8" t="str">
        <f>"Q"&amp;ROUNDUP(MONTH(SalesDataTable[[#This Row],[Order Date]])/3,0)</f>
        <v>Q4</v>
      </c>
      <c r="W2039" s="9">
        <f>MONTH(SalesDataTable[[#This Row],[Order Date]])</f>
        <v>10</v>
      </c>
      <c r="X2039" s="8" t="str">
        <f>TEXT(SalesDataTable[[#This Row],[Order Date]],"mmm")</f>
        <v>Oct</v>
      </c>
    </row>
    <row r="2040" spans="1:24" ht="16">
      <c r="A2040" s="2">
        <v>1852</v>
      </c>
      <c r="B2040" s="3">
        <v>46298</v>
      </c>
      <c r="C2040" s="5">
        <f>YEAR(SalesDataTable[[#This Row],[Order Date]])</f>
        <v>2026</v>
      </c>
      <c r="D2040" s="14" t="str">
        <f>"Q"&amp;ROUNDUP(MONTH(SalesDataTable[[#This Row],[Order Date]])/3,0)</f>
        <v>Q4</v>
      </c>
      <c r="E2040" s="5">
        <f>MONTH(SalesDataTable[[#This Row],[Order Date]])</f>
        <v>10</v>
      </c>
      <c r="F2040" s="5" t="str">
        <f>TEXT(SalesDataTable[[#This Row],[Order Date]], "MMM")</f>
        <v>Oct</v>
      </c>
      <c r="G2040" s="4" t="s">
        <v>6</v>
      </c>
      <c r="H2040" s="4" t="s">
        <v>43</v>
      </c>
      <c r="I2040" s="4" t="s">
        <v>8</v>
      </c>
      <c r="J2040" s="4" t="s">
        <v>16</v>
      </c>
      <c r="K2040" s="4" t="s">
        <v>14</v>
      </c>
      <c r="L2040" s="4" t="s">
        <v>48</v>
      </c>
      <c r="M2040" s="9">
        <v>4</v>
      </c>
      <c r="N2040" s="6">
        <v>162.19</v>
      </c>
      <c r="O2040" s="7">
        <v>0.15</v>
      </c>
      <c r="P2040" s="6">
        <v>89.81</v>
      </c>
      <c r="Q2040" s="6">
        <f t="shared" si="124"/>
        <v>551.44600000000003</v>
      </c>
      <c r="R2040" s="6">
        <f t="shared" si="125"/>
        <v>359.24</v>
      </c>
      <c r="S2040" s="6">
        <f t="shared" si="126"/>
        <v>192.20600000000002</v>
      </c>
      <c r="T2040" s="8">
        <f t="shared" si="127"/>
        <v>0.34854908730863948</v>
      </c>
      <c r="U2040" s="5">
        <f>YEAR(SalesDataTable[[#This Row],[Order Date]])</f>
        <v>2026</v>
      </c>
      <c r="V2040" s="8" t="str">
        <f>"Q"&amp;ROUNDUP(MONTH(SalesDataTable[[#This Row],[Order Date]])/3,0)</f>
        <v>Q4</v>
      </c>
      <c r="W2040" s="9">
        <f>MONTH(SalesDataTable[[#This Row],[Order Date]])</f>
        <v>10</v>
      </c>
      <c r="X2040" s="8" t="str">
        <f>TEXT(SalesDataTable[[#This Row],[Order Date]],"mmm")</f>
        <v>Oct</v>
      </c>
    </row>
    <row r="2041" spans="1:24" ht="16">
      <c r="A2041" s="2">
        <v>3627</v>
      </c>
      <c r="B2041" s="3">
        <v>46298</v>
      </c>
      <c r="C2041" s="5">
        <f>YEAR(SalesDataTable[[#This Row],[Order Date]])</f>
        <v>2026</v>
      </c>
      <c r="D2041" s="14" t="str">
        <f>"Q"&amp;ROUNDUP(MONTH(SalesDataTable[[#This Row],[Order Date]])/3,0)</f>
        <v>Q4</v>
      </c>
      <c r="E2041" s="5">
        <f>MONTH(SalesDataTable[[#This Row],[Order Date]])</f>
        <v>10</v>
      </c>
      <c r="F2041" s="5" t="str">
        <f>TEXT(SalesDataTable[[#This Row],[Order Date]], "MMM")</f>
        <v>Oct</v>
      </c>
      <c r="G2041" s="4" t="s">
        <v>20</v>
      </c>
      <c r="H2041" s="4" t="s">
        <v>21</v>
      </c>
      <c r="I2041" s="4" t="s">
        <v>19</v>
      </c>
      <c r="J2041" s="4" t="s">
        <v>13</v>
      </c>
      <c r="K2041" s="4" t="s">
        <v>23</v>
      </c>
      <c r="L2041" s="4" t="s">
        <v>29</v>
      </c>
      <c r="M2041" s="9">
        <v>2</v>
      </c>
      <c r="N2041" s="6">
        <v>192.99</v>
      </c>
      <c r="O2041" s="7">
        <v>0</v>
      </c>
      <c r="P2041" s="6">
        <v>101.73</v>
      </c>
      <c r="Q2041" s="6">
        <f t="shared" si="124"/>
        <v>385.98</v>
      </c>
      <c r="R2041" s="6">
        <f t="shared" si="125"/>
        <v>203.46</v>
      </c>
      <c r="S2041" s="6">
        <f t="shared" si="126"/>
        <v>182.52</v>
      </c>
      <c r="T2041" s="8">
        <f t="shared" si="127"/>
        <v>0.47287424218871443</v>
      </c>
      <c r="U2041" s="5">
        <f>YEAR(SalesDataTable[[#This Row],[Order Date]])</f>
        <v>2026</v>
      </c>
      <c r="V2041" s="8" t="str">
        <f>"Q"&amp;ROUNDUP(MONTH(SalesDataTable[[#This Row],[Order Date]])/3,0)</f>
        <v>Q4</v>
      </c>
      <c r="W2041" s="9">
        <f>MONTH(SalesDataTable[[#This Row],[Order Date]])</f>
        <v>10</v>
      </c>
      <c r="X2041" s="8" t="str">
        <f>TEXT(SalesDataTable[[#This Row],[Order Date]],"mmm")</f>
        <v>Oct</v>
      </c>
    </row>
    <row r="2042" spans="1:24" ht="16">
      <c r="A2042" s="2">
        <v>4135</v>
      </c>
      <c r="B2042" s="3">
        <v>46298</v>
      </c>
      <c r="C2042" s="5">
        <f>YEAR(SalesDataTable[[#This Row],[Order Date]])</f>
        <v>2026</v>
      </c>
      <c r="D2042" s="14" t="str">
        <f>"Q"&amp;ROUNDUP(MONTH(SalesDataTable[[#This Row],[Order Date]])/3,0)</f>
        <v>Q4</v>
      </c>
      <c r="E2042" s="5">
        <f>MONTH(SalesDataTable[[#This Row],[Order Date]])</f>
        <v>10</v>
      </c>
      <c r="F2042" s="5" t="str">
        <f>TEXT(SalesDataTable[[#This Row],[Order Date]], "MMM")</f>
        <v>Oct</v>
      </c>
      <c r="G2042" s="4" t="s">
        <v>0</v>
      </c>
      <c r="H2042" s="4" t="s">
        <v>50</v>
      </c>
      <c r="I2042" s="4" t="s">
        <v>2</v>
      </c>
      <c r="J2042" s="4" t="s">
        <v>13</v>
      </c>
      <c r="K2042" s="4" t="s">
        <v>9</v>
      </c>
      <c r="L2042" s="4" t="s">
        <v>17</v>
      </c>
      <c r="M2042" s="9">
        <v>3</v>
      </c>
      <c r="N2042" s="6">
        <v>142.33000000000001</v>
      </c>
      <c r="O2042" s="7">
        <v>0.1</v>
      </c>
      <c r="P2042" s="6">
        <v>79.19</v>
      </c>
      <c r="Q2042" s="6">
        <f t="shared" si="124"/>
        <v>384.291</v>
      </c>
      <c r="R2042" s="6">
        <f t="shared" si="125"/>
        <v>237.57</v>
      </c>
      <c r="S2042" s="6">
        <f t="shared" si="126"/>
        <v>146.721</v>
      </c>
      <c r="T2042" s="8">
        <f t="shared" si="127"/>
        <v>0.3817966072585619</v>
      </c>
      <c r="U2042" s="5">
        <f>YEAR(SalesDataTable[[#This Row],[Order Date]])</f>
        <v>2026</v>
      </c>
      <c r="V2042" s="8" t="str">
        <f>"Q"&amp;ROUNDUP(MONTH(SalesDataTable[[#This Row],[Order Date]])/3,0)</f>
        <v>Q4</v>
      </c>
      <c r="W2042" s="9">
        <f>MONTH(SalesDataTable[[#This Row],[Order Date]])</f>
        <v>10</v>
      </c>
      <c r="X2042" s="8" t="str">
        <f>TEXT(SalesDataTable[[#This Row],[Order Date]],"mmm")</f>
        <v>Oct</v>
      </c>
    </row>
    <row r="2043" spans="1:24" ht="16">
      <c r="A2043" s="2">
        <v>4138</v>
      </c>
      <c r="B2043" s="3">
        <v>46298</v>
      </c>
      <c r="C2043" s="5">
        <f>YEAR(SalesDataTable[[#This Row],[Order Date]])</f>
        <v>2026</v>
      </c>
      <c r="D2043" s="14" t="str">
        <f>"Q"&amp;ROUNDUP(MONTH(SalesDataTable[[#This Row],[Order Date]])/3,0)</f>
        <v>Q4</v>
      </c>
      <c r="E2043" s="5">
        <f>MONTH(SalesDataTable[[#This Row],[Order Date]])</f>
        <v>10</v>
      </c>
      <c r="F2043" s="5" t="str">
        <f>TEXT(SalesDataTable[[#This Row],[Order Date]], "MMM")</f>
        <v>Oct</v>
      </c>
      <c r="G2043" s="4" t="s">
        <v>6</v>
      </c>
      <c r="H2043" s="4" t="s">
        <v>41</v>
      </c>
      <c r="I2043" s="4" t="s">
        <v>19</v>
      </c>
      <c r="J2043" s="4" t="s">
        <v>16</v>
      </c>
      <c r="K2043" s="4" t="s">
        <v>9</v>
      </c>
      <c r="L2043" s="4" t="s">
        <v>17</v>
      </c>
      <c r="M2043" s="9">
        <v>4</v>
      </c>
      <c r="N2043" s="6">
        <v>143.63</v>
      </c>
      <c r="O2043" s="7">
        <v>0</v>
      </c>
      <c r="P2043" s="6">
        <v>80.510000000000005</v>
      </c>
      <c r="Q2043" s="6">
        <f t="shared" si="124"/>
        <v>574.52</v>
      </c>
      <c r="R2043" s="6">
        <f t="shared" si="125"/>
        <v>322.04000000000002</v>
      </c>
      <c r="S2043" s="6">
        <f t="shared" si="126"/>
        <v>252.47999999999996</v>
      </c>
      <c r="T2043" s="8">
        <f t="shared" si="127"/>
        <v>0.43946250783262542</v>
      </c>
      <c r="U2043" s="5">
        <f>YEAR(SalesDataTable[[#This Row],[Order Date]])</f>
        <v>2026</v>
      </c>
      <c r="V2043" s="8" t="str">
        <f>"Q"&amp;ROUNDUP(MONTH(SalesDataTable[[#This Row],[Order Date]])/3,0)</f>
        <v>Q4</v>
      </c>
      <c r="W2043" s="9">
        <f>MONTH(SalesDataTable[[#This Row],[Order Date]])</f>
        <v>10</v>
      </c>
      <c r="X2043" s="8" t="str">
        <f>TEXT(SalesDataTable[[#This Row],[Order Date]],"mmm")</f>
        <v>Oct</v>
      </c>
    </row>
    <row r="2044" spans="1:24" ht="16">
      <c r="A2044" s="2">
        <v>4286</v>
      </c>
      <c r="B2044" s="3">
        <v>46298</v>
      </c>
      <c r="C2044" s="5">
        <f>YEAR(SalesDataTable[[#This Row],[Order Date]])</f>
        <v>2026</v>
      </c>
      <c r="D2044" s="14" t="str">
        <f>"Q"&amp;ROUNDUP(MONTH(SalesDataTable[[#This Row],[Order Date]])/3,0)</f>
        <v>Q4</v>
      </c>
      <c r="E2044" s="5">
        <f>MONTH(SalesDataTable[[#This Row],[Order Date]])</f>
        <v>10</v>
      </c>
      <c r="F2044" s="5" t="str">
        <f>TEXT(SalesDataTable[[#This Row],[Order Date]], "MMM")</f>
        <v>Oct</v>
      </c>
      <c r="G2044" s="4" t="s">
        <v>6</v>
      </c>
      <c r="H2044" s="4" t="s">
        <v>27</v>
      </c>
      <c r="I2044" s="4" t="s">
        <v>19</v>
      </c>
      <c r="J2044" s="4" t="s">
        <v>3</v>
      </c>
      <c r="K2044" s="4" t="s">
        <v>23</v>
      </c>
      <c r="L2044" s="4" t="s">
        <v>24</v>
      </c>
      <c r="M2044" s="9">
        <v>4</v>
      </c>
      <c r="N2044" s="6">
        <v>341.95</v>
      </c>
      <c r="O2044" s="7">
        <v>0.05</v>
      </c>
      <c r="P2044" s="6">
        <v>199.9</v>
      </c>
      <c r="Q2044" s="6">
        <f t="shared" si="124"/>
        <v>1299.4099999999999</v>
      </c>
      <c r="R2044" s="6">
        <f t="shared" si="125"/>
        <v>799.6</v>
      </c>
      <c r="S2044" s="6">
        <f t="shared" si="126"/>
        <v>499.80999999999983</v>
      </c>
      <c r="T2044" s="8">
        <f t="shared" si="127"/>
        <v>0.38464379987840625</v>
      </c>
      <c r="U2044" s="5">
        <f>YEAR(SalesDataTable[[#This Row],[Order Date]])</f>
        <v>2026</v>
      </c>
      <c r="V2044" s="8" t="str">
        <f>"Q"&amp;ROUNDUP(MONTH(SalesDataTable[[#This Row],[Order Date]])/3,0)</f>
        <v>Q4</v>
      </c>
      <c r="W2044" s="9">
        <f>MONTH(SalesDataTable[[#This Row],[Order Date]])</f>
        <v>10</v>
      </c>
      <c r="X2044" s="8" t="str">
        <f>TEXT(SalesDataTable[[#This Row],[Order Date]],"mmm")</f>
        <v>Oct</v>
      </c>
    </row>
    <row r="2045" spans="1:24" ht="16">
      <c r="A2045" s="2">
        <v>4371</v>
      </c>
      <c r="B2045" s="3">
        <v>46298</v>
      </c>
      <c r="C2045" s="5">
        <f>YEAR(SalesDataTable[[#This Row],[Order Date]])</f>
        <v>2026</v>
      </c>
      <c r="D2045" s="14" t="str">
        <f>"Q"&amp;ROUNDUP(MONTH(SalesDataTable[[#This Row],[Order Date]])/3,0)</f>
        <v>Q4</v>
      </c>
      <c r="E2045" s="5">
        <f>MONTH(SalesDataTable[[#This Row],[Order Date]])</f>
        <v>10</v>
      </c>
      <c r="F2045" s="5" t="str">
        <f>TEXT(SalesDataTable[[#This Row],[Order Date]], "MMM")</f>
        <v>Oct</v>
      </c>
      <c r="G2045" s="4" t="s">
        <v>6</v>
      </c>
      <c r="H2045" s="4" t="s">
        <v>27</v>
      </c>
      <c r="I2045" s="4" t="s">
        <v>2</v>
      </c>
      <c r="J2045" s="4" t="s">
        <v>3</v>
      </c>
      <c r="K2045" s="4" t="s">
        <v>34</v>
      </c>
      <c r="L2045" s="4" t="s">
        <v>38</v>
      </c>
      <c r="M2045" s="9">
        <v>1</v>
      </c>
      <c r="N2045" s="6">
        <v>123.81</v>
      </c>
      <c r="O2045" s="7">
        <v>0</v>
      </c>
      <c r="P2045" s="6">
        <v>68.72</v>
      </c>
      <c r="Q2045" s="6">
        <f t="shared" si="124"/>
        <v>123.81</v>
      </c>
      <c r="R2045" s="6">
        <f t="shared" si="125"/>
        <v>68.72</v>
      </c>
      <c r="S2045" s="6">
        <f t="shared" si="126"/>
        <v>55.09</v>
      </c>
      <c r="T2045" s="8">
        <f t="shared" si="127"/>
        <v>0.44495598093853489</v>
      </c>
      <c r="U2045" s="5">
        <f>YEAR(SalesDataTable[[#This Row],[Order Date]])</f>
        <v>2026</v>
      </c>
      <c r="V2045" s="8" t="str">
        <f>"Q"&amp;ROUNDUP(MONTH(SalesDataTable[[#This Row],[Order Date]])/3,0)</f>
        <v>Q4</v>
      </c>
      <c r="W2045" s="9">
        <f>MONTH(SalesDataTable[[#This Row],[Order Date]])</f>
        <v>10</v>
      </c>
      <c r="X2045" s="8" t="str">
        <f>TEXT(SalesDataTable[[#This Row],[Order Date]],"mmm")</f>
        <v>Oct</v>
      </c>
    </row>
    <row r="2046" spans="1:24" ht="16">
      <c r="A2046" s="2">
        <v>905</v>
      </c>
      <c r="B2046" s="3">
        <v>46299</v>
      </c>
      <c r="C2046" s="5">
        <f>YEAR(SalesDataTable[[#This Row],[Order Date]])</f>
        <v>2026</v>
      </c>
      <c r="D2046" s="14" t="str">
        <f>"Q"&amp;ROUNDUP(MONTH(SalesDataTable[[#This Row],[Order Date]])/3,0)</f>
        <v>Q4</v>
      </c>
      <c r="E2046" s="5">
        <f>MONTH(SalesDataTable[[#This Row],[Order Date]])</f>
        <v>10</v>
      </c>
      <c r="F2046" s="5" t="str">
        <f>TEXT(SalesDataTable[[#This Row],[Order Date]], "MMM")</f>
        <v>Oct</v>
      </c>
      <c r="G2046" s="4" t="s">
        <v>11</v>
      </c>
      <c r="H2046" s="4" t="s">
        <v>18</v>
      </c>
      <c r="I2046" s="4" t="s">
        <v>2</v>
      </c>
      <c r="J2046" s="4" t="s">
        <v>13</v>
      </c>
      <c r="K2046" s="4" t="s">
        <v>9</v>
      </c>
      <c r="L2046" s="4" t="s">
        <v>17</v>
      </c>
      <c r="M2046" s="9">
        <v>1</v>
      </c>
      <c r="N2046" s="6">
        <v>146.1</v>
      </c>
      <c r="O2046" s="7">
        <v>0</v>
      </c>
      <c r="P2046" s="6">
        <v>79.739999999999995</v>
      </c>
      <c r="Q2046" s="6">
        <f t="shared" si="124"/>
        <v>146.1</v>
      </c>
      <c r="R2046" s="6">
        <f t="shared" si="125"/>
        <v>79.739999999999995</v>
      </c>
      <c r="S2046" s="6">
        <f t="shared" si="126"/>
        <v>66.36</v>
      </c>
      <c r="T2046" s="8">
        <f t="shared" si="127"/>
        <v>0.45420944558521564</v>
      </c>
      <c r="U2046" s="5">
        <f>YEAR(SalesDataTable[[#This Row],[Order Date]])</f>
        <v>2026</v>
      </c>
      <c r="V2046" s="8" t="str">
        <f>"Q"&amp;ROUNDUP(MONTH(SalesDataTable[[#This Row],[Order Date]])/3,0)</f>
        <v>Q4</v>
      </c>
      <c r="W2046" s="9">
        <f>MONTH(SalesDataTable[[#This Row],[Order Date]])</f>
        <v>10</v>
      </c>
      <c r="X2046" s="8" t="str">
        <f>TEXT(SalesDataTable[[#This Row],[Order Date]],"mmm")</f>
        <v>Oct</v>
      </c>
    </row>
    <row r="2047" spans="1:24" ht="16">
      <c r="A2047" s="2">
        <v>1415</v>
      </c>
      <c r="B2047" s="3">
        <v>46299</v>
      </c>
      <c r="C2047" s="5">
        <f>YEAR(SalesDataTable[[#This Row],[Order Date]])</f>
        <v>2026</v>
      </c>
      <c r="D2047" s="14" t="str">
        <f>"Q"&amp;ROUNDUP(MONTH(SalesDataTable[[#This Row],[Order Date]])/3,0)</f>
        <v>Q4</v>
      </c>
      <c r="E2047" s="5">
        <f>MONTH(SalesDataTable[[#This Row],[Order Date]])</f>
        <v>10</v>
      </c>
      <c r="F2047" s="5" t="str">
        <f>TEXT(SalesDataTable[[#This Row],[Order Date]], "MMM")</f>
        <v>Oct</v>
      </c>
      <c r="G2047" s="4" t="s">
        <v>6</v>
      </c>
      <c r="H2047" s="4" t="s">
        <v>41</v>
      </c>
      <c r="I2047" s="4" t="s">
        <v>28</v>
      </c>
      <c r="J2047" s="4" t="s">
        <v>3</v>
      </c>
      <c r="K2047" s="4" t="s">
        <v>14</v>
      </c>
      <c r="L2047" s="4" t="s">
        <v>48</v>
      </c>
      <c r="M2047" s="9">
        <v>1</v>
      </c>
      <c r="N2047" s="6">
        <v>161.07</v>
      </c>
      <c r="O2047" s="7">
        <v>0.05</v>
      </c>
      <c r="P2047" s="6">
        <v>89.81</v>
      </c>
      <c r="Q2047" s="6">
        <f t="shared" si="124"/>
        <v>153.01649999999998</v>
      </c>
      <c r="R2047" s="6">
        <f t="shared" si="125"/>
        <v>89.81</v>
      </c>
      <c r="S2047" s="6">
        <f t="shared" si="126"/>
        <v>63.206499999999977</v>
      </c>
      <c r="T2047" s="8">
        <f t="shared" si="127"/>
        <v>0.41306983233834249</v>
      </c>
      <c r="U2047" s="5">
        <f>YEAR(SalesDataTable[[#This Row],[Order Date]])</f>
        <v>2026</v>
      </c>
      <c r="V2047" s="8" t="str">
        <f>"Q"&amp;ROUNDUP(MONTH(SalesDataTable[[#This Row],[Order Date]])/3,0)</f>
        <v>Q4</v>
      </c>
      <c r="W2047" s="9">
        <f>MONTH(SalesDataTable[[#This Row],[Order Date]])</f>
        <v>10</v>
      </c>
      <c r="X2047" s="8" t="str">
        <f>TEXT(SalesDataTable[[#This Row],[Order Date]],"mmm")</f>
        <v>Oct</v>
      </c>
    </row>
    <row r="2048" spans="1:24" ht="16">
      <c r="A2048" s="2">
        <v>2205</v>
      </c>
      <c r="B2048" s="3">
        <v>46299</v>
      </c>
      <c r="C2048" s="5">
        <f>YEAR(SalesDataTable[[#This Row],[Order Date]])</f>
        <v>2026</v>
      </c>
      <c r="D2048" s="14" t="str">
        <f>"Q"&amp;ROUNDUP(MONTH(SalesDataTable[[#This Row],[Order Date]])/3,0)</f>
        <v>Q4</v>
      </c>
      <c r="E2048" s="5">
        <f>MONTH(SalesDataTable[[#This Row],[Order Date]])</f>
        <v>10</v>
      </c>
      <c r="F2048" s="5" t="str">
        <f>TEXT(SalesDataTable[[#This Row],[Order Date]], "MMM")</f>
        <v>Oct</v>
      </c>
      <c r="G2048" s="4" t="s">
        <v>20</v>
      </c>
      <c r="H2048" s="4" t="s">
        <v>47</v>
      </c>
      <c r="I2048" s="4" t="s">
        <v>2</v>
      </c>
      <c r="J2048" s="4" t="s">
        <v>13</v>
      </c>
      <c r="K2048" s="4" t="s">
        <v>9</v>
      </c>
      <c r="L2048" s="4" t="s">
        <v>10</v>
      </c>
      <c r="M2048" s="9">
        <v>5</v>
      </c>
      <c r="N2048" s="6">
        <v>90.12</v>
      </c>
      <c r="O2048" s="7">
        <v>0</v>
      </c>
      <c r="P2048" s="6">
        <v>46.67</v>
      </c>
      <c r="Q2048" s="6">
        <f t="shared" si="124"/>
        <v>450.6</v>
      </c>
      <c r="R2048" s="6">
        <f t="shared" si="125"/>
        <v>233.35000000000002</v>
      </c>
      <c r="S2048" s="6">
        <f t="shared" si="126"/>
        <v>217.25</v>
      </c>
      <c r="T2048" s="8">
        <f t="shared" si="127"/>
        <v>0.48213493120284062</v>
      </c>
      <c r="U2048" s="5">
        <f>YEAR(SalesDataTable[[#This Row],[Order Date]])</f>
        <v>2026</v>
      </c>
      <c r="V2048" s="8" t="str">
        <f>"Q"&amp;ROUNDUP(MONTH(SalesDataTable[[#This Row],[Order Date]])/3,0)</f>
        <v>Q4</v>
      </c>
      <c r="W2048" s="9">
        <f>MONTH(SalesDataTable[[#This Row],[Order Date]])</f>
        <v>10</v>
      </c>
      <c r="X2048" s="8" t="str">
        <f>TEXT(SalesDataTable[[#This Row],[Order Date]],"mmm")</f>
        <v>Oct</v>
      </c>
    </row>
    <row r="2049" spans="1:24" ht="16">
      <c r="A2049" s="2">
        <v>2374</v>
      </c>
      <c r="B2049" s="3">
        <v>46299</v>
      </c>
      <c r="C2049" s="5">
        <f>YEAR(SalesDataTable[[#This Row],[Order Date]])</f>
        <v>2026</v>
      </c>
      <c r="D2049" s="14" t="str">
        <f>"Q"&amp;ROUNDUP(MONTH(SalesDataTable[[#This Row],[Order Date]])/3,0)</f>
        <v>Q4</v>
      </c>
      <c r="E2049" s="5">
        <f>MONTH(SalesDataTable[[#This Row],[Order Date]])</f>
        <v>10</v>
      </c>
      <c r="F2049" s="5" t="str">
        <f>TEXT(SalesDataTable[[#This Row],[Order Date]], "MMM")</f>
        <v>Oct</v>
      </c>
      <c r="G2049" s="4" t="s">
        <v>20</v>
      </c>
      <c r="H2049" s="4" t="s">
        <v>47</v>
      </c>
      <c r="I2049" s="4" t="s">
        <v>28</v>
      </c>
      <c r="J2049" s="4" t="s">
        <v>3</v>
      </c>
      <c r="K2049" s="4" t="s">
        <v>9</v>
      </c>
      <c r="L2049" s="4" t="s">
        <v>46</v>
      </c>
      <c r="M2049" s="9">
        <v>1</v>
      </c>
      <c r="N2049" s="6">
        <v>70.400000000000006</v>
      </c>
      <c r="O2049" s="7">
        <v>0</v>
      </c>
      <c r="P2049" s="6">
        <v>32.43</v>
      </c>
      <c r="Q2049" s="6">
        <f t="shared" si="124"/>
        <v>70.400000000000006</v>
      </c>
      <c r="R2049" s="6">
        <f t="shared" si="125"/>
        <v>32.43</v>
      </c>
      <c r="S2049" s="6">
        <f t="shared" si="126"/>
        <v>37.970000000000006</v>
      </c>
      <c r="T2049" s="8">
        <f t="shared" si="127"/>
        <v>0.53934659090909098</v>
      </c>
      <c r="U2049" s="5">
        <f>YEAR(SalesDataTable[[#This Row],[Order Date]])</f>
        <v>2026</v>
      </c>
      <c r="V2049" s="8" t="str">
        <f>"Q"&amp;ROUNDUP(MONTH(SalesDataTable[[#This Row],[Order Date]])/3,0)</f>
        <v>Q4</v>
      </c>
      <c r="W2049" s="9">
        <f>MONTH(SalesDataTable[[#This Row],[Order Date]])</f>
        <v>10</v>
      </c>
      <c r="X2049" s="8" t="str">
        <f>TEXT(SalesDataTable[[#This Row],[Order Date]],"mmm")</f>
        <v>Oct</v>
      </c>
    </row>
    <row r="2050" spans="1:24" ht="16">
      <c r="A2050" s="2">
        <v>4840</v>
      </c>
      <c r="B2050" s="3">
        <v>46299</v>
      </c>
      <c r="C2050" s="5">
        <f>YEAR(SalesDataTable[[#This Row],[Order Date]])</f>
        <v>2026</v>
      </c>
      <c r="D2050" s="14" t="str">
        <f>"Q"&amp;ROUNDUP(MONTH(SalesDataTable[[#This Row],[Order Date]])/3,0)</f>
        <v>Q4</v>
      </c>
      <c r="E2050" s="5">
        <f>MONTH(SalesDataTable[[#This Row],[Order Date]])</f>
        <v>10</v>
      </c>
      <c r="F2050" s="5" t="str">
        <f>TEXT(SalesDataTable[[#This Row],[Order Date]], "MMM")</f>
        <v>Oct</v>
      </c>
      <c r="G2050" s="4" t="s">
        <v>6</v>
      </c>
      <c r="H2050" s="4" t="s">
        <v>43</v>
      </c>
      <c r="I2050" s="4" t="s">
        <v>8</v>
      </c>
      <c r="J2050" s="4" t="s">
        <v>16</v>
      </c>
      <c r="K2050" s="4" t="s">
        <v>23</v>
      </c>
      <c r="L2050" s="4" t="s">
        <v>29</v>
      </c>
      <c r="M2050" s="9">
        <v>6</v>
      </c>
      <c r="N2050" s="6">
        <v>191.08</v>
      </c>
      <c r="O2050" s="7">
        <v>0.1</v>
      </c>
      <c r="P2050" s="6">
        <v>102.93</v>
      </c>
      <c r="Q2050" s="6">
        <f t="shared" ref="Q2050:Q2113" si="128">M2050*N2050*(1-O2050)</f>
        <v>1031.8320000000001</v>
      </c>
      <c r="R2050" s="6">
        <f t="shared" ref="R2050:R2113" si="129">M2050*P2050</f>
        <v>617.58000000000004</v>
      </c>
      <c r="S2050" s="6">
        <f t="shared" ref="S2050:S2113" si="130">Q2050-R2050</f>
        <v>414.25200000000007</v>
      </c>
      <c r="T2050" s="8">
        <f t="shared" ref="T2050:T2113" si="131">IFERROR(S2050/Q2050,0)</f>
        <v>0.40147233270532412</v>
      </c>
      <c r="U2050" s="5">
        <f>YEAR(SalesDataTable[[#This Row],[Order Date]])</f>
        <v>2026</v>
      </c>
      <c r="V2050" s="8" t="str">
        <f>"Q"&amp;ROUNDUP(MONTH(SalesDataTable[[#This Row],[Order Date]])/3,0)</f>
        <v>Q4</v>
      </c>
      <c r="W2050" s="9">
        <f>MONTH(SalesDataTable[[#This Row],[Order Date]])</f>
        <v>10</v>
      </c>
      <c r="X2050" s="8" t="str">
        <f>TEXT(SalesDataTable[[#This Row],[Order Date]],"mmm")</f>
        <v>Oct</v>
      </c>
    </row>
    <row r="2051" spans="1:24" ht="16">
      <c r="A2051" s="2">
        <v>4984</v>
      </c>
      <c r="B2051" s="3">
        <v>46299</v>
      </c>
      <c r="C2051" s="5">
        <f>YEAR(SalesDataTable[[#This Row],[Order Date]])</f>
        <v>2026</v>
      </c>
      <c r="D2051" s="14" t="str">
        <f>"Q"&amp;ROUNDUP(MONTH(SalesDataTable[[#This Row],[Order Date]])/3,0)</f>
        <v>Q4</v>
      </c>
      <c r="E2051" s="5">
        <f>MONTH(SalesDataTable[[#This Row],[Order Date]])</f>
        <v>10</v>
      </c>
      <c r="F2051" s="5" t="str">
        <f>TEXT(SalesDataTable[[#This Row],[Order Date]], "MMM")</f>
        <v>Oct</v>
      </c>
      <c r="G2051" s="4" t="s">
        <v>11</v>
      </c>
      <c r="H2051" s="4" t="s">
        <v>52</v>
      </c>
      <c r="I2051" s="4" t="s">
        <v>2</v>
      </c>
      <c r="J2051" s="4" t="s">
        <v>3</v>
      </c>
      <c r="K2051" s="4" t="s">
        <v>34</v>
      </c>
      <c r="L2051" s="4" t="s">
        <v>42</v>
      </c>
      <c r="M2051" s="9">
        <v>1</v>
      </c>
      <c r="N2051" s="6">
        <v>36.590000000000003</v>
      </c>
      <c r="O2051" s="7">
        <v>0</v>
      </c>
      <c r="P2051" s="6">
        <v>13.62</v>
      </c>
      <c r="Q2051" s="6">
        <f t="shared" si="128"/>
        <v>36.590000000000003</v>
      </c>
      <c r="R2051" s="6">
        <f t="shared" si="129"/>
        <v>13.62</v>
      </c>
      <c r="S2051" s="6">
        <f t="shared" si="130"/>
        <v>22.970000000000006</v>
      </c>
      <c r="T2051" s="8">
        <f t="shared" si="131"/>
        <v>0.62776714949439749</v>
      </c>
      <c r="U2051" s="5">
        <f>YEAR(SalesDataTable[[#This Row],[Order Date]])</f>
        <v>2026</v>
      </c>
      <c r="V2051" s="8" t="str">
        <f>"Q"&amp;ROUNDUP(MONTH(SalesDataTable[[#This Row],[Order Date]])/3,0)</f>
        <v>Q4</v>
      </c>
      <c r="W2051" s="9">
        <f>MONTH(SalesDataTable[[#This Row],[Order Date]])</f>
        <v>10</v>
      </c>
      <c r="X2051" s="8" t="str">
        <f>TEXT(SalesDataTable[[#This Row],[Order Date]],"mmm")</f>
        <v>Oct</v>
      </c>
    </row>
    <row r="2052" spans="1:24" ht="16">
      <c r="A2052" s="2">
        <v>641</v>
      </c>
      <c r="B2052" s="3">
        <v>46300</v>
      </c>
      <c r="C2052" s="5">
        <f>YEAR(SalesDataTable[[#This Row],[Order Date]])</f>
        <v>2026</v>
      </c>
      <c r="D2052" s="14" t="str">
        <f>"Q"&amp;ROUNDUP(MONTH(SalesDataTable[[#This Row],[Order Date]])/3,0)</f>
        <v>Q4</v>
      </c>
      <c r="E2052" s="5">
        <f>MONTH(SalesDataTable[[#This Row],[Order Date]])</f>
        <v>10</v>
      </c>
      <c r="F2052" s="5" t="str">
        <f>TEXT(SalesDataTable[[#This Row],[Order Date]], "MMM")</f>
        <v>Oct</v>
      </c>
      <c r="G2052" s="4" t="s">
        <v>6</v>
      </c>
      <c r="H2052" s="4" t="s">
        <v>41</v>
      </c>
      <c r="I2052" s="4" t="s">
        <v>19</v>
      </c>
      <c r="J2052" s="4" t="s">
        <v>3</v>
      </c>
      <c r="K2052" s="4" t="s">
        <v>23</v>
      </c>
      <c r="L2052" s="4" t="s">
        <v>51</v>
      </c>
      <c r="M2052" s="9">
        <v>2</v>
      </c>
      <c r="N2052" s="6">
        <v>125.38</v>
      </c>
      <c r="O2052" s="7">
        <v>0.05</v>
      </c>
      <c r="P2052" s="6">
        <v>59.12</v>
      </c>
      <c r="Q2052" s="6">
        <f t="shared" si="128"/>
        <v>238.22199999999998</v>
      </c>
      <c r="R2052" s="6">
        <f t="shared" si="129"/>
        <v>118.24</v>
      </c>
      <c r="S2052" s="6">
        <f t="shared" si="130"/>
        <v>119.98199999999999</v>
      </c>
      <c r="T2052" s="8">
        <f t="shared" si="131"/>
        <v>0.5036562534106841</v>
      </c>
      <c r="U2052" s="5">
        <f>YEAR(SalesDataTable[[#This Row],[Order Date]])</f>
        <v>2026</v>
      </c>
      <c r="V2052" s="8" t="str">
        <f>"Q"&amp;ROUNDUP(MONTH(SalesDataTable[[#This Row],[Order Date]])/3,0)</f>
        <v>Q4</v>
      </c>
      <c r="W2052" s="9">
        <f>MONTH(SalesDataTable[[#This Row],[Order Date]])</f>
        <v>10</v>
      </c>
      <c r="X2052" s="8" t="str">
        <f>TEXT(SalesDataTable[[#This Row],[Order Date]],"mmm")</f>
        <v>Oct</v>
      </c>
    </row>
    <row r="2053" spans="1:24" ht="16">
      <c r="A2053" s="2">
        <v>1358</v>
      </c>
      <c r="B2053" s="3">
        <v>46300</v>
      </c>
      <c r="C2053" s="5">
        <f>YEAR(SalesDataTable[[#This Row],[Order Date]])</f>
        <v>2026</v>
      </c>
      <c r="D2053" s="14" t="str">
        <f>"Q"&amp;ROUNDUP(MONTH(SalesDataTable[[#This Row],[Order Date]])/3,0)</f>
        <v>Q4</v>
      </c>
      <c r="E2053" s="5">
        <f>MONTH(SalesDataTable[[#This Row],[Order Date]])</f>
        <v>10</v>
      </c>
      <c r="F2053" s="5" t="str">
        <f>TEXT(SalesDataTable[[#This Row],[Order Date]], "MMM")</f>
        <v>Oct</v>
      </c>
      <c r="G2053" s="4" t="s">
        <v>0</v>
      </c>
      <c r="H2053" s="4" t="s">
        <v>1</v>
      </c>
      <c r="I2053" s="4" t="s">
        <v>2</v>
      </c>
      <c r="J2053" s="4" t="s">
        <v>13</v>
      </c>
      <c r="K2053" s="4" t="s">
        <v>14</v>
      </c>
      <c r="L2053" s="4" t="s">
        <v>15</v>
      </c>
      <c r="M2053" s="9">
        <v>1</v>
      </c>
      <c r="N2053" s="6">
        <v>35.71</v>
      </c>
      <c r="O2053" s="7">
        <v>0</v>
      </c>
      <c r="P2053" s="6">
        <v>13.3</v>
      </c>
      <c r="Q2053" s="6">
        <f t="shared" si="128"/>
        <v>35.71</v>
      </c>
      <c r="R2053" s="6">
        <f t="shared" si="129"/>
        <v>13.3</v>
      </c>
      <c r="S2053" s="6">
        <f t="shared" si="130"/>
        <v>22.41</v>
      </c>
      <c r="T2053" s="8">
        <f t="shared" si="131"/>
        <v>0.62755530663679637</v>
      </c>
      <c r="U2053" s="5">
        <f>YEAR(SalesDataTable[[#This Row],[Order Date]])</f>
        <v>2026</v>
      </c>
      <c r="V2053" s="8" t="str">
        <f>"Q"&amp;ROUNDUP(MONTH(SalesDataTable[[#This Row],[Order Date]])/3,0)</f>
        <v>Q4</v>
      </c>
      <c r="W2053" s="9">
        <f>MONTH(SalesDataTable[[#This Row],[Order Date]])</f>
        <v>10</v>
      </c>
      <c r="X2053" s="8" t="str">
        <f>TEXT(SalesDataTable[[#This Row],[Order Date]],"mmm")</f>
        <v>Oct</v>
      </c>
    </row>
    <row r="2054" spans="1:24" ht="16">
      <c r="A2054" s="2">
        <v>3904</v>
      </c>
      <c r="B2054" s="3">
        <v>46300</v>
      </c>
      <c r="C2054" s="5">
        <f>YEAR(SalesDataTable[[#This Row],[Order Date]])</f>
        <v>2026</v>
      </c>
      <c r="D2054" s="14" t="str">
        <f>"Q"&amp;ROUNDUP(MONTH(SalesDataTable[[#This Row],[Order Date]])/3,0)</f>
        <v>Q4</v>
      </c>
      <c r="E2054" s="5">
        <f>MONTH(SalesDataTable[[#This Row],[Order Date]])</f>
        <v>10</v>
      </c>
      <c r="F2054" s="5" t="str">
        <f>TEXT(SalesDataTable[[#This Row],[Order Date]], "MMM")</f>
        <v>Oct</v>
      </c>
      <c r="G2054" s="4" t="s">
        <v>6</v>
      </c>
      <c r="H2054" s="4" t="s">
        <v>27</v>
      </c>
      <c r="I2054" s="4" t="s">
        <v>2</v>
      </c>
      <c r="J2054" s="4" t="s">
        <v>3</v>
      </c>
      <c r="K2054" s="4" t="s">
        <v>14</v>
      </c>
      <c r="L2054" s="4" t="s">
        <v>32</v>
      </c>
      <c r="M2054" s="9">
        <v>2</v>
      </c>
      <c r="N2054" s="6">
        <v>46.72</v>
      </c>
      <c r="O2054" s="7">
        <v>0</v>
      </c>
      <c r="P2054" s="6">
        <v>18.39</v>
      </c>
      <c r="Q2054" s="6">
        <f t="shared" si="128"/>
        <v>93.44</v>
      </c>
      <c r="R2054" s="6">
        <f t="shared" si="129"/>
        <v>36.78</v>
      </c>
      <c r="S2054" s="6">
        <f t="shared" si="130"/>
        <v>56.66</v>
      </c>
      <c r="T2054" s="8">
        <f t="shared" si="131"/>
        <v>0.60637842465753422</v>
      </c>
      <c r="U2054" s="5">
        <f>YEAR(SalesDataTable[[#This Row],[Order Date]])</f>
        <v>2026</v>
      </c>
      <c r="V2054" s="8" t="str">
        <f>"Q"&amp;ROUNDUP(MONTH(SalesDataTable[[#This Row],[Order Date]])/3,0)</f>
        <v>Q4</v>
      </c>
      <c r="W2054" s="9">
        <f>MONTH(SalesDataTable[[#This Row],[Order Date]])</f>
        <v>10</v>
      </c>
      <c r="X2054" s="8" t="str">
        <f>TEXT(SalesDataTable[[#This Row],[Order Date]],"mmm")</f>
        <v>Oct</v>
      </c>
    </row>
    <row r="2055" spans="1:24" ht="16">
      <c r="A2055" s="2">
        <v>4336</v>
      </c>
      <c r="B2055" s="3">
        <v>46300</v>
      </c>
      <c r="C2055" s="5">
        <f>YEAR(SalesDataTable[[#This Row],[Order Date]])</f>
        <v>2026</v>
      </c>
      <c r="D2055" s="14" t="str">
        <f>"Q"&amp;ROUNDUP(MONTH(SalesDataTable[[#This Row],[Order Date]])/3,0)</f>
        <v>Q4</v>
      </c>
      <c r="E2055" s="5">
        <f>MONTH(SalesDataTable[[#This Row],[Order Date]])</f>
        <v>10</v>
      </c>
      <c r="F2055" s="5" t="str">
        <f>TEXT(SalesDataTable[[#This Row],[Order Date]], "MMM")</f>
        <v>Oct</v>
      </c>
      <c r="G2055" s="4" t="s">
        <v>0</v>
      </c>
      <c r="H2055" s="4" t="s">
        <v>50</v>
      </c>
      <c r="I2055" s="4" t="s">
        <v>28</v>
      </c>
      <c r="J2055" s="4" t="s">
        <v>3</v>
      </c>
      <c r="K2055" s="4" t="s">
        <v>9</v>
      </c>
      <c r="L2055" s="4" t="s">
        <v>17</v>
      </c>
      <c r="M2055" s="9">
        <v>1</v>
      </c>
      <c r="N2055" s="6">
        <v>143.16999999999999</v>
      </c>
      <c r="O2055" s="7">
        <v>0.05</v>
      </c>
      <c r="P2055" s="6">
        <v>81.290000000000006</v>
      </c>
      <c r="Q2055" s="6">
        <f t="shared" si="128"/>
        <v>136.01149999999998</v>
      </c>
      <c r="R2055" s="6">
        <f t="shared" si="129"/>
        <v>81.290000000000006</v>
      </c>
      <c r="S2055" s="6">
        <f t="shared" si="130"/>
        <v>54.721499999999978</v>
      </c>
      <c r="T2055" s="8">
        <f t="shared" si="131"/>
        <v>0.40232995004098904</v>
      </c>
      <c r="U2055" s="5">
        <f>YEAR(SalesDataTable[[#This Row],[Order Date]])</f>
        <v>2026</v>
      </c>
      <c r="V2055" s="8" t="str">
        <f>"Q"&amp;ROUNDUP(MONTH(SalesDataTable[[#This Row],[Order Date]])/3,0)</f>
        <v>Q4</v>
      </c>
      <c r="W2055" s="9">
        <f>MONTH(SalesDataTable[[#This Row],[Order Date]])</f>
        <v>10</v>
      </c>
      <c r="X2055" s="8" t="str">
        <f>TEXT(SalesDataTable[[#This Row],[Order Date]],"mmm")</f>
        <v>Oct</v>
      </c>
    </row>
    <row r="2056" spans="1:24" ht="16">
      <c r="A2056" s="2">
        <v>4705</v>
      </c>
      <c r="B2056" s="3">
        <v>46300</v>
      </c>
      <c r="C2056" s="5">
        <f>YEAR(SalesDataTable[[#This Row],[Order Date]])</f>
        <v>2026</v>
      </c>
      <c r="D2056" s="14" t="str">
        <f>"Q"&amp;ROUNDUP(MONTH(SalesDataTable[[#This Row],[Order Date]])/3,0)</f>
        <v>Q4</v>
      </c>
      <c r="E2056" s="5">
        <f>MONTH(SalesDataTable[[#This Row],[Order Date]])</f>
        <v>10</v>
      </c>
      <c r="F2056" s="5" t="str">
        <f>TEXT(SalesDataTable[[#This Row],[Order Date]], "MMM")</f>
        <v>Oct</v>
      </c>
      <c r="G2056" s="4" t="s">
        <v>0</v>
      </c>
      <c r="H2056" s="4" t="s">
        <v>1</v>
      </c>
      <c r="I2056" s="4" t="s">
        <v>19</v>
      </c>
      <c r="J2056" s="4" t="s">
        <v>3</v>
      </c>
      <c r="K2056" s="4" t="s">
        <v>23</v>
      </c>
      <c r="L2056" s="4" t="s">
        <v>51</v>
      </c>
      <c r="M2056" s="9">
        <v>1</v>
      </c>
      <c r="N2056" s="6">
        <v>125.88</v>
      </c>
      <c r="O2056" s="7">
        <v>0</v>
      </c>
      <c r="P2056" s="6">
        <v>62.46</v>
      </c>
      <c r="Q2056" s="6">
        <f t="shared" si="128"/>
        <v>125.88</v>
      </c>
      <c r="R2056" s="6">
        <f t="shared" si="129"/>
        <v>62.46</v>
      </c>
      <c r="S2056" s="6">
        <f t="shared" si="130"/>
        <v>63.419999999999995</v>
      </c>
      <c r="T2056" s="8">
        <f t="shared" si="131"/>
        <v>0.50381315538608196</v>
      </c>
      <c r="U2056" s="5">
        <f>YEAR(SalesDataTable[[#This Row],[Order Date]])</f>
        <v>2026</v>
      </c>
      <c r="V2056" s="8" t="str">
        <f>"Q"&amp;ROUNDUP(MONTH(SalesDataTable[[#This Row],[Order Date]])/3,0)</f>
        <v>Q4</v>
      </c>
      <c r="W2056" s="9">
        <f>MONTH(SalesDataTable[[#This Row],[Order Date]])</f>
        <v>10</v>
      </c>
      <c r="X2056" s="8" t="str">
        <f>TEXT(SalesDataTable[[#This Row],[Order Date]],"mmm")</f>
        <v>Oct</v>
      </c>
    </row>
    <row r="2057" spans="1:24" ht="16">
      <c r="A2057" s="2">
        <v>1094</v>
      </c>
      <c r="B2057" s="3">
        <v>46301</v>
      </c>
      <c r="C2057" s="5">
        <f>YEAR(SalesDataTable[[#This Row],[Order Date]])</f>
        <v>2026</v>
      </c>
      <c r="D2057" s="14" t="str">
        <f>"Q"&amp;ROUNDUP(MONTH(SalesDataTable[[#This Row],[Order Date]])/3,0)</f>
        <v>Q4</v>
      </c>
      <c r="E2057" s="5">
        <f>MONTH(SalesDataTable[[#This Row],[Order Date]])</f>
        <v>10</v>
      </c>
      <c r="F2057" s="5" t="str">
        <f>TEXT(SalesDataTable[[#This Row],[Order Date]], "MMM")</f>
        <v>Oct</v>
      </c>
      <c r="G2057" s="4" t="s">
        <v>20</v>
      </c>
      <c r="H2057" s="4" t="s">
        <v>21</v>
      </c>
      <c r="I2057" s="4" t="s">
        <v>2</v>
      </c>
      <c r="J2057" s="4" t="s">
        <v>13</v>
      </c>
      <c r="K2057" s="4" t="s">
        <v>34</v>
      </c>
      <c r="L2057" s="4" t="s">
        <v>38</v>
      </c>
      <c r="M2057" s="9">
        <v>2</v>
      </c>
      <c r="N2057" s="6">
        <v>121.81</v>
      </c>
      <c r="O2057" s="7">
        <v>0.05</v>
      </c>
      <c r="P2057" s="6">
        <v>67.72</v>
      </c>
      <c r="Q2057" s="6">
        <f t="shared" si="128"/>
        <v>231.43899999999999</v>
      </c>
      <c r="R2057" s="6">
        <f t="shared" si="129"/>
        <v>135.44</v>
      </c>
      <c r="S2057" s="6">
        <f t="shared" si="130"/>
        <v>95.998999999999995</v>
      </c>
      <c r="T2057" s="8">
        <f t="shared" si="131"/>
        <v>0.41479180259161158</v>
      </c>
      <c r="U2057" s="5">
        <f>YEAR(SalesDataTable[[#This Row],[Order Date]])</f>
        <v>2026</v>
      </c>
      <c r="V2057" s="8" t="str">
        <f>"Q"&amp;ROUNDUP(MONTH(SalesDataTable[[#This Row],[Order Date]])/3,0)</f>
        <v>Q4</v>
      </c>
      <c r="W2057" s="9">
        <f>MONTH(SalesDataTable[[#This Row],[Order Date]])</f>
        <v>10</v>
      </c>
      <c r="X2057" s="8" t="str">
        <f>TEXT(SalesDataTable[[#This Row],[Order Date]],"mmm")</f>
        <v>Oct</v>
      </c>
    </row>
    <row r="2058" spans="1:24" ht="16">
      <c r="A2058" s="2">
        <v>3926</v>
      </c>
      <c r="B2058" s="3">
        <v>46301</v>
      </c>
      <c r="C2058" s="5">
        <f>YEAR(SalesDataTable[[#This Row],[Order Date]])</f>
        <v>2026</v>
      </c>
      <c r="D2058" s="14" t="str">
        <f>"Q"&amp;ROUNDUP(MONTH(SalesDataTable[[#This Row],[Order Date]])/3,0)</f>
        <v>Q4</v>
      </c>
      <c r="E2058" s="5">
        <f>MONTH(SalesDataTable[[#This Row],[Order Date]])</f>
        <v>10</v>
      </c>
      <c r="F2058" s="5" t="str">
        <f>TEXT(SalesDataTable[[#This Row],[Order Date]], "MMM")</f>
        <v>Oct</v>
      </c>
      <c r="G2058" s="4" t="s">
        <v>11</v>
      </c>
      <c r="H2058" s="4" t="s">
        <v>25</v>
      </c>
      <c r="I2058" s="4" t="s">
        <v>2</v>
      </c>
      <c r="J2058" s="4" t="s">
        <v>16</v>
      </c>
      <c r="K2058" s="4" t="s">
        <v>9</v>
      </c>
      <c r="L2058" s="4" t="s">
        <v>37</v>
      </c>
      <c r="M2058" s="9">
        <v>6</v>
      </c>
      <c r="N2058" s="6">
        <v>154.93</v>
      </c>
      <c r="O2058" s="7">
        <v>0.05</v>
      </c>
      <c r="P2058" s="6">
        <v>79.430000000000007</v>
      </c>
      <c r="Q2058" s="6">
        <f t="shared" si="128"/>
        <v>883.101</v>
      </c>
      <c r="R2058" s="6">
        <f t="shared" si="129"/>
        <v>476.58000000000004</v>
      </c>
      <c r="S2058" s="6">
        <f t="shared" si="130"/>
        <v>406.52099999999996</v>
      </c>
      <c r="T2058" s="8">
        <f t="shared" si="131"/>
        <v>0.46033352923391546</v>
      </c>
      <c r="U2058" s="5">
        <f>YEAR(SalesDataTable[[#This Row],[Order Date]])</f>
        <v>2026</v>
      </c>
      <c r="V2058" s="8" t="str">
        <f>"Q"&amp;ROUNDUP(MONTH(SalesDataTable[[#This Row],[Order Date]])/3,0)</f>
        <v>Q4</v>
      </c>
      <c r="W2058" s="9">
        <f>MONTH(SalesDataTable[[#This Row],[Order Date]])</f>
        <v>10</v>
      </c>
      <c r="X2058" s="8" t="str">
        <f>TEXT(SalesDataTable[[#This Row],[Order Date]],"mmm")</f>
        <v>Oct</v>
      </c>
    </row>
    <row r="2059" spans="1:24" ht="16">
      <c r="A2059" s="2">
        <v>524</v>
      </c>
      <c r="B2059" s="3">
        <v>46302</v>
      </c>
      <c r="C2059" s="5">
        <f>YEAR(SalesDataTable[[#This Row],[Order Date]])</f>
        <v>2026</v>
      </c>
      <c r="D2059" s="14" t="str">
        <f>"Q"&amp;ROUNDUP(MONTH(SalesDataTable[[#This Row],[Order Date]])/3,0)</f>
        <v>Q4</v>
      </c>
      <c r="E2059" s="5">
        <f>MONTH(SalesDataTable[[#This Row],[Order Date]])</f>
        <v>10</v>
      </c>
      <c r="F2059" s="5" t="str">
        <f>TEXT(SalesDataTable[[#This Row],[Order Date]], "MMM")</f>
        <v>Oct</v>
      </c>
      <c r="G2059" s="4" t="s">
        <v>20</v>
      </c>
      <c r="H2059" s="4" t="s">
        <v>33</v>
      </c>
      <c r="I2059" s="4" t="s">
        <v>19</v>
      </c>
      <c r="J2059" s="4" t="s">
        <v>13</v>
      </c>
      <c r="K2059" s="4" t="s">
        <v>4</v>
      </c>
      <c r="L2059" s="4" t="s">
        <v>30</v>
      </c>
      <c r="M2059" s="9">
        <v>2</v>
      </c>
      <c r="N2059" s="6">
        <v>101.1</v>
      </c>
      <c r="O2059" s="7">
        <v>0.15</v>
      </c>
      <c r="P2059" s="6">
        <v>51.61</v>
      </c>
      <c r="Q2059" s="6">
        <f t="shared" si="128"/>
        <v>171.86999999999998</v>
      </c>
      <c r="R2059" s="6">
        <f t="shared" si="129"/>
        <v>103.22</v>
      </c>
      <c r="S2059" s="6">
        <f t="shared" si="130"/>
        <v>68.649999999999977</v>
      </c>
      <c r="T2059" s="8">
        <f t="shared" si="131"/>
        <v>0.39942980159422814</v>
      </c>
      <c r="U2059" s="5">
        <f>YEAR(SalesDataTable[[#This Row],[Order Date]])</f>
        <v>2026</v>
      </c>
      <c r="V2059" s="8" t="str">
        <f>"Q"&amp;ROUNDUP(MONTH(SalesDataTable[[#This Row],[Order Date]])/3,0)</f>
        <v>Q4</v>
      </c>
      <c r="W2059" s="9">
        <f>MONTH(SalesDataTable[[#This Row],[Order Date]])</f>
        <v>10</v>
      </c>
      <c r="X2059" s="8" t="str">
        <f>TEXT(SalesDataTable[[#This Row],[Order Date]],"mmm")</f>
        <v>Oct</v>
      </c>
    </row>
    <row r="2060" spans="1:24" ht="16">
      <c r="A2060" s="2">
        <v>2277</v>
      </c>
      <c r="B2060" s="3">
        <v>46302</v>
      </c>
      <c r="C2060" s="5">
        <f>YEAR(SalesDataTable[[#This Row],[Order Date]])</f>
        <v>2026</v>
      </c>
      <c r="D2060" s="14" t="str">
        <f>"Q"&amp;ROUNDUP(MONTH(SalesDataTable[[#This Row],[Order Date]])/3,0)</f>
        <v>Q4</v>
      </c>
      <c r="E2060" s="5">
        <f>MONTH(SalesDataTable[[#This Row],[Order Date]])</f>
        <v>10</v>
      </c>
      <c r="F2060" s="5" t="str">
        <f>TEXT(SalesDataTable[[#This Row],[Order Date]], "MMM")</f>
        <v>Oct</v>
      </c>
      <c r="G2060" s="4" t="s">
        <v>0</v>
      </c>
      <c r="H2060" s="4" t="s">
        <v>1</v>
      </c>
      <c r="I2060" s="4" t="s">
        <v>2</v>
      </c>
      <c r="J2060" s="4" t="s">
        <v>13</v>
      </c>
      <c r="K2060" s="4" t="s">
        <v>4</v>
      </c>
      <c r="L2060" s="4" t="s">
        <v>30</v>
      </c>
      <c r="M2060" s="9">
        <v>2</v>
      </c>
      <c r="N2060" s="6">
        <v>105</v>
      </c>
      <c r="O2060" s="7">
        <v>0</v>
      </c>
      <c r="P2060" s="6">
        <v>50.3</v>
      </c>
      <c r="Q2060" s="6">
        <f t="shared" si="128"/>
        <v>210</v>
      </c>
      <c r="R2060" s="6">
        <f t="shared" si="129"/>
        <v>100.6</v>
      </c>
      <c r="S2060" s="6">
        <f t="shared" si="130"/>
        <v>109.4</v>
      </c>
      <c r="T2060" s="8">
        <f t="shared" si="131"/>
        <v>0.52095238095238094</v>
      </c>
      <c r="U2060" s="5">
        <f>YEAR(SalesDataTable[[#This Row],[Order Date]])</f>
        <v>2026</v>
      </c>
      <c r="V2060" s="8" t="str">
        <f>"Q"&amp;ROUNDUP(MONTH(SalesDataTable[[#This Row],[Order Date]])/3,0)</f>
        <v>Q4</v>
      </c>
      <c r="W2060" s="9">
        <f>MONTH(SalesDataTable[[#This Row],[Order Date]])</f>
        <v>10</v>
      </c>
      <c r="X2060" s="8" t="str">
        <f>TEXT(SalesDataTable[[#This Row],[Order Date]],"mmm")</f>
        <v>Oct</v>
      </c>
    </row>
    <row r="2061" spans="1:24" ht="16">
      <c r="A2061" s="2">
        <v>2442</v>
      </c>
      <c r="B2061" s="3">
        <v>46302</v>
      </c>
      <c r="C2061" s="5">
        <f>YEAR(SalesDataTable[[#This Row],[Order Date]])</f>
        <v>2026</v>
      </c>
      <c r="D2061" s="14" t="str">
        <f>"Q"&amp;ROUNDUP(MONTH(SalesDataTable[[#This Row],[Order Date]])/3,0)</f>
        <v>Q4</v>
      </c>
      <c r="E2061" s="5">
        <f>MONTH(SalesDataTable[[#This Row],[Order Date]])</f>
        <v>10</v>
      </c>
      <c r="F2061" s="5" t="str">
        <f>TEXT(SalesDataTable[[#This Row],[Order Date]], "MMM")</f>
        <v>Oct</v>
      </c>
      <c r="G2061" s="4" t="s">
        <v>11</v>
      </c>
      <c r="H2061" s="4" t="s">
        <v>12</v>
      </c>
      <c r="I2061" s="4" t="s">
        <v>8</v>
      </c>
      <c r="J2061" s="4" t="s">
        <v>16</v>
      </c>
      <c r="K2061" s="4" t="s">
        <v>9</v>
      </c>
      <c r="L2061" s="4" t="s">
        <v>37</v>
      </c>
      <c r="M2061" s="9">
        <v>4</v>
      </c>
      <c r="N2061" s="6">
        <v>157.12</v>
      </c>
      <c r="O2061" s="7">
        <v>0.15</v>
      </c>
      <c r="P2061" s="6">
        <v>77.98</v>
      </c>
      <c r="Q2061" s="6">
        <f t="shared" si="128"/>
        <v>534.20799999999997</v>
      </c>
      <c r="R2061" s="6">
        <f t="shared" si="129"/>
        <v>311.92</v>
      </c>
      <c r="S2061" s="6">
        <f t="shared" si="130"/>
        <v>222.28799999999995</v>
      </c>
      <c r="T2061" s="8">
        <f t="shared" si="131"/>
        <v>0.41610758356295668</v>
      </c>
      <c r="U2061" s="5">
        <f>YEAR(SalesDataTable[[#This Row],[Order Date]])</f>
        <v>2026</v>
      </c>
      <c r="V2061" s="8" t="str">
        <f>"Q"&amp;ROUNDUP(MONTH(SalesDataTable[[#This Row],[Order Date]])/3,0)</f>
        <v>Q4</v>
      </c>
      <c r="W2061" s="9">
        <f>MONTH(SalesDataTable[[#This Row],[Order Date]])</f>
        <v>10</v>
      </c>
      <c r="X2061" s="8" t="str">
        <f>TEXT(SalesDataTable[[#This Row],[Order Date]],"mmm")</f>
        <v>Oct</v>
      </c>
    </row>
    <row r="2062" spans="1:24" ht="16">
      <c r="A2062" s="2">
        <v>2809</v>
      </c>
      <c r="B2062" s="3">
        <v>46302</v>
      </c>
      <c r="C2062" s="5">
        <f>YEAR(SalesDataTable[[#This Row],[Order Date]])</f>
        <v>2026</v>
      </c>
      <c r="D2062" s="14" t="str">
        <f>"Q"&amp;ROUNDUP(MONTH(SalesDataTable[[#This Row],[Order Date]])/3,0)</f>
        <v>Q4</v>
      </c>
      <c r="E2062" s="5">
        <f>MONTH(SalesDataTable[[#This Row],[Order Date]])</f>
        <v>10</v>
      </c>
      <c r="F2062" s="5" t="str">
        <f>TEXT(SalesDataTable[[#This Row],[Order Date]], "MMM")</f>
        <v>Oct</v>
      </c>
      <c r="G2062" s="4" t="s">
        <v>20</v>
      </c>
      <c r="H2062" s="4" t="s">
        <v>33</v>
      </c>
      <c r="I2062" s="4" t="s">
        <v>2</v>
      </c>
      <c r="J2062" s="4" t="s">
        <v>3</v>
      </c>
      <c r="K2062" s="4" t="s">
        <v>9</v>
      </c>
      <c r="L2062" s="4" t="s">
        <v>46</v>
      </c>
      <c r="M2062" s="9">
        <v>3</v>
      </c>
      <c r="N2062" s="6">
        <v>70.239999999999995</v>
      </c>
      <c r="O2062" s="7">
        <v>0.05</v>
      </c>
      <c r="P2062" s="6">
        <v>31.96</v>
      </c>
      <c r="Q2062" s="6">
        <f t="shared" si="128"/>
        <v>200.18399999999997</v>
      </c>
      <c r="R2062" s="6">
        <f t="shared" si="129"/>
        <v>95.88</v>
      </c>
      <c r="S2062" s="6">
        <f t="shared" si="130"/>
        <v>104.30399999999997</v>
      </c>
      <c r="T2062" s="8">
        <f t="shared" si="131"/>
        <v>0.5210406426087999</v>
      </c>
      <c r="U2062" s="5">
        <f>YEAR(SalesDataTable[[#This Row],[Order Date]])</f>
        <v>2026</v>
      </c>
      <c r="V2062" s="8" t="str">
        <f>"Q"&amp;ROUNDUP(MONTH(SalesDataTable[[#This Row],[Order Date]])/3,0)</f>
        <v>Q4</v>
      </c>
      <c r="W2062" s="9">
        <f>MONTH(SalesDataTable[[#This Row],[Order Date]])</f>
        <v>10</v>
      </c>
      <c r="X2062" s="8" t="str">
        <f>TEXT(SalesDataTable[[#This Row],[Order Date]],"mmm")</f>
        <v>Oct</v>
      </c>
    </row>
    <row r="2063" spans="1:24" ht="16">
      <c r="A2063" s="2">
        <v>2946</v>
      </c>
      <c r="B2063" s="3">
        <v>46302</v>
      </c>
      <c r="C2063" s="5">
        <f>YEAR(SalesDataTable[[#This Row],[Order Date]])</f>
        <v>2026</v>
      </c>
      <c r="D2063" s="14" t="str">
        <f>"Q"&amp;ROUNDUP(MONTH(SalesDataTable[[#This Row],[Order Date]])/3,0)</f>
        <v>Q4</v>
      </c>
      <c r="E2063" s="5">
        <f>MONTH(SalesDataTable[[#This Row],[Order Date]])</f>
        <v>10</v>
      </c>
      <c r="F2063" s="5" t="str">
        <f>TEXT(SalesDataTable[[#This Row],[Order Date]], "MMM")</f>
        <v>Oct</v>
      </c>
      <c r="G2063" s="4" t="s">
        <v>11</v>
      </c>
      <c r="H2063" s="4" t="s">
        <v>52</v>
      </c>
      <c r="I2063" s="4" t="s">
        <v>2</v>
      </c>
      <c r="J2063" s="4" t="s">
        <v>3</v>
      </c>
      <c r="K2063" s="4" t="s">
        <v>4</v>
      </c>
      <c r="L2063" s="4" t="s">
        <v>30</v>
      </c>
      <c r="M2063" s="9">
        <v>1</v>
      </c>
      <c r="N2063" s="6">
        <v>103.48</v>
      </c>
      <c r="O2063" s="7">
        <v>0.1</v>
      </c>
      <c r="P2063" s="6">
        <v>51.33</v>
      </c>
      <c r="Q2063" s="6">
        <f t="shared" si="128"/>
        <v>93.132000000000005</v>
      </c>
      <c r="R2063" s="6">
        <f t="shared" si="129"/>
        <v>51.33</v>
      </c>
      <c r="S2063" s="6">
        <f t="shared" si="130"/>
        <v>41.802000000000007</v>
      </c>
      <c r="T2063" s="8">
        <f t="shared" si="131"/>
        <v>0.4488467980930293</v>
      </c>
      <c r="U2063" s="5">
        <f>YEAR(SalesDataTable[[#This Row],[Order Date]])</f>
        <v>2026</v>
      </c>
      <c r="V2063" s="8" t="str">
        <f>"Q"&amp;ROUNDUP(MONTH(SalesDataTable[[#This Row],[Order Date]])/3,0)</f>
        <v>Q4</v>
      </c>
      <c r="W2063" s="9">
        <f>MONTH(SalesDataTable[[#This Row],[Order Date]])</f>
        <v>10</v>
      </c>
      <c r="X2063" s="8" t="str">
        <f>TEXT(SalesDataTable[[#This Row],[Order Date]],"mmm")</f>
        <v>Oct</v>
      </c>
    </row>
    <row r="2064" spans="1:24" ht="16">
      <c r="A2064" s="2">
        <v>4147</v>
      </c>
      <c r="B2064" s="3">
        <v>46302</v>
      </c>
      <c r="C2064" s="5">
        <f>YEAR(SalesDataTable[[#This Row],[Order Date]])</f>
        <v>2026</v>
      </c>
      <c r="D2064" s="14" t="str">
        <f>"Q"&amp;ROUNDUP(MONTH(SalesDataTable[[#This Row],[Order Date]])/3,0)</f>
        <v>Q4</v>
      </c>
      <c r="E2064" s="5">
        <f>MONTH(SalesDataTable[[#This Row],[Order Date]])</f>
        <v>10</v>
      </c>
      <c r="F2064" s="5" t="str">
        <f>TEXT(SalesDataTable[[#This Row],[Order Date]], "MMM")</f>
        <v>Oct</v>
      </c>
      <c r="G2064" s="4" t="s">
        <v>6</v>
      </c>
      <c r="H2064" s="4" t="s">
        <v>43</v>
      </c>
      <c r="I2064" s="4" t="s">
        <v>19</v>
      </c>
      <c r="J2064" s="4" t="s">
        <v>3</v>
      </c>
      <c r="K2064" s="4" t="s">
        <v>4</v>
      </c>
      <c r="L2064" s="4" t="s">
        <v>26</v>
      </c>
      <c r="M2064" s="9">
        <v>3</v>
      </c>
      <c r="N2064" s="6">
        <v>40.770000000000003</v>
      </c>
      <c r="O2064" s="7">
        <v>0.05</v>
      </c>
      <c r="P2064" s="6">
        <v>16.68</v>
      </c>
      <c r="Q2064" s="6">
        <f t="shared" si="128"/>
        <v>116.19449999999999</v>
      </c>
      <c r="R2064" s="6">
        <f t="shared" si="129"/>
        <v>50.04</v>
      </c>
      <c r="S2064" s="6">
        <f t="shared" si="130"/>
        <v>66.154499999999985</v>
      </c>
      <c r="T2064" s="8">
        <f t="shared" si="131"/>
        <v>0.56934278300608021</v>
      </c>
      <c r="U2064" s="5">
        <f>YEAR(SalesDataTable[[#This Row],[Order Date]])</f>
        <v>2026</v>
      </c>
      <c r="V2064" s="8" t="str">
        <f>"Q"&amp;ROUNDUP(MONTH(SalesDataTable[[#This Row],[Order Date]])/3,0)</f>
        <v>Q4</v>
      </c>
      <c r="W2064" s="9">
        <f>MONTH(SalesDataTable[[#This Row],[Order Date]])</f>
        <v>10</v>
      </c>
      <c r="X2064" s="8" t="str">
        <f>TEXT(SalesDataTable[[#This Row],[Order Date]],"mmm")</f>
        <v>Oct</v>
      </c>
    </row>
    <row r="2065" spans="1:24" ht="16">
      <c r="A2065" s="2">
        <v>4164</v>
      </c>
      <c r="B2065" s="3">
        <v>46302</v>
      </c>
      <c r="C2065" s="5">
        <f>YEAR(SalesDataTable[[#This Row],[Order Date]])</f>
        <v>2026</v>
      </c>
      <c r="D2065" s="14" t="str">
        <f>"Q"&amp;ROUNDUP(MONTH(SalesDataTable[[#This Row],[Order Date]])/3,0)</f>
        <v>Q4</v>
      </c>
      <c r="E2065" s="5">
        <f>MONTH(SalesDataTable[[#This Row],[Order Date]])</f>
        <v>10</v>
      </c>
      <c r="F2065" s="5" t="str">
        <f>TEXT(SalesDataTable[[#This Row],[Order Date]], "MMM")</f>
        <v>Oct</v>
      </c>
      <c r="G2065" s="4" t="s">
        <v>0</v>
      </c>
      <c r="H2065" s="4" t="s">
        <v>36</v>
      </c>
      <c r="I2065" s="4" t="s">
        <v>19</v>
      </c>
      <c r="J2065" s="4" t="s">
        <v>13</v>
      </c>
      <c r="K2065" s="4" t="s">
        <v>9</v>
      </c>
      <c r="L2065" s="4" t="s">
        <v>17</v>
      </c>
      <c r="M2065" s="9">
        <v>2</v>
      </c>
      <c r="N2065" s="6">
        <v>143.41999999999999</v>
      </c>
      <c r="O2065" s="7">
        <v>0</v>
      </c>
      <c r="P2065" s="6">
        <v>81.44</v>
      </c>
      <c r="Q2065" s="6">
        <f t="shared" si="128"/>
        <v>286.83999999999997</v>
      </c>
      <c r="R2065" s="6">
        <f t="shared" si="129"/>
        <v>162.88</v>
      </c>
      <c r="S2065" s="6">
        <f t="shared" si="130"/>
        <v>123.95999999999998</v>
      </c>
      <c r="T2065" s="8">
        <f t="shared" si="131"/>
        <v>0.43215730023706594</v>
      </c>
      <c r="U2065" s="5">
        <f>YEAR(SalesDataTable[[#This Row],[Order Date]])</f>
        <v>2026</v>
      </c>
      <c r="V2065" s="8" t="str">
        <f>"Q"&amp;ROUNDUP(MONTH(SalesDataTable[[#This Row],[Order Date]])/3,0)</f>
        <v>Q4</v>
      </c>
      <c r="W2065" s="9">
        <f>MONTH(SalesDataTable[[#This Row],[Order Date]])</f>
        <v>10</v>
      </c>
      <c r="X2065" s="8" t="str">
        <f>TEXT(SalesDataTable[[#This Row],[Order Date]],"mmm")</f>
        <v>Oct</v>
      </c>
    </row>
    <row r="2066" spans="1:24" ht="16">
      <c r="A2066" s="2">
        <v>4275</v>
      </c>
      <c r="B2066" s="3">
        <v>46302</v>
      </c>
      <c r="C2066" s="5">
        <f>YEAR(SalesDataTable[[#This Row],[Order Date]])</f>
        <v>2026</v>
      </c>
      <c r="D2066" s="14" t="str">
        <f>"Q"&amp;ROUNDUP(MONTH(SalesDataTable[[#This Row],[Order Date]])/3,0)</f>
        <v>Q4</v>
      </c>
      <c r="E2066" s="5">
        <f>MONTH(SalesDataTable[[#This Row],[Order Date]])</f>
        <v>10</v>
      </c>
      <c r="F2066" s="5" t="str">
        <f>TEXT(SalesDataTable[[#This Row],[Order Date]], "MMM")</f>
        <v>Oct</v>
      </c>
      <c r="G2066" s="4" t="s">
        <v>20</v>
      </c>
      <c r="H2066" s="4" t="s">
        <v>31</v>
      </c>
      <c r="I2066" s="4" t="s">
        <v>28</v>
      </c>
      <c r="J2066" s="4" t="s">
        <v>3</v>
      </c>
      <c r="K2066" s="4" t="s">
        <v>4</v>
      </c>
      <c r="L2066" s="4" t="s">
        <v>22</v>
      </c>
      <c r="M2066" s="9">
        <v>1</v>
      </c>
      <c r="N2066" s="6">
        <v>49.56</v>
      </c>
      <c r="O2066" s="7">
        <v>0.05</v>
      </c>
      <c r="P2066" s="6">
        <v>22.88</v>
      </c>
      <c r="Q2066" s="6">
        <f t="shared" si="128"/>
        <v>47.082000000000001</v>
      </c>
      <c r="R2066" s="6">
        <f t="shared" si="129"/>
        <v>22.88</v>
      </c>
      <c r="S2066" s="6">
        <f t="shared" si="130"/>
        <v>24.202000000000002</v>
      </c>
      <c r="T2066" s="8">
        <f t="shared" si="131"/>
        <v>0.51403933562720361</v>
      </c>
      <c r="U2066" s="5">
        <f>YEAR(SalesDataTable[[#This Row],[Order Date]])</f>
        <v>2026</v>
      </c>
      <c r="V2066" s="8" t="str">
        <f>"Q"&amp;ROUNDUP(MONTH(SalesDataTable[[#This Row],[Order Date]])/3,0)</f>
        <v>Q4</v>
      </c>
      <c r="W2066" s="9">
        <f>MONTH(SalesDataTable[[#This Row],[Order Date]])</f>
        <v>10</v>
      </c>
      <c r="X2066" s="8" t="str">
        <f>TEXT(SalesDataTable[[#This Row],[Order Date]],"mmm")</f>
        <v>Oct</v>
      </c>
    </row>
    <row r="2067" spans="1:24" ht="16">
      <c r="A2067" s="2">
        <v>5062</v>
      </c>
      <c r="B2067" s="3">
        <v>46302</v>
      </c>
      <c r="C2067" s="5">
        <f>YEAR(SalesDataTable[[#This Row],[Order Date]])</f>
        <v>2026</v>
      </c>
      <c r="D2067" s="14" t="str">
        <f>"Q"&amp;ROUNDUP(MONTH(SalesDataTable[[#This Row],[Order Date]])/3,0)</f>
        <v>Q4</v>
      </c>
      <c r="E2067" s="5">
        <f>MONTH(SalesDataTable[[#This Row],[Order Date]])</f>
        <v>10</v>
      </c>
      <c r="F2067" s="5" t="str">
        <f>TEXT(SalesDataTable[[#This Row],[Order Date]], "MMM")</f>
        <v>Oct</v>
      </c>
      <c r="G2067" s="4" t="s">
        <v>6</v>
      </c>
      <c r="H2067" s="4" t="s">
        <v>43</v>
      </c>
      <c r="I2067" s="4" t="s">
        <v>2</v>
      </c>
      <c r="J2067" s="4" t="s">
        <v>3</v>
      </c>
      <c r="K2067" s="4" t="s">
        <v>14</v>
      </c>
      <c r="L2067" s="4" t="s">
        <v>44</v>
      </c>
      <c r="M2067" s="9">
        <v>4</v>
      </c>
      <c r="N2067" s="6">
        <v>131.05000000000001</v>
      </c>
      <c r="O2067" s="7">
        <v>0</v>
      </c>
      <c r="P2067" s="6">
        <v>67.37</v>
      </c>
      <c r="Q2067" s="6">
        <f t="shared" si="128"/>
        <v>524.20000000000005</v>
      </c>
      <c r="R2067" s="6">
        <f t="shared" si="129"/>
        <v>269.48</v>
      </c>
      <c r="S2067" s="6">
        <f t="shared" si="130"/>
        <v>254.72000000000003</v>
      </c>
      <c r="T2067" s="8">
        <f t="shared" si="131"/>
        <v>0.48592140404425793</v>
      </c>
      <c r="U2067" s="5">
        <f>YEAR(SalesDataTable[[#This Row],[Order Date]])</f>
        <v>2026</v>
      </c>
      <c r="V2067" s="8" t="str">
        <f>"Q"&amp;ROUNDUP(MONTH(SalesDataTable[[#This Row],[Order Date]])/3,0)</f>
        <v>Q4</v>
      </c>
      <c r="W2067" s="9">
        <f>MONTH(SalesDataTable[[#This Row],[Order Date]])</f>
        <v>10</v>
      </c>
      <c r="X2067" s="8" t="str">
        <f>TEXT(SalesDataTable[[#This Row],[Order Date]],"mmm")</f>
        <v>Oct</v>
      </c>
    </row>
    <row r="2068" spans="1:24" ht="16">
      <c r="A2068" s="2">
        <v>1126</v>
      </c>
      <c r="B2068" s="3">
        <v>46303</v>
      </c>
      <c r="C2068" s="5">
        <f>YEAR(SalesDataTable[[#This Row],[Order Date]])</f>
        <v>2026</v>
      </c>
      <c r="D2068" s="14" t="str">
        <f>"Q"&amp;ROUNDUP(MONTH(SalesDataTable[[#This Row],[Order Date]])/3,0)</f>
        <v>Q4</v>
      </c>
      <c r="E2068" s="5">
        <f>MONTH(SalesDataTable[[#This Row],[Order Date]])</f>
        <v>10</v>
      </c>
      <c r="F2068" s="5" t="str">
        <f>TEXT(SalesDataTable[[#This Row],[Order Date]], "MMM")</f>
        <v>Oct</v>
      </c>
      <c r="G2068" s="4" t="s">
        <v>0</v>
      </c>
      <c r="H2068" s="4" t="s">
        <v>36</v>
      </c>
      <c r="I2068" s="4" t="s">
        <v>2</v>
      </c>
      <c r="J2068" s="4" t="s">
        <v>16</v>
      </c>
      <c r="K2068" s="4" t="s">
        <v>4</v>
      </c>
      <c r="L2068" s="4" t="s">
        <v>22</v>
      </c>
      <c r="M2068" s="9">
        <v>1</v>
      </c>
      <c r="N2068" s="6">
        <v>51.35</v>
      </c>
      <c r="O2068" s="7">
        <v>0</v>
      </c>
      <c r="P2068" s="6">
        <v>22.98</v>
      </c>
      <c r="Q2068" s="6">
        <f t="shared" si="128"/>
        <v>51.35</v>
      </c>
      <c r="R2068" s="6">
        <f t="shared" si="129"/>
        <v>22.98</v>
      </c>
      <c r="S2068" s="6">
        <f t="shared" si="130"/>
        <v>28.37</v>
      </c>
      <c r="T2068" s="8">
        <f t="shared" si="131"/>
        <v>0.55248296007789677</v>
      </c>
      <c r="U2068" s="5">
        <f>YEAR(SalesDataTable[[#This Row],[Order Date]])</f>
        <v>2026</v>
      </c>
      <c r="V2068" s="8" t="str">
        <f>"Q"&amp;ROUNDUP(MONTH(SalesDataTable[[#This Row],[Order Date]])/3,0)</f>
        <v>Q4</v>
      </c>
      <c r="W2068" s="9">
        <f>MONTH(SalesDataTable[[#This Row],[Order Date]])</f>
        <v>10</v>
      </c>
      <c r="X2068" s="8" t="str">
        <f>TEXT(SalesDataTable[[#This Row],[Order Date]],"mmm")</f>
        <v>Oct</v>
      </c>
    </row>
    <row r="2069" spans="1:24" ht="16">
      <c r="A2069" s="2">
        <v>1865</v>
      </c>
      <c r="B2069" s="3">
        <v>46303</v>
      </c>
      <c r="C2069" s="5">
        <f>YEAR(SalesDataTable[[#This Row],[Order Date]])</f>
        <v>2026</v>
      </c>
      <c r="D2069" s="14" t="str">
        <f>"Q"&amp;ROUNDUP(MONTH(SalesDataTable[[#This Row],[Order Date]])/3,0)</f>
        <v>Q4</v>
      </c>
      <c r="E2069" s="5">
        <f>MONTH(SalesDataTable[[#This Row],[Order Date]])</f>
        <v>10</v>
      </c>
      <c r="F2069" s="5" t="str">
        <f>TEXT(SalesDataTable[[#This Row],[Order Date]], "MMM")</f>
        <v>Oct</v>
      </c>
      <c r="G2069" s="4" t="s">
        <v>20</v>
      </c>
      <c r="H2069" s="4" t="s">
        <v>33</v>
      </c>
      <c r="I2069" s="4" t="s">
        <v>2</v>
      </c>
      <c r="J2069" s="4" t="s">
        <v>3</v>
      </c>
      <c r="K2069" s="4" t="s">
        <v>34</v>
      </c>
      <c r="L2069" s="4" t="s">
        <v>35</v>
      </c>
      <c r="M2069" s="9">
        <v>1</v>
      </c>
      <c r="N2069" s="6">
        <v>39.659999999999997</v>
      </c>
      <c r="O2069" s="7">
        <v>0</v>
      </c>
      <c r="P2069" s="6">
        <v>14.39</v>
      </c>
      <c r="Q2069" s="6">
        <f t="shared" si="128"/>
        <v>39.659999999999997</v>
      </c>
      <c r="R2069" s="6">
        <f t="shared" si="129"/>
        <v>14.39</v>
      </c>
      <c r="S2069" s="6">
        <f t="shared" si="130"/>
        <v>25.269999999999996</v>
      </c>
      <c r="T2069" s="8">
        <f t="shared" si="131"/>
        <v>0.63716591023701463</v>
      </c>
      <c r="U2069" s="5">
        <f>YEAR(SalesDataTable[[#This Row],[Order Date]])</f>
        <v>2026</v>
      </c>
      <c r="V2069" s="8" t="str">
        <f>"Q"&amp;ROUNDUP(MONTH(SalesDataTable[[#This Row],[Order Date]])/3,0)</f>
        <v>Q4</v>
      </c>
      <c r="W2069" s="9">
        <f>MONTH(SalesDataTable[[#This Row],[Order Date]])</f>
        <v>10</v>
      </c>
      <c r="X2069" s="8" t="str">
        <f>TEXT(SalesDataTable[[#This Row],[Order Date]],"mmm")</f>
        <v>Oct</v>
      </c>
    </row>
    <row r="2070" spans="1:24" ht="16">
      <c r="A2070" s="2">
        <v>2471</v>
      </c>
      <c r="B2070" s="3">
        <v>46303</v>
      </c>
      <c r="C2070" s="5">
        <f>YEAR(SalesDataTable[[#This Row],[Order Date]])</f>
        <v>2026</v>
      </c>
      <c r="D2070" s="14" t="str">
        <f>"Q"&amp;ROUNDUP(MONTH(SalesDataTable[[#This Row],[Order Date]])/3,0)</f>
        <v>Q4</v>
      </c>
      <c r="E2070" s="5">
        <f>MONTH(SalesDataTable[[#This Row],[Order Date]])</f>
        <v>10</v>
      </c>
      <c r="F2070" s="5" t="str">
        <f>TEXT(SalesDataTable[[#This Row],[Order Date]], "MMM")</f>
        <v>Oct</v>
      </c>
      <c r="G2070" s="4" t="s">
        <v>20</v>
      </c>
      <c r="H2070" s="4" t="s">
        <v>47</v>
      </c>
      <c r="I2070" s="4" t="s">
        <v>19</v>
      </c>
      <c r="J2070" s="4" t="s">
        <v>13</v>
      </c>
      <c r="K2070" s="4" t="s">
        <v>34</v>
      </c>
      <c r="L2070" s="4" t="s">
        <v>35</v>
      </c>
      <c r="M2070" s="9">
        <v>1</v>
      </c>
      <c r="N2070" s="6">
        <v>39.79</v>
      </c>
      <c r="O2070" s="7">
        <v>0</v>
      </c>
      <c r="P2070" s="6">
        <v>14.76</v>
      </c>
      <c r="Q2070" s="6">
        <f t="shared" si="128"/>
        <v>39.79</v>
      </c>
      <c r="R2070" s="6">
        <f t="shared" si="129"/>
        <v>14.76</v>
      </c>
      <c r="S2070" s="6">
        <f t="shared" si="130"/>
        <v>25.03</v>
      </c>
      <c r="T2070" s="8">
        <f t="shared" si="131"/>
        <v>0.62905252576024129</v>
      </c>
      <c r="U2070" s="5">
        <f>YEAR(SalesDataTable[[#This Row],[Order Date]])</f>
        <v>2026</v>
      </c>
      <c r="V2070" s="8" t="str">
        <f>"Q"&amp;ROUNDUP(MONTH(SalesDataTable[[#This Row],[Order Date]])/3,0)</f>
        <v>Q4</v>
      </c>
      <c r="W2070" s="9">
        <f>MONTH(SalesDataTable[[#This Row],[Order Date]])</f>
        <v>10</v>
      </c>
      <c r="X2070" s="8" t="str">
        <f>TEXT(SalesDataTable[[#This Row],[Order Date]],"mmm")</f>
        <v>Oct</v>
      </c>
    </row>
    <row r="2071" spans="1:24" ht="16">
      <c r="A2071" s="2">
        <v>3208</v>
      </c>
      <c r="B2071" s="3">
        <v>46303</v>
      </c>
      <c r="C2071" s="5">
        <f>YEAR(SalesDataTable[[#This Row],[Order Date]])</f>
        <v>2026</v>
      </c>
      <c r="D2071" s="14" t="str">
        <f>"Q"&amp;ROUNDUP(MONTH(SalesDataTable[[#This Row],[Order Date]])/3,0)</f>
        <v>Q4</v>
      </c>
      <c r="E2071" s="5">
        <f>MONTH(SalesDataTable[[#This Row],[Order Date]])</f>
        <v>10</v>
      </c>
      <c r="F2071" s="5" t="str">
        <f>TEXT(SalesDataTable[[#This Row],[Order Date]], "MMM")</f>
        <v>Oct</v>
      </c>
      <c r="G2071" s="4" t="s">
        <v>11</v>
      </c>
      <c r="H2071" s="4" t="s">
        <v>39</v>
      </c>
      <c r="I2071" s="4" t="s">
        <v>8</v>
      </c>
      <c r="J2071" s="4" t="s">
        <v>13</v>
      </c>
      <c r="K2071" s="4" t="s">
        <v>4</v>
      </c>
      <c r="L2071" s="4" t="s">
        <v>26</v>
      </c>
      <c r="M2071" s="9">
        <v>6</v>
      </c>
      <c r="N2071" s="6">
        <v>41.27</v>
      </c>
      <c r="O2071" s="7">
        <v>0.1</v>
      </c>
      <c r="P2071" s="6">
        <v>16.61</v>
      </c>
      <c r="Q2071" s="6">
        <f t="shared" si="128"/>
        <v>222.858</v>
      </c>
      <c r="R2071" s="6">
        <f t="shared" si="129"/>
        <v>99.66</v>
      </c>
      <c r="S2071" s="6">
        <f t="shared" si="130"/>
        <v>123.19800000000001</v>
      </c>
      <c r="T2071" s="8">
        <f t="shared" si="131"/>
        <v>0.55280941227149127</v>
      </c>
      <c r="U2071" s="5">
        <f>YEAR(SalesDataTable[[#This Row],[Order Date]])</f>
        <v>2026</v>
      </c>
      <c r="V2071" s="8" t="str">
        <f>"Q"&amp;ROUNDUP(MONTH(SalesDataTable[[#This Row],[Order Date]])/3,0)</f>
        <v>Q4</v>
      </c>
      <c r="W2071" s="9">
        <f>MONTH(SalesDataTable[[#This Row],[Order Date]])</f>
        <v>10</v>
      </c>
      <c r="X2071" s="8" t="str">
        <f>TEXT(SalesDataTable[[#This Row],[Order Date]],"mmm")</f>
        <v>Oct</v>
      </c>
    </row>
    <row r="2072" spans="1:24" ht="16">
      <c r="A2072" s="2">
        <v>4285</v>
      </c>
      <c r="B2072" s="3">
        <v>46303</v>
      </c>
      <c r="C2072" s="5">
        <f>YEAR(SalesDataTable[[#This Row],[Order Date]])</f>
        <v>2026</v>
      </c>
      <c r="D2072" s="14" t="str">
        <f>"Q"&amp;ROUNDUP(MONTH(SalesDataTable[[#This Row],[Order Date]])/3,0)</f>
        <v>Q4</v>
      </c>
      <c r="E2072" s="5">
        <f>MONTH(SalesDataTable[[#This Row],[Order Date]])</f>
        <v>10</v>
      </c>
      <c r="F2072" s="5" t="str">
        <f>TEXT(SalesDataTable[[#This Row],[Order Date]], "MMM")</f>
        <v>Oct</v>
      </c>
      <c r="G2072" s="4" t="s">
        <v>20</v>
      </c>
      <c r="H2072" s="4" t="s">
        <v>21</v>
      </c>
      <c r="I2072" s="4" t="s">
        <v>2</v>
      </c>
      <c r="J2072" s="4" t="s">
        <v>3</v>
      </c>
      <c r="K2072" s="4" t="s">
        <v>9</v>
      </c>
      <c r="L2072" s="4" t="s">
        <v>10</v>
      </c>
      <c r="M2072" s="9">
        <v>1</v>
      </c>
      <c r="N2072" s="6">
        <v>93.39</v>
      </c>
      <c r="O2072" s="7">
        <v>0</v>
      </c>
      <c r="P2072" s="6">
        <v>45.98</v>
      </c>
      <c r="Q2072" s="6">
        <f t="shared" si="128"/>
        <v>93.39</v>
      </c>
      <c r="R2072" s="6">
        <f t="shared" si="129"/>
        <v>45.98</v>
      </c>
      <c r="S2072" s="6">
        <f t="shared" si="130"/>
        <v>47.410000000000004</v>
      </c>
      <c r="T2072" s="8">
        <f t="shared" si="131"/>
        <v>0.50765606595995294</v>
      </c>
      <c r="U2072" s="5">
        <f>YEAR(SalesDataTable[[#This Row],[Order Date]])</f>
        <v>2026</v>
      </c>
      <c r="V2072" s="8" t="str">
        <f>"Q"&amp;ROUNDUP(MONTH(SalesDataTable[[#This Row],[Order Date]])/3,0)</f>
        <v>Q4</v>
      </c>
      <c r="W2072" s="9">
        <f>MONTH(SalesDataTable[[#This Row],[Order Date]])</f>
        <v>10</v>
      </c>
      <c r="X2072" s="8" t="str">
        <f>TEXT(SalesDataTable[[#This Row],[Order Date]],"mmm")</f>
        <v>Oct</v>
      </c>
    </row>
    <row r="2073" spans="1:24" ht="16">
      <c r="A2073" s="2">
        <v>261</v>
      </c>
      <c r="B2073" s="3">
        <v>46304</v>
      </c>
      <c r="C2073" s="5">
        <f>YEAR(SalesDataTable[[#This Row],[Order Date]])</f>
        <v>2026</v>
      </c>
      <c r="D2073" s="14" t="str">
        <f>"Q"&amp;ROUNDUP(MONTH(SalesDataTable[[#This Row],[Order Date]])/3,0)</f>
        <v>Q4</v>
      </c>
      <c r="E2073" s="5">
        <f>MONTH(SalesDataTable[[#This Row],[Order Date]])</f>
        <v>10</v>
      </c>
      <c r="F2073" s="5" t="str">
        <f>TEXT(SalesDataTable[[#This Row],[Order Date]], "MMM")</f>
        <v>Oct</v>
      </c>
      <c r="G2073" s="4" t="s">
        <v>11</v>
      </c>
      <c r="H2073" s="4" t="s">
        <v>18</v>
      </c>
      <c r="I2073" s="4" t="s">
        <v>2</v>
      </c>
      <c r="J2073" s="4" t="s">
        <v>16</v>
      </c>
      <c r="K2073" s="4" t="s">
        <v>23</v>
      </c>
      <c r="L2073" s="4" t="s">
        <v>24</v>
      </c>
      <c r="M2073" s="9">
        <v>1</v>
      </c>
      <c r="N2073" s="6">
        <v>336.56</v>
      </c>
      <c r="O2073" s="7">
        <v>0</v>
      </c>
      <c r="P2073" s="6">
        <v>189.74</v>
      </c>
      <c r="Q2073" s="6">
        <f t="shared" si="128"/>
        <v>336.56</v>
      </c>
      <c r="R2073" s="6">
        <f t="shared" si="129"/>
        <v>189.74</v>
      </c>
      <c r="S2073" s="6">
        <f t="shared" si="130"/>
        <v>146.82</v>
      </c>
      <c r="T2073" s="8">
        <f t="shared" si="131"/>
        <v>0.43623722367482765</v>
      </c>
      <c r="U2073" s="5">
        <f>YEAR(SalesDataTable[[#This Row],[Order Date]])</f>
        <v>2026</v>
      </c>
      <c r="V2073" s="8" t="str">
        <f>"Q"&amp;ROUNDUP(MONTH(SalesDataTable[[#This Row],[Order Date]])/3,0)</f>
        <v>Q4</v>
      </c>
      <c r="W2073" s="9">
        <f>MONTH(SalesDataTable[[#This Row],[Order Date]])</f>
        <v>10</v>
      </c>
      <c r="X2073" s="8" t="str">
        <f>TEXT(SalesDataTable[[#This Row],[Order Date]],"mmm")</f>
        <v>Oct</v>
      </c>
    </row>
    <row r="2074" spans="1:24" ht="16">
      <c r="A2074" s="2">
        <v>291</v>
      </c>
      <c r="B2074" s="3">
        <v>46304</v>
      </c>
      <c r="C2074" s="5">
        <f>YEAR(SalesDataTable[[#This Row],[Order Date]])</f>
        <v>2026</v>
      </c>
      <c r="D2074" s="14" t="str">
        <f>"Q"&amp;ROUNDUP(MONTH(SalesDataTable[[#This Row],[Order Date]])/3,0)</f>
        <v>Q4</v>
      </c>
      <c r="E2074" s="5">
        <f>MONTH(SalesDataTable[[#This Row],[Order Date]])</f>
        <v>10</v>
      </c>
      <c r="F2074" s="5" t="str">
        <f>TEXT(SalesDataTable[[#This Row],[Order Date]], "MMM")</f>
        <v>Oct</v>
      </c>
      <c r="G2074" s="4" t="s">
        <v>11</v>
      </c>
      <c r="H2074" s="4" t="s">
        <v>12</v>
      </c>
      <c r="I2074" s="4" t="s">
        <v>2</v>
      </c>
      <c r="J2074" s="4" t="s">
        <v>13</v>
      </c>
      <c r="K2074" s="4" t="s">
        <v>14</v>
      </c>
      <c r="L2074" s="4" t="s">
        <v>44</v>
      </c>
      <c r="M2074" s="9">
        <v>2</v>
      </c>
      <c r="N2074" s="6">
        <v>132.47999999999999</v>
      </c>
      <c r="O2074" s="7">
        <v>0.1</v>
      </c>
      <c r="P2074" s="6">
        <v>67.48</v>
      </c>
      <c r="Q2074" s="6">
        <f t="shared" si="128"/>
        <v>238.464</v>
      </c>
      <c r="R2074" s="6">
        <f t="shared" si="129"/>
        <v>134.96</v>
      </c>
      <c r="S2074" s="6">
        <f t="shared" si="130"/>
        <v>103.50399999999999</v>
      </c>
      <c r="T2074" s="8">
        <f t="shared" si="131"/>
        <v>0.43404455179817497</v>
      </c>
      <c r="U2074" s="5">
        <f>YEAR(SalesDataTable[[#This Row],[Order Date]])</f>
        <v>2026</v>
      </c>
      <c r="V2074" s="8" t="str">
        <f>"Q"&amp;ROUNDUP(MONTH(SalesDataTable[[#This Row],[Order Date]])/3,0)</f>
        <v>Q4</v>
      </c>
      <c r="W2074" s="9">
        <f>MONTH(SalesDataTable[[#This Row],[Order Date]])</f>
        <v>10</v>
      </c>
      <c r="X2074" s="8" t="str">
        <f>TEXT(SalesDataTable[[#This Row],[Order Date]],"mmm")</f>
        <v>Oct</v>
      </c>
    </row>
    <row r="2075" spans="1:24" ht="16">
      <c r="A2075" s="2">
        <v>670</v>
      </c>
      <c r="B2075" s="3">
        <v>46304</v>
      </c>
      <c r="C2075" s="5">
        <f>YEAR(SalesDataTable[[#This Row],[Order Date]])</f>
        <v>2026</v>
      </c>
      <c r="D2075" s="14" t="str">
        <f>"Q"&amp;ROUNDUP(MONTH(SalesDataTable[[#This Row],[Order Date]])/3,0)</f>
        <v>Q4</v>
      </c>
      <c r="E2075" s="5">
        <f>MONTH(SalesDataTable[[#This Row],[Order Date]])</f>
        <v>10</v>
      </c>
      <c r="F2075" s="5" t="str">
        <f>TEXT(SalesDataTable[[#This Row],[Order Date]], "MMM")</f>
        <v>Oct</v>
      </c>
      <c r="G2075" s="4" t="s">
        <v>6</v>
      </c>
      <c r="H2075" s="4" t="s">
        <v>49</v>
      </c>
      <c r="I2075" s="4" t="s">
        <v>19</v>
      </c>
      <c r="J2075" s="4" t="s">
        <v>3</v>
      </c>
      <c r="K2075" s="4" t="s">
        <v>9</v>
      </c>
      <c r="L2075" s="4" t="s">
        <v>10</v>
      </c>
      <c r="M2075" s="9">
        <v>1</v>
      </c>
      <c r="N2075" s="6">
        <v>92.59</v>
      </c>
      <c r="O2075" s="7">
        <v>0</v>
      </c>
      <c r="P2075" s="6">
        <v>44.46</v>
      </c>
      <c r="Q2075" s="6">
        <f t="shared" si="128"/>
        <v>92.59</v>
      </c>
      <c r="R2075" s="6">
        <f t="shared" si="129"/>
        <v>44.46</v>
      </c>
      <c r="S2075" s="6">
        <f t="shared" si="130"/>
        <v>48.13</v>
      </c>
      <c r="T2075" s="8">
        <f t="shared" si="131"/>
        <v>0.51981855491953777</v>
      </c>
      <c r="U2075" s="5">
        <f>YEAR(SalesDataTable[[#This Row],[Order Date]])</f>
        <v>2026</v>
      </c>
      <c r="V2075" s="8" t="str">
        <f>"Q"&amp;ROUNDUP(MONTH(SalesDataTable[[#This Row],[Order Date]])/3,0)</f>
        <v>Q4</v>
      </c>
      <c r="W2075" s="9">
        <f>MONTH(SalesDataTable[[#This Row],[Order Date]])</f>
        <v>10</v>
      </c>
      <c r="X2075" s="8" t="str">
        <f>TEXT(SalesDataTable[[#This Row],[Order Date]],"mmm")</f>
        <v>Oct</v>
      </c>
    </row>
    <row r="2076" spans="1:24" ht="16">
      <c r="A2076" s="2">
        <v>1306</v>
      </c>
      <c r="B2076" s="3">
        <v>46304</v>
      </c>
      <c r="C2076" s="5">
        <f>YEAR(SalesDataTable[[#This Row],[Order Date]])</f>
        <v>2026</v>
      </c>
      <c r="D2076" s="14" t="str">
        <f>"Q"&amp;ROUNDUP(MONTH(SalesDataTable[[#This Row],[Order Date]])/3,0)</f>
        <v>Q4</v>
      </c>
      <c r="E2076" s="5">
        <f>MONTH(SalesDataTable[[#This Row],[Order Date]])</f>
        <v>10</v>
      </c>
      <c r="F2076" s="5" t="str">
        <f>TEXT(SalesDataTable[[#This Row],[Order Date]], "MMM")</f>
        <v>Oct</v>
      </c>
      <c r="G2076" s="4" t="s">
        <v>20</v>
      </c>
      <c r="H2076" s="4" t="s">
        <v>33</v>
      </c>
      <c r="I2076" s="4" t="s">
        <v>19</v>
      </c>
      <c r="J2076" s="4" t="s">
        <v>16</v>
      </c>
      <c r="K2076" s="4" t="s">
        <v>34</v>
      </c>
      <c r="L2076" s="4" t="s">
        <v>42</v>
      </c>
      <c r="M2076" s="9">
        <v>1</v>
      </c>
      <c r="N2076" s="6">
        <v>35.450000000000003</v>
      </c>
      <c r="O2076" s="7">
        <v>0.05</v>
      </c>
      <c r="P2076" s="6">
        <v>14.23</v>
      </c>
      <c r="Q2076" s="6">
        <f t="shared" si="128"/>
        <v>33.677500000000002</v>
      </c>
      <c r="R2076" s="6">
        <f t="shared" si="129"/>
        <v>14.23</v>
      </c>
      <c r="S2076" s="6">
        <f t="shared" si="130"/>
        <v>19.447500000000002</v>
      </c>
      <c r="T2076" s="8">
        <f t="shared" si="131"/>
        <v>0.57746269764679681</v>
      </c>
      <c r="U2076" s="5">
        <f>YEAR(SalesDataTable[[#This Row],[Order Date]])</f>
        <v>2026</v>
      </c>
      <c r="V2076" s="8" t="str">
        <f>"Q"&amp;ROUNDUP(MONTH(SalesDataTable[[#This Row],[Order Date]])/3,0)</f>
        <v>Q4</v>
      </c>
      <c r="W2076" s="9">
        <f>MONTH(SalesDataTable[[#This Row],[Order Date]])</f>
        <v>10</v>
      </c>
      <c r="X2076" s="8" t="str">
        <f>TEXT(SalesDataTable[[#This Row],[Order Date]],"mmm")</f>
        <v>Oct</v>
      </c>
    </row>
    <row r="2077" spans="1:24" ht="16">
      <c r="A2077" s="2">
        <v>2400</v>
      </c>
      <c r="B2077" s="3">
        <v>46304</v>
      </c>
      <c r="C2077" s="5">
        <f>YEAR(SalesDataTable[[#This Row],[Order Date]])</f>
        <v>2026</v>
      </c>
      <c r="D2077" s="14" t="str">
        <f>"Q"&amp;ROUNDUP(MONTH(SalesDataTable[[#This Row],[Order Date]])/3,0)</f>
        <v>Q4</v>
      </c>
      <c r="E2077" s="5">
        <f>MONTH(SalesDataTable[[#This Row],[Order Date]])</f>
        <v>10</v>
      </c>
      <c r="F2077" s="5" t="str">
        <f>TEXT(SalesDataTable[[#This Row],[Order Date]], "MMM")</f>
        <v>Oct</v>
      </c>
      <c r="G2077" s="4" t="s">
        <v>11</v>
      </c>
      <c r="H2077" s="4" t="s">
        <v>12</v>
      </c>
      <c r="I2077" s="4" t="s">
        <v>2</v>
      </c>
      <c r="J2077" s="4" t="s">
        <v>13</v>
      </c>
      <c r="K2077" s="4" t="s">
        <v>9</v>
      </c>
      <c r="L2077" s="4" t="s">
        <v>10</v>
      </c>
      <c r="M2077" s="9">
        <v>2</v>
      </c>
      <c r="N2077" s="6">
        <v>93.83</v>
      </c>
      <c r="O2077" s="7">
        <v>0.1</v>
      </c>
      <c r="P2077" s="6">
        <v>44.27</v>
      </c>
      <c r="Q2077" s="6">
        <f t="shared" si="128"/>
        <v>168.89400000000001</v>
      </c>
      <c r="R2077" s="6">
        <f t="shared" si="129"/>
        <v>88.54</v>
      </c>
      <c r="S2077" s="6">
        <f t="shared" si="130"/>
        <v>80.353999999999999</v>
      </c>
      <c r="T2077" s="8">
        <f t="shared" si="131"/>
        <v>0.47576586498040191</v>
      </c>
      <c r="U2077" s="5">
        <f>YEAR(SalesDataTable[[#This Row],[Order Date]])</f>
        <v>2026</v>
      </c>
      <c r="V2077" s="8" t="str">
        <f>"Q"&amp;ROUNDUP(MONTH(SalesDataTable[[#This Row],[Order Date]])/3,0)</f>
        <v>Q4</v>
      </c>
      <c r="W2077" s="9">
        <f>MONTH(SalesDataTable[[#This Row],[Order Date]])</f>
        <v>10</v>
      </c>
      <c r="X2077" s="8" t="str">
        <f>TEXT(SalesDataTable[[#This Row],[Order Date]],"mmm")</f>
        <v>Oct</v>
      </c>
    </row>
    <row r="2078" spans="1:24" ht="16">
      <c r="A2078" s="2">
        <v>3816</v>
      </c>
      <c r="B2078" s="3">
        <v>46304</v>
      </c>
      <c r="C2078" s="5">
        <f>YEAR(SalesDataTable[[#This Row],[Order Date]])</f>
        <v>2026</v>
      </c>
      <c r="D2078" s="14" t="str">
        <f>"Q"&amp;ROUNDUP(MONTH(SalesDataTable[[#This Row],[Order Date]])/3,0)</f>
        <v>Q4</v>
      </c>
      <c r="E2078" s="5">
        <f>MONTH(SalesDataTable[[#This Row],[Order Date]])</f>
        <v>10</v>
      </c>
      <c r="F2078" s="5" t="str">
        <f>TEXT(SalesDataTable[[#This Row],[Order Date]], "MMM")</f>
        <v>Oct</v>
      </c>
      <c r="G2078" s="4" t="s">
        <v>6</v>
      </c>
      <c r="H2078" s="4" t="s">
        <v>43</v>
      </c>
      <c r="I2078" s="4" t="s">
        <v>2</v>
      </c>
      <c r="J2078" s="4" t="s">
        <v>13</v>
      </c>
      <c r="K2078" s="4" t="s">
        <v>34</v>
      </c>
      <c r="L2078" s="4" t="s">
        <v>42</v>
      </c>
      <c r="M2078" s="9">
        <v>1</v>
      </c>
      <c r="N2078" s="6">
        <v>36.32</v>
      </c>
      <c r="O2078" s="7">
        <v>0</v>
      </c>
      <c r="P2078" s="6">
        <v>13.6</v>
      </c>
      <c r="Q2078" s="6">
        <f t="shared" si="128"/>
        <v>36.32</v>
      </c>
      <c r="R2078" s="6">
        <f t="shared" si="129"/>
        <v>13.6</v>
      </c>
      <c r="S2078" s="6">
        <f t="shared" si="130"/>
        <v>22.72</v>
      </c>
      <c r="T2078" s="8">
        <f t="shared" si="131"/>
        <v>0.62555066079295152</v>
      </c>
      <c r="U2078" s="5">
        <f>YEAR(SalesDataTable[[#This Row],[Order Date]])</f>
        <v>2026</v>
      </c>
      <c r="V2078" s="8" t="str">
        <f>"Q"&amp;ROUNDUP(MONTH(SalesDataTable[[#This Row],[Order Date]])/3,0)</f>
        <v>Q4</v>
      </c>
      <c r="W2078" s="9">
        <f>MONTH(SalesDataTable[[#This Row],[Order Date]])</f>
        <v>10</v>
      </c>
      <c r="X2078" s="8" t="str">
        <f>TEXT(SalesDataTable[[#This Row],[Order Date]],"mmm")</f>
        <v>Oct</v>
      </c>
    </row>
    <row r="2079" spans="1:24" ht="16">
      <c r="A2079" s="2">
        <v>4038</v>
      </c>
      <c r="B2079" s="3">
        <v>46304</v>
      </c>
      <c r="C2079" s="5">
        <f>YEAR(SalesDataTable[[#This Row],[Order Date]])</f>
        <v>2026</v>
      </c>
      <c r="D2079" s="14" t="str">
        <f>"Q"&amp;ROUNDUP(MONTH(SalesDataTable[[#This Row],[Order Date]])/3,0)</f>
        <v>Q4</v>
      </c>
      <c r="E2079" s="5">
        <f>MONTH(SalesDataTable[[#This Row],[Order Date]])</f>
        <v>10</v>
      </c>
      <c r="F2079" s="5" t="str">
        <f>TEXT(SalesDataTable[[#This Row],[Order Date]], "MMM")</f>
        <v>Oct</v>
      </c>
      <c r="G2079" s="4" t="s">
        <v>0</v>
      </c>
      <c r="H2079" s="4" t="s">
        <v>50</v>
      </c>
      <c r="I2079" s="4" t="s">
        <v>2</v>
      </c>
      <c r="J2079" s="4" t="s">
        <v>3</v>
      </c>
      <c r="K2079" s="4" t="s">
        <v>34</v>
      </c>
      <c r="L2079" s="4" t="s">
        <v>38</v>
      </c>
      <c r="M2079" s="9">
        <v>2</v>
      </c>
      <c r="N2079" s="6">
        <v>125.56</v>
      </c>
      <c r="O2079" s="7">
        <v>0.1</v>
      </c>
      <c r="P2079" s="6">
        <v>67.260000000000005</v>
      </c>
      <c r="Q2079" s="6">
        <f t="shared" si="128"/>
        <v>226.00800000000001</v>
      </c>
      <c r="R2079" s="6">
        <f t="shared" si="129"/>
        <v>134.52000000000001</v>
      </c>
      <c r="S2079" s="6">
        <f t="shared" si="130"/>
        <v>91.488</v>
      </c>
      <c r="T2079" s="8">
        <f t="shared" si="131"/>
        <v>0.40479983009450993</v>
      </c>
      <c r="U2079" s="5">
        <f>YEAR(SalesDataTable[[#This Row],[Order Date]])</f>
        <v>2026</v>
      </c>
      <c r="V2079" s="8" t="str">
        <f>"Q"&amp;ROUNDUP(MONTH(SalesDataTable[[#This Row],[Order Date]])/3,0)</f>
        <v>Q4</v>
      </c>
      <c r="W2079" s="9">
        <f>MONTH(SalesDataTable[[#This Row],[Order Date]])</f>
        <v>10</v>
      </c>
      <c r="X2079" s="8" t="str">
        <f>TEXT(SalesDataTable[[#This Row],[Order Date]],"mmm")</f>
        <v>Oct</v>
      </c>
    </row>
    <row r="2080" spans="1:24" ht="16">
      <c r="A2080" s="2">
        <v>4686</v>
      </c>
      <c r="B2080" s="3">
        <v>46304</v>
      </c>
      <c r="C2080" s="5">
        <f>YEAR(SalesDataTable[[#This Row],[Order Date]])</f>
        <v>2026</v>
      </c>
      <c r="D2080" s="14" t="str">
        <f>"Q"&amp;ROUNDUP(MONTH(SalesDataTable[[#This Row],[Order Date]])/3,0)</f>
        <v>Q4</v>
      </c>
      <c r="E2080" s="5">
        <f>MONTH(SalesDataTable[[#This Row],[Order Date]])</f>
        <v>10</v>
      </c>
      <c r="F2080" s="5" t="str">
        <f>TEXT(SalesDataTable[[#This Row],[Order Date]], "MMM")</f>
        <v>Oct</v>
      </c>
      <c r="G2080" s="4" t="s">
        <v>0</v>
      </c>
      <c r="H2080" s="4" t="s">
        <v>50</v>
      </c>
      <c r="I2080" s="4" t="s">
        <v>28</v>
      </c>
      <c r="J2080" s="4" t="s">
        <v>13</v>
      </c>
      <c r="K2080" s="4" t="s">
        <v>23</v>
      </c>
      <c r="L2080" s="4" t="s">
        <v>51</v>
      </c>
      <c r="M2080" s="9">
        <v>2</v>
      </c>
      <c r="N2080" s="6">
        <v>124.91</v>
      </c>
      <c r="O2080" s="7">
        <v>0</v>
      </c>
      <c r="P2080" s="6">
        <v>60.33</v>
      </c>
      <c r="Q2080" s="6">
        <f t="shared" si="128"/>
        <v>249.82</v>
      </c>
      <c r="R2080" s="6">
        <f t="shared" si="129"/>
        <v>120.66</v>
      </c>
      <c r="S2080" s="6">
        <f t="shared" si="130"/>
        <v>129.16</v>
      </c>
      <c r="T2080" s="8">
        <f t="shared" si="131"/>
        <v>0.51701224881914976</v>
      </c>
      <c r="U2080" s="5">
        <f>YEAR(SalesDataTable[[#This Row],[Order Date]])</f>
        <v>2026</v>
      </c>
      <c r="V2080" s="8" t="str">
        <f>"Q"&amp;ROUNDUP(MONTH(SalesDataTable[[#This Row],[Order Date]])/3,0)</f>
        <v>Q4</v>
      </c>
      <c r="W2080" s="9">
        <f>MONTH(SalesDataTable[[#This Row],[Order Date]])</f>
        <v>10</v>
      </c>
      <c r="X2080" s="8" t="str">
        <f>TEXT(SalesDataTable[[#This Row],[Order Date]],"mmm")</f>
        <v>Oct</v>
      </c>
    </row>
    <row r="2081" spans="1:24" ht="16">
      <c r="A2081" s="2">
        <v>5076</v>
      </c>
      <c r="B2081" s="3">
        <v>46304</v>
      </c>
      <c r="C2081" s="5">
        <f>YEAR(SalesDataTable[[#This Row],[Order Date]])</f>
        <v>2026</v>
      </c>
      <c r="D2081" s="14" t="str">
        <f>"Q"&amp;ROUNDUP(MONTH(SalesDataTable[[#This Row],[Order Date]])/3,0)</f>
        <v>Q4</v>
      </c>
      <c r="E2081" s="5">
        <f>MONTH(SalesDataTable[[#This Row],[Order Date]])</f>
        <v>10</v>
      </c>
      <c r="F2081" s="5" t="str">
        <f>TEXT(SalesDataTable[[#This Row],[Order Date]], "MMM")</f>
        <v>Oct</v>
      </c>
      <c r="G2081" s="4" t="s">
        <v>6</v>
      </c>
      <c r="H2081" s="4" t="s">
        <v>43</v>
      </c>
      <c r="I2081" s="4" t="s">
        <v>2</v>
      </c>
      <c r="J2081" s="4" t="s">
        <v>13</v>
      </c>
      <c r="K2081" s="4" t="s">
        <v>23</v>
      </c>
      <c r="L2081" s="4" t="s">
        <v>29</v>
      </c>
      <c r="M2081" s="9">
        <v>1</v>
      </c>
      <c r="N2081" s="6">
        <v>199.32</v>
      </c>
      <c r="O2081" s="7">
        <v>0</v>
      </c>
      <c r="P2081" s="6">
        <v>103.83</v>
      </c>
      <c r="Q2081" s="6">
        <f t="shared" si="128"/>
        <v>199.32</v>
      </c>
      <c r="R2081" s="6">
        <f t="shared" si="129"/>
        <v>103.83</v>
      </c>
      <c r="S2081" s="6">
        <f t="shared" si="130"/>
        <v>95.49</v>
      </c>
      <c r="T2081" s="8">
        <f t="shared" si="131"/>
        <v>0.4790788681517158</v>
      </c>
      <c r="U2081" s="5">
        <f>YEAR(SalesDataTable[[#This Row],[Order Date]])</f>
        <v>2026</v>
      </c>
      <c r="V2081" s="8" t="str">
        <f>"Q"&amp;ROUNDUP(MONTH(SalesDataTable[[#This Row],[Order Date]])/3,0)</f>
        <v>Q4</v>
      </c>
      <c r="W2081" s="9">
        <f>MONTH(SalesDataTable[[#This Row],[Order Date]])</f>
        <v>10</v>
      </c>
      <c r="X2081" s="8" t="str">
        <f>TEXT(SalesDataTable[[#This Row],[Order Date]],"mmm")</f>
        <v>Oct</v>
      </c>
    </row>
    <row r="2082" spans="1:24" ht="16">
      <c r="A2082" s="2">
        <v>1339</v>
      </c>
      <c r="B2082" s="3">
        <v>46305</v>
      </c>
      <c r="C2082" s="5">
        <f>YEAR(SalesDataTable[[#This Row],[Order Date]])</f>
        <v>2026</v>
      </c>
      <c r="D2082" s="14" t="str">
        <f>"Q"&amp;ROUNDUP(MONTH(SalesDataTable[[#This Row],[Order Date]])/3,0)</f>
        <v>Q4</v>
      </c>
      <c r="E2082" s="5">
        <f>MONTH(SalesDataTable[[#This Row],[Order Date]])</f>
        <v>10</v>
      </c>
      <c r="F2082" s="5" t="str">
        <f>TEXT(SalesDataTable[[#This Row],[Order Date]], "MMM")</f>
        <v>Oct</v>
      </c>
      <c r="G2082" s="4" t="s">
        <v>6</v>
      </c>
      <c r="H2082" s="4" t="s">
        <v>41</v>
      </c>
      <c r="I2082" s="4" t="s">
        <v>2</v>
      </c>
      <c r="J2082" s="4" t="s">
        <v>3</v>
      </c>
      <c r="K2082" s="4" t="s">
        <v>23</v>
      </c>
      <c r="L2082" s="4" t="s">
        <v>24</v>
      </c>
      <c r="M2082" s="9">
        <v>4</v>
      </c>
      <c r="N2082" s="6">
        <v>337.38</v>
      </c>
      <c r="O2082" s="7">
        <v>0.05</v>
      </c>
      <c r="P2082" s="6">
        <v>194.94</v>
      </c>
      <c r="Q2082" s="6">
        <f t="shared" si="128"/>
        <v>1282.0439999999999</v>
      </c>
      <c r="R2082" s="6">
        <f t="shared" si="129"/>
        <v>779.76</v>
      </c>
      <c r="S2082" s="6">
        <f t="shared" si="130"/>
        <v>502.28399999999988</v>
      </c>
      <c r="T2082" s="8">
        <f t="shared" si="131"/>
        <v>0.39178374533167343</v>
      </c>
      <c r="U2082" s="5">
        <f>YEAR(SalesDataTable[[#This Row],[Order Date]])</f>
        <v>2026</v>
      </c>
      <c r="V2082" s="8" t="str">
        <f>"Q"&amp;ROUNDUP(MONTH(SalesDataTable[[#This Row],[Order Date]])/3,0)</f>
        <v>Q4</v>
      </c>
      <c r="W2082" s="9">
        <f>MONTH(SalesDataTable[[#This Row],[Order Date]])</f>
        <v>10</v>
      </c>
      <c r="X2082" s="8" t="str">
        <f>TEXT(SalesDataTable[[#This Row],[Order Date]],"mmm")</f>
        <v>Oct</v>
      </c>
    </row>
    <row r="2083" spans="1:24" ht="16">
      <c r="A2083" s="2">
        <v>1884</v>
      </c>
      <c r="B2083" s="3">
        <v>46305</v>
      </c>
      <c r="C2083" s="5">
        <f>YEAR(SalesDataTable[[#This Row],[Order Date]])</f>
        <v>2026</v>
      </c>
      <c r="D2083" s="14" t="str">
        <f>"Q"&amp;ROUNDUP(MONTH(SalesDataTable[[#This Row],[Order Date]])/3,0)</f>
        <v>Q4</v>
      </c>
      <c r="E2083" s="5">
        <f>MONTH(SalesDataTable[[#This Row],[Order Date]])</f>
        <v>10</v>
      </c>
      <c r="F2083" s="5" t="str">
        <f>TEXT(SalesDataTable[[#This Row],[Order Date]], "MMM")</f>
        <v>Oct</v>
      </c>
      <c r="G2083" s="4" t="s">
        <v>11</v>
      </c>
      <c r="H2083" s="4" t="s">
        <v>12</v>
      </c>
      <c r="I2083" s="4" t="s">
        <v>2</v>
      </c>
      <c r="J2083" s="4" t="s">
        <v>16</v>
      </c>
      <c r="K2083" s="4" t="s">
        <v>23</v>
      </c>
      <c r="L2083" s="4" t="s">
        <v>40</v>
      </c>
      <c r="M2083" s="9">
        <v>3</v>
      </c>
      <c r="N2083" s="6">
        <v>82.18</v>
      </c>
      <c r="O2083" s="7">
        <v>0.1</v>
      </c>
      <c r="P2083" s="6">
        <v>39.82</v>
      </c>
      <c r="Q2083" s="6">
        <f t="shared" si="128"/>
        <v>221.88600000000002</v>
      </c>
      <c r="R2083" s="6">
        <f t="shared" si="129"/>
        <v>119.46000000000001</v>
      </c>
      <c r="S2083" s="6">
        <f t="shared" si="130"/>
        <v>102.42600000000002</v>
      </c>
      <c r="T2083" s="8">
        <f t="shared" si="131"/>
        <v>0.46161542413671885</v>
      </c>
      <c r="U2083" s="5">
        <f>YEAR(SalesDataTable[[#This Row],[Order Date]])</f>
        <v>2026</v>
      </c>
      <c r="V2083" s="8" t="str">
        <f>"Q"&amp;ROUNDUP(MONTH(SalesDataTable[[#This Row],[Order Date]])/3,0)</f>
        <v>Q4</v>
      </c>
      <c r="W2083" s="9">
        <f>MONTH(SalesDataTable[[#This Row],[Order Date]])</f>
        <v>10</v>
      </c>
      <c r="X2083" s="8" t="str">
        <f>TEXT(SalesDataTable[[#This Row],[Order Date]],"mmm")</f>
        <v>Oct</v>
      </c>
    </row>
    <row r="2084" spans="1:24" ht="16">
      <c r="A2084" s="2">
        <v>3568</v>
      </c>
      <c r="B2084" s="3">
        <v>46305</v>
      </c>
      <c r="C2084" s="5">
        <f>YEAR(SalesDataTable[[#This Row],[Order Date]])</f>
        <v>2026</v>
      </c>
      <c r="D2084" s="14" t="str">
        <f>"Q"&amp;ROUNDUP(MONTH(SalesDataTable[[#This Row],[Order Date]])/3,0)</f>
        <v>Q4</v>
      </c>
      <c r="E2084" s="5">
        <f>MONTH(SalesDataTable[[#This Row],[Order Date]])</f>
        <v>10</v>
      </c>
      <c r="F2084" s="5" t="str">
        <f>TEXT(SalesDataTable[[#This Row],[Order Date]], "MMM")</f>
        <v>Oct</v>
      </c>
      <c r="G2084" s="4" t="s">
        <v>0</v>
      </c>
      <c r="H2084" s="4" t="s">
        <v>50</v>
      </c>
      <c r="I2084" s="4" t="s">
        <v>8</v>
      </c>
      <c r="J2084" s="4" t="s">
        <v>13</v>
      </c>
      <c r="K2084" s="4" t="s">
        <v>9</v>
      </c>
      <c r="L2084" s="4" t="s">
        <v>46</v>
      </c>
      <c r="M2084" s="9">
        <v>15</v>
      </c>
      <c r="N2084" s="6">
        <v>70.25</v>
      </c>
      <c r="O2084" s="7">
        <v>0.1</v>
      </c>
      <c r="P2084" s="6">
        <v>32.19</v>
      </c>
      <c r="Q2084" s="6">
        <f t="shared" si="128"/>
        <v>948.375</v>
      </c>
      <c r="R2084" s="6">
        <f t="shared" si="129"/>
        <v>482.84999999999997</v>
      </c>
      <c r="S2084" s="6">
        <f t="shared" si="130"/>
        <v>465.52500000000003</v>
      </c>
      <c r="T2084" s="8">
        <f t="shared" si="131"/>
        <v>0.49086595492289448</v>
      </c>
      <c r="U2084" s="5">
        <f>YEAR(SalesDataTable[[#This Row],[Order Date]])</f>
        <v>2026</v>
      </c>
      <c r="V2084" s="8" t="str">
        <f>"Q"&amp;ROUNDUP(MONTH(SalesDataTable[[#This Row],[Order Date]])/3,0)</f>
        <v>Q4</v>
      </c>
      <c r="W2084" s="9">
        <f>MONTH(SalesDataTable[[#This Row],[Order Date]])</f>
        <v>10</v>
      </c>
      <c r="X2084" s="8" t="str">
        <f>TEXT(SalesDataTable[[#This Row],[Order Date]],"mmm")</f>
        <v>Oct</v>
      </c>
    </row>
    <row r="2085" spans="1:24" ht="16">
      <c r="A2085" s="2">
        <v>4171</v>
      </c>
      <c r="B2085" s="3">
        <v>46305</v>
      </c>
      <c r="C2085" s="5">
        <f>YEAR(SalesDataTable[[#This Row],[Order Date]])</f>
        <v>2026</v>
      </c>
      <c r="D2085" s="14" t="str">
        <f>"Q"&amp;ROUNDUP(MONTH(SalesDataTable[[#This Row],[Order Date]])/3,0)</f>
        <v>Q4</v>
      </c>
      <c r="E2085" s="5">
        <f>MONTH(SalesDataTable[[#This Row],[Order Date]])</f>
        <v>10</v>
      </c>
      <c r="F2085" s="5" t="str">
        <f>TEXT(SalesDataTable[[#This Row],[Order Date]], "MMM")</f>
        <v>Oct</v>
      </c>
      <c r="G2085" s="4" t="s">
        <v>20</v>
      </c>
      <c r="H2085" s="4" t="s">
        <v>31</v>
      </c>
      <c r="I2085" s="4" t="s">
        <v>19</v>
      </c>
      <c r="J2085" s="4" t="s">
        <v>13</v>
      </c>
      <c r="K2085" s="4" t="s">
        <v>14</v>
      </c>
      <c r="L2085" s="4" t="s">
        <v>15</v>
      </c>
      <c r="M2085" s="9">
        <v>2</v>
      </c>
      <c r="N2085" s="6">
        <v>35.36</v>
      </c>
      <c r="O2085" s="7">
        <v>0</v>
      </c>
      <c r="P2085" s="6">
        <v>13.49</v>
      </c>
      <c r="Q2085" s="6">
        <f t="shared" si="128"/>
        <v>70.72</v>
      </c>
      <c r="R2085" s="6">
        <f t="shared" si="129"/>
        <v>26.98</v>
      </c>
      <c r="S2085" s="6">
        <f t="shared" si="130"/>
        <v>43.739999999999995</v>
      </c>
      <c r="T2085" s="8">
        <f t="shared" si="131"/>
        <v>0.61849547511312208</v>
      </c>
      <c r="U2085" s="5">
        <f>YEAR(SalesDataTable[[#This Row],[Order Date]])</f>
        <v>2026</v>
      </c>
      <c r="V2085" s="8" t="str">
        <f>"Q"&amp;ROUNDUP(MONTH(SalesDataTable[[#This Row],[Order Date]])/3,0)</f>
        <v>Q4</v>
      </c>
      <c r="W2085" s="9">
        <f>MONTH(SalesDataTable[[#This Row],[Order Date]])</f>
        <v>10</v>
      </c>
      <c r="X2085" s="8" t="str">
        <f>TEXT(SalesDataTable[[#This Row],[Order Date]],"mmm")</f>
        <v>Oct</v>
      </c>
    </row>
    <row r="2086" spans="1:24" ht="16">
      <c r="A2086" s="2">
        <v>4477</v>
      </c>
      <c r="B2086" s="3">
        <v>46305</v>
      </c>
      <c r="C2086" s="5">
        <f>YEAR(SalesDataTable[[#This Row],[Order Date]])</f>
        <v>2026</v>
      </c>
      <c r="D2086" s="14" t="str">
        <f>"Q"&amp;ROUNDUP(MONTH(SalesDataTable[[#This Row],[Order Date]])/3,0)</f>
        <v>Q4</v>
      </c>
      <c r="E2086" s="5">
        <f>MONTH(SalesDataTable[[#This Row],[Order Date]])</f>
        <v>10</v>
      </c>
      <c r="F2086" s="5" t="str">
        <f>TEXT(SalesDataTable[[#This Row],[Order Date]], "MMM")</f>
        <v>Oct</v>
      </c>
      <c r="G2086" s="4" t="s">
        <v>11</v>
      </c>
      <c r="H2086" s="4" t="s">
        <v>25</v>
      </c>
      <c r="I2086" s="4" t="s">
        <v>19</v>
      </c>
      <c r="J2086" s="4" t="s">
        <v>13</v>
      </c>
      <c r="K2086" s="4" t="s">
        <v>14</v>
      </c>
      <c r="L2086" s="4" t="s">
        <v>32</v>
      </c>
      <c r="M2086" s="9">
        <v>1</v>
      </c>
      <c r="N2086" s="6">
        <v>46.01</v>
      </c>
      <c r="O2086" s="7">
        <v>0</v>
      </c>
      <c r="P2086" s="6">
        <v>18.239999999999998</v>
      </c>
      <c r="Q2086" s="6">
        <f t="shared" si="128"/>
        <v>46.01</v>
      </c>
      <c r="R2086" s="6">
        <f t="shared" si="129"/>
        <v>18.239999999999998</v>
      </c>
      <c r="S2086" s="6">
        <f t="shared" si="130"/>
        <v>27.77</v>
      </c>
      <c r="T2086" s="8">
        <f t="shared" si="131"/>
        <v>0.6035644425124973</v>
      </c>
      <c r="U2086" s="5">
        <f>YEAR(SalesDataTable[[#This Row],[Order Date]])</f>
        <v>2026</v>
      </c>
      <c r="V2086" s="8" t="str">
        <f>"Q"&amp;ROUNDUP(MONTH(SalesDataTable[[#This Row],[Order Date]])/3,0)</f>
        <v>Q4</v>
      </c>
      <c r="W2086" s="9">
        <f>MONTH(SalesDataTable[[#This Row],[Order Date]])</f>
        <v>10</v>
      </c>
      <c r="X2086" s="8" t="str">
        <f>TEXT(SalesDataTable[[#This Row],[Order Date]],"mmm")</f>
        <v>Oct</v>
      </c>
    </row>
    <row r="2087" spans="1:24" ht="16">
      <c r="A2087" s="2">
        <v>3368</v>
      </c>
      <c r="B2087" s="3">
        <v>46306</v>
      </c>
      <c r="C2087" s="5">
        <f>YEAR(SalesDataTable[[#This Row],[Order Date]])</f>
        <v>2026</v>
      </c>
      <c r="D2087" s="14" t="str">
        <f>"Q"&amp;ROUNDUP(MONTH(SalesDataTable[[#This Row],[Order Date]])/3,0)</f>
        <v>Q4</v>
      </c>
      <c r="E2087" s="5">
        <f>MONTH(SalesDataTable[[#This Row],[Order Date]])</f>
        <v>10</v>
      </c>
      <c r="F2087" s="5" t="str">
        <f>TEXT(SalesDataTable[[#This Row],[Order Date]], "MMM")</f>
        <v>Oct</v>
      </c>
      <c r="G2087" s="4" t="s">
        <v>0</v>
      </c>
      <c r="H2087" s="4" t="s">
        <v>36</v>
      </c>
      <c r="I2087" s="4" t="s">
        <v>2</v>
      </c>
      <c r="J2087" s="4" t="s">
        <v>3</v>
      </c>
      <c r="K2087" s="4" t="s">
        <v>9</v>
      </c>
      <c r="L2087" s="4" t="s">
        <v>10</v>
      </c>
      <c r="M2087" s="9">
        <v>1</v>
      </c>
      <c r="N2087" s="6">
        <v>89.88</v>
      </c>
      <c r="O2087" s="7">
        <v>0</v>
      </c>
      <c r="P2087" s="6">
        <v>46.15</v>
      </c>
      <c r="Q2087" s="6">
        <f t="shared" si="128"/>
        <v>89.88</v>
      </c>
      <c r="R2087" s="6">
        <f t="shared" si="129"/>
        <v>46.15</v>
      </c>
      <c r="S2087" s="6">
        <f t="shared" si="130"/>
        <v>43.73</v>
      </c>
      <c r="T2087" s="8">
        <f t="shared" si="131"/>
        <v>0.48653760569648419</v>
      </c>
      <c r="U2087" s="5">
        <f>YEAR(SalesDataTable[[#This Row],[Order Date]])</f>
        <v>2026</v>
      </c>
      <c r="V2087" s="8" t="str">
        <f>"Q"&amp;ROUNDUP(MONTH(SalesDataTable[[#This Row],[Order Date]])/3,0)</f>
        <v>Q4</v>
      </c>
      <c r="W2087" s="9">
        <f>MONTH(SalesDataTable[[#This Row],[Order Date]])</f>
        <v>10</v>
      </c>
      <c r="X2087" s="8" t="str">
        <f>TEXT(SalesDataTable[[#This Row],[Order Date]],"mmm")</f>
        <v>Oct</v>
      </c>
    </row>
    <row r="2088" spans="1:24" ht="16">
      <c r="A2088" s="2">
        <v>3566</v>
      </c>
      <c r="B2088" s="3">
        <v>46306</v>
      </c>
      <c r="C2088" s="5">
        <f>YEAR(SalesDataTable[[#This Row],[Order Date]])</f>
        <v>2026</v>
      </c>
      <c r="D2088" s="14" t="str">
        <f>"Q"&amp;ROUNDUP(MONTH(SalesDataTable[[#This Row],[Order Date]])/3,0)</f>
        <v>Q4</v>
      </c>
      <c r="E2088" s="5">
        <f>MONTH(SalesDataTable[[#This Row],[Order Date]])</f>
        <v>10</v>
      </c>
      <c r="F2088" s="5" t="str">
        <f>TEXT(SalesDataTable[[#This Row],[Order Date]], "MMM")</f>
        <v>Oct</v>
      </c>
      <c r="G2088" s="4" t="s">
        <v>6</v>
      </c>
      <c r="H2088" s="4" t="s">
        <v>43</v>
      </c>
      <c r="I2088" s="4" t="s">
        <v>2</v>
      </c>
      <c r="J2088" s="4" t="s">
        <v>13</v>
      </c>
      <c r="K2088" s="4" t="s">
        <v>34</v>
      </c>
      <c r="L2088" s="4" t="s">
        <v>35</v>
      </c>
      <c r="M2088" s="9">
        <v>1</v>
      </c>
      <c r="N2088" s="6">
        <v>41.33</v>
      </c>
      <c r="O2088" s="7">
        <v>0</v>
      </c>
      <c r="P2088" s="6">
        <v>14.47</v>
      </c>
      <c r="Q2088" s="6">
        <f t="shared" si="128"/>
        <v>41.33</v>
      </c>
      <c r="R2088" s="6">
        <f t="shared" si="129"/>
        <v>14.47</v>
      </c>
      <c r="S2088" s="6">
        <f t="shared" si="130"/>
        <v>26.86</v>
      </c>
      <c r="T2088" s="8">
        <f t="shared" si="131"/>
        <v>0.6498911202516332</v>
      </c>
      <c r="U2088" s="5">
        <f>YEAR(SalesDataTable[[#This Row],[Order Date]])</f>
        <v>2026</v>
      </c>
      <c r="V2088" s="8" t="str">
        <f>"Q"&amp;ROUNDUP(MONTH(SalesDataTable[[#This Row],[Order Date]])/3,0)</f>
        <v>Q4</v>
      </c>
      <c r="W2088" s="9">
        <f>MONTH(SalesDataTable[[#This Row],[Order Date]])</f>
        <v>10</v>
      </c>
      <c r="X2088" s="8" t="str">
        <f>TEXT(SalesDataTable[[#This Row],[Order Date]],"mmm")</f>
        <v>Oct</v>
      </c>
    </row>
    <row r="2089" spans="1:24" ht="16">
      <c r="A2089" s="2">
        <v>4420</v>
      </c>
      <c r="B2089" s="3">
        <v>46306</v>
      </c>
      <c r="C2089" s="5">
        <f>YEAR(SalesDataTable[[#This Row],[Order Date]])</f>
        <v>2026</v>
      </c>
      <c r="D2089" s="14" t="str">
        <f>"Q"&amp;ROUNDUP(MONTH(SalesDataTable[[#This Row],[Order Date]])/3,0)</f>
        <v>Q4</v>
      </c>
      <c r="E2089" s="5">
        <f>MONTH(SalesDataTable[[#This Row],[Order Date]])</f>
        <v>10</v>
      </c>
      <c r="F2089" s="5" t="str">
        <f>TEXT(SalesDataTable[[#This Row],[Order Date]], "MMM")</f>
        <v>Oct</v>
      </c>
      <c r="G2089" s="4" t="s">
        <v>11</v>
      </c>
      <c r="H2089" s="4" t="s">
        <v>25</v>
      </c>
      <c r="I2089" s="4" t="s">
        <v>8</v>
      </c>
      <c r="J2089" s="4" t="s">
        <v>16</v>
      </c>
      <c r="K2089" s="4" t="s">
        <v>4</v>
      </c>
      <c r="L2089" s="4" t="s">
        <v>26</v>
      </c>
      <c r="M2089" s="9">
        <v>15</v>
      </c>
      <c r="N2089" s="6">
        <v>40.78</v>
      </c>
      <c r="O2089" s="7">
        <v>0.15</v>
      </c>
      <c r="P2089" s="6">
        <v>17.07</v>
      </c>
      <c r="Q2089" s="6">
        <f t="shared" si="128"/>
        <v>519.94500000000005</v>
      </c>
      <c r="R2089" s="6">
        <f t="shared" si="129"/>
        <v>256.05</v>
      </c>
      <c r="S2089" s="6">
        <f t="shared" si="130"/>
        <v>263.89500000000004</v>
      </c>
      <c r="T2089" s="8">
        <f t="shared" si="131"/>
        <v>0.5075440671609498</v>
      </c>
      <c r="U2089" s="5">
        <f>YEAR(SalesDataTable[[#This Row],[Order Date]])</f>
        <v>2026</v>
      </c>
      <c r="V2089" s="8" t="str">
        <f>"Q"&amp;ROUNDUP(MONTH(SalesDataTable[[#This Row],[Order Date]])/3,0)</f>
        <v>Q4</v>
      </c>
      <c r="W2089" s="9">
        <f>MONTH(SalesDataTable[[#This Row],[Order Date]])</f>
        <v>10</v>
      </c>
      <c r="X2089" s="8" t="str">
        <f>TEXT(SalesDataTable[[#This Row],[Order Date]],"mmm")</f>
        <v>Oct</v>
      </c>
    </row>
    <row r="2090" spans="1:24" ht="16">
      <c r="A2090" s="2">
        <v>513</v>
      </c>
      <c r="B2090" s="3">
        <v>46307</v>
      </c>
      <c r="C2090" s="5">
        <f>YEAR(SalesDataTable[[#This Row],[Order Date]])</f>
        <v>2026</v>
      </c>
      <c r="D2090" s="14" t="str">
        <f>"Q"&amp;ROUNDUP(MONTH(SalesDataTable[[#This Row],[Order Date]])/3,0)</f>
        <v>Q4</v>
      </c>
      <c r="E2090" s="5">
        <f>MONTH(SalesDataTable[[#This Row],[Order Date]])</f>
        <v>10</v>
      </c>
      <c r="F2090" s="5" t="str">
        <f>TEXT(SalesDataTable[[#This Row],[Order Date]], "MMM")</f>
        <v>Oct</v>
      </c>
      <c r="G2090" s="4" t="s">
        <v>20</v>
      </c>
      <c r="H2090" s="4" t="s">
        <v>31</v>
      </c>
      <c r="I2090" s="4" t="s">
        <v>2</v>
      </c>
      <c r="J2090" s="4" t="s">
        <v>16</v>
      </c>
      <c r="K2090" s="4" t="s">
        <v>14</v>
      </c>
      <c r="L2090" s="4" t="s">
        <v>48</v>
      </c>
      <c r="M2090" s="9">
        <v>1</v>
      </c>
      <c r="N2090" s="6">
        <v>163.87</v>
      </c>
      <c r="O2090" s="7">
        <v>0</v>
      </c>
      <c r="P2090" s="6">
        <v>85.76</v>
      </c>
      <c r="Q2090" s="6">
        <f t="shared" si="128"/>
        <v>163.87</v>
      </c>
      <c r="R2090" s="6">
        <f t="shared" si="129"/>
        <v>85.76</v>
      </c>
      <c r="S2090" s="6">
        <f t="shared" si="130"/>
        <v>78.11</v>
      </c>
      <c r="T2090" s="8">
        <f t="shared" si="131"/>
        <v>0.47665832672240188</v>
      </c>
      <c r="U2090" s="5">
        <f>YEAR(SalesDataTable[[#This Row],[Order Date]])</f>
        <v>2026</v>
      </c>
      <c r="V2090" s="8" t="str">
        <f>"Q"&amp;ROUNDUP(MONTH(SalesDataTable[[#This Row],[Order Date]])/3,0)</f>
        <v>Q4</v>
      </c>
      <c r="W2090" s="9">
        <f>MONTH(SalesDataTable[[#This Row],[Order Date]])</f>
        <v>10</v>
      </c>
      <c r="X2090" s="8" t="str">
        <f>TEXT(SalesDataTable[[#This Row],[Order Date]],"mmm")</f>
        <v>Oct</v>
      </c>
    </row>
    <row r="2091" spans="1:24" ht="16">
      <c r="A2091" s="2">
        <v>786</v>
      </c>
      <c r="B2091" s="3">
        <v>46307</v>
      </c>
      <c r="C2091" s="5">
        <f>YEAR(SalesDataTable[[#This Row],[Order Date]])</f>
        <v>2026</v>
      </c>
      <c r="D2091" s="14" t="str">
        <f>"Q"&amp;ROUNDUP(MONTH(SalesDataTable[[#This Row],[Order Date]])/3,0)</f>
        <v>Q4</v>
      </c>
      <c r="E2091" s="5">
        <f>MONTH(SalesDataTable[[#This Row],[Order Date]])</f>
        <v>10</v>
      </c>
      <c r="F2091" s="5" t="str">
        <f>TEXT(SalesDataTable[[#This Row],[Order Date]], "MMM")</f>
        <v>Oct</v>
      </c>
      <c r="G2091" s="4" t="s">
        <v>11</v>
      </c>
      <c r="H2091" s="4" t="s">
        <v>18</v>
      </c>
      <c r="I2091" s="4" t="s">
        <v>2</v>
      </c>
      <c r="J2091" s="4" t="s">
        <v>13</v>
      </c>
      <c r="K2091" s="4" t="s">
        <v>34</v>
      </c>
      <c r="L2091" s="4" t="s">
        <v>42</v>
      </c>
      <c r="M2091" s="9">
        <v>1</v>
      </c>
      <c r="N2091" s="6">
        <v>35.39</v>
      </c>
      <c r="O2091" s="7">
        <v>0.05</v>
      </c>
      <c r="P2091" s="6">
        <v>13.68</v>
      </c>
      <c r="Q2091" s="6">
        <f t="shared" si="128"/>
        <v>33.6205</v>
      </c>
      <c r="R2091" s="6">
        <f t="shared" si="129"/>
        <v>13.68</v>
      </c>
      <c r="S2091" s="6">
        <f t="shared" si="130"/>
        <v>19.9405</v>
      </c>
      <c r="T2091" s="8">
        <f t="shared" si="131"/>
        <v>0.59310539700480358</v>
      </c>
      <c r="U2091" s="5">
        <f>YEAR(SalesDataTable[[#This Row],[Order Date]])</f>
        <v>2026</v>
      </c>
      <c r="V2091" s="8" t="str">
        <f>"Q"&amp;ROUNDUP(MONTH(SalesDataTable[[#This Row],[Order Date]])/3,0)</f>
        <v>Q4</v>
      </c>
      <c r="W2091" s="9">
        <f>MONTH(SalesDataTable[[#This Row],[Order Date]])</f>
        <v>10</v>
      </c>
      <c r="X2091" s="8" t="str">
        <f>TEXT(SalesDataTable[[#This Row],[Order Date]],"mmm")</f>
        <v>Oct</v>
      </c>
    </row>
    <row r="2092" spans="1:24" ht="16">
      <c r="A2092" s="2">
        <v>3771</v>
      </c>
      <c r="B2092" s="3">
        <v>46307</v>
      </c>
      <c r="C2092" s="5">
        <f>YEAR(SalesDataTable[[#This Row],[Order Date]])</f>
        <v>2026</v>
      </c>
      <c r="D2092" s="14" t="str">
        <f>"Q"&amp;ROUNDUP(MONTH(SalesDataTable[[#This Row],[Order Date]])/3,0)</f>
        <v>Q4</v>
      </c>
      <c r="E2092" s="5">
        <f>MONTH(SalesDataTable[[#This Row],[Order Date]])</f>
        <v>10</v>
      </c>
      <c r="F2092" s="5" t="str">
        <f>TEXT(SalesDataTable[[#This Row],[Order Date]], "MMM")</f>
        <v>Oct</v>
      </c>
      <c r="G2092" s="4" t="s">
        <v>11</v>
      </c>
      <c r="H2092" s="4" t="s">
        <v>18</v>
      </c>
      <c r="I2092" s="4" t="s">
        <v>2</v>
      </c>
      <c r="J2092" s="4" t="s">
        <v>16</v>
      </c>
      <c r="K2092" s="4" t="s">
        <v>23</v>
      </c>
      <c r="L2092" s="4" t="s">
        <v>40</v>
      </c>
      <c r="M2092" s="9">
        <v>2</v>
      </c>
      <c r="N2092" s="6">
        <v>80.2</v>
      </c>
      <c r="O2092" s="7">
        <v>0</v>
      </c>
      <c r="P2092" s="6">
        <v>39.590000000000003</v>
      </c>
      <c r="Q2092" s="6">
        <f t="shared" si="128"/>
        <v>160.4</v>
      </c>
      <c r="R2092" s="6">
        <f t="shared" si="129"/>
        <v>79.180000000000007</v>
      </c>
      <c r="S2092" s="6">
        <f t="shared" si="130"/>
        <v>81.22</v>
      </c>
      <c r="T2092" s="8">
        <f t="shared" si="131"/>
        <v>0.50635910224438896</v>
      </c>
      <c r="U2092" s="5">
        <f>YEAR(SalesDataTable[[#This Row],[Order Date]])</f>
        <v>2026</v>
      </c>
      <c r="V2092" s="8" t="str">
        <f>"Q"&amp;ROUNDUP(MONTH(SalesDataTable[[#This Row],[Order Date]])/3,0)</f>
        <v>Q4</v>
      </c>
      <c r="W2092" s="9">
        <f>MONTH(SalesDataTable[[#This Row],[Order Date]])</f>
        <v>10</v>
      </c>
      <c r="X2092" s="8" t="str">
        <f>TEXT(SalesDataTable[[#This Row],[Order Date]],"mmm")</f>
        <v>Oct</v>
      </c>
    </row>
    <row r="2093" spans="1:24" ht="16">
      <c r="A2093" s="2">
        <v>3910</v>
      </c>
      <c r="B2093" s="3">
        <v>46307</v>
      </c>
      <c r="C2093" s="5">
        <f>YEAR(SalesDataTable[[#This Row],[Order Date]])</f>
        <v>2026</v>
      </c>
      <c r="D2093" s="14" t="str">
        <f>"Q"&amp;ROUNDUP(MONTH(SalesDataTable[[#This Row],[Order Date]])/3,0)</f>
        <v>Q4</v>
      </c>
      <c r="E2093" s="5">
        <f>MONTH(SalesDataTable[[#This Row],[Order Date]])</f>
        <v>10</v>
      </c>
      <c r="F2093" s="5" t="str">
        <f>TEXT(SalesDataTable[[#This Row],[Order Date]], "MMM")</f>
        <v>Oct</v>
      </c>
      <c r="G2093" s="4" t="s">
        <v>11</v>
      </c>
      <c r="H2093" s="4" t="s">
        <v>12</v>
      </c>
      <c r="I2093" s="4" t="s">
        <v>2</v>
      </c>
      <c r="J2093" s="4" t="s">
        <v>16</v>
      </c>
      <c r="K2093" s="4" t="s">
        <v>4</v>
      </c>
      <c r="L2093" s="4" t="s">
        <v>26</v>
      </c>
      <c r="M2093" s="9">
        <v>3</v>
      </c>
      <c r="N2093" s="6">
        <v>41.09</v>
      </c>
      <c r="O2093" s="7">
        <v>0</v>
      </c>
      <c r="P2093" s="6">
        <v>17.18</v>
      </c>
      <c r="Q2093" s="6">
        <f t="shared" si="128"/>
        <v>123.27000000000001</v>
      </c>
      <c r="R2093" s="6">
        <f t="shared" si="129"/>
        <v>51.54</v>
      </c>
      <c r="S2093" s="6">
        <f t="shared" si="130"/>
        <v>71.730000000000018</v>
      </c>
      <c r="T2093" s="8">
        <f t="shared" si="131"/>
        <v>0.58189340472134354</v>
      </c>
      <c r="U2093" s="5">
        <f>YEAR(SalesDataTable[[#This Row],[Order Date]])</f>
        <v>2026</v>
      </c>
      <c r="V2093" s="8" t="str">
        <f>"Q"&amp;ROUNDUP(MONTH(SalesDataTable[[#This Row],[Order Date]])/3,0)</f>
        <v>Q4</v>
      </c>
      <c r="W2093" s="9">
        <f>MONTH(SalesDataTable[[#This Row],[Order Date]])</f>
        <v>10</v>
      </c>
      <c r="X2093" s="8" t="str">
        <f>TEXT(SalesDataTable[[#This Row],[Order Date]],"mmm")</f>
        <v>Oct</v>
      </c>
    </row>
    <row r="2094" spans="1:24" ht="16">
      <c r="A2094" s="2">
        <v>330</v>
      </c>
      <c r="B2094" s="3">
        <v>46308</v>
      </c>
      <c r="C2094" s="5">
        <f>YEAR(SalesDataTable[[#This Row],[Order Date]])</f>
        <v>2026</v>
      </c>
      <c r="D2094" s="14" t="str">
        <f>"Q"&amp;ROUNDUP(MONTH(SalesDataTable[[#This Row],[Order Date]])/3,0)</f>
        <v>Q4</v>
      </c>
      <c r="E2094" s="5">
        <f>MONTH(SalesDataTable[[#This Row],[Order Date]])</f>
        <v>10</v>
      </c>
      <c r="F2094" s="5" t="str">
        <f>TEXT(SalesDataTable[[#This Row],[Order Date]], "MMM")</f>
        <v>Oct</v>
      </c>
      <c r="G2094" s="4" t="s">
        <v>6</v>
      </c>
      <c r="H2094" s="4" t="s">
        <v>43</v>
      </c>
      <c r="I2094" s="4" t="s">
        <v>8</v>
      </c>
      <c r="J2094" s="4" t="s">
        <v>16</v>
      </c>
      <c r="K2094" s="4" t="s">
        <v>14</v>
      </c>
      <c r="L2094" s="4" t="s">
        <v>15</v>
      </c>
      <c r="M2094" s="9">
        <v>5</v>
      </c>
      <c r="N2094" s="6">
        <v>36.97</v>
      </c>
      <c r="O2094" s="7">
        <v>0.15</v>
      </c>
      <c r="P2094" s="6">
        <v>13.93</v>
      </c>
      <c r="Q2094" s="6">
        <f t="shared" si="128"/>
        <v>157.1225</v>
      </c>
      <c r="R2094" s="6">
        <f t="shared" si="129"/>
        <v>69.650000000000006</v>
      </c>
      <c r="S2094" s="6">
        <f t="shared" si="130"/>
        <v>87.472499999999997</v>
      </c>
      <c r="T2094" s="8">
        <f t="shared" si="131"/>
        <v>0.55671530175500006</v>
      </c>
      <c r="U2094" s="5">
        <f>YEAR(SalesDataTable[[#This Row],[Order Date]])</f>
        <v>2026</v>
      </c>
      <c r="V2094" s="8" t="str">
        <f>"Q"&amp;ROUNDUP(MONTH(SalesDataTable[[#This Row],[Order Date]])/3,0)</f>
        <v>Q4</v>
      </c>
      <c r="W2094" s="9">
        <f>MONTH(SalesDataTable[[#This Row],[Order Date]])</f>
        <v>10</v>
      </c>
      <c r="X2094" s="8" t="str">
        <f>TEXT(SalesDataTable[[#This Row],[Order Date]],"mmm")</f>
        <v>Oct</v>
      </c>
    </row>
    <row r="2095" spans="1:24" ht="16">
      <c r="A2095" s="2">
        <v>707</v>
      </c>
      <c r="B2095" s="3">
        <v>46308</v>
      </c>
      <c r="C2095" s="5">
        <f>YEAR(SalesDataTable[[#This Row],[Order Date]])</f>
        <v>2026</v>
      </c>
      <c r="D2095" s="14" t="str">
        <f>"Q"&amp;ROUNDUP(MONTH(SalesDataTable[[#This Row],[Order Date]])/3,0)</f>
        <v>Q4</v>
      </c>
      <c r="E2095" s="5">
        <f>MONTH(SalesDataTable[[#This Row],[Order Date]])</f>
        <v>10</v>
      </c>
      <c r="F2095" s="5" t="str">
        <f>TEXT(SalesDataTable[[#This Row],[Order Date]], "MMM")</f>
        <v>Oct</v>
      </c>
      <c r="G2095" s="4" t="s">
        <v>11</v>
      </c>
      <c r="H2095" s="4" t="s">
        <v>25</v>
      </c>
      <c r="I2095" s="4" t="s">
        <v>19</v>
      </c>
      <c r="J2095" s="4" t="s">
        <v>13</v>
      </c>
      <c r="K2095" s="4" t="s">
        <v>14</v>
      </c>
      <c r="L2095" s="4" t="s">
        <v>15</v>
      </c>
      <c r="M2095" s="9">
        <v>4</v>
      </c>
      <c r="N2095" s="6">
        <v>35.880000000000003</v>
      </c>
      <c r="O2095" s="7">
        <v>0.05</v>
      </c>
      <c r="P2095" s="6">
        <v>13.45</v>
      </c>
      <c r="Q2095" s="6">
        <f t="shared" si="128"/>
        <v>136.34399999999999</v>
      </c>
      <c r="R2095" s="6">
        <f t="shared" si="129"/>
        <v>53.8</v>
      </c>
      <c r="S2095" s="6">
        <f t="shared" si="130"/>
        <v>82.543999999999997</v>
      </c>
      <c r="T2095" s="8">
        <f t="shared" si="131"/>
        <v>0.60540984568444522</v>
      </c>
      <c r="U2095" s="5">
        <f>YEAR(SalesDataTable[[#This Row],[Order Date]])</f>
        <v>2026</v>
      </c>
      <c r="V2095" s="8" t="str">
        <f>"Q"&amp;ROUNDUP(MONTH(SalesDataTable[[#This Row],[Order Date]])/3,0)</f>
        <v>Q4</v>
      </c>
      <c r="W2095" s="9">
        <f>MONTH(SalesDataTable[[#This Row],[Order Date]])</f>
        <v>10</v>
      </c>
      <c r="X2095" s="8" t="str">
        <f>TEXT(SalesDataTable[[#This Row],[Order Date]],"mmm")</f>
        <v>Oct</v>
      </c>
    </row>
    <row r="2096" spans="1:24" ht="16">
      <c r="A2096" s="2">
        <v>989</v>
      </c>
      <c r="B2096" s="3">
        <v>46308</v>
      </c>
      <c r="C2096" s="5">
        <f>YEAR(SalesDataTable[[#This Row],[Order Date]])</f>
        <v>2026</v>
      </c>
      <c r="D2096" s="14" t="str">
        <f>"Q"&amp;ROUNDUP(MONTH(SalesDataTable[[#This Row],[Order Date]])/3,0)</f>
        <v>Q4</v>
      </c>
      <c r="E2096" s="5">
        <f>MONTH(SalesDataTable[[#This Row],[Order Date]])</f>
        <v>10</v>
      </c>
      <c r="F2096" s="5" t="str">
        <f>TEXT(SalesDataTable[[#This Row],[Order Date]], "MMM")</f>
        <v>Oct</v>
      </c>
      <c r="G2096" s="4" t="s">
        <v>6</v>
      </c>
      <c r="H2096" s="4" t="s">
        <v>41</v>
      </c>
      <c r="I2096" s="4" t="s">
        <v>2</v>
      </c>
      <c r="J2096" s="4" t="s">
        <v>3</v>
      </c>
      <c r="K2096" s="4" t="s">
        <v>4</v>
      </c>
      <c r="L2096" s="4" t="s">
        <v>26</v>
      </c>
      <c r="M2096" s="9">
        <v>3</v>
      </c>
      <c r="N2096" s="6">
        <v>40.42</v>
      </c>
      <c r="O2096" s="7">
        <v>0</v>
      </c>
      <c r="P2096" s="6">
        <v>16.79</v>
      </c>
      <c r="Q2096" s="6">
        <f t="shared" si="128"/>
        <v>121.26</v>
      </c>
      <c r="R2096" s="6">
        <f t="shared" si="129"/>
        <v>50.37</v>
      </c>
      <c r="S2096" s="6">
        <f t="shared" si="130"/>
        <v>70.890000000000015</v>
      </c>
      <c r="T2096" s="8">
        <f t="shared" si="131"/>
        <v>0.58461157842652167</v>
      </c>
      <c r="U2096" s="5">
        <f>YEAR(SalesDataTable[[#This Row],[Order Date]])</f>
        <v>2026</v>
      </c>
      <c r="V2096" s="8" t="str">
        <f>"Q"&amp;ROUNDUP(MONTH(SalesDataTable[[#This Row],[Order Date]])/3,0)</f>
        <v>Q4</v>
      </c>
      <c r="W2096" s="9">
        <f>MONTH(SalesDataTable[[#This Row],[Order Date]])</f>
        <v>10</v>
      </c>
      <c r="X2096" s="8" t="str">
        <f>TEXT(SalesDataTable[[#This Row],[Order Date]],"mmm")</f>
        <v>Oct</v>
      </c>
    </row>
    <row r="2097" spans="1:24" ht="16">
      <c r="A2097" s="2">
        <v>1904</v>
      </c>
      <c r="B2097" s="3">
        <v>46308</v>
      </c>
      <c r="C2097" s="5">
        <f>YEAR(SalesDataTable[[#This Row],[Order Date]])</f>
        <v>2026</v>
      </c>
      <c r="D2097" s="14" t="str">
        <f>"Q"&amp;ROUNDUP(MONTH(SalesDataTable[[#This Row],[Order Date]])/3,0)</f>
        <v>Q4</v>
      </c>
      <c r="E2097" s="5">
        <f>MONTH(SalesDataTable[[#This Row],[Order Date]])</f>
        <v>10</v>
      </c>
      <c r="F2097" s="5" t="str">
        <f>TEXT(SalesDataTable[[#This Row],[Order Date]], "MMM")</f>
        <v>Oct</v>
      </c>
      <c r="G2097" s="4" t="s">
        <v>20</v>
      </c>
      <c r="H2097" s="4" t="s">
        <v>33</v>
      </c>
      <c r="I2097" s="4" t="s">
        <v>19</v>
      </c>
      <c r="J2097" s="4" t="s">
        <v>3</v>
      </c>
      <c r="K2097" s="4" t="s">
        <v>4</v>
      </c>
      <c r="L2097" s="4" t="s">
        <v>22</v>
      </c>
      <c r="M2097" s="9">
        <v>1</v>
      </c>
      <c r="N2097" s="6">
        <v>50.34</v>
      </c>
      <c r="O2097" s="7">
        <v>0.15</v>
      </c>
      <c r="P2097" s="6">
        <v>22.56</v>
      </c>
      <c r="Q2097" s="6">
        <f t="shared" si="128"/>
        <v>42.789000000000001</v>
      </c>
      <c r="R2097" s="6">
        <f t="shared" si="129"/>
        <v>22.56</v>
      </c>
      <c r="S2097" s="6">
        <f t="shared" si="130"/>
        <v>20.229000000000003</v>
      </c>
      <c r="T2097" s="8">
        <f t="shared" si="131"/>
        <v>0.47276169108883132</v>
      </c>
      <c r="U2097" s="5">
        <f>YEAR(SalesDataTable[[#This Row],[Order Date]])</f>
        <v>2026</v>
      </c>
      <c r="V2097" s="8" t="str">
        <f>"Q"&amp;ROUNDUP(MONTH(SalesDataTable[[#This Row],[Order Date]])/3,0)</f>
        <v>Q4</v>
      </c>
      <c r="W2097" s="9">
        <f>MONTH(SalesDataTable[[#This Row],[Order Date]])</f>
        <v>10</v>
      </c>
      <c r="X2097" s="8" t="str">
        <f>TEXT(SalesDataTable[[#This Row],[Order Date]],"mmm")</f>
        <v>Oct</v>
      </c>
    </row>
    <row r="2098" spans="1:24" ht="16">
      <c r="A2098" s="2">
        <v>2854</v>
      </c>
      <c r="B2098" s="3">
        <v>46308</v>
      </c>
      <c r="C2098" s="5">
        <f>YEAR(SalesDataTable[[#This Row],[Order Date]])</f>
        <v>2026</v>
      </c>
      <c r="D2098" s="14" t="str">
        <f>"Q"&amp;ROUNDUP(MONTH(SalesDataTable[[#This Row],[Order Date]])/3,0)</f>
        <v>Q4</v>
      </c>
      <c r="E2098" s="5">
        <f>MONTH(SalesDataTable[[#This Row],[Order Date]])</f>
        <v>10</v>
      </c>
      <c r="F2098" s="5" t="str">
        <f>TEXT(SalesDataTable[[#This Row],[Order Date]], "MMM")</f>
        <v>Oct</v>
      </c>
      <c r="G2098" s="4" t="s">
        <v>0</v>
      </c>
      <c r="H2098" s="4" t="s">
        <v>50</v>
      </c>
      <c r="I2098" s="4" t="s">
        <v>19</v>
      </c>
      <c r="J2098" s="4" t="s">
        <v>13</v>
      </c>
      <c r="K2098" s="4" t="s">
        <v>14</v>
      </c>
      <c r="L2098" s="4" t="s">
        <v>15</v>
      </c>
      <c r="M2098" s="9">
        <v>3</v>
      </c>
      <c r="N2098" s="6">
        <v>36.049999999999997</v>
      </c>
      <c r="O2098" s="7">
        <v>0.1</v>
      </c>
      <c r="P2098" s="6">
        <v>13.87</v>
      </c>
      <c r="Q2098" s="6">
        <f t="shared" si="128"/>
        <v>97.334999999999994</v>
      </c>
      <c r="R2098" s="6">
        <f t="shared" si="129"/>
        <v>41.61</v>
      </c>
      <c r="S2098" s="6">
        <f t="shared" si="130"/>
        <v>55.724999999999994</v>
      </c>
      <c r="T2098" s="8">
        <f t="shared" si="131"/>
        <v>0.57250732008013561</v>
      </c>
      <c r="U2098" s="5">
        <f>YEAR(SalesDataTable[[#This Row],[Order Date]])</f>
        <v>2026</v>
      </c>
      <c r="V2098" s="8" t="str">
        <f>"Q"&amp;ROUNDUP(MONTH(SalesDataTable[[#This Row],[Order Date]])/3,0)</f>
        <v>Q4</v>
      </c>
      <c r="W2098" s="9">
        <f>MONTH(SalesDataTable[[#This Row],[Order Date]])</f>
        <v>10</v>
      </c>
      <c r="X2098" s="8" t="str">
        <f>TEXT(SalesDataTable[[#This Row],[Order Date]],"mmm")</f>
        <v>Oct</v>
      </c>
    </row>
    <row r="2099" spans="1:24" ht="16">
      <c r="A2099" s="2">
        <v>3212</v>
      </c>
      <c r="B2099" s="3">
        <v>46308</v>
      </c>
      <c r="C2099" s="5">
        <f>YEAR(SalesDataTable[[#This Row],[Order Date]])</f>
        <v>2026</v>
      </c>
      <c r="D2099" s="14" t="str">
        <f>"Q"&amp;ROUNDUP(MONTH(SalesDataTable[[#This Row],[Order Date]])/3,0)</f>
        <v>Q4</v>
      </c>
      <c r="E2099" s="5">
        <f>MONTH(SalesDataTable[[#This Row],[Order Date]])</f>
        <v>10</v>
      </c>
      <c r="F2099" s="5" t="str">
        <f>TEXT(SalesDataTable[[#This Row],[Order Date]], "MMM")</f>
        <v>Oct</v>
      </c>
      <c r="G2099" s="4" t="s">
        <v>11</v>
      </c>
      <c r="H2099" s="4" t="s">
        <v>12</v>
      </c>
      <c r="I2099" s="4" t="s">
        <v>8</v>
      </c>
      <c r="J2099" s="4" t="s">
        <v>3</v>
      </c>
      <c r="K2099" s="4" t="s">
        <v>4</v>
      </c>
      <c r="L2099" s="4" t="s">
        <v>26</v>
      </c>
      <c r="M2099" s="9">
        <v>15</v>
      </c>
      <c r="N2099" s="6">
        <v>40</v>
      </c>
      <c r="O2099" s="7">
        <v>0.1</v>
      </c>
      <c r="P2099" s="6">
        <v>16.420000000000002</v>
      </c>
      <c r="Q2099" s="6">
        <f t="shared" si="128"/>
        <v>540</v>
      </c>
      <c r="R2099" s="6">
        <f t="shared" si="129"/>
        <v>246.3</v>
      </c>
      <c r="S2099" s="6">
        <f t="shared" si="130"/>
        <v>293.7</v>
      </c>
      <c r="T2099" s="8">
        <f t="shared" si="131"/>
        <v>0.54388888888888887</v>
      </c>
      <c r="U2099" s="5">
        <f>YEAR(SalesDataTable[[#This Row],[Order Date]])</f>
        <v>2026</v>
      </c>
      <c r="V2099" s="8" t="str">
        <f>"Q"&amp;ROUNDUP(MONTH(SalesDataTable[[#This Row],[Order Date]])/3,0)</f>
        <v>Q4</v>
      </c>
      <c r="W2099" s="9">
        <f>MONTH(SalesDataTable[[#This Row],[Order Date]])</f>
        <v>10</v>
      </c>
      <c r="X2099" s="8" t="str">
        <f>TEXT(SalesDataTable[[#This Row],[Order Date]],"mmm")</f>
        <v>Oct</v>
      </c>
    </row>
    <row r="2100" spans="1:24" ht="16">
      <c r="A2100" s="2">
        <v>4479</v>
      </c>
      <c r="B2100" s="3">
        <v>46308</v>
      </c>
      <c r="C2100" s="5">
        <f>YEAR(SalesDataTable[[#This Row],[Order Date]])</f>
        <v>2026</v>
      </c>
      <c r="D2100" s="14" t="str">
        <f>"Q"&amp;ROUNDUP(MONTH(SalesDataTable[[#This Row],[Order Date]])/3,0)</f>
        <v>Q4</v>
      </c>
      <c r="E2100" s="5">
        <f>MONTH(SalesDataTable[[#This Row],[Order Date]])</f>
        <v>10</v>
      </c>
      <c r="F2100" s="5" t="str">
        <f>TEXT(SalesDataTable[[#This Row],[Order Date]], "MMM")</f>
        <v>Oct</v>
      </c>
      <c r="G2100" s="4" t="s">
        <v>20</v>
      </c>
      <c r="H2100" s="4" t="s">
        <v>31</v>
      </c>
      <c r="I2100" s="4" t="s">
        <v>19</v>
      </c>
      <c r="J2100" s="4" t="s">
        <v>3</v>
      </c>
      <c r="K2100" s="4" t="s">
        <v>9</v>
      </c>
      <c r="L2100" s="4" t="s">
        <v>37</v>
      </c>
      <c r="M2100" s="9">
        <v>1</v>
      </c>
      <c r="N2100" s="6">
        <v>151.68</v>
      </c>
      <c r="O2100" s="7">
        <v>0.05</v>
      </c>
      <c r="P2100" s="6">
        <v>78.98</v>
      </c>
      <c r="Q2100" s="6">
        <f t="shared" si="128"/>
        <v>144.096</v>
      </c>
      <c r="R2100" s="6">
        <f t="shared" si="129"/>
        <v>78.98</v>
      </c>
      <c r="S2100" s="6">
        <f t="shared" si="130"/>
        <v>65.116</v>
      </c>
      <c r="T2100" s="8">
        <f t="shared" si="131"/>
        <v>0.45189318232289583</v>
      </c>
      <c r="U2100" s="5">
        <f>YEAR(SalesDataTable[[#This Row],[Order Date]])</f>
        <v>2026</v>
      </c>
      <c r="V2100" s="8" t="str">
        <f>"Q"&amp;ROUNDUP(MONTH(SalesDataTable[[#This Row],[Order Date]])/3,0)</f>
        <v>Q4</v>
      </c>
      <c r="W2100" s="9">
        <f>MONTH(SalesDataTable[[#This Row],[Order Date]])</f>
        <v>10</v>
      </c>
      <c r="X2100" s="8" t="str">
        <f>TEXT(SalesDataTable[[#This Row],[Order Date]],"mmm")</f>
        <v>Oct</v>
      </c>
    </row>
    <row r="2101" spans="1:24" ht="16">
      <c r="A2101" s="2">
        <v>4574</v>
      </c>
      <c r="B2101" s="3">
        <v>46308</v>
      </c>
      <c r="C2101" s="5">
        <f>YEAR(SalesDataTable[[#This Row],[Order Date]])</f>
        <v>2026</v>
      </c>
      <c r="D2101" s="14" t="str">
        <f>"Q"&amp;ROUNDUP(MONTH(SalesDataTable[[#This Row],[Order Date]])/3,0)</f>
        <v>Q4</v>
      </c>
      <c r="E2101" s="5">
        <f>MONTH(SalesDataTable[[#This Row],[Order Date]])</f>
        <v>10</v>
      </c>
      <c r="F2101" s="5" t="str">
        <f>TEXT(SalesDataTable[[#This Row],[Order Date]], "MMM")</f>
        <v>Oct</v>
      </c>
      <c r="G2101" s="4" t="s">
        <v>6</v>
      </c>
      <c r="H2101" s="4" t="s">
        <v>49</v>
      </c>
      <c r="I2101" s="4" t="s">
        <v>2</v>
      </c>
      <c r="J2101" s="4" t="s">
        <v>16</v>
      </c>
      <c r="K2101" s="4" t="s">
        <v>34</v>
      </c>
      <c r="L2101" s="4" t="s">
        <v>42</v>
      </c>
      <c r="M2101" s="9">
        <v>1</v>
      </c>
      <c r="N2101" s="6">
        <v>36.53</v>
      </c>
      <c r="O2101" s="7">
        <v>0</v>
      </c>
      <c r="P2101" s="6">
        <v>14.01</v>
      </c>
      <c r="Q2101" s="6">
        <f t="shared" si="128"/>
        <v>36.53</v>
      </c>
      <c r="R2101" s="6">
        <f t="shared" si="129"/>
        <v>14.01</v>
      </c>
      <c r="S2101" s="6">
        <f t="shared" si="130"/>
        <v>22.520000000000003</v>
      </c>
      <c r="T2101" s="8">
        <f t="shared" si="131"/>
        <v>0.61647960580344929</v>
      </c>
      <c r="U2101" s="5">
        <f>YEAR(SalesDataTable[[#This Row],[Order Date]])</f>
        <v>2026</v>
      </c>
      <c r="V2101" s="8" t="str">
        <f>"Q"&amp;ROUNDUP(MONTH(SalesDataTable[[#This Row],[Order Date]])/3,0)</f>
        <v>Q4</v>
      </c>
      <c r="W2101" s="9">
        <f>MONTH(SalesDataTable[[#This Row],[Order Date]])</f>
        <v>10</v>
      </c>
      <c r="X2101" s="8" t="str">
        <f>TEXT(SalesDataTable[[#This Row],[Order Date]],"mmm")</f>
        <v>Oct</v>
      </c>
    </row>
    <row r="2102" spans="1:24" ht="16">
      <c r="A2102" s="2">
        <v>4815</v>
      </c>
      <c r="B2102" s="3">
        <v>46308</v>
      </c>
      <c r="C2102" s="5">
        <f>YEAR(SalesDataTable[[#This Row],[Order Date]])</f>
        <v>2026</v>
      </c>
      <c r="D2102" s="14" t="str">
        <f>"Q"&amp;ROUNDUP(MONTH(SalesDataTable[[#This Row],[Order Date]])/3,0)</f>
        <v>Q4</v>
      </c>
      <c r="E2102" s="5">
        <f>MONTH(SalesDataTable[[#This Row],[Order Date]])</f>
        <v>10</v>
      </c>
      <c r="F2102" s="5" t="str">
        <f>TEXT(SalesDataTable[[#This Row],[Order Date]], "MMM")</f>
        <v>Oct</v>
      </c>
      <c r="G2102" s="4" t="s">
        <v>0</v>
      </c>
      <c r="H2102" s="4" t="s">
        <v>1</v>
      </c>
      <c r="I2102" s="4" t="s">
        <v>19</v>
      </c>
      <c r="J2102" s="4" t="s">
        <v>16</v>
      </c>
      <c r="K2102" s="4" t="s">
        <v>4</v>
      </c>
      <c r="L2102" s="4" t="s">
        <v>26</v>
      </c>
      <c r="M2102" s="9">
        <v>1</v>
      </c>
      <c r="N2102" s="6">
        <v>39.89</v>
      </c>
      <c r="O2102" s="7">
        <v>0.05</v>
      </c>
      <c r="P2102" s="6">
        <v>16.91</v>
      </c>
      <c r="Q2102" s="6">
        <f t="shared" si="128"/>
        <v>37.895499999999998</v>
      </c>
      <c r="R2102" s="6">
        <f t="shared" si="129"/>
        <v>16.91</v>
      </c>
      <c r="S2102" s="6">
        <f t="shared" si="130"/>
        <v>20.985499999999998</v>
      </c>
      <c r="T2102" s="8">
        <f t="shared" si="131"/>
        <v>0.55377287540737019</v>
      </c>
      <c r="U2102" s="5">
        <f>YEAR(SalesDataTable[[#This Row],[Order Date]])</f>
        <v>2026</v>
      </c>
      <c r="V2102" s="8" t="str">
        <f>"Q"&amp;ROUNDUP(MONTH(SalesDataTable[[#This Row],[Order Date]])/3,0)</f>
        <v>Q4</v>
      </c>
      <c r="W2102" s="9">
        <f>MONTH(SalesDataTable[[#This Row],[Order Date]])</f>
        <v>10</v>
      </c>
      <c r="X2102" s="8" t="str">
        <f>TEXT(SalesDataTable[[#This Row],[Order Date]],"mmm")</f>
        <v>Oct</v>
      </c>
    </row>
    <row r="2103" spans="1:24" ht="16">
      <c r="A2103" s="2">
        <v>5027</v>
      </c>
      <c r="B2103" s="3">
        <v>46308</v>
      </c>
      <c r="C2103" s="5">
        <f>YEAR(SalesDataTable[[#This Row],[Order Date]])</f>
        <v>2026</v>
      </c>
      <c r="D2103" s="14" t="str">
        <f>"Q"&amp;ROUNDUP(MONTH(SalesDataTable[[#This Row],[Order Date]])/3,0)</f>
        <v>Q4</v>
      </c>
      <c r="E2103" s="5">
        <f>MONTH(SalesDataTable[[#This Row],[Order Date]])</f>
        <v>10</v>
      </c>
      <c r="F2103" s="5" t="str">
        <f>TEXT(SalesDataTable[[#This Row],[Order Date]], "MMM")</f>
        <v>Oct</v>
      </c>
      <c r="G2103" s="4" t="s">
        <v>11</v>
      </c>
      <c r="H2103" s="4" t="s">
        <v>39</v>
      </c>
      <c r="I2103" s="4" t="s">
        <v>2</v>
      </c>
      <c r="J2103" s="4" t="s">
        <v>13</v>
      </c>
      <c r="K2103" s="4" t="s">
        <v>9</v>
      </c>
      <c r="L2103" s="4" t="s">
        <v>37</v>
      </c>
      <c r="M2103" s="9">
        <v>1</v>
      </c>
      <c r="N2103" s="6">
        <v>154.53</v>
      </c>
      <c r="O2103" s="7">
        <v>0</v>
      </c>
      <c r="P2103" s="6">
        <v>77.930000000000007</v>
      </c>
      <c r="Q2103" s="6">
        <f t="shared" si="128"/>
        <v>154.53</v>
      </c>
      <c r="R2103" s="6">
        <f t="shared" si="129"/>
        <v>77.930000000000007</v>
      </c>
      <c r="S2103" s="6">
        <f t="shared" si="130"/>
        <v>76.599999999999994</v>
      </c>
      <c r="T2103" s="8">
        <f t="shared" si="131"/>
        <v>0.49569662848637802</v>
      </c>
      <c r="U2103" s="5">
        <f>YEAR(SalesDataTable[[#This Row],[Order Date]])</f>
        <v>2026</v>
      </c>
      <c r="V2103" s="8" t="str">
        <f>"Q"&amp;ROUNDUP(MONTH(SalesDataTable[[#This Row],[Order Date]])/3,0)</f>
        <v>Q4</v>
      </c>
      <c r="W2103" s="9">
        <f>MONTH(SalesDataTable[[#This Row],[Order Date]])</f>
        <v>10</v>
      </c>
      <c r="X2103" s="8" t="str">
        <f>TEXT(SalesDataTable[[#This Row],[Order Date]],"mmm")</f>
        <v>Oct</v>
      </c>
    </row>
    <row r="2104" spans="1:24" ht="16">
      <c r="A2104" s="2">
        <v>1794</v>
      </c>
      <c r="B2104" s="3">
        <v>46309</v>
      </c>
      <c r="C2104" s="5">
        <f>YEAR(SalesDataTable[[#This Row],[Order Date]])</f>
        <v>2026</v>
      </c>
      <c r="D2104" s="14" t="str">
        <f>"Q"&amp;ROUNDUP(MONTH(SalesDataTable[[#This Row],[Order Date]])/3,0)</f>
        <v>Q4</v>
      </c>
      <c r="E2104" s="5">
        <f>MONTH(SalesDataTable[[#This Row],[Order Date]])</f>
        <v>10</v>
      </c>
      <c r="F2104" s="5" t="str">
        <f>TEXT(SalesDataTable[[#This Row],[Order Date]], "MMM")</f>
        <v>Oct</v>
      </c>
      <c r="G2104" s="4" t="s">
        <v>20</v>
      </c>
      <c r="H2104" s="4" t="s">
        <v>33</v>
      </c>
      <c r="I2104" s="4" t="s">
        <v>28</v>
      </c>
      <c r="J2104" s="4" t="s">
        <v>16</v>
      </c>
      <c r="K2104" s="4" t="s">
        <v>4</v>
      </c>
      <c r="L2104" s="4" t="s">
        <v>22</v>
      </c>
      <c r="M2104" s="9">
        <v>2</v>
      </c>
      <c r="N2104" s="6">
        <v>50.64</v>
      </c>
      <c r="O2104" s="7">
        <v>0.05</v>
      </c>
      <c r="P2104" s="6">
        <v>22.28</v>
      </c>
      <c r="Q2104" s="6">
        <f t="shared" si="128"/>
        <v>96.215999999999994</v>
      </c>
      <c r="R2104" s="6">
        <f t="shared" si="129"/>
        <v>44.56</v>
      </c>
      <c r="S2104" s="6">
        <f t="shared" si="130"/>
        <v>51.655999999999992</v>
      </c>
      <c r="T2104" s="8">
        <f t="shared" si="131"/>
        <v>0.53687536376486233</v>
      </c>
      <c r="U2104" s="5">
        <f>YEAR(SalesDataTable[[#This Row],[Order Date]])</f>
        <v>2026</v>
      </c>
      <c r="V2104" s="8" t="str">
        <f>"Q"&amp;ROUNDUP(MONTH(SalesDataTable[[#This Row],[Order Date]])/3,0)</f>
        <v>Q4</v>
      </c>
      <c r="W2104" s="9">
        <f>MONTH(SalesDataTable[[#This Row],[Order Date]])</f>
        <v>10</v>
      </c>
      <c r="X2104" s="8" t="str">
        <f>TEXT(SalesDataTable[[#This Row],[Order Date]],"mmm")</f>
        <v>Oct</v>
      </c>
    </row>
    <row r="2105" spans="1:24" ht="16">
      <c r="A2105" s="2">
        <v>1867</v>
      </c>
      <c r="B2105" s="3">
        <v>46309</v>
      </c>
      <c r="C2105" s="5">
        <f>YEAR(SalesDataTable[[#This Row],[Order Date]])</f>
        <v>2026</v>
      </c>
      <c r="D2105" s="14" t="str">
        <f>"Q"&amp;ROUNDUP(MONTH(SalesDataTable[[#This Row],[Order Date]])/3,0)</f>
        <v>Q4</v>
      </c>
      <c r="E2105" s="5">
        <f>MONTH(SalesDataTable[[#This Row],[Order Date]])</f>
        <v>10</v>
      </c>
      <c r="F2105" s="5" t="str">
        <f>TEXT(SalesDataTable[[#This Row],[Order Date]], "MMM")</f>
        <v>Oct</v>
      </c>
      <c r="G2105" s="4" t="s">
        <v>0</v>
      </c>
      <c r="H2105" s="4" t="s">
        <v>1</v>
      </c>
      <c r="I2105" s="4" t="s">
        <v>2</v>
      </c>
      <c r="J2105" s="4" t="s">
        <v>13</v>
      </c>
      <c r="K2105" s="4" t="s">
        <v>34</v>
      </c>
      <c r="L2105" s="4" t="s">
        <v>35</v>
      </c>
      <c r="M2105" s="9">
        <v>3</v>
      </c>
      <c r="N2105" s="6">
        <v>40.880000000000003</v>
      </c>
      <c r="O2105" s="7">
        <v>0.05</v>
      </c>
      <c r="P2105" s="6">
        <v>14.59</v>
      </c>
      <c r="Q2105" s="6">
        <f t="shared" si="128"/>
        <v>116.50800000000001</v>
      </c>
      <c r="R2105" s="6">
        <f t="shared" si="129"/>
        <v>43.769999999999996</v>
      </c>
      <c r="S2105" s="6">
        <f t="shared" si="130"/>
        <v>72.738000000000014</v>
      </c>
      <c r="T2105" s="8">
        <f t="shared" si="131"/>
        <v>0.62431764342362761</v>
      </c>
      <c r="U2105" s="5">
        <f>YEAR(SalesDataTable[[#This Row],[Order Date]])</f>
        <v>2026</v>
      </c>
      <c r="V2105" s="8" t="str">
        <f>"Q"&amp;ROUNDUP(MONTH(SalesDataTable[[#This Row],[Order Date]])/3,0)</f>
        <v>Q4</v>
      </c>
      <c r="W2105" s="9">
        <f>MONTH(SalesDataTable[[#This Row],[Order Date]])</f>
        <v>10</v>
      </c>
      <c r="X2105" s="8" t="str">
        <f>TEXT(SalesDataTable[[#This Row],[Order Date]],"mmm")</f>
        <v>Oct</v>
      </c>
    </row>
    <row r="2106" spans="1:24" ht="16">
      <c r="A2106" s="2">
        <v>2088</v>
      </c>
      <c r="B2106" s="3">
        <v>46309</v>
      </c>
      <c r="C2106" s="5">
        <f>YEAR(SalesDataTable[[#This Row],[Order Date]])</f>
        <v>2026</v>
      </c>
      <c r="D2106" s="14" t="str">
        <f>"Q"&amp;ROUNDUP(MONTH(SalesDataTable[[#This Row],[Order Date]])/3,0)</f>
        <v>Q4</v>
      </c>
      <c r="E2106" s="5">
        <f>MONTH(SalesDataTable[[#This Row],[Order Date]])</f>
        <v>10</v>
      </c>
      <c r="F2106" s="5" t="str">
        <f>TEXT(SalesDataTable[[#This Row],[Order Date]], "MMM")</f>
        <v>Oct</v>
      </c>
      <c r="G2106" s="4" t="s">
        <v>20</v>
      </c>
      <c r="H2106" s="4" t="s">
        <v>21</v>
      </c>
      <c r="I2106" s="4" t="s">
        <v>19</v>
      </c>
      <c r="J2106" s="4" t="s">
        <v>3</v>
      </c>
      <c r="K2106" s="4" t="s">
        <v>9</v>
      </c>
      <c r="L2106" s="4" t="s">
        <v>17</v>
      </c>
      <c r="M2106" s="9">
        <v>1</v>
      </c>
      <c r="N2106" s="6">
        <v>141.77000000000001</v>
      </c>
      <c r="O2106" s="7">
        <v>0</v>
      </c>
      <c r="P2106" s="6">
        <v>78.48</v>
      </c>
      <c r="Q2106" s="6">
        <f t="shared" si="128"/>
        <v>141.77000000000001</v>
      </c>
      <c r="R2106" s="6">
        <f t="shared" si="129"/>
        <v>78.48</v>
      </c>
      <c r="S2106" s="6">
        <f t="shared" si="130"/>
        <v>63.290000000000006</v>
      </c>
      <c r="T2106" s="8">
        <f t="shared" si="131"/>
        <v>0.44642731184312623</v>
      </c>
      <c r="U2106" s="5">
        <f>YEAR(SalesDataTable[[#This Row],[Order Date]])</f>
        <v>2026</v>
      </c>
      <c r="V2106" s="8" t="str">
        <f>"Q"&amp;ROUNDUP(MONTH(SalesDataTable[[#This Row],[Order Date]])/3,0)</f>
        <v>Q4</v>
      </c>
      <c r="W2106" s="9">
        <f>MONTH(SalesDataTable[[#This Row],[Order Date]])</f>
        <v>10</v>
      </c>
      <c r="X2106" s="8" t="str">
        <f>TEXT(SalesDataTable[[#This Row],[Order Date]],"mmm")</f>
        <v>Oct</v>
      </c>
    </row>
    <row r="2107" spans="1:24" ht="16">
      <c r="A2107" s="2">
        <v>2270</v>
      </c>
      <c r="B2107" s="3">
        <v>46309</v>
      </c>
      <c r="C2107" s="5">
        <f>YEAR(SalesDataTable[[#This Row],[Order Date]])</f>
        <v>2026</v>
      </c>
      <c r="D2107" s="14" t="str">
        <f>"Q"&amp;ROUNDUP(MONTH(SalesDataTable[[#This Row],[Order Date]])/3,0)</f>
        <v>Q4</v>
      </c>
      <c r="E2107" s="5">
        <f>MONTH(SalesDataTable[[#This Row],[Order Date]])</f>
        <v>10</v>
      </c>
      <c r="F2107" s="5" t="str">
        <f>TEXT(SalesDataTable[[#This Row],[Order Date]], "MMM")</f>
        <v>Oct</v>
      </c>
      <c r="G2107" s="4" t="s">
        <v>20</v>
      </c>
      <c r="H2107" s="4" t="s">
        <v>31</v>
      </c>
      <c r="I2107" s="4" t="s">
        <v>2</v>
      </c>
      <c r="J2107" s="4" t="s">
        <v>13</v>
      </c>
      <c r="K2107" s="4" t="s">
        <v>23</v>
      </c>
      <c r="L2107" s="4" t="s">
        <v>29</v>
      </c>
      <c r="M2107" s="9">
        <v>3</v>
      </c>
      <c r="N2107" s="6">
        <v>199.99</v>
      </c>
      <c r="O2107" s="7">
        <v>0.15</v>
      </c>
      <c r="P2107" s="6">
        <v>101.86</v>
      </c>
      <c r="Q2107" s="6">
        <f t="shared" si="128"/>
        <v>509.97450000000003</v>
      </c>
      <c r="R2107" s="6">
        <f t="shared" si="129"/>
        <v>305.58</v>
      </c>
      <c r="S2107" s="6">
        <f t="shared" si="130"/>
        <v>204.39450000000005</v>
      </c>
      <c r="T2107" s="8">
        <f t="shared" si="131"/>
        <v>0.40079356909021929</v>
      </c>
      <c r="U2107" s="5">
        <f>YEAR(SalesDataTable[[#This Row],[Order Date]])</f>
        <v>2026</v>
      </c>
      <c r="V2107" s="8" t="str">
        <f>"Q"&amp;ROUNDUP(MONTH(SalesDataTable[[#This Row],[Order Date]])/3,0)</f>
        <v>Q4</v>
      </c>
      <c r="W2107" s="9">
        <f>MONTH(SalesDataTable[[#This Row],[Order Date]])</f>
        <v>10</v>
      </c>
      <c r="X2107" s="8" t="str">
        <f>TEXT(SalesDataTable[[#This Row],[Order Date]],"mmm")</f>
        <v>Oct</v>
      </c>
    </row>
    <row r="2108" spans="1:24" ht="16">
      <c r="A2108" s="2">
        <v>3789</v>
      </c>
      <c r="B2108" s="3">
        <v>46309</v>
      </c>
      <c r="C2108" s="5">
        <f>YEAR(SalesDataTable[[#This Row],[Order Date]])</f>
        <v>2026</v>
      </c>
      <c r="D2108" s="14" t="str">
        <f>"Q"&amp;ROUNDUP(MONTH(SalesDataTable[[#This Row],[Order Date]])/3,0)</f>
        <v>Q4</v>
      </c>
      <c r="E2108" s="5">
        <f>MONTH(SalesDataTable[[#This Row],[Order Date]])</f>
        <v>10</v>
      </c>
      <c r="F2108" s="5" t="str">
        <f>TEXT(SalesDataTable[[#This Row],[Order Date]], "MMM")</f>
        <v>Oct</v>
      </c>
      <c r="G2108" s="4" t="s">
        <v>20</v>
      </c>
      <c r="H2108" s="4" t="s">
        <v>21</v>
      </c>
      <c r="I2108" s="4" t="s">
        <v>28</v>
      </c>
      <c r="J2108" s="4" t="s">
        <v>13</v>
      </c>
      <c r="K2108" s="4" t="s">
        <v>4</v>
      </c>
      <c r="L2108" s="4" t="s">
        <v>22</v>
      </c>
      <c r="M2108" s="9">
        <v>2</v>
      </c>
      <c r="N2108" s="6">
        <v>50.56</v>
      </c>
      <c r="O2108" s="7">
        <v>0</v>
      </c>
      <c r="P2108" s="6">
        <v>23.04</v>
      </c>
      <c r="Q2108" s="6">
        <f t="shared" si="128"/>
        <v>101.12</v>
      </c>
      <c r="R2108" s="6">
        <f t="shared" si="129"/>
        <v>46.08</v>
      </c>
      <c r="S2108" s="6">
        <f t="shared" si="130"/>
        <v>55.040000000000006</v>
      </c>
      <c r="T2108" s="8">
        <f t="shared" si="131"/>
        <v>0.54430379746835444</v>
      </c>
      <c r="U2108" s="5">
        <f>YEAR(SalesDataTable[[#This Row],[Order Date]])</f>
        <v>2026</v>
      </c>
      <c r="V2108" s="8" t="str">
        <f>"Q"&amp;ROUNDUP(MONTH(SalesDataTable[[#This Row],[Order Date]])/3,0)</f>
        <v>Q4</v>
      </c>
      <c r="W2108" s="9">
        <f>MONTH(SalesDataTable[[#This Row],[Order Date]])</f>
        <v>10</v>
      </c>
      <c r="X2108" s="8" t="str">
        <f>TEXT(SalesDataTable[[#This Row],[Order Date]],"mmm")</f>
        <v>Oct</v>
      </c>
    </row>
    <row r="2109" spans="1:24" ht="16">
      <c r="A2109" s="2">
        <v>4323</v>
      </c>
      <c r="B2109" s="3">
        <v>46309</v>
      </c>
      <c r="C2109" s="5">
        <f>YEAR(SalesDataTable[[#This Row],[Order Date]])</f>
        <v>2026</v>
      </c>
      <c r="D2109" s="14" t="str">
        <f>"Q"&amp;ROUNDUP(MONTH(SalesDataTable[[#This Row],[Order Date]])/3,0)</f>
        <v>Q4</v>
      </c>
      <c r="E2109" s="5">
        <f>MONTH(SalesDataTable[[#This Row],[Order Date]])</f>
        <v>10</v>
      </c>
      <c r="F2109" s="5" t="str">
        <f>TEXT(SalesDataTable[[#This Row],[Order Date]], "MMM")</f>
        <v>Oct</v>
      </c>
      <c r="G2109" s="4" t="s">
        <v>20</v>
      </c>
      <c r="H2109" s="4" t="s">
        <v>31</v>
      </c>
      <c r="I2109" s="4" t="s">
        <v>2</v>
      </c>
      <c r="J2109" s="4" t="s">
        <v>13</v>
      </c>
      <c r="K2109" s="4" t="s">
        <v>14</v>
      </c>
      <c r="L2109" s="4" t="s">
        <v>32</v>
      </c>
      <c r="M2109" s="9">
        <v>1</v>
      </c>
      <c r="N2109" s="6">
        <v>47.38</v>
      </c>
      <c r="O2109" s="7">
        <v>0</v>
      </c>
      <c r="P2109" s="6">
        <v>17.86</v>
      </c>
      <c r="Q2109" s="6">
        <f t="shared" si="128"/>
        <v>47.38</v>
      </c>
      <c r="R2109" s="6">
        <f t="shared" si="129"/>
        <v>17.86</v>
      </c>
      <c r="S2109" s="6">
        <f t="shared" si="130"/>
        <v>29.520000000000003</v>
      </c>
      <c r="T2109" s="8">
        <f t="shared" si="131"/>
        <v>0.62304769945124527</v>
      </c>
      <c r="U2109" s="5">
        <f>YEAR(SalesDataTable[[#This Row],[Order Date]])</f>
        <v>2026</v>
      </c>
      <c r="V2109" s="8" t="str">
        <f>"Q"&amp;ROUNDUP(MONTH(SalesDataTable[[#This Row],[Order Date]])/3,0)</f>
        <v>Q4</v>
      </c>
      <c r="W2109" s="9">
        <f>MONTH(SalesDataTable[[#This Row],[Order Date]])</f>
        <v>10</v>
      </c>
      <c r="X2109" s="8" t="str">
        <f>TEXT(SalesDataTable[[#This Row],[Order Date]],"mmm")</f>
        <v>Oct</v>
      </c>
    </row>
    <row r="2110" spans="1:24" ht="16">
      <c r="A2110" s="2">
        <v>276</v>
      </c>
      <c r="B2110" s="3">
        <v>46310</v>
      </c>
      <c r="C2110" s="5">
        <f>YEAR(SalesDataTable[[#This Row],[Order Date]])</f>
        <v>2026</v>
      </c>
      <c r="D2110" s="14" t="str">
        <f>"Q"&amp;ROUNDUP(MONTH(SalesDataTable[[#This Row],[Order Date]])/3,0)</f>
        <v>Q4</v>
      </c>
      <c r="E2110" s="5">
        <f>MONTH(SalesDataTable[[#This Row],[Order Date]])</f>
        <v>10</v>
      </c>
      <c r="F2110" s="5" t="str">
        <f>TEXT(SalesDataTable[[#This Row],[Order Date]], "MMM")</f>
        <v>Oct</v>
      </c>
      <c r="G2110" s="4" t="s">
        <v>11</v>
      </c>
      <c r="H2110" s="4" t="s">
        <v>12</v>
      </c>
      <c r="I2110" s="4" t="s">
        <v>2</v>
      </c>
      <c r="J2110" s="4" t="s">
        <v>16</v>
      </c>
      <c r="K2110" s="4" t="s">
        <v>9</v>
      </c>
      <c r="L2110" s="4" t="s">
        <v>10</v>
      </c>
      <c r="M2110" s="9">
        <v>1</v>
      </c>
      <c r="N2110" s="6">
        <v>92.74</v>
      </c>
      <c r="O2110" s="7">
        <v>0.15</v>
      </c>
      <c r="P2110" s="6">
        <v>44.52</v>
      </c>
      <c r="Q2110" s="6">
        <f t="shared" si="128"/>
        <v>78.828999999999994</v>
      </c>
      <c r="R2110" s="6">
        <f t="shared" si="129"/>
        <v>44.52</v>
      </c>
      <c r="S2110" s="6">
        <f t="shared" si="130"/>
        <v>34.30899999999999</v>
      </c>
      <c r="T2110" s="8">
        <f t="shared" si="131"/>
        <v>0.43523322635070844</v>
      </c>
      <c r="U2110" s="5">
        <f>YEAR(SalesDataTable[[#This Row],[Order Date]])</f>
        <v>2026</v>
      </c>
      <c r="V2110" s="8" t="str">
        <f>"Q"&amp;ROUNDUP(MONTH(SalesDataTable[[#This Row],[Order Date]])/3,0)</f>
        <v>Q4</v>
      </c>
      <c r="W2110" s="9">
        <f>MONTH(SalesDataTable[[#This Row],[Order Date]])</f>
        <v>10</v>
      </c>
      <c r="X2110" s="8" t="str">
        <f>TEXT(SalesDataTable[[#This Row],[Order Date]],"mmm")</f>
        <v>Oct</v>
      </c>
    </row>
    <row r="2111" spans="1:24" ht="16">
      <c r="A2111" s="2">
        <v>791</v>
      </c>
      <c r="B2111" s="3">
        <v>46310</v>
      </c>
      <c r="C2111" s="5">
        <f>YEAR(SalesDataTable[[#This Row],[Order Date]])</f>
        <v>2026</v>
      </c>
      <c r="D2111" s="14" t="str">
        <f>"Q"&amp;ROUNDUP(MONTH(SalesDataTable[[#This Row],[Order Date]])/3,0)</f>
        <v>Q4</v>
      </c>
      <c r="E2111" s="5">
        <f>MONTH(SalesDataTable[[#This Row],[Order Date]])</f>
        <v>10</v>
      </c>
      <c r="F2111" s="5" t="str">
        <f>TEXT(SalesDataTable[[#This Row],[Order Date]], "MMM")</f>
        <v>Oct</v>
      </c>
      <c r="G2111" s="4" t="s">
        <v>20</v>
      </c>
      <c r="H2111" s="4" t="s">
        <v>47</v>
      </c>
      <c r="I2111" s="4" t="s">
        <v>19</v>
      </c>
      <c r="J2111" s="4" t="s">
        <v>3</v>
      </c>
      <c r="K2111" s="4" t="s">
        <v>4</v>
      </c>
      <c r="L2111" s="4" t="s">
        <v>22</v>
      </c>
      <c r="M2111" s="9">
        <v>3</v>
      </c>
      <c r="N2111" s="6">
        <v>51.57</v>
      </c>
      <c r="O2111" s="7">
        <v>0.1</v>
      </c>
      <c r="P2111" s="6">
        <v>21.82</v>
      </c>
      <c r="Q2111" s="6">
        <f t="shared" si="128"/>
        <v>139.239</v>
      </c>
      <c r="R2111" s="6">
        <f t="shared" si="129"/>
        <v>65.460000000000008</v>
      </c>
      <c r="S2111" s="6">
        <f t="shared" si="130"/>
        <v>73.778999999999996</v>
      </c>
      <c r="T2111" s="8">
        <f t="shared" si="131"/>
        <v>0.52987309589985565</v>
      </c>
      <c r="U2111" s="5">
        <f>YEAR(SalesDataTable[[#This Row],[Order Date]])</f>
        <v>2026</v>
      </c>
      <c r="V2111" s="8" t="str">
        <f>"Q"&amp;ROUNDUP(MONTH(SalesDataTable[[#This Row],[Order Date]])/3,0)</f>
        <v>Q4</v>
      </c>
      <c r="W2111" s="9">
        <f>MONTH(SalesDataTable[[#This Row],[Order Date]])</f>
        <v>10</v>
      </c>
      <c r="X2111" s="8" t="str">
        <f>TEXT(SalesDataTable[[#This Row],[Order Date]],"mmm")</f>
        <v>Oct</v>
      </c>
    </row>
    <row r="2112" spans="1:24" ht="16">
      <c r="A2112" s="2">
        <v>1033</v>
      </c>
      <c r="B2112" s="3">
        <v>46310</v>
      </c>
      <c r="C2112" s="5">
        <f>YEAR(SalesDataTable[[#This Row],[Order Date]])</f>
        <v>2026</v>
      </c>
      <c r="D2112" s="14" t="str">
        <f>"Q"&amp;ROUNDUP(MONTH(SalesDataTable[[#This Row],[Order Date]])/3,0)</f>
        <v>Q4</v>
      </c>
      <c r="E2112" s="5">
        <f>MONTH(SalesDataTable[[#This Row],[Order Date]])</f>
        <v>10</v>
      </c>
      <c r="F2112" s="5" t="str">
        <f>TEXT(SalesDataTable[[#This Row],[Order Date]], "MMM")</f>
        <v>Oct</v>
      </c>
      <c r="G2112" s="4" t="s">
        <v>6</v>
      </c>
      <c r="H2112" s="4" t="s">
        <v>43</v>
      </c>
      <c r="I2112" s="4" t="s">
        <v>2</v>
      </c>
      <c r="J2112" s="4" t="s">
        <v>13</v>
      </c>
      <c r="K2112" s="4" t="s">
        <v>9</v>
      </c>
      <c r="L2112" s="4" t="s">
        <v>46</v>
      </c>
      <c r="M2112" s="9">
        <v>1</v>
      </c>
      <c r="N2112" s="6">
        <v>70.47</v>
      </c>
      <c r="O2112" s="7">
        <v>0.1</v>
      </c>
      <c r="P2112" s="6">
        <v>31.52</v>
      </c>
      <c r="Q2112" s="6">
        <f t="shared" si="128"/>
        <v>63.423000000000002</v>
      </c>
      <c r="R2112" s="6">
        <f t="shared" si="129"/>
        <v>31.52</v>
      </c>
      <c r="S2112" s="6">
        <f t="shared" si="130"/>
        <v>31.903000000000002</v>
      </c>
      <c r="T2112" s="8">
        <f t="shared" si="131"/>
        <v>0.50301940936253409</v>
      </c>
      <c r="U2112" s="5">
        <f>YEAR(SalesDataTable[[#This Row],[Order Date]])</f>
        <v>2026</v>
      </c>
      <c r="V2112" s="8" t="str">
        <f>"Q"&amp;ROUNDUP(MONTH(SalesDataTable[[#This Row],[Order Date]])/3,0)</f>
        <v>Q4</v>
      </c>
      <c r="W2112" s="9">
        <f>MONTH(SalesDataTable[[#This Row],[Order Date]])</f>
        <v>10</v>
      </c>
      <c r="X2112" s="8" t="str">
        <f>TEXT(SalesDataTable[[#This Row],[Order Date]],"mmm")</f>
        <v>Oct</v>
      </c>
    </row>
    <row r="2113" spans="1:24" ht="16">
      <c r="A2113" s="2">
        <v>1247</v>
      </c>
      <c r="B2113" s="3">
        <v>46310</v>
      </c>
      <c r="C2113" s="5">
        <f>YEAR(SalesDataTable[[#This Row],[Order Date]])</f>
        <v>2026</v>
      </c>
      <c r="D2113" s="14" t="str">
        <f>"Q"&amp;ROUNDUP(MONTH(SalesDataTable[[#This Row],[Order Date]])/3,0)</f>
        <v>Q4</v>
      </c>
      <c r="E2113" s="5">
        <f>MONTH(SalesDataTable[[#This Row],[Order Date]])</f>
        <v>10</v>
      </c>
      <c r="F2113" s="5" t="str">
        <f>TEXT(SalesDataTable[[#This Row],[Order Date]], "MMM")</f>
        <v>Oct</v>
      </c>
      <c r="G2113" s="4" t="s">
        <v>0</v>
      </c>
      <c r="H2113" s="4" t="s">
        <v>1</v>
      </c>
      <c r="I2113" s="4" t="s">
        <v>2</v>
      </c>
      <c r="J2113" s="4" t="s">
        <v>13</v>
      </c>
      <c r="K2113" s="4" t="s">
        <v>9</v>
      </c>
      <c r="L2113" s="4" t="s">
        <v>46</v>
      </c>
      <c r="M2113" s="9">
        <v>1</v>
      </c>
      <c r="N2113" s="6">
        <v>71.05</v>
      </c>
      <c r="O2113" s="7">
        <v>0</v>
      </c>
      <c r="P2113" s="6">
        <v>33.32</v>
      </c>
      <c r="Q2113" s="6">
        <f t="shared" si="128"/>
        <v>71.05</v>
      </c>
      <c r="R2113" s="6">
        <f t="shared" si="129"/>
        <v>33.32</v>
      </c>
      <c r="S2113" s="6">
        <f t="shared" si="130"/>
        <v>37.729999999999997</v>
      </c>
      <c r="T2113" s="8">
        <f t="shared" si="131"/>
        <v>0.53103448275862064</v>
      </c>
      <c r="U2113" s="5">
        <f>YEAR(SalesDataTable[[#This Row],[Order Date]])</f>
        <v>2026</v>
      </c>
      <c r="V2113" s="8" t="str">
        <f>"Q"&amp;ROUNDUP(MONTH(SalesDataTable[[#This Row],[Order Date]])/3,0)</f>
        <v>Q4</v>
      </c>
      <c r="W2113" s="9">
        <f>MONTH(SalesDataTable[[#This Row],[Order Date]])</f>
        <v>10</v>
      </c>
      <c r="X2113" s="8" t="str">
        <f>TEXT(SalesDataTable[[#This Row],[Order Date]],"mmm")</f>
        <v>Oct</v>
      </c>
    </row>
    <row r="2114" spans="1:24" ht="16">
      <c r="A2114" s="2">
        <v>1321</v>
      </c>
      <c r="B2114" s="3">
        <v>46310</v>
      </c>
      <c r="C2114" s="5">
        <f>YEAR(SalesDataTable[[#This Row],[Order Date]])</f>
        <v>2026</v>
      </c>
      <c r="D2114" s="14" t="str">
        <f>"Q"&amp;ROUNDUP(MONTH(SalesDataTable[[#This Row],[Order Date]])/3,0)</f>
        <v>Q4</v>
      </c>
      <c r="E2114" s="5">
        <f>MONTH(SalesDataTable[[#This Row],[Order Date]])</f>
        <v>10</v>
      </c>
      <c r="F2114" s="5" t="str">
        <f>TEXT(SalesDataTable[[#This Row],[Order Date]], "MMM")</f>
        <v>Oct</v>
      </c>
      <c r="G2114" s="4" t="s">
        <v>20</v>
      </c>
      <c r="H2114" s="4" t="s">
        <v>47</v>
      </c>
      <c r="I2114" s="4" t="s">
        <v>19</v>
      </c>
      <c r="J2114" s="4" t="s">
        <v>3</v>
      </c>
      <c r="K2114" s="4" t="s">
        <v>4</v>
      </c>
      <c r="L2114" s="4" t="s">
        <v>26</v>
      </c>
      <c r="M2114" s="9">
        <v>3</v>
      </c>
      <c r="N2114" s="6">
        <v>39.83</v>
      </c>
      <c r="O2114" s="7">
        <v>0.1</v>
      </c>
      <c r="P2114" s="6">
        <v>16.93</v>
      </c>
      <c r="Q2114" s="6">
        <f t="shared" ref="Q2114:Q2177" si="132">M2114*N2114*(1-O2114)</f>
        <v>107.541</v>
      </c>
      <c r="R2114" s="6">
        <f t="shared" ref="R2114:R2177" si="133">M2114*P2114</f>
        <v>50.79</v>
      </c>
      <c r="S2114" s="6">
        <f t="shared" ref="S2114:S2177" si="134">Q2114-R2114</f>
        <v>56.750999999999998</v>
      </c>
      <c r="T2114" s="8">
        <f t="shared" ref="T2114:T2177" si="135">IFERROR(S2114/Q2114,0)</f>
        <v>0.52771501101905316</v>
      </c>
      <c r="U2114" s="5">
        <f>YEAR(SalesDataTable[[#This Row],[Order Date]])</f>
        <v>2026</v>
      </c>
      <c r="V2114" s="8" t="str">
        <f>"Q"&amp;ROUNDUP(MONTH(SalesDataTable[[#This Row],[Order Date]])/3,0)</f>
        <v>Q4</v>
      </c>
      <c r="W2114" s="9">
        <f>MONTH(SalesDataTable[[#This Row],[Order Date]])</f>
        <v>10</v>
      </c>
      <c r="X2114" s="8" t="str">
        <f>TEXT(SalesDataTable[[#This Row],[Order Date]],"mmm")</f>
        <v>Oct</v>
      </c>
    </row>
    <row r="2115" spans="1:24" ht="16">
      <c r="A2115" s="2">
        <v>2048</v>
      </c>
      <c r="B2115" s="3">
        <v>46310</v>
      </c>
      <c r="C2115" s="5">
        <f>YEAR(SalesDataTable[[#This Row],[Order Date]])</f>
        <v>2026</v>
      </c>
      <c r="D2115" s="14" t="str">
        <f>"Q"&amp;ROUNDUP(MONTH(SalesDataTable[[#This Row],[Order Date]])/3,0)</f>
        <v>Q4</v>
      </c>
      <c r="E2115" s="5">
        <f>MONTH(SalesDataTable[[#This Row],[Order Date]])</f>
        <v>10</v>
      </c>
      <c r="F2115" s="5" t="str">
        <f>TEXT(SalesDataTable[[#This Row],[Order Date]], "MMM")</f>
        <v>Oct</v>
      </c>
      <c r="G2115" s="4" t="s">
        <v>20</v>
      </c>
      <c r="H2115" s="4" t="s">
        <v>31</v>
      </c>
      <c r="I2115" s="4" t="s">
        <v>2</v>
      </c>
      <c r="J2115" s="4" t="s">
        <v>13</v>
      </c>
      <c r="K2115" s="4" t="s">
        <v>34</v>
      </c>
      <c r="L2115" s="4" t="s">
        <v>45</v>
      </c>
      <c r="M2115" s="9">
        <v>3</v>
      </c>
      <c r="N2115" s="6">
        <v>49.5</v>
      </c>
      <c r="O2115" s="7">
        <v>0.05</v>
      </c>
      <c r="P2115" s="6">
        <v>22</v>
      </c>
      <c r="Q2115" s="6">
        <f t="shared" si="132"/>
        <v>141.07499999999999</v>
      </c>
      <c r="R2115" s="6">
        <f t="shared" si="133"/>
        <v>66</v>
      </c>
      <c r="S2115" s="6">
        <f t="shared" si="134"/>
        <v>75.074999999999989</v>
      </c>
      <c r="T2115" s="8">
        <f t="shared" si="135"/>
        <v>0.53216374269005839</v>
      </c>
      <c r="U2115" s="5">
        <f>YEAR(SalesDataTable[[#This Row],[Order Date]])</f>
        <v>2026</v>
      </c>
      <c r="V2115" s="8" t="str">
        <f>"Q"&amp;ROUNDUP(MONTH(SalesDataTable[[#This Row],[Order Date]])/3,0)</f>
        <v>Q4</v>
      </c>
      <c r="W2115" s="9">
        <f>MONTH(SalesDataTable[[#This Row],[Order Date]])</f>
        <v>10</v>
      </c>
      <c r="X2115" s="8" t="str">
        <f>TEXT(SalesDataTable[[#This Row],[Order Date]],"mmm")</f>
        <v>Oct</v>
      </c>
    </row>
    <row r="2116" spans="1:24" ht="16">
      <c r="A2116" s="2">
        <v>2082</v>
      </c>
      <c r="B2116" s="3">
        <v>46310</v>
      </c>
      <c r="C2116" s="5">
        <f>YEAR(SalesDataTable[[#This Row],[Order Date]])</f>
        <v>2026</v>
      </c>
      <c r="D2116" s="14" t="str">
        <f>"Q"&amp;ROUNDUP(MONTH(SalesDataTable[[#This Row],[Order Date]])/3,0)</f>
        <v>Q4</v>
      </c>
      <c r="E2116" s="5">
        <f>MONTH(SalesDataTable[[#This Row],[Order Date]])</f>
        <v>10</v>
      </c>
      <c r="F2116" s="5" t="str">
        <f>TEXT(SalesDataTable[[#This Row],[Order Date]], "MMM")</f>
        <v>Oct</v>
      </c>
      <c r="G2116" s="4" t="s">
        <v>6</v>
      </c>
      <c r="H2116" s="4" t="s">
        <v>27</v>
      </c>
      <c r="I2116" s="4" t="s">
        <v>28</v>
      </c>
      <c r="J2116" s="4" t="s">
        <v>13</v>
      </c>
      <c r="K2116" s="4" t="s">
        <v>9</v>
      </c>
      <c r="L2116" s="4" t="s">
        <v>10</v>
      </c>
      <c r="M2116" s="9">
        <v>1</v>
      </c>
      <c r="N2116" s="6">
        <v>91.99</v>
      </c>
      <c r="O2116" s="7">
        <v>0</v>
      </c>
      <c r="P2116" s="6">
        <v>44.86</v>
      </c>
      <c r="Q2116" s="6">
        <f t="shared" si="132"/>
        <v>91.99</v>
      </c>
      <c r="R2116" s="6">
        <f t="shared" si="133"/>
        <v>44.86</v>
      </c>
      <c r="S2116" s="6">
        <f t="shared" si="134"/>
        <v>47.129999999999995</v>
      </c>
      <c r="T2116" s="8">
        <f t="shared" si="135"/>
        <v>0.51233829764104788</v>
      </c>
      <c r="U2116" s="5">
        <f>YEAR(SalesDataTable[[#This Row],[Order Date]])</f>
        <v>2026</v>
      </c>
      <c r="V2116" s="8" t="str">
        <f>"Q"&amp;ROUNDUP(MONTH(SalesDataTable[[#This Row],[Order Date]])/3,0)</f>
        <v>Q4</v>
      </c>
      <c r="W2116" s="9">
        <f>MONTH(SalesDataTable[[#This Row],[Order Date]])</f>
        <v>10</v>
      </c>
      <c r="X2116" s="8" t="str">
        <f>TEXT(SalesDataTable[[#This Row],[Order Date]],"mmm")</f>
        <v>Oct</v>
      </c>
    </row>
    <row r="2117" spans="1:24" ht="16">
      <c r="A2117" s="2">
        <v>2177</v>
      </c>
      <c r="B2117" s="3">
        <v>46310</v>
      </c>
      <c r="C2117" s="5">
        <f>YEAR(SalesDataTable[[#This Row],[Order Date]])</f>
        <v>2026</v>
      </c>
      <c r="D2117" s="14" t="str">
        <f>"Q"&amp;ROUNDUP(MONTH(SalesDataTable[[#This Row],[Order Date]])/3,0)</f>
        <v>Q4</v>
      </c>
      <c r="E2117" s="5">
        <f>MONTH(SalesDataTable[[#This Row],[Order Date]])</f>
        <v>10</v>
      </c>
      <c r="F2117" s="5" t="str">
        <f>TEXT(SalesDataTable[[#This Row],[Order Date]], "MMM")</f>
        <v>Oct</v>
      </c>
      <c r="G2117" s="4" t="s">
        <v>0</v>
      </c>
      <c r="H2117" s="4" t="s">
        <v>50</v>
      </c>
      <c r="I2117" s="4" t="s">
        <v>28</v>
      </c>
      <c r="J2117" s="4" t="s">
        <v>3</v>
      </c>
      <c r="K2117" s="4" t="s">
        <v>4</v>
      </c>
      <c r="L2117" s="4" t="s">
        <v>5</v>
      </c>
      <c r="M2117" s="9">
        <v>1</v>
      </c>
      <c r="N2117" s="6">
        <v>79.78</v>
      </c>
      <c r="O2117" s="7">
        <v>0.05</v>
      </c>
      <c r="P2117" s="6">
        <v>41.59</v>
      </c>
      <c r="Q2117" s="6">
        <f t="shared" si="132"/>
        <v>75.790999999999997</v>
      </c>
      <c r="R2117" s="6">
        <f t="shared" si="133"/>
        <v>41.59</v>
      </c>
      <c r="S2117" s="6">
        <f t="shared" si="134"/>
        <v>34.200999999999993</v>
      </c>
      <c r="T2117" s="8">
        <f t="shared" si="135"/>
        <v>0.45125410668812915</v>
      </c>
      <c r="U2117" s="5">
        <f>YEAR(SalesDataTable[[#This Row],[Order Date]])</f>
        <v>2026</v>
      </c>
      <c r="V2117" s="8" t="str">
        <f>"Q"&amp;ROUNDUP(MONTH(SalesDataTable[[#This Row],[Order Date]])/3,0)</f>
        <v>Q4</v>
      </c>
      <c r="W2117" s="9">
        <f>MONTH(SalesDataTable[[#This Row],[Order Date]])</f>
        <v>10</v>
      </c>
      <c r="X2117" s="8" t="str">
        <f>TEXT(SalesDataTable[[#This Row],[Order Date]],"mmm")</f>
        <v>Oct</v>
      </c>
    </row>
    <row r="2118" spans="1:24" ht="16">
      <c r="A2118" s="2">
        <v>3776</v>
      </c>
      <c r="B2118" s="3">
        <v>46310</v>
      </c>
      <c r="C2118" s="5">
        <f>YEAR(SalesDataTable[[#This Row],[Order Date]])</f>
        <v>2026</v>
      </c>
      <c r="D2118" s="14" t="str">
        <f>"Q"&amp;ROUNDUP(MONTH(SalesDataTable[[#This Row],[Order Date]])/3,0)</f>
        <v>Q4</v>
      </c>
      <c r="E2118" s="5">
        <f>MONTH(SalesDataTable[[#This Row],[Order Date]])</f>
        <v>10</v>
      </c>
      <c r="F2118" s="5" t="str">
        <f>TEXT(SalesDataTable[[#This Row],[Order Date]], "MMM")</f>
        <v>Oct</v>
      </c>
      <c r="G2118" s="4" t="s">
        <v>20</v>
      </c>
      <c r="H2118" s="4" t="s">
        <v>33</v>
      </c>
      <c r="I2118" s="4" t="s">
        <v>2</v>
      </c>
      <c r="J2118" s="4" t="s">
        <v>3</v>
      </c>
      <c r="K2118" s="4" t="s">
        <v>4</v>
      </c>
      <c r="L2118" s="4" t="s">
        <v>5</v>
      </c>
      <c r="M2118" s="9">
        <v>1</v>
      </c>
      <c r="N2118" s="6">
        <v>82.97</v>
      </c>
      <c r="O2118" s="7">
        <v>0</v>
      </c>
      <c r="P2118" s="6">
        <v>43.09</v>
      </c>
      <c r="Q2118" s="6">
        <f t="shared" si="132"/>
        <v>82.97</v>
      </c>
      <c r="R2118" s="6">
        <f t="shared" si="133"/>
        <v>43.09</v>
      </c>
      <c r="S2118" s="6">
        <f t="shared" si="134"/>
        <v>39.879999999999995</v>
      </c>
      <c r="T2118" s="8">
        <f t="shared" si="135"/>
        <v>0.48065565867180904</v>
      </c>
      <c r="U2118" s="5">
        <f>YEAR(SalesDataTable[[#This Row],[Order Date]])</f>
        <v>2026</v>
      </c>
      <c r="V2118" s="8" t="str">
        <f>"Q"&amp;ROUNDUP(MONTH(SalesDataTable[[#This Row],[Order Date]])/3,0)</f>
        <v>Q4</v>
      </c>
      <c r="W2118" s="9">
        <f>MONTH(SalesDataTable[[#This Row],[Order Date]])</f>
        <v>10</v>
      </c>
      <c r="X2118" s="8" t="str">
        <f>TEXT(SalesDataTable[[#This Row],[Order Date]],"mmm")</f>
        <v>Oct</v>
      </c>
    </row>
    <row r="2119" spans="1:24" ht="16">
      <c r="A2119" s="2">
        <v>4542</v>
      </c>
      <c r="B2119" s="3">
        <v>46310</v>
      </c>
      <c r="C2119" s="5">
        <f>YEAR(SalesDataTable[[#This Row],[Order Date]])</f>
        <v>2026</v>
      </c>
      <c r="D2119" s="14" t="str">
        <f>"Q"&amp;ROUNDUP(MONTH(SalesDataTable[[#This Row],[Order Date]])/3,0)</f>
        <v>Q4</v>
      </c>
      <c r="E2119" s="5">
        <f>MONTH(SalesDataTable[[#This Row],[Order Date]])</f>
        <v>10</v>
      </c>
      <c r="F2119" s="5" t="str">
        <f>TEXT(SalesDataTable[[#This Row],[Order Date]], "MMM")</f>
        <v>Oct</v>
      </c>
      <c r="G2119" s="4" t="s">
        <v>0</v>
      </c>
      <c r="H2119" s="4" t="s">
        <v>36</v>
      </c>
      <c r="I2119" s="4" t="s">
        <v>2</v>
      </c>
      <c r="J2119" s="4" t="s">
        <v>16</v>
      </c>
      <c r="K2119" s="4" t="s">
        <v>4</v>
      </c>
      <c r="L2119" s="4" t="s">
        <v>30</v>
      </c>
      <c r="M2119" s="9">
        <v>1</v>
      </c>
      <c r="N2119" s="6">
        <v>103.33</v>
      </c>
      <c r="O2119" s="7">
        <v>0</v>
      </c>
      <c r="P2119" s="6">
        <v>50.85</v>
      </c>
      <c r="Q2119" s="6">
        <f t="shared" si="132"/>
        <v>103.33</v>
      </c>
      <c r="R2119" s="6">
        <f t="shared" si="133"/>
        <v>50.85</v>
      </c>
      <c r="S2119" s="6">
        <f t="shared" si="134"/>
        <v>52.48</v>
      </c>
      <c r="T2119" s="8">
        <f t="shared" si="135"/>
        <v>0.5078873512048776</v>
      </c>
      <c r="U2119" s="5">
        <f>YEAR(SalesDataTable[[#This Row],[Order Date]])</f>
        <v>2026</v>
      </c>
      <c r="V2119" s="8" t="str">
        <f>"Q"&amp;ROUNDUP(MONTH(SalesDataTable[[#This Row],[Order Date]])/3,0)</f>
        <v>Q4</v>
      </c>
      <c r="W2119" s="9">
        <f>MONTH(SalesDataTable[[#This Row],[Order Date]])</f>
        <v>10</v>
      </c>
      <c r="X2119" s="8" t="str">
        <f>TEXT(SalesDataTable[[#This Row],[Order Date]],"mmm")</f>
        <v>Oct</v>
      </c>
    </row>
    <row r="2120" spans="1:24" ht="16">
      <c r="A2120" s="2">
        <v>36</v>
      </c>
      <c r="B2120" s="3">
        <v>46311</v>
      </c>
      <c r="C2120" s="5">
        <f>YEAR(SalesDataTable[[#This Row],[Order Date]])</f>
        <v>2026</v>
      </c>
      <c r="D2120" s="14" t="str">
        <f>"Q"&amp;ROUNDUP(MONTH(SalesDataTable[[#This Row],[Order Date]])/3,0)</f>
        <v>Q4</v>
      </c>
      <c r="E2120" s="5">
        <f>MONTH(SalesDataTable[[#This Row],[Order Date]])</f>
        <v>10</v>
      </c>
      <c r="F2120" s="5" t="str">
        <f>TEXT(SalesDataTable[[#This Row],[Order Date]], "MMM")</f>
        <v>Oct</v>
      </c>
      <c r="G2120" s="4" t="s">
        <v>0</v>
      </c>
      <c r="H2120" s="4" t="s">
        <v>36</v>
      </c>
      <c r="I2120" s="4" t="s">
        <v>2</v>
      </c>
      <c r="J2120" s="4" t="s">
        <v>13</v>
      </c>
      <c r="K2120" s="4" t="s">
        <v>9</v>
      </c>
      <c r="L2120" s="4" t="s">
        <v>17</v>
      </c>
      <c r="M2120" s="9">
        <v>3</v>
      </c>
      <c r="N2120" s="6">
        <v>142.54</v>
      </c>
      <c r="O2120" s="7">
        <v>0.05</v>
      </c>
      <c r="P2120" s="6">
        <v>81.599999999999994</v>
      </c>
      <c r="Q2120" s="6">
        <f t="shared" si="132"/>
        <v>406.23899999999998</v>
      </c>
      <c r="R2120" s="6">
        <f t="shared" si="133"/>
        <v>244.79999999999998</v>
      </c>
      <c r="S2120" s="6">
        <f t="shared" si="134"/>
        <v>161.43899999999999</v>
      </c>
      <c r="T2120" s="8">
        <f t="shared" si="135"/>
        <v>0.39739906803630376</v>
      </c>
      <c r="U2120" s="5">
        <f>YEAR(SalesDataTable[[#This Row],[Order Date]])</f>
        <v>2026</v>
      </c>
      <c r="V2120" s="8" t="str">
        <f>"Q"&amp;ROUNDUP(MONTH(SalesDataTable[[#This Row],[Order Date]])/3,0)</f>
        <v>Q4</v>
      </c>
      <c r="W2120" s="9">
        <f>MONTH(SalesDataTable[[#This Row],[Order Date]])</f>
        <v>10</v>
      </c>
      <c r="X2120" s="8" t="str">
        <f>TEXT(SalesDataTable[[#This Row],[Order Date]],"mmm")</f>
        <v>Oct</v>
      </c>
    </row>
    <row r="2121" spans="1:24" ht="16">
      <c r="A2121" s="2">
        <v>64</v>
      </c>
      <c r="B2121" s="3">
        <v>46311</v>
      </c>
      <c r="C2121" s="5">
        <f>YEAR(SalesDataTable[[#This Row],[Order Date]])</f>
        <v>2026</v>
      </c>
      <c r="D2121" s="14" t="str">
        <f>"Q"&amp;ROUNDUP(MONTH(SalesDataTable[[#This Row],[Order Date]])/3,0)</f>
        <v>Q4</v>
      </c>
      <c r="E2121" s="5">
        <f>MONTH(SalesDataTable[[#This Row],[Order Date]])</f>
        <v>10</v>
      </c>
      <c r="F2121" s="5" t="str">
        <f>TEXT(SalesDataTable[[#This Row],[Order Date]], "MMM")</f>
        <v>Oct</v>
      </c>
      <c r="G2121" s="4" t="s">
        <v>11</v>
      </c>
      <c r="H2121" s="4" t="s">
        <v>52</v>
      </c>
      <c r="I2121" s="4" t="s">
        <v>2</v>
      </c>
      <c r="J2121" s="4" t="s">
        <v>13</v>
      </c>
      <c r="K2121" s="4" t="s">
        <v>9</v>
      </c>
      <c r="L2121" s="4" t="s">
        <v>10</v>
      </c>
      <c r="M2121" s="9">
        <v>3</v>
      </c>
      <c r="N2121" s="6">
        <v>92.14</v>
      </c>
      <c r="O2121" s="7">
        <v>0.1</v>
      </c>
      <c r="P2121" s="6">
        <v>46.43</v>
      </c>
      <c r="Q2121" s="6">
        <f t="shared" si="132"/>
        <v>248.77800000000002</v>
      </c>
      <c r="R2121" s="6">
        <f t="shared" si="133"/>
        <v>139.29</v>
      </c>
      <c r="S2121" s="6">
        <f t="shared" si="134"/>
        <v>109.48800000000003</v>
      </c>
      <c r="T2121" s="8">
        <f t="shared" si="135"/>
        <v>0.44010322456165746</v>
      </c>
      <c r="U2121" s="5">
        <f>YEAR(SalesDataTable[[#This Row],[Order Date]])</f>
        <v>2026</v>
      </c>
      <c r="V2121" s="8" t="str">
        <f>"Q"&amp;ROUNDUP(MONTH(SalesDataTable[[#This Row],[Order Date]])/3,0)</f>
        <v>Q4</v>
      </c>
      <c r="W2121" s="9">
        <f>MONTH(SalesDataTable[[#This Row],[Order Date]])</f>
        <v>10</v>
      </c>
      <c r="X2121" s="8" t="str">
        <f>TEXT(SalesDataTable[[#This Row],[Order Date]],"mmm")</f>
        <v>Oct</v>
      </c>
    </row>
    <row r="2122" spans="1:24" ht="16">
      <c r="A2122" s="2">
        <v>529</v>
      </c>
      <c r="B2122" s="3">
        <v>46311</v>
      </c>
      <c r="C2122" s="5">
        <f>YEAR(SalesDataTable[[#This Row],[Order Date]])</f>
        <v>2026</v>
      </c>
      <c r="D2122" s="14" t="str">
        <f>"Q"&amp;ROUNDUP(MONTH(SalesDataTable[[#This Row],[Order Date]])/3,0)</f>
        <v>Q4</v>
      </c>
      <c r="E2122" s="5">
        <f>MONTH(SalesDataTable[[#This Row],[Order Date]])</f>
        <v>10</v>
      </c>
      <c r="F2122" s="5" t="str">
        <f>TEXT(SalesDataTable[[#This Row],[Order Date]], "MMM")</f>
        <v>Oct</v>
      </c>
      <c r="G2122" s="4" t="s">
        <v>20</v>
      </c>
      <c r="H2122" s="4" t="s">
        <v>31</v>
      </c>
      <c r="I2122" s="4" t="s">
        <v>19</v>
      </c>
      <c r="J2122" s="4" t="s">
        <v>16</v>
      </c>
      <c r="K2122" s="4" t="s">
        <v>14</v>
      </c>
      <c r="L2122" s="4" t="s">
        <v>48</v>
      </c>
      <c r="M2122" s="9">
        <v>2</v>
      </c>
      <c r="N2122" s="6">
        <v>165.23</v>
      </c>
      <c r="O2122" s="7">
        <v>0</v>
      </c>
      <c r="P2122" s="6">
        <v>88.87</v>
      </c>
      <c r="Q2122" s="6">
        <f t="shared" si="132"/>
        <v>330.46</v>
      </c>
      <c r="R2122" s="6">
        <f t="shared" si="133"/>
        <v>177.74</v>
      </c>
      <c r="S2122" s="6">
        <f t="shared" si="134"/>
        <v>152.71999999999997</v>
      </c>
      <c r="T2122" s="8">
        <f t="shared" si="135"/>
        <v>0.46214367850874533</v>
      </c>
      <c r="U2122" s="5">
        <f>YEAR(SalesDataTable[[#This Row],[Order Date]])</f>
        <v>2026</v>
      </c>
      <c r="V2122" s="8" t="str">
        <f>"Q"&amp;ROUNDUP(MONTH(SalesDataTable[[#This Row],[Order Date]])/3,0)</f>
        <v>Q4</v>
      </c>
      <c r="W2122" s="9">
        <f>MONTH(SalesDataTable[[#This Row],[Order Date]])</f>
        <v>10</v>
      </c>
      <c r="X2122" s="8" t="str">
        <f>TEXT(SalesDataTable[[#This Row],[Order Date]],"mmm")</f>
        <v>Oct</v>
      </c>
    </row>
    <row r="2123" spans="1:24" ht="16">
      <c r="A2123" s="2">
        <v>1815</v>
      </c>
      <c r="B2123" s="3">
        <v>46311</v>
      </c>
      <c r="C2123" s="5">
        <f>YEAR(SalesDataTable[[#This Row],[Order Date]])</f>
        <v>2026</v>
      </c>
      <c r="D2123" s="14" t="str">
        <f>"Q"&amp;ROUNDUP(MONTH(SalesDataTable[[#This Row],[Order Date]])/3,0)</f>
        <v>Q4</v>
      </c>
      <c r="E2123" s="5">
        <f>MONTH(SalesDataTable[[#This Row],[Order Date]])</f>
        <v>10</v>
      </c>
      <c r="F2123" s="5" t="str">
        <f>TEXT(SalesDataTable[[#This Row],[Order Date]], "MMM")</f>
        <v>Oct</v>
      </c>
      <c r="G2123" s="4" t="s">
        <v>20</v>
      </c>
      <c r="H2123" s="4" t="s">
        <v>21</v>
      </c>
      <c r="I2123" s="4" t="s">
        <v>2</v>
      </c>
      <c r="J2123" s="4" t="s">
        <v>16</v>
      </c>
      <c r="K2123" s="4" t="s">
        <v>34</v>
      </c>
      <c r="L2123" s="4" t="s">
        <v>38</v>
      </c>
      <c r="M2123" s="9">
        <v>1</v>
      </c>
      <c r="N2123" s="6">
        <v>121.92</v>
      </c>
      <c r="O2123" s="7">
        <v>0</v>
      </c>
      <c r="P2123" s="6">
        <v>71.02</v>
      </c>
      <c r="Q2123" s="6">
        <f t="shared" si="132"/>
        <v>121.92</v>
      </c>
      <c r="R2123" s="6">
        <f t="shared" si="133"/>
        <v>71.02</v>
      </c>
      <c r="S2123" s="6">
        <f t="shared" si="134"/>
        <v>50.900000000000006</v>
      </c>
      <c r="T2123" s="8">
        <f t="shared" si="135"/>
        <v>0.41748687664042</v>
      </c>
      <c r="U2123" s="5">
        <f>YEAR(SalesDataTable[[#This Row],[Order Date]])</f>
        <v>2026</v>
      </c>
      <c r="V2123" s="8" t="str">
        <f>"Q"&amp;ROUNDUP(MONTH(SalesDataTable[[#This Row],[Order Date]])/3,0)</f>
        <v>Q4</v>
      </c>
      <c r="W2123" s="9">
        <f>MONTH(SalesDataTable[[#This Row],[Order Date]])</f>
        <v>10</v>
      </c>
      <c r="X2123" s="8" t="str">
        <f>TEXT(SalesDataTable[[#This Row],[Order Date]],"mmm")</f>
        <v>Oct</v>
      </c>
    </row>
    <row r="2124" spans="1:24" ht="16">
      <c r="A2124" s="2">
        <v>1820</v>
      </c>
      <c r="B2124" s="3">
        <v>46311</v>
      </c>
      <c r="C2124" s="5">
        <f>YEAR(SalesDataTable[[#This Row],[Order Date]])</f>
        <v>2026</v>
      </c>
      <c r="D2124" s="14" t="str">
        <f>"Q"&amp;ROUNDUP(MONTH(SalesDataTable[[#This Row],[Order Date]])/3,0)</f>
        <v>Q4</v>
      </c>
      <c r="E2124" s="5">
        <f>MONTH(SalesDataTable[[#This Row],[Order Date]])</f>
        <v>10</v>
      </c>
      <c r="F2124" s="5" t="str">
        <f>TEXT(SalesDataTable[[#This Row],[Order Date]], "MMM")</f>
        <v>Oct</v>
      </c>
      <c r="G2124" s="4" t="s">
        <v>6</v>
      </c>
      <c r="H2124" s="4" t="s">
        <v>7</v>
      </c>
      <c r="I2124" s="4" t="s">
        <v>2</v>
      </c>
      <c r="J2124" s="4" t="s">
        <v>3</v>
      </c>
      <c r="K2124" s="4" t="s">
        <v>14</v>
      </c>
      <c r="L2124" s="4" t="s">
        <v>15</v>
      </c>
      <c r="M2124" s="9">
        <v>3</v>
      </c>
      <c r="N2124" s="6">
        <v>36.46</v>
      </c>
      <c r="O2124" s="7">
        <v>0.05</v>
      </c>
      <c r="P2124" s="6">
        <v>13.9</v>
      </c>
      <c r="Q2124" s="6">
        <f t="shared" si="132"/>
        <v>103.91099999999999</v>
      </c>
      <c r="R2124" s="6">
        <f t="shared" si="133"/>
        <v>41.7</v>
      </c>
      <c r="S2124" s="6">
        <f t="shared" si="134"/>
        <v>62.210999999999984</v>
      </c>
      <c r="T2124" s="8">
        <f t="shared" si="135"/>
        <v>0.5986950370990558</v>
      </c>
      <c r="U2124" s="5">
        <f>YEAR(SalesDataTable[[#This Row],[Order Date]])</f>
        <v>2026</v>
      </c>
      <c r="V2124" s="8" t="str">
        <f>"Q"&amp;ROUNDUP(MONTH(SalesDataTable[[#This Row],[Order Date]])/3,0)</f>
        <v>Q4</v>
      </c>
      <c r="W2124" s="9">
        <f>MONTH(SalesDataTable[[#This Row],[Order Date]])</f>
        <v>10</v>
      </c>
      <c r="X2124" s="8" t="str">
        <f>TEXT(SalesDataTable[[#This Row],[Order Date]],"mmm")</f>
        <v>Oct</v>
      </c>
    </row>
    <row r="2125" spans="1:24" ht="16">
      <c r="A2125" s="2">
        <v>2028</v>
      </c>
      <c r="B2125" s="3">
        <v>46311</v>
      </c>
      <c r="C2125" s="5">
        <f>YEAR(SalesDataTable[[#This Row],[Order Date]])</f>
        <v>2026</v>
      </c>
      <c r="D2125" s="14" t="str">
        <f>"Q"&amp;ROUNDUP(MONTH(SalesDataTable[[#This Row],[Order Date]])/3,0)</f>
        <v>Q4</v>
      </c>
      <c r="E2125" s="5">
        <f>MONTH(SalesDataTable[[#This Row],[Order Date]])</f>
        <v>10</v>
      </c>
      <c r="F2125" s="5" t="str">
        <f>TEXT(SalesDataTable[[#This Row],[Order Date]], "MMM")</f>
        <v>Oct</v>
      </c>
      <c r="G2125" s="4" t="s">
        <v>20</v>
      </c>
      <c r="H2125" s="4" t="s">
        <v>21</v>
      </c>
      <c r="I2125" s="4" t="s">
        <v>19</v>
      </c>
      <c r="J2125" s="4" t="s">
        <v>16</v>
      </c>
      <c r="K2125" s="4" t="s">
        <v>34</v>
      </c>
      <c r="L2125" s="4" t="s">
        <v>45</v>
      </c>
      <c r="M2125" s="9">
        <v>3</v>
      </c>
      <c r="N2125" s="6">
        <v>51.89</v>
      </c>
      <c r="O2125" s="7">
        <v>0.1</v>
      </c>
      <c r="P2125" s="6">
        <v>21.56</v>
      </c>
      <c r="Q2125" s="6">
        <f t="shared" si="132"/>
        <v>140.10300000000001</v>
      </c>
      <c r="R2125" s="6">
        <f t="shared" si="133"/>
        <v>64.679999999999993</v>
      </c>
      <c r="S2125" s="6">
        <f t="shared" si="134"/>
        <v>75.423000000000016</v>
      </c>
      <c r="T2125" s="8">
        <f t="shared" si="135"/>
        <v>0.53833965011455864</v>
      </c>
      <c r="U2125" s="5">
        <f>YEAR(SalesDataTable[[#This Row],[Order Date]])</f>
        <v>2026</v>
      </c>
      <c r="V2125" s="8" t="str">
        <f>"Q"&amp;ROUNDUP(MONTH(SalesDataTable[[#This Row],[Order Date]])/3,0)</f>
        <v>Q4</v>
      </c>
      <c r="W2125" s="9">
        <f>MONTH(SalesDataTable[[#This Row],[Order Date]])</f>
        <v>10</v>
      </c>
      <c r="X2125" s="8" t="str">
        <f>TEXT(SalesDataTable[[#This Row],[Order Date]],"mmm")</f>
        <v>Oct</v>
      </c>
    </row>
    <row r="2126" spans="1:24" ht="16">
      <c r="A2126" s="2">
        <v>2741</v>
      </c>
      <c r="B2126" s="3">
        <v>46311</v>
      </c>
      <c r="C2126" s="5">
        <f>YEAR(SalesDataTable[[#This Row],[Order Date]])</f>
        <v>2026</v>
      </c>
      <c r="D2126" s="14" t="str">
        <f>"Q"&amp;ROUNDUP(MONTH(SalesDataTable[[#This Row],[Order Date]])/3,0)</f>
        <v>Q4</v>
      </c>
      <c r="E2126" s="5">
        <f>MONTH(SalesDataTable[[#This Row],[Order Date]])</f>
        <v>10</v>
      </c>
      <c r="F2126" s="5" t="str">
        <f>TEXT(SalesDataTable[[#This Row],[Order Date]], "MMM")</f>
        <v>Oct</v>
      </c>
      <c r="G2126" s="4" t="s">
        <v>20</v>
      </c>
      <c r="H2126" s="4" t="s">
        <v>21</v>
      </c>
      <c r="I2126" s="4" t="s">
        <v>2</v>
      </c>
      <c r="J2126" s="4" t="s">
        <v>3</v>
      </c>
      <c r="K2126" s="4" t="s">
        <v>34</v>
      </c>
      <c r="L2126" s="4" t="s">
        <v>35</v>
      </c>
      <c r="M2126" s="9">
        <v>1</v>
      </c>
      <c r="N2126" s="6">
        <v>40.75</v>
      </c>
      <c r="O2126" s="7">
        <v>0</v>
      </c>
      <c r="P2126" s="6">
        <v>14.7</v>
      </c>
      <c r="Q2126" s="6">
        <f t="shared" si="132"/>
        <v>40.75</v>
      </c>
      <c r="R2126" s="6">
        <f t="shared" si="133"/>
        <v>14.7</v>
      </c>
      <c r="S2126" s="6">
        <f t="shared" si="134"/>
        <v>26.05</v>
      </c>
      <c r="T2126" s="8">
        <f t="shared" si="135"/>
        <v>0.63926380368098157</v>
      </c>
      <c r="U2126" s="5">
        <f>YEAR(SalesDataTable[[#This Row],[Order Date]])</f>
        <v>2026</v>
      </c>
      <c r="V2126" s="8" t="str">
        <f>"Q"&amp;ROUNDUP(MONTH(SalesDataTable[[#This Row],[Order Date]])/3,0)</f>
        <v>Q4</v>
      </c>
      <c r="W2126" s="9">
        <f>MONTH(SalesDataTable[[#This Row],[Order Date]])</f>
        <v>10</v>
      </c>
      <c r="X2126" s="8" t="str">
        <f>TEXT(SalesDataTable[[#This Row],[Order Date]],"mmm")</f>
        <v>Oct</v>
      </c>
    </row>
    <row r="2127" spans="1:24" ht="16">
      <c r="A2127" s="2">
        <v>3602</v>
      </c>
      <c r="B2127" s="3">
        <v>46311</v>
      </c>
      <c r="C2127" s="5">
        <f>YEAR(SalesDataTable[[#This Row],[Order Date]])</f>
        <v>2026</v>
      </c>
      <c r="D2127" s="14" t="str">
        <f>"Q"&amp;ROUNDUP(MONTH(SalesDataTable[[#This Row],[Order Date]])/3,0)</f>
        <v>Q4</v>
      </c>
      <c r="E2127" s="5">
        <f>MONTH(SalesDataTable[[#This Row],[Order Date]])</f>
        <v>10</v>
      </c>
      <c r="F2127" s="5" t="str">
        <f>TEXT(SalesDataTable[[#This Row],[Order Date]], "MMM")</f>
        <v>Oct</v>
      </c>
      <c r="G2127" s="4" t="s">
        <v>11</v>
      </c>
      <c r="H2127" s="4" t="s">
        <v>25</v>
      </c>
      <c r="I2127" s="4" t="s">
        <v>8</v>
      </c>
      <c r="J2127" s="4" t="s">
        <v>16</v>
      </c>
      <c r="K2127" s="4" t="s">
        <v>23</v>
      </c>
      <c r="L2127" s="4" t="s">
        <v>24</v>
      </c>
      <c r="M2127" s="9">
        <v>4</v>
      </c>
      <c r="N2127" s="6">
        <v>345.13</v>
      </c>
      <c r="O2127" s="7">
        <v>0.05</v>
      </c>
      <c r="P2127" s="6">
        <v>200.02</v>
      </c>
      <c r="Q2127" s="6">
        <f t="shared" si="132"/>
        <v>1311.4939999999999</v>
      </c>
      <c r="R2127" s="6">
        <f t="shared" si="133"/>
        <v>800.08</v>
      </c>
      <c r="S2127" s="6">
        <f t="shared" si="134"/>
        <v>511.41399999999987</v>
      </c>
      <c r="T2127" s="8">
        <f t="shared" si="135"/>
        <v>0.38994764749209671</v>
      </c>
      <c r="U2127" s="5">
        <f>YEAR(SalesDataTable[[#This Row],[Order Date]])</f>
        <v>2026</v>
      </c>
      <c r="V2127" s="8" t="str">
        <f>"Q"&amp;ROUNDUP(MONTH(SalesDataTable[[#This Row],[Order Date]])/3,0)</f>
        <v>Q4</v>
      </c>
      <c r="W2127" s="9">
        <f>MONTH(SalesDataTable[[#This Row],[Order Date]])</f>
        <v>10</v>
      </c>
      <c r="X2127" s="8" t="str">
        <f>TEXT(SalesDataTable[[#This Row],[Order Date]],"mmm")</f>
        <v>Oct</v>
      </c>
    </row>
    <row r="2128" spans="1:24" ht="16">
      <c r="A2128" s="2">
        <v>4116</v>
      </c>
      <c r="B2128" s="3">
        <v>46311</v>
      </c>
      <c r="C2128" s="5">
        <f>YEAR(SalesDataTable[[#This Row],[Order Date]])</f>
        <v>2026</v>
      </c>
      <c r="D2128" s="14" t="str">
        <f>"Q"&amp;ROUNDUP(MONTH(SalesDataTable[[#This Row],[Order Date]])/3,0)</f>
        <v>Q4</v>
      </c>
      <c r="E2128" s="5">
        <f>MONTH(SalesDataTable[[#This Row],[Order Date]])</f>
        <v>10</v>
      </c>
      <c r="F2128" s="5" t="str">
        <f>TEXT(SalesDataTable[[#This Row],[Order Date]], "MMM")</f>
        <v>Oct</v>
      </c>
      <c r="G2128" s="4" t="s">
        <v>6</v>
      </c>
      <c r="H2128" s="4" t="s">
        <v>27</v>
      </c>
      <c r="I2128" s="4" t="s">
        <v>19</v>
      </c>
      <c r="J2128" s="4" t="s">
        <v>13</v>
      </c>
      <c r="K2128" s="4" t="s">
        <v>14</v>
      </c>
      <c r="L2128" s="4" t="s">
        <v>15</v>
      </c>
      <c r="M2128" s="9">
        <v>2</v>
      </c>
      <c r="N2128" s="6">
        <v>37.1</v>
      </c>
      <c r="O2128" s="7">
        <v>0</v>
      </c>
      <c r="P2128" s="6">
        <v>13.31</v>
      </c>
      <c r="Q2128" s="6">
        <f t="shared" si="132"/>
        <v>74.2</v>
      </c>
      <c r="R2128" s="6">
        <f t="shared" si="133"/>
        <v>26.62</v>
      </c>
      <c r="S2128" s="6">
        <f t="shared" si="134"/>
        <v>47.58</v>
      </c>
      <c r="T2128" s="8">
        <f t="shared" si="135"/>
        <v>0.64123989218328836</v>
      </c>
      <c r="U2128" s="5">
        <f>YEAR(SalesDataTable[[#This Row],[Order Date]])</f>
        <v>2026</v>
      </c>
      <c r="V2128" s="8" t="str">
        <f>"Q"&amp;ROUNDUP(MONTH(SalesDataTable[[#This Row],[Order Date]])/3,0)</f>
        <v>Q4</v>
      </c>
      <c r="W2128" s="9">
        <f>MONTH(SalesDataTable[[#This Row],[Order Date]])</f>
        <v>10</v>
      </c>
      <c r="X2128" s="8" t="str">
        <f>TEXT(SalesDataTable[[#This Row],[Order Date]],"mmm")</f>
        <v>Oct</v>
      </c>
    </row>
    <row r="2129" spans="1:24" ht="16">
      <c r="A2129" s="2">
        <v>4197</v>
      </c>
      <c r="B2129" s="3">
        <v>46311</v>
      </c>
      <c r="C2129" s="5">
        <f>YEAR(SalesDataTable[[#This Row],[Order Date]])</f>
        <v>2026</v>
      </c>
      <c r="D2129" s="14" t="str">
        <f>"Q"&amp;ROUNDUP(MONTH(SalesDataTable[[#This Row],[Order Date]])/3,0)</f>
        <v>Q4</v>
      </c>
      <c r="E2129" s="5">
        <f>MONTH(SalesDataTable[[#This Row],[Order Date]])</f>
        <v>10</v>
      </c>
      <c r="F2129" s="5" t="str">
        <f>TEXT(SalesDataTable[[#This Row],[Order Date]], "MMM")</f>
        <v>Oct</v>
      </c>
      <c r="G2129" s="4" t="s">
        <v>20</v>
      </c>
      <c r="H2129" s="4" t="s">
        <v>31</v>
      </c>
      <c r="I2129" s="4" t="s">
        <v>28</v>
      </c>
      <c r="J2129" s="4" t="s">
        <v>13</v>
      </c>
      <c r="K2129" s="4" t="s">
        <v>9</v>
      </c>
      <c r="L2129" s="4" t="s">
        <v>10</v>
      </c>
      <c r="M2129" s="9">
        <v>3</v>
      </c>
      <c r="N2129" s="6">
        <v>94.19</v>
      </c>
      <c r="O2129" s="7">
        <v>0</v>
      </c>
      <c r="P2129" s="6">
        <v>44.89</v>
      </c>
      <c r="Q2129" s="6">
        <f t="shared" si="132"/>
        <v>282.57</v>
      </c>
      <c r="R2129" s="6">
        <f t="shared" si="133"/>
        <v>134.67000000000002</v>
      </c>
      <c r="S2129" s="6">
        <f t="shared" si="134"/>
        <v>147.89999999999998</v>
      </c>
      <c r="T2129" s="8">
        <f t="shared" si="135"/>
        <v>0.52341012846374346</v>
      </c>
      <c r="U2129" s="5">
        <f>YEAR(SalesDataTable[[#This Row],[Order Date]])</f>
        <v>2026</v>
      </c>
      <c r="V2129" s="8" t="str">
        <f>"Q"&amp;ROUNDUP(MONTH(SalesDataTable[[#This Row],[Order Date]])/3,0)</f>
        <v>Q4</v>
      </c>
      <c r="W2129" s="9">
        <f>MONTH(SalesDataTable[[#This Row],[Order Date]])</f>
        <v>10</v>
      </c>
      <c r="X2129" s="8" t="str">
        <f>TEXT(SalesDataTable[[#This Row],[Order Date]],"mmm")</f>
        <v>Oct</v>
      </c>
    </row>
    <row r="2130" spans="1:24" ht="16">
      <c r="A2130" s="2">
        <v>360</v>
      </c>
      <c r="B2130" s="3">
        <v>46312</v>
      </c>
      <c r="C2130" s="5">
        <f>YEAR(SalesDataTable[[#This Row],[Order Date]])</f>
        <v>2026</v>
      </c>
      <c r="D2130" s="14" t="str">
        <f>"Q"&amp;ROUNDUP(MONTH(SalesDataTable[[#This Row],[Order Date]])/3,0)</f>
        <v>Q4</v>
      </c>
      <c r="E2130" s="5">
        <f>MONTH(SalesDataTable[[#This Row],[Order Date]])</f>
        <v>10</v>
      </c>
      <c r="F2130" s="5" t="str">
        <f>TEXT(SalesDataTable[[#This Row],[Order Date]], "MMM")</f>
        <v>Oct</v>
      </c>
      <c r="G2130" s="4" t="s">
        <v>20</v>
      </c>
      <c r="H2130" s="4" t="s">
        <v>33</v>
      </c>
      <c r="I2130" s="4" t="s">
        <v>2</v>
      </c>
      <c r="J2130" s="4" t="s">
        <v>3</v>
      </c>
      <c r="K2130" s="4" t="s">
        <v>23</v>
      </c>
      <c r="L2130" s="4" t="s">
        <v>40</v>
      </c>
      <c r="M2130" s="9">
        <v>2</v>
      </c>
      <c r="N2130" s="6">
        <v>82.52</v>
      </c>
      <c r="O2130" s="7">
        <v>0.05</v>
      </c>
      <c r="P2130" s="6">
        <v>38.61</v>
      </c>
      <c r="Q2130" s="6">
        <f t="shared" si="132"/>
        <v>156.78799999999998</v>
      </c>
      <c r="R2130" s="6">
        <f t="shared" si="133"/>
        <v>77.22</v>
      </c>
      <c r="S2130" s="6">
        <f t="shared" si="134"/>
        <v>79.567999999999984</v>
      </c>
      <c r="T2130" s="8">
        <f t="shared" si="135"/>
        <v>0.50748781794525089</v>
      </c>
      <c r="U2130" s="5">
        <f>YEAR(SalesDataTable[[#This Row],[Order Date]])</f>
        <v>2026</v>
      </c>
      <c r="V2130" s="8" t="str">
        <f>"Q"&amp;ROUNDUP(MONTH(SalesDataTable[[#This Row],[Order Date]])/3,0)</f>
        <v>Q4</v>
      </c>
      <c r="W2130" s="9">
        <f>MONTH(SalesDataTable[[#This Row],[Order Date]])</f>
        <v>10</v>
      </c>
      <c r="X2130" s="8" t="str">
        <f>TEXT(SalesDataTable[[#This Row],[Order Date]],"mmm")</f>
        <v>Oct</v>
      </c>
    </row>
    <row r="2131" spans="1:24" ht="16">
      <c r="A2131" s="2">
        <v>427</v>
      </c>
      <c r="B2131" s="3">
        <v>46312</v>
      </c>
      <c r="C2131" s="5">
        <f>YEAR(SalesDataTable[[#This Row],[Order Date]])</f>
        <v>2026</v>
      </c>
      <c r="D2131" s="14" t="str">
        <f>"Q"&amp;ROUNDUP(MONTH(SalesDataTable[[#This Row],[Order Date]])/3,0)</f>
        <v>Q4</v>
      </c>
      <c r="E2131" s="5">
        <f>MONTH(SalesDataTable[[#This Row],[Order Date]])</f>
        <v>10</v>
      </c>
      <c r="F2131" s="5" t="str">
        <f>TEXT(SalesDataTable[[#This Row],[Order Date]], "MMM")</f>
        <v>Oct</v>
      </c>
      <c r="G2131" s="4" t="s">
        <v>20</v>
      </c>
      <c r="H2131" s="4" t="s">
        <v>47</v>
      </c>
      <c r="I2131" s="4" t="s">
        <v>2</v>
      </c>
      <c r="J2131" s="4" t="s">
        <v>16</v>
      </c>
      <c r="K2131" s="4" t="s">
        <v>9</v>
      </c>
      <c r="L2131" s="4" t="s">
        <v>37</v>
      </c>
      <c r="M2131" s="9">
        <v>1</v>
      </c>
      <c r="N2131" s="6">
        <v>155.16</v>
      </c>
      <c r="O2131" s="7">
        <v>0</v>
      </c>
      <c r="P2131" s="6">
        <v>78.84</v>
      </c>
      <c r="Q2131" s="6">
        <f t="shared" si="132"/>
        <v>155.16</v>
      </c>
      <c r="R2131" s="6">
        <f t="shared" si="133"/>
        <v>78.84</v>
      </c>
      <c r="S2131" s="6">
        <f t="shared" si="134"/>
        <v>76.319999999999993</v>
      </c>
      <c r="T2131" s="8">
        <f t="shared" si="135"/>
        <v>0.49187935034802782</v>
      </c>
      <c r="U2131" s="5">
        <f>YEAR(SalesDataTable[[#This Row],[Order Date]])</f>
        <v>2026</v>
      </c>
      <c r="V2131" s="8" t="str">
        <f>"Q"&amp;ROUNDUP(MONTH(SalesDataTable[[#This Row],[Order Date]])/3,0)</f>
        <v>Q4</v>
      </c>
      <c r="W2131" s="9">
        <f>MONTH(SalesDataTable[[#This Row],[Order Date]])</f>
        <v>10</v>
      </c>
      <c r="X2131" s="8" t="str">
        <f>TEXT(SalesDataTable[[#This Row],[Order Date]],"mmm")</f>
        <v>Oct</v>
      </c>
    </row>
    <row r="2132" spans="1:24" ht="16">
      <c r="A2132" s="2">
        <v>1018</v>
      </c>
      <c r="B2132" s="3">
        <v>46312</v>
      </c>
      <c r="C2132" s="5">
        <f>YEAR(SalesDataTable[[#This Row],[Order Date]])</f>
        <v>2026</v>
      </c>
      <c r="D2132" s="14" t="str">
        <f>"Q"&amp;ROUNDUP(MONTH(SalesDataTable[[#This Row],[Order Date]])/3,0)</f>
        <v>Q4</v>
      </c>
      <c r="E2132" s="5">
        <f>MONTH(SalesDataTable[[#This Row],[Order Date]])</f>
        <v>10</v>
      </c>
      <c r="F2132" s="5" t="str">
        <f>TEXT(SalesDataTable[[#This Row],[Order Date]], "MMM")</f>
        <v>Oct</v>
      </c>
      <c r="G2132" s="4" t="s">
        <v>20</v>
      </c>
      <c r="H2132" s="4" t="s">
        <v>47</v>
      </c>
      <c r="I2132" s="4" t="s">
        <v>28</v>
      </c>
      <c r="J2132" s="4" t="s">
        <v>3</v>
      </c>
      <c r="K2132" s="4" t="s">
        <v>14</v>
      </c>
      <c r="L2132" s="4" t="s">
        <v>32</v>
      </c>
      <c r="M2132" s="9">
        <v>1</v>
      </c>
      <c r="N2132" s="6">
        <v>46.36</v>
      </c>
      <c r="O2132" s="7">
        <v>0.05</v>
      </c>
      <c r="P2132" s="6">
        <v>18.399999999999999</v>
      </c>
      <c r="Q2132" s="6">
        <f t="shared" si="132"/>
        <v>44.041999999999994</v>
      </c>
      <c r="R2132" s="6">
        <f t="shared" si="133"/>
        <v>18.399999999999999</v>
      </c>
      <c r="S2132" s="6">
        <f t="shared" si="134"/>
        <v>25.641999999999996</v>
      </c>
      <c r="T2132" s="8">
        <f t="shared" si="135"/>
        <v>0.58221697470596245</v>
      </c>
      <c r="U2132" s="5">
        <f>YEAR(SalesDataTable[[#This Row],[Order Date]])</f>
        <v>2026</v>
      </c>
      <c r="V2132" s="8" t="str">
        <f>"Q"&amp;ROUNDUP(MONTH(SalesDataTable[[#This Row],[Order Date]])/3,0)</f>
        <v>Q4</v>
      </c>
      <c r="W2132" s="9">
        <f>MONTH(SalesDataTable[[#This Row],[Order Date]])</f>
        <v>10</v>
      </c>
      <c r="X2132" s="8" t="str">
        <f>TEXT(SalesDataTable[[#This Row],[Order Date]],"mmm")</f>
        <v>Oct</v>
      </c>
    </row>
    <row r="2133" spans="1:24" ht="16">
      <c r="A2133" s="2">
        <v>1179</v>
      </c>
      <c r="B2133" s="3">
        <v>46312</v>
      </c>
      <c r="C2133" s="5">
        <f>YEAR(SalesDataTable[[#This Row],[Order Date]])</f>
        <v>2026</v>
      </c>
      <c r="D2133" s="14" t="str">
        <f>"Q"&amp;ROUNDUP(MONTH(SalesDataTable[[#This Row],[Order Date]])/3,0)</f>
        <v>Q4</v>
      </c>
      <c r="E2133" s="5">
        <f>MONTH(SalesDataTable[[#This Row],[Order Date]])</f>
        <v>10</v>
      </c>
      <c r="F2133" s="5" t="str">
        <f>TEXT(SalesDataTable[[#This Row],[Order Date]], "MMM")</f>
        <v>Oct</v>
      </c>
      <c r="G2133" s="4" t="s">
        <v>11</v>
      </c>
      <c r="H2133" s="4" t="s">
        <v>52</v>
      </c>
      <c r="I2133" s="4" t="s">
        <v>2</v>
      </c>
      <c r="J2133" s="4" t="s">
        <v>16</v>
      </c>
      <c r="K2133" s="4" t="s">
        <v>4</v>
      </c>
      <c r="L2133" s="4" t="s">
        <v>5</v>
      </c>
      <c r="M2133" s="9">
        <v>1</v>
      </c>
      <c r="N2133" s="6">
        <v>81.47</v>
      </c>
      <c r="O2133" s="7">
        <v>0</v>
      </c>
      <c r="P2133" s="6">
        <v>43.67</v>
      </c>
      <c r="Q2133" s="6">
        <f t="shared" si="132"/>
        <v>81.47</v>
      </c>
      <c r="R2133" s="6">
        <f t="shared" si="133"/>
        <v>43.67</v>
      </c>
      <c r="S2133" s="6">
        <f t="shared" si="134"/>
        <v>37.799999999999997</v>
      </c>
      <c r="T2133" s="8">
        <f t="shared" si="135"/>
        <v>0.463974469129741</v>
      </c>
      <c r="U2133" s="5">
        <f>YEAR(SalesDataTable[[#This Row],[Order Date]])</f>
        <v>2026</v>
      </c>
      <c r="V2133" s="8" t="str">
        <f>"Q"&amp;ROUNDUP(MONTH(SalesDataTable[[#This Row],[Order Date]])/3,0)</f>
        <v>Q4</v>
      </c>
      <c r="W2133" s="9">
        <f>MONTH(SalesDataTable[[#This Row],[Order Date]])</f>
        <v>10</v>
      </c>
      <c r="X2133" s="8" t="str">
        <f>TEXT(SalesDataTable[[#This Row],[Order Date]],"mmm")</f>
        <v>Oct</v>
      </c>
    </row>
    <row r="2134" spans="1:24" ht="16">
      <c r="A2134" s="2">
        <v>2267</v>
      </c>
      <c r="B2134" s="3">
        <v>46312</v>
      </c>
      <c r="C2134" s="5">
        <f>YEAR(SalesDataTable[[#This Row],[Order Date]])</f>
        <v>2026</v>
      </c>
      <c r="D2134" s="14" t="str">
        <f>"Q"&amp;ROUNDUP(MONTH(SalesDataTable[[#This Row],[Order Date]])/3,0)</f>
        <v>Q4</v>
      </c>
      <c r="E2134" s="5">
        <f>MONTH(SalesDataTable[[#This Row],[Order Date]])</f>
        <v>10</v>
      </c>
      <c r="F2134" s="5" t="str">
        <f>TEXT(SalesDataTable[[#This Row],[Order Date]], "MMM")</f>
        <v>Oct</v>
      </c>
      <c r="G2134" s="4" t="s">
        <v>0</v>
      </c>
      <c r="H2134" s="4" t="s">
        <v>50</v>
      </c>
      <c r="I2134" s="4" t="s">
        <v>2</v>
      </c>
      <c r="J2134" s="4" t="s">
        <v>3</v>
      </c>
      <c r="K2134" s="4" t="s">
        <v>14</v>
      </c>
      <c r="L2134" s="4" t="s">
        <v>44</v>
      </c>
      <c r="M2134" s="9">
        <v>1</v>
      </c>
      <c r="N2134" s="6">
        <v>134.31</v>
      </c>
      <c r="O2134" s="7">
        <v>0.05</v>
      </c>
      <c r="P2134" s="6">
        <v>67.239999999999995</v>
      </c>
      <c r="Q2134" s="6">
        <f t="shared" si="132"/>
        <v>127.5945</v>
      </c>
      <c r="R2134" s="6">
        <f t="shared" si="133"/>
        <v>67.239999999999995</v>
      </c>
      <c r="S2134" s="6">
        <f t="shared" si="134"/>
        <v>60.354500000000002</v>
      </c>
      <c r="T2134" s="8">
        <f t="shared" si="135"/>
        <v>0.47301803761133909</v>
      </c>
      <c r="U2134" s="5">
        <f>YEAR(SalesDataTable[[#This Row],[Order Date]])</f>
        <v>2026</v>
      </c>
      <c r="V2134" s="8" t="str">
        <f>"Q"&amp;ROUNDUP(MONTH(SalesDataTable[[#This Row],[Order Date]])/3,0)</f>
        <v>Q4</v>
      </c>
      <c r="W2134" s="9">
        <f>MONTH(SalesDataTable[[#This Row],[Order Date]])</f>
        <v>10</v>
      </c>
      <c r="X2134" s="8" t="str">
        <f>TEXT(SalesDataTable[[#This Row],[Order Date]],"mmm")</f>
        <v>Oct</v>
      </c>
    </row>
    <row r="2135" spans="1:24" ht="16">
      <c r="A2135" s="2">
        <v>2656</v>
      </c>
      <c r="B2135" s="3">
        <v>46312</v>
      </c>
      <c r="C2135" s="5">
        <f>YEAR(SalesDataTable[[#This Row],[Order Date]])</f>
        <v>2026</v>
      </c>
      <c r="D2135" s="14" t="str">
        <f>"Q"&amp;ROUNDUP(MONTH(SalesDataTable[[#This Row],[Order Date]])/3,0)</f>
        <v>Q4</v>
      </c>
      <c r="E2135" s="5">
        <f>MONTH(SalesDataTable[[#This Row],[Order Date]])</f>
        <v>10</v>
      </c>
      <c r="F2135" s="5" t="str">
        <f>TEXT(SalesDataTable[[#This Row],[Order Date]], "MMM")</f>
        <v>Oct</v>
      </c>
      <c r="G2135" s="4" t="s">
        <v>11</v>
      </c>
      <c r="H2135" s="4" t="s">
        <v>52</v>
      </c>
      <c r="I2135" s="4" t="s">
        <v>2</v>
      </c>
      <c r="J2135" s="4" t="s">
        <v>13</v>
      </c>
      <c r="K2135" s="4" t="s">
        <v>23</v>
      </c>
      <c r="L2135" s="4" t="s">
        <v>51</v>
      </c>
      <c r="M2135" s="9">
        <v>1</v>
      </c>
      <c r="N2135" s="6">
        <v>123.11</v>
      </c>
      <c r="O2135" s="7">
        <v>0</v>
      </c>
      <c r="P2135" s="6">
        <v>58.99</v>
      </c>
      <c r="Q2135" s="6">
        <f t="shared" si="132"/>
        <v>123.11</v>
      </c>
      <c r="R2135" s="6">
        <f t="shared" si="133"/>
        <v>58.99</v>
      </c>
      <c r="S2135" s="6">
        <f t="shared" si="134"/>
        <v>64.12</v>
      </c>
      <c r="T2135" s="8">
        <f t="shared" si="135"/>
        <v>0.52083502558687356</v>
      </c>
      <c r="U2135" s="5">
        <f>YEAR(SalesDataTable[[#This Row],[Order Date]])</f>
        <v>2026</v>
      </c>
      <c r="V2135" s="8" t="str">
        <f>"Q"&amp;ROUNDUP(MONTH(SalesDataTable[[#This Row],[Order Date]])/3,0)</f>
        <v>Q4</v>
      </c>
      <c r="W2135" s="9">
        <f>MONTH(SalesDataTable[[#This Row],[Order Date]])</f>
        <v>10</v>
      </c>
      <c r="X2135" s="8" t="str">
        <f>TEXT(SalesDataTable[[#This Row],[Order Date]],"mmm")</f>
        <v>Oct</v>
      </c>
    </row>
    <row r="2136" spans="1:24" ht="16">
      <c r="A2136" s="2">
        <v>2867</v>
      </c>
      <c r="B2136" s="3">
        <v>46312</v>
      </c>
      <c r="C2136" s="5">
        <f>YEAR(SalesDataTable[[#This Row],[Order Date]])</f>
        <v>2026</v>
      </c>
      <c r="D2136" s="14" t="str">
        <f>"Q"&amp;ROUNDUP(MONTH(SalesDataTable[[#This Row],[Order Date]])/3,0)</f>
        <v>Q4</v>
      </c>
      <c r="E2136" s="5">
        <f>MONTH(SalesDataTable[[#This Row],[Order Date]])</f>
        <v>10</v>
      </c>
      <c r="F2136" s="5" t="str">
        <f>TEXT(SalesDataTable[[#This Row],[Order Date]], "MMM")</f>
        <v>Oct</v>
      </c>
      <c r="G2136" s="4" t="s">
        <v>6</v>
      </c>
      <c r="H2136" s="4" t="s">
        <v>27</v>
      </c>
      <c r="I2136" s="4" t="s">
        <v>2</v>
      </c>
      <c r="J2136" s="4" t="s">
        <v>13</v>
      </c>
      <c r="K2136" s="4" t="s">
        <v>23</v>
      </c>
      <c r="L2136" s="4" t="s">
        <v>40</v>
      </c>
      <c r="M2136" s="9">
        <v>1</v>
      </c>
      <c r="N2136" s="6">
        <v>81.239999999999995</v>
      </c>
      <c r="O2136" s="7">
        <v>0</v>
      </c>
      <c r="P2136" s="6">
        <v>38.65</v>
      </c>
      <c r="Q2136" s="6">
        <f t="shared" si="132"/>
        <v>81.239999999999995</v>
      </c>
      <c r="R2136" s="6">
        <f t="shared" si="133"/>
        <v>38.65</v>
      </c>
      <c r="S2136" s="6">
        <f t="shared" si="134"/>
        <v>42.589999999999996</v>
      </c>
      <c r="T2136" s="8">
        <f t="shared" si="135"/>
        <v>0.52424913835548992</v>
      </c>
      <c r="U2136" s="5">
        <f>YEAR(SalesDataTable[[#This Row],[Order Date]])</f>
        <v>2026</v>
      </c>
      <c r="V2136" s="8" t="str">
        <f>"Q"&amp;ROUNDUP(MONTH(SalesDataTable[[#This Row],[Order Date]])/3,0)</f>
        <v>Q4</v>
      </c>
      <c r="W2136" s="9">
        <f>MONTH(SalesDataTable[[#This Row],[Order Date]])</f>
        <v>10</v>
      </c>
      <c r="X2136" s="8" t="str">
        <f>TEXT(SalesDataTable[[#This Row],[Order Date]],"mmm")</f>
        <v>Oct</v>
      </c>
    </row>
    <row r="2137" spans="1:24" ht="16">
      <c r="A2137" s="2">
        <v>3335</v>
      </c>
      <c r="B2137" s="3">
        <v>46312</v>
      </c>
      <c r="C2137" s="5">
        <f>YEAR(SalesDataTable[[#This Row],[Order Date]])</f>
        <v>2026</v>
      </c>
      <c r="D2137" s="14" t="str">
        <f>"Q"&amp;ROUNDUP(MONTH(SalesDataTable[[#This Row],[Order Date]])/3,0)</f>
        <v>Q4</v>
      </c>
      <c r="E2137" s="5">
        <f>MONTH(SalesDataTable[[#This Row],[Order Date]])</f>
        <v>10</v>
      </c>
      <c r="F2137" s="5" t="str">
        <f>TEXT(SalesDataTable[[#This Row],[Order Date]], "MMM")</f>
        <v>Oct</v>
      </c>
      <c r="G2137" s="4" t="s">
        <v>0</v>
      </c>
      <c r="H2137" s="4" t="s">
        <v>36</v>
      </c>
      <c r="I2137" s="4" t="s">
        <v>28</v>
      </c>
      <c r="J2137" s="4" t="s">
        <v>3</v>
      </c>
      <c r="K2137" s="4" t="s">
        <v>9</v>
      </c>
      <c r="L2137" s="4" t="s">
        <v>46</v>
      </c>
      <c r="M2137" s="9">
        <v>1</v>
      </c>
      <c r="N2137" s="6">
        <v>70.81</v>
      </c>
      <c r="O2137" s="7">
        <v>0.15</v>
      </c>
      <c r="P2137" s="6">
        <v>32.93</v>
      </c>
      <c r="Q2137" s="6">
        <f t="shared" si="132"/>
        <v>60.188499999999998</v>
      </c>
      <c r="R2137" s="6">
        <f t="shared" si="133"/>
        <v>32.93</v>
      </c>
      <c r="S2137" s="6">
        <f t="shared" si="134"/>
        <v>27.258499999999998</v>
      </c>
      <c r="T2137" s="8">
        <f t="shared" si="135"/>
        <v>0.45288551799762411</v>
      </c>
      <c r="U2137" s="5">
        <f>YEAR(SalesDataTable[[#This Row],[Order Date]])</f>
        <v>2026</v>
      </c>
      <c r="V2137" s="8" t="str">
        <f>"Q"&amp;ROUNDUP(MONTH(SalesDataTable[[#This Row],[Order Date]])/3,0)</f>
        <v>Q4</v>
      </c>
      <c r="W2137" s="9">
        <f>MONTH(SalesDataTable[[#This Row],[Order Date]])</f>
        <v>10</v>
      </c>
      <c r="X2137" s="8" t="str">
        <f>TEXT(SalesDataTable[[#This Row],[Order Date]],"mmm")</f>
        <v>Oct</v>
      </c>
    </row>
    <row r="2138" spans="1:24" ht="16">
      <c r="A2138" s="2">
        <v>3770</v>
      </c>
      <c r="B2138" s="3">
        <v>46312</v>
      </c>
      <c r="C2138" s="5">
        <f>YEAR(SalesDataTable[[#This Row],[Order Date]])</f>
        <v>2026</v>
      </c>
      <c r="D2138" s="14" t="str">
        <f>"Q"&amp;ROUNDUP(MONTH(SalesDataTable[[#This Row],[Order Date]])/3,0)</f>
        <v>Q4</v>
      </c>
      <c r="E2138" s="5">
        <f>MONTH(SalesDataTable[[#This Row],[Order Date]])</f>
        <v>10</v>
      </c>
      <c r="F2138" s="5" t="str">
        <f>TEXT(SalesDataTable[[#This Row],[Order Date]], "MMM")</f>
        <v>Oct</v>
      </c>
      <c r="G2138" s="4" t="s">
        <v>20</v>
      </c>
      <c r="H2138" s="4" t="s">
        <v>47</v>
      </c>
      <c r="I2138" s="4" t="s">
        <v>2</v>
      </c>
      <c r="J2138" s="4" t="s">
        <v>16</v>
      </c>
      <c r="K2138" s="4" t="s">
        <v>23</v>
      </c>
      <c r="L2138" s="4" t="s">
        <v>29</v>
      </c>
      <c r="M2138" s="9">
        <v>6</v>
      </c>
      <c r="N2138" s="6">
        <v>200.26</v>
      </c>
      <c r="O2138" s="7">
        <v>0</v>
      </c>
      <c r="P2138" s="6">
        <v>106.71</v>
      </c>
      <c r="Q2138" s="6">
        <f t="shared" si="132"/>
        <v>1201.56</v>
      </c>
      <c r="R2138" s="6">
        <f t="shared" si="133"/>
        <v>640.26</v>
      </c>
      <c r="S2138" s="6">
        <f t="shared" si="134"/>
        <v>561.29999999999995</v>
      </c>
      <c r="T2138" s="8">
        <f t="shared" si="135"/>
        <v>0.46714271447118744</v>
      </c>
      <c r="U2138" s="5">
        <f>YEAR(SalesDataTable[[#This Row],[Order Date]])</f>
        <v>2026</v>
      </c>
      <c r="V2138" s="8" t="str">
        <f>"Q"&amp;ROUNDUP(MONTH(SalesDataTable[[#This Row],[Order Date]])/3,0)</f>
        <v>Q4</v>
      </c>
      <c r="W2138" s="9">
        <f>MONTH(SalesDataTable[[#This Row],[Order Date]])</f>
        <v>10</v>
      </c>
      <c r="X2138" s="8" t="str">
        <f>TEXT(SalesDataTable[[#This Row],[Order Date]],"mmm")</f>
        <v>Oct</v>
      </c>
    </row>
    <row r="2139" spans="1:24" ht="16">
      <c r="A2139" s="2">
        <v>4065</v>
      </c>
      <c r="B2139" s="3">
        <v>46312</v>
      </c>
      <c r="C2139" s="5">
        <f>YEAR(SalesDataTable[[#This Row],[Order Date]])</f>
        <v>2026</v>
      </c>
      <c r="D2139" s="14" t="str">
        <f>"Q"&amp;ROUNDUP(MONTH(SalesDataTable[[#This Row],[Order Date]])/3,0)</f>
        <v>Q4</v>
      </c>
      <c r="E2139" s="5">
        <f>MONTH(SalesDataTable[[#This Row],[Order Date]])</f>
        <v>10</v>
      </c>
      <c r="F2139" s="5" t="str">
        <f>TEXT(SalesDataTable[[#This Row],[Order Date]], "MMM")</f>
        <v>Oct</v>
      </c>
      <c r="G2139" s="4" t="s">
        <v>20</v>
      </c>
      <c r="H2139" s="4" t="s">
        <v>21</v>
      </c>
      <c r="I2139" s="4" t="s">
        <v>2</v>
      </c>
      <c r="J2139" s="4" t="s">
        <v>13</v>
      </c>
      <c r="K2139" s="4" t="s">
        <v>34</v>
      </c>
      <c r="L2139" s="4" t="s">
        <v>42</v>
      </c>
      <c r="M2139" s="9">
        <v>3</v>
      </c>
      <c r="N2139" s="6">
        <v>36.75</v>
      </c>
      <c r="O2139" s="7">
        <v>0.05</v>
      </c>
      <c r="P2139" s="6">
        <v>13.71</v>
      </c>
      <c r="Q2139" s="6">
        <f t="shared" si="132"/>
        <v>104.7375</v>
      </c>
      <c r="R2139" s="6">
        <f t="shared" si="133"/>
        <v>41.13</v>
      </c>
      <c r="S2139" s="6">
        <f t="shared" si="134"/>
        <v>63.607499999999995</v>
      </c>
      <c r="T2139" s="8">
        <f t="shared" si="135"/>
        <v>0.60730397422126747</v>
      </c>
      <c r="U2139" s="5">
        <f>YEAR(SalesDataTable[[#This Row],[Order Date]])</f>
        <v>2026</v>
      </c>
      <c r="V2139" s="8" t="str">
        <f>"Q"&amp;ROUNDUP(MONTH(SalesDataTable[[#This Row],[Order Date]])/3,0)</f>
        <v>Q4</v>
      </c>
      <c r="W2139" s="9">
        <f>MONTH(SalesDataTable[[#This Row],[Order Date]])</f>
        <v>10</v>
      </c>
      <c r="X2139" s="8" t="str">
        <f>TEXT(SalesDataTable[[#This Row],[Order Date]],"mmm")</f>
        <v>Oct</v>
      </c>
    </row>
    <row r="2140" spans="1:24" ht="16">
      <c r="A2140" s="2">
        <v>4222</v>
      </c>
      <c r="B2140" s="3">
        <v>46312</v>
      </c>
      <c r="C2140" s="5">
        <f>YEAR(SalesDataTable[[#This Row],[Order Date]])</f>
        <v>2026</v>
      </c>
      <c r="D2140" s="14" t="str">
        <f>"Q"&amp;ROUNDUP(MONTH(SalesDataTable[[#This Row],[Order Date]])/3,0)</f>
        <v>Q4</v>
      </c>
      <c r="E2140" s="5">
        <f>MONTH(SalesDataTable[[#This Row],[Order Date]])</f>
        <v>10</v>
      </c>
      <c r="F2140" s="5" t="str">
        <f>TEXT(SalesDataTable[[#This Row],[Order Date]], "MMM")</f>
        <v>Oct</v>
      </c>
      <c r="G2140" s="4" t="s">
        <v>11</v>
      </c>
      <c r="H2140" s="4" t="s">
        <v>52</v>
      </c>
      <c r="I2140" s="4" t="s">
        <v>2</v>
      </c>
      <c r="J2140" s="4" t="s">
        <v>3</v>
      </c>
      <c r="K2140" s="4" t="s">
        <v>9</v>
      </c>
      <c r="L2140" s="4" t="s">
        <v>10</v>
      </c>
      <c r="M2140" s="9">
        <v>2</v>
      </c>
      <c r="N2140" s="6">
        <v>92.41</v>
      </c>
      <c r="O2140" s="7">
        <v>0.1</v>
      </c>
      <c r="P2140" s="6">
        <v>45.42</v>
      </c>
      <c r="Q2140" s="6">
        <f t="shared" si="132"/>
        <v>166.33799999999999</v>
      </c>
      <c r="R2140" s="6">
        <f t="shared" si="133"/>
        <v>90.84</v>
      </c>
      <c r="S2140" s="6">
        <f t="shared" si="134"/>
        <v>75.49799999999999</v>
      </c>
      <c r="T2140" s="8">
        <f t="shared" si="135"/>
        <v>0.4538830573891714</v>
      </c>
      <c r="U2140" s="5">
        <f>YEAR(SalesDataTable[[#This Row],[Order Date]])</f>
        <v>2026</v>
      </c>
      <c r="V2140" s="8" t="str">
        <f>"Q"&amp;ROUNDUP(MONTH(SalesDataTable[[#This Row],[Order Date]])/3,0)</f>
        <v>Q4</v>
      </c>
      <c r="W2140" s="9">
        <f>MONTH(SalesDataTable[[#This Row],[Order Date]])</f>
        <v>10</v>
      </c>
      <c r="X2140" s="8" t="str">
        <f>TEXT(SalesDataTable[[#This Row],[Order Date]],"mmm")</f>
        <v>Oct</v>
      </c>
    </row>
    <row r="2141" spans="1:24" ht="16">
      <c r="A2141" s="2">
        <v>4304</v>
      </c>
      <c r="B2141" s="3">
        <v>46312</v>
      </c>
      <c r="C2141" s="5">
        <f>YEAR(SalesDataTable[[#This Row],[Order Date]])</f>
        <v>2026</v>
      </c>
      <c r="D2141" s="14" t="str">
        <f>"Q"&amp;ROUNDUP(MONTH(SalesDataTable[[#This Row],[Order Date]])/3,0)</f>
        <v>Q4</v>
      </c>
      <c r="E2141" s="5">
        <f>MONTH(SalesDataTable[[#This Row],[Order Date]])</f>
        <v>10</v>
      </c>
      <c r="F2141" s="5" t="str">
        <f>TEXT(SalesDataTable[[#This Row],[Order Date]], "MMM")</f>
        <v>Oct</v>
      </c>
      <c r="G2141" s="4" t="s">
        <v>6</v>
      </c>
      <c r="H2141" s="4" t="s">
        <v>49</v>
      </c>
      <c r="I2141" s="4" t="s">
        <v>19</v>
      </c>
      <c r="J2141" s="4" t="s">
        <v>13</v>
      </c>
      <c r="K2141" s="4" t="s">
        <v>34</v>
      </c>
      <c r="L2141" s="4" t="s">
        <v>35</v>
      </c>
      <c r="M2141" s="9">
        <v>1</v>
      </c>
      <c r="N2141" s="6">
        <v>40.67</v>
      </c>
      <c r="O2141" s="7">
        <v>0</v>
      </c>
      <c r="P2141" s="6">
        <v>15.09</v>
      </c>
      <c r="Q2141" s="6">
        <f t="shared" si="132"/>
        <v>40.67</v>
      </c>
      <c r="R2141" s="6">
        <f t="shared" si="133"/>
        <v>15.09</v>
      </c>
      <c r="S2141" s="6">
        <f t="shared" si="134"/>
        <v>25.580000000000002</v>
      </c>
      <c r="T2141" s="8">
        <f t="shared" si="135"/>
        <v>0.62896483894762722</v>
      </c>
      <c r="U2141" s="5">
        <f>YEAR(SalesDataTable[[#This Row],[Order Date]])</f>
        <v>2026</v>
      </c>
      <c r="V2141" s="8" t="str">
        <f>"Q"&amp;ROUNDUP(MONTH(SalesDataTable[[#This Row],[Order Date]])/3,0)</f>
        <v>Q4</v>
      </c>
      <c r="W2141" s="9">
        <f>MONTH(SalesDataTable[[#This Row],[Order Date]])</f>
        <v>10</v>
      </c>
      <c r="X2141" s="8" t="str">
        <f>TEXT(SalesDataTable[[#This Row],[Order Date]],"mmm")</f>
        <v>Oct</v>
      </c>
    </row>
    <row r="2142" spans="1:24" ht="16">
      <c r="A2142" s="2">
        <v>109</v>
      </c>
      <c r="B2142" s="3">
        <v>46313</v>
      </c>
      <c r="C2142" s="5">
        <f>YEAR(SalesDataTable[[#This Row],[Order Date]])</f>
        <v>2026</v>
      </c>
      <c r="D2142" s="14" t="str">
        <f>"Q"&amp;ROUNDUP(MONTH(SalesDataTable[[#This Row],[Order Date]])/3,0)</f>
        <v>Q4</v>
      </c>
      <c r="E2142" s="5">
        <f>MONTH(SalesDataTable[[#This Row],[Order Date]])</f>
        <v>10</v>
      </c>
      <c r="F2142" s="5" t="str">
        <f>TEXT(SalesDataTable[[#This Row],[Order Date]], "MMM")</f>
        <v>Oct</v>
      </c>
      <c r="G2142" s="4" t="s">
        <v>6</v>
      </c>
      <c r="H2142" s="4" t="s">
        <v>7</v>
      </c>
      <c r="I2142" s="4" t="s">
        <v>2</v>
      </c>
      <c r="J2142" s="4" t="s">
        <v>3</v>
      </c>
      <c r="K2142" s="4" t="s">
        <v>9</v>
      </c>
      <c r="L2142" s="4" t="s">
        <v>10</v>
      </c>
      <c r="M2142" s="9">
        <v>1</v>
      </c>
      <c r="N2142" s="6">
        <v>90.09</v>
      </c>
      <c r="O2142" s="7">
        <v>0</v>
      </c>
      <c r="P2142" s="6">
        <v>45.17</v>
      </c>
      <c r="Q2142" s="6">
        <f t="shared" si="132"/>
        <v>90.09</v>
      </c>
      <c r="R2142" s="6">
        <f t="shared" si="133"/>
        <v>45.17</v>
      </c>
      <c r="S2142" s="6">
        <f t="shared" si="134"/>
        <v>44.92</v>
      </c>
      <c r="T2142" s="8">
        <f t="shared" si="135"/>
        <v>0.49861249861249862</v>
      </c>
      <c r="U2142" s="5">
        <f>YEAR(SalesDataTable[[#This Row],[Order Date]])</f>
        <v>2026</v>
      </c>
      <c r="V2142" s="8" t="str">
        <f>"Q"&amp;ROUNDUP(MONTH(SalesDataTable[[#This Row],[Order Date]])/3,0)</f>
        <v>Q4</v>
      </c>
      <c r="W2142" s="9">
        <f>MONTH(SalesDataTable[[#This Row],[Order Date]])</f>
        <v>10</v>
      </c>
      <c r="X2142" s="8" t="str">
        <f>TEXT(SalesDataTable[[#This Row],[Order Date]],"mmm")</f>
        <v>Oct</v>
      </c>
    </row>
    <row r="2143" spans="1:24" ht="16">
      <c r="A2143" s="2">
        <v>744</v>
      </c>
      <c r="B2143" s="3">
        <v>46313</v>
      </c>
      <c r="C2143" s="5">
        <f>YEAR(SalesDataTable[[#This Row],[Order Date]])</f>
        <v>2026</v>
      </c>
      <c r="D2143" s="14" t="str">
        <f>"Q"&amp;ROUNDUP(MONTH(SalesDataTable[[#This Row],[Order Date]])/3,0)</f>
        <v>Q4</v>
      </c>
      <c r="E2143" s="5">
        <f>MONTH(SalesDataTable[[#This Row],[Order Date]])</f>
        <v>10</v>
      </c>
      <c r="F2143" s="5" t="str">
        <f>TEXT(SalesDataTable[[#This Row],[Order Date]], "MMM")</f>
        <v>Oct</v>
      </c>
      <c r="G2143" s="4" t="s">
        <v>11</v>
      </c>
      <c r="H2143" s="4" t="s">
        <v>39</v>
      </c>
      <c r="I2143" s="4" t="s">
        <v>2</v>
      </c>
      <c r="J2143" s="4" t="s">
        <v>3</v>
      </c>
      <c r="K2143" s="4" t="s">
        <v>14</v>
      </c>
      <c r="L2143" s="4" t="s">
        <v>15</v>
      </c>
      <c r="M2143" s="9">
        <v>1</v>
      </c>
      <c r="N2143" s="6">
        <v>36.83</v>
      </c>
      <c r="O2143" s="7">
        <v>0</v>
      </c>
      <c r="P2143" s="6">
        <v>13.64</v>
      </c>
      <c r="Q2143" s="6">
        <f t="shared" si="132"/>
        <v>36.83</v>
      </c>
      <c r="R2143" s="6">
        <f t="shared" si="133"/>
        <v>13.64</v>
      </c>
      <c r="S2143" s="6">
        <f t="shared" si="134"/>
        <v>23.189999999999998</v>
      </c>
      <c r="T2143" s="8">
        <f t="shared" si="135"/>
        <v>0.62964974205810476</v>
      </c>
      <c r="U2143" s="5">
        <f>YEAR(SalesDataTable[[#This Row],[Order Date]])</f>
        <v>2026</v>
      </c>
      <c r="V2143" s="8" t="str">
        <f>"Q"&amp;ROUNDUP(MONTH(SalesDataTable[[#This Row],[Order Date]])/3,0)</f>
        <v>Q4</v>
      </c>
      <c r="W2143" s="9">
        <f>MONTH(SalesDataTable[[#This Row],[Order Date]])</f>
        <v>10</v>
      </c>
      <c r="X2143" s="8" t="str">
        <f>TEXT(SalesDataTable[[#This Row],[Order Date]],"mmm")</f>
        <v>Oct</v>
      </c>
    </row>
    <row r="2144" spans="1:24" ht="16">
      <c r="A2144" s="2">
        <v>960</v>
      </c>
      <c r="B2144" s="3">
        <v>46313</v>
      </c>
      <c r="C2144" s="5">
        <f>YEAR(SalesDataTable[[#This Row],[Order Date]])</f>
        <v>2026</v>
      </c>
      <c r="D2144" s="14" t="str">
        <f>"Q"&amp;ROUNDUP(MONTH(SalesDataTable[[#This Row],[Order Date]])/3,0)</f>
        <v>Q4</v>
      </c>
      <c r="E2144" s="5">
        <f>MONTH(SalesDataTable[[#This Row],[Order Date]])</f>
        <v>10</v>
      </c>
      <c r="F2144" s="5" t="str">
        <f>TEXT(SalesDataTable[[#This Row],[Order Date]], "MMM")</f>
        <v>Oct</v>
      </c>
      <c r="G2144" s="4" t="s">
        <v>6</v>
      </c>
      <c r="H2144" s="4" t="s">
        <v>43</v>
      </c>
      <c r="I2144" s="4" t="s">
        <v>28</v>
      </c>
      <c r="J2144" s="4" t="s">
        <v>3</v>
      </c>
      <c r="K2144" s="4" t="s">
        <v>23</v>
      </c>
      <c r="L2144" s="4" t="s">
        <v>29</v>
      </c>
      <c r="M2144" s="9">
        <v>5</v>
      </c>
      <c r="N2144" s="6">
        <v>196.37</v>
      </c>
      <c r="O2144" s="7">
        <v>0.05</v>
      </c>
      <c r="P2144" s="6">
        <v>103.51</v>
      </c>
      <c r="Q2144" s="6">
        <f t="shared" si="132"/>
        <v>932.75749999999994</v>
      </c>
      <c r="R2144" s="6">
        <f t="shared" si="133"/>
        <v>517.55000000000007</v>
      </c>
      <c r="S2144" s="6">
        <f t="shared" si="134"/>
        <v>415.20749999999987</v>
      </c>
      <c r="T2144" s="8">
        <f t="shared" si="135"/>
        <v>0.44513981393877816</v>
      </c>
      <c r="U2144" s="5">
        <f>YEAR(SalesDataTable[[#This Row],[Order Date]])</f>
        <v>2026</v>
      </c>
      <c r="V2144" s="8" t="str">
        <f>"Q"&amp;ROUNDUP(MONTH(SalesDataTable[[#This Row],[Order Date]])/3,0)</f>
        <v>Q4</v>
      </c>
      <c r="W2144" s="9">
        <f>MONTH(SalesDataTable[[#This Row],[Order Date]])</f>
        <v>10</v>
      </c>
      <c r="X2144" s="8" t="str">
        <f>TEXT(SalesDataTable[[#This Row],[Order Date]],"mmm")</f>
        <v>Oct</v>
      </c>
    </row>
    <row r="2145" spans="1:24" ht="16">
      <c r="A2145" s="2">
        <v>1389</v>
      </c>
      <c r="B2145" s="3">
        <v>46313</v>
      </c>
      <c r="C2145" s="5">
        <f>YEAR(SalesDataTable[[#This Row],[Order Date]])</f>
        <v>2026</v>
      </c>
      <c r="D2145" s="14" t="str">
        <f>"Q"&amp;ROUNDUP(MONTH(SalesDataTable[[#This Row],[Order Date]])/3,0)</f>
        <v>Q4</v>
      </c>
      <c r="E2145" s="5">
        <f>MONTH(SalesDataTable[[#This Row],[Order Date]])</f>
        <v>10</v>
      </c>
      <c r="F2145" s="5" t="str">
        <f>TEXT(SalesDataTable[[#This Row],[Order Date]], "MMM")</f>
        <v>Oct</v>
      </c>
      <c r="G2145" s="4" t="s">
        <v>0</v>
      </c>
      <c r="H2145" s="4" t="s">
        <v>50</v>
      </c>
      <c r="I2145" s="4" t="s">
        <v>2</v>
      </c>
      <c r="J2145" s="4" t="s">
        <v>13</v>
      </c>
      <c r="K2145" s="4" t="s">
        <v>9</v>
      </c>
      <c r="L2145" s="4" t="s">
        <v>10</v>
      </c>
      <c r="M2145" s="9">
        <v>2</v>
      </c>
      <c r="N2145" s="6">
        <v>93.73</v>
      </c>
      <c r="O2145" s="7">
        <v>0</v>
      </c>
      <c r="P2145" s="6">
        <v>44.79</v>
      </c>
      <c r="Q2145" s="6">
        <f t="shared" si="132"/>
        <v>187.46</v>
      </c>
      <c r="R2145" s="6">
        <f t="shared" si="133"/>
        <v>89.58</v>
      </c>
      <c r="S2145" s="6">
        <f t="shared" si="134"/>
        <v>97.88000000000001</v>
      </c>
      <c r="T2145" s="8">
        <f t="shared" si="135"/>
        <v>0.52213805611863873</v>
      </c>
      <c r="U2145" s="5">
        <f>YEAR(SalesDataTable[[#This Row],[Order Date]])</f>
        <v>2026</v>
      </c>
      <c r="V2145" s="8" t="str">
        <f>"Q"&amp;ROUNDUP(MONTH(SalesDataTable[[#This Row],[Order Date]])/3,0)</f>
        <v>Q4</v>
      </c>
      <c r="W2145" s="9">
        <f>MONTH(SalesDataTable[[#This Row],[Order Date]])</f>
        <v>10</v>
      </c>
      <c r="X2145" s="8" t="str">
        <f>TEXT(SalesDataTable[[#This Row],[Order Date]],"mmm")</f>
        <v>Oct</v>
      </c>
    </row>
    <row r="2146" spans="1:24" ht="16">
      <c r="A2146" s="2">
        <v>1493</v>
      </c>
      <c r="B2146" s="3">
        <v>46313</v>
      </c>
      <c r="C2146" s="5">
        <f>YEAR(SalesDataTable[[#This Row],[Order Date]])</f>
        <v>2026</v>
      </c>
      <c r="D2146" s="14" t="str">
        <f>"Q"&amp;ROUNDUP(MONTH(SalesDataTable[[#This Row],[Order Date]])/3,0)</f>
        <v>Q4</v>
      </c>
      <c r="E2146" s="5">
        <f>MONTH(SalesDataTable[[#This Row],[Order Date]])</f>
        <v>10</v>
      </c>
      <c r="F2146" s="5" t="str">
        <f>TEXT(SalesDataTable[[#This Row],[Order Date]], "MMM")</f>
        <v>Oct</v>
      </c>
      <c r="G2146" s="4" t="s">
        <v>11</v>
      </c>
      <c r="H2146" s="4" t="s">
        <v>39</v>
      </c>
      <c r="I2146" s="4" t="s">
        <v>2</v>
      </c>
      <c r="J2146" s="4" t="s">
        <v>16</v>
      </c>
      <c r="K2146" s="4" t="s">
        <v>14</v>
      </c>
      <c r="L2146" s="4" t="s">
        <v>15</v>
      </c>
      <c r="M2146" s="9">
        <v>1</v>
      </c>
      <c r="N2146" s="6">
        <v>36.46</v>
      </c>
      <c r="O2146" s="7">
        <v>0.05</v>
      </c>
      <c r="P2146" s="6">
        <v>13.35</v>
      </c>
      <c r="Q2146" s="6">
        <f t="shared" si="132"/>
        <v>34.637</v>
      </c>
      <c r="R2146" s="6">
        <f t="shared" si="133"/>
        <v>13.35</v>
      </c>
      <c r="S2146" s="6">
        <f t="shared" si="134"/>
        <v>21.286999999999999</v>
      </c>
      <c r="T2146" s="8">
        <f t="shared" si="135"/>
        <v>0.61457401045125148</v>
      </c>
      <c r="U2146" s="5">
        <f>YEAR(SalesDataTable[[#This Row],[Order Date]])</f>
        <v>2026</v>
      </c>
      <c r="V2146" s="8" t="str">
        <f>"Q"&amp;ROUNDUP(MONTH(SalesDataTable[[#This Row],[Order Date]])/3,0)</f>
        <v>Q4</v>
      </c>
      <c r="W2146" s="9">
        <f>MONTH(SalesDataTable[[#This Row],[Order Date]])</f>
        <v>10</v>
      </c>
      <c r="X2146" s="8" t="str">
        <f>TEXT(SalesDataTable[[#This Row],[Order Date]],"mmm")</f>
        <v>Oct</v>
      </c>
    </row>
    <row r="2147" spans="1:24" ht="16">
      <c r="A2147" s="2">
        <v>1967</v>
      </c>
      <c r="B2147" s="3">
        <v>46313</v>
      </c>
      <c r="C2147" s="5">
        <f>YEAR(SalesDataTable[[#This Row],[Order Date]])</f>
        <v>2026</v>
      </c>
      <c r="D2147" s="14" t="str">
        <f>"Q"&amp;ROUNDUP(MONTH(SalesDataTable[[#This Row],[Order Date]])/3,0)</f>
        <v>Q4</v>
      </c>
      <c r="E2147" s="5">
        <f>MONTH(SalesDataTable[[#This Row],[Order Date]])</f>
        <v>10</v>
      </c>
      <c r="F2147" s="5" t="str">
        <f>TEXT(SalesDataTable[[#This Row],[Order Date]], "MMM")</f>
        <v>Oct</v>
      </c>
      <c r="G2147" s="4" t="s">
        <v>6</v>
      </c>
      <c r="H2147" s="4" t="s">
        <v>49</v>
      </c>
      <c r="I2147" s="4" t="s">
        <v>2</v>
      </c>
      <c r="J2147" s="4" t="s">
        <v>3</v>
      </c>
      <c r="K2147" s="4" t="s">
        <v>23</v>
      </c>
      <c r="L2147" s="4" t="s">
        <v>51</v>
      </c>
      <c r="M2147" s="9">
        <v>2</v>
      </c>
      <c r="N2147" s="6">
        <v>125.91</v>
      </c>
      <c r="O2147" s="7">
        <v>0</v>
      </c>
      <c r="P2147" s="6">
        <v>61.95</v>
      </c>
      <c r="Q2147" s="6">
        <f t="shared" si="132"/>
        <v>251.82</v>
      </c>
      <c r="R2147" s="6">
        <f t="shared" si="133"/>
        <v>123.9</v>
      </c>
      <c r="S2147" s="6">
        <f t="shared" si="134"/>
        <v>127.91999999999999</v>
      </c>
      <c r="T2147" s="8">
        <f t="shared" si="135"/>
        <v>0.50798189182749576</v>
      </c>
      <c r="U2147" s="5">
        <f>YEAR(SalesDataTable[[#This Row],[Order Date]])</f>
        <v>2026</v>
      </c>
      <c r="V2147" s="8" t="str">
        <f>"Q"&amp;ROUNDUP(MONTH(SalesDataTable[[#This Row],[Order Date]])/3,0)</f>
        <v>Q4</v>
      </c>
      <c r="W2147" s="9">
        <f>MONTH(SalesDataTable[[#This Row],[Order Date]])</f>
        <v>10</v>
      </c>
      <c r="X2147" s="8" t="str">
        <f>TEXT(SalesDataTable[[#This Row],[Order Date]],"mmm")</f>
        <v>Oct</v>
      </c>
    </row>
    <row r="2148" spans="1:24" ht="16">
      <c r="A2148" s="2">
        <v>2132</v>
      </c>
      <c r="B2148" s="3">
        <v>46313</v>
      </c>
      <c r="C2148" s="5">
        <f>YEAR(SalesDataTable[[#This Row],[Order Date]])</f>
        <v>2026</v>
      </c>
      <c r="D2148" s="14" t="str">
        <f>"Q"&amp;ROUNDUP(MONTH(SalesDataTable[[#This Row],[Order Date]])/3,0)</f>
        <v>Q4</v>
      </c>
      <c r="E2148" s="5">
        <f>MONTH(SalesDataTable[[#This Row],[Order Date]])</f>
        <v>10</v>
      </c>
      <c r="F2148" s="5" t="str">
        <f>TEXT(SalesDataTable[[#This Row],[Order Date]], "MMM")</f>
        <v>Oct</v>
      </c>
      <c r="G2148" s="4" t="s">
        <v>20</v>
      </c>
      <c r="H2148" s="4" t="s">
        <v>33</v>
      </c>
      <c r="I2148" s="4" t="s">
        <v>19</v>
      </c>
      <c r="J2148" s="4" t="s">
        <v>13</v>
      </c>
      <c r="K2148" s="4" t="s">
        <v>9</v>
      </c>
      <c r="L2148" s="4" t="s">
        <v>10</v>
      </c>
      <c r="M2148" s="9">
        <v>1</v>
      </c>
      <c r="N2148" s="6">
        <v>92.56</v>
      </c>
      <c r="O2148" s="7">
        <v>0.1</v>
      </c>
      <c r="P2148" s="6">
        <v>44.23</v>
      </c>
      <c r="Q2148" s="6">
        <f t="shared" si="132"/>
        <v>83.304000000000002</v>
      </c>
      <c r="R2148" s="6">
        <f t="shared" si="133"/>
        <v>44.23</v>
      </c>
      <c r="S2148" s="6">
        <f t="shared" si="134"/>
        <v>39.074000000000005</v>
      </c>
      <c r="T2148" s="8">
        <f t="shared" si="135"/>
        <v>0.46905310669355621</v>
      </c>
      <c r="U2148" s="5">
        <f>YEAR(SalesDataTable[[#This Row],[Order Date]])</f>
        <v>2026</v>
      </c>
      <c r="V2148" s="8" t="str">
        <f>"Q"&amp;ROUNDUP(MONTH(SalesDataTable[[#This Row],[Order Date]])/3,0)</f>
        <v>Q4</v>
      </c>
      <c r="W2148" s="9">
        <f>MONTH(SalesDataTable[[#This Row],[Order Date]])</f>
        <v>10</v>
      </c>
      <c r="X2148" s="8" t="str">
        <f>TEXT(SalesDataTable[[#This Row],[Order Date]],"mmm")</f>
        <v>Oct</v>
      </c>
    </row>
    <row r="2149" spans="1:24" ht="16">
      <c r="A2149" s="2">
        <v>2882</v>
      </c>
      <c r="B2149" s="3">
        <v>46313</v>
      </c>
      <c r="C2149" s="5">
        <f>YEAR(SalesDataTable[[#This Row],[Order Date]])</f>
        <v>2026</v>
      </c>
      <c r="D2149" s="14" t="str">
        <f>"Q"&amp;ROUNDUP(MONTH(SalesDataTable[[#This Row],[Order Date]])/3,0)</f>
        <v>Q4</v>
      </c>
      <c r="E2149" s="5">
        <f>MONTH(SalesDataTable[[#This Row],[Order Date]])</f>
        <v>10</v>
      </c>
      <c r="F2149" s="5" t="str">
        <f>TEXT(SalesDataTable[[#This Row],[Order Date]], "MMM")</f>
        <v>Oct</v>
      </c>
      <c r="G2149" s="4" t="s">
        <v>20</v>
      </c>
      <c r="H2149" s="4" t="s">
        <v>33</v>
      </c>
      <c r="I2149" s="4" t="s">
        <v>28</v>
      </c>
      <c r="J2149" s="4" t="s">
        <v>13</v>
      </c>
      <c r="K2149" s="4" t="s">
        <v>9</v>
      </c>
      <c r="L2149" s="4" t="s">
        <v>46</v>
      </c>
      <c r="M2149" s="9">
        <v>4</v>
      </c>
      <c r="N2149" s="6">
        <v>70.02</v>
      </c>
      <c r="O2149" s="7">
        <v>0</v>
      </c>
      <c r="P2149" s="6">
        <v>32.86</v>
      </c>
      <c r="Q2149" s="6">
        <f t="shared" si="132"/>
        <v>280.08</v>
      </c>
      <c r="R2149" s="6">
        <f t="shared" si="133"/>
        <v>131.44</v>
      </c>
      <c r="S2149" s="6">
        <f t="shared" si="134"/>
        <v>148.63999999999999</v>
      </c>
      <c r="T2149" s="8">
        <f t="shared" si="135"/>
        <v>0.53070551271065403</v>
      </c>
      <c r="U2149" s="5">
        <f>YEAR(SalesDataTable[[#This Row],[Order Date]])</f>
        <v>2026</v>
      </c>
      <c r="V2149" s="8" t="str">
        <f>"Q"&amp;ROUNDUP(MONTH(SalesDataTable[[#This Row],[Order Date]])/3,0)</f>
        <v>Q4</v>
      </c>
      <c r="W2149" s="9">
        <f>MONTH(SalesDataTable[[#This Row],[Order Date]])</f>
        <v>10</v>
      </c>
      <c r="X2149" s="8" t="str">
        <f>TEXT(SalesDataTable[[#This Row],[Order Date]],"mmm")</f>
        <v>Oct</v>
      </c>
    </row>
    <row r="2150" spans="1:24" ht="16">
      <c r="A2150" s="2">
        <v>3345</v>
      </c>
      <c r="B2150" s="3">
        <v>46313</v>
      </c>
      <c r="C2150" s="5">
        <f>YEAR(SalesDataTable[[#This Row],[Order Date]])</f>
        <v>2026</v>
      </c>
      <c r="D2150" s="14" t="str">
        <f>"Q"&amp;ROUNDUP(MONTH(SalesDataTable[[#This Row],[Order Date]])/3,0)</f>
        <v>Q4</v>
      </c>
      <c r="E2150" s="5">
        <f>MONTH(SalesDataTable[[#This Row],[Order Date]])</f>
        <v>10</v>
      </c>
      <c r="F2150" s="5" t="str">
        <f>TEXT(SalesDataTable[[#This Row],[Order Date]], "MMM")</f>
        <v>Oct</v>
      </c>
      <c r="G2150" s="4" t="s">
        <v>0</v>
      </c>
      <c r="H2150" s="4" t="s">
        <v>50</v>
      </c>
      <c r="I2150" s="4" t="s">
        <v>2</v>
      </c>
      <c r="J2150" s="4" t="s">
        <v>3</v>
      </c>
      <c r="K2150" s="4" t="s">
        <v>4</v>
      </c>
      <c r="L2150" s="4" t="s">
        <v>22</v>
      </c>
      <c r="M2150" s="9">
        <v>3</v>
      </c>
      <c r="N2150" s="6">
        <v>51.62</v>
      </c>
      <c r="O2150" s="7">
        <v>0.1</v>
      </c>
      <c r="P2150" s="6">
        <v>22.94</v>
      </c>
      <c r="Q2150" s="6">
        <f t="shared" si="132"/>
        <v>139.374</v>
      </c>
      <c r="R2150" s="6">
        <f t="shared" si="133"/>
        <v>68.820000000000007</v>
      </c>
      <c r="S2150" s="6">
        <f t="shared" si="134"/>
        <v>70.553999999999988</v>
      </c>
      <c r="T2150" s="8">
        <f t="shared" si="135"/>
        <v>0.50622067243531788</v>
      </c>
      <c r="U2150" s="5">
        <f>YEAR(SalesDataTable[[#This Row],[Order Date]])</f>
        <v>2026</v>
      </c>
      <c r="V2150" s="8" t="str">
        <f>"Q"&amp;ROUNDUP(MONTH(SalesDataTable[[#This Row],[Order Date]])/3,0)</f>
        <v>Q4</v>
      </c>
      <c r="W2150" s="9">
        <f>MONTH(SalesDataTable[[#This Row],[Order Date]])</f>
        <v>10</v>
      </c>
      <c r="X2150" s="8" t="str">
        <f>TEXT(SalesDataTable[[#This Row],[Order Date]],"mmm")</f>
        <v>Oct</v>
      </c>
    </row>
    <row r="2151" spans="1:24" ht="16">
      <c r="A2151" s="2">
        <v>4089</v>
      </c>
      <c r="B2151" s="3">
        <v>46313</v>
      </c>
      <c r="C2151" s="5">
        <f>YEAR(SalesDataTable[[#This Row],[Order Date]])</f>
        <v>2026</v>
      </c>
      <c r="D2151" s="14" t="str">
        <f>"Q"&amp;ROUNDUP(MONTH(SalesDataTable[[#This Row],[Order Date]])/3,0)</f>
        <v>Q4</v>
      </c>
      <c r="E2151" s="5">
        <f>MONTH(SalesDataTable[[#This Row],[Order Date]])</f>
        <v>10</v>
      </c>
      <c r="F2151" s="5" t="str">
        <f>TEXT(SalesDataTable[[#This Row],[Order Date]], "MMM")</f>
        <v>Oct</v>
      </c>
      <c r="G2151" s="4" t="s">
        <v>11</v>
      </c>
      <c r="H2151" s="4" t="s">
        <v>12</v>
      </c>
      <c r="I2151" s="4" t="s">
        <v>2</v>
      </c>
      <c r="J2151" s="4" t="s">
        <v>13</v>
      </c>
      <c r="K2151" s="4" t="s">
        <v>23</v>
      </c>
      <c r="L2151" s="4" t="s">
        <v>29</v>
      </c>
      <c r="M2151" s="9">
        <v>1</v>
      </c>
      <c r="N2151" s="6">
        <v>196.39</v>
      </c>
      <c r="O2151" s="7">
        <v>0</v>
      </c>
      <c r="P2151" s="6">
        <v>104.66</v>
      </c>
      <c r="Q2151" s="6">
        <f t="shared" si="132"/>
        <v>196.39</v>
      </c>
      <c r="R2151" s="6">
        <f t="shared" si="133"/>
        <v>104.66</v>
      </c>
      <c r="S2151" s="6">
        <f t="shared" si="134"/>
        <v>91.72999999999999</v>
      </c>
      <c r="T2151" s="8">
        <f t="shared" si="135"/>
        <v>0.46708080859514228</v>
      </c>
      <c r="U2151" s="5">
        <f>YEAR(SalesDataTable[[#This Row],[Order Date]])</f>
        <v>2026</v>
      </c>
      <c r="V2151" s="8" t="str">
        <f>"Q"&amp;ROUNDUP(MONTH(SalesDataTable[[#This Row],[Order Date]])/3,0)</f>
        <v>Q4</v>
      </c>
      <c r="W2151" s="9">
        <f>MONTH(SalesDataTable[[#This Row],[Order Date]])</f>
        <v>10</v>
      </c>
      <c r="X2151" s="8" t="str">
        <f>TEXT(SalesDataTable[[#This Row],[Order Date]],"mmm")</f>
        <v>Oct</v>
      </c>
    </row>
    <row r="2152" spans="1:24" ht="16">
      <c r="A2152" s="2">
        <v>4119</v>
      </c>
      <c r="B2152" s="3">
        <v>46313</v>
      </c>
      <c r="C2152" s="5">
        <f>YEAR(SalesDataTable[[#This Row],[Order Date]])</f>
        <v>2026</v>
      </c>
      <c r="D2152" s="14" t="str">
        <f>"Q"&amp;ROUNDUP(MONTH(SalesDataTable[[#This Row],[Order Date]])/3,0)</f>
        <v>Q4</v>
      </c>
      <c r="E2152" s="5">
        <f>MONTH(SalesDataTable[[#This Row],[Order Date]])</f>
        <v>10</v>
      </c>
      <c r="F2152" s="5" t="str">
        <f>TEXT(SalesDataTable[[#This Row],[Order Date]], "MMM")</f>
        <v>Oct</v>
      </c>
      <c r="G2152" s="4" t="s">
        <v>20</v>
      </c>
      <c r="H2152" s="4" t="s">
        <v>33</v>
      </c>
      <c r="I2152" s="4" t="s">
        <v>8</v>
      </c>
      <c r="J2152" s="4" t="s">
        <v>16</v>
      </c>
      <c r="K2152" s="4" t="s">
        <v>34</v>
      </c>
      <c r="L2152" s="4" t="s">
        <v>35</v>
      </c>
      <c r="M2152" s="9">
        <v>10</v>
      </c>
      <c r="N2152" s="6">
        <v>41.26</v>
      </c>
      <c r="O2152" s="7">
        <v>0.1</v>
      </c>
      <c r="P2152" s="6">
        <v>15.06</v>
      </c>
      <c r="Q2152" s="6">
        <f t="shared" si="132"/>
        <v>371.34</v>
      </c>
      <c r="R2152" s="6">
        <f t="shared" si="133"/>
        <v>150.6</v>
      </c>
      <c r="S2152" s="6">
        <f t="shared" si="134"/>
        <v>220.73999999999998</v>
      </c>
      <c r="T2152" s="8">
        <f t="shared" si="135"/>
        <v>0.59444175149458711</v>
      </c>
      <c r="U2152" s="5">
        <f>YEAR(SalesDataTable[[#This Row],[Order Date]])</f>
        <v>2026</v>
      </c>
      <c r="V2152" s="8" t="str">
        <f>"Q"&amp;ROUNDUP(MONTH(SalesDataTable[[#This Row],[Order Date]])/3,0)</f>
        <v>Q4</v>
      </c>
      <c r="W2152" s="9">
        <f>MONTH(SalesDataTable[[#This Row],[Order Date]])</f>
        <v>10</v>
      </c>
      <c r="X2152" s="8" t="str">
        <f>TEXT(SalesDataTable[[#This Row],[Order Date]],"mmm")</f>
        <v>Oct</v>
      </c>
    </row>
    <row r="2153" spans="1:24" ht="16">
      <c r="A2153" s="2">
        <v>4968</v>
      </c>
      <c r="B2153" s="3">
        <v>46313</v>
      </c>
      <c r="C2153" s="5">
        <f>YEAR(SalesDataTable[[#This Row],[Order Date]])</f>
        <v>2026</v>
      </c>
      <c r="D2153" s="14" t="str">
        <f>"Q"&amp;ROUNDUP(MONTH(SalesDataTable[[#This Row],[Order Date]])/3,0)</f>
        <v>Q4</v>
      </c>
      <c r="E2153" s="5">
        <f>MONTH(SalesDataTable[[#This Row],[Order Date]])</f>
        <v>10</v>
      </c>
      <c r="F2153" s="5" t="str">
        <f>TEXT(SalesDataTable[[#This Row],[Order Date]], "MMM")</f>
        <v>Oct</v>
      </c>
      <c r="G2153" s="4" t="s">
        <v>11</v>
      </c>
      <c r="H2153" s="4" t="s">
        <v>18</v>
      </c>
      <c r="I2153" s="4" t="s">
        <v>28</v>
      </c>
      <c r="J2153" s="4" t="s">
        <v>13</v>
      </c>
      <c r="K2153" s="4" t="s">
        <v>14</v>
      </c>
      <c r="L2153" s="4" t="s">
        <v>15</v>
      </c>
      <c r="M2153" s="9">
        <v>1</v>
      </c>
      <c r="N2153" s="6">
        <v>35.549999999999997</v>
      </c>
      <c r="O2153" s="7">
        <v>0.05</v>
      </c>
      <c r="P2153" s="6">
        <v>13.44</v>
      </c>
      <c r="Q2153" s="6">
        <f t="shared" si="132"/>
        <v>33.772499999999994</v>
      </c>
      <c r="R2153" s="6">
        <f t="shared" si="133"/>
        <v>13.44</v>
      </c>
      <c r="S2153" s="6">
        <f t="shared" si="134"/>
        <v>20.332499999999996</v>
      </c>
      <c r="T2153" s="8">
        <f t="shared" si="135"/>
        <v>0.60204308238951809</v>
      </c>
      <c r="U2153" s="5">
        <f>YEAR(SalesDataTable[[#This Row],[Order Date]])</f>
        <v>2026</v>
      </c>
      <c r="V2153" s="8" t="str">
        <f>"Q"&amp;ROUNDUP(MONTH(SalesDataTable[[#This Row],[Order Date]])/3,0)</f>
        <v>Q4</v>
      </c>
      <c r="W2153" s="9">
        <f>MONTH(SalesDataTable[[#This Row],[Order Date]])</f>
        <v>10</v>
      </c>
      <c r="X2153" s="8" t="str">
        <f>TEXT(SalesDataTable[[#This Row],[Order Date]],"mmm")</f>
        <v>Oct</v>
      </c>
    </row>
    <row r="2154" spans="1:24" ht="16">
      <c r="A2154" s="2">
        <v>5197</v>
      </c>
      <c r="B2154" s="3">
        <v>46313</v>
      </c>
      <c r="C2154" s="5">
        <f>YEAR(SalesDataTable[[#This Row],[Order Date]])</f>
        <v>2026</v>
      </c>
      <c r="D2154" s="14" t="str">
        <f>"Q"&amp;ROUNDUP(MONTH(SalesDataTable[[#This Row],[Order Date]])/3,0)</f>
        <v>Q4</v>
      </c>
      <c r="E2154" s="5">
        <f>MONTH(SalesDataTable[[#This Row],[Order Date]])</f>
        <v>10</v>
      </c>
      <c r="F2154" s="5" t="str">
        <f>TEXT(SalesDataTable[[#This Row],[Order Date]], "MMM")</f>
        <v>Oct</v>
      </c>
      <c r="G2154" s="4" t="s">
        <v>20</v>
      </c>
      <c r="H2154" s="4" t="s">
        <v>33</v>
      </c>
      <c r="I2154" s="4" t="s">
        <v>2</v>
      </c>
      <c r="J2154" s="4" t="s">
        <v>13</v>
      </c>
      <c r="K2154" s="4" t="s">
        <v>4</v>
      </c>
      <c r="L2154" s="4" t="s">
        <v>22</v>
      </c>
      <c r="M2154" s="9">
        <v>1</v>
      </c>
      <c r="N2154" s="6">
        <v>49.5</v>
      </c>
      <c r="O2154" s="7">
        <v>0</v>
      </c>
      <c r="P2154" s="6">
        <v>22.36</v>
      </c>
      <c r="Q2154" s="6">
        <f t="shared" si="132"/>
        <v>49.5</v>
      </c>
      <c r="R2154" s="6">
        <f t="shared" si="133"/>
        <v>22.36</v>
      </c>
      <c r="S2154" s="6">
        <f t="shared" si="134"/>
        <v>27.14</v>
      </c>
      <c r="T2154" s="8">
        <f t="shared" si="135"/>
        <v>0.54828282828282826</v>
      </c>
      <c r="U2154" s="5">
        <f>YEAR(SalesDataTable[[#This Row],[Order Date]])</f>
        <v>2026</v>
      </c>
      <c r="V2154" s="8" t="str">
        <f>"Q"&amp;ROUNDUP(MONTH(SalesDataTable[[#This Row],[Order Date]])/3,0)</f>
        <v>Q4</v>
      </c>
      <c r="W2154" s="9">
        <f>MONTH(SalesDataTable[[#This Row],[Order Date]])</f>
        <v>10</v>
      </c>
      <c r="X2154" s="8" t="str">
        <f>TEXT(SalesDataTable[[#This Row],[Order Date]],"mmm")</f>
        <v>Oct</v>
      </c>
    </row>
    <row r="2155" spans="1:24" ht="16">
      <c r="A2155" s="2">
        <v>66</v>
      </c>
      <c r="B2155" s="3">
        <v>46314</v>
      </c>
      <c r="C2155" s="5">
        <f>YEAR(SalesDataTable[[#This Row],[Order Date]])</f>
        <v>2026</v>
      </c>
      <c r="D2155" s="14" t="str">
        <f>"Q"&amp;ROUNDUP(MONTH(SalesDataTable[[#This Row],[Order Date]])/3,0)</f>
        <v>Q4</v>
      </c>
      <c r="E2155" s="5">
        <f>MONTH(SalesDataTable[[#This Row],[Order Date]])</f>
        <v>10</v>
      </c>
      <c r="F2155" s="5" t="str">
        <f>TEXT(SalesDataTable[[#This Row],[Order Date]], "MMM")</f>
        <v>Oct</v>
      </c>
      <c r="G2155" s="4" t="s">
        <v>0</v>
      </c>
      <c r="H2155" s="4" t="s">
        <v>50</v>
      </c>
      <c r="I2155" s="4" t="s">
        <v>2</v>
      </c>
      <c r="J2155" s="4" t="s">
        <v>16</v>
      </c>
      <c r="K2155" s="4" t="s">
        <v>23</v>
      </c>
      <c r="L2155" s="4" t="s">
        <v>40</v>
      </c>
      <c r="M2155" s="9">
        <v>1</v>
      </c>
      <c r="N2155" s="6">
        <v>80.58</v>
      </c>
      <c r="O2155" s="7">
        <v>0</v>
      </c>
      <c r="P2155" s="6">
        <v>40.43</v>
      </c>
      <c r="Q2155" s="6">
        <f t="shared" si="132"/>
        <v>80.58</v>
      </c>
      <c r="R2155" s="6">
        <f t="shared" si="133"/>
        <v>40.43</v>
      </c>
      <c r="S2155" s="6">
        <f t="shared" si="134"/>
        <v>40.15</v>
      </c>
      <c r="T2155" s="8">
        <f t="shared" si="135"/>
        <v>0.49826259617771157</v>
      </c>
      <c r="U2155" s="5">
        <f>YEAR(SalesDataTable[[#This Row],[Order Date]])</f>
        <v>2026</v>
      </c>
      <c r="V2155" s="8" t="str">
        <f>"Q"&amp;ROUNDUP(MONTH(SalesDataTable[[#This Row],[Order Date]])/3,0)</f>
        <v>Q4</v>
      </c>
      <c r="W2155" s="9">
        <f>MONTH(SalesDataTable[[#This Row],[Order Date]])</f>
        <v>10</v>
      </c>
      <c r="X2155" s="8" t="str">
        <f>TEXT(SalesDataTable[[#This Row],[Order Date]],"mmm")</f>
        <v>Oct</v>
      </c>
    </row>
    <row r="2156" spans="1:24" ht="16">
      <c r="A2156" s="2">
        <v>585</v>
      </c>
      <c r="B2156" s="3">
        <v>46314</v>
      </c>
      <c r="C2156" s="5">
        <f>YEAR(SalesDataTable[[#This Row],[Order Date]])</f>
        <v>2026</v>
      </c>
      <c r="D2156" s="14" t="str">
        <f>"Q"&amp;ROUNDUP(MONTH(SalesDataTable[[#This Row],[Order Date]])/3,0)</f>
        <v>Q4</v>
      </c>
      <c r="E2156" s="5">
        <f>MONTH(SalesDataTable[[#This Row],[Order Date]])</f>
        <v>10</v>
      </c>
      <c r="F2156" s="5" t="str">
        <f>TEXT(SalesDataTable[[#This Row],[Order Date]], "MMM")</f>
        <v>Oct</v>
      </c>
      <c r="G2156" s="4" t="s">
        <v>11</v>
      </c>
      <c r="H2156" s="4" t="s">
        <v>25</v>
      </c>
      <c r="I2156" s="4" t="s">
        <v>19</v>
      </c>
      <c r="J2156" s="4" t="s">
        <v>16</v>
      </c>
      <c r="K2156" s="4" t="s">
        <v>14</v>
      </c>
      <c r="L2156" s="4" t="s">
        <v>48</v>
      </c>
      <c r="M2156" s="9">
        <v>2</v>
      </c>
      <c r="N2156" s="6">
        <v>161.59</v>
      </c>
      <c r="O2156" s="7">
        <v>0.05</v>
      </c>
      <c r="P2156" s="6">
        <v>89.57</v>
      </c>
      <c r="Q2156" s="6">
        <f t="shared" si="132"/>
        <v>307.02100000000002</v>
      </c>
      <c r="R2156" s="6">
        <f t="shared" si="133"/>
        <v>179.14</v>
      </c>
      <c r="S2156" s="6">
        <f t="shared" si="134"/>
        <v>127.88100000000003</v>
      </c>
      <c r="T2156" s="8">
        <f t="shared" si="135"/>
        <v>0.41652199686666391</v>
      </c>
      <c r="U2156" s="5">
        <f>YEAR(SalesDataTable[[#This Row],[Order Date]])</f>
        <v>2026</v>
      </c>
      <c r="V2156" s="8" t="str">
        <f>"Q"&amp;ROUNDUP(MONTH(SalesDataTable[[#This Row],[Order Date]])/3,0)</f>
        <v>Q4</v>
      </c>
      <c r="W2156" s="9">
        <f>MONTH(SalesDataTable[[#This Row],[Order Date]])</f>
        <v>10</v>
      </c>
      <c r="X2156" s="8" t="str">
        <f>TEXT(SalesDataTable[[#This Row],[Order Date]],"mmm")</f>
        <v>Oct</v>
      </c>
    </row>
    <row r="2157" spans="1:24" ht="16">
      <c r="A2157" s="2">
        <v>856</v>
      </c>
      <c r="B2157" s="3">
        <v>46314</v>
      </c>
      <c r="C2157" s="5">
        <f>YEAR(SalesDataTable[[#This Row],[Order Date]])</f>
        <v>2026</v>
      </c>
      <c r="D2157" s="14" t="str">
        <f>"Q"&amp;ROUNDUP(MONTH(SalesDataTable[[#This Row],[Order Date]])/3,0)</f>
        <v>Q4</v>
      </c>
      <c r="E2157" s="5">
        <f>MONTH(SalesDataTable[[#This Row],[Order Date]])</f>
        <v>10</v>
      </c>
      <c r="F2157" s="5" t="str">
        <f>TEXT(SalesDataTable[[#This Row],[Order Date]], "MMM")</f>
        <v>Oct</v>
      </c>
      <c r="G2157" s="4" t="s">
        <v>20</v>
      </c>
      <c r="H2157" s="4" t="s">
        <v>33</v>
      </c>
      <c r="I2157" s="4" t="s">
        <v>2</v>
      </c>
      <c r="J2157" s="4" t="s">
        <v>16</v>
      </c>
      <c r="K2157" s="4" t="s">
        <v>23</v>
      </c>
      <c r="L2157" s="4" t="s">
        <v>40</v>
      </c>
      <c r="M2157" s="9">
        <v>1</v>
      </c>
      <c r="N2157" s="6">
        <v>80.319999999999993</v>
      </c>
      <c r="O2157" s="7">
        <v>0</v>
      </c>
      <c r="P2157" s="6">
        <v>39.729999999999997</v>
      </c>
      <c r="Q2157" s="6">
        <f t="shared" si="132"/>
        <v>80.319999999999993</v>
      </c>
      <c r="R2157" s="6">
        <f t="shared" si="133"/>
        <v>39.729999999999997</v>
      </c>
      <c r="S2157" s="6">
        <f t="shared" si="134"/>
        <v>40.589999999999996</v>
      </c>
      <c r="T2157" s="8">
        <f t="shared" si="135"/>
        <v>0.50535358565737054</v>
      </c>
      <c r="U2157" s="5">
        <f>YEAR(SalesDataTable[[#This Row],[Order Date]])</f>
        <v>2026</v>
      </c>
      <c r="V2157" s="8" t="str">
        <f>"Q"&amp;ROUNDUP(MONTH(SalesDataTable[[#This Row],[Order Date]])/3,0)</f>
        <v>Q4</v>
      </c>
      <c r="W2157" s="9">
        <f>MONTH(SalesDataTable[[#This Row],[Order Date]])</f>
        <v>10</v>
      </c>
      <c r="X2157" s="8" t="str">
        <f>TEXT(SalesDataTable[[#This Row],[Order Date]],"mmm")</f>
        <v>Oct</v>
      </c>
    </row>
    <row r="2158" spans="1:24" ht="16">
      <c r="A2158" s="2">
        <v>1793</v>
      </c>
      <c r="B2158" s="3">
        <v>46314</v>
      </c>
      <c r="C2158" s="5">
        <f>YEAR(SalesDataTable[[#This Row],[Order Date]])</f>
        <v>2026</v>
      </c>
      <c r="D2158" s="14" t="str">
        <f>"Q"&amp;ROUNDUP(MONTH(SalesDataTable[[#This Row],[Order Date]])/3,0)</f>
        <v>Q4</v>
      </c>
      <c r="E2158" s="5">
        <f>MONTH(SalesDataTable[[#This Row],[Order Date]])</f>
        <v>10</v>
      </c>
      <c r="F2158" s="5" t="str">
        <f>TEXT(SalesDataTable[[#This Row],[Order Date]], "MMM")</f>
        <v>Oct</v>
      </c>
      <c r="G2158" s="4" t="s">
        <v>0</v>
      </c>
      <c r="H2158" s="4" t="s">
        <v>36</v>
      </c>
      <c r="I2158" s="4" t="s">
        <v>28</v>
      </c>
      <c r="J2158" s="4" t="s">
        <v>13</v>
      </c>
      <c r="K2158" s="4" t="s">
        <v>14</v>
      </c>
      <c r="L2158" s="4" t="s">
        <v>48</v>
      </c>
      <c r="M2158" s="9">
        <v>1</v>
      </c>
      <c r="N2158" s="6">
        <v>164.25</v>
      </c>
      <c r="O2158" s="7">
        <v>0</v>
      </c>
      <c r="P2158" s="6">
        <v>86.6</v>
      </c>
      <c r="Q2158" s="6">
        <f t="shared" si="132"/>
        <v>164.25</v>
      </c>
      <c r="R2158" s="6">
        <f t="shared" si="133"/>
        <v>86.6</v>
      </c>
      <c r="S2158" s="6">
        <f t="shared" si="134"/>
        <v>77.650000000000006</v>
      </c>
      <c r="T2158" s="8">
        <f t="shared" si="135"/>
        <v>0.47275494672754947</v>
      </c>
      <c r="U2158" s="5">
        <f>YEAR(SalesDataTable[[#This Row],[Order Date]])</f>
        <v>2026</v>
      </c>
      <c r="V2158" s="8" t="str">
        <f>"Q"&amp;ROUNDUP(MONTH(SalesDataTable[[#This Row],[Order Date]])/3,0)</f>
        <v>Q4</v>
      </c>
      <c r="W2158" s="9">
        <f>MONTH(SalesDataTable[[#This Row],[Order Date]])</f>
        <v>10</v>
      </c>
      <c r="X2158" s="8" t="str">
        <f>TEXT(SalesDataTable[[#This Row],[Order Date]],"mmm")</f>
        <v>Oct</v>
      </c>
    </row>
    <row r="2159" spans="1:24" ht="16">
      <c r="A2159" s="2">
        <v>4763</v>
      </c>
      <c r="B2159" s="3">
        <v>46314</v>
      </c>
      <c r="C2159" s="5">
        <f>YEAR(SalesDataTable[[#This Row],[Order Date]])</f>
        <v>2026</v>
      </c>
      <c r="D2159" s="14" t="str">
        <f>"Q"&amp;ROUNDUP(MONTH(SalesDataTable[[#This Row],[Order Date]])/3,0)</f>
        <v>Q4</v>
      </c>
      <c r="E2159" s="5">
        <f>MONTH(SalesDataTable[[#This Row],[Order Date]])</f>
        <v>10</v>
      </c>
      <c r="F2159" s="5" t="str">
        <f>TEXT(SalesDataTable[[#This Row],[Order Date]], "MMM")</f>
        <v>Oct</v>
      </c>
      <c r="G2159" s="4" t="s">
        <v>20</v>
      </c>
      <c r="H2159" s="4" t="s">
        <v>33</v>
      </c>
      <c r="I2159" s="4" t="s">
        <v>28</v>
      </c>
      <c r="J2159" s="4" t="s">
        <v>13</v>
      </c>
      <c r="K2159" s="4" t="s">
        <v>4</v>
      </c>
      <c r="L2159" s="4" t="s">
        <v>30</v>
      </c>
      <c r="M2159" s="9">
        <v>6</v>
      </c>
      <c r="N2159" s="6">
        <v>101.6</v>
      </c>
      <c r="O2159" s="7">
        <v>0</v>
      </c>
      <c r="P2159" s="6">
        <v>50.17</v>
      </c>
      <c r="Q2159" s="6">
        <f t="shared" si="132"/>
        <v>609.59999999999991</v>
      </c>
      <c r="R2159" s="6">
        <f t="shared" si="133"/>
        <v>301.02</v>
      </c>
      <c r="S2159" s="6">
        <f t="shared" si="134"/>
        <v>308.57999999999993</v>
      </c>
      <c r="T2159" s="8">
        <f t="shared" si="135"/>
        <v>0.50620078740157481</v>
      </c>
      <c r="U2159" s="5">
        <f>YEAR(SalesDataTable[[#This Row],[Order Date]])</f>
        <v>2026</v>
      </c>
      <c r="V2159" s="8" t="str">
        <f>"Q"&amp;ROUNDUP(MONTH(SalesDataTable[[#This Row],[Order Date]])/3,0)</f>
        <v>Q4</v>
      </c>
      <c r="W2159" s="9">
        <f>MONTH(SalesDataTable[[#This Row],[Order Date]])</f>
        <v>10</v>
      </c>
      <c r="X2159" s="8" t="str">
        <f>TEXT(SalesDataTable[[#This Row],[Order Date]],"mmm")</f>
        <v>Oct</v>
      </c>
    </row>
    <row r="2160" spans="1:24" ht="16">
      <c r="A2160" s="2">
        <v>1716</v>
      </c>
      <c r="B2160" s="3">
        <v>46315</v>
      </c>
      <c r="C2160" s="5">
        <f>YEAR(SalesDataTable[[#This Row],[Order Date]])</f>
        <v>2026</v>
      </c>
      <c r="D2160" s="14" t="str">
        <f>"Q"&amp;ROUNDUP(MONTH(SalesDataTable[[#This Row],[Order Date]])/3,0)</f>
        <v>Q4</v>
      </c>
      <c r="E2160" s="5">
        <f>MONTH(SalesDataTable[[#This Row],[Order Date]])</f>
        <v>10</v>
      </c>
      <c r="F2160" s="5" t="str">
        <f>TEXT(SalesDataTable[[#This Row],[Order Date]], "MMM")</f>
        <v>Oct</v>
      </c>
      <c r="G2160" s="4" t="s">
        <v>0</v>
      </c>
      <c r="H2160" s="4" t="s">
        <v>1</v>
      </c>
      <c r="I2160" s="4" t="s">
        <v>19</v>
      </c>
      <c r="J2160" s="4" t="s">
        <v>3</v>
      </c>
      <c r="K2160" s="4" t="s">
        <v>34</v>
      </c>
      <c r="L2160" s="4" t="s">
        <v>42</v>
      </c>
      <c r="M2160" s="9">
        <v>5</v>
      </c>
      <c r="N2160" s="6">
        <v>35.99</v>
      </c>
      <c r="O2160" s="7">
        <v>0</v>
      </c>
      <c r="P2160" s="6">
        <v>14.19</v>
      </c>
      <c r="Q2160" s="6">
        <f t="shared" si="132"/>
        <v>179.95000000000002</v>
      </c>
      <c r="R2160" s="6">
        <f t="shared" si="133"/>
        <v>70.95</v>
      </c>
      <c r="S2160" s="6">
        <f t="shared" si="134"/>
        <v>109.00000000000001</v>
      </c>
      <c r="T2160" s="8">
        <f t="shared" si="135"/>
        <v>0.60572381217004723</v>
      </c>
      <c r="U2160" s="5">
        <f>YEAR(SalesDataTable[[#This Row],[Order Date]])</f>
        <v>2026</v>
      </c>
      <c r="V2160" s="8" t="str">
        <f>"Q"&amp;ROUNDUP(MONTH(SalesDataTable[[#This Row],[Order Date]])/3,0)</f>
        <v>Q4</v>
      </c>
      <c r="W2160" s="9">
        <f>MONTH(SalesDataTable[[#This Row],[Order Date]])</f>
        <v>10</v>
      </c>
      <c r="X2160" s="8" t="str">
        <f>TEXT(SalesDataTable[[#This Row],[Order Date]],"mmm")</f>
        <v>Oct</v>
      </c>
    </row>
    <row r="2161" spans="1:24" ht="16">
      <c r="A2161" s="2">
        <v>1759</v>
      </c>
      <c r="B2161" s="3">
        <v>46315</v>
      </c>
      <c r="C2161" s="5">
        <f>YEAR(SalesDataTable[[#This Row],[Order Date]])</f>
        <v>2026</v>
      </c>
      <c r="D2161" s="14" t="str">
        <f>"Q"&amp;ROUNDUP(MONTH(SalesDataTable[[#This Row],[Order Date]])/3,0)</f>
        <v>Q4</v>
      </c>
      <c r="E2161" s="5">
        <f>MONTH(SalesDataTable[[#This Row],[Order Date]])</f>
        <v>10</v>
      </c>
      <c r="F2161" s="5" t="str">
        <f>TEXT(SalesDataTable[[#This Row],[Order Date]], "MMM")</f>
        <v>Oct</v>
      </c>
      <c r="G2161" s="4" t="s">
        <v>20</v>
      </c>
      <c r="H2161" s="4" t="s">
        <v>33</v>
      </c>
      <c r="I2161" s="4" t="s">
        <v>2</v>
      </c>
      <c r="J2161" s="4" t="s">
        <v>3</v>
      </c>
      <c r="K2161" s="4" t="s">
        <v>34</v>
      </c>
      <c r="L2161" s="4" t="s">
        <v>42</v>
      </c>
      <c r="M2161" s="9">
        <v>2</v>
      </c>
      <c r="N2161" s="6">
        <v>36.57</v>
      </c>
      <c r="O2161" s="7">
        <v>0.1</v>
      </c>
      <c r="P2161" s="6">
        <v>13.79</v>
      </c>
      <c r="Q2161" s="6">
        <f t="shared" si="132"/>
        <v>65.826000000000008</v>
      </c>
      <c r="R2161" s="6">
        <f t="shared" si="133"/>
        <v>27.58</v>
      </c>
      <c r="S2161" s="6">
        <f t="shared" si="134"/>
        <v>38.246000000000009</v>
      </c>
      <c r="T2161" s="8">
        <f t="shared" si="135"/>
        <v>0.58101661957281325</v>
      </c>
      <c r="U2161" s="5">
        <f>YEAR(SalesDataTable[[#This Row],[Order Date]])</f>
        <v>2026</v>
      </c>
      <c r="V2161" s="8" t="str">
        <f>"Q"&amp;ROUNDUP(MONTH(SalesDataTable[[#This Row],[Order Date]])/3,0)</f>
        <v>Q4</v>
      </c>
      <c r="W2161" s="9">
        <f>MONTH(SalesDataTable[[#This Row],[Order Date]])</f>
        <v>10</v>
      </c>
      <c r="X2161" s="8" t="str">
        <f>TEXT(SalesDataTable[[#This Row],[Order Date]],"mmm")</f>
        <v>Oct</v>
      </c>
    </row>
    <row r="2162" spans="1:24" ht="16">
      <c r="A2162" s="2">
        <v>1811</v>
      </c>
      <c r="B2162" s="3">
        <v>46315</v>
      </c>
      <c r="C2162" s="5">
        <f>YEAR(SalesDataTable[[#This Row],[Order Date]])</f>
        <v>2026</v>
      </c>
      <c r="D2162" s="14" t="str">
        <f>"Q"&amp;ROUNDUP(MONTH(SalesDataTable[[#This Row],[Order Date]])/3,0)</f>
        <v>Q4</v>
      </c>
      <c r="E2162" s="5">
        <f>MONTH(SalesDataTable[[#This Row],[Order Date]])</f>
        <v>10</v>
      </c>
      <c r="F2162" s="5" t="str">
        <f>TEXT(SalesDataTable[[#This Row],[Order Date]], "MMM")</f>
        <v>Oct</v>
      </c>
      <c r="G2162" s="4" t="s">
        <v>6</v>
      </c>
      <c r="H2162" s="4" t="s">
        <v>27</v>
      </c>
      <c r="I2162" s="4" t="s">
        <v>2</v>
      </c>
      <c r="J2162" s="4" t="s">
        <v>13</v>
      </c>
      <c r="K2162" s="4" t="s">
        <v>4</v>
      </c>
      <c r="L2162" s="4" t="s">
        <v>26</v>
      </c>
      <c r="M2162" s="9">
        <v>1</v>
      </c>
      <c r="N2162" s="6">
        <v>40.99</v>
      </c>
      <c r="O2162" s="7">
        <v>0.1</v>
      </c>
      <c r="P2162" s="6">
        <v>17.16</v>
      </c>
      <c r="Q2162" s="6">
        <f t="shared" si="132"/>
        <v>36.891000000000005</v>
      </c>
      <c r="R2162" s="6">
        <f t="shared" si="133"/>
        <v>17.16</v>
      </c>
      <c r="S2162" s="6">
        <f t="shared" si="134"/>
        <v>19.731000000000005</v>
      </c>
      <c r="T2162" s="8">
        <f t="shared" si="135"/>
        <v>0.5348458973733432</v>
      </c>
      <c r="U2162" s="5">
        <f>YEAR(SalesDataTable[[#This Row],[Order Date]])</f>
        <v>2026</v>
      </c>
      <c r="V2162" s="8" t="str">
        <f>"Q"&amp;ROUNDUP(MONTH(SalesDataTable[[#This Row],[Order Date]])/3,0)</f>
        <v>Q4</v>
      </c>
      <c r="W2162" s="9">
        <f>MONTH(SalesDataTable[[#This Row],[Order Date]])</f>
        <v>10</v>
      </c>
      <c r="X2162" s="8" t="str">
        <f>TEXT(SalesDataTable[[#This Row],[Order Date]],"mmm")</f>
        <v>Oct</v>
      </c>
    </row>
    <row r="2163" spans="1:24" ht="16">
      <c r="A2163" s="2">
        <v>2918</v>
      </c>
      <c r="B2163" s="3">
        <v>46315</v>
      </c>
      <c r="C2163" s="5">
        <f>YEAR(SalesDataTable[[#This Row],[Order Date]])</f>
        <v>2026</v>
      </c>
      <c r="D2163" s="14" t="str">
        <f>"Q"&amp;ROUNDUP(MONTH(SalesDataTable[[#This Row],[Order Date]])/3,0)</f>
        <v>Q4</v>
      </c>
      <c r="E2163" s="5">
        <f>MONTH(SalesDataTable[[#This Row],[Order Date]])</f>
        <v>10</v>
      </c>
      <c r="F2163" s="5" t="str">
        <f>TEXT(SalesDataTable[[#This Row],[Order Date]], "MMM")</f>
        <v>Oct</v>
      </c>
      <c r="G2163" s="4" t="s">
        <v>20</v>
      </c>
      <c r="H2163" s="4" t="s">
        <v>33</v>
      </c>
      <c r="I2163" s="4" t="s">
        <v>19</v>
      </c>
      <c r="J2163" s="4" t="s">
        <v>3</v>
      </c>
      <c r="K2163" s="4" t="s">
        <v>23</v>
      </c>
      <c r="L2163" s="4" t="s">
        <v>40</v>
      </c>
      <c r="M2163" s="9">
        <v>3</v>
      </c>
      <c r="N2163" s="6">
        <v>80.47</v>
      </c>
      <c r="O2163" s="7">
        <v>0</v>
      </c>
      <c r="P2163" s="6">
        <v>40.090000000000003</v>
      </c>
      <c r="Q2163" s="6">
        <f t="shared" si="132"/>
        <v>241.41</v>
      </c>
      <c r="R2163" s="6">
        <f t="shared" si="133"/>
        <v>120.27000000000001</v>
      </c>
      <c r="S2163" s="6">
        <f t="shared" si="134"/>
        <v>121.13999999999999</v>
      </c>
      <c r="T2163" s="8">
        <f t="shared" si="135"/>
        <v>0.50180191375667949</v>
      </c>
      <c r="U2163" s="5">
        <f>YEAR(SalesDataTable[[#This Row],[Order Date]])</f>
        <v>2026</v>
      </c>
      <c r="V2163" s="8" t="str">
        <f>"Q"&amp;ROUNDUP(MONTH(SalesDataTable[[#This Row],[Order Date]])/3,0)</f>
        <v>Q4</v>
      </c>
      <c r="W2163" s="9">
        <f>MONTH(SalesDataTable[[#This Row],[Order Date]])</f>
        <v>10</v>
      </c>
      <c r="X2163" s="8" t="str">
        <f>TEXT(SalesDataTable[[#This Row],[Order Date]],"mmm")</f>
        <v>Oct</v>
      </c>
    </row>
    <row r="2164" spans="1:24" ht="16">
      <c r="A2164" s="2">
        <v>4150</v>
      </c>
      <c r="B2164" s="3">
        <v>46315</v>
      </c>
      <c r="C2164" s="5">
        <f>YEAR(SalesDataTable[[#This Row],[Order Date]])</f>
        <v>2026</v>
      </c>
      <c r="D2164" s="14" t="str">
        <f>"Q"&amp;ROUNDUP(MONTH(SalesDataTable[[#This Row],[Order Date]])/3,0)</f>
        <v>Q4</v>
      </c>
      <c r="E2164" s="5">
        <f>MONTH(SalesDataTable[[#This Row],[Order Date]])</f>
        <v>10</v>
      </c>
      <c r="F2164" s="5" t="str">
        <f>TEXT(SalesDataTable[[#This Row],[Order Date]], "MMM")</f>
        <v>Oct</v>
      </c>
      <c r="G2164" s="4" t="s">
        <v>20</v>
      </c>
      <c r="H2164" s="4" t="s">
        <v>47</v>
      </c>
      <c r="I2164" s="4" t="s">
        <v>19</v>
      </c>
      <c r="J2164" s="4" t="s">
        <v>16</v>
      </c>
      <c r="K2164" s="4" t="s">
        <v>9</v>
      </c>
      <c r="L2164" s="4" t="s">
        <v>17</v>
      </c>
      <c r="M2164" s="9">
        <v>5</v>
      </c>
      <c r="N2164" s="6">
        <v>140.32</v>
      </c>
      <c r="O2164" s="7">
        <v>0</v>
      </c>
      <c r="P2164" s="6">
        <v>80.08</v>
      </c>
      <c r="Q2164" s="6">
        <f t="shared" si="132"/>
        <v>701.59999999999991</v>
      </c>
      <c r="R2164" s="6">
        <f t="shared" si="133"/>
        <v>400.4</v>
      </c>
      <c r="S2164" s="6">
        <f t="shared" si="134"/>
        <v>301.19999999999993</v>
      </c>
      <c r="T2164" s="8">
        <f t="shared" si="135"/>
        <v>0.4293044469783352</v>
      </c>
      <c r="U2164" s="5">
        <f>YEAR(SalesDataTable[[#This Row],[Order Date]])</f>
        <v>2026</v>
      </c>
      <c r="V2164" s="8" t="str">
        <f>"Q"&amp;ROUNDUP(MONTH(SalesDataTable[[#This Row],[Order Date]])/3,0)</f>
        <v>Q4</v>
      </c>
      <c r="W2164" s="9">
        <f>MONTH(SalesDataTable[[#This Row],[Order Date]])</f>
        <v>10</v>
      </c>
      <c r="X2164" s="8" t="str">
        <f>TEXT(SalesDataTable[[#This Row],[Order Date]],"mmm")</f>
        <v>Oct</v>
      </c>
    </row>
    <row r="2165" spans="1:24" ht="16">
      <c r="A2165" s="2">
        <v>4830</v>
      </c>
      <c r="B2165" s="3">
        <v>46315</v>
      </c>
      <c r="C2165" s="5">
        <f>YEAR(SalesDataTable[[#This Row],[Order Date]])</f>
        <v>2026</v>
      </c>
      <c r="D2165" s="14" t="str">
        <f>"Q"&amp;ROUNDUP(MONTH(SalesDataTable[[#This Row],[Order Date]])/3,0)</f>
        <v>Q4</v>
      </c>
      <c r="E2165" s="5">
        <f>MONTH(SalesDataTable[[#This Row],[Order Date]])</f>
        <v>10</v>
      </c>
      <c r="F2165" s="5" t="str">
        <f>TEXT(SalesDataTable[[#This Row],[Order Date]], "MMM")</f>
        <v>Oct</v>
      </c>
      <c r="G2165" s="4" t="s">
        <v>6</v>
      </c>
      <c r="H2165" s="4" t="s">
        <v>41</v>
      </c>
      <c r="I2165" s="4" t="s">
        <v>2</v>
      </c>
      <c r="J2165" s="4" t="s">
        <v>13</v>
      </c>
      <c r="K2165" s="4" t="s">
        <v>34</v>
      </c>
      <c r="L2165" s="4" t="s">
        <v>38</v>
      </c>
      <c r="M2165" s="9">
        <v>3</v>
      </c>
      <c r="N2165" s="6">
        <v>125.93</v>
      </c>
      <c r="O2165" s="7">
        <v>0.1</v>
      </c>
      <c r="P2165" s="6">
        <v>68.45</v>
      </c>
      <c r="Q2165" s="6">
        <f t="shared" si="132"/>
        <v>340.01100000000002</v>
      </c>
      <c r="R2165" s="6">
        <f t="shared" si="133"/>
        <v>205.35000000000002</v>
      </c>
      <c r="S2165" s="6">
        <f t="shared" si="134"/>
        <v>134.661</v>
      </c>
      <c r="T2165" s="8">
        <f t="shared" si="135"/>
        <v>0.39604895135745605</v>
      </c>
      <c r="U2165" s="5">
        <f>YEAR(SalesDataTable[[#This Row],[Order Date]])</f>
        <v>2026</v>
      </c>
      <c r="V2165" s="8" t="str">
        <f>"Q"&amp;ROUNDUP(MONTH(SalesDataTable[[#This Row],[Order Date]])/3,0)</f>
        <v>Q4</v>
      </c>
      <c r="W2165" s="9">
        <f>MONTH(SalesDataTable[[#This Row],[Order Date]])</f>
        <v>10</v>
      </c>
      <c r="X2165" s="8" t="str">
        <f>TEXT(SalesDataTable[[#This Row],[Order Date]],"mmm")</f>
        <v>Oct</v>
      </c>
    </row>
    <row r="2166" spans="1:24" ht="16">
      <c r="A2166" s="2">
        <v>4698</v>
      </c>
      <c r="B2166" s="3">
        <v>46316</v>
      </c>
      <c r="C2166" s="5">
        <f>YEAR(SalesDataTable[[#This Row],[Order Date]])</f>
        <v>2026</v>
      </c>
      <c r="D2166" s="14" t="str">
        <f>"Q"&amp;ROUNDUP(MONTH(SalesDataTable[[#This Row],[Order Date]])/3,0)</f>
        <v>Q4</v>
      </c>
      <c r="E2166" s="5">
        <f>MONTH(SalesDataTable[[#This Row],[Order Date]])</f>
        <v>10</v>
      </c>
      <c r="F2166" s="5" t="str">
        <f>TEXT(SalesDataTable[[#This Row],[Order Date]], "MMM")</f>
        <v>Oct</v>
      </c>
      <c r="G2166" s="4" t="s">
        <v>20</v>
      </c>
      <c r="H2166" s="4" t="s">
        <v>33</v>
      </c>
      <c r="I2166" s="4" t="s">
        <v>2</v>
      </c>
      <c r="J2166" s="4" t="s">
        <v>3</v>
      </c>
      <c r="K2166" s="4" t="s">
        <v>9</v>
      </c>
      <c r="L2166" s="4" t="s">
        <v>17</v>
      </c>
      <c r="M2166" s="9">
        <v>2</v>
      </c>
      <c r="N2166" s="6">
        <v>141.4</v>
      </c>
      <c r="O2166" s="7">
        <v>0.05</v>
      </c>
      <c r="P2166" s="6">
        <v>77.48</v>
      </c>
      <c r="Q2166" s="6">
        <f t="shared" si="132"/>
        <v>268.66000000000003</v>
      </c>
      <c r="R2166" s="6">
        <f t="shared" si="133"/>
        <v>154.96</v>
      </c>
      <c r="S2166" s="6">
        <f t="shared" si="134"/>
        <v>113.70000000000002</v>
      </c>
      <c r="T2166" s="8">
        <f t="shared" si="135"/>
        <v>0.42321149408173903</v>
      </c>
      <c r="U2166" s="5">
        <f>YEAR(SalesDataTable[[#This Row],[Order Date]])</f>
        <v>2026</v>
      </c>
      <c r="V2166" s="8" t="str">
        <f>"Q"&amp;ROUNDUP(MONTH(SalesDataTable[[#This Row],[Order Date]])/3,0)</f>
        <v>Q4</v>
      </c>
      <c r="W2166" s="9">
        <f>MONTH(SalesDataTable[[#This Row],[Order Date]])</f>
        <v>10</v>
      </c>
      <c r="X2166" s="8" t="str">
        <f>TEXT(SalesDataTable[[#This Row],[Order Date]],"mmm")</f>
        <v>Oct</v>
      </c>
    </row>
    <row r="2167" spans="1:24" ht="16">
      <c r="A2167" s="2">
        <v>4846</v>
      </c>
      <c r="B2167" s="3">
        <v>46316</v>
      </c>
      <c r="C2167" s="5">
        <f>YEAR(SalesDataTable[[#This Row],[Order Date]])</f>
        <v>2026</v>
      </c>
      <c r="D2167" s="14" t="str">
        <f>"Q"&amp;ROUNDUP(MONTH(SalesDataTable[[#This Row],[Order Date]])/3,0)</f>
        <v>Q4</v>
      </c>
      <c r="E2167" s="5">
        <f>MONTH(SalesDataTable[[#This Row],[Order Date]])</f>
        <v>10</v>
      </c>
      <c r="F2167" s="5" t="str">
        <f>TEXT(SalesDataTable[[#This Row],[Order Date]], "MMM")</f>
        <v>Oct</v>
      </c>
      <c r="G2167" s="4" t="s">
        <v>0</v>
      </c>
      <c r="H2167" s="4" t="s">
        <v>1</v>
      </c>
      <c r="I2167" s="4" t="s">
        <v>8</v>
      </c>
      <c r="J2167" s="4" t="s">
        <v>16</v>
      </c>
      <c r="K2167" s="4" t="s">
        <v>4</v>
      </c>
      <c r="L2167" s="4" t="s">
        <v>22</v>
      </c>
      <c r="M2167" s="9">
        <v>8</v>
      </c>
      <c r="N2167" s="6">
        <v>51.91</v>
      </c>
      <c r="O2167" s="7">
        <v>0.05</v>
      </c>
      <c r="P2167" s="6">
        <v>22.99</v>
      </c>
      <c r="Q2167" s="6">
        <f t="shared" si="132"/>
        <v>394.51599999999996</v>
      </c>
      <c r="R2167" s="6">
        <f t="shared" si="133"/>
        <v>183.92</v>
      </c>
      <c r="S2167" s="6">
        <f t="shared" si="134"/>
        <v>210.59599999999998</v>
      </c>
      <c r="T2167" s="8">
        <f t="shared" si="135"/>
        <v>0.53380851473704483</v>
      </c>
      <c r="U2167" s="5">
        <f>YEAR(SalesDataTable[[#This Row],[Order Date]])</f>
        <v>2026</v>
      </c>
      <c r="V2167" s="8" t="str">
        <f>"Q"&amp;ROUNDUP(MONTH(SalesDataTable[[#This Row],[Order Date]])/3,0)</f>
        <v>Q4</v>
      </c>
      <c r="W2167" s="9">
        <f>MONTH(SalesDataTable[[#This Row],[Order Date]])</f>
        <v>10</v>
      </c>
      <c r="X2167" s="8" t="str">
        <f>TEXT(SalesDataTable[[#This Row],[Order Date]],"mmm")</f>
        <v>Oct</v>
      </c>
    </row>
    <row r="2168" spans="1:24" ht="16">
      <c r="A2168" s="2">
        <v>5024</v>
      </c>
      <c r="B2168" s="3">
        <v>46316</v>
      </c>
      <c r="C2168" s="5">
        <f>YEAR(SalesDataTable[[#This Row],[Order Date]])</f>
        <v>2026</v>
      </c>
      <c r="D2168" s="14" t="str">
        <f>"Q"&amp;ROUNDUP(MONTH(SalesDataTable[[#This Row],[Order Date]])/3,0)</f>
        <v>Q4</v>
      </c>
      <c r="E2168" s="5">
        <f>MONTH(SalesDataTable[[#This Row],[Order Date]])</f>
        <v>10</v>
      </c>
      <c r="F2168" s="5" t="str">
        <f>TEXT(SalesDataTable[[#This Row],[Order Date]], "MMM")</f>
        <v>Oct</v>
      </c>
      <c r="G2168" s="4" t="s">
        <v>20</v>
      </c>
      <c r="H2168" s="4" t="s">
        <v>31</v>
      </c>
      <c r="I2168" s="4" t="s">
        <v>28</v>
      </c>
      <c r="J2168" s="4" t="s">
        <v>3</v>
      </c>
      <c r="K2168" s="4" t="s">
        <v>23</v>
      </c>
      <c r="L2168" s="4" t="s">
        <v>29</v>
      </c>
      <c r="M2168" s="9">
        <v>1</v>
      </c>
      <c r="N2168" s="6">
        <v>192.62</v>
      </c>
      <c r="O2168" s="7">
        <v>0</v>
      </c>
      <c r="P2168" s="6">
        <v>102.51</v>
      </c>
      <c r="Q2168" s="6">
        <f t="shared" si="132"/>
        <v>192.62</v>
      </c>
      <c r="R2168" s="6">
        <f t="shared" si="133"/>
        <v>102.51</v>
      </c>
      <c r="S2168" s="6">
        <f t="shared" si="134"/>
        <v>90.11</v>
      </c>
      <c r="T2168" s="8">
        <f t="shared" si="135"/>
        <v>0.46781227286886096</v>
      </c>
      <c r="U2168" s="5">
        <f>YEAR(SalesDataTable[[#This Row],[Order Date]])</f>
        <v>2026</v>
      </c>
      <c r="V2168" s="8" t="str">
        <f>"Q"&amp;ROUNDUP(MONTH(SalesDataTable[[#This Row],[Order Date]])/3,0)</f>
        <v>Q4</v>
      </c>
      <c r="W2168" s="9">
        <f>MONTH(SalesDataTable[[#This Row],[Order Date]])</f>
        <v>10</v>
      </c>
      <c r="X2168" s="8" t="str">
        <f>TEXT(SalesDataTable[[#This Row],[Order Date]],"mmm")</f>
        <v>Oct</v>
      </c>
    </row>
    <row r="2169" spans="1:24" ht="16">
      <c r="A2169" s="2">
        <v>1157</v>
      </c>
      <c r="B2169" s="3">
        <v>46317</v>
      </c>
      <c r="C2169" s="5">
        <f>YEAR(SalesDataTable[[#This Row],[Order Date]])</f>
        <v>2026</v>
      </c>
      <c r="D2169" s="14" t="str">
        <f>"Q"&amp;ROUNDUP(MONTH(SalesDataTable[[#This Row],[Order Date]])/3,0)</f>
        <v>Q4</v>
      </c>
      <c r="E2169" s="5">
        <f>MONTH(SalesDataTable[[#This Row],[Order Date]])</f>
        <v>10</v>
      </c>
      <c r="F2169" s="5" t="str">
        <f>TEXT(SalesDataTable[[#This Row],[Order Date]], "MMM")</f>
        <v>Oct</v>
      </c>
      <c r="G2169" s="4" t="s">
        <v>20</v>
      </c>
      <c r="H2169" s="4" t="s">
        <v>21</v>
      </c>
      <c r="I2169" s="4" t="s">
        <v>2</v>
      </c>
      <c r="J2169" s="4" t="s">
        <v>13</v>
      </c>
      <c r="K2169" s="4" t="s">
        <v>4</v>
      </c>
      <c r="L2169" s="4" t="s">
        <v>22</v>
      </c>
      <c r="M2169" s="9">
        <v>1</v>
      </c>
      <c r="N2169" s="6">
        <v>51.25</v>
      </c>
      <c r="O2169" s="7">
        <v>0</v>
      </c>
      <c r="P2169" s="6">
        <v>22.58</v>
      </c>
      <c r="Q2169" s="6">
        <f t="shared" si="132"/>
        <v>51.25</v>
      </c>
      <c r="R2169" s="6">
        <f t="shared" si="133"/>
        <v>22.58</v>
      </c>
      <c r="S2169" s="6">
        <f t="shared" si="134"/>
        <v>28.67</v>
      </c>
      <c r="T2169" s="8">
        <f t="shared" si="135"/>
        <v>0.55941463414634152</v>
      </c>
      <c r="U2169" s="5">
        <f>YEAR(SalesDataTable[[#This Row],[Order Date]])</f>
        <v>2026</v>
      </c>
      <c r="V2169" s="8" t="str">
        <f>"Q"&amp;ROUNDUP(MONTH(SalesDataTable[[#This Row],[Order Date]])/3,0)</f>
        <v>Q4</v>
      </c>
      <c r="W2169" s="9">
        <f>MONTH(SalesDataTable[[#This Row],[Order Date]])</f>
        <v>10</v>
      </c>
      <c r="X2169" s="8" t="str">
        <f>TEXT(SalesDataTable[[#This Row],[Order Date]],"mmm")</f>
        <v>Oct</v>
      </c>
    </row>
    <row r="2170" spans="1:24" ht="16">
      <c r="A2170" s="2">
        <v>1427</v>
      </c>
      <c r="B2170" s="3">
        <v>46317</v>
      </c>
      <c r="C2170" s="5">
        <f>YEAR(SalesDataTable[[#This Row],[Order Date]])</f>
        <v>2026</v>
      </c>
      <c r="D2170" s="14" t="str">
        <f>"Q"&amp;ROUNDUP(MONTH(SalesDataTable[[#This Row],[Order Date]])/3,0)</f>
        <v>Q4</v>
      </c>
      <c r="E2170" s="5">
        <f>MONTH(SalesDataTable[[#This Row],[Order Date]])</f>
        <v>10</v>
      </c>
      <c r="F2170" s="5" t="str">
        <f>TEXT(SalesDataTable[[#This Row],[Order Date]], "MMM")</f>
        <v>Oct</v>
      </c>
      <c r="G2170" s="4" t="s">
        <v>20</v>
      </c>
      <c r="H2170" s="4" t="s">
        <v>21</v>
      </c>
      <c r="I2170" s="4" t="s">
        <v>19</v>
      </c>
      <c r="J2170" s="4" t="s">
        <v>13</v>
      </c>
      <c r="K2170" s="4" t="s">
        <v>14</v>
      </c>
      <c r="L2170" s="4" t="s">
        <v>32</v>
      </c>
      <c r="M2170" s="9">
        <v>1</v>
      </c>
      <c r="N2170" s="6">
        <v>45.97</v>
      </c>
      <c r="O2170" s="7">
        <v>0.05</v>
      </c>
      <c r="P2170" s="6">
        <v>18.760000000000002</v>
      </c>
      <c r="Q2170" s="6">
        <f t="shared" si="132"/>
        <v>43.671499999999995</v>
      </c>
      <c r="R2170" s="6">
        <f t="shared" si="133"/>
        <v>18.760000000000002</v>
      </c>
      <c r="S2170" s="6">
        <f t="shared" si="134"/>
        <v>24.911499999999993</v>
      </c>
      <c r="T2170" s="8">
        <f t="shared" si="135"/>
        <v>0.57042922729926826</v>
      </c>
      <c r="U2170" s="5">
        <f>YEAR(SalesDataTable[[#This Row],[Order Date]])</f>
        <v>2026</v>
      </c>
      <c r="V2170" s="8" t="str">
        <f>"Q"&amp;ROUNDUP(MONTH(SalesDataTable[[#This Row],[Order Date]])/3,0)</f>
        <v>Q4</v>
      </c>
      <c r="W2170" s="9">
        <f>MONTH(SalesDataTable[[#This Row],[Order Date]])</f>
        <v>10</v>
      </c>
      <c r="X2170" s="8" t="str">
        <f>TEXT(SalesDataTable[[#This Row],[Order Date]],"mmm")</f>
        <v>Oct</v>
      </c>
    </row>
    <row r="2171" spans="1:24" ht="16">
      <c r="A2171" s="2">
        <v>1622</v>
      </c>
      <c r="B2171" s="3">
        <v>46317</v>
      </c>
      <c r="C2171" s="5">
        <f>YEAR(SalesDataTable[[#This Row],[Order Date]])</f>
        <v>2026</v>
      </c>
      <c r="D2171" s="14" t="str">
        <f>"Q"&amp;ROUNDUP(MONTH(SalesDataTable[[#This Row],[Order Date]])/3,0)</f>
        <v>Q4</v>
      </c>
      <c r="E2171" s="5">
        <f>MONTH(SalesDataTable[[#This Row],[Order Date]])</f>
        <v>10</v>
      </c>
      <c r="F2171" s="5" t="str">
        <f>TEXT(SalesDataTable[[#This Row],[Order Date]], "MMM")</f>
        <v>Oct</v>
      </c>
      <c r="G2171" s="4" t="s">
        <v>11</v>
      </c>
      <c r="H2171" s="4" t="s">
        <v>12</v>
      </c>
      <c r="I2171" s="4" t="s">
        <v>28</v>
      </c>
      <c r="J2171" s="4" t="s">
        <v>3</v>
      </c>
      <c r="K2171" s="4" t="s">
        <v>23</v>
      </c>
      <c r="L2171" s="4" t="s">
        <v>51</v>
      </c>
      <c r="M2171" s="9">
        <v>1</v>
      </c>
      <c r="N2171" s="6">
        <v>123.29</v>
      </c>
      <c r="O2171" s="7">
        <v>0</v>
      </c>
      <c r="P2171" s="6">
        <v>59.48</v>
      </c>
      <c r="Q2171" s="6">
        <f t="shared" si="132"/>
        <v>123.29</v>
      </c>
      <c r="R2171" s="6">
        <f t="shared" si="133"/>
        <v>59.48</v>
      </c>
      <c r="S2171" s="6">
        <f t="shared" si="134"/>
        <v>63.810000000000009</v>
      </c>
      <c r="T2171" s="8">
        <f t="shared" si="135"/>
        <v>0.51756022386243816</v>
      </c>
      <c r="U2171" s="5">
        <f>YEAR(SalesDataTable[[#This Row],[Order Date]])</f>
        <v>2026</v>
      </c>
      <c r="V2171" s="8" t="str">
        <f>"Q"&amp;ROUNDUP(MONTH(SalesDataTable[[#This Row],[Order Date]])/3,0)</f>
        <v>Q4</v>
      </c>
      <c r="W2171" s="9">
        <f>MONTH(SalesDataTable[[#This Row],[Order Date]])</f>
        <v>10</v>
      </c>
      <c r="X2171" s="8" t="str">
        <f>TEXT(SalesDataTable[[#This Row],[Order Date]],"mmm")</f>
        <v>Oct</v>
      </c>
    </row>
    <row r="2172" spans="1:24" ht="16">
      <c r="A2172" s="2">
        <v>1879</v>
      </c>
      <c r="B2172" s="3">
        <v>46317</v>
      </c>
      <c r="C2172" s="5">
        <f>YEAR(SalesDataTable[[#This Row],[Order Date]])</f>
        <v>2026</v>
      </c>
      <c r="D2172" s="14" t="str">
        <f>"Q"&amp;ROUNDUP(MONTH(SalesDataTable[[#This Row],[Order Date]])/3,0)</f>
        <v>Q4</v>
      </c>
      <c r="E2172" s="5">
        <f>MONTH(SalesDataTable[[#This Row],[Order Date]])</f>
        <v>10</v>
      </c>
      <c r="F2172" s="5" t="str">
        <f>TEXT(SalesDataTable[[#This Row],[Order Date]], "MMM")</f>
        <v>Oct</v>
      </c>
      <c r="G2172" s="4" t="s">
        <v>20</v>
      </c>
      <c r="H2172" s="4" t="s">
        <v>33</v>
      </c>
      <c r="I2172" s="4" t="s">
        <v>8</v>
      </c>
      <c r="J2172" s="4" t="s">
        <v>16</v>
      </c>
      <c r="K2172" s="4" t="s">
        <v>14</v>
      </c>
      <c r="L2172" s="4" t="s">
        <v>15</v>
      </c>
      <c r="M2172" s="9">
        <v>8</v>
      </c>
      <c r="N2172" s="6">
        <v>35.83</v>
      </c>
      <c r="O2172" s="7">
        <v>0.05</v>
      </c>
      <c r="P2172" s="6">
        <v>13.89</v>
      </c>
      <c r="Q2172" s="6">
        <f t="shared" si="132"/>
        <v>272.30799999999999</v>
      </c>
      <c r="R2172" s="6">
        <f t="shared" si="133"/>
        <v>111.12</v>
      </c>
      <c r="S2172" s="6">
        <f t="shared" si="134"/>
        <v>161.18799999999999</v>
      </c>
      <c r="T2172" s="8">
        <f t="shared" si="135"/>
        <v>0.59193266448286497</v>
      </c>
      <c r="U2172" s="5">
        <f>YEAR(SalesDataTable[[#This Row],[Order Date]])</f>
        <v>2026</v>
      </c>
      <c r="V2172" s="8" t="str">
        <f>"Q"&amp;ROUNDUP(MONTH(SalesDataTable[[#This Row],[Order Date]])/3,0)</f>
        <v>Q4</v>
      </c>
      <c r="W2172" s="9">
        <f>MONTH(SalesDataTable[[#This Row],[Order Date]])</f>
        <v>10</v>
      </c>
      <c r="X2172" s="8" t="str">
        <f>TEXT(SalesDataTable[[#This Row],[Order Date]],"mmm")</f>
        <v>Oct</v>
      </c>
    </row>
    <row r="2173" spans="1:24" ht="16">
      <c r="A2173" s="2">
        <v>2483</v>
      </c>
      <c r="B2173" s="3">
        <v>46317</v>
      </c>
      <c r="C2173" s="5">
        <f>YEAR(SalesDataTable[[#This Row],[Order Date]])</f>
        <v>2026</v>
      </c>
      <c r="D2173" s="14" t="str">
        <f>"Q"&amp;ROUNDUP(MONTH(SalesDataTable[[#This Row],[Order Date]])/3,0)</f>
        <v>Q4</v>
      </c>
      <c r="E2173" s="5">
        <f>MONTH(SalesDataTable[[#This Row],[Order Date]])</f>
        <v>10</v>
      </c>
      <c r="F2173" s="5" t="str">
        <f>TEXT(SalesDataTable[[#This Row],[Order Date]], "MMM")</f>
        <v>Oct</v>
      </c>
      <c r="G2173" s="4" t="s">
        <v>0</v>
      </c>
      <c r="H2173" s="4" t="s">
        <v>1</v>
      </c>
      <c r="I2173" s="4" t="s">
        <v>2</v>
      </c>
      <c r="J2173" s="4" t="s">
        <v>13</v>
      </c>
      <c r="K2173" s="4" t="s">
        <v>23</v>
      </c>
      <c r="L2173" s="4" t="s">
        <v>40</v>
      </c>
      <c r="M2173" s="9">
        <v>1</v>
      </c>
      <c r="N2173" s="6">
        <v>80.56</v>
      </c>
      <c r="O2173" s="7">
        <v>0</v>
      </c>
      <c r="P2173" s="6">
        <v>39.53</v>
      </c>
      <c r="Q2173" s="6">
        <f t="shared" si="132"/>
        <v>80.56</v>
      </c>
      <c r="R2173" s="6">
        <f t="shared" si="133"/>
        <v>39.53</v>
      </c>
      <c r="S2173" s="6">
        <f t="shared" si="134"/>
        <v>41.03</v>
      </c>
      <c r="T2173" s="8">
        <f t="shared" si="135"/>
        <v>0.5093098311817279</v>
      </c>
      <c r="U2173" s="5">
        <f>YEAR(SalesDataTable[[#This Row],[Order Date]])</f>
        <v>2026</v>
      </c>
      <c r="V2173" s="8" t="str">
        <f>"Q"&amp;ROUNDUP(MONTH(SalesDataTable[[#This Row],[Order Date]])/3,0)</f>
        <v>Q4</v>
      </c>
      <c r="W2173" s="9">
        <f>MONTH(SalesDataTable[[#This Row],[Order Date]])</f>
        <v>10</v>
      </c>
      <c r="X2173" s="8" t="str">
        <f>TEXT(SalesDataTable[[#This Row],[Order Date]],"mmm")</f>
        <v>Oct</v>
      </c>
    </row>
    <row r="2174" spans="1:24" ht="16">
      <c r="A2174" s="2">
        <v>4451</v>
      </c>
      <c r="B2174" s="3">
        <v>46317</v>
      </c>
      <c r="C2174" s="5">
        <f>YEAR(SalesDataTable[[#This Row],[Order Date]])</f>
        <v>2026</v>
      </c>
      <c r="D2174" s="14" t="str">
        <f>"Q"&amp;ROUNDUP(MONTH(SalesDataTable[[#This Row],[Order Date]])/3,0)</f>
        <v>Q4</v>
      </c>
      <c r="E2174" s="5">
        <f>MONTH(SalesDataTable[[#This Row],[Order Date]])</f>
        <v>10</v>
      </c>
      <c r="F2174" s="5" t="str">
        <f>TEXT(SalesDataTable[[#This Row],[Order Date]], "MMM")</f>
        <v>Oct</v>
      </c>
      <c r="G2174" s="4" t="s">
        <v>20</v>
      </c>
      <c r="H2174" s="4" t="s">
        <v>31</v>
      </c>
      <c r="I2174" s="4" t="s">
        <v>2</v>
      </c>
      <c r="J2174" s="4" t="s">
        <v>13</v>
      </c>
      <c r="K2174" s="4" t="s">
        <v>4</v>
      </c>
      <c r="L2174" s="4" t="s">
        <v>26</v>
      </c>
      <c r="M2174" s="9">
        <v>1</v>
      </c>
      <c r="N2174" s="6">
        <v>40.47</v>
      </c>
      <c r="O2174" s="7">
        <v>0.05</v>
      </c>
      <c r="P2174" s="6">
        <v>16.73</v>
      </c>
      <c r="Q2174" s="6">
        <f t="shared" si="132"/>
        <v>38.4465</v>
      </c>
      <c r="R2174" s="6">
        <f t="shared" si="133"/>
        <v>16.73</v>
      </c>
      <c r="S2174" s="6">
        <f t="shared" si="134"/>
        <v>21.7165</v>
      </c>
      <c r="T2174" s="8">
        <f t="shared" si="135"/>
        <v>0.5648498562938109</v>
      </c>
      <c r="U2174" s="5">
        <f>YEAR(SalesDataTable[[#This Row],[Order Date]])</f>
        <v>2026</v>
      </c>
      <c r="V2174" s="8" t="str">
        <f>"Q"&amp;ROUNDUP(MONTH(SalesDataTable[[#This Row],[Order Date]])/3,0)</f>
        <v>Q4</v>
      </c>
      <c r="W2174" s="9">
        <f>MONTH(SalesDataTable[[#This Row],[Order Date]])</f>
        <v>10</v>
      </c>
      <c r="X2174" s="8" t="str">
        <f>TEXT(SalesDataTable[[#This Row],[Order Date]],"mmm")</f>
        <v>Oct</v>
      </c>
    </row>
    <row r="2175" spans="1:24" ht="16">
      <c r="A2175" s="2">
        <v>93</v>
      </c>
      <c r="B2175" s="3">
        <v>46318</v>
      </c>
      <c r="C2175" s="5">
        <f>YEAR(SalesDataTable[[#This Row],[Order Date]])</f>
        <v>2026</v>
      </c>
      <c r="D2175" s="14" t="str">
        <f>"Q"&amp;ROUNDUP(MONTH(SalesDataTable[[#This Row],[Order Date]])/3,0)</f>
        <v>Q4</v>
      </c>
      <c r="E2175" s="5">
        <f>MONTH(SalesDataTable[[#This Row],[Order Date]])</f>
        <v>10</v>
      </c>
      <c r="F2175" s="5" t="str">
        <f>TEXT(SalesDataTable[[#This Row],[Order Date]], "MMM")</f>
        <v>Oct</v>
      </c>
      <c r="G2175" s="4" t="s">
        <v>6</v>
      </c>
      <c r="H2175" s="4" t="s">
        <v>43</v>
      </c>
      <c r="I2175" s="4" t="s">
        <v>8</v>
      </c>
      <c r="J2175" s="4" t="s">
        <v>16</v>
      </c>
      <c r="K2175" s="4" t="s">
        <v>14</v>
      </c>
      <c r="L2175" s="4" t="s">
        <v>44</v>
      </c>
      <c r="M2175" s="9">
        <v>15</v>
      </c>
      <c r="N2175" s="6">
        <v>133.52000000000001</v>
      </c>
      <c r="O2175" s="7">
        <v>0.2</v>
      </c>
      <c r="P2175" s="6">
        <v>66</v>
      </c>
      <c r="Q2175" s="6">
        <f t="shared" si="132"/>
        <v>1602.2400000000002</v>
      </c>
      <c r="R2175" s="6">
        <f t="shared" si="133"/>
        <v>990</v>
      </c>
      <c r="S2175" s="6">
        <f t="shared" si="134"/>
        <v>612.24000000000024</v>
      </c>
      <c r="T2175" s="8">
        <f t="shared" si="135"/>
        <v>0.38211503894547644</v>
      </c>
      <c r="U2175" s="5">
        <f>YEAR(SalesDataTable[[#This Row],[Order Date]])</f>
        <v>2026</v>
      </c>
      <c r="V2175" s="8" t="str">
        <f>"Q"&amp;ROUNDUP(MONTH(SalesDataTable[[#This Row],[Order Date]])/3,0)</f>
        <v>Q4</v>
      </c>
      <c r="W2175" s="9">
        <f>MONTH(SalesDataTable[[#This Row],[Order Date]])</f>
        <v>10</v>
      </c>
      <c r="X2175" s="8" t="str">
        <f>TEXT(SalesDataTable[[#This Row],[Order Date]],"mmm")</f>
        <v>Oct</v>
      </c>
    </row>
    <row r="2176" spans="1:24" ht="16">
      <c r="A2176" s="2">
        <v>265</v>
      </c>
      <c r="B2176" s="3">
        <v>46318</v>
      </c>
      <c r="C2176" s="5">
        <f>YEAR(SalesDataTable[[#This Row],[Order Date]])</f>
        <v>2026</v>
      </c>
      <c r="D2176" s="14" t="str">
        <f>"Q"&amp;ROUNDUP(MONTH(SalesDataTable[[#This Row],[Order Date]])/3,0)</f>
        <v>Q4</v>
      </c>
      <c r="E2176" s="5">
        <f>MONTH(SalesDataTable[[#This Row],[Order Date]])</f>
        <v>10</v>
      </c>
      <c r="F2176" s="5" t="str">
        <f>TEXT(SalesDataTable[[#This Row],[Order Date]], "MMM")</f>
        <v>Oct</v>
      </c>
      <c r="G2176" s="4" t="s">
        <v>6</v>
      </c>
      <c r="H2176" s="4" t="s">
        <v>27</v>
      </c>
      <c r="I2176" s="4" t="s">
        <v>2</v>
      </c>
      <c r="J2176" s="4" t="s">
        <v>3</v>
      </c>
      <c r="K2176" s="4" t="s">
        <v>4</v>
      </c>
      <c r="L2176" s="4" t="s">
        <v>5</v>
      </c>
      <c r="M2176" s="9">
        <v>1</v>
      </c>
      <c r="N2176" s="6">
        <v>82.28</v>
      </c>
      <c r="O2176" s="7">
        <v>0</v>
      </c>
      <c r="P2176" s="6">
        <v>42.08</v>
      </c>
      <c r="Q2176" s="6">
        <f t="shared" si="132"/>
        <v>82.28</v>
      </c>
      <c r="R2176" s="6">
        <f t="shared" si="133"/>
        <v>42.08</v>
      </c>
      <c r="S2176" s="6">
        <f t="shared" si="134"/>
        <v>40.200000000000003</v>
      </c>
      <c r="T2176" s="8">
        <f t="shared" si="135"/>
        <v>0.48857559552746721</v>
      </c>
      <c r="U2176" s="5">
        <f>YEAR(SalesDataTable[[#This Row],[Order Date]])</f>
        <v>2026</v>
      </c>
      <c r="V2176" s="8" t="str">
        <f>"Q"&amp;ROUNDUP(MONTH(SalesDataTable[[#This Row],[Order Date]])/3,0)</f>
        <v>Q4</v>
      </c>
      <c r="W2176" s="9">
        <f>MONTH(SalesDataTable[[#This Row],[Order Date]])</f>
        <v>10</v>
      </c>
      <c r="X2176" s="8" t="str">
        <f>TEXT(SalesDataTable[[#This Row],[Order Date]],"mmm")</f>
        <v>Oct</v>
      </c>
    </row>
    <row r="2177" spans="1:24" ht="16">
      <c r="A2177" s="2">
        <v>555</v>
      </c>
      <c r="B2177" s="3">
        <v>46318</v>
      </c>
      <c r="C2177" s="5">
        <f>YEAR(SalesDataTable[[#This Row],[Order Date]])</f>
        <v>2026</v>
      </c>
      <c r="D2177" s="14" t="str">
        <f>"Q"&amp;ROUNDUP(MONTH(SalesDataTable[[#This Row],[Order Date]])/3,0)</f>
        <v>Q4</v>
      </c>
      <c r="E2177" s="5">
        <f>MONTH(SalesDataTable[[#This Row],[Order Date]])</f>
        <v>10</v>
      </c>
      <c r="F2177" s="5" t="str">
        <f>TEXT(SalesDataTable[[#This Row],[Order Date]], "MMM")</f>
        <v>Oct</v>
      </c>
      <c r="G2177" s="4" t="s">
        <v>6</v>
      </c>
      <c r="H2177" s="4" t="s">
        <v>41</v>
      </c>
      <c r="I2177" s="4" t="s">
        <v>2</v>
      </c>
      <c r="J2177" s="4" t="s">
        <v>13</v>
      </c>
      <c r="K2177" s="4" t="s">
        <v>14</v>
      </c>
      <c r="L2177" s="4" t="s">
        <v>15</v>
      </c>
      <c r="M2177" s="9">
        <v>6</v>
      </c>
      <c r="N2177" s="6">
        <v>35.479999999999997</v>
      </c>
      <c r="O2177" s="7">
        <v>0</v>
      </c>
      <c r="P2177" s="6">
        <v>13.37</v>
      </c>
      <c r="Q2177" s="6">
        <f t="shared" si="132"/>
        <v>212.88</v>
      </c>
      <c r="R2177" s="6">
        <f t="shared" si="133"/>
        <v>80.22</v>
      </c>
      <c r="S2177" s="6">
        <f t="shared" si="134"/>
        <v>132.66</v>
      </c>
      <c r="T2177" s="8">
        <f t="shared" si="135"/>
        <v>0.62316798196166856</v>
      </c>
      <c r="U2177" s="5">
        <f>YEAR(SalesDataTable[[#This Row],[Order Date]])</f>
        <v>2026</v>
      </c>
      <c r="V2177" s="8" t="str">
        <f>"Q"&amp;ROUNDUP(MONTH(SalesDataTable[[#This Row],[Order Date]])/3,0)</f>
        <v>Q4</v>
      </c>
      <c r="W2177" s="9">
        <f>MONTH(SalesDataTable[[#This Row],[Order Date]])</f>
        <v>10</v>
      </c>
      <c r="X2177" s="8" t="str">
        <f>TEXT(SalesDataTable[[#This Row],[Order Date]],"mmm")</f>
        <v>Oct</v>
      </c>
    </row>
    <row r="2178" spans="1:24" ht="16">
      <c r="A2178" s="2">
        <v>1993</v>
      </c>
      <c r="B2178" s="3">
        <v>46318</v>
      </c>
      <c r="C2178" s="5">
        <f>YEAR(SalesDataTable[[#This Row],[Order Date]])</f>
        <v>2026</v>
      </c>
      <c r="D2178" s="14" t="str">
        <f>"Q"&amp;ROUNDUP(MONTH(SalesDataTable[[#This Row],[Order Date]])/3,0)</f>
        <v>Q4</v>
      </c>
      <c r="E2178" s="5">
        <f>MONTH(SalesDataTable[[#This Row],[Order Date]])</f>
        <v>10</v>
      </c>
      <c r="F2178" s="5" t="str">
        <f>TEXT(SalesDataTable[[#This Row],[Order Date]], "MMM")</f>
        <v>Oct</v>
      </c>
      <c r="G2178" s="4" t="s">
        <v>11</v>
      </c>
      <c r="H2178" s="4" t="s">
        <v>18</v>
      </c>
      <c r="I2178" s="4" t="s">
        <v>19</v>
      </c>
      <c r="J2178" s="4" t="s">
        <v>13</v>
      </c>
      <c r="K2178" s="4" t="s">
        <v>9</v>
      </c>
      <c r="L2178" s="4" t="s">
        <v>37</v>
      </c>
      <c r="M2178" s="9">
        <v>1</v>
      </c>
      <c r="N2178" s="6">
        <v>152.38</v>
      </c>
      <c r="O2178" s="7">
        <v>0.15</v>
      </c>
      <c r="P2178" s="6">
        <v>78.92</v>
      </c>
      <c r="Q2178" s="6">
        <f t="shared" ref="Q2178:Q2241" si="136">M2178*N2178*(1-O2178)</f>
        <v>129.523</v>
      </c>
      <c r="R2178" s="6">
        <f t="shared" ref="R2178:R2241" si="137">M2178*P2178</f>
        <v>78.92</v>
      </c>
      <c r="S2178" s="6">
        <f t="shared" ref="S2178:S2241" si="138">Q2178-R2178</f>
        <v>50.602999999999994</v>
      </c>
      <c r="T2178" s="8">
        <f t="shared" ref="T2178:T2241" si="139">IFERROR(S2178/Q2178,0)</f>
        <v>0.39068736826663986</v>
      </c>
      <c r="U2178" s="5">
        <f>YEAR(SalesDataTable[[#This Row],[Order Date]])</f>
        <v>2026</v>
      </c>
      <c r="V2178" s="8" t="str">
        <f>"Q"&amp;ROUNDUP(MONTH(SalesDataTable[[#This Row],[Order Date]])/3,0)</f>
        <v>Q4</v>
      </c>
      <c r="W2178" s="9">
        <f>MONTH(SalesDataTable[[#This Row],[Order Date]])</f>
        <v>10</v>
      </c>
      <c r="X2178" s="8" t="str">
        <f>TEXT(SalesDataTable[[#This Row],[Order Date]],"mmm")</f>
        <v>Oct</v>
      </c>
    </row>
    <row r="2179" spans="1:24" ht="16">
      <c r="A2179" s="2">
        <v>3116</v>
      </c>
      <c r="B2179" s="3">
        <v>46318</v>
      </c>
      <c r="C2179" s="5">
        <f>YEAR(SalesDataTable[[#This Row],[Order Date]])</f>
        <v>2026</v>
      </c>
      <c r="D2179" s="14" t="str">
        <f>"Q"&amp;ROUNDUP(MONTH(SalesDataTable[[#This Row],[Order Date]])/3,0)</f>
        <v>Q4</v>
      </c>
      <c r="E2179" s="5">
        <f>MONTH(SalesDataTable[[#This Row],[Order Date]])</f>
        <v>10</v>
      </c>
      <c r="F2179" s="5" t="str">
        <f>TEXT(SalesDataTable[[#This Row],[Order Date]], "MMM")</f>
        <v>Oct</v>
      </c>
      <c r="G2179" s="4" t="s">
        <v>6</v>
      </c>
      <c r="H2179" s="4" t="s">
        <v>7</v>
      </c>
      <c r="I2179" s="4" t="s">
        <v>28</v>
      </c>
      <c r="J2179" s="4" t="s">
        <v>13</v>
      </c>
      <c r="K2179" s="4" t="s">
        <v>9</v>
      </c>
      <c r="L2179" s="4" t="s">
        <v>10</v>
      </c>
      <c r="M2179" s="9">
        <v>1</v>
      </c>
      <c r="N2179" s="6">
        <v>93.64</v>
      </c>
      <c r="O2179" s="7">
        <v>0</v>
      </c>
      <c r="P2179" s="6">
        <v>44.34</v>
      </c>
      <c r="Q2179" s="6">
        <f t="shared" si="136"/>
        <v>93.64</v>
      </c>
      <c r="R2179" s="6">
        <f t="shared" si="137"/>
        <v>44.34</v>
      </c>
      <c r="S2179" s="6">
        <f t="shared" si="138"/>
        <v>49.3</v>
      </c>
      <c r="T2179" s="8">
        <f t="shared" si="139"/>
        <v>0.52648440837249033</v>
      </c>
      <c r="U2179" s="5">
        <f>YEAR(SalesDataTable[[#This Row],[Order Date]])</f>
        <v>2026</v>
      </c>
      <c r="V2179" s="8" t="str">
        <f>"Q"&amp;ROUNDUP(MONTH(SalesDataTable[[#This Row],[Order Date]])/3,0)</f>
        <v>Q4</v>
      </c>
      <c r="W2179" s="9">
        <f>MONTH(SalesDataTable[[#This Row],[Order Date]])</f>
        <v>10</v>
      </c>
      <c r="X2179" s="8" t="str">
        <f>TEXT(SalesDataTable[[#This Row],[Order Date]],"mmm")</f>
        <v>Oct</v>
      </c>
    </row>
    <row r="2180" spans="1:24" ht="16">
      <c r="A2180" s="2">
        <v>3631</v>
      </c>
      <c r="B2180" s="3">
        <v>46318</v>
      </c>
      <c r="C2180" s="5">
        <f>YEAR(SalesDataTable[[#This Row],[Order Date]])</f>
        <v>2026</v>
      </c>
      <c r="D2180" s="14" t="str">
        <f>"Q"&amp;ROUNDUP(MONTH(SalesDataTable[[#This Row],[Order Date]])/3,0)</f>
        <v>Q4</v>
      </c>
      <c r="E2180" s="5">
        <f>MONTH(SalesDataTable[[#This Row],[Order Date]])</f>
        <v>10</v>
      </c>
      <c r="F2180" s="5" t="str">
        <f>TEXT(SalesDataTable[[#This Row],[Order Date]], "MMM")</f>
        <v>Oct</v>
      </c>
      <c r="G2180" s="4" t="s">
        <v>20</v>
      </c>
      <c r="H2180" s="4" t="s">
        <v>31</v>
      </c>
      <c r="I2180" s="4" t="s">
        <v>19</v>
      </c>
      <c r="J2180" s="4" t="s">
        <v>3</v>
      </c>
      <c r="K2180" s="4" t="s">
        <v>34</v>
      </c>
      <c r="L2180" s="4" t="s">
        <v>38</v>
      </c>
      <c r="M2180" s="9">
        <v>1</v>
      </c>
      <c r="N2180" s="6">
        <v>123.6</v>
      </c>
      <c r="O2180" s="7">
        <v>0</v>
      </c>
      <c r="P2180" s="6">
        <v>67.3</v>
      </c>
      <c r="Q2180" s="6">
        <f t="shared" si="136"/>
        <v>123.6</v>
      </c>
      <c r="R2180" s="6">
        <f t="shared" si="137"/>
        <v>67.3</v>
      </c>
      <c r="S2180" s="6">
        <f t="shared" si="138"/>
        <v>56.3</v>
      </c>
      <c r="T2180" s="8">
        <f t="shared" si="139"/>
        <v>0.45550161812297735</v>
      </c>
      <c r="U2180" s="5">
        <f>YEAR(SalesDataTable[[#This Row],[Order Date]])</f>
        <v>2026</v>
      </c>
      <c r="V2180" s="8" t="str">
        <f>"Q"&amp;ROUNDUP(MONTH(SalesDataTable[[#This Row],[Order Date]])/3,0)</f>
        <v>Q4</v>
      </c>
      <c r="W2180" s="9">
        <f>MONTH(SalesDataTable[[#This Row],[Order Date]])</f>
        <v>10</v>
      </c>
      <c r="X2180" s="8" t="str">
        <f>TEXT(SalesDataTable[[#This Row],[Order Date]],"mmm")</f>
        <v>Oct</v>
      </c>
    </row>
    <row r="2181" spans="1:24" ht="16">
      <c r="A2181" s="2">
        <v>4216</v>
      </c>
      <c r="B2181" s="3">
        <v>46318</v>
      </c>
      <c r="C2181" s="5">
        <f>YEAR(SalesDataTable[[#This Row],[Order Date]])</f>
        <v>2026</v>
      </c>
      <c r="D2181" s="14" t="str">
        <f>"Q"&amp;ROUNDUP(MONTH(SalesDataTable[[#This Row],[Order Date]])/3,0)</f>
        <v>Q4</v>
      </c>
      <c r="E2181" s="5">
        <f>MONTH(SalesDataTable[[#This Row],[Order Date]])</f>
        <v>10</v>
      </c>
      <c r="F2181" s="5" t="str">
        <f>TEXT(SalesDataTable[[#This Row],[Order Date]], "MMM")</f>
        <v>Oct</v>
      </c>
      <c r="G2181" s="4" t="s">
        <v>6</v>
      </c>
      <c r="H2181" s="4" t="s">
        <v>7</v>
      </c>
      <c r="I2181" s="4" t="s">
        <v>2</v>
      </c>
      <c r="J2181" s="4" t="s">
        <v>13</v>
      </c>
      <c r="K2181" s="4" t="s">
        <v>34</v>
      </c>
      <c r="L2181" s="4" t="s">
        <v>38</v>
      </c>
      <c r="M2181" s="9">
        <v>3</v>
      </c>
      <c r="N2181" s="6">
        <v>124.6</v>
      </c>
      <c r="O2181" s="7">
        <v>0.05</v>
      </c>
      <c r="P2181" s="6">
        <v>69.12</v>
      </c>
      <c r="Q2181" s="6">
        <f t="shared" si="136"/>
        <v>355.10999999999996</v>
      </c>
      <c r="R2181" s="6">
        <f t="shared" si="137"/>
        <v>207.36</v>
      </c>
      <c r="S2181" s="6">
        <f t="shared" si="138"/>
        <v>147.74999999999994</v>
      </c>
      <c r="T2181" s="8">
        <f t="shared" si="139"/>
        <v>0.41606826053898782</v>
      </c>
      <c r="U2181" s="5">
        <f>YEAR(SalesDataTable[[#This Row],[Order Date]])</f>
        <v>2026</v>
      </c>
      <c r="V2181" s="8" t="str">
        <f>"Q"&amp;ROUNDUP(MONTH(SalesDataTable[[#This Row],[Order Date]])/3,0)</f>
        <v>Q4</v>
      </c>
      <c r="W2181" s="9">
        <f>MONTH(SalesDataTable[[#This Row],[Order Date]])</f>
        <v>10</v>
      </c>
      <c r="X2181" s="8" t="str">
        <f>TEXT(SalesDataTable[[#This Row],[Order Date]],"mmm")</f>
        <v>Oct</v>
      </c>
    </row>
    <row r="2182" spans="1:24" ht="16">
      <c r="A2182" s="2">
        <v>4956</v>
      </c>
      <c r="B2182" s="3">
        <v>46318</v>
      </c>
      <c r="C2182" s="5">
        <f>YEAR(SalesDataTable[[#This Row],[Order Date]])</f>
        <v>2026</v>
      </c>
      <c r="D2182" s="14" t="str">
        <f>"Q"&amp;ROUNDUP(MONTH(SalesDataTable[[#This Row],[Order Date]])/3,0)</f>
        <v>Q4</v>
      </c>
      <c r="E2182" s="5">
        <f>MONTH(SalesDataTable[[#This Row],[Order Date]])</f>
        <v>10</v>
      </c>
      <c r="F2182" s="5" t="str">
        <f>TEXT(SalesDataTable[[#This Row],[Order Date]], "MMM")</f>
        <v>Oct</v>
      </c>
      <c r="G2182" s="4" t="s">
        <v>20</v>
      </c>
      <c r="H2182" s="4" t="s">
        <v>47</v>
      </c>
      <c r="I2182" s="4" t="s">
        <v>19</v>
      </c>
      <c r="J2182" s="4" t="s">
        <v>16</v>
      </c>
      <c r="K2182" s="4" t="s">
        <v>9</v>
      </c>
      <c r="L2182" s="4" t="s">
        <v>37</v>
      </c>
      <c r="M2182" s="9">
        <v>2</v>
      </c>
      <c r="N2182" s="6">
        <v>151.66</v>
      </c>
      <c r="O2182" s="7">
        <v>0</v>
      </c>
      <c r="P2182" s="6">
        <v>77.17</v>
      </c>
      <c r="Q2182" s="6">
        <f t="shared" si="136"/>
        <v>303.32</v>
      </c>
      <c r="R2182" s="6">
        <f t="shared" si="137"/>
        <v>154.34</v>
      </c>
      <c r="S2182" s="6">
        <f t="shared" si="138"/>
        <v>148.97999999999999</v>
      </c>
      <c r="T2182" s="8">
        <f t="shared" si="139"/>
        <v>0.49116444678886984</v>
      </c>
      <c r="U2182" s="5">
        <f>YEAR(SalesDataTable[[#This Row],[Order Date]])</f>
        <v>2026</v>
      </c>
      <c r="V2182" s="8" t="str">
        <f>"Q"&amp;ROUNDUP(MONTH(SalesDataTable[[#This Row],[Order Date]])/3,0)</f>
        <v>Q4</v>
      </c>
      <c r="W2182" s="9">
        <f>MONTH(SalesDataTable[[#This Row],[Order Date]])</f>
        <v>10</v>
      </c>
      <c r="X2182" s="8" t="str">
        <f>TEXT(SalesDataTable[[#This Row],[Order Date]],"mmm")</f>
        <v>Oct</v>
      </c>
    </row>
    <row r="2183" spans="1:24" ht="16">
      <c r="A2183" s="2">
        <v>439</v>
      </c>
      <c r="B2183" s="3">
        <v>46319</v>
      </c>
      <c r="C2183" s="5">
        <f>YEAR(SalesDataTable[[#This Row],[Order Date]])</f>
        <v>2026</v>
      </c>
      <c r="D2183" s="14" t="str">
        <f>"Q"&amp;ROUNDUP(MONTH(SalesDataTable[[#This Row],[Order Date]])/3,0)</f>
        <v>Q4</v>
      </c>
      <c r="E2183" s="5">
        <f>MONTH(SalesDataTable[[#This Row],[Order Date]])</f>
        <v>10</v>
      </c>
      <c r="F2183" s="5" t="str">
        <f>TEXT(SalesDataTable[[#This Row],[Order Date]], "MMM")</f>
        <v>Oct</v>
      </c>
      <c r="G2183" s="4" t="s">
        <v>11</v>
      </c>
      <c r="H2183" s="4" t="s">
        <v>25</v>
      </c>
      <c r="I2183" s="4" t="s">
        <v>19</v>
      </c>
      <c r="J2183" s="4" t="s">
        <v>13</v>
      </c>
      <c r="K2183" s="4" t="s">
        <v>14</v>
      </c>
      <c r="L2183" s="4" t="s">
        <v>15</v>
      </c>
      <c r="M2183" s="9">
        <v>1</v>
      </c>
      <c r="N2183" s="6">
        <v>36.76</v>
      </c>
      <c r="O2183" s="7">
        <v>0</v>
      </c>
      <c r="P2183" s="6">
        <v>13.18</v>
      </c>
      <c r="Q2183" s="6">
        <f t="shared" si="136"/>
        <v>36.76</v>
      </c>
      <c r="R2183" s="6">
        <f t="shared" si="137"/>
        <v>13.18</v>
      </c>
      <c r="S2183" s="6">
        <f t="shared" si="138"/>
        <v>23.58</v>
      </c>
      <c r="T2183" s="8">
        <f t="shared" si="139"/>
        <v>0.64145810663764957</v>
      </c>
      <c r="U2183" s="5">
        <f>YEAR(SalesDataTable[[#This Row],[Order Date]])</f>
        <v>2026</v>
      </c>
      <c r="V2183" s="8" t="str">
        <f>"Q"&amp;ROUNDUP(MONTH(SalesDataTable[[#This Row],[Order Date]])/3,0)</f>
        <v>Q4</v>
      </c>
      <c r="W2183" s="9">
        <f>MONTH(SalesDataTable[[#This Row],[Order Date]])</f>
        <v>10</v>
      </c>
      <c r="X2183" s="8" t="str">
        <f>TEXT(SalesDataTable[[#This Row],[Order Date]],"mmm")</f>
        <v>Oct</v>
      </c>
    </row>
    <row r="2184" spans="1:24" ht="16">
      <c r="A2184" s="2">
        <v>1076</v>
      </c>
      <c r="B2184" s="3">
        <v>46319</v>
      </c>
      <c r="C2184" s="5">
        <f>YEAR(SalesDataTable[[#This Row],[Order Date]])</f>
        <v>2026</v>
      </c>
      <c r="D2184" s="14" t="str">
        <f>"Q"&amp;ROUNDUP(MONTH(SalesDataTable[[#This Row],[Order Date]])/3,0)</f>
        <v>Q4</v>
      </c>
      <c r="E2184" s="5">
        <f>MONTH(SalesDataTable[[#This Row],[Order Date]])</f>
        <v>10</v>
      </c>
      <c r="F2184" s="5" t="str">
        <f>TEXT(SalesDataTable[[#This Row],[Order Date]], "MMM")</f>
        <v>Oct</v>
      </c>
      <c r="G2184" s="4" t="s">
        <v>0</v>
      </c>
      <c r="H2184" s="4" t="s">
        <v>36</v>
      </c>
      <c r="I2184" s="4" t="s">
        <v>28</v>
      </c>
      <c r="J2184" s="4" t="s">
        <v>3</v>
      </c>
      <c r="K2184" s="4" t="s">
        <v>23</v>
      </c>
      <c r="L2184" s="4" t="s">
        <v>29</v>
      </c>
      <c r="M2184" s="9">
        <v>1</v>
      </c>
      <c r="N2184" s="6">
        <v>195.67</v>
      </c>
      <c r="O2184" s="7">
        <v>0</v>
      </c>
      <c r="P2184" s="6">
        <v>105.88</v>
      </c>
      <c r="Q2184" s="6">
        <f t="shared" si="136"/>
        <v>195.67</v>
      </c>
      <c r="R2184" s="6">
        <f t="shared" si="137"/>
        <v>105.88</v>
      </c>
      <c r="S2184" s="6">
        <f t="shared" si="138"/>
        <v>89.789999999999992</v>
      </c>
      <c r="T2184" s="8">
        <f t="shared" si="139"/>
        <v>0.45888485715745897</v>
      </c>
      <c r="U2184" s="5">
        <f>YEAR(SalesDataTable[[#This Row],[Order Date]])</f>
        <v>2026</v>
      </c>
      <c r="V2184" s="8" t="str">
        <f>"Q"&amp;ROUNDUP(MONTH(SalesDataTable[[#This Row],[Order Date]])/3,0)</f>
        <v>Q4</v>
      </c>
      <c r="W2184" s="9">
        <f>MONTH(SalesDataTable[[#This Row],[Order Date]])</f>
        <v>10</v>
      </c>
      <c r="X2184" s="8" t="str">
        <f>TEXT(SalesDataTable[[#This Row],[Order Date]],"mmm")</f>
        <v>Oct</v>
      </c>
    </row>
    <row r="2185" spans="1:24" ht="16">
      <c r="A2185" s="2">
        <v>1130</v>
      </c>
      <c r="B2185" s="3">
        <v>46319</v>
      </c>
      <c r="C2185" s="5">
        <f>YEAR(SalesDataTable[[#This Row],[Order Date]])</f>
        <v>2026</v>
      </c>
      <c r="D2185" s="14" t="str">
        <f>"Q"&amp;ROUNDUP(MONTH(SalesDataTable[[#This Row],[Order Date]])/3,0)</f>
        <v>Q4</v>
      </c>
      <c r="E2185" s="5">
        <f>MONTH(SalesDataTable[[#This Row],[Order Date]])</f>
        <v>10</v>
      </c>
      <c r="F2185" s="5" t="str">
        <f>TEXT(SalesDataTable[[#This Row],[Order Date]], "MMM")</f>
        <v>Oct</v>
      </c>
      <c r="G2185" s="4" t="s">
        <v>0</v>
      </c>
      <c r="H2185" s="4" t="s">
        <v>50</v>
      </c>
      <c r="I2185" s="4" t="s">
        <v>19</v>
      </c>
      <c r="J2185" s="4" t="s">
        <v>3</v>
      </c>
      <c r="K2185" s="4" t="s">
        <v>4</v>
      </c>
      <c r="L2185" s="4" t="s">
        <v>26</v>
      </c>
      <c r="M2185" s="9">
        <v>1</v>
      </c>
      <c r="N2185" s="6">
        <v>40.83</v>
      </c>
      <c r="O2185" s="7">
        <v>0.1</v>
      </c>
      <c r="P2185" s="6">
        <v>16.54</v>
      </c>
      <c r="Q2185" s="6">
        <f t="shared" si="136"/>
        <v>36.747</v>
      </c>
      <c r="R2185" s="6">
        <f t="shared" si="137"/>
        <v>16.54</v>
      </c>
      <c r="S2185" s="6">
        <f t="shared" si="138"/>
        <v>20.207000000000001</v>
      </c>
      <c r="T2185" s="8">
        <f t="shared" si="139"/>
        <v>0.54989522954254766</v>
      </c>
      <c r="U2185" s="5">
        <f>YEAR(SalesDataTable[[#This Row],[Order Date]])</f>
        <v>2026</v>
      </c>
      <c r="V2185" s="8" t="str">
        <f>"Q"&amp;ROUNDUP(MONTH(SalesDataTable[[#This Row],[Order Date]])/3,0)</f>
        <v>Q4</v>
      </c>
      <c r="W2185" s="9">
        <f>MONTH(SalesDataTable[[#This Row],[Order Date]])</f>
        <v>10</v>
      </c>
      <c r="X2185" s="8" t="str">
        <f>TEXT(SalesDataTable[[#This Row],[Order Date]],"mmm")</f>
        <v>Oct</v>
      </c>
    </row>
    <row r="2186" spans="1:24" ht="16">
      <c r="A2186" s="2">
        <v>2820</v>
      </c>
      <c r="B2186" s="3">
        <v>46319</v>
      </c>
      <c r="C2186" s="5">
        <f>YEAR(SalesDataTable[[#This Row],[Order Date]])</f>
        <v>2026</v>
      </c>
      <c r="D2186" s="14" t="str">
        <f>"Q"&amp;ROUNDUP(MONTH(SalesDataTable[[#This Row],[Order Date]])/3,0)</f>
        <v>Q4</v>
      </c>
      <c r="E2186" s="5">
        <f>MONTH(SalesDataTable[[#This Row],[Order Date]])</f>
        <v>10</v>
      </c>
      <c r="F2186" s="5" t="str">
        <f>TEXT(SalesDataTable[[#This Row],[Order Date]], "MMM")</f>
        <v>Oct</v>
      </c>
      <c r="G2186" s="4" t="s">
        <v>20</v>
      </c>
      <c r="H2186" s="4" t="s">
        <v>31</v>
      </c>
      <c r="I2186" s="4" t="s">
        <v>8</v>
      </c>
      <c r="J2186" s="4" t="s">
        <v>16</v>
      </c>
      <c r="K2186" s="4" t="s">
        <v>9</v>
      </c>
      <c r="L2186" s="4" t="s">
        <v>46</v>
      </c>
      <c r="M2186" s="9">
        <v>6</v>
      </c>
      <c r="N2186" s="6">
        <v>72.73</v>
      </c>
      <c r="O2186" s="7">
        <v>0.05</v>
      </c>
      <c r="P2186" s="6">
        <v>32.700000000000003</v>
      </c>
      <c r="Q2186" s="6">
        <f t="shared" si="136"/>
        <v>414.56099999999998</v>
      </c>
      <c r="R2186" s="6">
        <f t="shared" si="137"/>
        <v>196.20000000000002</v>
      </c>
      <c r="S2186" s="6">
        <f t="shared" si="138"/>
        <v>218.36099999999996</v>
      </c>
      <c r="T2186" s="8">
        <f t="shared" si="139"/>
        <v>0.52672827400551425</v>
      </c>
      <c r="U2186" s="5">
        <f>YEAR(SalesDataTable[[#This Row],[Order Date]])</f>
        <v>2026</v>
      </c>
      <c r="V2186" s="8" t="str">
        <f>"Q"&amp;ROUNDUP(MONTH(SalesDataTable[[#This Row],[Order Date]])/3,0)</f>
        <v>Q4</v>
      </c>
      <c r="W2186" s="9">
        <f>MONTH(SalesDataTable[[#This Row],[Order Date]])</f>
        <v>10</v>
      </c>
      <c r="X2186" s="8" t="str">
        <f>TEXT(SalesDataTable[[#This Row],[Order Date]],"mmm")</f>
        <v>Oct</v>
      </c>
    </row>
    <row r="2187" spans="1:24" ht="16">
      <c r="A2187" s="2">
        <v>4213</v>
      </c>
      <c r="B2187" s="3">
        <v>46319</v>
      </c>
      <c r="C2187" s="5">
        <f>YEAR(SalesDataTable[[#This Row],[Order Date]])</f>
        <v>2026</v>
      </c>
      <c r="D2187" s="14" t="str">
        <f>"Q"&amp;ROUNDUP(MONTH(SalesDataTable[[#This Row],[Order Date]])/3,0)</f>
        <v>Q4</v>
      </c>
      <c r="E2187" s="5">
        <f>MONTH(SalesDataTable[[#This Row],[Order Date]])</f>
        <v>10</v>
      </c>
      <c r="F2187" s="5" t="str">
        <f>TEXT(SalesDataTable[[#This Row],[Order Date]], "MMM")</f>
        <v>Oct</v>
      </c>
      <c r="G2187" s="4" t="s">
        <v>6</v>
      </c>
      <c r="H2187" s="4" t="s">
        <v>49</v>
      </c>
      <c r="I2187" s="4" t="s">
        <v>8</v>
      </c>
      <c r="J2187" s="4" t="s">
        <v>16</v>
      </c>
      <c r="K2187" s="4" t="s">
        <v>23</v>
      </c>
      <c r="L2187" s="4" t="s">
        <v>40</v>
      </c>
      <c r="M2187" s="9">
        <v>4</v>
      </c>
      <c r="N2187" s="6">
        <v>81.23</v>
      </c>
      <c r="O2187" s="7">
        <v>0.1</v>
      </c>
      <c r="P2187" s="6">
        <v>38.96</v>
      </c>
      <c r="Q2187" s="6">
        <f t="shared" si="136"/>
        <v>292.428</v>
      </c>
      <c r="R2187" s="6">
        <f t="shared" si="137"/>
        <v>155.84</v>
      </c>
      <c r="S2187" s="6">
        <f t="shared" si="138"/>
        <v>136.58799999999999</v>
      </c>
      <c r="T2187" s="8">
        <f t="shared" si="139"/>
        <v>0.46708249552026482</v>
      </c>
      <c r="U2187" s="5">
        <f>YEAR(SalesDataTable[[#This Row],[Order Date]])</f>
        <v>2026</v>
      </c>
      <c r="V2187" s="8" t="str">
        <f>"Q"&amp;ROUNDUP(MONTH(SalesDataTable[[#This Row],[Order Date]])/3,0)</f>
        <v>Q4</v>
      </c>
      <c r="W2187" s="9">
        <f>MONTH(SalesDataTable[[#This Row],[Order Date]])</f>
        <v>10</v>
      </c>
      <c r="X2187" s="8" t="str">
        <f>TEXT(SalesDataTable[[#This Row],[Order Date]],"mmm")</f>
        <v>Oct</v>
      </c>
    </row>
    <row r="2188" spans="1:24" ht="16">
      <c r="A2188" s="2">
        <v>4375</v>
      </c>
      <c r="B2188" s="3">
        <v>46319</v>
      </c>
      <c r="C2188" s="5">
        <f>YEAR(SalesDataTable[[#This Row],[Order Date]])</f>
        <v>2026</v>
      </c>
      <c r="D2188" s="14" t="str">
        <f>"Q"&amp;ROUNDUP(MONTH(SalesDataTable[[#This Row],[Order Date]])/3,0)</f>
        <v>Q4</v>
      </c>
      <c r="E2188" s="5">
        <f>MONTH(SalesDataTable[[#This Row],[Order Date]])</f>
        <v>10</v>
      </c>
      <c r="F2188" s="5" t="str">
        <f>TEXT(SalesDataTable[[#This Row],[Order Date]], "MMM")</f>
        <v>Oct</v>
      </c>
      <c r="G2188" s="4" t="s">
        <v>6</v>
      </c>
      <c r="H2188" s="4" t="s">
        <v>7</v>
      </c>
      <c r="I2188" s="4" t="s">
        <v>2</v>
      </c>
      <c r="J2188" s="4" t="s">
        <v>16</v>
      </c>
      <c r="K2188" s="4" t="s">
        <v>14</v>
      </c>
      <c r="L2188" s="4" t="s">
        <v>32</v>
      </c>
      <c r="M2188" s="9">
        <v>1</v>
      </c>
      <c r="N2188" s="6">
        <v>46.38</v>
      </c>
      <c r="O2188" s="7">
        <v>0.15</v>
      </c>
      <c r="P2188" s="6">
        <v>17.87</v>
      </c>
      <c r="Q2188" s="6">
        <f t="shared" si="136"/>
        <v>39.423000000000002</v>
      </c>
      <c r="R2188" s="6">
        <f t="shared" si="137"/>
        <v>17.87</v>
      </c>
      <c r="S2188" s="6">
        <f t="shared" si="138"/>
        <v>21.553000000000001</v>
      </c>
      <c r="T2188" s="8">
        <f t="shared" si="139"/>
        <v>0.54671131065621592</v>
      </c>
      <c r="U2188" s="5">
        <f>YEAR(SalesDataTable[[#This Row],[Order Date]])</f>
        <v>2026</v>
      </c>
      <c r="V2188" s="8" t="str">
        <f>"Q"&amp;ROUNDUP(MONTH(SalesDataTable[[#This Row],[Order Date]])/3,0)</f>
        <v>Q4</v>
      </c>
      <c r="W2188" s="9">
        <f>MONTH(SalesDataTable[[#This Row],[Order Date]])</f>
        <v>10</v>
      </c>
      <c r="X2188" s="8" t="str">
        <f>TEXT(SalesDataTable[[#This Row],[Order Date]],"mmm")</f>
        <v>Oct</v>
      </c>
    </row>
    <row r="2189" spans="1:24" ht="16">
      <c r="A2189" s="2">
        <v>5072</v>
      </c>
      <c r="B2189" s="3">
        <v>46319</v>
      </c>
      <c r="C2189" s="5">
        <f>YEAR(SalesDataTable[[#This Row],[Order Date]])</f>
        <v>2026</v>
      </c>
      <c r="D2189" s="14" t="str">
        <f>"Q"&amp;ROUNDUP(MONTH(SalesDataTable[[#This Row],[Order Date]])/3,0)</f>
        <v>Q4</v>
      </c>
      <c r="E2189" s="5">
        <f>MONTH(SalesDataTable[[#This Row],[Order Date]])</f>
        <v>10</v>
      </c>
      <c r="F2189" s="5" t="str">
        <f>TEXT(SalesDataTable[[#This Row],[Order Date]], "MMM")</f>
        <v>Oct</v>
      </c>
      <c r="G2189" s="4" t="s">
        <v>20</v>
      </c>
      <c r="H2189" s="4" t="s">
        <v>31</v>
      </c>
      <c r="I2189" s="4" t="s">
        <v>8</v>
      </c>
      <c r="J2189" s="4" t="s">
        <v>16</v>
      </c>
      <c r="K2189" s="4" t="s">
        <v>14</v>
      </c>
      <c r="L2189" s="4" t="s">
        <v>32</v>
      </c>
      <c r="M2189" s="9">
        <v>5</v>
      </c>
      <c r="N2189" s="6">
        <v>45.9</v>
      </c>
      <c r="O2189" s="7">
        <v>0.1</v>
      </c>
      <c r="P2189" s="6">
        <v>17.940000000000001</v>
      </c>
      <c r="Q2189" s="6">
        <f t="shared" si="136"/>
        <v>206.55</v>
      </c>
      <c r="R2189" s="6">
        <f t="shared" si="137"/>
        <v>89.7</v>
      </c>
      <c r="S2189" s="6">
        <f t="shared" si="138"/>
        <v>116.85000000000001</v>
      </c>
      <c r="T2189" s="8">
        <f t="shared" si="139"/>
        <v>0.56572258533042852</v>
      </c>
      <c r="U2189" s="5">
        <f>YEAR(SalesDataTable[[#This Row],[Order Date]])</f>
        <v>2026</v>
      </c>
      <c r="V2189" s="8" t="str">
        <f>"Q"&amp;ROUNDUP(MONTH(SalesDataTable[[#This Row],[Order Date]])/3,0)</f>
        <v>Q4</v>
      </c>
      <c r="W2189" s="9">
        <f>MONTH(SalesDataTable[[#This Row],[Order Date]])</f>
        <v>10</v>
      </c>
      <c r="X2189" s="8" t="str">
        <f>TEXT(SalesDataTable[[#This Row],[Order Date]],"mmm")</f>
        <v>Oct</v>
      </c>
    </row>
    <row r="2190" spans="1:24" ht="16">
      <c r="A2190" s="2">
        <v>310</v>
      </c>
      <c r="B2190" s="3">
        <v>46320</v>
      </c>
      <c r="C2190" s="5">
        <f>YEAR(SalesDataTable[[#This Row],[Order Date]])</f>
        <v>2026</v>
      </c>
      <c r="D2190" s="14" t="str">
        <f>"Q"&amp;ROUNDUP(MONTH(SalesDataTable[[#This Row],[Order Date]])/3,0)</f>
        <v>Q4</v>
      </c>
      <c r="E2190" s="5">
        <f>MONTH(SalesDataTable[[#This Row],[Order Date]])</f>
        <v>10</v>
      </c>
      <c r="F2190" s="5" t="str">
        <f>TEXT(SalesDataTable[[#This Row],[Order Date]], "MMM")</f>
        <v>Oct</v>
      </c>
      <c r="G2190" s="4" t="s">
        <v>6</v>
      </c>
      <c r="H2190" s="4" t="s">
        <v>43</v>
      </c>
      <c r="I2190" s="4" t="s">
        <v>2</v>
      </c>
      <c r="J2190" s="4" t="s">
        <v>16</v>
      </c>
      <c r="K2190" s="4" t="s">
        <v>9</v>
      </c>
      <c r="L2190" s="4" t="s">
        <v>17</v>
      </c>
      <c r="M2190" s="9">
        <v>5</v>
      </c>
      <c r="N2190" s="6">
        <v>144.04</v>
      </c>
      <c r="O2190" s="7">
        <v>0.1</v>
      </c>
      <c r="P2190" s="6">
        <v>78.069999999999993</v>
      </c>
      <c r="Q2190" s="6">
        <f t="shared" si="136"/>
        <v>648.17999999999995</v>
      </c>
      <c r="R2190" s="6">
        <f t="shared" si="137"/>
        <v>390.34999999999997</v>
      </c>
      <c r="S2190" s="6">
        <f t="shared" si="138"/>
        <v>257.83</v>
      </c>
      <c r="T2190" s="8">
        <f t="shared" si="139"/>
        <v>0.39777530932765592</v>
      </c>
      <c r="U2190" s="5">
        <f>YEAR(SalesDataTable[[#This Row],[Order Date]])</f>
        <v>2026</v>
      </c>
      <c r="V2190" s="8" t="str">
        <f>"Q"&amp;ROUNDUP(MONTH(SalesDataTable[[#This Row],[Order Date]])/3,0)</f>
        <v>Q4</v>
      </c>
      <c r="W2190" s="9">
        <f>MONTH(SalesDataTable[[#This Row],[Order Date]])</f>
        <v>10</v>
      </c>
      <c r="X2190" s="8" t="str">
        <f>TEXT(SalesDataTable[[#This Row],[Order Date]],"mmm")</f>
        <v>Oct</v>
      </c>
    </row>
    <row r="2191" spans="1:24" ht="16">
      <c r="A2191" s="2">
        <v>317</v>
      </c>
      <c r="B2191" s="3">
        <v>46320</v>
      </c>
      <c r="C2191" s="5">
        <f>YEAR(SalesDataTable[[#This Row],[Order Date]])</f>
        <v>2026</v>
      </c>
      <c r="D2191" s="14" t="str">
        <f>"Q"&amp;ROUNDUP(MONTH(SalesDataTable[[#This Row],[Order Date]])/3,0)</f>
        <v>Q4</v>
      </c>
      <c r="E2191" s="5">
        <f>MONTH(SalesDataTable[[#This Row],[Order Date]])</f>
        <v>10</v>
      </c>
      <c r="F2191" s="5" t="str">
        <f>TEXT(SalesDataTable[[#This Row],[Order Date]], "MMM")</f>
        <v>Oct</v>
      </c>
      <c r="G2191" s="4" t="s">
        <v>11</v>
      </c>
      <c r="H2191" s="4" t="s">
        <v>39</v>
      </c>
      <c r="I2191" s="4" t="s">
        <v>28</v>
      </c>
      <c r="J2191" s="4" t="s">
        <v>13</v>
      </c>
      <c r="K2191" s="4" t="s">
        <v>4</v>
      </c>
      <c r="L2191" s="4" t="s">
        <v>5</v>
      </c>
      <c r="M2191" s="9">
        <v>2</v>
      </c>
      <c r="N2191" s="6">
        <v>80.69</v>
      </c>
      <c r="O2191" s="7">
        <v>0.05</v>
      </c>
      <c r="P2191" s="6">
        <v>43.81</v>
      </c>
      <c r="Q2191" s="6">
        <f t="shared" si="136"/>
        <v>153.31099999999998</v>
      </c>
      <c r="R2191" s="6">
        <f t="shared" si="137"/>
        <v>87.62</v>
      </c>
      <c r="S2191" s="6">
        <f t="shared" si="138"/>
        <v>65.690999999999974</v>
      </c>
      <c r="T2191" s="8">
        <f t="shared" si="139"/>
        <v>0.42848197454846676</v>
      </c>
      <c r="U2191" s="5">
        <f>YEAR(SalesDataTable[[#This Row],[Order Date]])</f>
        <v>2026</v>
      </c>
      <c r="V2191" s="8" t="str">
        <f>"Q"&amp;ROUNDUP(MONTH(SalesDataTable[[#This Row],[Order Date]])/3,0)</f>
        <v>Q4</v>
      </c>
      <c r="W2191" s="9">
        <f>MONTH(SalesDataTable[[#This Row],[Order Date]])</f>
        <v>10</v>
      </c>
      <c r="X2191" s="8" t="str">
        <f>TEXT(SalesDataTable[[#This Row],[Order Date]],"mmm")</f>
        <v>Oct</v>
      </c>
    </row>
    <row r="2192" spans="1:24" ht="16">
      <c r="A2192" s="2">
        <v>684</v>
      </c>
      <c r="B2192" s="3">
        <v>46320</v>
      </c>
      <c r="C2192" s="5">
        <f>YEAR(SalesDataTable[[#This Row],[Order Date]])</f>
        <v>2026</v>
      </c>
      <c r="D2192" s="14" t="str">
        <f>"Q"&amp;ROUNDUP(MONTH(SalesDataTable[[#This Row],[Order Date]])/3,0)</f>
        <v>Q4</v>
      </c>
      <c r="E2192" s="5">
        <f>MONTH(SalesDataTable[[#This Row],[Order Date]])</f>
        <v>10</v>
      </c>
      <c r="F2192" s="5" t="str">
        <f>TEXT(SalesDataTable[[#This Row],[Order Date]], "MMM")</f>
        <v>Oct</v>
      </c>
      <c r="G2192" s="4" t="s">
        <v>20</v>
      </c>
      <c r="H2192" s="4" t="s">
        <v>21</v>
      </c>
      <c r="I2192" s="4" t="s">
        <v>2</v>
      </c>
      <c r="J2192" s="4" t="s">
        <v>16</v>
      </c>
      <c r="K2192" s="4" t="s">
        <v>23</v>
      </c>
      <c r="L2192" s="4" t="s">
        <v>29</v>
      </c>
      <c r="M2192" s="9">
        <v>1</v>
      </c>
      <c r="N2192" s="6">
        <v>191.91</v>
      </c>
      <c r="O2192" s="7">
        <v>0</v>
      </c>
      <c r="P2192" s="6">
        <v>101.89</v>
      </c>
      <c r="Q2192" s="6">
        <f t="shared" si="136"/>
        <v>191.91</v>
      </c>
      <c r="R2192" s="6">
        <f t="shared" si="137"/>
        <v>101.89</v>
      </c>
      <c r="S2192" s="6">
        <f t="shared" si="138"/>
        <v>90.02</v>
      </c>
      <c r="T2192" s="8">
        <f t="shared" si="139"/>
        <v>0.46907404512531914</v>
      </c>
      <c r="U2192" s="5">
        <f>YEAR(SalesDataTable[[#This Row],[Order Date]])</f>
        <v>2026</v>
      </c>
      <c r="V2192" s="8" t="str">
        <f>"Q"&amp;ROUNDUP(MONTH(SalesDataTable[[#This Row],[Order Date]])/3,0)</f>
        <v>Q4</v>
      </c>
      <c r="W2192" s="9">
        <f>MONTH(SalesDataTable[[#This Row],[Order Date]])</f>
        <v>10</v>
      </c>
      <c r="X2192" s="8" t="str">
        <f>TEXT(SalesDataTable[[#This Row],[Order Date]],"mmm")</f>
        <v>Oct</v>
      </c>
    </row>
    <row r="2193" spans="1:24" ht="16">
      <c r="A2193" s="2">
        <v>1430</v>
      </c>
      <c r="B2193" s="3">
        <v>46320</v>
      </c>
      <c r="C2193" s="5">
        <f>YEAR(SalesDataTable[[#This Row],[Order Date]])</f>
        <v>2026</v>
      </c>
      <c r="D2193" s="14" t="str">
        <f>"Q"&amp;ROUNDUP(MONTH(SalesDataTable[[#This Row],[Order Date]])/3,0)</f>
        <v>Q4</v>
      </c>
      <c r="E2193" s="5">
        <f>MONTH(SalesDataTable[[#This Row],[Order Date]])</f>
        <v>10</v>
      </c>
      <c r="F2193" s="5" t="str">
        <f>TEXT(SalesDataTable[[#This Row],[Order Date]], "MMM")</f>
        <v>Oct</v>
      </c>
      <c r="G2193" s="4" t="s">
        <v>20</v>
      </c>
      <c r="H2193" s="4" t="s">
        <v>47</v>
      </c>
      <c r="I2193" s="4" t="s">
        <v>19</v>
      </c>
      <c r="J2193" s="4" t="s">
        <v>13</v>
      </c>
      <c r="K2193" s="4" t="s">
        <v>34</v>
      </c>
      <c r="L2193" s="4" t="s">
        <v>42</v>
      </c>
      <c r="M2193" s="9">
        <v>1</v>
      </c>
      <c r="N2193" s="6">
        <v>36.630000000000003</v>
      </c>
      <c r="O2193" s="7">
        <v>0.05</v>
      </c>
      <c r="P2193" s="6">
        <v>13.97</v>
      </c>
      <c r="Q2193" s="6">
        <f t="shared" si="136"/>
        <v>34.798500000000004</v>
      </c>
      <c r="R2193" s="6">
        <f t="shared" si="137"/>
        <v>13.97</v>
      </c>
      <c r="S2193" s="6">
        <f t="shared" si="138"/>
        <v>20.828500000000005</v>
      </c>
      <c r="T2193" s="8">
        <f t="shared" si="139"/>
        <v>0.59854591433538806</v>
      </c>
      <c r="U2193" s="5">
        <f>YEAR(SalesDataTable[[#This Row],[Order Date]])</f>
        <v>2026</v>
      </c>
      <c r="V2193" s="8" t="str">
        <f>"Q"&amp;ROUNDUP(MONTH(SalesDataTable[[#This Row],[Order Date]])/3,0)</f>
        <v>Q4</v>
      </c>
      <c r="W2193" s="9">
        <f>MONTH(SalesDataTable[[#This Row],[Order Date]])</f>
        <v>10</v>
      </c>
      <c r="X2193" s="8" t="str">
        <f>TEXT(SalesDataTable[[#This Row],[Order Date]],"mmm")</f>
        <v>Oct</v>
      </c>
    </row>
    <row r="2194" spans="1:24" ht="16">
      <c r="A2194" s="2">
        <v>2049</v>
      </c>
      <c r="B2194" s="3">
        <v>46320</v>
      </c>
      <c r="C2194" s="5">
        <f>YEAR(SalesDataTable[[#This Row],[Order Date]])</f>
        <v>2026</v>
      </c>
      <c r="D2194" s="14" t="str">
        <f>"Q"&amp;ROUNDUP(MONTH(SalesDataTable[[#This Row],[Order Date]])/3,0)</f>
        <v>Q4</v>
      </c>
      <c r="E2194" s="5">
        <f>MONTH(SalesDataTable[[#This Row],[Order Date]])</f>
        <v>10</v>
      </c>
      <c r="F2194" s="5" t="str">
        <f>TEXT(SalesDataTable[[#This Row],[Order Date]], "MMM")</f>
        <v>Oct</v>
      </c>
      <c r="G2194" s="4" t="s">
        <v>20</v>
      </c>
      <c r="H2194" s="4" t="s">
        <v>21</v>
      </c>
      <c r="I2194" s="4" t="s">
        <v>8</v>
      </c>
      <c r="J2194" s="4" t="s">
        <v>16</v>
      </c>
      <c r="K2194" s="4" t="s">
        <v>14</v>
      </c>
      <c r="L2194" s="4" t="s">
        <v>15</v>
      </c>
      <c r="M2194" s="9">
        <v>6</v>
      </c>
      <c r="N2194" s="6">
        <v>35.380000000000003</v>
      </c>
      <c r="O2194" s="7">
        <v>0.05</v>
      </c>
      <c r="P2194" s="6">
        <v>13.9</v>
      </c>
      <c r="Q2194" s="6">
        <f t="shared" si="136"/>
        <v>201.66600000000003</v>
      </c>
      <c r="R2194" s="6">
        <f t="shared" si="137"/>
        <v>83.4</v>
      </c>
      <c r="S2194" s="6">
        <f t="shared" si="138"/>
        <v>118.26600000000002</v>
      </c>
      <c r="T2194" s="8">
        <f t="shared" si="139"/>
        <v>0.58644491386748387</v>
      </c>
      <c r="U2194" s="5">
        <f>YEAR(SalesDataTable[[#This Row],[Order Date]])</f>
        <v>2026</v>
      </c>
      <c r="V2194" s="8" t="str">
        <f>"Q"&amp;ROUNDUP(MONTH(SalesDataTable[[#This Row],[Order Date]])/3,0)</f>
        <v>Q4</v>
      </c>
      <c r="W2194" s="9">
        <f>MONTH(SalesDataTable[[#This Row],[Order Date]])</f>
        <v>10</v>
      </c>
      <c r="X2194" s="8" t="str">
        <f>TEXT(SalesDataTable[[#This Row],[Order Date]],"mmm")</f>
        <v>Oct</v>
      </c>
    </row>
    <row r="2195" spans="1:24" ht="16">
      <c r="A2195" s="2">
        <v>2199</v>
      </c>
      <c r="B2195" s="3">
        <v>46320</v>
      </c>
      <c r="C2195" s="5">
        <f>YEAR(SalesDataTable[[#This Row],[Order Date]])</f>
        <v>2026</v>
      </c>
      <c r="D2195" s="14" t="str">
        <f>"Q"&amp;ROUNDUP(MONTH(SalesDataTable[[#This Row],[Order Date]])/3,0)</f>
        <v>Q4</v>
      </c>
      <c r="E2195" s="5">
        <f>MONTH(SalesDataTable[[#This Row],[Order Date]])</f>
        <v>10</v>
      </c>
      <c r="F2195" s="5" t="str">
        <f>TEXT(SalesDataTable[[#This Row],[Order Date]], "MMM")</f>
        <v>Oct</v>
      </c>
      <c r="G2195" s="4" t="s">
        <v>6</v>
      </c>
      <c r="H2195" s="4" t="s">
        <v>43</v>
      </c>
      <c r="I2195" s="4" t="s">
        <v>28</v>
      </c>
      <c r="J2195" s="4" t="s">
        <v>3</v>
      </c>
      <c r="K2195" s="4" t="s">
        <v>14</v>
      </c>
      <c r="L2195" s="4" t="s">
        <v>44</v>
      </c>
      <c r="M2195" s="9">
        <v>1</v>
      </c>
      <c r="N2195" s="6">
        <v>132.63</v>
      </c>
      <c r="O2195" s="7">
        <v>0.05</v>
      </c>
      <c r="P2195" s="6">
        <v>67.489999999999995</v>
      </c>
      <c r="Q2195" s="6">
        <f t="shared" si="136"/>
        <v>125.99849999999999</v>
      </c>
      <c r="R2195" s="6">
        <f t="shared" si="137"/>
        <v>67.489999999999995</v>
      </c>
      <c r="S2195" s="6">
        <f t="shared" si="138"/>
        <v>58.508499999999998</v>
      </c>
      <c r="T2195" s="8">
        <f t="shared" si="139"/>
        <v>0.46435870268296847</v>
      </c>
      <c r="U2195" s="5">
        <f>YEAR(SalesDataTable[[#This Row],[Order Date]])</f>
        <v>2026</v>
      </c>
      <c r="V2195" s="8" t="str">
        <f>"Q"&amp;ROUNDUP(MONTH(SalesDataTable[[#This Row],[Order Date]])/3,0)</f>
        <v>Q4</v>
      </c>
      <c r="W2195" s="9">
        <f>MONTH(SalesDataTable[[#This Row],[Order Date]])</f>
        <v>10</v>
      </c>
      <c r="X2195" s="8" t="str">
        <f>TEXT(SalesDataTable[[#This Row],[Order Date]],"mmm")</f>
        <v>Oct</v>
      </c>
    </row>
    <row r="2196" spans="1:24" ht="16">
      <c r="A2196" s="2">
        <v>2954</v>
      </c>
      <c r="B2196" s="3">
        <v>46320</v>
      </c>
      <c r="C2196" s="5">
        <f>YEAR(SalesDataTable[[#This Row],[Order Date]])</f>
        <v>2026</v>
      </c>
      <c r="D2196" s="14" t="str">
        <f>"Q"&amp;ROUNDUP(MONTH(SalesDataTable[[#This Row],[Order Date]])/3,0)</f>
        <v>Q4</v>
      </c>
      <c r="E2196" s="5">
        <f>MONTH(SalesDataTable[[#This Row],[Order Date]])</f>
        <v>10</v>
      </c>
      <c r="F2196" s="5" t="str">
        <f>TEXT(SalesDataTable[[#This Row],[Order Date]], "MMM")</f>
        <v>Oct</v>
      </c>
      <c r="G2196" s="4" t="s">
        <v>20</v>
      </c>
      <c r="H2196" s="4" t="s">
        <v>21</v>
      </c>
      <c r="I2196" s="4" t="s">
        <v>2</v>
      </c>
      <c r="J2196" s="4" t="s">
        <v>13</v>
      </c>
      <c r="K2196" s="4" t="s">
        <v>9</v>
      </c>
      <c r="L2196" s="4" t="s">
        <v>46</v>
      </c>
      <c r="M2196" s="9">
        <v>1</v>
      </c>
      <c r="N2196" s="6">
        <v>71.17</v>
      </c>
      <c r="O2196" s="7">
        <v>0</v>
      </c>
      <c r="P2196" s="6">
        <v>32.57</v>
      </c>
      <c r="Q2196" s="6">
        <f t="shared" si="136"/>
        <v>71.17</v>
      </c>
      <c r="R2196" s="6">
        <f t="shared" si="137"/>
        <v>32.57</v>
      </c>
      <c r="S2196" s="6">
        <f t="shared" si="138"/>
        <v>38.6</v>
      </c>
      <c r="T2196" s="8">
        <f t="shared" si="139"/>
        <v>0.54236335534635383</v>
      </c>
      <c r="U2196" s="5">
        <f>YEAR(SalesDataTable[[#This Row],[Order Date]])</f>
        <v>2026</v>
      </c>
      <c r="V2196" s="8" t="str">
        <f>"Q"&amp;ROUNDUP(MONTH(SalesDataTable[[#This Row],[Order Date]])/3,0)</f>
        <v>Q4</v>
      </c>
      <c r="W2196" s="9">
        <f>MONTH(SalesDataTable[[#This Row],[Order Date]])</f>
        <v>10</v>
      </c>
      <c r="X2196" s="8" t="str">
        <f>TEXT(SalesDataTable[[#This Row],[Order Date]],"mmm")</f>
        <v>Oct</v>
      </c>
    </row>
    <row r="2197" spans="1:24" ht="16">
      <c r="A2197" s="2">
        <v>3218</v>
      </c>
      <c r="B2197" s="3">
        <v>46320</v>
      </c>
      <c r="C2197" s="5">
        <f>YEAR(SalesDataTable[[#This Row],[Order Date]])</f>
        <v>2026</v>
      </c>
      <c r="D2197" s="14" t="str">
        <f>"Q"&amp;ROUNDUP(MONTH(SalesDataTable[[#This Row],[Order Date]])/3,0)</f>
        <v>Q4</v>
      </c>
      <c r="E2197" s="5">
        <f>MONTH(SalesDataTable[[#This Row],[Order Date]])</f>
        <v>10</v>
      </c>
      <c r="F2197" s="5" t="str">
        <f>TEXT(SalesDataTable[[#This Row],[Order Date]], "MMM")</f>
        <v>Oct</v>
      </c>
      <c r="G2197" s="4" t="s">
        <v>0</v>
      </c>
      <c r="H2197" s="4" t="s">
        <v>50</v>
      </c>
      <c r="I2197" s="4" t="s">
        <v>8</v>
      </c>
      <c r="J2197" s="4" t="s">
        <v>16</v>
      </c>
      <c r="K2197" s="4" t="s">
        <v>14</v>
      </c>
      <c r="L2197" s="4" t="s">
        <v>44</v>
      </c>
      <c r="M2197" s="9">
        <v>6</v>
      </c>
      <c r="N2197" s="6">
        <v>132.08000000000001</v>
      </c>
      <c r="O2197" s="7">
        <v>0.1</v>
      </c>
      <c r="P2197" s="6">
        <v>67.61</v>
      </c>
      <c r="Q2197" s="6">
        <f t="shared" si="136"/>
        <v>713.23200000000008</v>
      </c>
      <c r="R2197" s="6">
        <f t="shared" si="137"/>
        <v>405.65999999999997</v>
      </c>
      <c r="S2197" s="6">
        <f t="shared" si="138"/>
        <v>307.57200000000012</v>
      </c>
      <c r="T2197" s="8">
        <f t="shared" si="139"/>
        <v>0.43123696076451995</v>
      </c>
      <c r="U2197" s="5">
        <f>YEAR(SalesDataTable[[#This Row],[Order Date]])</f>
        <v>2026</v>
      </c>
      <c r="V2197" s="8" t="str">
        <f>"Q"&amp;ROUNDUP(MONTH(SalesDataTable[[#This Row],[Order Date]])/3,0)</f>
        <v>Q4</v>
      </c>
      <c r="W2197" s="9">
        <f>MONTH(SalesDataTable[[#This Row],[Order Date]])</f>
        <v>10</v>
      </c>
      <c r="X2197" s="8" t="str">
        <f>TEXT(SalesDataTable[[#This Row],[Order Date]],"mmm")</f>
        <v>Oct</v>
      </c>
    </row>
    <row r="2198" spans="1:24" ht="16">
      <c r="A2198" s="2">
        <v>3965</v>
      </c>
      <c r="B2198" s="3">
        <v>46320</v>
      </c>
      <c r="C2198" s="5">
        <f>YEAR(SalesDataTable[[#This Row],[Order Date]])</f>
        <v>2026</v>
      </c>
      <c r="D2198" s="14" t="str">
        <f>"Q"&amp;ROUNDUP(MONTH(SalesDataTable[[#This Row],[Order Date]])/3,0)</f>
        <v>Q4</v>
      </c>
      <c r="E2198" s="5">
        <f>MONTH(SalesDataTable[[#This Row],[Order Date]])</f>
        <v>10</v>
      </c>
      <c r="F2198" s="5" t="str">
        <f>TEXT(SalesDataTable[[#This Row],[Order Date]], "MMM")</f>
        <v>Oct</v>
      </c>
      <c r="G2198" s="4" t="s">
        <v>6</v>
      </c>
      <c r="H2198" s="4" t="s">
        <v>41</v>
      </c>
      <c r="I2198" s="4" t="s">
        <v>19</v>
      </c>
      <c r="J2198" s="4" t="s">
        <v>3</v>
      </c>
      <c r="K2198" s="4" t="s">
        <v>23</v>
      </c>
      <c r="L2198" s="4" t="s">
        <v>40</v>
      </c>
      <c r="M2198" s="9">
        <v>3</v>
      </c>
      <c r="N2198" s="6">
        <v>82.75</v>
      </c>
      <c r="O2198" s="7">
        <v>0.05</v>
      </c>
      <c r="P2198" s="6">
        <v>38.53</v>
      </c>
      <c r="Q2198" s="6">
        <f t="shared" si="136"/>
        <v>235.83749999999998</v>
      </c>
      <c r="R2198" s="6">
        <f t="shared" si="137"/>
        <v>115.59</v>
      </c>
      <c r="S2198" s="6">
        <f t="shared" si="138"/>
        <v>120.24749999999997</v>
      </c>
      <c r="T2198" s="8">
        <f t="shared" si="139"/>
        <v>0.50987438384480832</v>
      </c>
      <c r="U2198" s="5">
        <f>YEAR(SalesDataTable[[#This Row],[Order Date]])</f>
        <v>2026</v>
      </c>
      <c r="V2198" s="8" t="str">
        <f>"Q"&amp;ROUNDUP(MONTH(SalesDataTable[[#This Row],[Order Date]])/3,0)</f>
        <v>Q4</v>
      </c>
      <c r="W2198" s="9">
        <f>MONTH(SalesDataTable[[#This Row],[Order Date]])</f>
        <v>10</v>
      </c>
      <c r="X2198" s="8" t="str">
        <f>TEXT(SalesDataTable[[#This Row],[Order Date]],"mmm")</f>
        <v>Oct</v>
      </c>
    </row>
    <row r="2199" spans="1:24" ht="16">
      <c r="A2199" s="2">
        <v>2278</v>
      </c>
      <c r="B2199" s="3">
        <v>46321</v>
      </c>
      <c r="C2199" s="5">
        <f>YEAR(SalesDataTable[[#This Row],[Order Date]])</f>
        <v>2026</v>
      </c>
      <c r="D2199" s="14" t="str">
        <f>"Q"&amp;ROUNDUP(MONTH(SalesDataTable[[#This Row],[Order Date]])/3,0)</f>
        <v>Q4</v>
      </c>
      <c r="E2199" s="5">
        <f>MONTH(SalesDataTable[[#This Row],[Order Date]])</f>
        <v>10</v>
      </c>
      <c r="F2199" s="5" t="str">
        <f>TEXT(SalesDataTable[[#This Row],[Order Date]], "MMM")</f>
        <v>Oct</v>
      </c>
      <c r="G2199" s="4" t="s">
        <v>0</v>
      </c>
      <c r="H2199" s="4" t="s">
        <v>50</v>
      </c>
      <c r="I2199" s="4" t="s">
        <v>2</v>
      </c>
      <c r="J2199" s="4" t="s">
        <v>3</v>
      </c>
      <c r="K2199" s="4" t="s">
        <v>34</v>
      </c>
      <c r="L2199" s="4" t="s">
        <v>45</v>
      </c>
      <c r="M2199" s="9">
        <v>5</v>
      </c>
      <c r="N2199" s="6">
        <v>51.5</v>
      </c>
      <c r="O2199" s="7">
        <v>0.1</v>
      </c>
      <c r="P2199" s="6">
        <v>21.38</v>
      </c>
      <c r="Q2199" s="6">
        <f t="shared" si="136"/>
        <v>231.75</v>
      </c>
      <c r="R2199" s="6">
        <f t="shared" si="137"/>
        <v>106.89999999999999</v>
      </c>
      <c r="S2199" s="6">
        <f t="shared" si="138"/>
        <v>124.85000000000001</v>
      </c>
      <c r="T2199" s="8">
        <f t="shared" si="139"/>
        <v>0.53872707659115426</v>
      </c>
      <c r="U2199" s="5">
        <f>YEAR(SalesDataTable[[#This Row],[Order Date]])</f>
        <v>2026</v>
      </c>
      <c r="V2199" s="8" t="str">
        <f>"Q"&amp;ROUNDUP(MONTH(SalesDataTable[[#This Row],[Order Date]])/3,0)</f>
        <v>Q4</v>
      </c>
      <c r="W2199" s="9">
        <f>MONTH(SalesDataTable[[#This Row],[Order Date]])</f>
        <v>10</v>
      </c>
      <c r="X2199" s="8" t="str">
        <f>TEXT(SalesDataTable[[#This Row],[Order Date]],"mmm")</f>
        <v>Oct</v>
      </c>
    </row>
    <row r="2200" spans="1:24" ht="16">
      <c r="A2200" s="2">
        <v>3132</v>
      </c>
      <c r="B2200" s="3">
        <v>46321</v>
      </c>
      <c r="C2200" s="5">
        <f>YEAR(SalesDataTable[[#This Row],[Order Date]])</f>
        <v>2026</v>
      </c>
      <c r="D2200" s="14" t="str">
        <f>"Q"&amp;ROUNDUP(MONTH(SalesDataTable[[#This Row],[Order Date]])/3,0)</f>
        <v>Q4</v>
      </c>
      <c r="E2200" s="5">
        <f>MONTH(SalesDataTable[[#This Row],[Order Date]])</f>
        <v>10</v>
      </c>
      <c r="F2200" s="5" t="str">
        <f>TEXT(SalesDataTable[[#This Row],[Order Date]], "MMM")</f>
        <v>Oct</v>
      </c>
      <c r="G2200" s="4" t="s">
        <v>11</v>
      </c>
      <c r="H2200" s="4" t="s">
        <v>25</v>
      </c>
      <c r="I2200" s="4" t="s">
        <v>2</v>
      </c>
      <c r="J2200" s="4" t="s">
        <v>13</v>
      </c>
      <c r="K2200" s="4" t="s">
        <v>9</v>
      </c>
      <c r="L2200" s="4" t="s">
        <v>17</v>
      </c>
      <c r="M2200" s="9">
        <v>3</v>
      </c>
      <c r="N2200" s="6">
        <v>140.49</v>
      </c>
      <c r="O2200" s="7">
        <v>0.05</v>
      </c>
      <c r="P2200" s="6">
        <v>77.45</v>
      </c>
      <c r="Q2200" s="6">
        <f t="shared" si="136"/>
        <v>400.3965</v>
      </c>
      <c r="R2200" s="6">
        <f t="shared" si="137"/>
        <v>232.35000000000002</v>
      </c>
      <c r="S2200" s="6">
        <f t="shared" si="138"/>
        <v>168.04649999999998</v>
      </c>
      <c r="T2200" s="8">
        <f t="shared" si="139"/>
        <v>0.41970022215478903</v>
      </c>
      <c r="U2200" s="5">
        <f>YEAR(SalesDataTable[[#This Row],[Order Date]])</f>
        <v>2026</v>
      </c>
      <c r="V2200" s="8" t="str">
        <f>"Q"&amp;ROUNDUP(MONTH(SalesDataTable[[#This Row],[Order Date]])/3,0)</f>
        <v>Q4</v>
      </c>
      <c r="W2200" s="9">
        <f>MONTH(SalesDataTable[[#This Row],[Order Date]])</f>
        <v>10</v>
      </c>
      <c r="X2200" s="8" t="str">
        <f>TEXT(SalesDataTable[[#This Row],[Order Date]],"mmm")</f>
        <v>Oct</v>
      </c>
    </row>
    <row r="2201" spans="1:24" ht="16">
      <c r="A2201" s="2">
        <v>3144</v>
      </c>
      <c r="B2201" s="3">
        <v>46321</v>
      </c>
      <c r="C2201" s="5">
        <f>YEAR(SalesDataTable[[#This Row],[Order Date]])</f>
        <v>2026</v>
      </c>
      <c r="D2201" s="14" t="str">
        <f>"Q"&amp;ROUNDUP(MONTH(SalesDataTable[[#This Row],[Order Date]])/3,0)</f>
        <v>Q4</v>
      </c>
      <c r="E2201" s="5">
        <f>MONTH(SalesDataTable[[#This Row],[Order Date]])</f>
        <v>10</v>
      </c>
      <c r="F2201" s="5" t="str">
        <f>TEXT(SalesDataTable[[#This Row],[Order Date]], "MMM")</f>
        <v>Oct</v>
      </c>
      <c r="G2201" s="4" t="s">
        <v>11</v>
      </c>
      <c r="H2201" s="4" t="s">
        <v>12</v>
      </c>
      <c r="I2201" s="4" t="s">
        <v>28</v>
      </c>
      <c r="J2201" s="4" t="s">
        <v>13</v>
      </c>
      <c r="K2201" s="4" t="s">
        <v>34</v>
      </c>
      <c r="L2201" s="4" t="s">
        <v>42</v>
      </c>
      <c r="M2201" s="9">
        <v>4</v>
      </c>
      <c r="N2201" s="6">
        <v>36.200000000000003</v>
      </c>
      <c r="O2201" s="7">
        <v>0.15</v>
      </c>
      <c r="P2201" s="6">
        <v>13.53</v>
      </c>
      <c r="Q2201" s="6">
        <f t="shared" si="136"/>
        <v>123.08000000000001</v>
      </c>
      <c r="R2201" s="6">
        <f t="shared" si="137"/>
        <v>54.12</v>
      </c>
      <c r="S2201" s="6">
        <f t="shared" si="138"/>
        <v>68.960000000000008</v>
      </c>
      <c r="T2201" s="8">
        <f t="shared" si="139"/>
        <v>0.56028599285017877</v>
      </c>
      <c r="U2201" s="5">
        <f>YEAR(SalesDataTable[[#This Row],[Order Date]])</f>
        <v>2026</v>
      </c>
      <c r="V2201" s="8" t="str">
        <f>"Q"&amp;ROUNDUP(MONTH(SalesDataTable[[#This Row],[Order Date]])/3,0)</f>
        <v>Q4</v>
      </c>
      <c r="W2201" s="9">
        <f>MONTH(SalesDataTable[[#This Row],[Order Date]])</f>
        <v>10</v>
      </c>
      <c r="X2201" s="8" t="str">
        <f>TEXT(SalesDataTable[[#This Row],[Order Date]],"mmm")</f>
        <v>Oct</v>
      </c>
    </row>
    <row r="2202" spans="1:24" ht="16">
      <c r="A2202" s="2">
        <v>3501</v>
      </c>
      <c r="B2202" s="3">
        <v>46321</v>
      </c>
      <c r="C2202" s="5">
        <f>YEAR(SalesDataTable[[#This Row],[Order Date]])</f>
        <v>2026</v>
      </c>
      <c r="D2202" s="14" t="str">
        <f>"Q"&amp;ROUNDUP(MONTH(SalesDataTable[[#This Row],[Order Date]])/3,0)</f>
        <v>Q4</v>
      </c>
      <c r="E2202" s="5">
        <f>MONTH(SalesDataTable[[#This Row],[Order Date]])</f>
        <v>10</v>
      </c>
      <c r="F2202" s="5" t="str">
        <f>TEXT(SalesDataTable[[#This Row],[Order Date]], "MMM")</f>
        <v>Oct</v>
      </c>
      <c r="G2202" s="4" t="s">
        <v>20</v>
      </c>
      <c r="H2202" s="4" t="s">
        <v>31</v>
      </c>
      <c r="I2202" s="4" t="s">
        <v>19</v>
      </c>
      <c r="J2202" s="4" t="s">
        <v>13</v>
      </c>
      <c r="K2202" s="4" t="s">
        <v>23</v>
      </c>
      <c r="L2202" s="4" t="s">
        <v>51</v>
      </c>
      <c r="M2202" s="9">
        <v>1</v>
      </c>
      <c r="N2202" s="6">
        <v>120.5</v>
      </c>
      <c r="O2202" s="7">
        <v>0.05</v>
      </c>
      <c r="P2202" s="6">
        <v>61.71</v>
      </c>
      <c r="Q2202" s="6">
        <f t="shared" si="136"/>
        <v>114.47499999999999</v>
      </c>
      <c r="R2202" s="6">
        <f t="shared" si="137"/>
        <v>61.71</v>
      </c>
      <c r="S2202" s="6">
        <f t="shared" si="138"/>
        <v>52.764999999999993</v>
      </c>
      <c r="T2202" s="8">
        <f t="shared" si="139"/>
        <v>0.4609303341340904</v>
      </c>
      <c r="U2202" s="5">
        <f>YEAR(SalesDataTable[[#This Row],[Order Date]])</f>
        <v>2026</v>
      </c>
      <c r="V2202" s="8" t="str">
        <f>"Q"&amp;ROUNDUP(MONTH(SalesDataTable[[#This Row],[Order Date]])/3,0)</f>
        <v>Q4</v>
      </c>
      <c r="W2202" s="9">
        <f>MONTH(SalesDataTable[[#This Row],[Order Date]])</f>
        <v>10</v>
      </c>
      <c r="X2202" s="8" t="str">
        <f>TEXT(SalesDataTable[[#This Row],[Order Date]],"mmm")</f>
        <v>Oct</v>
      </c>
    </row>
    <row r="2203" spans="1:24" ht="16">
      <c r="A2203" s="2">
        <v>458</v>
      </c>
      <c r="B2203" s="3">
        <v>46322</v>
      </c>
      <c r="C2203" s="5">
        <f>YEAR(SalesDataTable[[#This Row],[Order Date]])</f>
        <v>2026</v>
      </c>
      <c r="D2203" s="14" t="str">
        <f>"Q"&amp;ROUNDUP(MONTH(SalesDataTable[[#This Row],[Order Date]])/3,0)</f>
        <v>Q4</v>
      </c>
      <c r="E2203" s="5">
        <f>MONTH(SalesDataTable[[#This Row],[Order Date]])</f>
        <v>10</v>
      </c>
      <c r="F2203" s="5" t="str">
        <f>TEXT(SalesDataTable[[#This Row],[Order Date]], "MMM")</f>
        <v>Oct</v>
      </c>
      <c r="G2203" s="4" t="s">
        <v>11</v>
      </c>
      <c r="H2203" s="4" t="s">
        <v>12</v>
      </c>
      <c r="I2203" s="4" t="s">
        <v>19</v>
      </c>
      <c r="J2203" s="4" t="s">
        <v>16</v>
      </c>
      <c r="K2203" s="4" t="s">
        <v>4</v>
      </c>
      <c r="L2203" s="4" t="s">
        <v>30</v>
      </c>
      <c r="M2203" s="9">
        <v>1</v>
      </c>
      <c r="N2203" s="6">
        <v>102.44</v>
      </c>
      <c r="O2203" s="7">
        <v>0.05</v>
      </c>
      <c r="P2203" s="6">
        <v>49.14</v>
      </c>
      <c r="Q2203" s="6">
        <f t="shared" si="136"/>
        <v>97.317999999999998</v>
      </c>
      <c r="R2203" s="6">
        <f t="shared" si="137"/>
        <v>49.14</v>
      </c>
      <c r="S2203" s="6">
        <f t="shared" si="138"/>
        <v>48.177999999999997</v>
      </c>
      <c r="T2203" s="8">
        <f t="shared" si="139"/>
        <v>0.49505744055570394</v>
      </c>
      <c r="U2203" s="5">
        <f>YEAR(SalesDataTable[[#This Row],[Order Date]])</f>
        <v>2026</v>
      </c>
      <c r="V2203" s="8" t="str">
        <f>"Q"&amp;ROUNDUP(MONTH(SalesDataTable[[#This Row],[Order Date]])/3,0)</f>
        <v>Q4</v>
      </c>
      <c r="W2203" s="9">
        <f>MONTH(SalesDataTable[[#This Row],[Order Date]])</f>
        <v>10</v>
      </c>
      <c r="X2203" s="8" t="str">
        <f>TEXT(SalesDataTable[[#This Row],[Order Date]],"mmm")</f>
        <v>Oct</v>
      </c>
    </row>
    <row r="2204" spans="1:24" ht="16">
      <c r="A2204" s="2">
        <v>1065</v>
      </c>
      <c r="B2204" s="3">
        <v>46322</v>
      </c>
      <c r="C2204" s="5">
        <f>YEAR(SalesDataTable[[#This Row],[Order Date]])</f>
        <v>2026</v>
      </c>
      <c r="D2204" s="14" t="str">
        <f>"Q"&amp;ROUNDUP(MONTH(SalesDataTable[[#This Row],[Order Date]])/3,0)</f>
        <v>Q4</v>
      </c>
      <c r="E2204" s="5">
        <f>MONTH(SalesDataTable[[#This Row],[Order Date]])</f>
        <v>10</v>
      </c>
      <c r="F2204" s="5" t="str">
        <f>TEXT(SalesDataTable[[#This Row],[Order Date]], "MMM")</f>
        <v>Oct</v>
      </c>
      <c r="G2204" s="4" t="s">
        <v>11</v>
      </c>
      <c r="H2204" s="4" t="s">
        <v>25</v>
      </c>
      <c r="I2204" s="4" t="s">
        <v>2</v>
      </c>
      <c r="J2204" s="4" t="s">
        <v>13</v>
      </c>
      <c r="K2204" s="4" t="s">
        <v>34</v>
      </c>
      <c r="L2204" s="4" t="s">
        <v>38</v>
      </c>
      <c r="M2204" s="9">
        <v>6</v>
      </c>
      <c r="N2204" s="6">
        <v>121.58</v>
      </c>
      <c r="O2204" s="7">
        <v>0.15</v>
      </c>
      <c r="P2204" s="6">
        <v>68.86</v>
      </c>
      <c r="Q2204" s="6">
        <f t="shared" si="136"/>
        <v>620.05799999999999</v>
      </c>
      <c r="R2204" s="6">
        <f t="shared" si="137"/>
        <v>413.15999999999997</v>
      </c>
      <c r="S2204" s="6">
        <f t="shared" si="138"/>
        <v>206.89800000000002</v>
      </c>
      <c r="T2204" s="8">
        <f t="shared" si="139"/>
        <v>0.33367523683268346</v>
      </c>
      <c r="U2204" s="5">
        <f>YEAR(SalesDataTable[[#This Row],[Order Date]])</f>
        <v>2026</v>
      </c>
      <c r="V2204" s="8" t="str">
        <f>"Q"&amp;ROUNDUP(MONTH(SalesDataTable[[#This Row],[Order Date]])/3,0)</f>
        <v>Q4</v>
      </c>
      <c r="W2204" s="9">
        <f>MONTH(SalesDataTable[[#This Row],[Order Date]])</f>
        <v>10</v>
      </c>
      <c r="X2204" s="8" t="str">
        <f>TEXT(SalesDataTable[[#This Row],[Order Date]],"mmm")</f>
        <v>Oct</v>
      </c>
    </row>
    <row r="2205" spans="1:24" ht="16">
      <c r="A2205" s="2">
        <v>1707</v>
      </c>
      <c r="B2205" s="3">
        <v>46322</v>
      </c>
      <c r="C2205" s="5">
        <f>YEAR(SalesDataTable[[#This Row],[Order Date]])</f>
        <v>2026</v>
      </c>
      <c r="D2205" s="14" t="str">
        <f>"Q"&amp;ROUNDUP(MONTH(SalesDataTable[[#This Row],[Order Date]])/3,0)</f>
        <v>Q4</v>
      </c>
      <c r="E2205" s="5">
        <f>MONTH(SalesDataTable[[#This Row],[Order Date]])</f>
        <v>10</v>
      </c>
      <c r="F2205" s="5" t="str">
        <f>TEXT(SalesDataTable[[#This Row],[Order Date]], "MMM")</f>
        <v>Oct</v>
      </c>
      <c r="G2205" s="4" t="s">
        <v>11</v>
      </c>
      <c r="H2205" s="4" t="s">
        <v>52</v>
      </c>
      <c r="I2205" s="4" t="s">
        <v>2</v>
      </c>
      <c r="J2205" s="4" t="s">
        <v>13</v>
      </c>
      <c r="K2205" s="4" t="s">
        <v>14</v>
      </c>
      <c r="L2205" s="4" t="s">
        <v>15</v>
      </c>
      <c r="M2205" s="9">
        <v>2</v>
      </c>
      <c r="N2205" s="6">
        <v>35.36</v>
      </c>
      <c r="O2205" s="7">
        <v>0</v>
      </c>
      <c r="P2205" s="6">
        <v>13.33</v>
      </c>
      <c r="Q2205" s="6">
        <f t="shared" si="136"/>
        <v>70.72</v>
      </c>
      <c r="R2205" s="6">
        <f t="shared" si="137"/>
        <v>26.66</v>
      </c>
      <c r="S2205" s="6">
        <f t="shared" si="138"/>
        <v>44.06</v>
      </c>
      <c r="T2205" s="8">
        <f t="shared" si="139"/>
        <v>0.62302036199095023</v>
      </c>
      <c r="U2205" s="5">
        <f>YEAR(SalesDataTable[[#This Row],[Order Date]])</f>
        <v>2026</v>
      </c>
      <c r="V2205" s="8" t="str">
        <f>"Q"&amp;ROUNDUP(MONTH(SalesDataTable[[#This Row],[Order Date]])/3,0)</f>
        <v>Q4</v>
      </c>
      <c r="W2205" s="9">
        <f>MONTH(SalesDataTable[[#This Row],[Order Date]])</f>
        <v>10</v>
      </c>
      <c r="X2205" s="8" t="str">
        <f>TEXT(SalesDataTable[[#This Row],[Order Date]],"mmm")</f>
        <v>Oct</v>
      </c>
    </row>
    <row r="2206" spans="1:24" ht="16">
      <c r="A2206" s="2">
        <v>1989</v>
      </c>
      <c r="B2206" s="3">
        <v>46322</v>
      </c>
      <c r="C2206" s="5">
        <f>YEAR(SalesDataTable[[#This Row],[Order Date]])</f>
        <v>2026</v>
      </c>
      <c r="D2206" s="14" t="str">
        <f>"Q"&amp;ROUNDUP(MONTH(SalesDataTable[[#This Row],[Order Date]])/3,0)</f>
        <v>Q4</v>
      </c>
      <c r="E2206" s="5">
        <f>MONTH(SalesDataTable[[#This Row],[Order Date]])</f>
        <v>10</v>
      </c>
      <c r="F2206" s="5" t="str">
        <f>TEXT(SalesDataTable[[#This Row],[Order Date]], "MMM")</f>
        <v>Oct</v>
      </c>
      <c r="G2206" s="4" t="s">
        <v>20</v>
      </c>
      <c r="H2206" s="4" t="s">
        <v>21</v>
      </c>
      <c r="I2206" s="4" t="s">
        <v>2</v>
      </c>
      <c r="J2206" s="4" t="s">
        <v>13</v>
      </c>
      <c r="K2206" s="4" t="s">
        <v>23</v>
      </c>
      <c r="L2206" s="4" t="s">
        <v>24</v>
      </c>
      <c r="M2206" s="9">
        <v>2</v>
      </c>
      <c r="N2206" s="6">
        <v>335.73</v>
      </c>
      <c r="O2206" s="7">
        <v>0</v>
      </c>
      <c r="P2206" s="6">
        <v>199.44</v>
      </c>
      <c r="Q2206" s="6">
        <f t="shared" si="136"/>
        <v>671.46</v>
      </c>
      <c r="R2206" s="6">
        <f t="shared" si="137"/>
        <v>398.88</v>
      </c>
      <c r="S2206" s="6">
        <f t="shared" si="138"/>
        <v>272.58000000000004</v>
      </c>
      <c r="T2206" s="8">
        <f t="shared" si="139"/>
        <v>0.4059512107943884</v>
      </c>
      <c r="U2206" s="5">
        <f>YEAR(SalesDataTable[[#This Row],[Order Date]])</f>
        <v>2026</v>
      </c>
      <c r="V2206" s="8" t="str">
        <f>"Q"&amp;ROUNDUP(MONTH(SalesDataTable[[#This Row],[Order Date]])/3,0)</f>
        <v>Q4</v>
      </c>
      <c r="W2206" s="9">
        <f>MONTH(SalesDataTable[[#This Row],[Order Date]])</f>
        <v>10</v>
      </c>
      <c r="X2206" s="8" t="str">
        <f>TEXT(SalesDataTable[[#This Row],[Order Date]],"mmm")</f>
        <v>Oct</v>
      </c>
    </row>
    <row r="2207" spans="1:24" ht="16">
      <c r="A2207" s="2">
        <v>2852</v>
      </c>
      <c r="B2207" s="3">
        <v>46322</v>
      </c>
      <c r="C2207" s="5">
        <f>YEAR(SalesDataTable[[#This Row],[Order Date]])</f>
        <v>2026</v>
      </c>
      <c r="D2207" s="14" t="str">
        <f>"Q"&amp;ROUNDUP(MONTH(SalesDataTable[[#This Row],[Order Date]])/3,0)</f>
        <v>Q4</v>
      </c>
      <c r="E2207" s="5">
        <f>MONTH(SalesDataTable[[#This Row],[Order Date]])</f>
        <v>10</v>
      </c>
      <c r="F2207" s="5" t="str">
        <f>TEXT(SalesDataTable[[#This Row],[Order Date]], "MMM")</f>
        <v>Oct</v>
      </c>
      <c r="G2207" s="4" t="s">
        <v>6</v>
      </c>
      <c r="H2207" s="4" t="s">
        <v>43</v>
      </c>
      <c r="I2207" s="4" t="s">
        <v>8</v>
      </c>
      <c r="J2207" s="4" t="s">
        <v>16</v>
      </c>
      <c r="K2207" s="4" t="s">
        <v>9</v>
      </c>
      <c r="L2207" s="4" t="s">
        <v>17</v>
      </c>
      <c r="M2207" s="9">
        <v>3</v>
      </c>
      <c r="N2207" s="6">
        <v>141.96</v>
      </c>
      <c r="O2207" s="7">
        <v>0.1</v>
      </c>
      <c r="P2207" s="6">
        <v>77.42</v>
      </c>
      <c r="Q2207" s="6">
        <f t="shared" si="136"/>
        <v>383.29200000000003</v>
      </c>
      <c r="R2207" s="6">
        <f t="shared" si="137"/>
        <v>232.26</v>
      </c>
      <c r="S2207" s="6">
        <f t="shared" si="138"/>
        <v>151.03200000000004</v>
      </c>
      <c r="T2207" s="8">
        <f t="shared" si="139"/>
        <v>0.39403900942362485</v>
      </c>
      <c r="U2207" s="5">
        <f>YEAR(SalesDataTable[[#This Row],[Order Date]])</f>
        <v>2026</v>
      </c>
      <c r="V2207" s="8" t="str">
        <f>"Q"&amp;ROUNDUP(MONTH(SalesDataTable[[#This Row],[Order Date]])/3,0)</f>
        <v>Q4</v>
      </c>
      <c r="W2207" s="9">
        <f>MONTH(SalesDataTable[[#This Row],[Order Date]])</f>
        <v>10</v>
      </c>
      <c r="X2207" s="8" t="str">
        <f>TEXT(SalesDataTable[[#This Row],[Order Date]],"mmm")</f>
        <v>Oct</v>
      </c>
    </row>
    <row r="2208" spans="1:24" ht="16">
      <c r="A2208" s="2">
        <v>4762</v>
      </c>
      <c r="B2208" s="3">
        <v>46322</v>
      </c>
      <c r="C2208" s="5">
        <f>YEAR(SalesDataTable[[#This Row],[Order Date]])</f>
        <v>2026</v>
      </c>
      <c r="D2208" s="14" t="str">
        <f>"Q"&amp;ROUNDUP(MONTH(SalesDataTable[[#This Row],[Order Date]])/3,0)</f>
        <v>Q4</v>
      </c>
      <c r="E2208" s="5">
        <f>MONTH(SalesDataTable[[#This Row],[Order Date]])</f>
        <v>10</v>
      </c>
      <c r="F2208" s="5" t="str">
        <f>TEXT(SalesDataTable[[#This Row],[Order Date]], "MMM")</f>
        <v>Oct</v>
      </c>
      <c r="G2208" s="4" t="s">
        <v>6</v>
      </c>
      <c r="H2208" s="4" t="s">
        <v>43</v>
      </c>
      <c r="I2208" s="4" t="s">
        <v>28</v>
      </c>
      <c r="J2208" s="4" t="s">
        <v>13</v>
      </c>
      <c r="K2208" s="4" t="s">
        <v>34</v>
      </c>
      <c r="L2208" s="4" t="s">
        <v>45</v>
      </c>
      <c r="M2208" s="9">
        <v>2</v>
      </c>
      <c r="N2208" s="6">
        <v>51.76</v>
      </c>
      <c r="O2208" s="7">
        <v>0</v>
      </c>
      <c r="P2208" s="6">
        <v>21.64</v>
      </c>
      <c r="Q2208" s="6">
        <f t="shared" si="136"/>
        <v>103.52</v>
      </c>
      <c r="R2208" s="6">
        <f t="shared" si="137"/>
        <v>43.28</v>
      </c>
      <c r="S2208" s="6">
        <f t="shared" si="138"/>
        <v>60.239999999999995</v>
      </c>
      <c r="T2208" s="8">
        <f t="shared" si="139"/>
        <v>0.58191653786707875</v>
      </c>
      <c r="U2208" s="5">
        <f>YEAR(SalesDataTable[[#This Row],[Order Date]])</f>
        <v>2026</v>
      </c>
      <c r="V2208" s="8" t="str">
        <f>"Q"&amp;ROUNDUP(MONTH(SalesDataTable[[#This Row],[Order Date]])/3,0)</f>
        <v>Q4</v>
      </c>
      <c r="W2208" s="9">
        <f>MONTH(SalesDataTable[[#This Row],[Order Date]])</f>
        <v>10</v>
      </c>
      <c r="X2208" s="8" t="str">
        <f>TEXT(SalesDataTable[[#This Row],[Order Date]],"mmm")</f>
        <v>Oct</v>
      </c>
    </row>
    <row r="2209" spans="1:24" ht="16">
      <c r="A2209" s="2">
        <v>4997</v>
      </c>
      <c r="B2209" s="3">
        <v>46322</v>
      </c>
      <c r="C2209" s="5">
        <f>YEAR(SalesDataTable[[#This Row],[Order Date]])</f>
        <v>2026</v>
      </c>
      <c r="D2209" s="14" t="str">
        <f>"Q"&amp;ROUNDUP(MONTH(SalesDataTable[[#This Row],[Order Date]])/3,0)</f>
        <v>Q4</v>
      </c>
      <c r="E2209" s="5">
        <f>MONTH(SalesDataTable[[#This Row],[Order Date]])</f>
        <v>10</v>
      </c>
      <c r="F2209" s="5" t="str">
        <f>TEXT(SalesDataTable[[#This Row],[Order Date]], "MMM")</f>
        <v>Oct</v>
      </c>
      <c r="G2209" s="4" t="s">
        <v>20</v>
      </c>
      <c r="H2209" s="4" t="s">
        <v>31</v>
      </c>
      <c r="I2209" s="4" t="s">
        <v>2</v>
      </c>
      <c r="J2209" s="4" t="s">
        <v>3</v>
      </c>
      <c r="K2209" s="4" t="s">
        <v>23</v>
      </c>
      <c r="L2209" s="4" t="s">
        <v>29</v>
      </c>
      <c r="M2209" s="9">
        <v>3</v>
      </c>
      <c r="N2209" s="6">
        <v>194.09</v>
      </c>
      <c r="O2209" s="7">
        <v>0.1</v>
      </c>
      <c r="P2209" s="6">
        <v>105.84</v>
      </c>
      <c r="Q2209" s="6">
        <f t="shared" si="136"/>
        <v>524.04300000000001</v>
      </c>
      <c r="R2209" s="6">
        <f t="shared" si="137"/>
        <v>317.52</v>
      </c>
      <c r="S2209" s="6">
        <f t="shared" si="138"/>
        <v>206.52300000000002</v>
      </c>
      <c r="T2209" s="8">
        <f t="shared" si="139"/>
        <v>0.39409552269565667</v>
      </c>
      <c r="U2209" s="5">
        <f>YEAR(SalesDataTable[[#This Row],[Order Date]])</f>
        <v>2026</v>
      </c>
      <c r="V2209" s="8" t="str">
        <f>"Q"&amp;ROUNDUP(MONTH(SalesDataTable[[#This Row],[Order Date]])/3,0)</f>
        <v>Q4</v>
      </c>
      <c r="W2209" s="9">
        <f>MONTH(SalesDataTable[[#This Row],[Order Date]])</f>
        <v>10</v>
      </c>
      <c r="X2209" s="8" t="str">
        <f>TEXT(SalesDataTable[[#This Row],[Order Date]],"mmm")</f>
        <v>Oct</v>
      </c>
    </row>
    <row r="2210" spans="1:24" ht="16">
      <c r="A2210" s="2">
        <v>1238</v>
      </c>
      <c r="B2210" s="3">
        <v>46323</v>
      </c>
      <c r="C2210" s="5">
        <f>YEAR(SalesDataTable[[#This Row],[Order Date]])</f>
        <v>2026</v>
      </c>
      <c r="D2210" s="14" t="str">
        <f>"Q"&amp;ROUNDUP(MONTH(SalesDataTable[[#This Row],[Order Date]])/3,0)</f>
        <v>Q4</v>
      </c>
      <c r="E2210" s="5">
        <f>MONTH(SalesDataTable[[#This Row],[Order Date]])</f>
        <v>10</v>
      </c>
      <c r="F2210" s="5" t="str">
        <f>TEXT(SalesDataTable[[#This Row],[Order Date]], "MMM")</f>
        <v>Oct</v>
      </c>
      <c r="G2210" s="4" t="s">
        <v>6</v>
      </c>
      <c r="H2210" s="4" t="s">
        <v>43</v>
      </c>
      <c r="I2210" s="4" t="s">
        <v>2</v>
      </c>
      <c r="J2210" s="4" t="s">
        <v>3</v>
      </c>
      <c r="K2210" s="4" t="s">
        <v>23</v>
      </c>
      <c r="L2210" s="4" t="s">
        <v>51</v>
      </c>
      <c r="M2210" s="9">
        <v>1</v>
      </c>
      <c r="N2210" s="6">
        <v>125.39</v>
      </c>
      <c r="O2210" s="7">
        <v>0.05</v>
      </c>
      <c r="P2210" s="6">
        <v>61.19</v>
      </c>
      <c r="Q2210" s="6">
        <f t="shared" si="136"/>
        <v>119.12049999999999</v>
      </c>
      <c r="R2210" s="6">
        <f t="shared" si="137"/>
        <v>61.19</v>
      </c>
      <c r="S2210" s="6">
        <f t="shared" si="138"/>
        <v>57.930499999999995</v>
      </c>
      <c r="T2210" s="8">
        <f t="shared" si="139"/>
        <v>0.48631847582909743</v>
      </c>
      <c r="U2210" s="5">
        <f>YEAR(SalesDataTable[[#This Row],[Order Date]])</f>
        <v>2026</v>
      </c>
      <c r="V2210" s="8" t="str">
        <f>"Q"&amp;ROUNDUP(MONTH(SalesDataTable[[#This Row],[Order Date]])/3,0)</f>
        <v>Q4</v>
      </c>
      <c r="W2210" s="9">
        <f>MONTH(SalesDataTable[[#This Row],[Order Date]])</f>
        <v>10</v>
      </c>
      <c r="X2210" s="8" t="str">
        <f>TEXT(SalesDataTable[[#This Row],[Order Date]],"mmm")</f>
        <v>Oct</v>
      </c>
    </row>
    <row r="2211" spans="1:24" ht="16">
      <c r="A2211" s="2">
        <v>2622</v>
      </c>
      <c r="B2211" s="3">
        <v>46323</v>
      </c>
      <c r="C2211" s="5">
        <f>YEAR(SalesDataTable[[#This Row],[Order Date]])</f>
        <v>2026</v>
      </c>
      <c r="D2211" s="14" t="str">
        <f>"Q"&amp;ROUNDUP(MONTH(SalesDataTable[[#This Row],[Order Date]])/3,0)</f>
        <v>Q4</v>
      </c>
      <c r="E2211" s="5">
        <f>MONTH(SalesDataTable[[#This Row],[Order Date]])</f>
        <v>10</v>
      </c>
      <c r="F2211" s="5" t="str">
        <f>TEXT(SalesDataTable[[#This Row],[Order Date]], "MMM")</f>
        <v>Oct</v>
      </c>
      <c r="G2211" s="4" t="s">
        <v>0</v>
      </c>
      <c r="H2211" s="4" t="s">
        <v>50</v>
      </c>
      <c r="I2211" s="4" t="s">
        <v>28</v>
      </c>
      <c r="J2211" s="4" t="s">
        <v>13</v>
      </c>
      <c r="K2211" s="4" t="s">
        <v>23</v>
      </c>
      <c r="L2211" s="4" t="s">
        <v>40</v>
      </c>
      <c r="M2211" s="9">
        <v>3</v>
      </c>
      <c r="N2211" s="6">
        <v>83.73</v>
      </c>
      <c r="O2211" s="7">
        <v>0.15</v>
      </c>
      <c r="P2211" s="6">
        <v>39.43</v>
      </c>
      <c r="Q2211" s="6">
        <f t="shared" si="136"/>
        <v>213.51149999999998</v>
      </c>
      <c r="R2211" s="6">
        <f t="shared" si="137"/>
        <v>118.28999999999999</v>
      </c>
      <c r="S2211" s="6">
        <f t="shared" si="138"/>
        <v>95.221499999999992</v>
      </c>
      <c r="T2211" s="8">
        <f t="shared" si="139"/>
        <v>0.44597831966896395</v>
      </c>
      <c r="U2211" s="5">
        <f>YEAR(SalesDataTable[[#This Row],[Order Date]])</f>
        <v>2026</v>
      </c>
      <c r="V2211" s="8" t="str">
        <f>"Q"&amp;ROUNDUP(MONTH(SalesDataTable[[#This Row],[Order Date]])/3,0)</f>
        <v>Q4</v>
      </c>
      <c r="W2211" s="9">
        <f>MONTH(SalesDataTable[[#This Row],[Order Date]])</f>
        <v>10</v>
      </c>
      <c r="X2211" s="8" t="str">
        <f>TEXT(SalesDataTable[[#This Row],[Order Date]],"mmm")</f>
        <v>Oct</v>
      </c>
    </row>
    <row r="2212" spans="1:24" ht="16">
      <c r="A2212" s="2">
        <v>3106</v>
      </c>
      <c r="B2212" s="3">
        <v>46323</v>
      </c>
      <c r="C2212" s="5">
        <f>YEAR(SalesDataTable[[#This Row],[Order Date]])</f>
        <v>2026</v>
      </c>
      <c r="D2212" s="14" t="str">
        <f>"Q"&amp;ROUNDUP(MONTH(SalesDataTable[[#This Row],[Order Date]])/3,0)</f>
        <v>Q4</v>
      </c>
      <c r="E2212" s="5">
        <f>MONTH(SalesDataTable[[#This Row],[Order Date]])</f>
        <v>10</v>
      </c>
      <c r="F2212" s="5" t="str">
        <f>TEXT(SalesDataTable[[#This Row],[Order Date]], "MMM")</f>
        <v>Oct</v>
      </c>
      <c r="G2212" s="4" t="s">
        <v>20</v>
      </c>
      <c r="H2212" s="4" t="s">
        <v>33</v>
      </c>
      <c r="I2212" s="4" t="s">
        <v>28</v>
      </c>
      <c r="J2212" s="4" t="s">
        <v>16</v>
      </c>
      <c r="K2212" s="4" t="s">
        <v>34</v>
      </c>
      <c r="L2212" s="4" t="s">
        <v>42</v>
      </c>
      <c r="M2212" s="9">
        <v>3</v>
      </c>
      <c r="N2212" s="6">
        <v>36.99</v>
      </c>
      <c r="O2212" s="7">
        <v>0.05</v>
      </c>
      <c r="P2212" s="6">
        <v>14.14</v>
      </c>
      <c r="Q2212" s="6">
        <f t="shared" si="136"/>
        <v>105.42149999999999</v>
      </c>
      <c r="R2212" s="6">
        <f t="shared" si="137"/>
        <v>42.42</v>
      </c>
      <c r="S2212" s="6">
        <f t="shared" si="138"/>
        <v>63.001499999999993</v>
      </c>
      <c r="T2212" s="8">
        <f t="shared" si="139"/>
        <v>0.59761528720422297</v>
      </c>
      <c r="U2212" s="5">
        <f>YEAR(SalesDataTable[[#This Row],[Order Date]])</f>
        <v>2026</v>
      </c>
      <c r="V2212" s="8" t="str">
        <f>"Q"&amp;ROUNDUP(MONTH(SalesDataTable[[#This Row],[Order Date]])/3,0)</f>
        <v>Q4</v>
      </c>
      <c r="W2212" s="9">
        <f>MONTH(SalesDataTable[[#This Row],[Order Date]])</f>
        <v>10</v>
      </c>
      <c r="X2212" s="8" t="str">
        <f>TEXT(SalesDataTable[[#This Row],[Order Date]],"mmm")</f>
        <v>Oct</v>
      </c>
    </row>
    <row r="2213" spans="1:24" ht="16">
      <c r="A2213" s="2">
        <v>3274</v>
      </c>
      <c r="B2213" s="3">
        <v>46323</v>
      </c>
      <c r="C2213" s="5">
        <f>YEAR(SalesDataTable[[#This Row],[Order Date]])</f>
        <v>2026</v>
      </c>
      <c r="D2213" s="14" t="str">
        <f>"Q"&amp;ROUNDUP(MONTH(SalesDataTable[[#This Row],[Order Date]])/3,0)</f>
        <v>Q4</v>
      </c>
      <c r="E2213" s="5">
        <f>MONTH(SalesDataTable[[#This Row],[Order Date]])</f>
        <v>10</v>
      </c>
      <c r="F2213" s="5" t="str">
        <f>TEXT(SalesDataTable[[#This Row],[Order Date]], "MMM")</f>
        <v>Oct</v>
      </c>
      <c r="G2213" s="4" t="s">
        <v>20</v>
      </c>
      <c r="H2213" s="4" t="s">
        <v>31</v>
      </c>
      <c r="I2213" s="4" t="s">
        <v>28</v>
      </c>
      <c r="J2213" s="4" t="s">
        <v>13</v>
      </c>
      <c r="K2213" s="4" t="s">
        <v>34</v>
      </c>
      <c r="L2213" s="4" t="s">
        <v>35</v>
      </c>
      <c r="M2213" s="9">
        <v>1</v>
      </c>
      <c r="N2213" s="6">
        <v>39.42</v>
      </c>
      <c r="O2213" s="7">
        <v>0</v>
      </c>
      <c r="P2213" s="6">
        <v>14.58</v>
      </c>
      <c r="Q2213" s="6">
        <f t="shared" si="136"/>
        <v>39.42</v>
      </c>
      <c r="R2213" s="6">
        <f t="shared" si="137"/>
        <v>14.58</v>
      </c>
      <c r="S2213" s="6">
        <f t="shared" si="138"/>
        <v>24.840000000000003</v>
      </c>
      <c r="T2213" s="8">
        <f t="shared" si="139"/>
        <v>0.63013698630136994</v>
      </c>
      <c r="U2213" s="5">
        <f>YEAR(SalesDataTable[[#This Row],[Order Date]])</f>
        <v>2026</v>
      </c>
      <c r="V2213" s="8" t="str">
        <f>"Q"&amp;ROUNDUP(MONTH(SalesDataTable[[#This Row],[Order Date]])/3,0)</f>
        <v>Q4</v>
      </c>
      <c r="W2213" s="9">
        <f>MONTH(SalesDataTable[[#This Row],[Order Date]])</f>
        <v>10</v>
      </c>
      <c r="X2213" s="8" t="str">
        <f>TEXT(SalesDataTable[[#This Row],[Order Date]],"mmm")</f>
        <v>Oct</v>
      </c>
    </row>
    <row r="2214" spans="1:24" ht="16">
      <c r="A2214" s="2">
        <v>3542</v>
      </c>
      <c r="B2214" s="3">
        <v>46323</v>
      </c>
      <c r="C2214" s="5">
        <f>YEAR(SalesDataTable[[#This Row],[Order Date]])</f>
        <v>2026</v>
      </c>
      <c r="D2214" s="14" t="str">
        <f>"Q"&amp;ROUNDUP(MONTH(SalesDataTable[[#This Row],[Order Date]])/3,0)</f>
        <v>Q4</v>
      </c>
      <c r="E2214" s="5">
        <f>MONTH(SalesDataTable[[#This Row],[Order Date]])</f>
        <v>10</v>
      </c>
      <c r="F2214" s="5" t="str">
        <f>TEXT(SalesDataTable[[#This Row],[Order Date]], "MMM")</f>
        <v>Oct</v>
      </c>
      <c r="G2214" s="4" t="s">
        <v>20</v>
      </c>
      <c r="H2214" s="4" t="s">
        <v>21</v>
      </c>
      <c r="I2214" s="4" t="s">
        <v>2</v>
      </c>
      <c r="J2214" s="4" t="s">
        <v>13</v>
      </c>
      <c r="K2214" s="4" t="s">
        <v>4</v>
      </c>
      <c r="L2214" s="4" t="s">
        <v>22</v>
      </c>
      <c r="M2214" s="9">
        <v>2</v>
      </c>
      <c r="N2214" s="6">
        <v>50.66</v>
      </c>
      <c r="O2214" s="7">
        <v>0</v>
      </c>
      <c r="P2214" s="6">
        <v>22.02</v>
      </c>
      <c r="Q2214" s="6">
        <f t="shared" si="136"/>
        <v>101.32</v>
      </c>
      <c r="R2214" s="6">
        <f t="shared" si="137"/>
        <v>44.04</v>
      </c>
      <c r="S2214" s="6">
        <f t="shared" si="138"/>
        <v>57.279999999999994</v>
      </c>
      <c r="T2214" s="8">
        <f t="shared" si="139"/>
        <v>0.56533754441373862</v>
      </c>
      <c r="U2214" s="5">
        <f>YEAR(SalesDataTable[[#This Row],[Order Date]])</f>
        <v>2026</v>
      </c>
      <c r="V2214" s="8" t="str">
        <f>"Q"&amp;ROUNDUP(MONTH(SalesDataTable[[#This Row],[Order Date]])/3,0)</f>
        <v>Q4</v>
      </c>
      <c r="W2214" s="9">
        <f>MONTH(SalesDataTable[[#This Row],[Order Date]])</f>
        <v>10</v>
      </c>
      <c r="X2214" s="8" t="str">
        <f>TEXT(SalesDataTable[[#This Row],[Order Date]],"mmm")</f>
        <v>Oct</v>
      </c>
    </row>
    <row r="2215" spans="1:24" ht="16">
      <c r="A2215" s="2">
        <v>3704</v>
      </c>
      <c r="B2215" s="3">
        <v>46323</v>
      </c>
      <c r="C2215" s="5">
        <f>YEAR(SalesDataTable[[#This Row],[Order Date]])</f>
        <v>2026</v>
      </c>
      <c r="D2215" s="14" t="str">
        <f>"Q"&amp;ROUNDUP(MONTH(SalesDataTable[[#This Row],[Order Date]])/3,0)</f>
        <v>Q4</v>
      </c>
      <c r="E2215" s="5">
        <f>MONTH(SalesDataTable[[#This Row],[Order Date]])</f>
        <v>10</v>
      </c>
      <c r="F2215" s="5" t="str">
        <f>TEXT(SalesDataTable[[#This Row],[Order Date]], "MMM")</f>
        <v>Oct</v>
      </c>
      <c r="G2215" s="4" t="s">
        <v>6</v>
      </c>
      <c r="H2215" s="4" t="s">
        <v>43</v>
      </c>
      <c r="I2215" s="4" t="s">
        <v>2</v>
      </c>
      <c r="J2215" s="4" t="s">
        <v>3</v>
      </c>
      <c r="K2215" s="4" t="s">
        <v>9</v>
      </c>
      <c r="L2215" s="4" t="s">
        <v>46</v>
      </c>
      <c r="M2215" s="9">
        <v>4</v>
      </c>
      <c r="N2215" s="6">
        <v>71.959999999999994</v>
      </c>
      <c r="O2215" s="7">
        <v>0.1</v>
      </c>
      <c r="P2215" s="6">
        <v>31.51</v>
      </c>
      <c r="Q2215" s="6">
        <f t="shared" si="136"/>
        <v>259.05599999999998</v>
      </c>
      <c r="R2215" s="6">
        <f t="shared" si="137"/>
        <v>126.04</v>
      </c>
      <c r="S2215" s="6">
        <f t="shared" si="138"/>
        <v>133.01599999999996</v>
      </c>
      <c r="T2215" s="8">
        <f t="shared" si="139"/>
        <v>0.51346427027360864</v>
      </c>
      <c r="U2215" s="5">
        <f>YEAR(SalesDataTable[[#This Row],[Order Date]])</f>
        <v>2026</v>
      </c>
      <c r="V2215" s="8" t="str">
        <f>"Q"&amp;ROUNDUP(MONTH(SalesDataTable[[#This Row],[Order Date]])/3,0)</f>
        <v>Q4</v>
      </c>
      <c r="W2215" s="9">
        <f>MONTH(SalesDataTable[[#This Row],[Order Date]])</f>
        <v>10</v>
      </c>
      <c r="X2215" s="8" t="str">
        <f>TEXT(SalesDataTable[[#This Row],[Order Date]],"mmm")</f>
        <v>Oct</v>
      </c>
    </row>
    <row r="2216" spans="1:24" ht="16">
      <c r="A2216" s="2">
        <v>4699</v>
      </c>
      <c r="B2216" s="3">
        <v>46323</v>
      </c>
      <c r="C2216" s="5">
        <f>YEAR(SalesDataTable[[#This Row],[Order Date]])</f>
        <v>2026</v>
      </c>
      <c r="D2216" s="14" t="str">
        <f>"Q"&amp;ROUNDUP(MONTH(SalesDataTable[[#This Row],[Order Date]])/3,0)</f>
        <v>Q4</v>
      </c>
      <c r="E2216" s="5">
        <f>MONTH(SalesDataTable[[#This Row],[Order Date]])</f>
        <v>10</v>
      </c>
      <c r="F2216" s="5" t="str">
        <f>TEXT(SalesDataTable[[#This Row],[Order Date]], "MMM")</f>
        <v>Oct</v>
      </c>
      <c r="G2216" s="4" t="s">
        <v>11</v>
      </c>
      <c r="H2216" s="4" t="s">
        <v>25</v>
      </c>
      <c r="I2216" s="4" t="s">
        <v>19</v>
      </c>
      <c r="J2216" s="4" t="s">
        <v>3</v>
      </c>
      <c r="K2216" s="4" t="s">
        <v>4</v>
      </c>
      <c r="L2216" s="4" t="s">
        <v>22</v>
      </c>
      <c r="M2216" s="9">
        <v>1</v>
      </c>
      <c r="N2216" s="6">
        <v>49.72</v>
      </c>
      <c r="O2216" s="7">
        <v>0.05</v>
      </c>
      <c r="P2216" s="6">
        <v>22.5</v>
      </c>
      <c r="Q2216" s="6">
        <f t="shared" si="136"/>
        <v>47.233999999999995</v>
      </c>
      <c r="R2216" s="6">
        <f t="shared" si="137"/>
        <v>22.5</v>
      </c>
      <c r="S2216" s="6">
        <f t="shared" si="138"/>
        <v>24.733999999999995</v>
      </c>
      <c r="T2216" s="8">
        <f t="shared" si="139"/>
        <v>0.52364821950290041</v>
      </c>
      <c r="U2216" s="5">
        <f>YEAR(SalesDataTable[[#This Row],[Order Date]])</f>
        <v>2026</v>
      </c>
      <c r="V2216" s="8" t="str">
        <f>"Q"&amp;ROUNDUP(MONTH(SalesDataTable[[#This Row],[Order Date]])/3,0)</f>
        <v>Q4</v>
      </c>
      <c r="W2216" s="9">
        <f>MONTH(SalesDataTable[[#This Row],[Order Date]])</f>
        <v>10</v>
      </c>
      <c r="X2216" s="8" t="str">
        <f>TEXT(SalesDataTable[[#This Row],[Order Date]],"mmm")</f>
        <v>Oct</v>
      </c>
    </row>
    <row r="2217" spans="1:24" ht="16">
      <c r="A2217" s="2">
        <v>1226</v>
      </c>
      <c r="B2217" s="3">
        <v>46324</v>
      </c>
      <c r="C2217" s="5">
        <f>YEAR(SalesDataTable[[#This Row],[Order Date]])</f>
        <v>2026</v>
      </c>
      <c r="D2217" s="14" t="str">
        <f>"Q"&amp;ROUNDUP(MONTH(SalesDataTable[[#This Row],[Order Date]])/3,0)</f>
        <v>Q4</v>
      </c>
      <c r="E2217" s="5">
        <f>MONTH(SalesDataTable[[#This Row],[Order Date]])</f>
        <v>10</v>
      </c>
      <c r="F2217" s="5" t="str">
        <f>TEXT(SalesDataTable[[#This Row],[Order Date]], "MMM")</f>
        <v>Oct</v>
      </c>
      <c r="G2217" s="4" t="s">
        <v>0</v>
      </c>
      <c r="H2217" s="4" t="s">
        <v>1</v>
      </c>
      <c r="I2217" s="4" t="s">
        <v>28</v>
      </c>
      <c r="J2217" s="4" t="s">
        <v>3</v>
      </c>
      <c r="K2217" s="4" t="s">
        <v>14</v>
      </c>
      <c r="L2217" s="4" t="s">
        <v>15</v>
      </c>
      <c r="M2217" s="9">
        <v>1</v>
      </c>
      <c r="N2217" s="6">
        <v>36.58</v>
      </c>
      <c r="O2217" s="7">
        <v>0</v>
      </c>
      <c r="P2217" s="6">
        <v>13.5</v>
      </c>
      <c r="Q2217" s="6">
        <f t="shared" si="136"/>
        <v>36.58</v>
      </c>
      <c r="R2217" s="6">
        <f t="shared" si="137"/>
        <v>13.5</v>
      </c>
      <c r="S2217" s="6">
        <f t="shared" si="138"/>
        <v>23.08</v>
      </c>
      <c r="T2217" s="8">
        <f t="shared" si="139"/>
        <v>0.63094587206123565</v>
      </c>
      <c r="U2217" s="5">
        <f>YEAR(SalesDataTable[[#This Row],[Order Date]])</f>
        <v>2026</v>
      </c>
      <c r="V2217" s="8" t="str">
        <f>"Q"&amp;ROUNDUP(MONTH(SalesDataTable[[#This Row],[Order Date]])/3,0)</f>
        <v>Q4</v>
      </c>
      <c r="W2217" s="9">
        <f>MONTH(SalesDataTable[[#This Row],[Order Date]])</f>
        <v>10</v>
      </c>
      <c r="X2217" s="8" t="str">
        <f>TEXT(SalesDataTable[[#This Row],[Order Date]],"mmm")</f>
        <v>Oct</v>
      </c>
    </row>
    <row r="2218" spans="1:24" ht="16">
      <c r="A2218" s="2">
        <v>1245</v>
      </c>
      <c r="B2218" s="3">
        <v>46324</v>
      </c>
      <c r="C2218" s="5">
        <f>YEAR(SalesDataTable[[#This Row],[Order Date]])</f>
        <v>2026</v>
      </c>
      <c r="D2218" s="14" t="str">
        <f>"Q"&amp;ROUNDUP(MONTH(SalesDataTable[[#This Row],[Order Date]])/3,0)</f>
        <v>Q4</v>
      </c>
      <c r="E2218" s="5">
        <f>MONTH(SalesDataTable[[#This Row],[Order Date]])</f>
        <v>10</v>
      </c>
      <c r="F2218" s="5" t="str">
        <f>TEXT(SalesDataTable[[#This Row],[Order Date]], "MMM")</f>
        <v>Oct</v>
      </c>
      <c r="G2218" s="4" t="s">
        <v>6</v>
      </c>
      <c r="H2218" s="4" t="s">
        <v>27</v>
      </c>
      <c r="I2218" s="4" t="s">
        <v>28</v>
      </c>
      <c r="J2218" s="4" t="s">
        <v>3</v>
      </c>
      <c r="K2218" s="4" t="s">
        <v>34</v>
      </c>
      <c r="L2218" s="4" t="s">
        <v>35</v>
      </c>
      <c r="M2218" s="9">
        <v>2</v>
      </c>
      <c r="N2218" s="6">
        <v>41.06</v>
      </c>
      <c r="O2218" s="7">
        <v>0.05</v>
      </c>
      <c r="P2218" s="6">
        <v>15.07</v>
      </c>
      <c r="Q2218" s="6">
        <f t="shared" si="136"/>
        <v>78.013999999999996</v>
      </c>
      <c r="R2218" s="6">
        <f t="shared" si="137"/>
        <v>30.14</v>
      </c>
      <c r="S2218" s="6">
        <f t="shared" si="138"/>
        <v>47.873999999999995</v>
      </c>
      <c r="T2218" s="8">
        <f t="shared" si="139"/>
        <v>0.6136590868305688</v>
      </c>
      <c r="U2218" s="5">
        <f>YEAR(SalesDataTable[[#This Row],[Order Date]])</f>
        <v>2026</v>
      </c>
      <c r="V2218" s="8" t="str">
        <f>"Q"&amp;ROUNDUP(MONTH(SalesDataTable[[#This Row],[Order Date]])/3,0)</f>
        <v>Q4</v>
      </c>
      <c r="W2218" s="9">
        <f>MONTH(SalesDataTable[[#This Row],[Order Date]])</f>
        <v>10</v>
      </c>
      <c r="X2218" s="8" t="str">
        <f>TEXT(SalesDataTable[[#This Row],[Order Date]],"mmm")</f>
        <v>Oct</v>
      </c>
    </row>
    <row r="2219" spans="1:24" ht="16">
      <c r="A2219" s="2">
        <v>1477</v>
      </c>
      <c r="B2219" s="3">
        <v>46324</v>
      </c>
      <c r="C2219" s="5">
        <f>YEAR(SalesDataTable[[#This Row],[Order Date]])</f>
        <v>2026</v>
      </c>
      <c r="D2219" s="14" t="str">
        <f>"Q"&amp;ROUNDUP(MONTH(SalesDataTable[[#This Row],[Order Date]])/3,0)</f>
        <v>Q4</v>
      </c>
      <c r="E2219" s="5">
        <f>MONTH(SalesDataTable[[#This Row],[Order Date]])</f>
        <v>10</v>
      </c>
      <c r="F2219" s="5" t="str">
        <f>TEXT(SalesDataTable[[#This Row],[Order Date]], "MMM")</f>
        <v>Oct</v>
      </c>
      <c r="G2219" s="4" t="s">
        <v>6</v>
      </c>
      <c r="H2219" s="4" t="s">
        <v>49</v>
      </c>
      <c r="I2219" s="4" t="s">
        <v>28</v>
      </c>
      <c r="J2219" s="4" t="s">
        <v>3</v>
      </c>
      <c r="K2219" s="4" t="s">
        <v>23</v>
      </c>
      <c r="L2219" s="4" t="s">
        <v>51</v>
      </c>
      <c r="M2219" s="9">
        <v>1</v>
      </c>
      <c r="N2219" s="6">
        <v>121.78</v>
      </c>
      <c r="O2219" s="7">
        <v>0.15</v>
      </c>
      <c r="P2219" s="6">
        <v>61.55</v>
      </c>
      <c r="Q2219" s="6">
        <f t="shared" si="136"/>
        <v>103.51300000000001</v>
      </c>
      <c r="R2219" s="6">
        <f t="shared" si="137"/>
        <v>61.55</v>
      </c>
      <c r="S2219" s="6">
        <f t="shared" si="138"/>
        <v>41.963000000000008</v>
      </c>
      <c r="T2219" s="8">
        <f t="shared" si="139"/>
        <v>0.40538869513974096</v>
      </c>
      <c r="U2219" s="5">
        <f>YEAR(SalesDataTable[[#This Row],[Order Date]])</f>
        <v>2026</v>
      </c>
      <c r="V2219" s="8" t="str">
        <f>"Q"&amp;ROUNDUP(MONTH(SalesDataTable[[#This Row],[Order Date]])/3,0)</f>
        <v>Q4</v>
      </c>
      <c r="W2219" s="9">
        <f>MONTH(SalesDataTable[[#This Row],[Order Date]])</f>
        <v>10</v>
      </c>
      <c r="X2219" s="8" t="str">
        <f>TEXT(SalesDataTable[[#This Row],[Order Date]],"mmm")</f>
        <v>Oct</v>
      </c>
    </row>
    <row r="2220" spans="1:24" ht="16">
      <c r="A2220" s="2">
        <v>1575</v>
      </c>
      <c r="B2220" s="3">
        <v>46324</v>
      </c>
      <c r="C2220" s="5">
        <f>YEAR(SalesDataTable[[#This Row],[Order Date]])</f>
        <v>2026</v>
      </c>
      <c r="D2220" s="14" t="str">
        <f>"Q"&amp;ROUNDUP(MONTH(SalesDataTable[[#This Row],[Order Date]])/3,0)</f>
        <v>Q4</v>
      </c>
      <c r="E2220" s="5">
        <f>MONTH(SalesDataTable[[#This Row],[Order Date]])</f>
        <v>10</v>
      </c>
      <c r="F2220" s="5" t="str">
        <f>TEXT(SalesDataTable[[#This Row],[Order Date]], "MMM")</f>
        <v>Oct</v>
      </c>
      <c r="G2220" s="4" t="s">
        <v>20</v>
      </c>
      <c r="H2220" s="4" t="s">
        <v>31</v>
      </c>
      <c r="I2220" s="4" t="s">
        <v>8</v>
      </c>
      <c r="J2220" s="4" t="s">
        <v>3</v>
      </c>
      <c r="K2220" s="4" t="s">
        <v>14</v>
      </c>
      <c r="L2220" s="4" t="s">
        <v>44</v>
      </c>
      <c r="M2220" s="9">
        <v>5</v>
      </c>
      <c r="N2220" s="6">
        <v>130.68</v>
      </c>
      <c r="O2220" s="7">
        <v>0.2</v>
      </c>
      <c r="P2220" s="6">
        <v>67.209999999999994</v>
      </c>
      <c r="Q2220" s="6">
        <f t="shared" si="136"/>
        <v>522.72000000000014</v>
      </c>
      <c r="R2220" s="6">
        <f t="shared" si="137"/>
        <v>336.04999999999995</v>
      </c>
      <c r="S2220" s="6">
        <f t="shared" si="138"/>
        <v>186.67000000000019</v>
      </c>
      <c r="T2220" s="8">
        <f t="shared" si="139"/>
        <v>0.35711279461279488</v>
      </c>
      <c r="U2220" s="5">
        <f>YEAR(SalesDataTable[[#This Row],[Order Date]])</f>
        <v>2026</v>
      </c>
      <c r="V2220" s="8" t="str">
        <f>"Q"&amp;ROUNDUP(MONTH(SalesDataTable[[#This Row],[Order Date]])/3,0)</f>
        <v>Q4</v>
      </c>
      <c r="W2220" s="9">
        <f>MONTH(SalesDataTable[[#This Row],[Order Date]])</f>
        <v>10</v>
      </c>
      <c r="X2220" s="8" t="str">
        <f>TEXT(SalesDataTable[[#This Row],[Order Date]],"mmm")</f>
        <v>Oct</v>
      </c>
    </row>
    <row r="2221" spans="1:24" ht="16">
      <c r="A2221" s="2">
        <v>2830</v>
      </c>
      <c r="B2221" s="3">
        <v>46324</v>
      </c>
      <c r="C2221" s="5">
        <f>YEAR(SalesDataTable[[#This Row],[Order Date]])</f>
        <v>2026</v>
      </c>
      <c r="D2221" s="14" t="str">
        <f>"Q"&amp;ROUNDUP(MONTH(SalesDataTable[[#This Row],[Order Date]])/3,0)</f>
        <v>Q4</v>
      </c>
      <c r="E2221" s="5">
        <f>MONTH(SalesDataTable[[#This Row],[Order Date]])</f>
        <v>10</v>
      </c>
      <c r="F2221" s="5" t="str">
        <f>TEXT(SalesDataTable[[#This Row],[Order Date]], "MMM")</f>
        <v>Oct</v>
      </c>
      <c r="G2221" s="4" t="s">
        <v>11</v>
      </c>
      <c r="H2221" s="4" t="s">
        <v>12</v>
      </c>
      <c r="I2221" s="4" t="s">
        <v>2</v>
      </c>
      <c r="J2221" s="4" t="s">
        <v>13</v>
      </c>
      <c r="K2221" s="4" t="s">
        <v>14</v>
      </c>
      <c r="L2221" s="4" t="s">
        <v>48</v>
      </c>
      <c r="M2221" s="9">
        <v>1</v>
      </c>
      <c r="N2221" s="6">
        <v>161.94999999999999</v>
      </c>
      <c r="O2221" s="7">
        <v>0</v>
      </c>
      <c r="P2221" s="6">
        <v>86.61</v>
      </c>
      <c r="Q2221" s="6">
        <f t="shared" si="136"/>
        <v>161.94999999999999</v>
      </c>
      <c r="R2221" s="6">
        <f t="shared" si="137"/>
        <v>86.61</v>
      </c>
      <c r="S2221" s="6">
        <f t="shared" si="138"/>
        <v>75.339999999999989</v>
      </c>
      <c r="T2221" s="8">
        <f t="shared" si="139"/>
        <v>0.46520531028095086</v>
      </c>
      <c r="U2221" s="5">
        <f>YEAR(SalesDataTable[[#This Row],[Order Date]])</f>
        <v>2026</v>
      </c>
      <c r="V2221" s="8" t="str">
        <f>"Q"&amp;ROUNDUP(MONTH(SalesDataTable[[#This Row],[Order Date]])/3,0)</f>
        <v>Q4</v>
      </c>
      <c r="W2221" s="9">
        <f>MONTH(SalesDataTable[[#This Row],[Order Date]])</f>
        <v>10</v>
      </c>
      <c r="X2221" s="8" t="str">
        <f>TEXT(SalesDataTable[[#This Row],[Order Date]],"mmm")</f>
        <v>Oct</v>
      </c>
    </row>
    <row r="2222" spans="1:24" ht="16">
      <c r="A2222" s="2">
        <v>2884</v>
      </c>
      <c r="B2222" s="3">
        <v>46324</v>
      </c>
      <c r="C2222" s="5">
        <f>YEAR(SalesDataTable[[#This Row],[Order Date]])</f>
        <v>2026</v>
      </c>
      <c r="D2222" s="14" t="str">
        <f>"Q"&amp;ROUNDUP(MONTH(SalesDataTable[[#This Row],[Order Date]])/3,0)</f>
        <v>Q4</v>
      </c>
      <c r="E2222" s="5">
        <f>MONTH(SalesDataTable[[#This Row],[Order Date]])</f>
        <v>10</v>
      </c>
      <c r="F2222" s="5" t="str">
        <f>TEXT(SalesDataTable[[#This Row],[Order Date]], "MMM")</f>
        <v>Oct</v>
      </c>
      <c r="G2222" s="4" t="s">
        <v>0</v>
      </c>
      <c r="H2222" s="4" t="s">
        <v>50</v>
      </c>
      <c r="I2222" s="4" t="s">
        <v>19</v>
      </c>
      <c r="J2222" s="4" t="s">
        <v>3</v>
      </c>
      <c r="K2222" s="4" t="s">
        <v>4</v>
      </c>
      <c r="L2222" s="4" t="s">
        <v>5</v>
      </c>
      <c r="M2222" s="9">
        <v>2</v>
      </c>
      <c r="N2222" s="6">
        <v>83.6</v>
      </c>
      <c r="O2222" s="7">
        <v>0</v>
      </c>
      <c r="P2222" s="6">
        <v>43.01</v>
      </c>
      <c r="Q2222" s="6">
        <f t="shared" si="136"/>
        <v>167.2</v>
      </c>
      <c r="R2222" s="6">
        <f t="shared" si="137"/>
        <v>86.02</v>
      </c>
      <c r="S2222" s="6">
        <f t="shared" si="138"/>
        <v>81.179999999999993</v>
      </c>
      <c r="T2222" s="8">
        <f t="shared" si="139"/>
        <v>0.48552631578947369</v>
      </c>
      <c r="U2222" s="5">
        <f>YEAR(SalesDataTable[[#This Row],[Order Date]])</f>
        <v>2026</v>
      </c>
      <c r="V2222" s="8" t="str">
        <f>"Q"&amp;ROUNDUP(MONTH(SalesDataTable[[#This Row],[Order Date]])/3,0)</f>
        <v>Q4</v>
      </c>
      <c r="W2222" s="9">
        <f>MONTH(SalesDataTable[[#This Row],[Order Date]])</f>
        <v>10</v>
      </c>
      <c r="X2222" s="8" t="str">
        <f>TEXT(SalesDataTable[[#This Row],[Order Date]],"mmm")</f>
        <v>Oct</v>
      </c>
    </row>
    <row r="2223" spans="1:24" ht="16">
      <c r="A2223" s="2">
        <v>3093</v>
      </c>
      <c r="B2223" s="3">
        <v>46324</v>
      </c>
      <c r="C2223" s="5">
        <f>YEAR(SalesDataTable[[#This Row],[Order Date]])</f>
        <v>2026</v>
      </c>
      <c r="D2223" s="14" t="str">
        <f>"Q"&amp;ROUNDUP(MONTH(SalesDataTable[[#This Row],[Order Date]])/3,0)</f>
        <v>Q4</v>
      </c>
      <c r="E2223" s="5">
        <f>MONTH(SalesDataTable[[#This Row],[Order Date]])</f>
        <v>10</v>
      </c>
      <c r="F2223" s="5" t="str">
        <f>TEXT(SalesDataTable[[#This Row],[Order Date]], "MMM")</f>
        <v>Oct</v>
      </c>
      <c r="G2223" s="4" t="s">
        <v>20</v>
      </c>
      <c r="H2223" s="4" t="s">
        <v>21</v>
      </c>
      <c r="I2223" s="4" t="s">
        <v>8</v>
      </c>
      <c r="J2223" s="4" t="s">
        <v>16</v>
      </c>
      <c r="K2223" s="4" t="s">
        <v>23</v>
      </c>
      <c r="L2223" s="4" t="s">
        <v>29</v>
      </c>
      <c r="M2223" s="9">
        <v>3</v>
      </c>
      <c r="N2223" s="6">
        <v>194.19</v>
      </c>
      <c r="O2223" s="7">
        <v>0.15</v>
      </c>
      <c r="P2223" s="6">
        <v>104.22</v>
      </c>
      <c r="Q2223" s="6">
        <f t="shared" si="136"/>
        <v>495.18449999999996</v>
      </c>
      <c r="R2223" s="6">
        <f t="shared" si="137"/>
        <v>312.65999999999997</v>
      </c>
      <c r="S2223" s="6">
        <f t="shared" si="138"/>
        <v>182.52449999999999</v>
      </c>
      <c r="T2223" s="8">
        <f t="shared" si="139"/>
        <v>0.36859897674503139</v>
      </c>
      <c r="U2223" s="5">
        <f>YEAR(SalesDataTable[[#This Row],[Order Date]])</f>
        <v>2026</v>
      </c>
      <c r="V2223" s="8" t="str">
        <f>"Q"&amp;ROUNDUP(MONTH(SalesDataTable[[#This Row],[Order Date]])/3,0)</f>
        <v>Q4</v>
      </c>
      <c r="W2223" s="9">
        <f>MONTH(SalesDataTable[[#This Row],[Order Date]])</f>
        <v>10</v>
      </c>
      <c r="X2223" s="8" t="str">
        <f>TEXT(SalesDataTable[[#This Row],[Order Date]],"mmm")</f>
        <v>Oct</v>
      </c>
    </row>
    <row r="2224" spans="1:24" ht="16">
      <c r="A2224" s="2">
        <v>3613</v>
      </c>
      <c r="B2224" s="3">
        <v>46324</v>
      </c>
      <c r="C2224" s="5">
        <f>YEAR(SalesDataTable[[#This Row],[Order Date]])</f>
        <v>2026</v>
      </c>
      <c r="D2224" s="14" t="str">
        <f>"Q"&amp;ROUNDUP(MONTH(SalesDataTable[[#This Row],[Order Date]])/3,0)</f>
        <v>Q4</v>
      </c>
      <c r="E2224" s="5">
        <f>MONTH(SalesDataTable[[#This Row],[Order Date]])</f>
        <v>10</v>
      </c>
      <c r="F2224" s="5" t="str">
        <f>TEXT(SalesDataTable[[#This Row],[Order Date]], "MMM")</f>
        <v>Oct</v>
      </c>
      <c r="G2224" s="4" t="s">
        <v>6</v>
      </c>
      <c r="H2224" s="4" t="s">
        <v>43</v>
      </c>
      <c r="I2224" s="4" t="s">
        <v>2</v>
      </c>
      <c r="J2224" s="4" t="s">
        <v>3</v>
      </c>
      <c r="K2224" s="4" t="s">
        <v>14</v>
      </c>
      <c r="L2224" s="4" t="s">
        <v>48</v>
      </c>
      <c r="M2224" s="9">
        <v>3</v>
      </c>
      <c r="N2224" s="6">
        <v>167.41</v>
      </c>
      <c r="O2224" s="7">
        <v>0</v>
      </c>
      <c r="P2224" s="6">
        <v>85.33</v>
      </c>
      <c r="Q2224" s="6">
        <f t="shared" si="136"/>
        <v>502.23</v>
      </c>
      <c r="R2224" s="6">
        <f t="shared" si="137"/>
        <v>255.99</v>
      </c>
      <c r="S2224" s="6">
        <f t="shared" si="138"/>
        <v>246.24</v>
      </c>
      <c r="T2224" s="8">
        <f t="shared" si="139"/>
        <v>0.49029329191804549</v>
      </c>
      <c r="U2224" s="5">
        <f>YEAR(SalesDataTable[[#This Row],[Order Date]])</f>
        <v>2026</v>
      </c>
      <c r="V2224" s="8" t="str">
        <f>"Q"&amp;ROUNDUP(MONTH(SalesDataTable[[#This Row],[Order Date]])/3,0)</f>
        <v>Q4</v>
      </c>
      <c r="W2224" s="9">
        <f>MONTH(SalesDataTable[[#This Row],[Order Date]])</f>
        <v>10</v>
      </c>
      <c r="X2224" s="8" t="str">
        <f>TEXT(SalesDataTable[[#This Row],[Order Date]],"mmm")</f>
        <v>Oct</v>
      </c>
    </row>
    <row r="2225" spans="1:24" ht="16">
      <c r="A2225" s="2">
        <v>4496</v>
      </c>
      <c r="B2225" s="3">
        <v>46324</v>
      </c>
      <c r="C2225" s="5">
        <f>YEAR(SalesDataTable[[#This Row],[Order Date]])</f>
        <v>2026</v>
      </c>
      <c r="D2225" s="14" t="str">
        <f>"Q"&amp;ROUNDUP(MONTH(SalesDataTable[[#This Row],[Order Date]])/3,0)</f>
        <v>Q4</v>
      </c>
      <c r="E2225" s="5">
        <f>MONTH(SalesDataTable[[#This Row],[Order Date]])</f>
        <v>10</v>
      </c>
      <c r="F2225" s="5" t="str">
        <f>TEXT(SalesDataTable[[#This Row],[Order Date]], "MMM")</f>
        <v>Oct</v>
      </c>
      <c r="G2225" s="4" t="s">
        <v>20</v>
      </c>
      <c r="H2225" s="4" t="s">
        <v>33</v>
      </c>
      <c r="I2225" s="4" t="s">
        <v>2</v>
      </c>
      <c r="J2225" s="4" t="s">
        <v>3</v>
      </c>
      <c r="K2225" s="4" t="s">
        <v>34</v>
      </c>
      <c r="L2225" s="4" t="s">
        <v>35</v>
      </c>
      <c r="M2225" s="9">
        <v>2</v>
      </c>
      <c r="N2225" s="6">
        <v>40.83</v>
      </c>
      <c r="O2225" s="7">
        <v>0.1</v>
      </c>
      <c r="P2225" s="6">
        <v>14.91</v>
      </c>
      <c r="Q2225" s="6">
        <f t="shared" si="136"/>
        <v>73.494</v>
      </c>
      <c r="R2225" s="6">
        <f t="shared" si="137"/>
        <v>29.82</v>
      </c>
      <c r="S2225" s="6">
        <f t="shared" si="138"/>
        <v>43.673999999999999</v>
      </c>
      <c r="T2225" s="8">
        <f t="shared" si="139"/>
        <v>0.59425259204833047</v>
      </c>
      <c r="U2225" s="5">
        <f>YEAR(SalesDataTable[[#This Row],[Order Date]])</f>
        <v>2026</v>
      </c>
      <c r="V2225" s="8" t="str">
        <f>"Q"&amp;ROUNDUP(MONTH(SalesDataTable[[#This Row],[Order Date]])/3,0)</f>
        <v>Q4</v>
      </c>
      <c r="W2225" s="9">
        <f>MONTH(SalesDataTable[[#This Row],[Order Date]])</f>
        <v>10</v>
      </c>
      <c r="X2225" s="8" t="str">
        <f>TEXT(SalesDataTable[[#This Row],[Order Date]],"mmm")</f>
        <v>Oct</v>
      </c>
    </row>
    <row r="2226" spans="1:24" ht="16">
      <c r="A2226" s="2">
        <v>5194</v>
      </c>
      <c r="B2226" s="3">
        <v>46324</v>
      </c>
      <c r="C2226" s="5">
        <f>YEAR(SalesDataTable[[#This Row],[Order Date]])</f>
        <v>2026</v>
      </c>
      <c r="D2226" s="14" t="str">
        <f>"Q"&amp;ROUNDUP(MONTH(SalesDataTable[[#This Row],[Order Date]])/3,0)</f>
        <v>Q4</v>
      </c>
      <c r="E2226" s="5">
        <f>MONTH(SalesDataTable[[#This Row],[Order Date]])</f>
        <v>10</v>
      </c>
      <c r="F2226" s="5" t="str">
        <f>TEXT(SalesDataTable[[#This Row],[Order Date]], "MMM")</f>
        <v>Oct</v>
      </c>
      <c r="G2226" s="4" t="s">
        <v>0</v>
      </c>
      <c r="H2226" s="4" t="s">
        <v>36</v>
      </c>
      <c r="I2226" s="4" t="s">
        <v>8</v>
      </c>
      <c r="J2226" s="4" t="s">
        <v>16</v>
      </c>
      <c r="K2226" s="4" t="s">
        <v>23</v>
      </c>
      <c r="L2226" s="4" t="s">
        <v>40</v>
      </c>
      <c r="M2226" s="9">
        <v>12</v>
      </c>
      <c r="N2226" s="6">
        <v>80.84</v>
      </c>
      <c r="O2226" s="7">
        <v>0.1</v>
      </c>
      <c r="P2226" s="6">
        <v>38.39</v>
      </c>
      <c r="Q2226" s="6">
        <f t="shared" si="136"/>
        <v>873.072</v>
      </c>
      <c r="R2226" s="6">
        <f t="shared" si="137"/>
        <v>460.68</v>
      </c>
      <c r="S2226" s="6">
        <f t="shared" si="138"/>
        <v>412.392</v>
      </c>
      <c r="T2226" s="8">
        <f t="shared" si="139"/>
        <v>0.4723459233602727</v>
      </c>
      <c r="U2226" s="5">
        <f>YEAR(SalesDataTable[[#This Row],[Order Date]])</f>
        <v>2026</v>
      </c>
      <c r="V2226" s="8" t="str">
        <f>"Q"&amp;ROUNDUP(MONTH(SalesDataTable[[#This Row],[Order Date]])/3,0)</f>
        <v>Q4</v>
      </c>
      <c r="W2226" s="9">
        <f>MONTH(SalesDataTable[[#This Row],[Order Date]])</f>
        <v>10</v>
      </c>
      <c r="X2226" s="8" t="str">
        <f>TEXT(SalesDataTable[[#This Row],[Order Date]],"mmm")</f>
        <v>Oct</v>
      </c>
    </row>
    <row r="2227" spans="1:24" ht="16">
      <c r="A2227" s="2">
        <v>339</v>
      </c>
      <c r="B2227" s="3">
        <v>46325</v>
      </c>
      <c r="C2227" s="5">
        <f>YEAR(SalesDataTable[[#This Row],[Order Date]])</f>
        <v>2026</v>
      </c>
      <c r="D2227" s="14" t="str">
        <f>"Q"&amp;ROUNDUP(MONTH(SalesDataTable[[#This Row],[Order Date]])/3,0)</f>
        <v>Q4</v>
      </c>
      <c r="E2227" s="5">
        <f>MONTH(SalesDataTable[[#This Row],[Order Date]])</f>
        <v>10</v>
      </c>
      <c r="F2227" s="5" t="str">
        <f>TEXT(SalesDataTable[[#This Row],[Order Date]], "MMM")</f>
        <v>Oct</v>
      </c>
      <c r="G2227" s="4" t="s">
        <v>20</v>
      </c>
      <c r="H2227" s="4" t="s">
        <v>47</v>
      </c>
      <c r="I2227" s="4" t="s">
        <v>2</v>
      </c>
      <c r="J2227" s="4" t="s">
        <v>3</v>
      </c>
      <c r="K2227" s="4" t="s">
        <v>4</v>
      </c>
      <c r="L2227" s="4" t="s">
        <v>26</v>
      </c>
      <c r="M2227" s="9">
        <v>1</v>
      </c>
      <c r="N2227" s="6">
        <v>39.65</v>
      </c>
      <c r="O2227" s="7">
        <v>0</v>
      </c>
      <c r="P2227" s="6">
        <v>16.38</v>
      </c>
      <c r="Q2227" s="6">
        <f t="shared" si="136"/>
        <v>39.65</v>
      </c>
      <c r="R2227" s="6">
        <f t="shared" si="137"/>
        <v>16.38</v>
      </c>
      <c r="S2227" s="6">
        <f t="shared" si="138"/>
        <v>23.27</v>
      </c>
      <c r="T2227" s="8">
        <f t="shared" si="139"/>
        <v>0.58688524590163937</v>
      </c>
      <c r="U2227" s="5">
        <f>YEAR(SalesDataTable[[#This Row],[Order Date]])</f>
        <v>2026</v>
      </c>
      <c r="V2227" s="8" t="str">
        <f>"Q"&amp;ROUNDUP(MONTH(SalesDataTable[[#This Row],[Order Date]])/3,0)</f>
        <v>Q4</v>
      </c>
      <c r="W2227" s="9">
        <f>MONTH(SalesDataTable[[#This Row],[Order Date]])</f>
        <v>10</v>
      </c>
      <c r="X2227" s="8" t="str">
        <f>TEXT(SalesDataTable[[#This Row],[Order Date]],"mmm")</f>
        <v>Oct</v>
      </c>
    </row>
    <row r="2228" spans="1:24" ht="16">
      <c r="A2228" s="2">
        <v>1199</v>
      </c>
      <c r="B2228" s="3">
        <v>46325</v>
      </c>
      <c r="C2228" s="5">
        <f>YEAR(SalesDataTable[[#This Row],[Order Date]])</f>
        <v>2026</v>
      </c>
      <c r="D2228" s="14" t="str">
        <f>"Q"&amp;ROUNDUP(MONTH(SalesDataTable[[#This Row],[Order Date]])/3,0)</f>
        <v>Q4</v>
      </c>
      <c r="E2228" s="5">
        <f>MONTH(SalesDataTable[[#This Row],[Order Date]])</f>
        <v>10</v>
      </c>
      <c r="F2228" s="5" t="str">
        <f>TEXT(SalesDataTable[[#This Row],[Order Date]], "MMM")</f>
        <v>Oct</v>
      </c>
      <c r="G2228" s="4" t="s">
        <v>6</v>
      </c>
      <c r="H2228" s="4" t="s">
        <v>43</v>
      </c>
      <c r="I2228" s="4" t="s">
        <v>2</v>
      </c>
      <c r="J2228" s="4" t="s">
        <v>13</v>
      </c>
      <c r="K2228" s="4" t="s">
        <v>4</v>
      </c>
      <c r="L2228" s="4" t="s">
        <v>30</v>
      </c>
      <c r="M2228" s="9">
        <v>1</v>
      </c>
      <c r="N2228" s="6">
        <v>102.47</v>
      </c>
      <c r="O2228" s="7">
        <v>0.1</v>
      </c>
      <c r="P2228" s="6">
        <v>49.75</v>
      </c>
      <c r="Q2228" s="6">
        <f t="shared" si="136"/>
        <v>92.222999999999999</v>
      </c>
      <c r="R2228" s="6">
        <f t="shared" si="137"/>
        <v>49.75</v>
      </c>
      <c r="S2228" s="6">
        <f t="shared" si="138"/>
        <v>42.472999999999999</v>
      </c>
      <c r="T2228" s="8">
        <f t="shared" si="139"/>
        <v>0.46054671828068922</v>
      </c>
      <c r="U2228" s="5">
        <f>YEAR(SalesDataTable[[#This Row],[Order Date]])</f>
        <v>2026</v>
      </c>
      <c r="V2228" s="8" t="str">
        <f>"Q"&amp;ROUNDUP(MONTH(SalesDataTable[[#This Row],[Order Date]])/3,0)</f>
        <v>Q4</v>
      </c>
      <c r="W2228" s="9">
        <f>MONTH(SalesDataTable[[#This Row],[Order Date]])</f>
        <v>10</v>
      </c>
      <c r="X2228" s="8" t="str">
        <f>TEXT(SalesDataTable[[#This Row],[Order Date]],"mmm")</f>
        <v>Oct</v>
      </c>
    </row>
    <row r="2229" spans="1:24" ht="16">
      <c r="A2229" s="2">
        <v>1253</v>
      </c>
      <c r="B2229" s="3">
        <v>46325</v>
      </c>
      <c r="C2229" s="5">
        <f>YEAR(SalesDataTable[[#This Row],[Order Date]])</f>
        <v>2026</v>
      </c>
      <c r="D2229" s="14" t="str">
        <f>"Q"&amp;ROUNDUP(MONTH(SalesDataTable[[#This Row],[Order Date]])/3,0)</f>
        <v>Q4</v>
      </c>
      <c r="E2229" s="5">
        <f>MONTH(SalesDataTable[[#This Row],[Order Date]])</f>
        <v>10</v>
      </c>
      <c r="F2229" s="5" t="str">
        <f>TEXT(SalesDataTable[[#This Row],[Order Date]], "MMM")</f>
        <v>Oct</v>
      </c>
      <c r="G2229" s="4" t="s">
        <v>20</v>
      </c>
      <c r="H2229" s="4" t="s">
        <v>47</v>
      </c>
      <c r="I2229" s="4" t="s">
        <v>19</v>
      </c>
      <c r="J2229" s="4" t="s">
        <v>16</v>
      </c>
      <c r="K2229" s="4" t="s">
        <v>34</v>
      </c>
      <c r="L2229" s="4" t="s">
        <v>35</v>
      </c>
      <c r="M2229" s="9">
        <v>2</v>
      </c>
      <c r="N2229" s="6">
        <v>40.43</v>
      </c>
      <c r="O2229" s="7">
        <v>0</v>
      </c>
      <c r="P2229" s="6">
        <v>14.88</v>
      </c>
      <c r="Q2229" s="6">
        <f t="shared" si="136"/>
        <v>80.86</v>
      </c>
      <c r="R2229" s="6">
        <f t="shared" si="137"/>
        <v>29.76</v>
      </c>
      <c r="S2229" s="6">
        <f t="shared" si="138"/>
        <v>51.099999999999994</v>
      </c>
      <c r="T2229" s="8">
        <f t="shared" si="139"/>
        <v>0.63195646796932969</v>
      </c>
      <c r="U2229" s="5">
        <f>YEAR(SalesDataTable[[#This Row],[Order Date]])</f>
        <v>2026</v>
      </c>
      <c r="V2229" s="8" t="str">
        <f>"Q"&amp;ROUNDUP(MONTH(SalesDataTable[[#This Row],[Order Date]])/3,0)</f>
        <v>Q4</v>
      </c>
      <c r="W2229" s="9">
        <f>MONTH(SalesDataTable[[#This Row],[Order Date]])</f>
        <v>10</v>
      </c>
      <c r="X2229" s="8" t="str">
        <f>TEXT(SalesDataTable[[#This Row],[Order Date]],"mmm")</f>
        <v>Oct</v>
      </c>
    </row>
    <row r="2230" spans="1:24" ht="16">
      <c r="A2230" s="2">
        <v>1407</v>
      </c>
      <c r="B2230" s="3">
        <v>46325</v>
      </c>
      <c r="C2230" s="5">
        <f>YEAR(SalesDataTable[[#This Row],[Order Date]])</f>
        <v>2026</v>
      </c>
      <c r="D2230" s="14" t="str">
        <f>"Q"&amp;ROUNDUP(MONTH(SalesDataTable[[#This Row],[Order Date]])/3,0)</f>
        <v>Q4</v>
      </c>
      <c r="E2230" s="5">
        <f>MONTH(SalesDataTable[[#This Row],[Order Date]])</f>
        <v>10</v>
      </c>
      <c r="F2230" s="5" t="str">
        <f>TEXT(SalesDataTable[[#This Row],[Order Date]], "MMM")</f>
        <v>Oct</v>
      </c>
      <c r="G2230" s="4" t="s">
        <v>20</v>
      </c>
      <c r="H2230" s="4" t="s">
        <v>33</v>
      </c>
      <c r="I2230" s="4" t="s">
        <v>19</v>
      </c>
      <c r="J2230" s="4" t="s">
        <v>16</v>
      </c>
      <c r="K2230" s="4" t="s">
        <v>14</v>
      </c>
      <c r="L2230" s="4" t="s">
        <v>15</v>
      </c>
      <c r="M2230" s="9">
        <v>2</v>
      </c>
      <c r="N2230" s="6">
        <v>35.880000000000003</v>
      </c>
      <c r="O2230" s="7">
        <v>0.05</v>
      </c>
      <c r="P2230" s="6">
        <v>13.52</v>
      </c>
      <c r="Q2230" s="6">
        <f t="shared" si="136"/>
        <v>68.171999999999997</v>
      </c>
      <c r="R2230" s="6">
        <f t="shared" si="137"/>
        <v>27.04</v>
      </c>
      <c r="S2230" s="6">
        <f t="shared" si="138"/>
        <v>41.131999999999998</v>
      </c>
      <c r="T2230" s="8">
        <f t="shared" si="139"/>
        <v>0.60335621662852779</v>
      </c>
      <c r="U2230" s="5">
        <f>YEAR(SalesDataTable[[#This Row],[Order Date]])</f>
        <v>2026</v>
      </c>
      <c r="V2230" s="8" t="str">
        <f>"Q"&amp;ROUNDUP(MONTH(SalesDataTable[[#This Row],[Order Date]])/3,0)</f>
        <v>Q4</v>
      </c>
      <c r="W2230" s="9">
        <f>MONTH(SalesDataTable[[#This Row],[Order Date]])</f>
        <v>10</v>
      </c>
      <c r="X2230" s="8" t="str">
        <f>TEXT(SalesDataTable[[#This Row],[Order Date]],"mmm")</f>
        <v>Oct</v>
      </c>
    </row>
    <row r="2231" spans="1:24" ht="16">
      <c r="A2231" s="2">
        <v>2532</v>
      </c>
      <c r="B2231" s="3">
        <v>46325</v>
      </c>
      <c r="C2231" s="5">
        <f>YEAR(SalesDataTable[[#This Row],[Order Date]])</f>
        <v>2026</v>
      </c>
      <c r="D2231" s="14" t="str">
        <f>"Q"&amp;ROUNDUP(MONTH(SalesDataTable[[#This Row],[Order Date]])/3,0)</f>
        <v>Q4</v>
      </c>
      <c r="E2231" s="5">
        <f>MONTH(SalesDataTable[[#This Row],[Order Date]])</f>
        <v>10</v>
      </c>
      <c r="F2231" s="5" t="str">
        <f>TEXT(SalesDataTable[[#This Row],[Order Date]], "MMM")</f>
        <v>Oct</v>
      </c>
      <c r="G2231" s="4" t="s">
        <v>0</v>
      </c>
      <c r="H2231" s="4" t="s">
        <v>50</v>
      </c>
      <c r="I2231" s="4" t="s">
        <v>28</v>
      </c>
      <c r="J2231" s="4" t="s">
        <v>13</v>
      </c>
      <c r="K2231" s="4" t="s">
        <v>4</v>
      </c>
      <c r="L2231" s="4" t="s">
        <v>5</v>
      </c>
      <c r="M2231" s="9">
        <v>1</v>
      </c>
      <c r="N2231" s="6">
        <v>80.400000000000006</v>
      </c>
      <c r="O2231" s="7">
        <v>0</v>
      </c>
      <c r="P2231" s="6">
        <v>43.34</v>
      </c>
      <c r="Q2231" s="6">
        <f t="shared" si="136"/>
        <v>80.400000000000006</v>
      </c>
      <c r="R2231" s="6">
        <f t="shared" si="137"/>
        <v>43.34</v>
      </c>
      <c r="S2231" s="6">
        <f t="shared" si="138"/>
        <v>37.06</v>
      </c>
      <c r="T2231" s="8">
        <f t="shared" si="139"/>
        <v>0.46094527363184079</v>
      </c>
      <c r="U2231" s="5">
        <f>YEAR(SalesDataTable[[#This Row],[Order Date]])</f>
        <v>2026</v>
      </c>
      <c r="V2231" s="8" t="str">
        <f>"Q"&amp;ROUNDUP(MONTH(SalesDataTable[[#This Row],[Order Date]])/3,0)</f>
        <v>Q4</v>
      </c>
      <c r="W2231" s="9">
        <f>MONTH(SalesDataTable[[#This Row],[Order Date]])</f>
        <v>10</v>
      </c>
      <c r="X2231" s="8" t="str">
        <f>TEXT(SalesDataTable[[#This Row],[Order Date]],"mmm")</f>
        <v>Oct</v>
      </c>
    </row>
    <row r="2232" spans="1:24" ht="16">
      <c r="A2232" s="2">
        <v>307</v>
      </c>
      <c r="B2232" s="3">
        <v>46326</v>
      </c>
      <c r="C2232" s="5">
        <f>YEAR(SalesDataTable[[#This Row],[Order Date]])</f>
        <v>2026</v>
      </c>
      <c r="D2232" s="14" t="str">
        <f>"Q"&amp;ROUNDUP(MONTH(SalesDataTable[[#This Row],[Order Date]])/3,0)</f>
        <v>Q4</v>
      </c>
      <c r="E2232" s="5">
        <f>MONTH(SalesDataTable[[#This Row],[Order Date]])</f>
        <v>10</v>
      </c>
      <c r="F2232" s="5" t="str">
        <f>TEXT(SalesDataTable[[#This Row],[Order Date]], "MMM")</f>
        <v>Oct</v>
      </c>
      <c r="G2232" s="4" t="s">
        <v>20</v>
      </c>
      <c r="H2232" s="4" t="s">
        <v>33</v>
      </c>
      <c r="I2232" s="4" t="s">
        <v>2</v>
      </c>
      <c r="J2232" s="4" t="s">
        <v>3</v>
      </c>
      <c r="K2232" s="4" t="s">
        <v>34</v>
      </c>
      <c r="L2232" s="4" t="s">
        <v>42</v>
      </c>
      <c r="M2232" s="9">
        <v>1</v>
      </c>
      <c r="N2232" s="6">
        <v>37.08</v>
      </c>
      <c r="O2232" s="7">
        <v>0</v>
      </c>
      <c r="P2232" s="6">
        <v>13.62</v>
      </c>
      <c r="Q2232" s="6">
        <f t="shared" si="136"/>
        <v>37.08</v>
      </c>
      <c r="R2232" s="6">
        <f t="shared" si="137"/>
        <v>13.62</v>
      </c>
      <c r="S2232" s="6">
        <f t="shared" si="138"/>
        <v>23.46</v>
      </c>
      <c r="T2232" s="8">
        <f t="shared" si="139"/>
        <v>0.63268608414239491</v>
      </c>
      <c r="U2232" s="5">
        <f>YEAR(SalesDataTable[[#This Row],[Order Date]])</f>
        <v>2026</v>
      </c>
      <c r="V2232" s="8" t="str">
        <f>"Q"&amp;ROUNDUP(MONTH(SalesDataTable[[#This Row],[Order Date]])/3,0)</f>
        <v>Q4</v>
      </c>
      <c r="W2232" s="9">
        <f>MONTH(SalesDataTable[[#This Row],[Order Date]])</f>
        <v>10</v>
      </c>
      <c r="X2232" s="8" t="str">
        <f>TEXT(SalesDataTable[[#This Row],[Order Date]],"mmm")</f>
        <v>Oct</v>
      </c>
    </row>
    <row r="2233" spans="1:24" ht="16">
      <c r="A2233" s="2">
        <v>3257</v>
      </c>
      <c r="B2233" s="3">
        <v>46326</v>
      </c>
      <c r="C2233" s="5">
        <f>YEAR(SalesDataTable[[#This Row],[Order Date]])</f>
        <v>2026</v>
      </c>
      <c r="D2233" s="14" t="str">
        <f>"Q"&amp;ROUNDUP(MONTH(SalesDataTable[[#This Row],[Order Date]])/3,0)</f>
        <v>Q4</v>
      </c>
      <c r="E2233" s="5">
        <f>MONTH(SalesDataTable[[#This Row],[Order Date]])</f>
        <v>10</v>
      </c>
      <c r="F2233" s="5" t="str">
        <f>TEXT(SalesDataTable[[#This Row],[Order Date]], "MMM")</f>
        <v>Oct</v>
      </c>
      <c r="G2233" s="4" t="s">
        <v>20</v>
      </c>
      <c r="H2233" s="4" t="s">
        <v>21</v>
      </c>
      <c r="I2233" s="4" t="s">
        <v>19</v>
      </c>
      <c r="J2233" s="4" t="s">
        <v>13</v>
      </c>
      <c r="K2233" s="4" t="s">
        <v>14</v>
      </c>
      <c r="L2233" s="4" t="s">
        <v>48</v>
      </c>
      <c r="M2233" s="9">
        <v>6</v>
      </c>
      <c r="N2233" s="6">
        <v>165.92</v>
      </c>
      <c r="O2233" s="7">
        <v>0</v>
      </c>
      <c r="P2233" s="6">
        <v>87.55</v>
      </c>
      <c r="Q2233" s="6">
        <f t="shared" si="136"/>
        <v>995.52</v>
      </c>
      <c r="R2233" s="6">
        <f t="shared" si="137"/>
        <v>525.29999999999995</v>
      </c>
      <c r="S2233" s="6">
        <f t="shared" si="138"/>
        <v>470.22</v>
      </c>
      <c r="T2233" s="8">
        <f t="shared" si="139"/>
        <v>0.4723360655737705</v>
      </c>
      <c r="U2233" s="5">
        <f>YEAR(SalesDataTable[[#This Row],[Order Date]])</f>
        <v>2026</v>
      </c>
      <c r="V2233" s="8" t="str">
        <f>"Q"&amp;ROUNDUP(MONTH(SalesDataTable[[#This Row],[Order Date]])/3,0)</f>
        <v>Q4</v>
      </c>
      <c r="W2233" s="9">
        <f>MONTH(SalesDataTable[[#This Row],[Order Date]])</f>
        <v>10</v>
      </c>
      <c r="X2233" s="8" t="str">
        <f>TEXT(SalesDataTable[[#This Row],[Order Date]],"mmm")</f>
        <v>Oct</v>
      </c>
    </row>
    <row r="2234" spans="1:24" ht="16">
      <c r="A2234" s="2">
        <v>3739</v>
      </c>
      <c r="B2234" s="3">
        <v>46326</v>
      </c>
      <c r="C2234" s="5">
        <f>YEAR(SalesDataTable[[#This Row],[Order Date]])</f>
        <v>2026</v>
      </c>
      <c r="D2234" s="14" t="str">
        <f>"Q"&amp;ROUNDUP(MONTH(SalesDataTable[[#This Row],[Order Date]])/3,0)</f>
        <v>Q4</v>
      </c>
      <c r="E2234" s="5">
        <f>MONTH(SalesDataTable[[#This Row],[Order Date]])</f>
        <v>10</v>
      </c>
      <c r="F2234" s="5" t="str">
        <f>TEXT(SalesDataTable[[#This Row],[Order Date]], "MMM")</f>
        <v>Oct</v>
      </c>
      <c r="G2234" s="4" t="s">
        <v>6</v>
      </c>
      <c r="H2234" s="4" t="s">
        <v>43</v>
      </c>
      <c r="I2234" s="4" t="s">
        <v>28</v>
      </c>
      <c r="J2234" s="4" t="s">
        <v>13</v>
      </c>
      <c r="K2234" s="4" t="s">
        <v>14</v>
      </c>
      <c r="L2234" s="4" t="s">
        <v>44</v>
      </c>
      <c r="M2234" s="9">
        <v>1</v>
      </c>
      <c r="N2234" s="6">
        <v>135.19</v>
      </c>
      <c r="O2234" s="7">
        <v>0</v>
      </c>
      <c r="P2234" s="6">
        <v>68.319999999999993</v>
      </c>
      <c r="Q2234" s="6">
        <f t="shared" si="136"/>
        <v>135.19</v>
      </c>
      <c r="R2234" s="6">
        <f t="shared" si="137"/>
        <v>68.319999999999993</v>
      </c>
      <c r="S2234" s="6">
        <f t="shared" si="138"/>
        <v>66.87</v>
      </c>
      <c r="T2234" s="8">
        <f t="shared" si="139"/>
        <v>0.49463717730601381</v>
      </c>
      <c r="U2234" s="5">
        <f>YEAR(SalesDataTable[[#This Row],[Order Date]])</f>
        <v>2026</v>
      </c>
      <c r="V2234" s="8" t="str">
        <f>"Q"&amp;ROUNDUP(MONTH(SalesDataTable[[#This Row],[Order Date]])/3,0)</f>
        <v>Q4</v>
      </c>
      <c r="W2234" s="9">
        <f>MONTH(SalesDataTable[[#This Row],[Order Date]])</f>
        <v>10</v>
      </c>
      <c r="X2234" s="8" t="str">
        <f>TEXT(SalesDataTable[[#This Row],[Order Date]],"mmm")</f>
        <v>Oct</v>
      </c>
    </row>
    <row r="2235" spans="1:24" ht="16">
      <c r="A2235" s="2">
        <v>77</v>
      </c>
      <c r="B2235" s="3">
        <v>46327</v>
      </c>
      <c r="C2235" s="5">
        <f>YEAR(SalesDataTable[[#This Row],[Order Date]])</f>
        <v>2026</v>
      </c>
      <c r="D2235" s="14" t="str">
        <f>"Q"&amp;ROUNDUP(MONTH(SalesDataTable[[#This Row],[Order Date]])/3,0)</f>
        <v>Q4</v>
      </c>
      <c r="E2235" s="5">
        <f>MONTH(SalesDataTable[[#This Row],[Order Date]])</f>
        <v>11</v>
      </c>
      <c r="F2235" s="5" t="str">
        <f>TEXT(SalesDataTable[[#This Row],[Order Date]], "MMM")</f>
        <v>Nov</v>
      </c>
      <c r="G2235" s="4" t="s">
        <v>6</v>
      </c>
      <c r="H2235" s="4" t="s">
        <v>41</v>
      </c>
      <c r="I2235" s="4" t="s">
        <v>2</v>
      </c>
      <c r="J2235" s="4" t="s">
        <v>13</v>
      </c>
      <c r="K2235" s="4" t="s">
        <v>14</v>
      </c>
      <c r="L2235" s="4" t="s">
        <v>44</v>
      </c>
      <c r="M2235" s="9">
        <v>2</v>
      </c>
      <c r="N2235" s="6">
        <v>133.96</v>
      </c>
      <c r="O2235" s="7">
        <v>0.1</v>
      </c>
      <c r="P2235" s="6">
        <v>65.44</v>
      </c>
      <c r="Q2235" s="6">
        <f t="shared" si="136"/>
        <v>241.12800000000001</v>
      </c>
      <c r="R2235" s="6">
        <f t="shared" si="137"/>
        <v>130.88</v>
      </c>
      <c r="S2235" s="6">
        <f t="shared" si="138"/>
        <v>110.24800000000002</v>
      </c>
      <c r="T2235" s="8">
        <f t="shared" si="139"/>
        <v>0.4572177432732823</v>
      </c>
      <c r="U2235" s="5">
        <f>YEAR(SalesDataTable[[#This Row],[Order Date]])</f>
        <v>2026</v>
      </c>
      <c r="V2235" s="8" t="str">
        <f>"Q"&amp;ROUNDUP(MONTH(SalesDataTable[[#This Row],[Order Date]])/3,0)</f>
        <v>Q4</v>
      </c>
      <c r="W2235" s="9">
        <f>MONTH(SalesDataTable[[#This Row],[Order Date]])</f>
        <v>11</v>
      </c>
      <c r="X2235" s="8" t="str">
        <f>TEXT(SalesDataTable[[#This Row],[Order Date]],"mmm")</f>
        <v>Nov</v>
      </c>
    </row>
    <row r="2236" spans="1:24" ht="16">
      <c r="A2236" s="2">
        <v>461</v>
      </c>
      <c r="B2236" s="3">
        <v>46327</v>
      </c>
      <c r="C2236" s="5">
        <f>YEAR(SalesDataTable[[#This Row],[Order Date]])</f>
        <v>2026</v>
      </c>
      <c r="D2236" s="14" t="str">
        <f>"Q"&amp;ROUNDUP(MONTH(SalesDataTable[[#This Row],[Order Date]])/3,0)</f>
        <v>Q4</v>
      </c>
      <c r="E2236" s="5">
        <f>MONTH(SalesDataTable[[#This Row],[Order Date]])</f>
        <v>11</v>
      </c>
      <c r="F2236" s="5" t="str">
        <f>TEXT(SalesDataTable[[#This Row],[Order Date]], "MMM")</f>
        <v>Nov</v>
      </c>
      <c r="G2236" s="4" t="s">
        <v>6</v>
      </c>
      <c r="H2236" s="4" t="s">
        <v>41</v>
      </c>
      <c r="I2236" s="4" t="s">
        <v>28</v>
      </c>
      <c r="J2236" s="4" t="s">
        <v>16</v>
      </c>
      <c r="K2236" s="4" t="s">
        <v>4</v>
      </c>
      <c r="L2236" s="4" t="s">
        <v>22</v>
      </c>
      <c r="M2236" s="9">
        <v>3</v>
      </c>
      <c r="N2236" s="6">
        <v>51.67</v>
      </c>
      <c r="O2236" s="7">
        <v>0.05</v>
      </c>
      <c r="P2236" s="6">
        <v>22.8</v>
      </c>
      <c r="Q2236" s="6">
        <f t="shared" si="136"/>
        <v>147.25949999999997</v>
      </c>
      <c r="R2236" s="6">
        <f t="shared" si="137"/>
        <v>68.400000000000006</v>
      </c>
      <c r="S2236" s="6">
        <f t="shared" si="138"/>
        <v>78.859499999999969</v>
      </c>
      <c r="T2236" s="8">
        <f t="shared" si="139"/>
        <v>0.53551383781691497</v>
      </c>
      <c r="U2236" s="5">
        <f>YEAR(SalesDataTable[[#This Row],[Order Date]])</f>
        <v>2026</v>
      </c>
      <c r="V2236" s="8" t="str">
        <f>"Q"&amp;ROUNDUP(MONTH(SalesDataTable[[#This Row],[Order Date]])/3,0)</f>
        <v>Q4</v>
      </c>
      <c r="W2236" s="9">
        <f>MONTH(SalesDataTable[[#This Row],[Order Date]])</f>
        <v>11</v>
      </c>
      <c r="X2236" s="8" t="str">
        <f>TEXT(SalesDataTable[[#This Row],[Order Date]],"mmm")</f>
        <v>Nov</v>
      </c>
    </row>
    <row r="2237" spans="1:24" ht="16">
      <c r="A2237" s="2">
        <v>732</v>
      </c>
      <c r="B2237" s="3">
        <v>46327</v>
      </c>
      <c r="C2237" s="5">
        <f>YEAR(SalesDataTable[[#This Row],[Order Date]])</f>
        <v>2026</v>
      </c>
      <c r="D2237" s="14" t="str">
        <f>"Q"&amp;ROUNDUP(MONTH(SalesDataTable[[#This Row],[Order Date]])/3,0)</f>
        <v>Q4</v>
      </c>
      <c r="E2237" s="5">
        <f>MONTH(SalesDataTable[[#This Row],[Order Date]])</f>
        <v>11</v>
      </c>
      <c r="F2237" s="5" t="str">
        <f>TEXT(SalesDataTable[[#This Row],[Order Date]], "MMM")</f>
        <v>Nov</v>
      </c>
      <c r="G2237" s="4" t="s">
        <v>6</v>
      </c>
      <c r="H2237" s="4" t="s">
        <v>7</v>
      </c>
      <c r="I2237" s="4" t="s">
        <v>28</v>
      </c>
      <c r="J2237" s="4" t="s">
        <v>3</v>
      </c>
      <c r="K2237" s="4" t="s">
        <v>9</v>
      </c>
      <c r="L2237" s="4" t="s">
        <v>37</v>
      </c>
      <c r="M2237" s="9">
        <v>1</v>
      </c>
      <c r="N2237" s="6">
        <v>150.46</v>
      </c>
      <c r="O2237" s="7">
        <v>0.15</v>
      </c>
      <c r="P2237" s="6">
        <v>78.39</v>
      </c>
      <c r="Q2237" s="6">
        <f t="shared" si="136"/>
        <v>127.89100000000001</v>
      </c>
      <c r="R2237" s="6">
        <f t="shared" si="137"/>
        <v>78.39</v>
      </c>
      <c r="S2237" s="6">
        <f t="shared" si="138"/>
        <v>49.501000000000005</v>
      </c>
      <c r="T2237" s="8">
        <f t="shared" si="139"/>
        <v>0.38705616501552104</v>
      </c>
      <c r="U2237" s="5">
        <f>YEAR(SalesDataTable[[#This Row],[Order Date]])</f>
        <v>2026</v>
      </c>
      <c r="V2237" s="8" t="str">
        <f>"Q"&amp;ROUNDUP(MONTH(SalesDataTable[[#This Row],[Order Date]])/3,0)</f>
        <v>Q4</v>
      </c>
      <c r="W2237" s="9">
        <f>MONTH(SalesDataTable[[#This Row],[Order Date]])</f>
        <v>11</v>
      </c>
      <c r="X2237" s="8" t="str">
        <f>TEXT(SalesDataTable[[#This Row],[Order Date]],"mmm")</f>
        <v>Nov</v>
      </c>
    </row>
    <row r="2238" spans="1:24" ht="16">
      <c r="A2238" s="2">
        <v>919</v>
      </c>
      <c r="B2238" s="3">
        <v>46327</v>
      </c>
      <c r="C2238" s="5">
        <f>YEAR(SalesDataTable[[#This Row],[Order Date]])</f>
        <v>2026</v>
      </c>
      <c r="D2238" s="14" t="str">
        <f>"Q"&amp;ROUNDUP(MONTH(SalesDataTable[[#This Row],[Order Date]])/3,0)</f>
        <v>Q4</v>
      </c>
      <c r="E2238" s="5">
        <f>MONTH(SalesDataTable[[#This Row],[Order Date]])</f>
        <v>11</v>
      </c>
      <c r="F2238" s="5" t="str">
        <f>TEXT(SalesDataTable[[#This Row],[Order Date]], "MMM")</f>
        <v>Nov</v>
      </c>
      <c r="G2238" s="4" t="s">
        <v>20</v>
      </c>
      <c r="H2238" s="4" t="s">
        <v>47</v>
      </c>
      <c r="I2238" s="4" t="s">
        <v>2</v>
      </c>
      <c r="J2238" s="4" t="s">
        <v>13</v>
      </c>
      <c r="K2238" s="4" t="s">
        <v>4</v>
      </c>
      <c r="L2238" s="4" t="s">
        <v>30</v>
      </c>
      <c r="M2238" s="9">
        <v>1</v>
      </c>
      <c r="N2238" s="6">
        <v>103.53</v>
      </c>
      <c r="O2238" s="7">
        <v>0.1</v>
      </c>
      <c r="P2238" s="6">
        <v>51.75</v>
      </c>
      <c r="Q2238" s="6">
        <f t="shared" si="136"/>
        <v>93.177000000000007</v>
      </c>
      <c r="R2238" s="6">
        <f t="shared" si="137"/>
        <v>51.75</v>
      </c>
      <c r="S2238" s="6">
        <f t="shared" si="138"/>
        <v>41.427000000000007</v>
      </c>
      <c r="T2238" s="8">
        <f t="shared" si="139"/>
        <v>0.4446054283782479</v>
      </c>
      <c r="U2238" s="5">
        <f>YEAR(SalesDataTable[[#This Row],[Order Date]])</f>
        <v>2026</v>
      </c>
      <c r="V2238" s="8" t="str">
        <f>"Q"&amp;ROUNDUP(MONTH(SalesDataTable[[#This Row],[Order Date]])/3,0)</f>
        <v>Q4</v>
      </c>
      <c r="W2238" s="9">
        <f>MONTH(SalesDataTable[[#This Row],[Order Date]])</f>
        <v>11</v>
      </c>
      <c r="X2238" s="8" t="str">
        <f>TEXT(SalesDataTable[[#This Row],[Order Date]],"mmm")</f>
        <v>Nov</v>
      </c>
    </row>
    <row r="2239" spans="1:24" ht="16">
      <c r="A2239" s="2">
        <v>949</v>
      </c>
      <c r="B2239" s="3">
        <v>46327</v>
      </c>
      <c r="C2239" s="5">
        <f>YEAR(SalesDataTable[[#This Row],[Order Date]])</f>
        <v>2026</v>
      </c>
      <c r="D2239" s="14" t="str">
        <f>"Q"&amp;ROUNDUP(MONTH(SalesDataTable[[#This Row],[Order Date]])/3,0)</f>
        <v>Q4</v>
      </c>
      <c r="E2239" s="5">
        <f>MONTH(SalesDataTable[[#This Row],[Order Date]])</f>
        <v>11</v>
      </c>
      <c r="F2239" s="5" t="str">
        <f>TEXT(SalesDataTable[[#This Row],[Order Date]], "MMM")</f>
        <v>Nov</v>
      </c>
      <c r="G2239" s="4" t="s">
        <v>11</v>
      </c>
      <c r="H2239" s="4" t="s">
        <v>12</v>
      </c>
      <c r="I2239" s="4" t="s">
        <v>2</v>
      </c>
      <c r="J2239" s="4" t="s">
        <v>3</v>
      </c>
      <c r="K2239" s="4" t="s">
        <v>4</v>
      </c>
      <c r="L2239" s="4" t="s">
        <v>30</v>
      </c>
      <c r="M2239" s="9">
        <v>4</v>
      </c>
      <c r="N2239" s="6">
        <v>103.33</v>
      </c>
      <c r="O2239" s="7">
        <v>0</v>
      </c>
      <c r="P2239" s="6">
        <v>49.15</v>
      </c>
      <c r="Q2239" s="6">
        <f t="shared" si="136"/>
        <v>413.32</v>
      </c>
      <c r="R2239" s="6">
        <f t="shared" si="137"/>
        <v>196.6</v>
      </c>
      <c r="S2239" s="6">
        <f t="shared" si="138"/>
        <v>216.72</v>
      </c>
      <c r="T2239" s="8">
        <f t="shared" si="139"/>
        <v>0.5243394948224136</v>
      </c>
      <c r="U2239" s="5">
        <f>YEAR(SalesDataTable[[#This Row],[Order Date]])</f>
        <v>2026</v>
      </c>
      <c r="V2239" s="8" t="str">
        <f>"Q"&amp;ROUNDUP(MONTH(SalesDataTable[[#This Row],[Order Date]])/3,0)</f>
        <v>Q4</v>
      </c>
      <c r="W2239" s="9">
        <f>MONTH(SalesDataTable[[#This Row],[Order Date]])</f>
        <v>11</v>
      </c>
      <c r="X2239" s="8" t="str">
        <f>TEXT(SalesDataTable[[#This Row],[Order Date]],"mmm")</f>
        <v>Nov</v>
      </c>
    </row>
    <row r="2240" spans="1:24" ht="16">
      <c r="A2240" s="2">
        <v>1185</v>
      </c>
      <c r="B2240" s="3">
        <v>46327</v>
      </c>
      <c r="C2240" s="5">
        <f>YEAR(SalesDataTable[[#This Row],[Order Date]])</f>
        <v>2026</v>
      </c>
      <c r="D2240" s="14" t="str">
        <f>"Q"&amp;ROUNDUP(MONTH(SalesDataTable[[#This Row],[Order Date]])/3,0)</f>
        <v>Q4</v>
      </c>
      <c r="E2240" s="5">
        <f>MONTH(SalesDataTable[[#This Row],[Order Date]])</f>
        <v>11</v>
      </c>
      <c r="F2240" s="5" t="str">
        <f>TEXT(SalesDataTable[[#This Row],[Order Date]], "MMM")</f>
        <v>Nov</v>
      </c>
      <c r="G2240" s="4" t="s">
        <v>20</v>
      </c>
      <c r="H2240" s="4" t="s">
        <v>33</v>
      </c>
      <c r="I2240" s="4" t="s">
        <v>8</v>
      </c>
      <c r="J2240" s="4" t="s">
        <v>16</v>
      </c>
      <c r="K2240" s="4" t="s">
        <v>14</v>
      </c>
      <c r="L2240" s="4" t="s">
        <v>15</v>
      </c>
      <c r="M2240" s="9">
        <v>5</v>
      </c>
      <c r="N2240" s="6">
        <v>37.08</v>
      </c>
      <c r="O2240" s="7">
        <v>0.15</v>
      </c>
      <c r="P2240" s="6">
        <v>13.27</v>
      </c>
      <c r="Q2240" s="6">
        <f t="shared" si="136"/>
        <v>157.58999999999997</v>
      </c>
      <c r="R2240" s="6">
        <f t="shared" si="137"/>
        <v>66.349999999999994</v>
      </c>
      <c r="S2240" s="6">
        <f t="shared" si="138"/>
        <v>91.239999999999981</v>
      </c>
      <c r="T2240" s="8">
        <f t="shared" si="139"/>
        <v>0.57897074687480166</v>
      </c>
      <c r="U2240" s="5">
        <f>YEAR(SalesDataTable[[#This Row],[Order Date]])</f>
        <v>2026</v>
      </c>
      <c r="V2240" s="8" t="str">
        <f>"Q"&amp;ROUNDUP(MONTH(SalesDataTable[[#This Row],[Order Date]])/3,0)</f>
        <v>Q4</v>
      </c>
      <c r="W2240" s="9">
        <f>MONTH(SalesDataTable[[#This Row],[Order Date]])</f>
        <v>11</v>
      </c>
      <c r="X2240" s="8" t="str">
        <f>TEXT(SalesDataTable[[#This Row],[Order Date]],"mmm")</f>
        <v>Nov</v>
      </c>
    </row>
    <row r="2241" spans="1:24" ht="16">
      <c r="A2241" s="2">
        <v>1248</v>
      </c>
      <c r="B2241" s="3">
        <v>46327</v>
      </c>
      <c r="C2241" s="5">
        <f>YEAR(SalesDataTable[[#This Row],[Order Date]])</f>
        <v>2026</v>
      </c>
      <c r="D2241" s="14" t="str">
        <f>"Q"&amp;ROUNDUP(MONTH(SalesDataTable[[#This Row],[Order Date]])/3,0)</f>
        <v>Q4</v>
      </c>
      <c r="E2241" s="5">
        <f>MONTH(SalesDataTable[[#This Row],[Order Date]])</f>
        <v>11</v>
      </c>
      <c r="F2241" s="5" t="str">
        <f>TEXT(SalesDataTable[[#This Row],[Order Date]], "MMM")</f>
        <v>Nov</v>
      </c>
      <c r="G2241" s="4" t="s">
        <v>0</v>
      </c>
      <c r="H2241" s="4" t="s">
        <v>1</v>
      </c>
      <c r="I2241" s="4" t="s">
        <v>8</v>
      </c>
      <c r="J2241" s="4" t="s">
        <v>16</v>
      </c>
      <c r="K2241" s="4" t="s">
        <v>14</v>
      </c>
      <c r="L2241" s="4" t="s">
        <v>44</v>
      </c>
      <c r="M2241" s="9">
        <v>5</v>
      </c>
      <c r="N2241" s="6">
        <v>132.33000000000001</v>
      </c>
      <c r="O2241" s="7">
        <v>0.2</v>
      </c>
      <c r="P2241" s="6">
        <v>65.2</v>
      </c>
      <c r="Q2241" s="6">
        <f t="shared" si="136"/>
        <v>529.32000000000005</v>
      </c>
      <c r="R2241" s="6">
        <f t="shared" si="137"/>
        <v>326</v>
      </c>
      <c r="S2241" s="6">
        <f t="shared" si="138"/>
        <v>203.32000000000005</v>
      </c>
      <c r="T2241" s="8">
        <f t="shared" si="139"/>
        <v>0.3841154689034989</v>
      </c>
      <c r="U2241" s="5">
        <f>YEAR(SalesDataTable[[#This Row],[Order Date]])</f>
        <v>2026</v>
      </c>
      <c r="V2241" s="8" t="str">
        <f>"Q"&amp;ROUNDUP(MONTH(SalesDataTable[[#This Row],[Order Date]])/3,0)</f>
        <v>Q4</v>
      </c>
      <c r="W2241" s="9">
        <f>MONTH(SalesDataTable[[#This Row],[Order Date]])</f>
        <v>11</v>
      </c>
      <c r="X2241" s="8" t="str">
        <f>TEXT(SalesDataTable[[#This Row],[Order Date]],"mmm")</f>
        <v>Nov</v>
      </c>
    </row>
    <row r="2242" spans="1:24" ht="16">
      <c r="A2242" s="2">
        <v>2129</v>
      </c>
      <c r="B2242" s="3">
        <v>46327</v>
      </c>
      <c r="C2242" s="5">
        <f>YEAR(SalesDataTable[[#This Row],[Order Date]])</f>
        <v>2026</v>
      </c>
      <c r="D2242" s="14" t="str">
        <f>"Q"&amp;ROUNDUP(MONTH(SalesDataTable[[#This Row],[Order Date]])/3,0)</f>
        <v>Q4</v>
      </c>
      <c r="E2242" s="5">
        <f>MONTH(SalesDataTable[[#This Row],[Order Date]])</f>
        <v>11</v>
      </c>
      <c r="F2242" s="5" t="str">
        <f>TEXT(SalesDataTable[[#This Row],[Order Date]], "MMM")</f>
        <v>Nov</v>
      </c>
      <c r="G2242" s="4" t="s">
        <v>20</v>
      </c>
      <c r="H2242" s="4" t="s">
        <v>47</v>
      </c>
      <c r="I2242" s="4" t="s">
        <v>19</v>
      </c>
      <c r="J2242" s="4" t="s">
        <v>13</v>
      </c>
      <c r="K2242" s="4" t="s">
        <v>4</v>
      </c>
      <c r="L2242" s="4" t="s">
        <v>22</v>
      </c>
      <c r="M2242" s="9">
        <v>2</v>
      </c>
      <c r="N2242" s="6">
        <v>50.43</v>
      </c>
      <c r="O2242" s="7">
        <v>0</v>
      </c>
      <c r="P2242" s="6">
        <v>22.54</v>
      </c>
      <c r="Q2242" s="6">
        <f t="shared" ref="Q2242:Q2305" si="140">M2242*N2242*(1-O2242)</f>
        <v>100.86</v>
      </c>
      <c r="R2242" s="6">
        <f t="shared" ref="R2242:R2305" si="141">M2242*P2242</f>
        <v>45.08</v>
      </c>
      <c r="S2242" s="6">
        <f t="shared" ref="S2242:S2305" si="142">Q2242-R2242</f>
        <v>55.78</v>
      </c>
      <c r="T2242" s="8">
        <f t="shared" ref="T2242:T2305" si="143">IFERROR(S2242/Q2242,0)</f>
        <v>0.55304382312115807</v>
      </c>
      <c r="U2242" s="5">
        <f>YEAR(SalesDataTable[[#This Row],[Order Date]])</f>
        <v>2026</v>
      </c>
      <c r="V2242" s="8" t="str">
        <f>"Q"&amp;ROUNDUP(MONTH(SalesDataTable[[#This Row],[Order Date]])/3,0)</f>
        <v>Q4</v>
      </c>
      <c r="W2242" s="9">
        <f>MONTH(SalesDataTable[[#This Row],[Order Date]])</f>
        <v>11</v>
      </c>
      <c r="X2242" s="8" t="str">
        <f>TEXT(SalesDataTable[[#This Row],[Order Date]],"mmm")</f>
        <v>Nov</v>
      </c>
    </row>
    <row r="2243" spans="1:24" ht="16">
      <c r="A2243" s="2">
        <v>2850</v>
      </c>
      <c r="B2243" s="3">
        <v>46327</v>
      </c>
      <c r="C2243" s="5">
        <f>YEAR(SalesDataTable[[#This Row],[Order Date]])</f>
        <v>2026</v>
      </c>
      <c r="D2243" s="14" t="str">
        <f>"Q"&amp;ROUNDUP(MONTH(SalesDataTable[[#This Row],[Order Date]])/3,0)</f>
        <v>Q4</v>
      </c>
      <c r="E2243" s="5">
        <f>MONTH(SalesDataTable[[#This Row],[Order Date]])</f>
        <v>11</v>
      </c>
      <c r="F2243" s="5" t="str">
        <f>TEXT(SalesDataTable[[#This Row],[Order Date]], "MMM")</f>
        <v>Nov</v>
      </c>
      <c r="G2243" s="4" t="s">
        <v>11</v>
      </c>
      <c r="H2243" s="4" t="s">
        <v>12</v>
      </c>
      <c r="I2243" s="4" t="s">
        <v>8</v>
      </c>
      <c r="J2243" s="4" t="s">
        <v>3</v>
      </c>
      <c r="K2243" s="4" t="s">
        <v>34</v>
      </c>
      <c r="L2243" s="4" t="s">
        <v>45</v>
      </c>
      <c r="M2243" s="9">
        <v>3</v>
      </c>
      <c r="N2243" s="6">
        <v>50.05</v>
      </c>
      <c r="O2243" s="7">
        <v>0.15</v>
      </c>
      <c r="P2243" s="6">
        <v>22.36</v>
      </c>
      <c r="Q2243" s="6">
        <f t="shared" si="140"/>
        <v>127.62749999999998</v>
      </c>
      <c r="R2243" s="6">
        <f t="shared" si="141"/>
        <v>67.08</v>
      </c>
      <c r="S2243" s="6">
        <f t="shared" si="142"/>
        <v>60.547499999999985</v>
      </c>
      <c r="T2243" s="8">
        <f t="shared" si="143"/>
        <v>0.47440794499618022</v>
      </c>
      <c r="U2243" s="5">
        <f>YEAR(SalesDataTable[[#This Row],[Order Date]])</f>
        <v>2026</v>
      </c>
      <c r="V2243" s="8" t="str">
        <f>"Q"&amp;ROUNDUP(MONTH(SalesDataTable[[#This Row],[Order Date]])/3,0)</f>
        <v>Q4</v>
      </c>
      <c r="W2243" s="9">
        <f>MONTH(SalesDataTable[[#This Row],[Order Date]])</f>
        <v>11</v>
      </c>
      <c r="X2243" s="8" t="str">
        <f>TEXT(SalesDataTable[[#This Row],[Order Date]],"mmm")</f>
        <v>Nov</v>
      </c>
    </row>
    <row r="2244" spans="1:24" ht="16">
      <c r="A2244" s="2">
        <v>3477</v>
      </c>
      <c r="B2244" s="3">
        <v>46327</v>
      </c>
      <c r="C2244" s="5">
        <f>YEAR(SalesDataTable[[#This Row],[Order Date]])</f>
        <v>2026</v>
      </c>
      <c r="D2244" s="14" t="str">
        <f>"Q"&amp;ROUNDUP(MONTH(SalesDataTable[[#This Row],[Order Date]])/3,0)</f>
        <v>Q4</v>
      </c>
      <c r="E2244" s="5">
        <f>MONTH(SalesDataTable[[#This Row],[Order Date]])</f>
        <v>11</v>
      </c>
      <c r="F2244" s="5" t="str">
        <f>TEXT(SalesDataTable[[#This Row],[Order Date]], "MMM")</f>
        <v>Nov</v>
      </c>
      <c r="G2244" s="4" t="s">
        <v>20</v>
      </c>
      <c r="H2244" s="4" t="s">
        <v>47</v>
      </c>
      <c r="I2244" s="4" t="s">
        <v>2</v>
      </c>
      <c r="J2244" s="4" t="s">
        <v>3</v>
      </c>
      <c r="K2244" s="4" t="s">
        <v>23</v>
      </c>
      <c r="L2244" s="4" t="s">
        <v>29</v>
      </c>
      <c r="M2244" s="9">
        <v>1</v>
      </c>
      <c r="N2244" s="6">
        <v>197.14</v>
      </c>
      <c r="O2244" s="7">
        <v>0.05</v>
      </c>
      <c r="P2244" s="6">
        <v>102.87</v>
      </c>
      <c r="Q2244" s="6">
        <f t="shared" si="140"/>
        <v>187.28299999999999</v>
      </c>
      <c r="R2244" s="6">
        <f t="shared" si="141"/>
        <v>102.87</v>
      </c>
      <c r="S2244" s="6">
        <f t="shared" si="142"/>
        <v>84.412999999999982</v>
      </c>
      <c r="T2244" s="8">
        <f t="shared" si="143"/>
        <v>0.45072430492890431</v>
      </c>
      <c r="U2244" s="5">
        <f>YEAR(SalesDataTable[[#This Row],[Order Date]])</f>
        <v>2026</v>
      </c>
      <c r="V2244" s="8" t="str">
        <f>"Q"&amp;ROUNDUP(MONTH(SalesDataTable[[#This Row],[Order Date]])/3,0)</f>
        <v>Q4</v>
      </c>
      <c r="W2244" s="9">
        <f>MONTH(SalesDataTable[[#This Row],[Order Date]])</f>
        <v>11</v>
      </c>
      <c r="X2244" s="8" t="str">
        <f>TEXT(SalesDataTable[[#This Row],[Order Date]],"mmm")</f>
        <v>Nov</v>
      </c>
    </row>
    <row r="2245" spans="1:24" ht="16">
      <c r="A2245" s="2">
        <v>4673</v>
      </c>
      <c r="B2245" s="3">
        <v>46327</v>
      </c>
      <c r="C2245" s="5">
        <f>YEAR(SalesDataTable[[#This Row],[Order Date]])</f>
        <v>2026</v>
      </c>
      <c r="D2245" s="14" t="str">
        <f>"Q"&amp;ROUNDUP(MONTH(SalesDataTable[[#This Row],[Order Date]])/3,0)</f>
        <v>Q4</v>
      </c>
      <c r="E2245" s="5">
        <f>MONTH(SalesDataTable[[#This Row],[Order Date]])</f>
        <v>11</v>
      </c>
      <c r="F2245" s="5" t="str">
        <f>TEXT(SalesDataTable[[#This Row],[Order Date]], "MMM")</f>
        <v>Nov</v>
      </c>
      <c r="G2245" s="4" t="s">
        <v>0</v>
      </c>
      <c r="H2245" s="4" t="s">
        <v>1</v>
      </c>
      <c r="I2245" s="4" t="s">
        <v>8</v>
      </c>
      <c r="J2245" s="4" t="s">
        <v>16</v>
      </c>
      <c r="K2245" s="4" t="s">
        <v>9</v>
      </c>
      <c r="L2245" s="4" t="s">
        <v>46</v>
      </c>
      <c r="M2245" s="9">
        <v>5</v>
      </c>
      <c r="N2245" s="6">
        <v>72.13</v>
      </c>
      <c r="O2245" s="7">
        <v>0.1</v>
      </c>
      <c r="P2245" s="6">
        <v>31.41</v>
      </c>
      <c r="Q2245" s="6">
        <f t="shared" si="140"/>
        <v>324.58499999999998</v>
      </c>
      <c r="R2245" s="6">
        <f t="shared" si="141"/>
        <v>157.05000000000001</v>
      </c>
      <c r="S2245" s="6">
        <f t="shared" si="142"/>
        <v>167.53499999999997</v>
      </c>
      <c r="T2245" s="8">
        <f t="shared" si="143"/>
        <v>0.51615139331762094</v>
      </c>
      <c r="U2245" s="5">
        <f>YEAR(SalesDataTable[[#This Row],[Order Date]])</f>
        <v>2026</v>
      </c>
      <c r="V2245" s="8" t="str">
        <f>"Q"&amp;ROUNDUP(MONTH(SalesDataTable[[#This Row],[Order Date]])/3,0)</f>
        <v>Q4</v>
      </c>
      <c r="W2245" s="9">
        <f>MONTH(SalesDataTable[[#This Row],[Order Date]])</f>
        <v>11</v>
      </c>
      <c r="X2245" s="8" t="str">
        <f>TEXT(SalesDataTable[[#This Row],[Order Date]],"mmm")</f>
        <v>Nov</v>
      </c>
    </row>
    <row r="2246" spans="1:24" ht="16">
      <c r="A2246" s="2">
        <v>4679</v>
      </c>
      <c r="B2246" s="3">
        <v>46327</v>
      </c>
      <c r="C2246" s="5">
        <f>YEAR(SalesDataTable[[#This Row],[Order Date]])</f>
        <v>2026</v>
      </c>
      <c r="D2246" s="14" t="str">
        <f>"Q"&amp;ROUNDUP(MONTH(SalesDataTable[[#This Row],[Order Date]])/3,0)</f>
        <v>Q4</v>
      </c>
      <c r="E2246" s="5">
        <f>MONTH(SalesDataTable[[#This Row],[Order Date]])</f>
        <v>11</v>
      </c>
      <c r="F2246" s="5" t="str">
        <f>TEXT(SalesDataTable[[#This Row],[Order Date]], "MMM")</f>
        <v>Nov</v>
      </c>
      <c r="G2246" s="4" t="s">
        <v>6</v>
      </c>
      <c r="H2246" s="4" t="s">
        <v>43</v>
      </c>
      <c r="I2246" s="4" t="s">
        <v>8</v>
      </c>
      <c r="J2246" s="4" t="s">
        <v>3</v>
      </c>
      <c r="K2246" s="4" t="s">
        <v>23</v>
      </c>
      <c r="L2246" s="4" t="s">
        <v>24</v>
      </c>
      <c r="M2246" s="9">
        <v>8</v>
      </c>
      <c r="N2246" s="6">
        <v>341.51</v>
      </c>
      <c r="O2246" s="7">
        <v>0.1</v>
      </c>
      <c r="P2246" s="6">
        <v>200.1</v>
      </c>
      <c r="Q2246" s="6">
        <f t="shared" si="140"/>
        <v>2458.8719999999998</v>
      </c>
      <c r="R2246" s="6">
        <f t="shared" si="141"/>
        <v>1600.8</v>
      </c>
      <c r="S2246" s="6">
        <f t="shared" si="142"/>
        <v>858.07199999999989</v>
      </c>
      <c r="T2246" s="8">
        <f t="shared" si="143"/>
        <v>0.34896977150498276</v>
      </c>
      <c r="U2246" s="5">
        <f>YEAR(SalesDataTable[[#This Row],[Order Date]])</f>
        <v>2026</v>
      </c>
      <c r="V2246" s="8" t="str">
        <f>"Q"&amp;ROUNDUP(MONTH(SalesDataTable[[#This Row],[Order Date]])/3,0)</f>
        <v>Q4</v>
      </c>
      <c r="W2246" s="9">
        <f>MONTH(SalesDataTable[[#This Row],[Order Date]])</f>
        <v>11</v>
      </c>
      <c r="X2246" s="8" t="str">
        <f>TEXT(SalesDataTable[[#This Row],[Order Date]],"mmm")</f>
        <v>Nov</v>
      </c>
    </row>
    <row r="2247" spans="1:24" ht="16">
      <c r="A2247" s="2">
        <v>4809</v>
      </c>
      <c r="B2247" s="3">
        <v>46327</v>
      </c>
      <c r="C2247" s="5">
        <f>YEAR(SalesDataTable[[#This Row],[Order Date]])</f>
        <v>2026</v>
      </c>
      <c r="D2247" s="14" t="str">
        <f>"Q"&amp;ROUNDUP(MONTH(SalesDataTable[[#This Row],[Order Date]])/3,0)</f>
        <v>Q4</v>
      </c>
      <c r="E2247" s="5">
        <f>MONTH(SalesDataTable[[#This Row],[Order Date]])</f>
        <v>11</v>
      </c>
      <c r="F2247" s="5" t="str">
        <f>TEXT(SalesDataTable[[#This Row],[Order Date]], "MMM")</f>
        <v>Nov</v>
      </c>
      <c r="G2247" s="4" t="s">
        <v>6</v>
      </c>
      <c r="H2247" s="4" t="s">
        <v>41</v>
      </c>
      <c r="I2247" s="4" t="s">
        <v>2</v>
      </c>
      <c r="J2247" s="4" t="s">
        <v>13</v>
      </c>
      <c r="K2247" s="4" t="s">
        <v>14</v>
      </c>
      <c r="L2247" s="4" t="s">
        <v>15</v>
      </c>
      <c r="M2247" s="9">
        <v>1</v>
      </c>
      <c r="N2247" s="6">
        <v>36.47</v>
      </c>
      <c r="O2247" s="7">
        <v>0.05</v>
      </c>
      <c r="P2247" s="6">
        <v>13.88</v>
      </c>
      <c r="Q2247" s="6">
        <f t="shared" si="140"/>
        <v>34.646499999999996</v>
      </c>
      <c r="R2247" s="6">
        <f t="shared" si="141"/>
        <v>13.88</v>
      </c>
      <c r="S2247" s="6">
        <f t="shared" si="142"/>
        <v>20.766499999999994</v>
      </c>
      <c r="T2247" s="8">
        <f t="shared" si="143"/>
        <v>0.59938233299178834</v>
      </c>
      <c r="U2247" s="5">
        <f>YEAR(SalesDataTable[[#This Row],[Order Date]])</f>
        <v>2026</v>
      </c>
      <c r="V2247" s="8" t="str">
        <f>"Q"&amp;ROUNDUP(MONTH(SalesDataTable[[#This Row],[Order Date]])/3,0)</f>
        <v>Q4</v>
      </c>
      <c r="W2247" s="9">
        <f>MONTH(SalesDataTable[[#This Row],[Order Date]])</f>
        <v>11</v>
      </c>
      <c r="X2247" s="8" t="str">
        <f>TEXT(SalesDataTable[[#This Row],[Order Date]],"mmm")</f>
        <v>Nov</v>
      </c>
    </row>
    <row r="2248" spans="1:24" ht="16">
      <c r="A2248" s="2">
        <v>4849</v>
      </c>
      <c r="B2248" s="3">
        <v>46327</v>
      </c>
      <c r="C2248" s="5">
        <f>YEAR(SalesDataTable[[#This Row],[Order Date]])</f>
        <v>2026</v>
      </c>
      <c r="D2248" s="14" t="str">
        <f>"Q"&amp;ROUNDUP(MONTH(SalesDataTable[[#This Row],[Order Date]])/3,0)</f>
        <v>Q4</v>
      </c>
      <c r="E2248" s="5">
        <f>MONTH(SalesDataTable[[#This Row],[Order Date]])</f>
        <v>11</v>
      </c>
      <c r="F2248" s="5" t="str">
        <f>TEXT(SalesDataTable[[#This Row],[Order Date]], "MMM")</f>
        <v>Nov</v>
      </c>
      <c r="G2248" s="4" t="s">
        <v>0</v>
      </c>
      <c r="H2248" s="4" t="s">
        <v>1</v>
      </c>
      <c r="I2248" s="4" t="s">
        <v>2</v>
      </c>
      <c r="J2248" s="4" t="s">
        <v>13</v>
      </c>
      <c r="K2248" s="4" t="s">
        <v>14</v>
      </c>
      <c r="L2248" s="4" t="s">
        <v>15</v>
      </c>
      <c r="M2248" s="9">
        <v>4</v>
      </c>
      <c r="N2248" s="6">
        <v>35.69</v>
      </c>
      <c r="O2248" s="7">
        <v>0.15</v>
      </c>
      <c r="P2248" s="6">
        <v>13.52</v>
      </c>
      <c r="Q2248" s="6">
        <f t="shared" si="140"/>
        <v>121.34599999999999</v>
      </c>
      <c r="R2248" s="6">
        <f t="shared" si="141"/>
        <v>54.08</v>
      </c>
      <c r="S2248" s="6">
        <f t="shared" si="142"/>
        <v>67.265999999999991</v>
      </c>
      <c r="T2248" s="8">
        <f t="shared" si="143"/>
        <v>0.55433224004087478</v>
      </c>
      <c r="U2248" s="5">
        <f>YEAR(SalesDataTable[[#This Row],[Order Date]])</f>
        <v>2026</v>
      </c>
      <c r="V2248" s="8" t="str">
        <f>"Q"&amp;ROUNDUP(MONTH(SalesDataTable[[#This Row],[Order Date]])/3,0)</f>
        <v>Q4</v>
      </c>
      <c r="W2248" s="9">
        <f>MONTH(SalesDataTable[[#This Row],[Order Date]])</f>
        <v>11</v>
      </c>
      <c r="X2248" s="8" t="str">
        <f>TEXT(SalesDataTable[[#This Row],[Order Date]],"mmm")</f>
        <v>Nov</v>
      </c>
    </row>
    <row r="2249" spans="1:24" ht="16">
      <c r="A2249" s="2">
        <v>436</v>
      </c>
      <c r="B2249" s="3">
        <v>46328</v>
      </c>
      <c r="C2249" s="5">
        <f>YEAR(SalesDataTable[[#This Row],[Order Date]])</f>
        <v>2026</v>
      </c>
      <c r="D2249" s="14" t="str">
        <f>"Q"&amp;ROUNDUP(MONTH(SalesDataTable[[#This Row],[Order Date]])/3,0)</f>
        <v>Q4</v>
      </c>
      <c r="E2249" s="5">
        <f>MONTH(SalesDataTable[[#This Row],[Order Date]])</f>
        <v>11</v>
      </c>
      <c r="F2249" s="5" t="str">
        <f>TEXT(SalesDataTable[[#This Row],[Order Date]], "MMM")</f>
        <v>Nov</v>
      </c>
      <c r="G2249" s="4" t="s">
        <v>11</v>
      </c>
      <c r="H2249" s="4" t="s">
        <v>39</v>
      </c>
      <c r="I2249" s="4" t="s">
        <v>2</v>
      </c>
      <c r="J2249" s="4" t="s">
        <v>13</v>
      </c>
      <c r="K2249" s="4" t="s">
        <v>14</v>
      </c>
      <c r="L2249" s="4" t="s">
        <v>15</v>
      </c>
      <c r="M2249" s="9">
        <v>2</v>
      </c>
      <c r="N2249" s="6">
        <v>35.340000000000003</v>
      </c>
      <c r="O2249" s="7">
        <v>0.1</v>
      </c>
      <c r="P2249" s="6">
        <v>13.82</v>
      </c>
      <c r="Q2249" s="6">
        <f t="shared" si="140"/>
        <v>63.612000000000009</v>
      </c>
      <c r="R2249" s="6">
        <f t="shared" si="141"/>
        <v>27.64</v>
      </c>
      <c r="S2249" s="6">
        <f t="shared" si="142"/>
        <v>35.972000000000008</v>
      </c>
      <c r="T2249" s="8">
        <f t="shared" si="143"/>
        <v>0.56549078790165386</v>
      </c>
      <c r="U2249" s="5">
        <f>YEAR(SalesDataTable[[#This Row],[Order Date]])</f>
        <v>2026</v>
      </c>
      <c r="V2249" s="8" t="str">
        <f>"Q"&amp;ROUNDUP(MONTH(SalesDataTable[[#This Row],[Order Date]])/3,0)</f>
        <v>Q4</v>
      </c>
      <c r="W2249" s="9">
        <f>MONTH(SalesDataTable[[#This Row],[Order Date]])</f>
        <v>11</v>
      </c>
      <c r="X2249" s="8" t="str">
        <f>TEXT(SalesDataTable[[#This Row],[Order Date]],"mmm")</f>
        <v>Nov</v>
      </c>
    </row>
    <row r="2250" spans="1:24" ht="16">
      <c r="A2250" s="2">
        <v>879</v>
      </c>
      <c r="B2250" s="3">
        <v>46328</v>
      </c>
      <c r="C2250" s="5">
        <f>YEAR(SalesDataTable[[#This Row],[Order Date]])</f>
        <v>2026</v>
      </c>
      <c r="D2250" s="14" t="str">
        <f>"Q"&amp;ROUNDUP(MONTH(SalesDataTable[[#This Row],[Order Date]])/3,0)</f>
        <v>Q4</v>
      </c>
      <c r="E2250" s="5">
        <f>MONTH(SalesDataTable[[#This Row],[Order Date]])</f>
        <v>11</v>
      </c>
      <c r="F2250" s="5" t="str">
        <f>TEXT(SalesDataTable[[#This Row],[Order Date]], "MMM")</f>
        <v>Nov</v>
      </c>
      <c r="G2250" s="4" t="s">
        <v>11</v>
      </c>
      <c r="H2250" s="4" t="s">
        <v>39</v>
      </c>
      <c r="I2250" s="4" t="s">
        <v>2</v>
      </c>
      <c r="J2250" s="4" t="s">
        <v>13</v>
      </c>
      <c r="K2250" s="4" t="s">
        <v>14</v>
      </c>
      <c r="L2250" s="4" t="s">
        <v>32</v>
      </c>
      <c r="M2250" s="9">
        <v>4</v>
      </c>
      <c r="N2250" s="6">
        <v>46.8</v>
      </c>
      <c r="O2250" s="7">
        <v>0.05</v>
      </c>
      <c r="P2250" s="6">
        <v>18.52</v>
      </c>
      <c r="Q2250" s="6">
        <f t="shared" si="140"/>
        <v>177.83999999999997</v>
      </c>
      <c r="R2250" s="6">
        <f t="shared" si="141"/>
        <v>74.08</v>
      </c>
      <c r="S2250" s="6">
        <f t="shared" si="142"/>
        <v>103.75999999999998</v>
      </c>
      <c r="T2250" s="8">
        <f t="shared" si="143"/>
        <v>0.58344579397210972</v>
      </c>
      <c r="U2250" s="5">
        <f>YEAR(SalesDataTable[[#This Row],[Order Date]])</f>
        <v>2026</v>
      </c>
      <c r="V2250" s="8" t="str">
        <f>"Q"&amp;ROUNDUP(MONTH(SalesDataTable[[#This Row],[Order Date]])/3,0)</f>
        <v>Q4</v>
      </c>
      <c r="W2250" s="9">
        <f>MONTH(SalesDataTable[[#This Row],[Order Date]])</f>
        <v>11</v>
      </c>
      <c r="X2250" s="8" t="str">
        <f>TEXT(SalesDataTable[[#This Row],[Order Date]],"mmm")</f>
        <v>Nov</v>
      </c>
    </row>
    <row r="2251" spans="1:24" ht="16">
      <c r="A2251" s="2">
        <v>955</v>
      </c>
      <c r="B2251" s="3">
        <v>46328</v>
      </c>
      <c r="C2251" s="5">
        <f>YEAR(SalesDataTable[[#This Row],[Order Date]])</f>
        <v>2026</v>
      </c>
      <c r="D2251" s="14" t="str">
        <f>"Q"&amp;ROUNDUP(MONTH(SalesDataTable[[#This Row],[Order Date]])/3,0)</f>
        <v>Q4</v>
      </c>
      <c r="E2251" s="5">
        <f>MONTH(SalesDataTable[[#This Row],[Order Date]])</f>
        <v>11</v>
      </c>
      <c r="F2251" s="5" t="str">
        <f>TEXT(SalesDataTable[[#This Row],[Order Date]], "MMM")</f>
        <v>Nov</v>
      </c>
      <c r="G2251" s="4" t="s">
        <v>20</v>
      </c>
      <c r="H2251" s="4" t="s">
        <v>47</v>
      </c>
      <c r="I2251" s="4" t="s">
        <v>19</v>
      </c>
      <c r="J2251" s="4" t="s">
        <v>13</v>
      </c>
      <c r="K2251" s="4" t="s">
        <v>23</v>
      </c>
      <c r="L2251" s="4" t="s">
        <v>29</v>
      </c>
      <c r="M2251" s="9">
        <v>1</v>
      </c>
      <c r="N2251" s="6">
        <v>198.34</v>
      </c>
      <c r="O2251" s="7">
        <v>0.05</v>
      </c>
      <c r="P2251" s="6">
        <v>103.2</v>
      </c>
      <c r="Q2251" s="6">
        <f t="shared" si="140"/>
        <v>188.423</v>
      </c>
      <c r="R2251" s="6">
        <f t="shared" si="141"/>
        <v>103.2</v>
      </c>
      <c r="S2251" s="6">
        <f t="shared" si="142"/>
        <v>85.222999999999999</v>
      </c>
      <c r="T2251" s="8">
        <f t="shared" si="143"/>
        <v>0.45229616341954004</v>
      </c>
      <c r="U2251" s="5">
        <f>YEAR(SalesDataTable[[#This Row],[Order Date]])</f>
        <v>2026</v>
      </c>
      <c r="V2251" s="8" t="str">
        <f>"Q"&amp;ROUNDUP(MONTH(SalesDataTable[[#This Row],[Order Date]])/3,0)</f>
        <v>Q4</v>
      </c>
      <c r="W2251" s="9">
        <f>MONTH(SalesDataTable[[#This Row],[Order Date]])</f>
        <v>11</v>
      </c>
      <c r="X2251" s="8" t="str">
        <f>TEXT(SalesDataTable[[#This Row],[Order Date]],"mmm")</f>
        <v>Nov</v>
      </c>
    </row>
    <row r="2252" spans="1:24" ht="16">
      <c r="A2252" s="2">
        <v>1068</v>
      </c>
      <c r="B2252" s="3">
        <v>46328</v>
      </c>
      <c r="C2252" s="5">
        <f>YEAR(SalesDataTable[[#This Row],[Order Date]])</f>
        <v>2026</v>
      </c>
      <c r="D2252" s="14" t="str">
        <f>"Q"&amp;ROUNDUP(MONTH(SalesDataTable[[#This Row],[Order Date]])/3,0)</f>
        <v>Q4</v>
      </c>
      <c r="E2252" s="5">
        <f>MONTH(SalesDataTable[[#This Row],[Order Date]])</f>
        <v>11</v>
      </c>
      <c r="F2252" s="5" t="str">
        <f>TEXT(SalesDataTable[[#This Row],[Order Date]], "MMM")</f>
        <v>Nov</v>
      </c>
      <c r="G2252" s="4" t="s">
        <v>6</v>
      </c>
      <c r="H2252" s="4" t="s">
        <v>27</v>
      </c>
      <c r="I2252" s="4" t="s">
        <v>2</v>
      </c>
      <c r="J2252" s="4" t="s">
        <v>3</v>
      </c>
      <c r="K2252" s="4" t="s">
        <v>34</v>
      </c>
      <c r="L2252" s="4" t="s">
        <v>38</v>
      </c>
      <c r="M2252" s="9">
        <v>5</v>
      </c>
      <c r="N2252" s="6">
        <v>122.26</v>
      </c>
      <c r="O2252" s="7">
        <v>0.1</v>
      </c>
      <c r="P2252" s="6">
        <v>68.3</v>
      </c>
      <c r="Q2252" s="6">
        <f t="shared" si="140"/>
        <v>550.17000000000007</v>
      </c>
      <c r="R2252" s="6">
        <f t="shared" si="141"/>
        <v>341.5</v>
      </c>
      <c r="S2252" s="6">
        <f t="shared" si="142"/>
        <v>208.67000000000007</v>
      </c>
      <c r="T2252" s="8">
        <f t="shared" si="143"/>
        <v>0.37928276714470083</v>
      </c>
      <c r="U2252" s="5">
        <f>YEAR(SalesDataTable[[#This Row],[Order Date]])</f>
        <v>2026</v>
      </c>
      <c r="V2252" s="8" t="str">
        <f>"Q"&amp;ROUNDUP(MONTH(SalesDataTable[[#This Row],[Order Date]])/3,0)</f>
        <v>Q4</v>
      </c>
      <c r="W2252" s="9">
        <f>MONTH(SalesDataTable[[#This Row],[Order Date]])</f>
        <v>11</v>
      </c>
      <c r="X2252" s="8" t="str">
        <f>TEXT(SalesDataTable[[#This Row],[Order Date]],"mmm")</f>
        <v>Nov</v>
      </c>
    </row>
    <row r="2253" spans="1:24" ht="16">
      <c r="A2253" s="2">
        <v>1733</v>
      </c>
      <c r="B2253" s="3">
        <v>46328</v>
      </c>
      <c r="C2253" s="5">
        <f>YEAR(SalesDataTable[[#This Row],[Order Date]])</f>
        <v>2026</v>
      </c>
      <c r="D2253" s="14" t="str">
        <f>"Q"&amp;ROUNDUP(MONTH(SalesDataTable[[#This Row],[Order Date]])/3,0)</f>
        <v>Q4</v>
      </c>
      <c r="E2253" s="5">
        <f>MONTH(SalesDataTable[[#This Row],[Order Date]])</f>
        <v>11</v>
      </c>
      <c r="F2253" s="5" t="str">
        <f>TEXT(SalesDataTable[[#This Row],[Order Date]], "MMM")</f>
        <v>Nov</v>
      </c>
      <c r="G2253" s="4" t="s">
        <v>0</v>
      </c>
      <c r="H2253" s="4" t="s">
        <v>36</v>
      </c>
      <c r="I2253" s="4" t="s">
        <v>8</v>
      </c>
      <c r="J2253" s="4" t="s">
        <v>3</v>
      </c>
      <c r="K2253" s="4" t="s">
        <v>9</v>
      </c>
      <c r="L2253" s="4" t="s">
        <v>46</v>
      </c>
      <c r="M2253" s="9">
        <v>3</v>
      </c>
      <c r="N2253" s="6">
        <v>71.12</v>
      </c>
      <c r="O2253" s="7">
        <v>0.15</v>
      </c>
      <c r="P2253" s="6">
        <v>33.090000000000003</v>
      </c>
      <c r="Q2253" s="6">
        <f t="shared" si="140"/>
        <v>181.35599999999999</v>
      </c>
      <c r="R2253" s="6">
        <f t="shared" si="141"/>
        <v>99.27000000000001</v>
      </c>
      <c r="S2253" s="6">
        <f t="shared" si="142"/>
        <v>82.085999999999984</v>
      </c>
      <c r="T2253" s="8">
        <f t="shared" si="143"/>
        <v>0.45262356911268437</v>
      </c>
      <c r="U2253" s="5">
        <f>YEAR(SalesDataTable[[#This Row],[Order Date]])</f>
        <v>2026</v>
      </c>
      <c r="V2253" s="8" t="str">
        <f>"Q"&amp;ROUNDUP(MONTH(SalesDataTable[[#This Row],[Order Date]])/3,0)</f>
        <v>Q4</v>
      </c>
      <c r="W2253" s="9">
        <f>MONTH(SalesDataTable[[#This Row],[Order Date]])</f>
        <v>11</v>
      </c>
      <c r="X2253" s="8" t="str">
        <f>TEXT(SalesDataTable[[#This Row],[Order Date]],"mmm")</f>
        <v>Nov</v>
      </c>
    </row>
    <row r="2254" spans="1:24" ht="16">
      <c r="A2254" s="2">
        <v>3270</v>
      </c>
      <c r="B2254" s="3">
        <v>46328</v>
      </c>
      <c r="C2254" s="5">
        <f>YEAR(SalesDataTable[[#This Row],[Order Date]])</f>
        <v>2026</v>
      </c>
      <c r="D2254" s="14" t="str">
        <f>"Q"&amp;ROUNDUP(MONTH(SalesDataTable[[#This Row],[Order Date]])/3,0)</f>
        <v>Q4</v>
      </c>
      <c r="E2254" s="5">
        <f>MONTH(SalesDataTable[[#This Row],[Order Date]])</f>
        <v>11</v>
      </c>
      <c r="F2254" s="5" t="str">
        <f>TEXT(SalesDataTable[[#This Row],[Order Date]], "MMM")</f>
        <v>Nov</v>
      </c>
      <c r="G2254" s="4" t="s">
        <v>6</v>
      </c>
      <c r="H2254" s="4" t="s">
        <v>43</v>
      </c>
      <c r="I2254" s="4" t="s">
        <v>19</v>
      </c>
      <c r="J2254" s="4" t="s">
        <v>3</v>
      </c>
      <c r="K2254" s="4" t="s">
        <v>4</v>
      </c>
      <c r="L2254" s="4" t="s">
        <v>5</v>
      </c>
      <c r="M2254" s="9">
        <v>2</v>
      </c>
      <c r="N2254" s="6">
        <v>81.900000000000006</v>
      </c>
      <c r="O2254" s="7">
        <v>0.15</v>
      </c>
      <c r="P2254" s="6">
        <v>41.91</v>
      </c>
      <c r="Q2254" s="6">
        <f t="shared" si="140"/>
        <v>139.23000000000002</v>
      </c>
      <c r="R2254" s="6">
        <f t="shared" si="141"/>
        <v>83.82</v>
      </c>
      <c r="S2254" s="6">
        <f t="shared" si="142"/>
        <v>55.410000000000025</v>
      </c>
      <c r="T2254" s="8">
        <f t="shared" si="143"/>
        <v>0.39797457444516282</v>
      </c>
      <c r="U2254" s="5">
        <f>YEAR(SalesDataTable[[#This Row],[Order Date]])</f>
        <v>2026</v>
      </c>
      <c r="V2254" s="8" t="str">
        <f>"Q"&amp;ROUNDUP(MONTH(SalesDataTable[[#This Row],[Order Date]])/3,0)</f>
        <v>Q4</v>
      </c>
      <c r="W2254" s="9">
        <f>MONTH(SalesDataTable[[#This Row],[Order Date]])</f>
        <v>11</v>
      </c>
      <c r="X2254" s="8" t="str">
        <f>TEXT(SalesDataTable[[#This Row],[Order Date]],"mmm")</f>
        <v>Nov</v>
      </c>
    </row>
    <row r="2255" spans="1:24" ht="16">
      <c r="A2255" s="2">
        <v>3484</v>
      </c>
      <c r="B2255" s="3">
        <v>46328</v>
      </c>
      <c r="C2255" s="5">
        <f>YEAR(SalesDataTable[[#This Row],[Order Date]])</f>
        <v>2026</v>
      </c>
      <c r="D2255" s="14" t="str">
        <f>"Q"&amp;ROUNDUP(MONTH(SalesDataTable[[#This Row],[Order Date]])/3,0)</f>
        <v>Q4</v>
      </c>
      <c r="E2255" s="5">
        <f>MONTH(SalesDataTable[[#This Row],[Order Date]])</f>
        <v>11</v>
      </c>
      <c r="F2255" s="5" t="str">
        <f>TEXT(SalesDataTable[[#This Row],[Order Date]], "MMM")</f>
        <v>Nov</v>
      </c>
      <c r="G2255" s="4" t="s">
        <v>11</v>
      </c>
      <c r="H2255" s="4" t="s">
        <v>12</v>
      </c>
      <c r="I2255" s="4" t="s">
        <v>28</v>
      </c>
      <c r="J2255" s="4" t="s">
        <v>3</v>
      </c>
      <c r="K2255" s="4" t="s">
        <v>14</v>
      </c>
      <c r="L2255" s="4" t="s">
        <v>48</v>
      </c>
      <c r="M2255" s="9">
        <v>4</v>
      </c>
      <c r="N2255" s="6">
        <v>165.12</v>
      </c>
      <c r="O2255" s="7">
        <v>0.05</v>
      </c>
      <c r="P2255" s="6">
        <v>89.65</v>
      </c>
      <c r="Q2255" s="6">
        <f t="shared" si="140"/>
        <v>627.45600000000002</v>
      </c>
      <c r="R2255" s="6">
        <f t="shared" si="141"/>
        <v>358.6</v>
      </c>
      <c r="S2255" s="6">
        <f t="shared" si="142"/>
        <v>268.85599999999999</v>
      </c>
      <c r="T2255" s="8">
        <f t="shared" si="143"/>
        <v>0.42848582211342306</v>
      </c>
      <c r="U2255" s="5">
        <f>YEAR(SalesDataTable[[#This Row],[Order Date]])</f>
        <v>2026</v>
      </c>
      <c r="V2255" s="8" t="str">
        <f>"Q"&amp;ROUNDUP(MONTH(SalesDataTable[[#This Row],[Order Date]])/3,0)</f>
        <v>Q4</v>
      </c>
      <c r="W2255" s="9">
        <f>MONTH(SalesDataTable[[#This Row],[Order Date]])</f>
        <v>11</v>
      </c>
      <c r="X2255" s="8" t="str">
        <f>TEXT(SalesDataTable[[#This Row],[Order Date]],"mmm")</f>
        <v>Nov</v>
      </c>
    </row>
    <row r="2256" spans="1:24" ht="16">
      <c r="A2256" s="2">
        <v>3608</v>
      </c>
      <c r="B2256" s="3">
        <v>46328</v>
      </c>
      <c r="C2256" s="5">
        <f>YEAR(SalesDataTable[[#This Row],[Order Date]])</f>
        <v>2026</v>
      </c>
      <c r="D2256" s="14" t="str">
        <f>"Q"&amp;ROUNDUP(MONTH(SalesDataTable[[#This Row],[Order Date]])/3,0)</f>
        <v>Q4</v>
      </c>
      <c r="E2256" s="5">
        <f>MONTH(SalesDataTable[[#This Row],[Order Date]])</f>
        <v>11</v>
      </c>
      <c r="F2256" s="5" t="str">
        <f>TEXT(SalesDataTable[[#This Row],[Order Date]], "MMM")</f>
        <v>Nov</v>
      </c>
      <c r="G2256" s="4" t="s">
        <v>20</v>
      </c>
      <c r="H2256" s="4" t="s">
        <v>33</v>
      </c>
      <c r="I2256" s="4" t="s">
        <v>19</v>
      </c>
      <c r="J2256" s="4" t="s">
        <v>13</v>
      </c>
      <c r="K2256" s="4" t="s">
        <v>9</v>
      </c>
      <c r="L2256" s="4" t="s">
        <v>10</v>
      </c>
      <c r="M2256" s="9">
        <v>1</v>
      </c>
      <c r="N2256" s="6">
        <v>91.35</v>
      </c>
      <c r="O2256" s="7">
        <v>0</v>
      </c>
      <c r="P2256" s="6">
        <v>45.5</v>
      </c>
      <c r="Q2256" s="6">
        <f t="shared" si="140"/>
        <v>91.35</v>
      </c>
      <c r="R2256" s="6">
        <f t="shared" si="141"/>
        <v>45.5</v>
      </c>
      <c r="S2256" s="6">
        <f t="shared" si="142"/>
        <v>45.849999999999994</v>
      </c>
      <c r="T2256" s="8">
        <f t="shared" si="143"/>
        <v>0.50191570881226055</v>
      </c>
      <c r="U2256" s="5">
        <f>YEAR(SalesDataTable[[#This Row],[Order Date]])</f>
        <v>2026</v>
      </c>
      <c r="V2256" s="8" t="str">
        <f>"Q"&amp;ROUNDUP(MONTH(SalesDataTable[[#This Row],[Order Date]])/3,0)</f>
        <v>Q4</v>
      </c>
      <c r="W2256" s="9">
        <f>MONTH(SalesDataTable[[#This Row],[Order Date]])</f>
        <v>11</v>
      </c>
      <c r="X2256" s="8" t="str">
        <f>TEXT(SalesDataTable[[#This Row],[Order Date]],"mmm")</f>
        <v>Nov</v>
      </c>
    </row>
    <row r="2257" spans="1:24" ht="16">
      <c r="A2257" s="2">
        <v>4036</v>
      </c>
      <c r="B2257" s="3">
        <v>46328</v>
      </c>
      <c r="C2257" s="5">
        <f>YEAR(SalesDataTable[[#This Row],[Order Date]])</f>
        <v>2026</v>
      </c>
      <c r="D2257" s="14" t="str">
        <f>"Q"&amp;ROUNDUP(MONTH(SalesDataTable[[#This Row],[Order Date]])/3,0)</f>
        <v>Q4</v>
      </c>
      <c r="E2257" s="5">
        <f>MONTH(SalesDataTable[[#This Row],[Order Date]])</f>
        <v>11</v>
      </c>
      <c r="F2257" s="5" t="str">
        <f>TEXT(SalesDataTable[[#This Row],[Order Date]], "MMM")</f>
        <v>Nov</v>
      </c>
      <c r="G2257" s="4" t="s">
        <v>11</v>
      </c>
      <c r="H2257" s="4" t="s">
        <v>18</v>
      </c>
      <c r="I2257" s="4" t="s">
        <v>2</v>
      </c>
      <c r="J2257" s="4" t="s">
        <v>16</v>
      </c>
      <c r="K2257" s="4" t="s">
        <v>34</v>
      </c>
      <c r="L2257" s="4" t="s">
        <v>42</v>
      </c>
      <c r="M2257" s="9">
        <v>1</v>
      </c>
      <c r="N2257" s="6">
        <v>36.96</v>
      </c>
      <c r="O2257" s="7">
        <v>0.1</v>
      </c>
      <c r="P2257" s="6">
        <v>14.18</v>
      </c>
      <c r="Q2257" s="6">
        <f t="shared" si="140"/>
        <v>33.264000000000003</v>
      </c>
      <c r="R2257" s="6">
        <f t="shared" si="141"/>
        <v>14.18</v>
      </c>
      <c r="S2257" s="6">
        <f t="shared" si="142"/>
        <v>19.084000000000003</v>
      </c>
      <c r="T2257" s="8">
        <f t="shared" si="143"/>
        <v>0.57371332371332373</v>
      </c>
      <c r="U2257" s="5">
        <f>YEAR(SalesDataTable[[#This Row],[Order Date]])</f>
        <v>2026</v>
      </c>
      <c r="V2257" s="8" t="str">
        <f>"Q"&amp;ROUNDUP(MONTH(SalesDataTable[[#This Row],[Order Date]])/3,0)</f>
        <v>Q4</v>
      </c>
      <c r="W2257" s="9">
        <f>MONTH(SalesDataTable[[#This Row],[Order Date]])</f>
        <v>11</v>
      </c>
      <c r="X2257" s="8" t="str">
        <f>TEXT(SalesDataTable[[#This Row],[Order Date]],"mmm")</f>
        <v>Nov</v>
      </c>
    </row>
    <row r="2258" spans="1:24" ht="16">
      <c r="A2258" s="2">
        <v>408</v>
      </c>
      <c r="B2258" s="3">
        <v>46329</v>
      </c>
      <c r="C2258" s="5">
        <f>YEAR(SalesDataTable[[#This Row],[Order Date]])</f>
        <v>2026</v>
      </c>
      <c r="D2258" s="14" t="str">
        <f>"Q"&amp;ROUNDUP(MONTH(SalesDataTable[[#This Row],[Order Date]])/3,0)</f>
        <v>Q4</v>
      </c>
      <c r="E2258" s="5">
        <f>MONTH(SalesDataTable[[#This Row],[Order Date]])</f>
        <v>11</v>
      </c>
      <c r="F2258" s="5" t="str">
        <f>TEXT(SalesDataTable[[#This Row],[Order Date]], "MMM")</f>
        <v>Nov</v>
      </c>
      <c r="G2258" s="4" t="s">
        <v>20</v>
      </c>
      <c r="H2258" s="4" t="s">
        <v>47</v>
      </c>
      <c r="I2258" s="4" t="s">
        <v>2</v>
      </c>
      <c r="J2258" s="4" t="s">
        <v>3</v>
      </c>
      <c r="K2258" s="4" t="s">
        <v>4</v>
      </c>
      <c r="L2258" s="4" t="s">
        <v>22</v>
      </c>
      <c r="M2258" s="9">
        <v>1</v>
      </c>
      <c r="N2258" s="6">
        <v>49.61</v>
      </c>
      <c r="O2258" s="7">
        <v>0</v>
      </c>
      <c r="P2258" s="6">
        <v>22.8</v>
      </c>
      <c r="Q2258" s="6">
        <f t="shared" si="140"/>
        <v>49.61</v>
      </c>
      <c r="R2258" s="6">
        <f t="shared" si="141"/>
        <v>22.8</v>
      </c>
      <c r="S2258" s="6">
        <f t="shared" si="142"/>
        <v>26.81</v>
      </c>
      <c r="T2258" s="8">
        <f t="shared" si="143"/>
        <v>0.54041523886313236</v>
      </c>
      <c r="U2258" s="5">
        <f>YEAR(SalesDataTable[[#This Row],[Order Date]])</f>
        <v>2026</v>
      </c>
      <c r="V2258" s="8" t="str">
        <f>"Q"&amp;ROUNDUP(MONTH(SalesDataTable[[#This Row],[Order Date]])/3,0)</f>
        <v>Q4</v>
      </c>
      <c r="W2258" s="9">
        <f>MONTH(SalesDataTable[[#This Row],[Order Date]])</f>
        <v>11</v>
      </c>
      <c r="X2258" s="8" t="str">
        <f>TEXT(SalesDataTable[[#This Row],[Order Date]],"mmm")</f>
        <v>Nov</v>
      </c>
    </row>
    <row r="2259" spans="1:24" ht="16">
      <c r="A2259" s="2">
        <v>939</v>
      </c>
      <c r="B2259" s="3">
        <v>46329</v>
      </c>
      <c r="C2259" s="5">
        <f>YEAR(SalesDataTable[[#This Row],[Order Date]])</f>
        <v>2026</v>
      </c>
      <c r="D2259" s="14" t="str">
        <f>"Q"&amp;ROUNDUP(MONTH(SalesDataTable[[#This Row],[Order Date]])/3,0)</f>
        <v>Q4</v>
      </c>
      <c r="E2259" s="5">
        <f>MONTH(SalesDataTable[[#This Row],[Order Date]])</f>
        <v>11</v>
      </c>
      <c r="F2259" s="5" t="str">
        <f>TEXT(SalesDataTable[[#This Row],[Order Date]], "MMM")</f>
        <v>Nov</v>
      </c>
      <c r="G2259" s="4" t="s">
        <v>6</v>
      </c>
      <c r="H2259" s="4" t="s">
        <v>41</v>
      </c>
      <c r="I2259" s="4" t="s">
        <v>19</v>
      </c>
      <c r="J2259" s="4" t="s">
        <v>3</v>
      </c>
      <c r="K2259" s="4" t="s">
        <v>4</v>
      </c>
      <c r="L2259" s="4" t="s">
        <v>22</v>
      </c>
      <c r="M2259" s="9">
        <v>1</v>
      </c>
      <c r="N2259" s="6">
        <v>49.76</v>
      </c>
      <c r="O2259" s="7">
        <v>0.1</v>
      </c>
      <c r="P2259" s="6">
        <v>21.94</v>
      </c>
      <c r="Q2259" s="6">
        <f t="shared" si="140"/>
        <v>44.783999999999999</v>
      </c>
      <c r="R2259" s="6">
        <f t="shared" si="141"/>
        <v>21.94</v>
      </c>
      <c r="S2259" s="6">
        <f t="shared" si="142"/>
        <v>22.843999999999998</v>
      </c>
      <c r="T2259" s="8">
        <f t="shared" si="143"/>
        <v>0.51009289031797067</v>
      </c>
      <c r="U2259" s="5">
        <f>YEAR(SalesDataTable[[#This Row],[Order Date]])</f>
        <v>2026</v>
      </c>
      <c r="V2259" s="8" t="str">
        <f>"Q"&amp;ROUNDUP(MONTH(SalesDataTable[[#This Row],[Order Date]])/3,0)</f>
        <v>Q4</v>
      </c>
      <c r="W2259" s="9">
        <f>MONTH(SalesDataTable[[#This Row],[Order Date]])</f>
        <v>11</v>
      </c>
      <c r="X2259" s="8" t="str">
        <f>TEXT(SalesDataTable[[#This Row],[Order Date]],"mmm")</f>
        <v>Nov</v>
      </c>
    </row>
    <row r="2260" spans="1:24" ht="16">
      <c r="A2260" s="2">
        <v>1022</v>
      </c>
      <c r="B2260" s="3">
        <v>46329</v>
      </c>
      <c r="C2260" s="5">
        <f>YEAR(SalesDataTable[[#This Row],[Order Date]])</f>
        <v>2026</v>
      </c>
      <c r="D2260" s="14" t="str">
        <f>"Q"&amp;ROUNDUP(MONTH(SalesDataTable[[#This Row],[Order Date]])/3,0)</f>
        <v>Q4</v>
      </c>
      <c r="E2260" s="5">
        <f>MONTH(SalesDataTable[[#This Row],[Order Date]])</f>
        <v>11</v>
      </c>
      <c r="F2260" s="5" t="str">
        <f>TEXT(SalesDataTable[[#This Row],[Order Date]], "MMM")</f>
        <v>Nov</v>
      </c>
      <c r="G2260" s="4" t="s">
        <v>20</v>
      </c>
      <c r="H2260" s="4" t="s">
        <v>31</v>
      </c>
      <c r="I2260" s="4" t="s">
        <v>2</v>
      </c>
      <c r="J2260" s="4" t="s">
        <v>3</v>
      </c>
      <c r="K2260" s="4" t="s">
        <v>4</v>
      </c>
      <c r="L2260" s="4" t="s">
        <v>26</v>
      </c>
      <c r="M2260" s="9">
        <v>1</v>
      </c>
      <c r="N2260" s="6">
        <v>39.97</v>
      </c>
      <c r="O2260" s="7">
        <v>0.1</v>
      </c>
      <c r="P2260" s="6">
        <v>16.93</v>
      </c>
      <c r="Q2260" s="6">
        <f t="shared" si="140"/>
        <v>35.972999999999999</v>
      </c>
      <c r="R2260" s="6">
        <f t="shared" si="141"/>
        <v>16.93</v>
      </c>
      <c r="S2260" s="6">
        <f t="shared" si="142"/>
        <v>19.042999999999999</v>
      </c>
      <c r="T2260" s="8">
        <f t="shared" si="143"/>
        <v>0.52936924915909156</v>
      </c>
      <c r="U2260" s="5">
        <f>YEAR(SalesDataTable[[#This Row],[Order Date]])</f>
        <v>2026</v>
      </c>
      <c r="V2260" s="8" t="str">
        <f>"Q"&amp;ROUNDUP(MONTH(SalesDataTable[[#This Row],[Order Date]])/3,0)</f>
        <v>Q4</v>
      </c>
      <c r="W2260" s="9">
        <f>MONTH(SalesDataTable[[#This Row],[Order Date]])</f>
        <v>11</v>
      </c>
      <c r="X2260" s="8" t="str">
        <f>TEXT(SalesDataTable[[#This Row],[Order Date]],"mmm")</f>
        <v>Nov</v>
      </c>
    </row>
    <row r="2261" spans="1:24" ht="16">
      <c r="A2261" s="2">
        <v>1997</v>
      </c>
      <c r="B2261" s="3">
        <v>46329</v>
      </c>
      <c r="C2261" s="5">
        <f>YEAR(SalesDataTable[[#This Row],[Order Date]])</f>
        <v>2026</v>
      </c>
      <c r="D2261" s="14" t="str">
        <f>"Q"&amp;ROUNDUP(MONTH(SalesDataTable[[#This Row],[Order Date]])/3,0)</f>
        <v>Q4</v>
      </c>
      <c r="E2261" s="5">
        <f>MONTH(SalesDataTable[[#This Row],[Order Date]])</f>
        <v>11</v>
      </c>
      <c r="F2261" s="5" t="str">
        <f>TEXT(SalesDataTable[[#This Row],[Order Date]], "MMM")</f>
        <v>Nov</v>
      </c>
      <c r="G2261" s="4" t="s">
        <v>6</v>
      </c>
      <c r="H2261" s="4" t="s">
        <v>43</v>
      </c>
      <c r="I2261" s="4" t="s">
        <v>28</v>
      </c>
      <c r="J2261" s="4" t="s">
        <v>3</v>
      </c>
      <c r="K2261" s="4" t="s">
        <v>23</v>
      </c>
      <c r="L2261" s="4" t="s">
        <v>24</v>
      </c>
      <c r="M2261" s="9">
        <v>2</v>
      </c>
      <c r="N2261" s="6">
        <v>335.46</v>
      </c>
      <c r="O2261" s="7">
        <v>0.1</v>
      </c>
      <c r="P2261" s="6">
        <v>199.87</v>
      </c>
      <c r="Q2261" s="6">
        <f t="shared" si="140"/>
        <v>603.82799999999997</v>
      </c>
      <c r="R2261" s="6">
        <f t="shared" si="141"/>
        <v>399.74</v>
      </c>
      <c r="S2261" s="6">
        <f t="shared" si="142"/>
        <v>204.08799999999997</v>
      </c>
      <c r="T2261" s="8">
        <f t="shared" si="143"/>
        <v>0.33799028862523761</v>
      </c>
      <c r="U2261" s="5">
        <f>YEAR(SalesDataTable[[#This Row],[Order Date]])</f>
        <v>2026</v>
      </c>
      <c r="V2261" s="8" t="str">
        <f>"Q"&amp;ROUNDUP(MONTH(SalesDataTable[[#This Row],[Order Date]])/3,0)</f>
        <v>Q4</v>
      </c>
      <c r="W2261" s="9">
        <f>MONTH(SalesDataTable[[#This Row],[Order Date]])</f>
        <v>11</v>
      </c>
      <c r="X2261" s="8" t="str">
        <f>TEXT(SalesDataTable[[#This Row],[Order Date]],"mmm")</f>
        <v>Nov</v>
      </c>
    </row>
    <row r="2262" spans="1:24" ht="16">
      <c r="A2262" s="2">
        <v>3978</v>
      </c>
      <c r="B2262" s="3">
        <v>46329</v>
      </c>
      <c r="C2262" s="5">
        <f>YEAR(SalesDataTable[[#This Row],[Order Date]])</f>
        <v>2026</v>
      </c>
      <c r="D2262" s="14" t="str">
        <f>"Q"&amp;ROUNDUP(MONTH(SalesDataTable[[#This Row],[Order Date]])/3,0)</f>
        <v>Q4</v>
      </c>
      <c r="E2262" s="5">
        <f>MONTH(SalesDataTable[[#This Row],[Order Date]])</f>
        <v>11</v>
      </c>
      <c r="F2262" s="5" t="str">
        <f>TEXT(SalesDataTable[[#This Row],[Order Date]], "MMM")</f>
        <v>Nov</v>
      </c>
      <c r="G2262" s="4" t="s">
        <v>6</v>
      </c>
      <c r="H2262" s="4" t="s">
        <v>43</v>
      </c>
      <c r="I2262" s="4" t="s">
        <v>2</v>
      </c>
      <c r="J2262" s="4" t="s">
        <v>13</v>
      </c>
      <c r="K2262" s="4" t="s">
        <v>9</v>
      </c>
      <c r="L2262" s="4" t="s">
        <v>37</v>
      </c>
      <c r="M2262" s="9">
        <v>4</v>
      </c>
      <c r="N2262" s="6">
        <v>154.46</v>
      </c>
      <c r="O2262" s="7">
        <v>0.05</v>
      </c>
      <c r="P2262" s="6">
        <v>80.48</v>
      </c>
      <c r="Q2262" s="6">
        <f t="shared" si="140"/>
        <v>586.94799999999998</v>
      </c>
      <c r="R2262" s="6">
        <f t="shared" si="141"/>
        <v>321.92</v>
      </c>
      <c r="S2262" s="6">
        <f t="shared" si="142"/>
        <v>265.02799999999996</v>
      </c>
      <c r="T2262" s="8">
        <f t="shared" si="143"/>
        <v>0.45153574081519993</v>
      </c>
      <c r="U2262" s="5">
        <f>YEAR(SalesDataTable[[#This Row],[Order Date]])</f>
        <v>2026</v>
      </c>
      <c r="V2262" s="8" t="str">
        <f>"Q"&amp;ROUNDUP(MONTH(SalesDataTable[[#This Row],[Order Date]])/3,0)</f>
        <v>Q4</v>
      </c>
      <c r="W2262" s="9">
        <f>MONTH(SalesDataTable[[#This Row],[Order Date]])</f>
        <v>11</v>
      </c>
      <c r="X2262" s="8" t="str">
        <f>TEXT(SalesDataTable[[#This Row],[Order Date]],"mmm")</f>
        <v>Nov</v>
      </c>
    </row>
    <row r="2263" spans="1:24" ht="16">
      <c r="A2263" s="2">
        <v>4715</v>
      </c>
      <c r="B2263" s="3">
        <v>46329</v>
      </c>
      <c r="C2263" s="5">
        <f>YEAR(SalesDataTable[[#This Row],[Order Date]])</f>
        <v>2026</v>
      </c>
      <c r="D2263" s="14" t="str">
        <f>"Q"&amp;ROUNDUP(MONTH(SalesDataTable[[#This Row],[Order Date]])/3,0)</f>
        <v>Q4</v>
      </c>
      <c r="E2263" s="5">
        <f>MONTH(SalesDataTable[[#This Row],[Order Date]])</f>
        <v>11</v>
      </c>
      <c r="F2263" s="5" t="str">
        <f>TEXT(SalesDataTable[[#This Row],[Order Date]], "MMM")</f>
        <v>Nov</v>
      </c>
      <c r="G2263" s="4" t="s">
        <v>0</v>
      </c>
      <c r="H2263" s="4" t="s">
        <v>1</v>
      </c>
      <c r="I2263" s="4" t="s">
        <v>8</v>
      </c>
      <c r="J2263" s="4" t="s">
        <v>16</v>
      </c>
      <c r="K2263" s="4" t="s">
        <v>34</v>
      </c>
      <c r="L2263" s="4" t="s">
        <v>35</v>
      </c>
      <c r="M2263" s="9">
        <v>10</v>
      </c>
      <c r="N2263" s="6">
        <v>39.869999999999997</v>
      </c>
      <c r="O2263" s="7">
        <v>0.15</v>
      </c>
      <c r="P2263" s="6">
        <v>14.31</v>
      </c>
      <c r="Q2263" s="6">
        <f t="shared" si="140"/>
        <v>338.89499999999998</v>
      </c>
      <c r="R2263" s="6">
        <f t="shared" si="141"/>
        <v>143.1</v>
      </c>
      <c r="S2263" s="6">
        <f t="shared" si="142"/>
        <v>195.79499999999999</v>
      </c>
      <c r="T2263" s="8">
        <f t="shared" si="143"/>
        <v>0.57774531934670026</v>
      </c>
      <c r="U2263" s="5">
        <f>YEAR(SalesDataTable[[#This Row],[Order Date]])</f>
        <v>2026</v>
      </c>
      <c r="V2263" s="8" t="str">
        <f>"Q"&amp;ROUNDUP(MONTH(SalesDataTable[[#This Row],[Order Date]])/3,0)</f>
        <v>Q4</v>
      </c>
      <c r="W2263" s="9">
        <f>MONTH(SalesDataTable[[#This Row],[Order Date]])</f>
        <v>11</v>
      </c>
      <c r="X2263" s="8" t="str">
        <f>TEXT(SalesDataTable[[#This Row],[Order Date]],"mmm")</f>
        <v>Nov</v>
      </c>
    </row>
    <row r="2264" spans="1:24" ht="16">
      <c r="A2264" s="2">
        <v>145</v>
      </c>
      <c r="B2264" s="3">
        <v>46330</v>
      </c>
      <c r="C2264" s="5">
        <f>YEAR(SalesDataTable[[#This Row],[Order Date]])</f>
        <v>2026</v>
      </c>
      <c r="D2264" s="14" t="str">
        <f>"Q"&amp;ROUNDUP(MONTH(SalesDataTable[[#This Row],[Order Date]])/3,0)</f>
        <v>Q4</v>
      </c>
      <c r="E2264" s="5">
        <f>MONTH(SalesDataTable[[#This Row],[Order Date]])</f>
        <v>11</v>
      </c>
      <c r="F2264" s="5" t="str">
        <f>TEXT(SalesDataTable[[#This Row],[Order Date]], "MMM")</f>
        <v>Nov</v>
      </c>
      <c r="G2264" s="4" t="s">
        <v>0</v>
      </c>
      <c r="H2264" s="4" t="s">
        <v>50</v>
      </c>
      <c r="I2264" s="4" t="s">
        <v>2</v>
      </c>
      <c r="J2264" s="4" t="s">
        <v>16</v>
      </c>
      <c r="K2264" s="4" t="s">
        <v>9</v>
      </c>
      <c r="L2264" s="4" t="s">
        <v>10</v>
      </c>
      <c r="M2264" s="9">
        <v>2</v>
      </c>
      <c r="N2264" s="6">
        <v>93.19</v>
      </c>
      <c r="O2264" s="7">
        <v>0.2</v>
      </c>
      <c r="P2264" s="6">
        <v>45.7</v>
      </c>
      <c r="Q2264" s="6">
        <f t="shared" si="140"/>
        <v>149.10400000000001</v>
      </c>
      <c r="R2264" s="6">
        <f t="shared" si="141"/>
        <v>91.4</v>
      </c>
      <c r="S2264" s="6">
        <f t="shared" si="142"/>
        <v>57.704000000000008</v>
      </c>
      <c r="T2264" s="8">
        <f t="shared" si="143"/>
        <v>0.38700504345959869</v>
      </c>
      <c r="U2264" s="5">
        <f>YEAR(SalesDataTable[[#This Row],[Order Date]])</f>
        <v>2026</v>
      </c>
      <c r="V2264" s="8" t="str">
        <f>"Q"&amp;ROUNDUP(MONTH(SalesDataTable[[#This Row],[Order Date]])/3,0)</f>
        <v>Q4</v>
      </c>
      <c r="W2264" s="9">
        <f>MONTH(SalesDataTable[[#This Row],[Order Date]])</f>
        <v>11</v>
      </c>
      <c r="X2264" s="8" t="str">
        <f>TEXT(SalesDataTable[[#This Row],[Order Date]],"mmm")</f>
        <v>Nov</v>
      </c>
    </row>
    <row r="2265" spans="1:24" ht="16">
      <c r="A2265" s="2">
        <v>465</v>
      </c>
      <c r="B2265" s="3">
        <v>46330</v>
      </c>
      <c r="C2265" s="5">
        <f>YEAR(SalesDataTable[[#This Row],[Order Date]])</f>
        <v>2026</v>
      </c>
      <c r="D2265" s="14" t="str">
        <f>"Q"&amp;ROUNDUP(MONTH(SalesDataTable[[#This Row],[Order Date]])/3,0)</f>
        <v>Q4</v>
      </c>
      <c r="E2265" s="5">
        <f>MONTH(SalesDataTable[[#This Row],[Order Date]])</f>
        <v>11</v>
      </c>
      <c r="F2265" s="5" t="str">
        <f>TEXT(SalesDataTable[[#This Row],[Order Date]], "MMM")</f>
        <v>Nov</v>
      </c>
      <c r="G2265" s="4" t="s">
        <v>6</v>
      </c>
      <c r="H2265" s="4" t="s">
        <v>43</v>
      </c>
      <c r="I2265" s="4" t="s">
        <v>2</v>
      </c>
      <c r="J2265" s="4" t="s">
        <v>3</v>
      </c>
      <c r="K2265" s="4" t="s">
        <v>34</v>
      </c>
      <c r="L2265" s="4" t="s">
        <v>35</v>
      </c>
      <c r="M2265" s="9">
        <v>3</v>
      </c>
      <c r="N2265" s="6">
        <v>41.29</v>
      </c>
      <c r="O2265" s="7">
        <v>0.05</v>
      </c>
      <c r="P2265" s="6">
        <v>14.43</v>
      </c>
      <c r="Q2265" s="6">
        <f t="shared" si="140"/>
        <v>117.6765</v>
      </c>
      <c r="R2265" s="6">
        <f t="shared" si="141"/>
        <v>43.29</v>
      </c>
      <c r="S2265" s="6">
        <f t="shared" si="142"/>
        <v>74.386500000000012</v>
      </c>
      <c r="T2265" s="8">
        <f t="shared" si="143"/>
        <v>0.63212706020318421</v>
      </c>
      <c r="U2265" s="5">
        <f>YEAR(SalesDataTable[[#This Row],[Order Date]])</f>
        <v>2026</v>
      </c>
      <c r="V2265" s="8" t="str">
        <f>"Q"&amp;ROUNDUP(MONTH(SalesDataTable[[#This Row],[Order Date]])/3,0)</f>
        <v>Q4</v>
      </c>
      <c r="W2265" s="9">
        <f>MONTH(SalesDataTable[[#This Row],[Order Date]])</f>
        <v>11</v>
      </c>
      <c r="X2265" s="8" t="str">
        <f>TEXT(SalesDataTable[[#This Row],[Order Date]],"mmm")</f>
        <v>Nov</v>
      </c>
    </row>
    <row r="2266" spans="1:24" ht="16">
      <c r="A2266" s="2">
        <v>1449</v>
      </c>
      <c r="B2266" s="3">
        <v>46330</v>
      </c>
      <c r="C2266" s="5">
        <f>YEAR(SalesDataTable[[#This Row],[Order Date]])</f>
        <v>2026</v>
      </c>
      <c r="D2266" s="14" t="str">
        <f>"Q"&amp;ROUNDUP(MONTH(SalesDataTable[[#This Row],[Order Date]])/3,0)</f>
        <v>Q4</v>
      </c>
      <c r="E2266" s="5">
        <f>MONTH(SalesDataTable[[#This Row],[Order Date]])</f>
        <v>11</v>
      </c>
      <c r="F2266" s="5" t="str">
        <f>TEXT(SalesDataTable[[#This Row],[Order Date]], "MMM")</f>
        <v>Nov</v>
      </c>
      <c r="G2266" s="4" t="s">
        <v>20</v>
      </c>
      <c r="H2266" s="4" t="s">
        <v>33</v>
      </c>
      <c r="I2266" s="4" t="s">
        <v>2</v>
      </c>
      <c r="J2266" s="4" t="s">
        <v>3</v>
      </c>
      <c r="K2266" s="4" t="s">
        <v>4</v>
      </c>
      <c r="L2266" s="4" t="s">
        <v>22</v>
      </c>
      <c r="M2266" s="9">
        <v>1</v>
      </c>
      <c r="N2266" s="6">
        <v>50.76</v>
      </c>
      <c r="O2266" s="7">
        <v>0.1</v>
      </c>
      <c r="P2266" s="6">
        <v>22.72</v>
      </c>
      <c r="Q2266" s="6">
        <f t="shared" si="140"/>
        <v>45.683999999999997</v>
      </c>
      <c r="R2266" s="6">
        <f t="shared" si="141"/>
        <v>22.72</v>
      </c>
      <c r="S2266" s="6">
        <f t="shared" si="142"/>
        <v>22.963999999999999</v>
      </c>
      <c r="T2266" s="8">
        <f t="shared" si="143"/>
        <v>0.50267051921898254</v>
      </c>
      <c r="U2266" s="5">
        <f>YEAR(SalesDataTable[[#This Row],[Order Date]])</f>
        <v>2026</v>
      </c>
      <c r="V2266" s="8" t="str">
        <f>"Q"&amp;ROUNDUP(MONTH(SalesDataTable[[#This Row],[Order Date]])/3,0)</f>
        <v>Q4</v>
      </c>
      <c r="W2266" s="9">
        <f>MONTH(SalesDataTable[[#This Row],[Order Date]])</f>
        <v>11</v>
      </c>
      <c r="X2266" s="8" t="str">
        <f>TEXT(SalesDataTable[[#This Row],[Order Date]],"mmm")</f>
        <v>Nov</v>
      </c>
    </row>
    <row r="2267" spans="1:24" ht="16">
      <c r="A2267" s="2">
        <v>1802</v>
      </c>
      <c r="B2267" s="3">
        <v>46330</v>
      </c>
      <c r="C2267" s="5">
        <f>YEAR(SalesDataTable[[#This Row],[Order Date]])</f>
        <v>2026</v>
      </c>
      <c r="D2267" s="14" t="str">
        <f>"Q"&amp;ROUNDUP(MONTH(SalesDataTable[[#This Row],[Order Date]])/3,0)</f>
        <v>Q4</v>
      </c>
      <c r="E2267" s="5">
        <f>MONTH(SalesDataTable[[#This Row],[Order Date]])</f>
        <v>11</v>
      </c>
      <c r="F2267" s="5" t="str">
        <f>TEXT(SalesDataTable[[#This Row],[Order Date]], "MMM")</f>
        <v>Nov</v>
      </c>
      <c r="G2267" s="4" t="s">
        <v>11</v>
      </c>
      <c r="H2267" s="4" t="s">
        <v>52</v>
      </c>
      <c r="I2267" s="4" t="s">
        <v>19</v>
      </c>
      <c r="J2267" s="4" t="s">
        <v>16</v>
      </c>
      <c r="K2267" s="4" t="s">
        <v>14</v>
      </c>
      <c r="L2267" s="4" t="s">
        <v>15</v>
      </c>
      <c r="M2267" s="9">
        <v>1</v>
      </c>
      <c r="N2267" s="6">
        <v>35.94</v>
      </c>
      <c r="O2267" s="7">
        <v>0.05</v>
      </c>
      <c r="P2267" s="6">
        <v>13.39</v>
      </c>
      <c r="Q2267" s="6">
        <f t="shared" si="140"/>
        <v>34.142999999999994</v>
      </c>
      <c r="R2267" s="6">
        <f t="shared" si="141"/>
        <v>13.39</v>
      </c>
      <c r="S2267" s="6">
        <f t="shared" si="142"/>
        <v>20.752999999999993</v>
      </c>
      <c r="T2267" s="8">
        <f t="shared" si="143"/>
        <v>0.60782590867820629</v>
      </c>
      <c r="U2267" s="5">
        <f>YEAR(SalesDataTable[[#This Row],[Order Date]])</f>
        <v>2026</v>
      </c>
      <c r="V2267" s="8" t="str">
        <f>"Q"&amp;ROUNDUP(MONTH(SalesDataTable[[#This Row],[Order Date]])/3,0)</f>
        <v>Q4</v>
      </c>
      <c r="W2267" s="9">
        <f>MONTH(SalesDataTable[[#This Row],[Order Date]])</f>
        <v>11</v>
      </c>
      <c r="X2267" s="8" t="str">
        <f>TEXT(SalesDataTable[[#This Row],[Order Date]],"mmm")</f>
        <v>Nov</v>
      </c>
    </row>
    <row r="2268" spans="1:24" ht="16">
      <c r="A2268" s="2">
        <v>2645</v>
      </c>
      <c r="B2268" s="3">
        <v>46330</v>
      </c>
      <c r="C2268" s="5">
        <f>YEAR(SalesDataTable[[#This Row],[Order Date]])</f>
        <v>2026</v>
      </c>
      <c r="D2268" s="14" t="str">
        <f>"Q"&amp;ROUNDUP(MONTH(SalesDataTable[[#This Row],[Order Date]])/3,0)</f>
        <v>Q4</v>
      </c>
      <c r="E2268" s="5">
        <f>MONTH(SalesDataTable[[#This Row],[Order Date]])</f>
        <v>11</v>
      </c>
      <c r="F2268" s="5" t="str">
        <f>TEXT(SalesDataTable[[#This Row],[Order Date]], "MMM")</f>
        <v>Nov</v>
      </c>
      <c r="G2268" s="4" t="s">
        <v>0</v>
      </c>
      <c r="H2268" s="4" t="s">
        <v>50</v>
      </c>
      <c r="I2268" s="4" t="s">
        <v>19</v>
      </c>
      <c r="J2268" s="4" t="s">
        <v>13</v>
      </c>
      <c r="K2268" s="4" t="s">
        <v>9</v>
      </c>
      <c r="L2268" s="4" t="s">
        <v>46</v>
      </c>
      <c r="M2268" s="9">
        <v>4</v>
      </c>
      <c r="N2268" s="6">
        <v>70.010000000000005</v>
      </c>
      <c r="O2268" s="7">
        <v>0.05</v>
      </c>
      <c r="P2268" s="6">
        <v>31.43</v>
      </c>
      <c r="Q2268" s="6">
        <f t="shared" si="140"/>
        <v>266.03800000000001</v>
      </c>
      <c r="R2268" s="6">
        <f t="shared" si="141"/>
        <v>125.72</v>
      </c>
      <c r="S2268" s="6">
        <f t="shared" si="142"/>
        <v>140.31800000000001</v>
      </c>
      <c r="T2268" s="8">
        <f t="shared" si="143"/>
        <v>0.52743593020545942</v>
      </c>
      <c r="U2268" s="5">
        <f>YEAR(SalesDataTable[[#This Row],[Order Date]])</f>
        <v>2026</v>
      </c>
      <c r="V2268" s="8" t="str">
        <f>"Q"&amp;ROUNDUP(MONTH(SalesDataTable[[#This Row],[Order Date]])/3,0)</f>
        <v>Q4</v>
      </c>
      <c r="W2268" s="9">
        <f>MONTH(SalesDataTable[[#This Row],[Order Date]])</f>
        <v>11</v>
      </c>
      <c r="X2268" s="8" t="str">
        <f>TEXT(SalesDataTable[[#This Row],[Order Date]],"mmm")</f>
        <v>Nov</v>
      </c>
    </row>
    <row r="2269" spans="1:24" ht="16">
      <c r="A2269" s="2">
        <v>3539</v>
      </c>
      <c r="B2269" s="3">
        <v>46330</v>
      </c>
      <c r="C2269" s="5">
        <f>YEAR(SalesDataTable[[#This Row],[Order Date]])</f>
        <v>2026</v>
      </c>
      <c r="D2269" s="14" t="str">
        <f>"Q"&amp;ROUNDUP(MONTH(SalesDataTable[[#This Row],[Order Date]])/3,0)</f>
        <v>Q4</v>
      </c>
      <c r="E2269" s="5">
        <f>MONTH(SalesDataTable[[#This Row],[Order Date]])</f>
        <v>11</v>
      </c>
      <c r="F2269" s="5" t="str">
        <f>TEXT(SalesDataTable[[#This Row],[Order Date]], "MMM")</f>
        <v>Nov</v>
      </c>
      <c r="G2269" s="4" t="s">
        <v>0</v>
      </c>
      <c r="H2269" s="4" t="s">
        <v>50</v>
      </c>
      <c r="I2269" s="4" t="s">
        <v>28</v>
      </c>
      <c r="J2269" s="4" t="s">
        <v>3</v>
      </c>
      <c r="K2269" s="4" t="s">
        <v>9</v>
      </c>
      <c r="L2269" s="4" t="s">
        <v>37</v>
      </c>
      <c r="M2269" s="9">
        <v>3</v>
      </c>
      <c r="N2269" s="6">
        <v>152.32</v>
      </c>
      <c r="O2269" s="7">
        <v>0.1</v>
      </c>
      <c r="P2269" s="6">
        <v>79.36</v>
      </c>
      <c r="Q2269" s="6">
        <f t="shared" si="140"/>
        <v>411.26400000000001</v>
      </c>
      <c r="R2269" s="6">
        <f t="shared" si="141"/>
        <v>238.07999999999998</v>
      </c>
      <c r="S2269" s="6">
        <f t="shared" si="142"/>
        <v>173.18400000000003</v>
      </c>
      <c r="T2269" s="8">
        <f t="shared" si="143"/>
        <v>0.42110177404295057</v>
      </c>
      <c r="U2269" s="5">
        <f>YEAR(SalesDataTable[[#This Row],[Order Date]])</f>
        <v>2026</v>
      </c>
      <c r="V2269" s="8" t="str">
        <f>"Q"&amp;ROUNDUP(MONTH(SalesDataTable[[#This Row],[Order Date]])/3,0)</f>
        <v>Q4</v>
      </c>
      <c r="W2269" s="9">
        <f>MONTH(SalesDataTable[[#This Row],[Order Date]])</f>
        <v>11</v>
      </c>
      <c r="X2269" s="8" t="str">
        <f>TEXT(SalesDataTable[[#This Row],[Order Date]],"mmm")</f>
        <v>Nov</v>
      </c>
    </row>
    <row r="2270" spans="1:24" ht="16">
      <c r="A2270" s="2">
        <v>4309</v>
      </c>
      <c r="B2270" s="3">
        <v>46330</v>
      </c>
      <c r="C2270" s="5">
        <f>YEAR(SalesDataTable[[#This Row],[Order Date]])</f>
        <v>2026</v>
      </c>
      <c r="D2270" s="14" t="str">
        <f>"Q"&amp;ROUNDUP(MONTH(SalesDataTable[[#This Row],[Order Date]])/3,0)</f>
        <v>Q4</v>
      </c>
      <c r="E2270" s="5">
        <f>MONTH(SalesDataTable[[#This Row],[Order Date]])</f>
        <v>11</v>
      </c>
      <c r="F2270" s="5" t="str">
        <f>TEXT(SalesDataTable[[#This Row],[Order Date]], "MMM")</f>
        <v>Nov</v>
      </c>
      <c r="G2270" s="4" t="s">
        <v>20</v>
      </c>
      <c r="H2270" s="4" t="s">
        <v>33</v>
      </c>
      <c r="I2270" s="4" t="s">
        <v>2</v>
      </c>
      <c r="J2270" s="4" t="s">
        <v>16</v>
      </c>
      <c r="K2270" s="4" t="s">
        <v>4</v>
      </c>
      <c r="L2270" s="4" t="s">
        <v>22</v>
      </c>
      <c r="M2270" s="9">
        <v>1</v>
      </c>
      <c r="N2270" s="6">
        <v>50.32</v>
      </c>
      <c r="O2270" s="7">
        <v>0.05</v>
      </c>
      <c r="P2270" s="6">
        <v>22.46</v>
      </c>
      <c r="Q2270" s="6">
        <f t="shared" si="140"/>
        <v>47.803999999999995</v>
      </c>
      <c r="R2270" s="6">
        <f t="shared" si="141"/>
        <v>22.46</v>
      </c>
      <c r="S2270" s="6">
        <f t="shared" si="142"/>
        <v>25.343999999999994</v>
      </c>
      <c r="T2270" s="8">
        <f t="shared" si="143"/>
        <v>0.53016483976236295</v>
      </c>
      <c r="U2270" s="5">
        <f>YEAR(SalesDataTable[[#This Row],[Order Date]])</f>
        <v>2026</v>
      </c>
      <c r="V2270" s="8" t="str">
        <f>"Q"&amp;ROUNDUP(MONTH(SalesDataTable[[#This Row],[Order Date]])/3,0)</f>
        <v>Q4</v>
      </c>
      <c r="W2270" s="9">
        <f>MONTH(SalesDataTable[[#This Row],[Order Date]])</f>
        <v>11</v>
      </c>
      <c r="X2270" s="8" t="str">
        <f>TEXT(SalesDataTable[[#This Row],[Order Date]],"mmm")</f>
        <v>Nov</v>
      </c>
    </row>
    <row r="2271" spans="1:24" ht="16">
      <c r="A2271" s="2">
        <v>4355</v>
      </c>
      <c r="B2271" s="3">
        <v>46330</v>
      </c>
      <c r="C2271" s="5">
        <f>YEAR(SalesDataTable[[#This Row],[Order Date]])</f>
        <v>2026</v>
      </c>
      <c r="D2271" s="14" t="str">
        <f>"Q"&amp;ROUNDUP(MONTH(SalesDataTable[[#This Row],[Order Date]])/3,0)</f>
        <v>Q4</v>
      </c>
      <c r="E2271" s="5">
        <f>MONTH(SalesDataTable[[#This Row],[Order Date]])</f>
        <v>11</v>
      </c>
      <c r="F2271" s="5" t="str">
        <f>TEXT(SalesDataTable[[#This Row],[Order Date]], "MMM")</f>
        <v>Nov</v>
      </c>
      <c r="G2271" s="4" t="s">
        <v>11</v>
      </c>
      <c r="H2271" s="4" t="s">
        <v>12</v>
      </c>
      <c r="I2271" s="4" t="s">
        <v>19</v>
      </c>
      <c r="J2271" s="4" t="s">
        <v>3</v>
      </c>
      <c r="K2271" s="4" t="s">
        <v>9</v>
      </c>
      <c r="L2271" s="4" t="s">
        <v>37</v>
      </c>
      <c r="M2271" s="9">
        <v>2</v>
      </c>
      <c r="N2271" s="6">
        <v>151.04</v>
      </c>
      <c r="O2271" s="7">
        <v>0.15</v>
      </c>
      <c r="P2271" s="6">
        <v>76.97</v>
      </c>
      <c r="Q2271" s="6">
        <f t="shared" si="140"/>
        <v>256.76799999999997</v>
      </c>
      <c r="R2271" s="6">
        <f t="shared" si="141"/>
        <v>153.94</v>
      </c>
      <c r="S2271" s="6">
        <f t="shared" si="142"/>
        <v>102.82799999999997</v>
      </c>
      <c r="T2271" s="8">
        <f t="shared" si="143"/>
        <v>0.40047046360917243</v>
      </c>
      <c r="U2271" s="5">
        <f>YEAR(SalesDataTable[[#This Row],[Order Date]])</f>
        <v>2026</v>
      </c>
      <c r="V2271" s="8" t="str">
        <f>"Q"&amp;ROUNDUP(MONTH(SalesDataTable[[#This Row],[Order Date]])/3,0)</f>
        <v>Q4</v>
      </c>
      <c r="W2271" s="9">
        <f>MONTH(SalesDataTable[[#This Row],[Order Date]])</f>
        <v>11</v>
      </c>
      <c r="X2271" s="8" t="str">
        <f>TEXT(SalesDataTable[[#This Row],[Order Date]],"mmm")</f>
        <v>Nov</v>
      </c>
    </row>
    <row r="2272" spans="1:24" ht="16">
      <c r="A2272" s="2">
        <v>5052</v>
      </c>
      <c r="B2272" s="3">
        <v>46330</v>
      </c>
      <c r="C2272" s="5">
        <f>YEAR(SalesDataTable[[#This Row],[Order Date]])</f>
        <v>2026</v>
      </c>
      <c r="D2272" s="14" t="str">
        <f>"Q"&amp;ROUNDUP(MONTH(SalesDataTable[[#This Row],[Order Date]])/3,0)</f>
        <v>Q4</v>
      </c>
      <c r="E2272" s="5">
        <f>MONTH(SalesDataTable[[#This Row],[Order Date]])</f>
        <v>11</v>
      </c>
      <c r="F2272" s="5" t="str">
        <f>TEXT(SalesDataTable[[#This Row],[Order Date]], "MMM")</f>
        <v>Nov</v>
      </c>
      <c r="G2272" s="4" t="s">
        <v>0</v>
      </c>
      <c r="H2272" s="4" t="s">
        <v>50</v>
      </c>
      <c r="I2272" s="4" t="s">
        <v>28</v>
      </c>
      <c r="J2272" s="4" t="s">
        <v>3</v>
      </c>
      <c r="K2272" s="4" t="s">
        <v>4</v>
      </c>
      <c r="L2272" s="4" t="s">
        <v>26</v>
      </c>
      <c r="M2272" s="9">
        <v>3</v>
      </c>
      <c r="N2272" s="6">
        <v>41.12</v>
      </c>
      <c r="O2272" s="7">
        <v>0.1</v>
      </c>
      <c r="P2272" s="6">
        <v>16.670000000000002</v>
      </c>
      <c r="Q2272" s="6">
        <f t="shared" si="140"/>
        <v>111.02399999999999</v>
      </c>
      <c r="R2272" s="6">
        <f t="shared" si="141"/>
        <v>50.010000000000005</v>
      </c>
      <c r="S2272" s="6">
        <f t="shared" si="142"/>
        <v>61.013999999999982</v>
      </c>
      <c r="T2272" s="8">
        <f t="shared" si="143"/>
        <v>0.54955685257241671</v>
      </c>
      <c r="U2272" s="5">
        <f>YEAR(SalesDataTable[[#This Row],[Order Date]])</f>
        <v>2026</v>
      </c>
      <c r="V2272" s="8" t="str">
        <f>"Q"&amp;ROUNDUP(MONTH(SalesDataTable[[#This Row],[Order Date]])/3,0)</f>
        <v>Q4</v>
      </c>
      <c r="W2272" s="9">
        <f>MONTH(SalesDataTable[[#This Row],[Order Date]])</f>
        <v>11</v>
      </c>
      <c r="X2272" s="8" t="str">
        <f>TEXT(SalesDataTable[[#This Row],[Order Date]],"mmm")</f>
        <v>Nov</v>
      </c>
    </row>
    <row r="2273" spans="1:24" ht="16">
      <c r="A2273" s="2">
        <v>9</v>
      </c>
      <c r="B2273" s="3">
        <v>46331</v>
      </c>
      <c r="C2273" s="5">
        <f>YEAR(SalesDataTable[[#This Row],[Order Date]])</f>
        <v>2026</v>
      </c>
      <c r="D2273" s="14" t="str">
        <f>"Q"&amp;ROUNDUP(MONTH(SalesDataTable[[#This Row],[Order Date]])/3,0)</f>
        <v>Q4</v>
      </c>
      <c r="E2273" s="5">
        <f>MONTH(SalesDataTable[[#This Row],[Order Date]])</f>
        <v>11</v>
      </c>
      <c r="F2273" s="5" t="str">
        <f>TEXT(SalesDataTable[[#This Row],[Order Date]], "MMM")</f>
        <v>Nov</v>
      </c>
      <c r="G2273" s="4" t="s">
        <v>0</v>
      </c>
      <c r="H2273" s="4" t="s">
        <v>50</v>
      </c>
      <c r="I2273" s="4" t="s">
        <v>2</v>
      </c>
      <c r="J2273" s="4" t="s">
        <v>13</v>
      </c>
      <c r="K2273" s="4" t="s">
        <v>9</v>
      </c>
      <c r="L2273" s="4" t="s">
        <v>17</v>
      </c>
      <c r="M2273" s="9">
        <v>1</v>
      </c>
      <c r="N2273" s="6">
        <v>140.59</v>
      </c>
      <c r="O2273" s="7">
        <v>0.1</v>
      </c>
      <c r="P2273" s="6">
        <v>79.510000000000005</v>
      </c>
      <c r="Q2273" s="6">
        <f t="shared" si="140"/>
        <v>126.53100000000001</v>
      </c>
      <c r="R2273" s="6">
        <f t="shared" si="141"/>
        <v>79.510000000000005</v>
      </c>
      <c r="S2273" s="6">
        <f t="shared" si="142"/>
        <v>47.021000000000001</v>
      </c>
      <c r="T2273" s="8">
        <f t="shared" si="143"/>
        <v>0.37161644182058151</v>
      </c>
      <c r="U2273" s="5">
        <f>YEAR(SalesDataTable[[#This Row],[Order Date]])</f>
        <v>2026</v>
      </c>
      <c r="V2273" s="8" t="str">
        <f>"Q"&amp;ROUNDUP(MONTH(SalesDataTable[[#This Row],[Order Date]])/3,0)</f>
        <v>Q4</v>
      </c>
      <c r="W2273" s="9">
        <f>MONTH(SalesDataTable[[#This Row],[Order Date]])</f>
        <v>11</v>
      </c>
      <c r="X2273" s="8" t="str">
        <f>TEXT(SalesDataTable[[#This Row],[Order Date]],"mmm")</f>
        <v>Nov</v>
      </c>
    </row>
    <row r="2274" spans="1:24" ht="16">
      <c r="A2274" s="2">
        <v>703</v>
      </c>
      <c r="B2274" s="3">
        <v>46331</v>
      </c>
      <c r="C2274" s="5">
        <f>YEAR(SalesDataTable[[#This Row],[Order Date]])</f>
        <v>2026</v>
      </c>
      <c r="D2274" s="14" t="str">
        <f>"Q"&amp;ROUNDUP(MONTH(SalesDataTable[[#This Row],[Order Date]])/3,0)</f>
        <v>Q4</v>
      </c>
      <c r="E2274" s="5">
        <f>MONTH(SalesDataTable[[#This Row],[Order Date]])</f>
        <v>11</v>
      </c>
      <c r="F2274" s="5" t="str">
        <f>TEXT(SalesDataTable[[#This Row],[Order Date]], "MMM")</f>
        <v>Nov</v>
      </c>
      <c r="G2274" s="4" t="s">
        <v>6</v>
      </c>
      <c r="H2274" s="4" t="s">
        <v>49</v>
      </c>
      <c r="I2274" s="4" t="s">
        <v>2</v>
      </c>
      <c r="J2274" s="4" t="s">
        <v>3</v>
      </c>
      <c r="K2274" s="4" t="s">
        <v>14</v>
      </c>
      <c r="L2274" s="4" t="s">
        <v>48</v>
      </c>
      <c r="M2274" s="9">
        <v>2</v>
      </c>
      <c r="N2274" s="6">
        <v>160.68</v>
      </c>
      <c r="O2274" s="7">
        <v>0</v>
      </c>
      <c r="P2274" s="6">
        <v>89.49</v>
      </c>
      <c r="Q2274" s="6">
        <f t="shared" si="140"/>
        <v>321.36</v>
      </c>
      <c r="R2274" s="6">
        <f t="shared" si="141"/>
        <v>178.98</v>
      </c>
      <c r="S2274" s="6">
        <f t="shared" si="142"/>
        <v>142.38000000000002</v>
      </c>
      <c r="T2274" s="8">
        <f t="shared" si="143"/>
        <v>0.4430545182972368</v>
      </c>
      <c r="U2274" s="5">
        <f>YEAR(SalesDataTable[[#This Row],[Order Date]])</f>
        <v>2026</v>
      </c>
      <c r="V2274" s="8" t="str">
        <f>"Q"&amp;ROUNDUP(MONTH(SalesDataTable[[#This Row],[Order Date]])/3,0)</f>
        <v>Q4</v>
      </c>
      <c r="W2274" s="9">
        <f>MONTH(SalesDataTable[[#This Row],[Order Date]])</f>
        <v>11</v>
      </c>
      <c r="X2274" s="8" t="str">
        <f>TEXT(SalesDataTable[[#This Row],[Order Date]],"mmm")</f>
        <v>Nov</v>
      </c>
    </row>
    <row r="2275" spans="1:24" ht="16">
      <c r="A2275" s="2">
        <v>1627</v>
      </c>
      <c r="B2275" s="3">
        <v>46331</v>
      </c>
      <c r="C2275" s="5">
        <f>YEAR(SalesDataTable[[#This Row],[Order Date]])</f>
        <v>2026</v>
      </c>
      <c r="D2275" s="14" t="str">
        <f>"Q"&amp;ROUNDUP(MONTH(SalesDataTable[[#This Row],[Order Date]])/3,0)</f>
        <v>Q4</v>
      </c>
      <c r="E2275" s="5">
        <f>MONTH(SalesDataTable[[#This Row],[Order Date]])</f>
        <v>11</v>
      </c>
      <c r="F2275" s="5" t="str">
        <f>TEXT(SalesDataTable[[#This Row],[Order Date]], "MMM")</f>
        <v>Nov</v>
      </c>
      <c r="G2275" s="4" t="s">
        <v>20</v>
      </c>
      <c r="H2275" s="4" t="s">
        <v>21</v>
      </c>
      <c r="I2275" s="4" t="s">
        <v>2</v>
      </c>
      <c r="J2275" s="4" t="s">
        <v>3</v>
      </c>
      <c r="K2275" s="4" t="s">
        <v>34</v>
      </c>
      <c r="L2275" s="4" t="s">
        <v>45</v>
      </c>
      <c r="M2275" s="9">
        <v>6</v>
      </c>
      <c r="N2275" s="6">
        <v>49.7</v>
      </c>
      <c r="O2275" s="7">
        <v>0</v>
      </c>
      <c r="P2275" s="6">
        <v>22.34</v>
      </c>
      <c r="Q2275" s="6">
        <f t="shared" si="140"/>
        <v>298.20000000000005</v>
      </c>
      <c r="R2275" s="6">
        <f t="shared" si="141"/>
        <v>134.04</v>
      </c>
      <c r="S2275" s="6">
        <f t="shared" si="142"/>
        <v>164.16000000000005</v>
      </c>
      <c r="T2275" s="8">
        <f t="shared" si="143"/>
        <v>0.55050301810865199</v>
      </c>
      <c r="U2275" s="5">
        <f>YEAR(SalesDataTable[[#This Row],[Order Date]])</f>
        <v>2026</v>
      </c>
      <c r="V2275" s="8" t="str">
        <f>"Q"&amp;ROUNDUP(MONTH(SalesDataTable[[#This Row],[Order Date]])/3,0)</f>
        <v>Q4</v>
      </c>
      <c r="W2275" s="9">
        <f>MONTH(SalesDataTable[[#This Row],[Order Date]])</f>
        <v>11</v>
      </c>
      <c r="X2275" s="8" t="str">
        <f>TEXT(SalesDataTable[[#This Row],[Order Date]],"mmm")</f>
        <v>Nov</v>
      </c>
    </row>
    <row r="2276" spans="1:24" ht="16">
      <c r="A2276" s="2">
        <v>1760</v>
      </c>
      <c r="B2276" s="3">
        <v>46331</v>
      </c>
      <c r="C2276" s="5">
        <f>YEAR(SalesDataTable[[#This Row],[Order Date]])</f>
        <v>2026</v>
      </c>
      <c r="D2276" s="14" t="str">
        <f>"Q"&amp;ROUNDUP(MONTH(SalesDataTable[[#This Row],[Order Date]])/3,0)</f>
        <v>Q4</v>
      </c>
      <c r="E2276" s="5">
        <f>MONTH(SalesDataTable[[#This Row],[Order Date]])</f>
        <v>11</v>
      </c>
      <c r="F2276" s="5" t="str">
        <f>TEXT(SalesDataTable[[#This Row],[Order Date]], "MMM")</f>
        <v>Nov</v>
      </c>
      <c r="G2276" s="4" t="s">
        <v>6</v>
      </c>
      <c r="H2276" s="4" t="s">
        <v>41</v>
      </c>
      <c r="I2276" s="4" t="s">
        <v>19</v>
      </c>
      <c r="J2276" s="4" t="s">
        <v>3</v>
      </c>
      <c r="K2276" s="4" t="s">
        <v>4</v>
      </c>
      <c r="L2276" s="4" t="s">
        <v>5</v>
      </c>
      <c r="M2276" s="9">
        <v>3</v>
      </c>
      <c r="N2276" s="6">
        <v>80.400000000000006</v>
      </c>
      <c r="O2276" s="7">
        <v>0.05</v>
      </c>
      <c r="P2276" s="6">
        <v>42.82</v>
      </c>
      <c r="Q2276" s="6">
        <f t="shared" si="140"/>
        <v>229.14000000000001</v>
      </c>
      <c r="R2276" s="6">
        <f t="shared" si="141"/>
        <v>128.46</v>
      </c>
      <c r="S2276" s="6">
        <f t="shared" si="142"/>
        <v>100.68</v>
      </c>
      <c r="T2276" s="8">
        <f t="shared" si="143"/>
        <v>0.43938203718250851</v>
      </c>
      <c r="U2276" s="5">
        <f>YEAR(SalesDataTable[[#This Row],[Order Date]])</f>
        <v>2026</v>
      </c>
      <c r="V2276" s="8" t="str">
        <f>"Q"&amp;ROUNDUP(MONTH(SalesDataTable[[#This Row],[Order Date]])/3,0)</f>
        <v>Q4</v>
      </c>
      <c r="W2276" s="9">
        <f>MONTH(SalesDataTable[[#This Row],[Order Date]])</f>
        <v>11</v>
      </c>
      <c r="X2276" s="8" t="str">
        <f>TEXT(SalesDataTable[[#This Row],[Order Date]],"mmm")</f>
        <v>Nov</v>
      </c>
    </row>
    <row r="2277" spans="1:24" ht="16">
      <c r="A2277" s="2">
        <v>2268</v>
      </c>
      <c r="B2277" s="3">
        <v>46331</v>
      </c>
      <c r="C2277" s="5">
        <f>YEAR(SalesDataTable[[#This Row],[Order Date]])</f>
        <v>2026</v>
      </c>
      <c r="D2277" s="14" t="str">
        <f>"Q"&amp;ROUNDUP(MONTH(SalesDataTable[[#This Row],[Order Date]])/3,0)</f>
        <v>Q4</v>
      </c>
      <c r="E2277" s="5">
        <f>MONTH(SalesDataTable[[#This Row],[Order Date]])</f>
        <v>11</v>
      </c>
      <c r="F2277" s="5" t="str">
        <f>TEXT(SalesDataTable[[#This Row],[Order Date]], "MMM")</f>
        <v>Nov</v>
      </c>
      <c r="G2277" s="4" t="s">
        <v>6</v>
      </c>
      <c r="H2277" s="4" t="s">
        <v>7</v>
      </c>
      <c r="I2277" s="4" t="s">
        <v>19</v>
      </c>
      <c r="J2277" s="4" t="s">
        <v>13</v>
      </c>
      <c r="K2277" s="4" t="s">
        <v>9</v>
      </c>
      <c r="L2277" s="4" t="s">
        <v>37</v>
      </c>
      <c r="M2277" s="9">
        <v>4</v>
      </c>
      <c r="N2277" s="6">
        <v>151.38999999999999</v>
      </c>
      <c r="O2277" s="7">
        <v>0.05</v>
      </c>
      <c r="P2277" s="6">
        <v>80.66</v>
      </c>
      <c r="Q2277" s="6">
        <f t="shared" si="140"/>
        <v>575.28199999999993</v>
      </c>
      <c r="R2277" s="6">
        <f t="shared" si="141"/>
        <v>322.64</v>
      </c>
      <c r="S2277" s="6">
        <f t="shared" si="142"/>
        <v>252.64199999999994</v>
      </c>
      <c r="T2277" s="8">
        <f t="shared" si="143"/>
        <v>0.43916201097896329</v>
      </c>
      <c r="U2277" s="5">
        <f>YEAR(SalesDataTable[[#This Row],[Order Date]])</f>
        <v>2026</v>
      </c>
      <c r="V2277" s="8" t="str">
        <f>"Q"&amp;ROUNDUP(MONTH(SalesDataTable[[#This Row],[Order Date]])/3,0)</f>
        <v>Q4</v>
      </c>
      <c r="W2277" s="9">
        <f>MONTH(SalesDataTable[[#This Row],[Order Date]])</f>
        <v>11</v>
      </c>
      <c r="X2277" s="8" t="str">
        <f>TEXT(SalesDataTable[[#This Row],[Order Date]],"mmm")</f>
        <v>Nov</v>
      </c>
    </row>
    <row r="2278" spans="1:24" ht="16">
      <c r="A2278" s="2">
        <v>2636</v>
      </c>
      <c r="B2278" s="3">
        <v>46331</v>
      </c>
      <c r="C2278" s="5">
        <f>YEAR(SalesDataTable[[#This Row],[Order Date]])</f>
        <v>2026</v>
      </c>
      <c r="D2278" s="14" t="str">
        <f>"Q"&amp;ROUNDUP(MONTH(SalesDataTable[[#This Row],[Order Date]])/3,0)</f>
        <v>Q4</v>
      </c>
      <c r="E2278" s="5">
        <f>MONTH(SalesDataTable[[#This Row],[Order Date]])</f>
        <v>11</v>
      </c>
      <c r="F2278" s="5" t="str">
        <f>TEXT(SalesDataTable[[#This Row],[Order Date]], "MMM")</f>
        <v>Nov</v>
      </c>
      <c r="G2278" s="4" t="s">
        <v>6</v>
      </c>
      <c r="H2278" s="4" t="s">
        <v>49</v>
      </c>
      <c r="I2278" s="4" t="s">
        <v>19</v>
      </c>
      <c r="J2278" s="4" t="s">
        <v>16</v>
      </c>
      <c r="K2278" s="4" t="s">
        <v>14</v>
      </c>
      <c r="L2278" s="4" t="s">
        <v>32</v>
      </c>
      <c r="M2278" s="9">
        <v>2</v>
      </c>
      <c r="N2278" s="6">
        <v>45.44</v>
      </c>
      <c r="O2278" s="7">
        <v>0.05</v>
      </c>
      <c r="P2278" s="6">
        <v>18.2</v>
      </c>
      <c r="Q2278" s="6">
        <f t="shared" si="140"/>
        <v>86.335999999999999</v>
      </c>
      <c r="R2278" s="6">
        <f t="shared" si="141"/>
        <v>36.4</v>
      </c>
      <c r="S2278" s="6">
        <f t="shared" si="142"/>
        <v>49.936</v>
      </c>
      <c r="T2278" s="8">
        <f t="shared" si="143"/>
        <v>0.57839140103780584</v>
      </c>
      <c r="U2278" s="5">
        <f>YEAR(SalesDataTable[[#This Row],[Order Date]])</f>
        <v>2026</v>
      </c>
      <c r="V2278" s="8" t="str">
        <f>"Q"&amp;ROUNDUP(MONTH(SalesDataTable[[#This Row],[Order Date]])/3,0)</f>
        <v>Q4</v>
      </c>
      <c r="W2278" s="9">
        <f>MONTH(SalesDataTable[[#This Row],[Order Date]])</f>
        <v>11</v>
      </c>
      <c r="X2278" s="8" t="str">
        <f>TEXT(SalesDataTable[[#This Row],[Order Date]],"mmm")</f>
        <v>Nov</v>
      </c>
    </row>
    <row r="2279" spans="1:24" ht="16">
      <c r="A2279" s="2">
        <v>3255</v>
      </c>
      <c r="B2279" s="3">
        <v>46331</v>
      </c>
      <c r="C2279" s="5">
        <f>YEAR(SalesDataTable[[#This Row],[Order Date]])</f>
        <v>2026</v>
      </c>
      <c r="D2279" s="14" t="str">
        <f>"Q"&amp;ROUNDUP(MONTH(SalesDataTable[[#This Row],[Order Date]])/3,0)</f>
        <v>Q4</v>
      </c>
      <c r="E2279" s="5">
        <f>MONTH(SalesDataTable[[#This Row],[Order Date]])</f>
        <v>11</v>
      </c>
      <c r="F2279" s="5" t="str">
        <f>TEXT(SalesDataTable[[#This Row],[Order Date]], "MMM")</f>
        <v>Nov</v>
      </c>
      <c r="G2279" s="4" t="s">
        <v>20</v>
      </c>
      <c r="H2279" s="4" t="s">
        <v>47</v>
      </c>
      <c r="I2279" s="4" t="s">
        <v>2</v>
      </c>
      <c r="J2279" s="4" t="s">
        <v>13</v>
      </c>
      <c r="K2279" s="4" t="s">
        <v>9</v>
      </c>
      <c r="L2279" s="4" t="s">
        <v>46</v>
      </c>
      <c r="M2279" s="9">
        <v>2</v>
      </c>
      <c r="N2279" s="6">
        <v>70.790000000000006</v>
      </c>
      <c r="O2279" s="7">
        <v>0.15</v>
      </c>
      <c r="P2279" s="6">
        <v>33.32</v>
      </c>
      <c r="Q2279" s="6">
        <f t="shared" si="140"/>
        <v>120.343</v>
      </c>
      <c r="R2279" s="6">
        <f t="shared" si="141"/>
        <v>66.64</v>
      </c>
      <c r="S2279" s="6">
        <f t="shared" si="142"/>
        <v>53.703000000000003</v>
      </c>
      <c r="T2279" s="8">
        <f t="shared" si="143"/>
        <v>0.44624947026416162</v>
      </c>
      <c r="U2279" s="5">
        <f>YEAR(SalesDataTable[[#This Row],[Order Date]])</f>
        <v>2026</v>
      </c>
      <c r="V2279" s="8" t="str">
        <f>"Q"&amp;ROUNDUP(MONTH(SalesDataTable[[#This Row],[Order Date]])/3,0)</f>
        <v>Q4</v>
      </c>
      <c r="W2279" s="9">
        <f>MONTH(SalesDataTable[[#This Row],[Order Date]])</f>
        <v>11</v>
      </c>
      <c r="X2279" s="8" t="str">
        <f>TEXT(SalesDataTable[[#This Row],[Order Date]],"mmm")</f>
        <v>Nov</v>
      </c>
    </row>
    <row r="2280" spans="1:24" ht="16">
      <c r="A2280" s="2">
        <v>4326</v>
      </c>
      <c r="B2280" s="3">
        <v>46331</v>
      </c>
      <c r="C2280" s="5">
        <f>YEAR(SalesDataTable[[#This Row],[Order Date]])</f>
        <v>2026</v>
      </c>
      <c r="D2280" s="14" t="str">
        <f>"Q"&amp;ROUNDUP(MONTH(SalesDataTable[[#This Row],[Order Date]])/3,0)</f>
        <v>Q4</v>
      </c>
      <c r="E2280" s="5">
        <f>MONTH(SalesDataTable[[#This Row],[Order Date]])</f>
        <v>11</v>
      </c>
      <c r="F2280" s="5" t="str">
        <f>TEXT(SalesDataTable[[#This Row],[Order Date]], "MMM")</f>
        <v>Nov</v>
      </c>
      <c r="G2280" s="4" t="s">
        <v>11</v>
      </c>
      <c r="H2280" s="4" t="s">
        <v>25</v>
      </c>
      <c r="I2280" s="4" t="s">
        <v>19</v>
      </c>
      <c r="J2280" s="4" t="s">
        <v>3</v>
      </c>
      <c r="K2280" s="4" t="s">
        <v>14</v>
      </c>
      <c r="L2280" s="4" t="s">
        <v>15</v>
      </c>
      <c r="M2280" s="9">
        <v>1</v>
      </c>
      <c r="N2280" s="6">
        <v>35.630000000000003</v>
      </c>
      <c r="O2280" s="7">
        <v>0</v>
      </c>
      <c r="P2280" s="6">
        <v>13.47</v>
      </c>
      <c r="Q2280" s="6">
        <f t="shared" si="140"/>
        <v>35.630000000000003</v>
      </c>
      <c r="R2280" s="6">
        <f t="shared" si="141"/>
        <v>13.47</v>
      </c>
      <c r="S2280" s="6">
        <f t="shared" si="142"/>
        <v>22.160000000000004</v>
      </c>
      <c r="T2280" s="8">
        <f t="shared" si="143"/>
        <v>0.62194779680044909</v>
      </c>
      <c r="U2280" s="5">
        <f>YEAR(SalesDataTable[[#This Row],[Order Date]])</f>
        <v>2026</v>
      </c>
      <c r="V2280" s="8" t="str">
        <f>"Q"&amp;ROUNDUP(MONTH(SalesDataTable[[#This Row],[Order Date]])/3,0)</f>
        <v>Q4</v>
      </c>
      <c r="W2280" s="9">
        <f>MONTH(SalesDataTable[[#This Row],[Order Date]])</f>
        <v>11</v>
      </c>
      <c r="X2280" s="8" t="str">
        <f>TEXT(SalesDataTable[[#This Row],[Order Date]],"mmm")</f>
        <v>Nov</v>
      </c>
    </row>
    <row r="2281" spans="1:24" ht="16">
      <c r="A2281" s="2">
        <v>4346</v>
      </c>
      <c r="B2281" s="3">
        <v>46331</v>
      </c>
      <c r="C2281" s="5">
        <f>YEAR(SalesDataTable[[#This Row],[Order Date]])</f>
        <v>2026</v>
      </c>
      <c r="D2281" s="14" t="str">
        <f>"Q"&amp;ROUNDUP(MONTH(SalesDataTable[[#This Row],[Order Date]])/3,0)</f>
        <v>Q4</v>
      </c>
      <c r="E2281" s="5">
        <f>MONTH(SalesDataTable[[#This Row],[Order Date]])</f>
        <v>11</v>
      </c>
      <c r="F2281" s="5" t="str">
        <f>TEXT(SalesDataTable[[#This Row],[Order Date]], "MMM")</f>
        <v>Nov</v>
      </c>
      <c r="G2281" s="4" t="s">
        <v>0</v>
      </c>
      <c r="H2281" s="4" t="s">
        <v>50</v>
      </c>
      <c r="I2281" s="4" t="s">
        <v>2</v>
      </c>
      <c r="J2281" s="4" t="s">
        <v>16</v>
      </c>
      <c r="K2281" s="4" t="s">
        <v>9</v>
      </c>
      <c r="L2281" s="4" t="s">
        <v>46</v>
      </c>
      <c r="M2281" s="9">
        <v>3</v>
      </c>
      <c r="N2281" s="6">
        <v>73.010000000000005</v>
      </c>
      <c r="O2281" s="7">
        <v>0.15</v>
      </c>
      <c r="P2281" s="6">
        <v>32.49</v>
      </c>
      <c r="Q2281" s="6">
        <f t="shared" si="140"/>
        <v>186.17550000000003</v>
      </c>
      <c r="R2281" s="6">
        <f t="shared" si="141"/>
        <v>97.47</v>
      </c>
      <c r="S2281" s="6">
        <f t="shared" si="142"/>
        <v>88.705500000000029</v>
      </c>
      <c r="T2281" s="8">
        <f t="shared" si="143"/>
        <v>0.47646172562984934</v>
      </c>
      <c r="U2281" s="5">
        <f>YEAR(SalesDataTable[[#This Row],[Order Date]])</f>
        <v>2026</v>
      </c>
      <c r="V2281" s="8" t="str">
        <f>"Q"&amp;ROUNDUP(MONTH(SalesDataTable[[#This Row],[Order Date]])/3,0)</f>
        <v>Q4</v>
      </c>
      <c r="W2281" s="9">
        <f>MONTH(SalesDataTable[[#This Row],[Order Date]])</f>
        <v>11</v>
      </c>
      <c r="X2281" s="8" t="str">
        <f>TEXT(SalesDataTable[[#This Row],[Order Date]],"mmm")</f>
        <v>Nov</v>
      </c>
    </row>
    <row r="2282" spans="1:24" ht="16">
      <c r="A2282" s="2">
        <v>266</v>
      </c>
      <c r="B2282" s="3">
        <v>46332</v>
      </c>
      <c r="C2282" s="5">
        <f>YEAR(SalesDataTable[[#This Row],[Order Date]])</f>
        <v>2026</v>
      </c>
      <c r="D2282" s="14" t="str">
        <f>"Q"&amp;ROUNDUP(MONTH(SalesDataTable[[#This Row],[Order Date]])/3,0)</f>
        <v>Q4</v>
      </c>
      <c r="E2282" s="5">
        <f>MONTH(SalesDataTable[[#This Row],[Order Date]])</f>
        <v>11</v>
      </c>
      <c r="F2282" s="5" t="str">
        <f>TEXT(SalesDataTable[[#This Row],[Order Date]], "MMM")</f>
        <v>Nov</v>
      </c>
      <c r="G2282" s="4" t="s">
        <v>6</v>
      </c>
      <c r="H2282" s="4" t="s">
        <v>7</v>
      </c>
      <c r="I2282" s="4" t="s">
        <v>28</v>
      </c>
      <c r="J2282" s="4" t="s">
        <v>16</v>
      </c>
      <c r="K2282" s="4" t="s">
        <v>9</v>
      </c>
      <c r="L2282" s="4" t="s">
        <v>10</v>
      </c>
      <c r="M2282" s="9">
        <v>1</v>
      </c>
      <c r="N2282" s="6">
        <v>93.48</v>
      </c>
      <c r="O2282" s="7">
        <v>0.05</v>
      </c>
      <c r="P2282" s="6">
        <v>46.34</v>
      </c>
      <c r="Q2282" s="6">
        <f t="shared" si="140"/>
        <v>88.805999999999997</v>
      </c>
      <c r="R2282" s="6">
        <f t="shared" si="141"/>
        <v>46.34</v>
      </c>
      <c r="S2282" s="6">
        <f t="shared" si="142"/>
        <v>42.465999999999994</v>
      </c>
      <c r="T2282" s="8">
        <f t="shared" si="143"/>
        <v>0.47818841069297113</v>
      </c>
      <c r="U2282" s="5">
        <f>YEAR(SalesDataTable[[#This Row],[Order Date]])</f>
        <v>2026</v>
      </c>
      <c r="V2282" s="8" t="str">
        <f>"Q"&amp;ROUNDUP(MONTH(SalesDataTable[[#This Row],[Order Date]])/3,0)</f>
        <v>Q4</v>
      </c>
      <c r="W2282" s="9">
        <f>MONTH(SalesDataTable[[#This Row],[Order Date]])</f>
        <v>11</v>
      </c>
      <c r="X2282" s="8" t="str">
        <f>TEXT(SalesDataTable[[#This Row],[Order Date]],"mmm")</f>
        <v>Nov</v>
      </c>
    </row>
    <row r="2283" spans="1:24" ht="16">
      <c r="A2283" s="2">
        <v>274</v>
      </c>
      <c r="B2283" s="3">
        <v>46332</v>
      </c>
      <c r="C2283" s="5">
        <f>YEAR(SalesDataTable[[#This Row],[Order Date]])</f>
        <v>2026</v>
      </c>
      <c r="D2283" s="14" t="str">
        <f>"Q"&amp;ROUNDUP(MONTH(SalesDataTable[[#This Row],[Order Date]])/3,0)</f>
        <v>Q4</v>
      </c>
      <c r="E2283" s="5">
        <f>MONTH(SalesDataTable[[#This Row],[Order Date]])</f>
        <v>11</v>
      </c>
      <c r="F2283" s="5" t="str">
        <f>TEXT(SalesDataTable[[#This Row],[Order Date]], "MMM")</f>
        <v>Nov</v>
      </c>
      <c r="G2283" s="4" t="s">
        <v>6</v>
      </c>
      <c r="H2283" s="4" t="s">
        <v>7</v>
      </c>
      <c r="I2283" s="4" t="s">
        <v>2</v>
      </c>
      <c r="J2283" s="4" t="s">
        <v>16</v>
      </c>
      <c r="K2283" s="4" t="s">
        <v>4</v>
      </c>
      <c r="L2283" s="4" t="s">
        <v>5</v>
      </c>
      <c r="M2283" s="9">
        <v>1</v>
      </c>
      <c r="N2283" s="6">
        <v>82.89</v>
      </c>
      <c r="O2283" s="7">
        <v>0</v>
      </c>
      <c r="P2283" s="6">
        <v>41.44</v>
      </c>
      <c r="Q2283" s="6">
        <f t="shared" si="140"/>
        <v>82.89</v>
      </c>
      <c r="R2283" s="6">
        <f t="shared" si="141"/>
        <v>41.44</v>
      </c>
      <c r="S2283" s="6">
        <f t="shared" si="142"/>
        <v>41.45</v>
      </c>
      <c r="T2283" s="8">
        <f t="shared" si="143"/>
        <v>0.50006032090722652</v>
      </c>
      <c r="U2283" s="5">
        <f>YEAR(SalesDataTable[[#This Row],[Order Date]])</f>
        <v>2026</v>
      </c>
      <c r="V2283" s="8" t="str">
        <f>"Q"&amp;ROUNDUP(MONTH(SalesDataTable[[#This Row],[Order Date]])/3,0)</f>
        <v>Q4</v>
      </c>
      <c r="W2283" s="9">
        <f>MONTH(SalesDataTable[[#This Row],[Order Date]])</f>
        <v>11</v>
      </c>
      <c r="X2283" s="8" t="str">
        <f>TEXT(SalesDataTable[[#This Row],[Order Date]],"mmm")</f>
        <v>Nov</v>
      </c>
    </row>
    <row r="2284" spans="1:24" ht="16">
      <c r="A2284" s="2">
        <v>1135</v>
      </c>
      <c r="B2284" s="3">
        <v>46332</v>
      </c>
      <c r="C2284" s="5">
        <f>YEAR(SalesDataTable[[#This Row],[Order Date]])</f>
        <v>2026</v>
      </c>
      <c r="D2284" s="14" t="str">
        <f>"Q"&amp;ROUNDUP(MONTH(SalesDataTable[[#This Row],[Order Date]])/3,0)</f>
        <v>Q4</v>
      </c>
      <c r="E2284" s="5">
        <f>MONTH(SalesDataTable[[#This Row],[Order Date]])</f>
        <v>11</v>
      </c>
      <c r="F2284" s="5" t="str">
        <f>TEXT(SalesDataTable[[#This Row],[Order Date]], "MMM")</f>
        <v>Nov</v>
      </c>
      <c r="G2284" s="4" t="s">
        <v>20</v>
      </c>
      <c r="H2284" s="4" t="s">
        <v>31</v>
      </c>
      <c r="I2284" s="4" t="s">
        <v>2</v>
      </c>
      <c r="J2284" s="4" t="s">
        <v>13</v>
      </c>
      <c r="K2284" s="4" t="s">
        <v>14</v>
      </c>
      <c r="L2284" s="4" t="s">
        <v>15</v>
      </c>
      <c r="M2284" s="9">
        <v>2</v>
      </c>
      <c r="N2284" s="6">
        <v>35.71</v>
      </c>
      <c r="O2284" s="7">
        <v>0.2</v>
      </c>
      <c r="P2284" s="6">
        <v>13.48</v>
      </c>
      <c r="Q2284" s="6">
        <f t="shared" si="140"/>
        <v>57.136000000000003</v>
      </c>
      <c r="R2284" s="6">
        <f t="shared" si="141"/>
        <v>26.96</v>
      </c>
      <c r="S2284" s="6">
        <f t="shared" si="142"/>
        <v>30.176000000000002</v>
      </c>
      <c r="T2284" s="8">
        <f t="shared" si="143"/>
        <v>0.52814337720526461</v>
      </c>
      <c r="U2284" s="5">
        <f>YEAR(SalesDataTable[[#This Row],[Order Date]])</f>
        <v>2026</v>
      </c>
      <c r="V2284" s="8" t="str">
        <f>"Q"&amp;ROUNDUP(MONTH(SalesDataTable[[#This Row],[Order Date]])/3,0)</f>
        <v>Q4</v>
      </c>
      <c r="W2284" s="9">
        <f>MONTH(SalesDataTable[[#This Row],[Order Date]])</f>
        <v>11</v>
      </c>
      <c r="X2284" s="8" t="str">
        <f>TEXT(SalesDataTable[[#This Row],[Order Date]],"mmm")</f>
        <v>Nov</v>
      </c>
    </row>
    <row r="2285" spans="1:24" ht="16">
      <c r="A2285" s="2">
        <v>2166</v>
      </c>
      <c r="B2285" s="3">
        <v>46332</v>
      </c>
      <c r="C2285" s="5">
        <f>YEAR(SalesDataTable[[#This Row],[Order Date]])</f>
        <v>2026</v>
      </c>
      <c r="D2285" s="14" t="str">
        <f>"Q"&amp;ROUNDUP(MONTH(SalesDataTable[[#This Row],[Order Date]])/3,0)</f>
        <v>Q4</v>
      </c>
      <c r="E2285" s="5">
        <f>MONTH(SalesDataTable[[#This Row],[Order Date]])</f>
        <v>11</v>
      </c>
      <c r="F2285" s="5" t="str">
        <f>TEXT(SalesDataTable[[#This Row],[Order Date]], "MMM")</f>
        <v>Nov</v>
      </c>
      <c r="G2285" s="4" t="s">
        <v>20</v>
      </c>
      <c r="H2285" s="4" t="s">
        <v>47</v>
      </c>
      <c r="I2285" s="4" t="s">
        <v>19</v>
      </c>
      <c r="J2285" s="4" t="s">
        <v>13</v>
      </c>
      <c r="K2285" s="4" t="s">
        <v>34</v>
      </c>
      <c r="L2285" s="4" t="s">
        <v>35</v>
      </c>
      <c r="M2285" s="9">
        <v>1</v>
      </c>
      <c r="N2285" s="6">
        <v>40.380000000000003</v>
      </c>
      <c r="O2285" s="7">
        <v>0.15</v>
      </c>
      <c r="P2285" s="6">
        <v>14.53</v>
      </c>
      <c r="Q2285" s="6">
        <f t="shared" si="140"/>
        <v>34.323</v>
      </c>
      <c r="R2285" s="6">
        <f t="shared" si="141"/>
        <v>14.53</v>
      </c>
      <c r="S2285" s="6">
        <f t="shared" si="142"/>
        <v>19.792999999999999</v>
      </c>
      <c r="T2285" s="8">
        <f t="shared" si="143"/>
        <v>0.57666870611543275</v>
      </c>
      <c r="U2285" s="5">
        <f>YEAR(SalesDataTable[[#This Row],[Order Date]])</f>
        <v>2026</v>
      </c>
      <c r="V2285" s="8" t="str">
        <f>"Q"&amp;ROUNDUP(MONTH(SalesDataTable[[#This Row],[Order Date]])/3,0)</f>
        <v>Q4</v>
      </c>
      <c r="W2285" s="9">
        <f>MONTH(SalesDataTable[[#This Row],[Order Date]])</f>
        <v>11</v>
      </c>
      <c r="X2285" s="8" t="str">
        <f>TEXT(SalesDataTable[[#This Row],[Order Date]],"mmm")</f>
        <v>Nov</v>
      </c>
    </row>
    <row r="2286" spans="1:24" ht="16">
      <c r="A2286" s="2">
        <v>3620</v>
      </c>
      <c r="B2286" s="3">
        <v>46332</v>
      </c>
      <c r="C2286" s="5">
        <f>YEAR(SalesDataTable[[#This Row],[Order Date]])</f>
        <v>2026</v>
      </c>
      <c r="D2286" s="14" t="str">
        <f>"Q"&amp;ROUNDUP(MONTH(SalesDataTable[[#This Row],[Order Date]])/3,0)</f>
        <v>Q4</v>
      </c>
      <c r="E2286" s="5">
        <f>MONTH(SalesDataTable[[#This Row],[Order Date]])</f>
        <v>11</v>
      </c>
      <c r="F2286" s="5" t="str">
        <f>TEXT(SalesDataTable[[#This Row],[Order Date]], "MMM")</f>
        <v>Nov</v>
      </c>
      <c r="G2286" s="4" t="s">
        <v>6</v>
      </c>
      <c r="H2286" s="4" t="s">
        <v>43</v>
      </c>
      <c r="I2286" s="4" t="s">
        <v>28</v>
      </c>
      <c r="J2286" s="4" t="s">
        <v>13</v>
      </c>
      <c r="K2286" s="4" t="s">
        <v>9</v>
      </c>
      <c r="L2286" s="4" t="s">
        <v>17</v>
      </c>
      <c r="M2286" s="9">
        <v>1</v>
      </c>
      <c r="N2286" s="6">
        <v>142</v>
      </c>
      <c r="O2286" s="7">
        <v>0.05</v>
      </c>
      <c r="P2286" s="6">
        <v>81.099999999999994</v>
      </c>
      <c r="Q2286" s="6">
        <f t="shared" si="140"/>
        <v>134.9</v>
      </c>
      <c r="R2286" s="6">
        <f t="shared" si="141"/>
        <v>81.099999999999994</v>
      </c>
      <c r="S2286" s="6">
        <f t="shared" si="142"/>
        <v>53.800000000000011</v>
      </c>
      <c r="T2286" s="8">
        <f t="shared" si="143"/>
        <v>0.39881393624907346</v>
      </c>
      <c r="U2286" s="5">
        <f>YEAR(SalesDataTable[[#This Row],[Order Date]])</f>
        <v>2026</v>
      </c>
      <c r="V2286" s="8" t="str">
        <f>"Q"&amp;ROUNDUP(MONTH(SalesDataTable[[#This Row],[Order Date]])/3,0)</f>
        <v>Q4</v>
      </c>
      <c r="W2286" s="9">
        <f>MONTH(SalesDataTable[[#This Row],[Order Date]])</f>
        <v>11</v>
      </c>
      <c r="X2286" s="8" t="str">
        <f>TEXT(SalesDataTable[[#This Row],[Order Date]],"mmm")</f>
        <v>Nov</v>
      </c>
    </row>
    <row r="2287" spans="1:24" ht="16">
      <c r="A2287" s="2">
        <v>3986</v>
      </c>
      <c r="B2287" s="3">
        <v>46332</v>
      </c>
      <c r="C2287" s="5">
        <f>YEAR(SalesDataTable[[#This Row],[Order Date]])</f>
        <v>2026</v>
      </c>
      <c r="D2287" s="14" t="str">
        <f>"Q"&amp;ROUNDUP(MONTH(SalesDataTable[[#This Row],[Order Date]])/3,0)</f>
        <v>Q4</v>
      </c>
      <c r="E2287" s="5">
        <f>MONTH(SalesDataTable[[#This Row],[Order Date]])</f>
        <v>11</v>
      </c>
      <c r="F2287" s="5" t="str">
        <f>TEXT(SalesDataTable[[#This Row],[Order Date]], "MMM")</f>
        <v>Nov</v>
      </c>
      <c r="G2287" s="4" t="s">
        <v>0</v>
      </c>
      <c r="H2287" s="4" t="s">
        <v>50</v>
      </c>
      <c r="I2287" s="4" t="s">
        <v>28</v>
      </c>
      <c r="J2287" s="4" t="s">
        <v>13</v>
      </c>
      <c r="K2287" s="4" t="s">
        <v>14</v>
      </c>
      <c r="L2287" s="4" t="s">
        <v>15</v>
      </c>
      <c r="M2287" s="9">
        <v>2</v>
      </c>
      <c r="N2287" s="6">
        <v>36.29</v>
      </c>
      <c r="O2287" s="7">
        <v>0.15</v>
      </c>
      <c r="P2287" s="6">
        <v>13.93</v>
      </c>
      <c r="Q2287" s="6">
        <f t="shared" si="140"/>
        <v>61.692999999999998</v>
      </c>
      <c r="R2287" s="6">
        <f t="shared" si="141"/>
        <v>27.86</v>
      </c>
      <c r="S2287" s="6">
        <f t="shared" si="142"/>
        <v>33.832999999999998</v>
      </c>
      <c r="T2287" s="8">
        <f t="shared" si="143"/>
        <v>0.54840905775371596</v>
      </c>
      <c r="U2287" s="5">
        <f>YEAR(SalesDataTable[[#This Row],[Order Date]])</f>
        <v>2026</v>
      </c>
      <c r="V2287" s="8" t="str">
        <f>"Q"&amp;ROUNDUP(MONTH(SalesDataTable[[#This Row],[Order Date]])/3,0)</f>
        <v>Q4</v>
      </c>
      <c r="W2287" s="9">
        <f>MONTH(SalesDataTable[[#This Row],[Order Date]])</f>
        <v>11</v>
      </c>
      <c r="X2287" s="8" t="str">
        <f>TEXT(SalesDataTable[[#This Row],[Order Date]],"mmm")</f>
        <v>Nov</v>
      </c>
    </row>
    <row r="2288" spans="1:24" ht="16">
      <c r="A2288" s="2">
        <v>4384</v>
      </c>
      <c r="B2288" s="3">
        <v>46332</v>
      </c>
      <c r="C2288" s="5">
        <f>YEAR(SalesDataTable[[#This Row],[Order Date]])</f>
        <v>2026</v>
      </c>
      <c r="D2288" s="14" t="str">
        <f>"Q"&amp;ROUNDUP(MONTH(SalesDataTable[[#This Row],[Order Date]])/3,0)</f>
        <v>Q4</v>
      </c>
      <c r="E2288" s="5">
        <f>MONTH(SalesDataTable[[#This Row],[Order Date]])</f>
        <v>11</v>
      </c>
      <c r="F2288" s="5" t="str">
        <f>TEXT(SalesDataTable[[#This Row],[Order Date]], "MMM")</f>
        <v>Nov</v>
      </c>
      <c r="G2288" s="4" t="s">
        <v>20</v>
      </c>
      <c r="H2288" s="4" t="s">
        <v>33</v>
      </c>
      <c r="I2288" s="4" t="s">
        <v>2</v>
      </c>
      <c r="J2288" s="4" t="s">
        <v>13</v>
      </c>
      <c r="K2288" s="4" t="s">
        <v>23</v>
      </c>
      <c r="L2288" s="4" t="s">
        <v>51</v>
      </c>
      <c r="M2288" s="9">
        <v>1</v>
      </c>
      <c r="N2288" s="6">
        <v>121.66</v>
      </c>
      <c r="O2288" s="7">
        <v>0</v>
      </c>
      <c r="P2288" s="6">
        <v>61.66</v>
      </c>
      <c r="Q2288" s="6">
        <f t="shared" si="140"/>
        <v>121.66</v>
      </c>
      <c r="R2288" s="6">
        <f t="shared" si="141"/>
        <v>61.66</v>
      </c>
      <c r="S2288" s="6">
        <f t="shared" si="142"/>
        <v>60</v>
      </c>
      <c r="T2288" s="8">
        <f t="shared" si="143"/>
        <v>0.49317770836758179</v>
      </c>
      <c r="U2288" s="5">
        <f>YEAR(SalesDataTable[[#This Row],[Order Date]])</f>
        <v>2026</v>
      </c>
      <c r="V2288" s="8" t="str">
        <f>"Q"&amp;ROUNDUP(MONTH(SalesDataTable[[#This Row],[Order Date]])/3,0)</f>
        <v>Q4</v>
      </c>
      <c r="W2288" s="9">
        <f>MONTH(SalesDataTable[[#This Row],[Order Date]])</f>
        <v>11</v>
      </c>
      <c r="X2288" s="8" t="str">
        <f>TEXT(SalesDataTable[[#This Row],[Order Date]],"mmm")</f>
        <v>Nov</v>
      </c>
    </row>
    <row r="2289" spans="1:24" ht="16">
      <c r="A2289" s="2">
        <v>4565</v>
      </c>
      <c r="B2289" s="3">
        <v>46332</v>
      </c>
      <c r="C2289" s="5">
        <f>YEAR(SalesDataTable[[#This Row],[Order Date]])</f>
        <v>2026</v>
      </c>
      <c r="D2289" s="14" t="str">
        <f>"Q"&amp;ROUNDUP(MONTH(SalesDataTable[[#This Row],[Order Date]])/3,0)</f>
        <v>Q4</v>
      </c>
      <c r="E2289" s="5">
        <f>MONTH(SalesDataTable[[#This Row],[Order Date]])</f>
        <v>11</v>
      </c>
      <c r="F2289" s="5" t="str">
        <f>TEXT(SalesDataTable[[#This Row],[Order Date]], "MMM")</f>
        <v>Nov</v>
      </c>
      <c r="G2289" s="4" t="s">
        <v>6</v>
      </c>
      <c r="H2289" s="4" t="s">
        <v>49</v>
      </c>
      <c r="I2289" s="4" t="s">
        <v>2</v>
      </c>
      <c r="J2289" s="4" t="s">
        <v>3</v>
      </c>
      <c r="K2289" s="4" t="s">
        <v>23</v>
      </c>
      <c r="L2289" s="4" t="s">
        <v>51</v>
      </c>
      <c r="M2289" s="9">
        <v>3</v>
      </c>
      <c r="N2289" s="6">
        <v>124.65</v>
      </c>
      <c r="O2289" s="7">
        <v>0.05</v>
      </c>
      <c r="P2289" s="6">
        <v>62.27</v>
      </c>
      <c r="Q2289" s="6">
        <f t="shared" si="140"/>
        <v>355.25250000000005</v>
      </c>
      <c r="R2289" s="6">
        <f t="shared" si="141"/>
        <v>186.81</v>
      </c>
      <c r="S2289" s="6">
        <f t="shared" si="142"/>
        <v>168.44250000000005</v>
      </c>
      <c r="T2289" s="8">
        <f t="shared" si="143"/>
        <v>0.47414866890451163</v>
      </c>
      <c r="U2289" s="5">
        <f>YEAR(SalesDataTable[[#This Row],[Order Date]])</f>
        <v>2026</v>
      </c>
      <c r="V2289" s="8" t="str">
        <f>"Q"&amp;ROUNDUP(MONTH(SalesDataTable[[#This Row],[Order Date]])/3,0)</f>
        <v>Q4</v>
      </c>
      <c r="W2289" s="9">
        <f>MONTH(SalesDataTable[[#This Row],[Order Date]])</f>
        <v>11</v>
      </c>
      <c r="X2289" s="8" t="str">
        <f>TEXT(SalesDataTable[[#This Row],[Order Date]],"mmm")</f>
        <v>Nov</v>
      </c>
    </row>
    <row r="2290" spans="1:24" ht="16">
      <c r="A2290" s="2">
        <v>4634</v>
      </c>
      <c r="B2290" s="3">
        <v>46332</v>
      </c>
      <c r="C2290" s="5">
        <f>YEAR(SalesDataTable[[#This Row],[Order Date]])</f>
        <v>2026</v>
      </c>
      <c r="D2290" s="14" t="str">
        <f>"Q"&amp;ROUNDUP(MONTH(SalesDataTable[[#This Row],[Order Date]])/3,0)</f>
        <v>Q4</v>
      </c>
      <c r="E2290" s="5">
        <f>MONTH(SalesDataTable[[#This Row],[Order Date]])</f>
        <v>11</v>
      </c>
      <c r="F2290" s="5" t="str">
        <f>TEXT(SalesDataTable[[#This Row],[Order Date]], "MMM")</f>
        <v>Nov</v>
      </c>
      <c r="G2290" s="4" t="s">
        <v>0</v>
      </c>
      <c r="H2290" s="4" t="s">
        <v>50</v>
      </c>
      <c r="I2290" s="4" t="s">
        <v>2</v>
      </c>
      <c r="J2290" s="4" t="s">
        <v>13</v>
      </c>
      <c r="K2290" s="4" t="s">
        <v>4</v>
      </c>
      <c r="L2290" s="4" t="s">
        <v>5</v>
      </c>
      <c r="M2290" s="9">
        <v>2</v>
      </c>
      <c r="N2290" s="6">
        <v>80.61</v>
      </c>
      <c r="O2290" s="7">
        <v>0</v>
      </c>
      <c r="P2290" s="6">
        <v>43.72</v>
      </c>
      <c r="Q2290" s="6">
        <f t="shared" si="140"/>
        <v>161.22</v>
      </c>
      <c r="R2290" s="6">
        <f t="shared" si="141"/>
        <v>87.44</v>
      </c>
      <c r="S2290" s="6">
        <f t="shared" si="142"/>
        <v>73.78</v>
      </c>
      <c r="T2290" s="8">
        <f t="shared" si="143"/>
        <v>0.45763552909068356</v>
      </c>
      <c r="U2290" s="5">
        <f>YEAR(SalesDataTable[[#This Row],[Order Date]])</f>
        <v>2026</v>
      </c>
      <c r="V2290" s="8" t="str">
        <f>"Q"&amp;ROUNDUP(MONTH(SalesDataTable[[#This Row],[Order Date]])/3,0)</f>
        <v>Q4</v>
      </c>
      <c r="W2290" s="9">
        <f>MONTH(SalesDataTable[[#This Row],[Order Date]])</f>
        <v>11</v>
      </c>
      <c r="X2290" s="8" t="str">
        <f>TEXT(SalesDataTable[[#This Row],[Order Date]],"mmm")</f>
        <v>Nov</v>
      </c>
    </row>
    <row r="2291" spans="1:24" ht="16">
      <c r="A2291" s="2">
        <v>104</v>
      </c>
      <c r="B2291" s="3">
        <v>46333</v>
      </c>
      <c r="C2291" s="5">
        <f>YEAR(SalesDataTable[[#This Row],[Order Date]])</f>
        <v>2026</v>
      </c>
      <c r="D2291" s="14" t="str">
        <f>"Q"&amp;ROUNDUP(MONTH(SalesDataTable[[#This Row],[Order Date]])/3,0)</f>
        <v>Q4</v>
      </c>
      <c r="E2291" s="5">
        <f>MONTH(SalesDataTable[[#This Row],[Order Date]])</f>
        <v>11</v>
      </c>
      <c r="F2291" s="5" t="str">
        <f>TEXT(SalesDataTable[[#This Row],[Order Date]], "MMM")</f>
        <v>Nov</v>
      </c>
      <c r="G2291" s="4" t="s">
        <v>6</v>
      </c>
      <c r="H2291" s="4" t="s">
        <v>41</v>
      </c>
      <c r="I2291" s="4" t="s">
        <v>2</v>
      </c>
      <c r="J2291" s="4" t="s">
        <v>13</v>
      </c>
      <c r="K2291" s="4" t="s">
        <v>9</v>
      </c>
      <c r="L2291" s="4" t="s">
        <v>37</v>
      </c>
      <c r="M2291" s="9">
        <v>1</v>
      </c>
      <c r="N2291" s="6">
        <v>153.96</v>
      </c>
      <c r="O2291" s="7">
        <v>0</v>
      </c>
      <c r="P2291" s="6">
        <v>80.62</v>
      </c>
      <c r="Q2291" s="6">
        <f t="shared" si="140"/>
        <v>153.96</v>
      </c>
      <c r="R2291" s="6">
        <f t="shared" si="141"/>
        <v>80.62</v>
      </c>
      <c r="S2291" s="6">
        <f t="shared" si="142"/>
        <v>73.34</v>
      </c>
      <c r="T2291" s="8">
        <f t="shared" si="143"/>
        <v>0.47635749545336453</v>
      </c>
      <c r="U2291" s="5">
        <f>YEAR(SalesDataTable[[#This Row],[Order Date]])</f>
        <v>2026</v>
      </c>
      <c r="V2291" s="8" t="str">
        <f>"Q"&amp;ROUNDUP(MONTH(SalesDataTable[[#This Row],[Order Date]])/3,0)</f>
        <v>Q4</v>
      </c>
      <c r="W2291" s="9">
        <f>MONTH(SalesDataTable[[#This Row],[Order Date]])</f>
        <v>11</v>
      </c>
      <c r="X2291" s="8" t="str">
        <f>TEXT(SalesDataTable[[#This Row],[Order Date]],"mmm")</f>
        <v>Nov</v>
      </c>
    </row>
    <row r="2292" spans="1:24" ht="16">
      <c r="A2292" s="2">
        <v>181</v>
      </c>
      <c r="B2292" s="3">
        <v>46333</v>
      </c>
      <c r="C2292" s="5">
        <f>YEAR(SalesDataTable[[#This Row],[Order Date]])</f>
        <v>2026</v>
      </c>
      <c r="D2292" s="14" t="str">
        <f>"Q"&amp;ROUNDUP(MONTH(SalesDataTable[[#This Row],[Order Date]])/3,0)</f>
        <v>Q4</v>
      </c>
      <c r="E2292" s="5">
        <f>MONTH(SalesDataTable[[#This Row],[Order Date]])</f>
        <v>11</v>
      </c>
      <c r="F2292" s="5" t="str">
        <f>TEXT(SalesDataTable[[#This Row],[Order Date]], "MMM")</f>
        <v>Nov</v>
      </c>
      <c r="G2292" s="4" t="s">
        <v>6</v>
      </c>
      <c r="H2292" s="4" t="s">
        <v>7</v>
      </c>
      <c r="I2292" s="4" t="s">
        <v>19</v>
      </c>
      <c r="J2292" s="4" t="s">
        <v>3</v>
      </c>
      <c r="K2292" s="4" t="s">
        <v>14</v>
      </c>
      <c r="L2292" s="4" t="s">
        <v>15</v>
      </c>
      <c r="M2292" s="9">
        <v>1</v>
      </c>
      <c r="N2292" s="6">
        <v>35.58</v>
      </c>
      <c r="O2292" s="7">
        <v>0</v>
      </c>
      <c r="P2292" s="6">
        <v>13.4</v>
      </c>
      <c r="Q2292" s="6">
        <f t="shared" si="140"/>
        <v>35.58</v>
      </c>
      <c r="R2292" s="6">
        <f t="shared" si="141"/>
        <v>13.4</v>
      </c>
      <c r="S2292" s="6">
        <f t="shared" si="142"/>
        <v>22.18</v>
      </c>
      <c r="T2292" s="8">
        <f t="shared" si="143"/>
        <v>0.62338392355255767</v>
      </c>
      <c r="U2292" s="5">
        <f>YEAR(SalesDataTable[[#This Row],[Order Date]])</f>
        <v>2026</v>
      </c>
      <c r="V2292" s="8" t="str">
        <f>"Q"&amp;ROUNDUP(MONTH(SalesDataTable[[#This Row],[Order Date]])/3,0)</f>
        <v>Q4</v>
      </c>
      <c r="W2292" s="9">
        <f>MONTH(SalesDataTable[[#This Row],[Order Date]])</f>
        <v>11</v>
      </c>
      <c r="X2292" s="8" t="str">
        <f>TEXT(SalesDataTable[[#This Row],[Order Date]],"mmm")</f>
        <v>Nov</v>
      </c>
    </row>
    <row r="2293" spans="1:24" ht="16">
      <c r="A2293" s="2">
        <v>823</v>
      </c>
      <c r="B2293" s="3">
        <v>46333</v>
      </c>
      <c r="C2293" s="5">
        <f>YEAR(SalesDataTable[[#This Row],[Order Date]])</f>
        <v>2026</v>
      </c>
      <c r="D2293" s="14" t="str">
        <f>"Q"&amp;ROUNDUP(MONTH(SalesDataTable[[#This Row],[Order Date]])/3,0)</f>
        <v>Q4</v>
      </c>
      <c r="E2293" s="5">
        <f>MONTH(SalesDataTable[[#This Row],[Order Date]])</f>
        <v>11</v>
      </c>
      <c r="F2293" s="5" t="str">
        <f>TEXT(SalesDataTable[[#This Row],[Order Date]], "MMM")</f>
        <v>Nov</v>
      </c>
      <c r="G2293" s="4" t="s">
        <v>0</v>
      </c>
      <c r="H2293" s="4" t="s">
        <v>1</v>
      </c>
      <c r="I2293" s="4" t="s">
        <v>28</v>
      </c>
      <c r="J2293" s="4" t="s">
        <v>13</v>
      </c>
      <c r="K2293" s="4" t="s">
        <v>34</v>
      </c>
      <c r="L2293" s="4" t="s">
        <v>42</v>
      </c>
      <c r="M2293" s="9">
        <v>5</v>
      </c>
      <c r="N2293" s="6">
        <v>36.369999999999997</v>
      </c>
      <c r="O2293" s="7">
        <v>0.15</v>
      </c>
      <c r="P2293" s="6">
        <v>13.65</v>
      </c>
      <c r="Q2293" s="6">
        <f t="shared" si="140"/>
        <v>154.57249999999999</v>
      </c>
      <c r="R2293" s="6">
        <f t="shared" si="141"/>
        <v>68.25</v>
      </c>
      <c r="S2293" s="6">
        <f t="shared" si="142"/>
        <v>86.322499999999991</v>
      </c>
      <c r="T2293" s="8">
        <f t="shared" si="143"/>
        <v>0.55845962250723769</v>
      </c>
      <c r="U2293" s="5">
        <f>YEAR(SalesDataTable[[#This Row],[Order Date]])</f>
        <v>2026</v>
      </c>
      <c r="V2293" s="8" t="str">
        <f>"Q"&amp;ROUNDUP(MONTH(SalesDataTable[[#This Row],[Order Date]])/3,0)</f>
        <v>Q4</v>
      </c>
      <c r="W2293" s="9">
        <f>MONTH(SalesDataTable[[#This Row],[Order Date]])</f>
        <v>11</v>
      </c>
      <c r="X2293" s="8" t="str">
        <f>TEXT(SalesDataTable[[#This Row],[Order Date]],"mmm")</f>
        <v>Nov</v>
      </c>
    </row>
    <row r="2294" spans="1:24" ht="16">
      <c r="A2294" s="2">
        <v>1730</v>
      </c>
      <c r="B2294" s="3">
        <v>46333</v>
      </c>
      <c r="C2294" s="5">
        <f>YEAR(SalesDataTable[[#This Row],[Order Date]])</f>
        <v>2026</v>
      </c>
      <c r="D2294" s="14" t="str">
        <f>"Q"&amp;ROUNDUP(MONTH(SalesDataTable[[#This Row],[Order Date]])/3,0)</f>
        <v>Q4</v>
      </c>
      <c r="E2294" s="5">
        <f>MONTH(SalesDataTable[[#This Row],[Order Date]])</f>
        <v>11</v>
      </c>
      <c r="F2294" s="5" t="str">
        <f>TEXT(SalesDataTable[[#This Row],[Order Date]], "MMM")</f>
        <v>Nov</v>
      </c>
      <c r="G2294" s="4" t="s">
        <v>20</v>
      </c>
      <c r="H2294" s="4" t="s">
        <v>21</v>
      </c>
      <c r="I2294" s="4" t="s">
        <v>28</v>
      </c>
      <c r="J2294" s="4" t="s">
        <v>3</v>
      </c>
      <c r="K2294" s="4" t="s">
        <v>9</v>
      </c>
      <c r="L2294" s="4" t="s">
        <v>37</v>
      </c>
      <c r="M2294" s="9">
        <v>2</v>
      </c>
      <c r="N2294" s="6">
        <v>151.55000000000001</v>
      </c>
      <c r="O2294" s="7">
        <v>0.1</v>
      </c>
      <c r="P2294" s="6">
        <v>80.48</v>
      </c>
      <c r="Q2294" s="6">
        <f t="shared" si="140"/>
        <v>272.79000000000002</v>
      </c>
      <c r="R2294" s="6">
        <f t="shared" si="141"/>
        <v>160.96</v>
      </c>
      <c r="S2294" s="6">
        <f t="shared" si="142"/>
        <v>111.83000000000001</v>
      </c>
      <c r="T2294" s="8">
        <f t="shared" si="143"/>
        <v>0.40994904505297114</v>
      </c>
      <c r="U2294" s="5">
        <f>YEAR(SalesDataTable[[#This Row],[Order Date]])</f>
        <v>2026</v>
      </c>
      <c r="V2294" s="8" t="str">
        <f>"Q"&amp;ROUNDUP(MONTH(SalesDataTable[[#This Row],[Order Date]])/3,0)</f>
        <v>Q4</v>
      </c>
      <c r="W2294" s="9">
        <f>MONTH(SalesDataTable[[#This Row],[Order Date]])</f>
        <v>11</v>
      </c>
      <c r="X2294" s="8" t="str">
        <f>TEXT(SalesDataTable[[#This Row],[Order Date]],"mmm")</f>
        <v>Nov</v>
      </c>
    </row>
    <row r="2295" spans="1:24" ht="16">
      <c r="A2295" s="2">
        <v>2710</v>
      </c>
      <c r="B2295" s="3">
        <v>46333</v>
      </c>
      <c r="C2295" s="5">
        <f>YEAR(SalesDataTable[[#This Row],[Order Date]])</f>
        <v>2026</v>
      </c>
      <c r="D2295" s="14" t="str">
        <f>"Q"&amp;ROUNDUP(MONTH(SalesDataTable[[#This Row],[Order Date]])/3,0)</f>
        <v>Q4</v>
      </c>
      <c r="E2295" s="5">
        <f>MONTH(SalesDataTable[[#This Row],[Order Date]])</f>
        <v>11</v>
      </c>
      <c r="F2295" s="5" t="str">
        <f>TEXT(SalesDataTable[[#This Row],[Order Date]], "MMM")</f>
        <v>Nov</v>
      </c>
      <c r="G2295" s="4" t="s">
        <v>0</v>
      </c>
      <c r="H2295" s="4" t="s">
        <v>36</v>
      </c>
      <c r="I2295" s="4" t="s">
        <v>19</v>
      </c>
      <c r="J2295" s="4" t="s">
        <v>13</v>
      </c>
      <c r="K2295" s="4" t="s">
        <v>23</v>
      </c>
      <c r="L2295" s="4" t="s">
        <v>40</v>
      </c>
      <c r="M2295" s="9">
        <v>2</v>
      </c>
      <c r="N2295" s="6">
        <v>80.67</v>
      </c>
      <c r="O2295" s="7">
        <v>0</v>
      </c>
      <c r="P2295" s="6">
        <v>40.5</v>
      </c>
      <c r="Q2295" s="6">
        <f t="shared" si="140"/>
        <v>161.34</v>
      </c>
      <c r="R2295" s="6">
        <f t="shared" si="141"/>
        <v>81</v>
      </c>
      <c r="S2295" s="6">
        <f t="shared" si="142"/>
        <v>80.34</v>
      </c>
      <c r="T2295" s="8">
        <f t="shared" si="143"/>
        <v>0.49795462997396805</v>
      </c>
      <c r="U2295" s="5">
        <f>YEAR(SalesDataTable[[#This Row],[Order Date]])</f>
        <v>2026</v>
      </c>
      <c r="V2295" s="8" t="str">
        <f>"Q"&amp;ROUNDUP(MONTH(SalesDataTable[[#This Row],[Order Date]])/3,0)</f>
        <v>Q4</v>
      </c>
      <c r="W2295" s="9">
        <f>MONTH(SalesDataTable[[#This Row],[Order Date]])</f>
        <v>11</v>
      </c>
      <c r="X2295" s="8" t="str">
        <f>TEXT(SalesDataTable[[#This Row],[Order Date]],"mmm")</f>
        <v>Nov</v>
      </c>
    </row>
    <row r="2296" spans="1:24" ht="16">
      <c r="A2296" s="2">
        <v>3018</v>
      </c>
      <c r="B2296" s="3">
        <v>46333</v>
      </c>
      <c r="C2296" s="5">
        <f>YEAR(SalesDataTable[[#This Row],[Order Date]])</f>
        <v>2026</v>
      </c>
      <c r="D2296" s="14" t="str">
        <f>"Q"&amp;ROUNDUP(MONTH(SalesDataTable[[#This Row],[Order Date]])/3,0)</f>
        <v>Q4</v>
      </c>
      <c r="E2296" s="5">
        <f>MONTH(SalesDataTable[[#This Row],[Order Date]])</f>
        <v>11</v>
      </c>
      <c r="F2296" s="5" t="str">
        <f>TEXT(SalesDataTable[[#This Row],[Order Date]], "MMM")</f>
        <v>Nov</v>
      </c>
      <c r="G2296" s="4" t="s">
        <v>20</v>
      </c>
      <c r="H2296" s="4" t="s">
        <v>31</v>
      </c>
      <c r="I2296" s="4" t="s">
        <v>8</v>
      </c>
      <c r="J2296" s="4" t="s">
        <v>16</v>
      </c>
      <c r="K2296" s="4" t="s">
        <v>4</v>
      </c>
      <c r="L2296" s="4" t="s">
        <v>5</v>
      </c>
      <c r="M2296" s="9">
        <v>10</v>
      </c>
      <c r="N2296" s="6">
        <v>81.48</v>
      </c>
      <c r="O2296" s="7">
        <v>0.05</v>
      </c>
      <c r="P2296" s="6">
        <v>43.7</v>
      </c>
      <c r="Q2296" s="6">
        <f t="shared" si="140"/>
        <v>774.06000000000006</v>
      </c>
      <c r="R2296" s="6">
        <f t="shared" si="141"/>
        <v>437</v>
      </c>
      <c r="S2296" s="6">
        <f t="shared" si="142"/>
        <v>337.06000000000006</v>
      </c>
      <c r="T2296" s="8">
        <f t="shared" si="143"/>
        <v>0.43544428080510561</v>
      </c>
      <c r="U2296" s="5">
        <f>YEAR(SalesDataTable[[#This Row],[Order Date]])</f>
        <v>2026</v>
      </c>
      <c r="V2296" s="8" t="str">
        <f>"Q"&amp;ROUNDUP(MONTH(SalesDataTable[[#This Row],[Order Date]])/3,0)</f>
        <v>Q4</v>
      </c>
      <c r="W2296" s="9">
        <f>MONTH(SalesDataTable[[#This Row],[Order Date]])</f>
        <v>11</v>
      </c>
      <c r="X2296" s="8" t="str">
        <f>TEXT(SalesDataTable[[#This Row],[Order Date]],"mmm")</f>
        <v>Nov</v>
      </c>
    </row>
    <row r="2297" spans="1:24" ht="16">
      <c r="A2297" s="2">
        <v>3735</v>
      </c>
      <c r="B2297" s="3">
        <v>46333</v>
      </c>
      <c r="C2297" s="5">
        <f>YEAR(SalesDataTable[[#This Row],[Order Date]])</f>
        <v>2026</v>
      </c>
      <c r="D2297" s="14" t="str">
        <f>"Q"&amp;ROUNDUP(MONTH(SalesDataTable[[#This Row],[Order Date]])/3,0)</f>
        <v>Q4</v>
      </c>
      <c r="E2297" s="5">
        <f>MONTH(SalesDataTable[[#This Row],[Order Date]])</f>
        <v>11</v>
      </c>
      <c r="F2297" s="5" t="str">
        <f>TEXT(SalesDataTable[[#This Row],[Order Date]], "MMM")</f>
        <v>Nov</v>
      </c>
      <c r="G2297" s="4" t="s">
        <v>20</v>
      </c>
      <c r="H2297" s="4" t="s">
        <v>33</v>
      </c>
      <c r="I2297" s="4" t="s">
        <v>19</v>
      </c>
      <c r="J2297" s="4" t="s">
        <v>3</v>
      </c>
      <c r="K2297" s="4" t="s">
        <v>14</v>
      </c>
      <c r="L2297" s="4" t="s">
        <v>48</v>
      </c>
      <c r="M2297" s="9">
        <v>2</v>
      </c>
      <c r="N2297" s="6">
        <v>163.58000000000001</v>
      </c>
      <c r="O2297" s="7">
        <v>0.1</v>
      </c>
      <c r="P2297" s="6">
        <v>88.14</v>
      </c>
      <c r="Q2297" s="6">
        <f t="shared" si="140"/>
        <v>294.44400000000002</v>
      </c>
      <c r="R2297" s="6">
        <f t="shared" si="141"/>
        <v>176.28</v>
      </c>
      <c r="S2297" s="6">
        <f t="shared" si="142"/>
        <v>118.16400000000002</v>
      </c>
      <c r="T2297" s="8">
        <f t="shared" si="143"/>
        <v>0.40131230386762851</v>
      </c>
      <c r="U2297" s="5">
        <f>YEAR(SalesDataTable[[#This Row],[Order Date]])</f>
        <v>2026</v>
      </c>
      <c r="V2297" s="8" t="str">
        <f>"Q"&amp;ROUNDUP(MONTH(SalesDataTable[[#This Row],[Order Date]])/3,0)</f>
        <v>Q4</v>
      </c>
      <c r="W2297" s="9">
        <f>MONTH(SalesDataTable[[#This Row],[Order Date]])</f>
        <v>11</v>
      </c>
      <c r="X2297" s="8" t="str">
        <f>TEXT(SalesDataTable[[#This Row],[Order Date]],"mmm")</f>
        <v>Nov</v>
      </c>
    </row>
    <row r="2298" spans="1:24" ht="16">
      <c r="A2298" s="2">
        <v>4460</v>
      </c>
      <c r="B2298" s="3">
        <v>46333</v>
      </c>
      <c r="C2298" s="5">
        <f>YEAR(SalesDataTable[[#This Row],[Order Date]])</f>
        <v>2026</v>
      </c>
      <c r="D2298" s="14" t="str">
        <f>"Q"&amp;ROUNDUP(MONTH(SalesDataTable[[#This Row],[Order Date]])/3,0)</f>
        <v>Q4</v>
      </c>
      <c r="E2298" s="5">
        <f>MONTH(SalesDataTable[[#This Row],[Order Date]])</f>
        <v>11</v>
      </c>
      <c r="F2298" s="5" t="str">
        <f>TEXT(SalesDataTable[[#This Row],[Order Date]], "MMM")</f>
        <v>Nov</v>
      </c>
      <c r="G2298" s="4" t="s">
        <v>0</v>
      </c>
      <c r="H2298" s="4" t="s">
        <v>36</v>
      </c>
      <c r="I2298" s="4" t="s">
        <v>19</v>
      </c>
      <c r="J2298" s="4" t="s">
        <v>3</v>
      </c>
      <c r="K2298" s="4" t="s">
        <v>9</v>
      </c>
      <c r="L2298" s="4" t="s">
        <v>46</v>
      </c>
      <c r="M2298" s="9">
        <v>2</v>
      </c>
      <c r="N2298" s="6">
        <v>71.88</v>
      </c>
      <c r="O2298" s="7">
        <v>0.15</v>
      </c>
      <c r="P2298" s="6">
        <v>31.65</v>
      </c>
      <c r="Q2298" s="6">
        <f t="shared" si="140"/>
        <v>122.19599999999998</v>
      </c>
      <c r="R2298" s="6">
        <f t="shared" si="141"/>
        <v>63.3</v>
      </c>
      <c r="S2298" s="6">
        <f t="shared" si="142"/>
        <v>58.895999999999987</v>
      </c>
      <c r="T2298" s="8">
        <f t="shared" si="143"/>
        <v>0.48197977020524396</v>
      </c>
      <c r="U2298" s="5">
        <f>YEAR(SalesDataTable[[#This Row],[Order Date]])</f>
        <v>2026</v>
      </c>
      <c r="V2298" s="8" t="str">
        <f>"Q"&amp;ROUNDUP(MONTH(SalesDataTable[[#This Row],[Order Date]])/3,0)</f>
        <v>Q4</v>
      </c>
      <c r="W2298" s="9">
        <f>MONTH(SalesDataTable[[#This Row],[Order Date]])</f>
        <v>11</v>
      </c>
      <c r="X2298" s="8" t="str">
        <f>TEXT(SalesDataTable[[#This Row],[Order Date]],"mmm")</f>
        <v>Nov</v>
      </c>
    </row>
    <row r="2299" spans="1:24" ht="16">
      <c r="A2299" s="2">
        <v>319</v>
      </c>
      <c r="B2299" s="3">
        <v>46334</v>
      </c>
      <c r="C2299" s="5">
        <f>YEAR(SalesDataTable[[#This Row],[Order Date]])</f>
        <v>2026</v>
      </c>
      <c r="D2299" s="14" t="str">
        <f>"Q"&amp;ROUNDUP(MONTH(SalesDataTable[[#This Row],[Order Date]])/3,0)</f>
        <v>Q4</v>
      </c>
      <c r="E2299" s="5">
        <f>MONTH(SalesDataTable[[#This Row],[Order Date]])</f>
        <v>11</v>
      </c>
      <c r="F2299" s="5" t="str">
        <f>TEXT(SalesDataTable[[#This Row],[Order Date]], "MMM")</f>
        <v>Nov</v>
      </c>
      <c r="G2299" s="4" t="s">
        <v>20</v>
      </c>
      <c r="H2299" s="4" t="s">
        <v>33</v>
      </c>
      <c r="I2299" s="4" t="s">
        <v>2</v>
      </c>
      <c r="J2299" s="4" t="s">
        <v>3</v>
      </c>
      <c r="K2299" s="4" t="s">
        <v>14</v>
      </c>
      <c r="L2299" s="4" t="s">
        <v>15</v>
      </c>
      <c r="M2299" s="9">
        <v>2</v>
      </c>
      <c r="N2299" s="6">
        <v>36.299999999999997</v>
      </c>
      <c r="O2299" s="7">
        <v>0.15</v>
      </c>
      <c r="P2299" s="6">
        <v>13.38</v>
      </c>
      <c r="Q2299" s="6">
        <f t="shared" si="140"/>
        <v>61.709999999999994</v>
      </c>
      <c r="R2299" s="6">
        <f t="shared" si="141"/>
        <v>26.76</v>
      </c>
      <c r="S2299" s="6">
        <f t="shared" si="142"/>
        <v>34.949999999999989</v>
      </c>
      <c r="T2299" s="8">
        <f t="shared" si="143"/>
        <v>0.56635877491492448</v>
      </c>
      <c r="U2299" s="5">
        <f>YEAR(SalesDataTable[[#This Row],[Order Date]])</f>
        <v>2026</v>
      </c>
      <c r="V2299" s="8" t="str">
        <f>"Q"&amp;ROUNDUP(MONTH(SalesDataTable[[#This Row],[Order Date]])/3,0)</f>
        <v>Q4</v>
      </c>
      <c r="W2299" s="9">
        <f>MONTH(SalesDataTable[[#This Row],[Order Date]])</f>
        <v>11</v>
      </c>
      <c r="X2299" s="8" t="str">
        <f>TEXT(SalesDataTable[[#This Row],[Order Date]],"mmm")</f>
        <v>Nov</v>
      </c>
    </row>
    <row r="2300" spans="1:24" ht="16">
      <c r="A2300" s="2">
        <v>595</v>
      </c>
      <c r="B2300" s="3">
        <v>46334</v>
      </c>
      <c r="C2300" s="5">
        <f>YEAR(SalesDataTable[[#This Row],[Order Date]])</f>
        <v>2026</v>
      </c>
      <c r="D2300" s="14" t="str">
        <f>"Q"&amp;ROUNDUP(MONTH(SalesDataTable[[#This Row],[Order Date]])/3,0)</f>
        <v>Q4</v>
      </c>
      <c r="E2300" s="5">
        <f>MONTH(SalesDataTable[[#This Row],[Order Date]])</f>
        <v>11</v>
      </c>
      <c r="F2300" s="5" t="str">
        <f>TEXT(SalesDataTable[[#This Row],[Order Date]], "MMM")</f>
        <v>Nov</v>
      </c>
      <c r="G2300" s="4" t="s">
        <v>6</v>
      </c>
      <c r="H2300" s="4" t="s">
        <v>43</v>
      </c>
      <c r="I2300" s="4" t="s">
        <v>2</v>
      </c>
      <c r="J2300" s="4" t="s">
        <v>13</v>
      </c>
      <c r="K2300" s="4" t="s">
        <v>34</v>
      </c>
      <c r="L2300" s="4" t="s">
        <v>42</v>
      </c>
      <c r="M2300" s="9">
        <v>2</v>
      </c>
      <c r="N2300" s="6">
        <v>36.159999999999997</v>
      </c>
      <c r="O2300" s="7">
        <v>0.1</v>
      </c>
      <c r="P2300" s="6">
        <v>13.79</v>
      </c>
      <c r="Q2300" s="6">
        <f t="shared" si="140"/>
        <v>65.087999999999994</v>
      </c>
      <c r="R2300" s="6">
        <f t="shared" si="141"/>
        <v>27.58</v>
      </c>
      <c r="S2300" s="6">
        <f t="shared" si="142"/>
        <v>37.507999999999996</v>
      </c>
      <c r="T2300" s="8">
        <f t="shared" si="143"/>
        <v>0.57626597836774829</v>
      </c>
      <c r="U2300" s="5">
        <f>YEAR(SalesDataTable[[#This Row],[Order Date]])</f>
        <v>2026</v>
      </c>
      <c r="V2300" s="8" t="str">
        <f>"Q"&amp;ROUNDUP(MONTH(SalesDataTable[[#This Row],[Order Date]])/3,0)</f>
        <v>Q4</v>
      </c>
      <c r="W2300" s="9">
        <f>MONTH(SalesDataTable[[#This Row],[Order Date]])</f>
        <v>11</v>
      </c>
      <c r="X2300" s="8" t="str">
        <f>TEXT(SalesDataTable[[#This Row],[Order Date]],"mmm")</f>
        <v>Nov</v>
      </c>
    </row>
    <row r="2301" spans="1:24" ht="16">
      <c r="A2301" s="2">
        <v>1623</v>
      </c>
      <c r="B2301" s="3">
        <v>46334</v>
      </c>
      <c r="C2301" s="5">
        <f>YEAR(SalesDataTable[[#This Row],[Order Date]])</f>
        <v>2026</v>
      </c>
      <c r="D2301" s="14" t="str">
        <f>"Q"&amp;ROUNDUP(MONTH(SalesDataTable[[#This Row],[Order Date]])/3,0)</f>
        <v>Q4</v>
      </c>
      <c r="E2301" s="5">
        <f>MONTH(SalesDataTable[[#This Row],[Order Date]])</f>
        <v>11</v>
      </c>
      <c r="F2301" s="5" t="str">
        <f>TEXT(SalesDataTable[[#This Row],[Order Date]], "MMM")</f>
        <v>Nov</v>
      </c>
      <c r="G2301" s="4" t="s">
        <v>11</v>
      </c>
      <c r="H2301" s="4" t="s">
        <v>25</v>
      </c>
      <c r="I2301" s="4" t="s">
        <v>2</v>
      </c>
      <c r="J2301" s="4" t="s">
        <v>3</v>
      </c>
      <c r="K2301" s="4" t="s">
        <v>14</v>
      </c>
      <c r="L2301" s="4" t="s">
        <v>15</v>
      </c>
      <c r="M2301" s="9">
        <v>2</v>
      </c>
      <c r="N2301" s="6">
        <v>35.49</v>
      </c>
      <c r="O2301" s="7">
        <v>0.1</v>
      </c>
      <c r="P2301" s="6">
        <v>13.78</v>
      </c>
      <c r="Q2301" s="6">
        <f t="shared" si="140"/>
        <v>63.882000000000005</v>
      </c>
      <c r="R2301" s="6">
        <f t="shared" si="141"/>
        <v>27.56</v>
      </c>
      <c r="S2301" s="6">
        <f t="shared" si="142"/>
        <v>36.322000000000003</v>
      </c>
      <c r="T2301" s="8">
        <f t="shared" si="143"/>
        <v>0.56857956857956859</v>
      </c>
      <c r="U2301" s="5">
        <f>YEAR(SalesDataTable[[#This Row],[Order Date]])</f>
        <v>2026</v>
      </c>
      <c r="V2301" s="8" t="str">
        <f>"Q"&amp;ROUNDUP(MONTH(SalesDataTable[[#This Row],[Order Date]])/3,0)</f>
        <v>Q4</v>
      </c>
      <c r="W2301" s="9">
        <f>MONTH(SalesDataTable[[#This Row],[Order Date]])</f>
        <v>11</v>
      </c>
      <c r="X2301" s="8" t="str">
        <f>TEXT(SalesDataTable[[#This Row],[Order Date]],"mmm")</f>
        <v>Nov</v>
      </c>
    </row>
    <row r="2302" spans="1:24" ht="16">
      <c r="A2302" s="2">
        <v>2638</v>
      </c>
      <c r="B2302" s="3">
        <v>46334</v>
      </c>
      <c r="C2302" s="5">
        <f>YEAR(SalesDataTable[[#This Row],[Order Date]])</f>
        <v>2026</v>
      </c>
      <c r="D2302" s="14" t="str">
        <f>"Q"&amp;ROUNDUP(MONTH(SalesDataTable[[#This Row],[Order Date]])/3,0)</f>
        <v>Q4</v>
      </c>
      <c r="E2302" s="5">
        <f>MONTH(SalesDataTable[[#This Row],[Order Date]])</f>
        <v>11</v>
      </c>
      <c r="F2302" s="5" t="str">
        <f>TEXT(SalesDataTable[[#This Row],[Order Date]], "MMM")</f>
        <v>Nov</v>
      </c>
      <c r="G2302" s="4" t="s">
        <v>0</v>
      </c>
      <c r="H2302" s="4" t="s">
        <v>36</v>
      </c>
      <c r="I2302" s="4" t="s">
        <v>2</v>
      </c>
      <c r="J2302" s="4" t="s">
        <v>13</v>
      </c>
      <c r="K2302" s="4" t="s">
        <v>9</v>
      </c>
      <c r="L2302" s="4" t="s">
        <v>46</v>
      </c>
      <c r="M2302" s="9">
        <v>1</v>
      </c>
      <c r="N2302" s="6">
        <v>69.760000000000005</v>
      </c>
      <c r="O2302" s="7">
        <v>0.15</v>
      </c>
      <c r="P2302" s="6">
        <v>32.39</v>
      </c>
      <c r="Q2302" s="6">
        <f t="shared" si="140"/>
        <v>59.295999999999999</v>
      </c>
      <c r="R2302" s="6">
        <f t="shared" si="141"/>
        <v>32.39</v>
      </c>
      <c r="S2302" s="6">
        <f t="shared" si="142"/>
        <v>26.905999999999999</v>
      </c>
      <c r="T2302" s="8">
        <f t="shared" si="143"/>
        <v>0.45375742039935241</v>
      </c>
      <c r="U2302" s="5">
        <f>YEAR(SalesDataTable[[#This Row],[Order Date]])</f>
        <v>2026</v>
      </c>
      <c r="V2302" s="8" t="str">
        <f>"Q"&amp;ROUNDUP(MONTH(SalesDataTable[[#This Row],[Order Date]])/3,0)</f>
        <v>Q4</v>
      </c>
      <c r="W2302" s="9">
        <f>MONTH(SalesDataTable[[#This Row],[Order Date]])</f>
        <v>11</v>
      </c>
      <c r="X2302" s="8" t="str">
        <f>TEXT(SalesDataTable[[#This Row],[Order Date]],"mmm")</f>
        <v>Nov</v>
      </c>
    </row>
    <row r="2303" spans="1:24" ht="16">
      <c r="A2303" s="2">
        <v>2666</v>
      </c>
      <c r="B2303" s="3">
        <v>46334</v>
      </c>
      <c r="C2303" s="5">
        <f>YEAR(SalesDataTable[[#This Row],[Order Date]])</f>
        <v>2026</v>
      </c>
      <c r="D2303" s="14" t="str">
        <f>"Q"&amp;ROUNDUP(MONTH(SalesDataTable[[#This Row],[Order Date]])/3,0)</f>
        <v>Q4</v>
      </c>
      <c r="E2303" s="5">
        <f>MONTH(SalesDataTable[[#This Row],[Order Date]])</f>
        <v>11</v>
      </c>
      <c r="F2303" s="5" t="str">
        <f>TEXT(SalesDataTable[[#This Row],[Order Date]], "MMM")</f>
        <v>Nov</v>
      </c>
      <c r="G2303" s="4" t="s">
        <v>6</v>
      </c>
      <c r="H2303" s="4" t="s">
        <v>43</v>
      </c>
      <c r="I2303" s="4" t="s">
        <v>19</v>
      </c>
      <c r="J2303" s="4" t="s">
        <v>16</v>
      </c>
      <c r="K2303" s="4" t="s">
        <v>23</v>
      </c>
      <c r="L2303" s="4" t="s">
        <v>40</v>
      </c>
      <c r="M2303" s="9">
        <v>6</v>
      </c>
      <c r="N2303" s="6">
        <v>81.37</v>
      </c>
      <c r="O2303" s="7">
        <v>0</v>
      </c>
      <c r="P2303" s="6">
        <v>39.5</v>
      </c>
      <c r="Q2303" s="6">
        <f t="shared" si="140"/>
        <v>488.22</v>
      </c>
      <c r="R2303" s="6">
        <f t="shared" si="141"/>
        <v>237</v>
      </c>
      <c r="S2303" s="6">
        <f t="shared" si="142"/>
        <v>251.22000000000003</v>
      </c>
      <c r="T2303" s="8">
        <f t="shared" si="143"/>
        <v>0.5145631067961165</v>
      </c>
      <c r="U2303" s="5">
        <f>YEAR(SalesDataTable[[#This Row],[Order Date]])</f>
        <v>2026</v>
      </c>
      <c r="V2303" s="8" t="str">
        <f>"Q"&amp;ROUNDUP(MONTH(SalesDataTable[[#This Row],[Order Date]])/3,0)</f>
        <v>Q4</v>
      </c>
      <c r="W2303" s="9">
        <f>MONTH(SalesDataTable[[#This Row],[Order Date]])</f>
        <v>11</v>
      </c>
      <c r="X2303" s="8" t="str">
        <f>TEXT(SalesDataTable[[#This Row],[Order Date]],"mmm")</f>
        <v>Nov</v>
      </c>
    </row>
    <row r="2304" spans="1:24" ht="16">
      <c r="A2304" s="2">
        <v>3505</v>
      </c>
      <c r="B2304" s="3">
        <v>46334</v>
      </c>
      <c r="C2304" s="5">
        <f>YEAR(SalesDataTable[[#This Row],[Order Date]])</f>
        <v>2026</v>
      </c>
      <c r="D2304" s="14" t="str">
        <f>"Q"&amp;ROUNDUP(MONTH(SalesDataTable[[#This Row],[Order Date]])/3,0)</f>
        <v>Q4</v>
      </c>
      <c r="E2304" s="5">
        <f>MONTH(SalesDataTable[[#This Row],[Order Date]])</f>
        <v>11</v>
      </c>
      <c r="F2304" s="5" t="str">
        <f>TEXT(SalesDataTable[[#This Row],[Order Date]], "MMM")</f>
        <v>Nov</v>
      </c>
      <c r="G2304" s="4" t="s">
        <v>6</v>
      </c>
      <c r="H2304" s="4" t="s">
        <v>43</v>
      </c>
      <c r="I2304" s="4" t="s">
        <v>8</v>
      </c>
      <c r="J2304" s="4" t="s">
        <v>3</v>
      </c>
      <c r="K2304" s="4" t="s">
        <v>4</v>
      </c>
      <c r="L2304" s="4" t="s">
        <v>5</v>
      </c>
      <c r="M2304" s="9">
        <v>5</v>
      </c>
      <c r="N2304" s="6">
        <v>82.82</v>
      </c>
      <c r="O2304" s="7">
        <v>0.15</v>
      </c>
      <c r="P2304" s="6">
        <v>43.8</v>
      </c>
      <c r="Q2304" s="6">
        <f t="shared" si="140"/>
        <v>351.98499999999996</v>
      </c>
      <c r="R2304" s="6">
        <f t="shared" si="141"/>
        <v>219</v>
      </c>
      <c r="S2304" s="6">
        <f t="shared" si="142"/>
        <v>132.98499999999996</v>
      </c>
      <c r="T2304" s="8">
        <f t="shared" si="143"/>
        <v>0.37781439549980816</v>
      </c>
      <c r="U2304" s="5">
        <f>YEAR(SalesDataTable[[#This Row],[Order Date]])</f>
        <v>2026</v>
      </c>
      <c r="V2304" s="8" t="str">
        <f>"Q"&amp;ROUNDUP(MONTH(SalesDataTable[[#This Row],[Order Date]])/3,0)</f>
        <v>Q4</v>
      </c>
      <c r="W2304" s="9">
        <f>MONTH(SalesDataTable[[#This Row],[Order Date]])</f>
        <v>11</v>
      </c>
      <c r="X2304" s="8" t="str">
        <f>TEXT(SalesDataTable[[#This Row],[Order Date]],"mmm")</f>
        <v>Nov</v>
      </c>
    </row>
    <row r="2305" spans="1:24" ht="16">
      <c r="A2305" s="2">
        <v>3626</v>
      </c>
      <c r="B2305" s="3">
        <v>46334</v>
      </c>
      <c r="C2305" s="5">
        <f>YEAR(SalesDataTable[[#This Row],[Order Date]])</f>
        <v>2026</v>
      </c>
      <c r="D2305" s="14" t="str">
        <f>"Q"&amp;ROUNDUP(MONTH(SalesDataTable[[#This Row],[Order Date]])/3,0)</f>
        <v>Q4</v>
      </c>
      <c r="E2305" s="5">
        <f>MONTH(SalesDataTable[[#This Row],[Order Date]])</f>
        <v>11</v>
      </c>
      <c r="F2305" s="5" t="str">
        <f>TEXT(SalesDataTable[[#This Row],[Order Date]], "MMM")</f>
        <v>Nov</v>
      </c>
      <c r="G2305" s="4" t="s">
        <v>20</v>
      </c>
      <c r="H2305" s="4" t="s">
        <v>47</v>
      </c>
      <c r="I2305" s="4" t="s">
        <v>8</v>
      </c>
      <c r="J2305" s="4" t="s">
        <v>16</v>
      </c>
      <c r="K2305" s="4" t="s">
        <v>4</v>
      </c>
      <c r="L2305" s="4" t="s">
        <v>22</v>
      </c>
      <c r="M2305" s="9">
        <v>15</v>
      </c>
      <c r="N2305" s="6">
        <v>51.05</v>
      </c>
      <c r="O2305" s="7">
        <v>0.1</v>
      </c>
      <c r="P2305" s="6">
        <v>21.95</v>
      </c>
      <c r="Q2305" s="6">
        <f t="shared" si="140"/>
        <v>689.17500000000007</v>
      </c>
      <c r="R2305" s="6">
        <f t="shared" si="141"/>
        <v>329.25</v>
      </c>
      <c r="S2305" s="6">
        <f t="shared" si="142"/>
        <v>359.92500000000007</v>
      </c>
      <c r="T2305" s="8">
        <f t="shared" si="143"/>
        <v>0.52225486995320491</v>
      </c>
      <c r="U2305" s="5">
        <f>YEAR(SalesDataTable[[#This Row],[Order Date]])</f>
        <v>2026</v>
      </c>
      <c r="V2305" s="8" t="str">
        <f>"Q"&amp;ROUNDUP(MONTH(SalesDataTable[[#This Row],[Order Date]])/3,0)</f>
        <v>Q4</v>
      </c>
      <c r="W2305" s="9">
        <f>MONTH(SalesDataTable[[#This Row],[Order Date]])</f>
        <v>11</v>
      </c>
      <c r="X2305" s="8" t="str">
        <f>TEXT(SalesDataTable[[#This Row],[Order Date]],"mmm")</f>
        <v>Nov</v>
      </c>
    </row>
    <row r="2306" spans="1:24" ht="16">
      <c r="A2306" s="2">
        <v>3801</v>
      </c>
      <c r="B2306" s="3">
        <v>46334</v>
      </c>
      <c r="C2306" s="5">
        <f>YEAR(SalesDataTable[[#This Row],[Order Date]])</f>
        <v>2026</v>
      </c>
      <c r="D2306" s="14" t="str">
        <f>"Q"&amp;ROUNDUP(MONTH(SalesDataTable[[#This Row],[Order Date]])/3,0)</f>
        <v>Q4</v>
      </c>
      <c r="E2306" s="5">
        <f>MONTH(SalesDataTable[[#This Row],[Order Date]])</f>
        <v>11</v>
      </c>
      <c r="F2306" s="5" t="str">
        <f>TEXT(SalesDataTable[[#This Row],[Order Date]], "MMM")</f>
        <v>Nov</v>
      </c>
      <c r="G2306" s="4" t="s">
        <v>0</v>
      </c>
      <c r="H2306" s="4" t="s">
        <v>50</v>
      </c>
      <c r="I2306" s="4" t="s">
        <v>2</v>
      </c>
      <c r="J2306" s="4" t="s">
        <v>3</v>
      </c>
      <c r="K2306" s="4" t="s">
        <v>4</v>
      </c>
      <c r="L2306" s="4" t="s">
        <v>30</v>
      </c>
      <c r="M2306" s="9">
        <v>3</v>
      </c>
      <c r="N2306" s="6">
        <v>101.68</v>
      </c>
      <c r="O2306" s="7">
        <v>0.1</v>
      </c>
      <c r="P2306" s="6">
        <v>51.9</v>
      </c>
      <c r="Q2306" s="6">
        <f t="shared" ref="Q2306:Q2369" si="144">M2306*N2306*(1-O2306)</f>
        <v>274.536</v>
      </c>
      <c r="R2306" s="6">
        <f t="shared" ref="R2306:R2369" si="145">M2306*P2306</f>
        <v>155.69999999999999</v>
      </c>
      <c r="S2306" s="6">
        <f t="shared" ref="S2306:S2369" si="146">Q2306-R2306</f>
        <v>118.83600000000001</v>
      </c>
      <c r="T2306" s="8">
        <f t="shared" ref="T2306:T2369" si="147">IFERROR(S2306/Q2306,0)</f>
        <v>0.43286126409651199</v>
      </c>
      <c r="U2306" s="5">
        <f>YEAR(SalesDataTable[[#This Row],[Order Date]])</f>
        <v>2026</v>
      </c>
      <c r="V2306" s="8" t="str">
        <f>"Q"&amp;ROUNDUP(MONTH(SalesDataTable[[#This Row],[Order Date]])/3,0)</f>
        <v>Q4</v>
      </c>
      <c r="W2306" s="9">
        <f>MONTH(SalesDataTable[[#This Row],[Order Date]])</f>
        <v>11</v>
      </c>
      <c r="X2306" s="8" t="str">
        <f>TEXT(SalesDataTable[[#This Row],[Order Date]],"mmm")</f>
        <v>Nov</v>
      </c>
    </row>
    <row r="2307" spans="1:24" ht="16">
      <c r="A2307" s="2">
        <v>4685</v>
      </c>
      <c r="B2307" s="3">
        <v>46334</v>
      </c>
      <c r="C2307" s="5">
        <f>YEAR(SalesDataTable[[#This Row],[Order Date]])</f>
        <v>2026</v>
      </c>
      <c r="D2307" s="14" t="str">
        <f>"Q"&amp;ROUNDUP(MONTH(SalesDataTable[[#This Row],[Order Date]])/3,0)</f>
        <v>Q4</v>
      </c>
      <c r="E2307" s="5">
        <f>MONTH(SalesDataTable[[#This Row],[Order Date]])</f>
        <v>11</v>
      </c>
      <c r="F2307" s="5" t="str">
        <f>TEXT(SalesDataTable[[#This Row],[Order Date]], "MMM")</f>
        <v>Nov</v>
      </c>
      <c r="G2307" s="4" t="s">
        <v>20</v>
      </c>
      <c r="H2307" s="4" t="s">
        <v>47</v>
      </c>
      <c r="I2307" s="4" t="s">
        <v>8</v>
      </c>
      <c r="J2307" s="4" t="s">
        <v>16</v>
      </c>
      <c r="K2307" s="4" t="s">
        <v>23</v>
      </c>
      <c r="L2307" s="4" t="s">
        <v>40</v>
      </c>
      <c r="M2307" s="9">
        <v>6</v>
      </c>
      <c r="N2307" s="6">
        <v>80.83</v>
      </c>
      <c r="O2307" s="7">
        <v>0.15</v>
      </c>
      <c r="P2307" s="6">
        <v>39.32</v>
      </c>
      <c r="Q2307" s="6">
        <f t="shared" si="144"/>
        <v>412.233</v>
      </c>
      <c r="R2307" s="6">
        <f t="shared" si="145"/>
        <v>235.92000000000002</v>
      </c>
      <c r="S2307" s="6">
        <f t="shared" si="146"/>
        <v>176.31299999999999</v>
      </c>
      <c r="T2307" s="8">
        <f t="shared" si="147"/>
        <v>0.42770229457612563</v>
      </c>
      <c r="U2307" s="5">
        <f>YEAR(SalesDataTable[[#This Row],[Order Date]])</f>
        <v>2026</v>
      </c>
      <c r="V2307" s="8" t="str">
        <f>"Q"&amp;ROUNDUP(MONTH(SalesDataTable[[#This Row],[Order Date]])/3,0)</f>
        <v>Q4</v>
      </c>
      <c r="W2307" s="9">
        <f>MONTH(SalesDataTable[[#This Row],[Order Date]])</f>
        <v>11</v>
      </c>
      <c r="X2307" s="8" t="str">
        <f>TEXT(SalesDataTable[[#This Row],[Order Date]],"mmm")</f>
        <v>Nov</v>
      </c>
    </row>
    <row r="2308" spans="1:24" ht="16">
      <c r="A2308" s="2">
        <v>4843</v>
      </c>
      <c r="B2308" s="3">
        <v>46334</v>
      </c>
      <c r="C2308" s="5">
        <f>YEAR(SalesDataTable[[#This Row],[Order Date]])</f>
        <v>2026</v>
      </c>
      <c r="D2308" s="14" t="str">
        <f>"Q"&amp;ROUNDUP(MONTH(SalesDataTable[[#This Row],[Order Date]])/3,0)</f>
        <v>Q4</v>
      </c>
      <c r="E2308" s="5">
        <f>MONTH(SalesDataTable[[#This Row],[Order Date]])</f>
        <v>11</v>
      </c>
      <c r="F2308" s="5" t="str">
        <f>TEXT(SalesDataTable[[#This Row],[Order Date]], "MMM")</f>
        <v>Nov</v>
      </c>
      <c r="G2308" s="4" t="s">
        <v>6</v>
      </c>
      <c r="H2308" s="4" t="s">
        <v>43</v>
      </c>
      <c r="I2308" s="4" t="s">
        <v>2</v>
      </c>
      <c r="J2308" s="4" t="s">
        <v>13</v>
      </c>
      <c r="K2308" s="4" t="s">
        <v>23</v>
      </c>
      <c r="L2308" s="4" t="s">
        <v>51</v>
      </c>
      <c r="M2308" s="9">
        <v>6</v>
      </c>
      <c r="N2308" s="6">
        <v>123.67</v>
      </c>
      <c r="O2308" s="7">
        <v>0.15</v>
      </c>
      <c r="P2308" s="6">
        <v>60.55</v>
      </c>
      <c r="Q2308" s="6">
        <f t="shared" si="144"/>
        <v>630.71699999999998</v>
      </c>
      <c r="R2308" s="6">
        <f t="shared" si="145"/>
        <v>363.29999999999995</v>
      </c>
      <c r="S2308" s="6">
        <f t="shared" si="146"/>
        <v>267.41700000000003</v>
      </c>
      <c r="T2308" s="8">
        <f t="shared" si="147"/>
        <v>0.42398888883603902</v>
      </c>
      <c r="U2308" s="5">
        <f>YEAR(SalesDataTable[[#This Row],[Order Date]])</f>
        <v>2026</v>
      </c>
      <c r="V2308" s="8" t="str">
        <f>"Q"&amp;ROUNDUP(MONTH(SalesDataTable[[#This Row],[Order Date]])/3,0)</f>
        <v>Q4</v>
      </c>
      <c r="W2308" s="9">
        <f>MONTH(SalesDataTable[[#This Row],[Order Date]])</f>
        <v>11</v>
      </c>
      <c r="X2308" s="8" t="str">
        <f>TEXT(SalesDataTable[[#This Row],[Order Date]],"mmm")</f>
        <v>Nov</v>
      </c>
    </row>
    <row r="2309" spans="1:24" ht="16">
      <c r="A2309" s="2">
        <v>4890</v>
      </c>
      <c r="B2309" s="3">
        <v>46334</v>
      </c>
      <c r="C2309" s="5">
        <f>YEAR(SalesDataTable[[#This Row],[Order Date]])</f>
        <v>2026</v>
      </c>
      <c r="D2309" s="14" t="str">
        <f>"Q"&amp;ROUNDUP(MONTH(SalesDataTable[[#This Row],[Order Date]])/3,0)</f>
        <v>Q4</v>
      </c>
      <c r="E2309" s="5">
        <f>MONTH(SalesDataTable[[#This Row],[Order Date]])</f>
        <v>11</v>
      </c>
      <c r="F2309" s="5" t="str">
        <f>TEXT(SalesDataTable[[#This Row],[Order Date]], "MMM")</f>
        <v>Nov</v>
      </c>
      <c r="G2309" s="4" t="s">
        <v>0</v>
      </c>
      <c r="H2309" s="4" t="s">
        <v>50</v>
      </c>
      <c r="I2309" s="4" t="s">
        <v>2</v>
      </c>
      <c r="J2309" s="4" t="s">
        <v>13</v>
      </c>
      <c r="K2309" s="4" t="s">
        <v>9</v>
      </c>
      <c r="L2309" s="4" t="s">
        <v>10</v>
      </c>
      <c r="M2309" s="9">
        <v>2</v>
      </c>
      <c r="N2309" s="6">
        <v>93.16</v>
      </c>
      <c r="O2309" s="7">
        <v>0.1</v>
      </c>
      <c r="P2309" s="6">
        <v>44.19</v>
      </c>
      <c r="Q2309" s="6">
        <f t="shared" si="144"/>
        <v>167.68799999999999</v>
      </c>
      <c r="R2309" s="6">
        <f t="shared" si="145"/>
        <v>88.38</v>
      </c>
      <c r="S2309" s="6">
        <f t="shared" si="146"/>
        <v>79.307999999999993</v>
      </c>
      <c r="T2309" s="8">
        <f t="shared" si="147"/>
        <v>0.47294976384714471</v>
      </c>
      <c r="U2309" s="5">
        <f>YEAR(SalesDataTable[[#This Row],[Order Date]])</f>
        <v>2026</v>
      </c>
      <c r="V2309" s="8" t="str">
        <f>"Q"&amp;ROUNDUP(MONTH(SalesDataTable[[#This Row],[Order Date]])/3,0)</f>
        <v>Q4</v>
      </c>
      <c r="W2309" s="9">
        <f>MONTH(SalesDataTable[[#This Row],[Order Date]])</f>
        <v>11</v>
      </c>
      <c r="X2309" s="8" t="str">
        <f>TEXT(SalesDataTable[[#This Row],[Order Date]],"mmm")</f>
        <v>Nov</v>
      </c>
    </row>
    <row r="2310" spans="1:24" ht="16">
      <c r="A2310" s="2">
        <v>4913</v>
      </c>
      <c r="B2310" s="3">
        <v>46334</v>
      </c>
      <c r="C2310" s="5">
        <f>YEAR(SalesDataTable[[#This Row],[Order Date]])</f>
        <v>2026</v>
      </c>
      <c r="D2310" s="14" t="str">
        <f>"Q"&amp;ROUNDUP(MONTH(SalesDataTable[[#This Row],[Order Date]])/3,0)</f>
        <v>Q4</v>
      </c>
      <c r="E2310" s="5">
        <f>MONTH(SalesDataTable[[#This Row],[Order Date]])</f>
        <v>11</v>
      </c>
      <c r="F2310" s="5" t="str">
        <f>TEXT(SalesDataTable[[#This Row],[Order Date]], "MMM")</f>
        <v>Nov</v>
      </c>
      <c r="G2310" s="4" t="s">
        <v>11</v>
      </c>
      <c r="H2310" s="4" t="s">
        <v>12</v>
      </c>
      <c r="I2310" s="4" t="s">
        <v>28</v>
      </c>
      <c r="J2310" s="4" t="s">
        <v>13</v>
      </c>
      <c r="K2310" s="4" t="s">
        <v>4</v>
      </c>
      <c r="L2310" s="4" t="s">
        <v>5</v>
      </c>
      <c r="M2310" s="9">
        <v>1</v>
      </c>
      <c r="N2310" s="6">
        <v>83.79</v>
      </c>
      <c r="O2310" s="7">
        <v>0.1</v>
      </c>
      <c r="P2310" s="6">
        <v>42.8</v>
      </c>
      <c r="Q2310" s="6">
        <f t="shared" si="144"/>
        <v>75.411000000000001</v>
      </c>
      <c r="R2310" s="6">
        <f t="shared" si="145"/>
        <v>42.8</v>
      </c>
      <c r="S2310" s="6">
        <f t="shared" si="146"/>
        <v>32.611000000000004</v>
      </c>
      <c r="T2310" s="8">
        <f t="shared" si="147"/>
        <v>0.43244354271923197</v>
      </c>
      <c r="U2310" s="5">
        <f>YEAR(SalesDataTable[[#This Row],[Order Date]])</f>
        <v>2026</v>
      </c>
      <c r="V2310" s="8" t="str">
        <f>"Q"&amp;ROUNDUP(MONTH(SalesDataTable[[#This Row],[Order Date]])/3,0)</f>
        <v>Q4</v>
      </c>
      <c r="W2310" s="9">
        <f>MONTH(SalesDataTable[[#This Row],[Order Date]])</f>
        <v>11</v>
      </c>
      <c r="X2310" s="8" t="str">
        <f>TEXT(SalesDataTable[[#This Row],[Order Date]],"mmm")</f>
        <v>Nov</v>
      </c>
    </row>
    <row r="2311" spans="1:24" ht="16">
      <c r="A2311" s="2">
        <v>5079</v>
      </c>
      <c r="B2311" s="3">
        <v>46334</v>
      </c>
      <c r="C2311" s="5">
        <f>YEAR(SalesDataTable[[#This Row],[Order Date]])</f>
        <v>2026</v>
      </c>
      <c r="D2311" s="14" t="str">
        <f>"Q"&amp;ROUNDUP(MONTH(SalesDataTable[[#This Row],[Order Date]])/3,0)</f>
        <v>Q4</v>
      </c>
      <c r="E2311" s="5">
        <f>MONTH(SalesDataTable[[#This Row],[Order Date]])</f>
        <v>11</v>
      </c>
      <c r="F2311" s="5" t="str">
        <f>TEXT(SalesDataTable[[#This Row],[Order Date]], "MMM")</f>
        <v>Nov</v>
      </c>
      <c r="G2311" s="4" t="s">
        <v>11</v>
      </c>
      <c r="H2311" s="4" t="s">
        <v>52</v>
      </c>
      <c r="I2311" s="4" t="s">
        <v>2</v>
      </c>
      <c r="J2311" s="4" t="s">
        <v>13</v>
      </c>
      <c r="K2311" s="4" t="s">
        <v>34</v>
      </c>
      <c r="L2311" s="4" t="s">
        <v>38</v>
      </c>
      <c r="M2311" s="9">
        <v>1</v>
      </c>
      <c r="N2311" s="6">
        <v>120.98</v>
      </c>
      <c r="O2311" s="7">
        <v>0.1</v>
      </c>
      <c r="P2311" s="6">
        <v>70.59</v>
      </c>
      <c r="Q2311" s="6">
        <f t="shared" si="144"/>
        <v>108.88200000000001</v>
      </c>
      <c r="R2311" s="6">
        <f t="shared" si="145"/>
        <v>70.59</v>
      </c>
      <c r="S2311" s="6">
        <f t="shared" si="146"/>
        <v>38.292000000000002</v>
      </c>
      <c r="T2311" s="8">
        <f t="shared" si="147"/>
        <v>0.35168347385242738</v>
      </c>
      <c r="U2311" s="5">
        <f>YEAR(SalesDataTable[[#This Row],[Order Date]])</f>
        <v>2026</v>
      </c>
      <c r="V2311" s="8" t="str">
        <f>"Q"&amp;ROUNDUP(MONTH(SalesDataTable[[#This Row],[Order Date]])/3,0)</f>
        <v>Q4</v>
      </c>
      <c r="W2311" s="9">
        <f>MONTH(SalesDataTable[[#This Row],[Order Date]])</f>
        <v>11</v>
      </c>
      <c r="X2311" s="8" t="str">
        <f>TEXT(SalesDataTable[[#This Row],[Order Date]],"mmm")</f>
        <v>Nov</v>
      </c>
    </row>
    <row r="2312" spans="1:24" ht="16">
      <c r="A2312" s="2">
        <v>366</v>
      </c>
      <c r="B2312" s="3">
        <v>46335</v>
      </c>
      <c r="C2312" s="5">
        <f>YEAR(SalesDataTable[[#This Row],[Order Date]])</f>
        <v>2026</v>
      </c>
      <c r="D2312" s="14" t="str">
        <f>"Q"&amp;ROUNDUP(MONTH(SalesDataTable[[#This Row],[Order Date]])/3,0)</f>
        <v>Q4</v>
      </c>
      <c r="E2312" s="5">
        <f>MONTH(SalesDataTable[[#This Row],[Order Date]])</f>
        <v>11</v>
      </c>
      <c r="F2312" s="5" t="str">
        <f>TEXT(SalesDataTable[[#This Row],[Order Date]], "MMM")</f>
        <v>Nov</v>
      </c>
      <c r="G2312" s="4" t="s">
        <v>20</v>
      </c>
      <c r="H2312" s="4" t="s">
        <v>47</v>
      </c>
      <c r="I2312" s="4" t="s">
        <v>19</v>
      </c>
      <c r="J2312" s="4" t="s">
        <v>3</v>
      </c>
      <c r="K2312" s="4" t="s">
        <v>9</v>
      </c>
      <c r="L2312" s="4" t="s">
        <v>37</v>
      </c>
      <c r="M2312" s="9">
        <v>1</v>
      </c>
      <c r="N2312" s="6">
        <v>152.05000000000001</v>
      </c>
      <c r="O2312" s="7">
        <v>0.15</v>
      </c>
      <c r="P2312" s="6">
        <v>80.56</v>
      </c>
      <c r="Q2312" s="6">
        <f t="shared" si="144"/>
        <v>129.24250000000001</v>
      </c>
      <c r="R2312" s="6">
        <f t="shared" si="145"/>
        <v>80.56</v>
      </c>
      <c r="S2312" s="6">
        <f t="shared" si="146"/>
        <v>48.682500000000005</v>
      </c>
      <c r="T2312" s="8">
        <f t="shared" si="147"/>
        <v>0.37667562914675901</v>
      </c>
      <c r="U2312" s="5">
        <f>YEAR(SalesDataTable[[#This Row],[Order Date]])</f>
        <v>2026</v>
      </c>
      <c r="V2312" s="8" t="str">
        <f>"Q"&amp;ROUNDUP(MONTH(SalesDataTable[[#This Row],[Order Date]])/3,0)</f>
        <v>Q4</v>
      </c>
      <c r="W2312" s="9">
        <f>MONTH(SalesDataTable[[#This Row],[Order Date]])</f>
        <v>11</v>
      </c>
      <c r="X2312" s="8" t="str">
        <f>TEXT(SalesDataTable[[#This Row],[Order Date]],"mmm")</f>
        <v>Nov</v>
      </c>
    </row>
    <row r="2313" spans="1:24" ht="16">
      <c r="A2313" s="2">
        <v>567</v>
      </c>
      <c r="B2313" s="3">
        <v>46335</v>
      </c>
      <c r="C2313" s="5">
        <f>YEAR(SalesDataTable[[#This Row],[Order Date]])</f>
        <v>2026</v>
      </c>
      <c r="D2313" s="14" t="str">
        <f>"Q"&amp;ROUNDUP(MONTH(SalesDataTable[[#This Row],[Order Date]])/3,0)</f>
        <v>Q4</v>
      </c>
      <c r="E2313" s="5">
        <f>MONTH(SalesDataTable[[#This Row],[Order Date]])</f>
        <v>11</v>
      </c>
      <c r="F2313" s="5" t="str">
        <f>TEXT(SalesDataTable[[#This Row],[Order Date]], "MMM")</f>
        <v>Nov</v>
      </c>
      <c r="G2313" s="4" t="s">
        <v>0</v>
      </c>
      <c r="H2313" s="4" t="s">
        <v>36</v>
      </c>
      <c r="I2313" s="4" t="s">
        <v>19</v>
      </c>
      <c r="J2313" s="4" t="s">
        <v>13</v>
      </c>
      <c r="K2313" s="4" t="s">
        <v>14</v>
      </c>
      <c r="L2313" s="4" t="s">
        <v>15</v>
      </c>
      <c r="M2313" s="9">
        <v>3</v>
      </c>
      <c r="N2313" s="6">
        <v>36.14</v>
      </c>
      <c r="O2313" s="7">
        <v>0.1</v>
      </c>
      <c r="P2313" s="6">
        <v>13.23</v>
      </c>
      <c r="Q2313" s="6">
        <f t="shared" si="144"/>
        <v>97.578000000000003</v>
      </c>
      <c r="R2313" s="6">
        <f t="shared" si="145"/>
        <v>39.69</v>
      </c>
      <c r="S2313" s="6">
        <f t="shared" si="146"/>
        <v>57.888000000000005</v>
      </c>
      <c r="T2313" s="8">
        <f t="shared" si="147"/>
        <v>0.59324847814056447</v>
      </c>
      <c r="U2313" s="5">
        <f>YEAR(SalesDataTable[[#This Row],[Order Date]])</f>
        <v>2026</v>
      </c>
      <c r="V2313" s="8" t="str">
        <f>"Q"&amp;ROUNDUP(MONTH(SalesDataTable[[#This Row],[Order Date]])/3,0)</f>
        <v>Q4</v>
      </c>
      <c r="W2313" s="9">
        <f>MONTH(SalesDataTable[[#This Row],[Order Date]])</f>
        <v>11</v>
      </c>
      <c r="X2313" s="8" t="str">
        <f>TEXT(SalesDataTable[[#This Row],[Order Date]],"mmm")</f>
        <v>Nov</v>
      </c>
    </row>
    <row r="2314" spans="1:24" ht="16">
      <c r="A2314" s="2">
        <v>1051</v>
      </c>
      <c r="B2314" s="3">
        <v>46335</v>
      </c>
      <c r="C2314" s="5">
        <f>YEAR(SalesDataTable[[#This Row],[Order Date]])</f>
        <v>2026</v>
      </c>
      <c r="D2314" s="14" t="str">
        <f>"Q"&amp;ROUNDUP(MONTH(SalesDataTable[[#This Row],[Order Date]])/3,0)</f>
        <v>Q4</v>
      </c>
      <c r="E2314" s="5">
        <f>MONTH(SalesDataTable[[#This Row],[Order Date]])</f>
        <v>11</v>
      </c>
      <c r="F2314" s="5" t="str">
        <f>TEXT(SalesDataTable[[#This Row],[Order Date]], "MMM")</f>
        <v>Nov</v>
      </c>
      <c r="G2314" s="4" t="s">
        <v>20</v>
      </c>
      <c r="H2314" s="4" t="s">
        <v>47</v>
      </c>
      <c r="I2314" s="4" t="s">
        <v>8</v>
      </c>
      <c r="J2314" s="4" t="s">
        <v>16</v>
      </c>
      <c r="K2314" s="4" t="s">
        <v>9</v>
      </c>
      <c r="L2314" s="4" t="s">
        <v>10</v>
      </c>
      <c r="M2314" s="9">
        <v>12</v>
      </c>
      <c r="N2314" s="6">
        <v>90.99</v>
      </c>
      <c r="O2314" s="7">
        <v>0.2</v>
      </c>
      <c r="P2314" s="6">
        <v>45.51</v>
      </c>
      <c r="Q2314" s="6">
        <f t="shared" si="144"/>
        <v>873.50399999999991</v>
      </c>
      <c r="R2314" s="6">
        <f t="shared" si="145"/>
        <v>546.12</v>
      </c>
      <c r="S2314" s="6">
        <f t="shared" si="146"/>
        <v>327.3839999999999</v>
      </c>
      <c r="T2314" s="8">
        <f t="shared" si="147"/>
        <v>0.37479393339927458</v>
      </c>
      <c r="U2314" s="5">
        <f>YEAR(SalesDataTable[[#This Row],[Order Date]])</f>
        <v>2026</v>
      </c>
      <c r="V2314" s="8" t="str">
        <f>"Q"&amp;ROUNDUP(MONTH(SalesDataTable[[#This Row],[Order Date]])/3,0)</f>
        <v>Q4</v>
      </c>
      <c r="W2314" s="9">
        <f>MONTH(SalesDataTable[[#This Row],[Order Date]])</f>
        <v>11</v>
      </c>
      <c r="X2314" s="8" t="str">
        <f>TEXT(SalesDataTable[[#This Row],[Order Date]],"mmm")</f>
        <v>Nov</v>
      </c>
    </row>
    <row r="2315" spans="1:24" ht="16">
      <c r="A2315" s="2">
        <v>1934</v>
      </c>
      <c r="B2315" s="3">
        <v>46335</v>
      </c>
      <c r="C2315" s="5">
        <f>YEAR(SalesDataTable[[#This Row],[Order Date]])</f>
        <v>2026</v>
      </c>
      <c r="D2315" s="14" t="str">
        <f>"Q"&amp;ROUNDUP(MONTH(SalesDataTable[[#This Row],[Order Date]])/3,0)</f>
        <v>Q4</v>
      </c>
      <c r="E2315" s="5">
        <f>MONTH(SalesDataTable[[#This Row],[Order Date]])</f>
        <v>11</v>
      </c>
      <c r="F2315" s="5" t="str">
        <f>TEXT(SalesDataTable[[#This Row],[Order Date]], "MMM")</f>
        <v>Nov</v>
      </c>
      <c r="G2315" s="4" t="s">
        <v>20</v>
      </c>
      <c r="H2315" s="4" t="s">
        <v>47</v>
      </c>
      <c r="I2315" s="4" t="s">
        <v>28</v>
      </c>
      <c r="J2315" s="4" t="s">
        <v>16</v>
      </c>
      <c r="K2315" s="4" t="s">
        <v>4</v>
      </c>
      <c r="L2315" s="4" t="s">
        <v>22</v>
      </c>
      <c r="M2315" s="9">
        <v>1</v>
      </c>
      <c r="N2315" s="6">
        <v>50.55</v>
      </c>
      <c r="O2315" s="7">
        <v>0.05</v>
      </c>
      <c r="P2315" s="6">
        <v>22.09</v>
      </c>
      <c r="Q2315" s="6">
        <f t="shared" si="144"/>
        <v>48.022499999999994</v>
      </c>
      <c r="R2315" s="6">
        <f t="shared" si="145"/>
        <v>22.09</v>
      </c>
      <c r="S2315" s="6">
        <f t="shared" si="146"/>
        <v>25.932499999999994</v>
      </c>
      <c r="T2315" s="8">
        <f t="shared" si="147"/>
        <v>0.54000728825029931</v>
      </c>
      <c r="U2315" s="5">
        <f>YEAR(SalesDataTable[[#This Row],[Order Date]])</f>
        <v>2026</v>
      </c>
      <c r="V2315" s="8" t="str">
        <f>"Q"&amp;ROUNDUP(MONTH(SalesDataTable[[#This Row],[Order Date]])/3,0)</f>
        <v>Q4</v>
      </c>
      <c r="W2315" s="9">
        <f>MONTH(SalesDataTable[[#This Row],[Order Date]])</f>
        <v>11</v>
      </c>
      <c r="X2315" s="8" t="str">
        <f>TEXT(SalesDataTable[[#This Row],[Order Date]],"mmm")</f>
        <v>Nov</v>
      </c>
    </row>
    <row r="2316" spans="1:24" ht="16">
      <c r="A2316" s="2">
        <v>2056</v>
      </c>
      <c r="B2316" s="3">
        <v>46335</v>
      </c>
      <c r="C2316" s="5">
        <f>YEAR(SalesDataTable[[#This Row],[Order Date]])</f>
        <v>2026</v>
      </c>
      <c r="D2316" s="14" t="str">
        <f>"Q"&amp;ROUNDUP(MONTH(SalesDataTable[[#This Row],[Order Date]])/3,0)</f>
        <v>Q4</v>
      </c>
      <c r="E2316" s="5">
        <f>MONTH(SalesDataTable[[#This Row],[Order Date]])</f>
        <v>11</v>
      </c>
      <c r="F2316" s="5" t="str">
        <f>TEXT(SalesDataTable[[#This Row],[Order Date]], "MMM")</f>
        <v>Nov</v>
      </c>
      <c r="G2316" s="4" t="s">
        <v>0</v>
      </c>
      <c r="H2316" s="4" t="s">
        <v>1</v>
      </c>
      <c r="I2316" s="4" t="s">
        <v>19</v>
      </c>
      <c r="J2316" s="4" t="s">
        <v>13</v>
      </c>
      <c r="K2316" s="4" t="s">
        <v>34</v>
      </c>
      <c r="L2316" s="4" t="s">
        <v>45</v>
      </c>
      <c r="M2316" s="9">
        <v>1</v>
      </c>
      <c r="N2316" s="6">
        <v>51.65</v>
      </c>
      <c r="O2316" s="7">
        <v>0.15</v>
      </c>
      <c r="P2316" s="6">
        <v>21.86</v>
      </c>
      <c r="Q2316" s="6">
        <f t="shared" si="144"/>
        <v>43.902499999999996</v>
      </c>
      <c r="R2316" s="6">
        <f t="shared" si="145"/>
        <v>21.86</v>
      </c>
      <c r="S2316" s="6">
        <f t="shared" si="146"/>
        <v>22.042499999999997</v>
      </c>
      <c r="T2316" s="8">
        <f t="shared" si="147"/>
        <v>0.50207846933545919</v>
      </c>
      <c r="U2316" s="5">
        <f>YEAR(SalesDataTable[[#This Row],[Order Date]])</f>
        <v>2026</v>
      </c>
      <c r="V2316" s="8" t="str">
        <f>"Q"&amp;ROUNDUP(MONTH(SalesDataTable[[#This Row],[Order Date]])/3,0)</f>
        <v>Q4</v>
      </c>
      <c r="W2316" s="9">
        <f>MONTH(SalesDataTable[[#This Row],[Order Date]])</f>
        <v>11</v>
      </c>
      <c r="X2316" s="8" t="str">
        <f>TEXT(SalesDataTable[[#This Row],[Order Date]],"mmm")</f>
        <v>Nov</v>
      </c>
    </row>
    <row r="2317" spans="1:24" ht="16">
      <c r="A2317" s="2">
        <v>2115</v>
      </c>
      <c r="B2317" s="3">
        <v>46335</v>
      </c>
      <c r="C2317" s="5">
        <f>YEAR(SalesDataTable[[#This Row],[Order Date]])</f>
        <v>2026</v>
      </c>
      <c r="D2317" s="14" t="str">
        <f>"Q"&amp;ROUNDUP(MONTH(SalesDataTable[[#This Row],[Order Date]])/3,0)</f>
        <v>Q4</v>
      </c>
      <c r="E2317" s="5">
        <f>MONTH(SalesDataTable[[#This Row],[Order Date]])</f>
        <v>11</v>
      </c>
      <c r="F2317" s="5" t="str">
        <f>TEXT(SalesDataTable[[#This Row],[Order Date]], "MMM")</f>
        <v>Nov</v>
      </c>
      <c r="G2317" s="4" t="s">
        <v>6</v>
      </c>
      <c r="H2317" s="4" t="s">
        <v>43</v>
      </c>
      <c r="I2317" s="4" t="s">
        <v>2</v>
      </c>
      <c r="J2317" s="4" t="s">
        <v>13</v>
      </c>
      <c r="K2317" s="4" t="s">
        <v>4</v>
      </c>
      <c r="L2317" s="4" t="s">
        <v>5</v>
      </c>
      <c r="M2317" s="9">
        <v>5</v>
      </c>
      <c r="N2317" s="6">
        <v>82.96</v>
      </c>
      <c r="O2317" s="7">
        <v>0</v>
      </c>
      <c r="P2317" s="6">
        <v>43.55</v>
      </c>
      <c r="Q2317" s="6">
        <f t="shared" si="144"/>
        <v>414.79999999999995</v>
      </c>
      <c r="R2317" s="6">
        <f t="shared" si="145"/>
        <v>217.75</v>
      </c>
      <c r="S2317" s="6">
        <f t="shared" si="146"/>
        <v>197.04999999999995</v>
      </c>
      <c r="T2317" s="8">
        <f t="shared" si="147"/>
        <v>0.47504821600771452</v>
      </c>
      <c r="U2317" s="5">
        <f>YEAR(SalesDataTable[[#This Row],[Order Date]])</f>
        <v>2026</v>
      </c>
      <c r="V2317" s="8" t="str">
        <f>"Q"&amp;ROUNDUP(MONTH(SalesDataTable[[#This Row],[Order Date]])/3,0)</f>
        <v>Q4</v>
      </c>
      <c r="W2317" s="9">
        <f>MONTH(SalesDataTable[[#This Row],[Order Date]])</f>
        <v>11</v>
      </c>
      <c r="X2317" s="8" t="str">
        <f>TEXT(SalesDataTable[[#This Row],[Order Date]],"mmm")</f>
        <v>Nov</v>
      </c>
    </row>
    <row r="2318" spans="1:24" ht="16">
      <c r="A2318" s="2">
        <v>2437</v>
      </c>
      <c r="B2318" s="3">
        <v>46335</v>
      </c>
      <c r="C2318" s="5">
        <f>YEAR(SalesDataTable[[#This Row],[Order Date]])</f>
        <v>2026</v>
      </c>
      <c r="D2318" s="14" t="str">
        <f>"Q"&amp;ROUNDUP(MONTH(SalesDataTable[[#This Row],[Order Date]])/3,0)</f>
        <v>Q4</v>
      </c>
      <c r="E2318" s="5">
        <f>MONTH(SalesDataTable[[#This Row],[Order Date]])</f>
        <v>11</v>
      </c>
      <c r="F2318" s="5" t="str">
        <f>TEXT(SalesDataTable[[#This Row],[Order Date]], "MMM")</f>
        <v>Nov</v>
      </c>
      <c r="G2318" s="4" t="s">
        <v>20</v>
      </c>
      <c r="H2318" s="4" t="s">
        <v>21</v>
      </c>
      <c r="I2318" s="4" t="s">
        <v>28</v>
      </c>
      <c r="J2318" s="4" t="s">
        <v>16</v>
      </c>
      <c r="K2318" s="4" t="s">
        <v>9</v>
      </c>
      <c r="L2318" s="4" t="s">
        <v>46</v>
      </c>
      <c r="M2318" s="9">
        <v>1</v>
      </c>
      <c r="N2318" s="6">
        <v>70.3</v>
      </c>
      <c r="O2318" s="7">
        <v>0.05</v>
      </c>
      <c r="P2318" s="6">
        <v>33.31</v>
      </c>
      <c r="Q2318" s="6">
        <f t="shared" si="144"/>
        <v>66.784999999999997</v>
      </c>
      <c r="R2318" s="6">
        <f t="shared" si="145"/>
        <v>33.31</v>
      </c>
      <c r="S2318" s="6">
        <f t="shared" si="146"/>
        <v>33.474999999999994</v>
      </c>
      <c r="T2318" s="8">
        <f t="shared" si="147"/>
        <v>0.50123530732949007</v>
      </c>
      <c r="U2318" s="5">
        <f>YEAR(SalesDataTable[[#This Row],[Order Date]])</f>
        <v>2026</v>
      </c>
      <c r="V2318" s="8" t="str">
        <f>"Q"&amp;ROUNDUP(MONTH(SalesDataTable[[#This Row],[Order Date]])/3,0)</f>
        <v>Q4</v>
      </c>
      <c r="W2318" s="9">
        <f>MONTH(SalesDataTable[[#This Row],[Order Date]])</f>
        <v>11</v>
      </c>
      <c r="X2318" s="8" t="str">
        <f>TEXT(SalesDataTable[[#This Row],[Order Date]],"mmm")</f>
        <v>Nov</v>
      </c>
    </row>
    <row r="2319" spans="1:24" ht="16">
      <c r="A2319" s="2">
        <v>3380</v>
      </c>
      <c r="B2319" s="3">
        <v>46335</v>
      </c>
      <c r="C2319" s="5">
        <f>YEAR(SalesDataTable[[#This Row],[Order Date]])</f>
        <v>2026</v>
      </c>
      <c r="D2319" s="14" t="str">
        <f>"Q"&amp;ROUNDUP(MONTH(SalesDataTable[[#This Row],[Order Date]])/3,0)</f>
        <v>Q4</v>
      </c>
      <c r="E2319" s="5">
        <f>MONTH(SalesDataTable[[#This Row],[Order Date]])</f>
        <v>11</v>
      </c>
      <c r="F2319" s="5" t="str">
        <f>TEXT(SalesDataTable[[#This Row],[Order Date]], "MMM")</f>
        <v>Nov</v>
      </c>
      <c r="G2319" s="4" t="s">
        <v>11</v>
      </c>
      <c r="H2319" s="4" t="s">
        <v>12</v>
      </c>
      <c r="I2319" s="4" t="s">
        <v>19</v>
      </c>
      <c r="J2319" s="4" t="s">
        <v>3</v>
      </c>
      <c r="K2319" s="4" t="s">
        <v>14</v>
      </c>
      <c r="L2319" s="4" t="s">
        <v>32</v>
      </c>
      <c r="M2319" s="9">
        <v>2</v>
      </c>
      <c r="N2319" s="6">
        <v>47.12</v>
      </c>
      <c r="O2319" s="7">
        <v>0.15</v>
      </c>
      <c r="P2319" s="6">
        <v>18.64</v>
      </c>
      <c r="Q2319" s="6">
        <f t="shared" si="144"/>
        <v>80.103999999999999</v>
      </c>
      <c r="R2319" s="6">
        <f t="shared" si="145"/>
        <v>37.28</v>
      </c>
      <c r="S2319" s="6">
        <f t="shared" si="146"/>
        <v>42.823999999999998</v>
      </c>
      <c r="T2319" s="8">
        <f t="shared" si="147"/>
        <v>0.5346050134824728</v>
      </c>
      <c r="U2319" s="5">
        <f>YEAR(SalesDataTable[[#This Row],[Order Date]])</f>
        <v>2026</v>
      </c>
      <c r="V2319" s="8" t="str">
        <f>"Q"&amp;ROUNDUP(MONTH(SalesDataTable[[#This Row],[Order Date]])/3,0)</f>
        <v>Q4</v>
      </c>
      <c r="W2319" s="9">
        <f>MONTH(SalesDataTable[[#This Row],[Order Date]])</f>
        <v>11</v>
      </c>
      <c r="X2319" s="8" t="str">
        <f>TEXT(SalesDataTable[[#This Row],[Order Date]],"mmm")</f>
        <v>Nov</v>
      </c>
    </row>
    <row r="2320" spans="1:24" ht="16">
      <c r="A2320" s="2">
        <v>3648</v>
      </c>
      <c r="B2320" s="3">
        <v>46335</v>
      </c>
      <c r="C2320" s="5">
        <f>YEAR(SalesDataTable[[#This Row],[Order Date]])</f>
        <v>2026</v>
      </c>
      <c r="D2320" s="14" t="str">
        <f>"Q"&amp;ROUNDUP(MONTH(SalesDataTable[[#This Row],[Order Date]])/3,0)</f>
        <v>Q4</v>
      </c>
      <c r="E2320" s="5">
        <f>MONTH(SalesDataTable[[#This Row],[Order Date]])</f>
        <v>11</v>
      </c>
      <c r="F2320" s="5" t="str">
        <f>TEXT(SalesDataTable[[#This Row],[Order Date]], "MMM")</f>
        <v>Nov</v>
      </c>
      <c r="G2320" s="4" t="s">
        <v>0</v>
      </c>
      <c r="H2320" s="4" t="s">
        <v>50</v>
      </c>
      <c r="I2320" s="4" t="s">
        <v>28</v>
      </c>
      <c r="J2320" s="4" t="s">
        <v>13</v>
      </c>
      <c r="K2320" s="4" t="s">
        <v>34</v>
      </c>
      <c r="L2320" s="4" t="s">
        <v>35</v>
      </c>
      <c r="M2320" s="9">
        <v>4</v>
      </c>
      <c r="N2320" s="6">
        <v>39.82</v>
      </c>
      <c r="O2320" s="7">
        <v>0.2</v>
      </c>
      <c r="P2320" s="6">
        <v>14.98</v>
      </c>
      <c r="Q2320" s="6">
        <f t="shared" si="144"/>
        <v>127.42400000000001</v>
      </c>
      <c r="R2320" s="6">
        <f t="shared" si="145"/>
        <v>59.92</v>
      </c>
      <c r="S2320" s="6">
        <f t="shared" si="146"/>
        <v>67.504000000000005</v>
      </c>
      <c r="T2320" s="8">
        <f t="shared" si="147"/>
        <v>0.52975891511803119</v>
      </c>
      <c r="U2320" s="5">
        <f>YEAR(SalesDataTable[[#This Row],[Order Date]])</f>
        <v>2026</v>
      </c>
      <c r="V2320" s="8" t="str">
        <f>"Q"&amp;ROUNDUP(MONTH(SalesDataTable[[#This Row],[Order Date]])/3,0)</f>
        <v>Q4</v>
      </c>
      <c r="W2320" s="9">
        <f>MONTH(SalesDataTable[[#This Row],[Order Date]])</f>
        <v>11</v>
      </c>
      <c r="X2320" s="8" t="str">
        <f>TEXT(SalesDataTable[[#This Row],[Order Date]],"mmm")</f>
        <v>Nov</v>
      </c>
    </row>
    <row r="2321" spans="1:24" ht="16">
      <c r="A2321" s="2">
        <v>3692</v>
      </c>
      <c r="B2321" s="3">
        <v>46335</v>
      </c>
      <c r="C2321" s="5">
        <f>YEAR(SalesDataTable[[#This Row],[Order Date]])</f>
        <v>2026</v>
      </c>
      <c r="D2321" s="14" t="str">
        <f>"Q"&amp;ROUNDUP(MONTH(SalesDataTable[[#This Row],[Order Date]])/3,0)</f>
        <v>Q4</v>
      </c>
      <c r="E2321" s="5">
        <f>MONTH(SalesDataTable[[#This Row],[Order Date]])</f>
        <v>11</v>
      </c>
      <c r="F2321" s="5" t="str">
        <f>TEXT(SalesDataTable[[#This Row],[Order Date]], "MMM")</f>
        <v>Nov</v>
      </c>
      <c r="G2321" s="4" t="s">
        <v>6</v>
      </c>
      <c r="H2321" s="4" t="s">
        <v>49</v>
      </c>
      <c r="I2321" s="4" t="s">
        <v>2</v>
      </c>
      <c r="J2321" s="4" t="s">
        <v>3</v>
      </c>
      <c r="K2321" s="4" t="s">
        <v>9</v>
      </c>
      <c r="L2321" s="4" t="s">
        <v>37</v>
      </c>
      <c r="M2321" s="9">
        <v>4</v>
      </c>
      <c r="N2321" s="6">
        <v>154.27000000000001</v>
      </c>
      <c r="O2321" s="7">
        <v>0.05</v>
      </c>
      <c r="P2321" s="6">
        <v>78.36</v>
      </c>
      <c r="Q2321" s="6">
        <f t="shared" si="144"/>
        <v>586.226</v>
      </c>
      <c r="R2321" s="6">
        <f t="shared" si="145"/>
        <v>313.44</v>
      </c>
      <c r="S2321" s="6">
        <f t="shared" si="146"/>
        <v>272.786</v>
      </c>
      <c r="T2321" s="8">
        <f t="shared" si="147"/>
        <v>0.46532565938733528</v>
      </c>
      <c r="U2321" s="5">
        <f>YEAR(SalesDataTable[[#This Row],[Order Date]])</f>
        <v>2026</v>
      </c>
      <c r="V2321" s="8" t="str">
        <f>"Q"&amp;ROUNDUP(MONTH(SalesDataTable[[#This Row],[Order Date]])/3,0)</f>
        <v>Q4</v>
      </c>
      <c r="W2321" s="9">
        <f>MONTH(SalesDataTable[[#This Row],[Order Date]])</f>
        <v>11</v>
      </c>
      <c r="X2321" s="8" t="str">
        <f>TEXT(SalesDataTable[[#This Row],[Order Date]],"mmm")</f>
        <v>Nov</v>
      </c>
    </row>
    <row r="2322" spans="1:24" ht="16">
      <c r="A2322" s="2">
        <v>4406</v>
      </c>
      <c r="B2322" s="3">
        <v>46335</v>
      </c>
      <c r="C2322" s="5">
        <f>YEAR(SalesDataTable[[#This Row],[Order Date]])</f>
        <v>2026</v>
      </c>
      <c r="D2322" s="14" t="str">
        <f>"Q"&amp;ROUNDUP(MONTH(SalesDataTable[[#This Row],[Order Date]])/3,0)</f>
        <v>Q4</v>
      </c>
      <c r="E2322" s="5">
        <f>MONTH(SalesDataTable[[#This Row],[Order Date]])</f>
        <v>11</v>
      </c>
      <c r="F2322" s="5" t="str">
        <f>TEXT(SalesDataTable[[#This Row],[Order Date]], "MMM")</f>
        <v>Nov</v>
      </c>
      <c r="G2322" s="4" t="s">
        <v>0</v>
      </c>
      <c r="H2322" s="4" t="s">
        <v>1</v>
      </c>
      <c r="I2322" s="4" t="s">
        <v>2</v>
      </c>
      <c r="J2322" s="4" t="s">
        <v>13</v>
      </c>
      <c r="K2322" s="4" t="s">
        <v>9</v>
      </c>
      <c r="L2322" s="4" t="s">
        <v>17</v>
      </c>
      <c r="M2322" s="9">
        <v>1</v>
      </c>
      <c r="N2322" s="6">
        <v>143.02000000000001</v>
      </c>
      <c r="O2322" s="7">
        <v>0.1</v>
      </c>
      <c r="P2322" s="6">
        <v>79.25</v>
      </c>
      <c r="Q2322" s="6">
        <f t="shared" si="144"/>
        <v>128.71800000000002</v>
      </c>
      <c r="R2322" s="6">
        <f t="shared" si="145"/>
        <v>79.25</v>
      </c>
      <c r="S2322" s="6">
        <f t="shared" si="146"/>
        <v>49.468000000000018</v>
      </c>
      <c r="T2322" s="8">
        <f t="shared" si="147"/>
        <v>0.3843129942976119</v>
      </c>
      <c r="U2322" s="5">
        <f>YEAR(SalesDataTable[[#This Row],[Order Date]])</f>
        <v>2026</v>
      </c>
      <c r="V2322" s="8" t="str">
        <f>"Q"&amp;ROUNDUP(MONTH(SalesDataTable[[#This Row],[Order Date]])/3,0)</f>
        <v>Q4</v>
      </c>
      <c r="W2322" s="9">
        <f>MONTH(SalesDataTable[[#This Row],[Order Date]])</f>
        <v>11</v>
      </c>
      <c r="X2322" s="8" t="str">
        <f>TEXT(SalesDataTable[[#This Row],[Order Date]],"mmm")</f>
        <v>Nov</v>
      </c>
    </row>
    <row r="2323" spans="1:24" ht="16">
      <c r="A2323" s="2">
        <v>4550</v>
      </c>
      <c r="B2323" s="3">
        <v>46335</v>
      </c>
      <c r="C2323" s="5">
        <f>YEAR(SalesDataTable[[#This Row],[Order Date]])</f>
        <v>2026</v>
      </c>
      <c r="D2323" s="14" t="str">
        <f>"Q"&amp;ROUNDUP(MONTH(SalesDataTable[[#This Row],[Order Date]])/3,0)</f>
        <v>Q4</v>
      </c>
      <c r="E2323" s="5">
        <f>MONTH(SalesDataTable[[#This Row],[Order Date]])</f>
        <v>11</v>
      </c>
      <c r="F2323" s="5" t="str">
        <f>TEXT(SalesDataTable[[#This Row],[Order Date]], "MMM")</f>
        <v>Nov</v>
      </c>
      <c r="G2323" s="4" t="s">
        <v>11</v>
      </c>
      <c r="H2323" s="4" t="s">
        <v>39</v>
      </c>
      <c r="I2323" s="4" t="s">
        <v>19</v>
      </c>
      <c r="J2323" s="4" t="s">
        <v>3</v>
      </c>
      <c r="K2323" s="4" t="s">
        <v>34</v>
      </c>
      <c r="L2323" s="4" t="s">
        <v>42</v>
      </c>
      <c r="M2323" s="9">
        <v>1</v>
      </c>
      <c r="N2323" s="6">
        <v>35.36</v>
      </c>
      <c r="O2323" s="7">
        <v>0</v>
      </c>
      <c r="P2323" s="6">
        <v>13.74</v>
      </c>
      <c r="Q2323" s="6">
        <f t="shared" si="144"/>
        <v>35.36</v>
      </c>
      <c r="R2323" s="6">
        <f t="shared" si="145"/>
        <v>13.74</v>
      </c>
      <c r="S2323" s="6">
        <f t="shared" si="146"/>
        <v>21.619999999999997</v>
      </c>
      <c r="T2323" s="8">
        <f t="shared" si="147"/>
        <v>0.61142533936651577</v>
      </c>
      <c r="U2323" s="5">
        <f>YEAR(SalesDataTable[[#This Row],[Order Date]])</f>
        <v>2026</v>
      </c>
      <c r="V2323" s="8" t="str">
        <f>"Q"&amp;ROUNDUP(MONTH(SalesDataTable[[#This Row],[Order Date]])/3,0)</f>
        <v>Q4</v>
      </c>
      <c r="W2323" s="9">
        <f>MONTH(SalesDataTable[[#This Row],[Order Date]])</f>
        <v>11</v>
      </c>
      <c r="X2323" s="8" t="str">
        <f>TEXT(SalesDataTable[[#This Row],[Order Date]],"mmm")</f>
        <v>Nov</v>
      </c>
    </row>
    <row r="2324" spans="1:24" ht="16">
      <c r="A2324" s="2">
        <v>4855</v>
      </c>
      <c r="B2324" s="3">
        <v>46335</v>
      </c>
      <c r="C2324" s="5">
        <f>YEAR(SalesDataTable[[#This Row],[Order Date]])</f>
        <v>2026</v>
      </c>
      <c r="D2324" s="14" t="str">
        <f>"Q"&amp;ROUNDUP(MONTH(SalesDataTable[[#This Row],[Order Date]])/3,0)</f>
        <v>Q4</v>
      </c>
      <c r="E2324" s="5">
        <f>MONTH(SalesDataTable[[#This Row],[Order Date]])</f>
        <v>11</v>
      </c>
      <c r="F2324" s="5" t="str">
        <f>TEXT(SalesDataTable[[#This Row],[Order Date]], "MMM")</f>
        <v>Nov</v>
      </c>
      <c r="G2324" s="4" t="s">
        <v>6</v>
      </c>
      <c r="H2324" s="4" t="s">
        <v>27</v>
      </c>
      <c r="I2324" s="4" t="s">
        <v>2</v>
      </c>
      <c r="J2324" s="4" t="s">
        <v>3</v>
      </c>
      <c r="K2324" s="4" t="s">
        <v>9</v>
      </c>
      <c r="L2324" s="4" t="s">
        <v>37</v>
      </c>
      <c r="M2324" s="9">
        <v>1</v>
      </c>
      <c r="N2324" s="6">
        <v>156.82</v>
      </c>
      <c r="O2324" s="7">
        <v>0.1</v>
      </c>
      <c r="P2324" s="6">
        <v>77.12</v>
      </c>
      <c r="Q2324" s="6">
        <f t="shared" si="144"/>
        <v>141.13800000000001</v>
      </c>
      <c r="R2324" s="6">
        <f t="shared" si="145"/>
        <v>77.12</v>
      </c>
      <c r="S2324" s="6">
        <f t="shared" si="146"/>
        <v>64.018000000000001</v>
      </c>
      <c r="T2324" s="8">
        <f t="shared" si="147"/>
        <v>0.45358443509189589</v>
      </c>
      <c r="U2324" s="5">
        <f>YEAR(SalesDataTable[[#This Row],[Order Date]])</f>
        <v>2026</v>
      </c>
      <c r="V2324" s="8" t="str">
        <f>"Q"&amp;ROUNDUP(MONTH(SalesDataTable[[#This Row],[Order Date]])/3,0)</f>
        <v>Q4</v>
      </c>
      <c r="W2324" s="9">
        <f>MONTH(SalesDataTable[[#This Row],[Order Date]])</f>
        <v>11</v>
      </c>
      <c r="X2324" s="8" t="str">
        <f>TEXT(SalesDataTable[[#This Row],[Order Date]],"mmm")</f>
        <v>Nov</v>
      </c>
    </row>
    <row r="2325" spans="1:24" ht="16">
      <c r="A2325" s="2">
        <v>5151</v>
      </c>
      <c r="B2325" s="3">
        <v>46335</v>
      </c>
      <c r="C2325" s="5">
        <f>YEAR(SalesDataTable[[#This Row],[Order Date]])</f>
        <v>2026</v>
      </c>
      <c r="D2325" s="14" t="str">
        <f>"Q"&amp;ROUNDUP(MONTH(SalesDataTable[[#This Row],[Order Date]])/3,0)</f>
        <v>Q4</v>
      </c>
      <c r="E2325" s="5">
        <f>MONTH(SalesDataTable[[#This Row],[Order Date]])</f>
        <v>11</v>
      </c>
      <c r="F2325" s="5" t="str">
        <f>TEXT(SalesDataTable[[#This Row],[Order Date]], "MMM")</f>
        <v>Nov</v>
      </c>
      <c r="G2325" s="4" t="s">
        <v>11</v>
      </c>
      <c r="H2325" s="4" t="s">
        <v>52</v>
      </c>
      <c r="I2325" s="4" t="s">
        <v>8</v>
      </c>
      <c r="J2325" s="4" t="s">
        <v>16</v>
      </c>
      <c r="K2325" s="4" t="s">
        <v>34</v>
      </c>
      <c r="L2325" s="4" t="s">
        <v>35</v>
      </c>
      <c r="M2325" s="9">
        <v>10</v>
      </c>
      <c r="N2325" s="6">
        <v>40.98</v>
      </c>
      <c r="O2325" s="7">
        <v>0.1</v>
      </c>
      <c r="P2325" s="6">
        <v>14.6</v>
      </c>
      <c r="Q2325" s="6">
        <f t="shared" si="144"/>
        <v>368.82</v>
      </c>
      <c r="R2325" s="6">
        <f t="shared" si="145"/>
        <v>146</v>
      </c>
      <c r="S2325" s="6">
        <f t="shared" si="146"/>
        <v>222.82</v>
      </c>
      <c r="T2325" s="8">
        <f t="shared" si="147"/>
        <v>0.60414294235670518</v>
      </c>
      <c r="U2325" s="5">
        <f>YEAR(SalesDataTable[[#This Row],[Order Date]])</f>
        <v>2026</v>
      </c>
      <c r="V2325" s="8" t="str">
        <f>"Q"&amp;ROUNDUP(MONTH(SalesDataTable[[#This Row],[Order Date]])/3,0)</f>
        <v>Q4</v>
      </c>
      <c r="W2325" s="9">
        <f>MONTH(SalesDataTable[[#This Row],[Order Date]])</f>
        <v>11</v>
      </c>
      <c r="X2325" s="8" t="str">
        <f>TEXT(SalesDataTable[[#This Row],[Order Date]],"mmm")</f>
        <v>Nov</v>
      </c>
    </row>
    <row r="2326" spans="1:24" ht="16">
      <c r="A2326" s="2">
        <v>5189</v>
      </c>
      <c r="B2326" s="3">
        <v>46335</v>
      </c>
      <c r="C2326" s="5">
        <f>YEAR(SalesDataTable[[#This Row],[Order Date]])</f>
        <v>2026</v>
      </c>
      <c r="D2326" s="14" t="str">
        <f>"Q"&amp;ROUNDUP(MONTH(SalesDataTable[[#This Row],[Order Date]])/3,0)</f>
        <v>Q4</v>
      </c>
      <c r="E2326" s="5">
        <f>MONTH(SalesDataTable[[#This Row],[Order Date]])</f>
        <v>11</v>
      </c>
      <c r="F2326" s="5" t="str">
        <f>TEXT(SalesDataTable[[#This Row],[Order Date]], "MMM")</f>
        <v>Nov</v>
      </c>
      <c r="G2326" s="4" t="s">
        <v>20</v>
      </c>
      <c r="H2326" s="4" t="s">
        <v>33</v>
      </c>
      <c r="I2326" s="4" t="s">
        <v>19</v>
      </c>
      <c r="J2326" s="4" t="s">
        <v>13</v>
      </c>
      <c r="K2326" s="4" t="s">
        <v>9</v>
      </c>
      <c r="L2326" s="4" t="s">
        <v>17</v>
      </c>
      <c r="M2326" s="9">
        <v>3</v>
      </c>
      <c r="N2326" s="6">
        <v>144.22999999999999</v>
      </c>
      <c r="O2326" s="7">
        <v>0</v>
      </c>
      <c r="P2326" s="6">
        <v>80.959999999999994</v>
      </c>
      <c r="Q2326" s="6">
        <f t="shared" si="144"/>
        <v>432.68999999999994</v>
      </c>
      <c r="R2326" s="6">
        <f t="shared" si="145"/>
        <v>242.88</v>
      </c>
      <c r="S2326" s="6">
        <f t="shared" si="146"/>
        <v>189.80999999999995</v>
      </c>
      <c r="T2326" s="8">
        <f t="shared" si="147"/>
        <v>0.43867433959647778</v>
      </c>
      <c r="U2326" s="5">
        <f>YEAR(SalesDataTable[[#This Row],[Order Date]])</f>
        <v>2026</v>
      </c>
      <c r="V2326" s="8" t="str">
        <f>"Q"&amp;ROUNDUP(MONTH(SalesDataTable[[#This Row],[Order Date]])/3,0)</f>
        <v>Q4</v>
      </c>
      <c r="W2326" s="9">
        <f>MONTH(SalesDataTable[[#This Row],[Order Date]])</f>
        <v>11</v>
      </c>
      <c r="X2326" s="8" t="str">
        <f>TEXT(SalesDataTable[[#This Row],[Order Date]],"mmm")</f>
        <v>Nov</v>
      </c>
    </row>
    <row r="2327" spans="1:24" ht="16">
      <c r="A2327" s="2">
        <v>726</v>
      </c>
      <c r="B2327" s="3">
        <v>46336</v>
      </c>
      <c r="C2327" s="5">
        <f>YEAR(SalesDataTable[[#This Row],[Order Date]])</f>
        <v>2026</v>
      </c>
      <c r="D2327" s="14" t="str">
        <f>"Q"&amp;ROUNDUP(MONTH(SalesDataTable[[#This Row],[Order Date]])/3,0)</f>
        <v>Q4</v>
      </c>
      <c r="E2327" s="5">
        <f>MONTH(SalesDataTable[[#This Row],[Order Date]])</f>
        <v>11</v>
      </c>
      <c r="F2327" s="5" t="str">
        <f>TEXT(SalesDataTable[[#This Row],[Order Date]], "MMM")</f>
        <v>Nov</v>
      </c>
      <c r="G2327" s="4" t="s">
        <v>20</v>
      </c>
      <c r="H2327" s="4" t="s">
        <v>31</v>
      </c>
      <c r="I2327" s="4" t="s">
        <v>2</v>
      </c>
      <c r="J2327" s="4" t="s">
        <v>13</v>
      </c>
      <c r="K2327" s="4" t="s">
        <v>9</v>
      </c>
      <c r="L2327" s="4" t="s">
        <v>10</v>
      </c>
      <c r="M2327" s="9">
        <v>1</v>
      </c>
      <c r="N2327" s="6">
        <v>90.23</v>
      </c>
      <c r="O2327" s="7">
        <v>0</v>
      </c>
      <c r="P2327" s="6">
        <v>44.06</v>
      </c>
      <c r="Q2327" s="6">
        <f t="shared" si="144"/>
        <v>90.23</v>
      </c>
      <c r="R2327" s="6">
        <f t="shared" si="145"/>
        <v>44.06</v>
      </c>
      <c r="S2327" s="6">
        <f t="shared" si="146"/>
        <v>46.17</v>
      </c>
      <c r="T2327" s="8">
        <f t="shared" si="147"/>
        <v>0.51169234179319512</v>
      </c>
      <c r="U2327" s="5">
        <f>YEAR(SalesDataTable[[#This Row],[Order Date]])</f>
        <v>2026</v>
      </c>
      <c r="V2327" s="8" t="str">
        <f>"Q"&amp;ROUNDUP(MONTH(SalesDataTable[[#This Row],[Order Date]])/3,0)</f>
        <v>Q4</v>
      </c>
      <c r="W2327" s="9">
        <f>MONTH(SalesDataTable[[#This Row],[Order Date]])</f>
        <v>11</v>
      </c>
      <c r="X2327" s="8" t="str">
        <f>TEXT(SalesDataTable[[#This Row],[Order Date]],"mmm")</f>
        <v>Nov</v>
      </c>
    </row>
    <row r="2328" spans="1:24" ht="16">
      <c r="A2328" s="2">
        <v>2154</v>
      </c>
      <c r="B2328" s="3">
        <v>46336</v>
      </c>
      <c r="C2328" s="5">
        <f>YEAR(SalesDataTable[[#This Row],[Order Date]])</f>
        <v>2026</v>
      </c>
      <c r="D2328" s="14" t="str">
        <f>"Q"&amp;ROUNDUP(MONTH(SalesDataTable[[#This Row],[Order Date]])/3,0)</f>
        <v>Q4</v>
      </c>
      <c r="E2328" s="5">
        <f>MONTH(SalesDataTable[[#This Row],[Order Date]])</f>
        <v>11</v>
      </c>
      <c r="F2328" s="5" t="str">
        <f>TEXT(SalesDataTable[[#This Row],[Order Date]], "MMM")</f>
        <v>Nov</v>
      </c>
      <c r="G2328" s="4" t="s">
        <v>20</v>
      </c>
      <c r="H2328" s="4" t="s">
        <v>31</v>
      </c>
      <c r="I2328" s="4" t="s">
        <v>2</v>
      </c>
      <c r="J2328" s="4" t="s">
        <v>13</v>
      </c>
      <c r="K2328" s="4" t="s">
        <v>9</v>
      </c>
      <c r="L2328" s="4" t="s">
        <v>37</v>
      </c>
      <c r="M2328" s="9">
        <v>5</v>
      </c>
      <c r="N2328" s="6">
        <v>152.82</v>
      </c>
      <c r="O2328" s="7">
        <v>0.1</v>
      </c>
      <c r="P2328" s="6">
        <v>80.09</v>
      </c>
      <c r="Q2328" s="6">
        <f t="shared" si="144"/>
        <v>687.68999999999994</v>
      </c>
      <c r="R2328" s="6">
        <f t="shared" si="145"/>
        <v>400.45000000000005</v>
      </c>
      <c r="S2328" s="6">
        <f t="shared" si="146"/>
        <v>287.2399999999999</v>
      </c>
      <c r="T2328" s="8">
        <f t="shared" si="147"/>
        <v>0.417688202533118</v>
      </c>
      <c r="U2328" s="5">
        <f>YEAR(SalesDataTable[[#This Row],[Order Date]])</f>
        <v>2026</v>
      </c>
      <c r="V2328" s="8" t="str">
        <f>"Q"&amp;ROUNDUP(MONTH(SalesDataTable[[#This Row],[Order Date]])/3,0)</f>
        <v>Q4</v>
      </c>
      <c r="W2328" s="9">
        <f>MONTH(SalesDataTable[[#This Row],[Order Date]])</f>
        <v>11</v>
      </c>
      <c r="X2328" s="8" t="str">
        <f>TEXT(SalesDataTable[[#This Row],[Order Date]],"mmm")</f>
        <v>Nov</v>
      </c>
    </row>
    <row r="2329" spans="1:24" ht="16">
      <c r="A2329" s="2">
        <v>4403</v>
      </c>
      <c r="B2329" s="3">
        <v>46336</v>
      </c>
      <c r="C2329" s="5">
        <f>YEAR(SalesDataTable[[#This Row],[Order Date]])</f>
        <v>2026</v>
      </c>
      <c r="D2329" s="14" t="str">
        <f>"Q"&amp;ROUNDUP(MONTH(SalesDataTable[[#This Row],[Order Date]])/3,0)</f>
        <v>Q4</v>
      </c>
      <c r="E2329" s="5">
        <f>MONTH(SalesDataTable[[#This Row],[Order Date]])</f>
        <v>11</v>
      </c>
      <c r="F2329" s="5" t="str">
        <f>TEXT(SalesDataTable[[#This Row],[Order Date]], "MMM")</f>
        <v>Nov</v>
      </c>
      <c r="G2329" s="4" t="s">
        <v>0</v>
      </c>
      <c r="H2329" s="4" t="s">
        <v>1</v>
      </c>
      <c r="I2329" s="4" t="s">
        <v>2</v>
      </c>
      <c r="J2329" s="4" t="s">
        <v>16</v>
      </c>
      <c r="K2329" s="4" t="s">
        <v>14</v>
      </c>
      <c r="L2329" s="4" t="s">
        <v>15</v>
      </c>
      <c r="M2329" s="9">
        <v>2</v>
      </c>
      <c r="N2329" s="6">
        <v>36.61</v>
      </c>
      <c r="O2329" s="7">
        <v>0.05</v>
      </c>
      <c r="P2329" s="6">
        <v>13.31</v>
      </c>
      <c r="Q2329" s="6">
        <f t="shared" si="144"/>
        <v>69.558999999999997</v>
      </c>
      <c r="R2329" s="6">
        <f t="shared" si="145"/>
        <v>26.62</v>
      </c>
      <c r="S2329" s="6">
        <f t="shared" si="146"/>
        <v>42.938999999999993</v>
      </c>
      <c r="T2329" s="8">
        <f t="shared" si="147"/>
        <v>0.61730329648212301</v>
      </c>
      <c r="U2329" s="5">
        <f>YEAR(SalesDataTable[[#This Row],[Order Date]])</f>
        <v>2026</v>
      </c>
      <c r="V2329" s="8" t="str">
        <f>"Q"&amp;ROUNDUP(MONTH(SalesDataTable[[#This Row],[Order Date]])/3,0)</f>
        <v>Q4</v>
      </c>
      <c r="W2329" s="9">
        <f>MONTH(SalesDataTable[[#This Row],[Order Date]])</f>
        <v>11</v>
      </c>
      <c r="X2329" s="8" t="str">
        <f>TEXT(SalesDataTable[[#This Row],[Order Date]],"mmm")</f>
        <v>Nov</v>
      </c>
    </row>
    <row r="2330" spans="1:24" ht="16">
      <c r="A2330" s="2">
        <v>4924</v>
      </c>
      <c r="B2330" s="3">
        <v>46336</v>
      </c>
      <c r="C2330" s="5">
        <f>YEAR(SalesDataTable[[#This Row],[Order Date]])</f>
        <v>2026</v>
      </c>
      <c r="D2330" s="14" t="str">
        <f>"Q"&amp;ROUNDUP(MONTH(SalesDataTable[[#This Row],[Order Date]])/3,0)</f>
        <v>Q4</v>
      </c>
      <c r="E2330" s="5">
        <f>MONTH(SalesDataTable[[#This Row],[Order Date]])</f>
        <v>11</v>
      </c>
      <c r="F2330" s="5" t="str">
        <f>TEXT(SalesDataTable[[#This Row],[Order Date]], "MMM")</f>
        <v>Nov</v>
      </c>
      <c r="G2330" s="4" t="s">
        <v>20</v>
      </c>
      <c r="H2330" s="4" t="s">
        <v>33</v>
      </c>
      <c r="I2330" s="4" t="s">
        <v>8</v>
      </c>
      <c r="J2330" s="4" t="s">
        <v>16</v>
      </c>
      <c r="K2330" s="4" t="s">
        <v>9</v>
      </c>
      <c r="L2330" s="4" t="s">
        <v>37</v>
      </c>
      <c r="M2330" s="9">
        <v>12</v>
      </c>
      <c r="N2330" s="6">
        <v>150.75</v>
      </c>
      <c r="O2330" s="7">
        <v>0.1</v>
      </c>
      <c r="P2330" s="6">
        <v>80.569999999999993</v>
      </c>
      <c r="Q2330" s="6">
        <f t="shared" si="144"/>
        <v>1628.1000000000001</v>
      </c>
      <c r="R2330" s="6">
        <f t="shared" si="145"/>
        <v>966.83999999999992</v>
      </c>
      <c r="S2330" s="6">
        <f t="shared" si="146"/>
        <v>661.26000000000022</v>
      </c>
      <c r="T2330" s="8">
        <f t="shared" si="147"/>
        <v>0.40615441311958733</v>
      </c>
      <c r="U2330" s="5">
        <f>YEAR(SalesDataTable[[#This Row],[Order Date]])</f>
        <v>2026</v>
      </c>
      <c r="V2330" s="8" t="str">
        <f>"Q"&amp;ROUNDUP(MONTH(SalesDataTable[[#This Row],[Order Date]])/3,0)</f>
        <v>Q4</v>
      </c>
      <c r="W2330" s="9">
        <f>MONTH(SalesDataTable[[#This Row],[Order Date]])</f>
        <v>11</v>
      </c>
      <c r="X2330" s="8" t="str">
        <f>TEXT(SalesDataTable[[#This Row],[Order Date]],"mmm")</f>
        <v>Nov</v>
      </c>
    </row>
    <row r="2331" spans="1:24" ht="16">
      <c r="A2331" s="2">
        <v>25</v>
      </c>
      <c r="B2331" s="3">
        <v>46337</v>
      </c>
      <c r="C2331" s="5">
        <f>YEAR(SalesDataTable[[#This Row],[Order Date]])</f>
        <v>2026</v>
      </c>
      <c r="D2331" s="14" t="str">
        <f>"Q"&amp;ROUNDUP(MONTH(SalesDataTable[[#This Row],[Order Date]])/3,0)</f>
        <v>Q4</v>
      </c>
      <c r="E2331" s="5">
        <f>MONTH(SalesDataTable[[#This Row],[Order Date]])</f>
        <v>11</v>
      </c>
      <c r="F2331" s="5" t="str">
        <f>TEXT(SalesDataTable[[#This Row],[Order Date]], "MMM")</f>
        <v>Nov</v>
      </c>
      <c r="G2331" s="4" t="s">
        <v>0</v>
      </c>
      <c r="H2331" s="4" t="s">
        <v>1</v>
      </c>
      <c r="I2331" s="4" t="s">
        <v>2</v>
      </c>
      <c r="J2331" s="4" t="s">
        <v>3</v>
      </c>
      <c r="K2331" s="4" t="s">
        <v>9</v>
      </c>
      <c r="L2331" s="4" t="s">
        <v>17</v>
      </c>
      <c r="M2331" s="9">
        <v>1</v>
      </c>
      <c r="N2331" s="6">
        <v>145.83000000000001</v>
      </c>
      <c r="O2331" s="7">
        <v>0.1</v>
      </c>
      <c r="P2331" s="6">
        <v>79.14</v>
      </c>
      <c r="Q2331" s="6">
        <f t="shared" si="144"/>
        <v>131.24700000000001</v>
      </c>
      <c r="R2331" s="6">
        <f t="shared" si="145"/>
        <v>79.14</v>
      </c>
      <c r="S2331" s="6">
        <f t="shared" si="146"/>
        <v>52.107000000000014</v>
      </c>
      <c r="T2331" s="8">
        <f t="shared" si="147"/>
        <v>0.39701478890946085</v>
      </c>
      <c r="U2331" s="5">
        <f>YEAR(SalesDataTable[[#This Row],[Order Date]])</f>
        <v>2026</v>
      </c>
      <c r="V2331" s="8" t="str">
        <f>"Q"&amp;ROUNDUP(MONTH(SalesDataTable[[#This Row],[Order Date]])/3,0)</f>
        <v>Q4</v>
      </c>
      <c r="W2331" s="9">
        <f>MONTH(SalesDataTable[[#This Row],[Order Date]])</f>
        <v>11</v>
      </c>
      <c r="X2331" s="8" t="str">
        <f>TEXT(SalesDataTable[[#This Row],[Order Date]],"mmm")</f>
        <v>Nov</v>
      </c>
    </row>
    <row r="2332" spans="1:24" ht="16">
      <c r="A2332" s="2">
        <v>252</v>
      </c>
      <c r="B2332" s="3">
        <v>46337</v>
      </c>
      <c r="C2332" s="5">
        <f>YEAR(SalesDataTable[[#This Row],[Order Date]])</f>
        <v>2026</v>
      </c>
      <c r="D2332" s="14" t="str">
        <f>"Q"&amp;ROUNDUP(MONTH(SalesDataTable[[#This Row],[Order Date]])/3,0)</f>
        <v>Q4</v>
      </c>
      <c r="E2332" s="5">
        <f>MONTH(SalesDataTable[[#This Row],[Order Date]])</f>
        <v>11</v>
      </c>
      <c r="F2332" s="5" t="str">
        <f>TEXT(SalesDataTable[[#This Row],[Order Date]], "MMM")</f>
        <v>Nov</v>
      </c>
      <c r="G2332" s="4" t="s">
        <v>0</v>
      </c>
      <c r="H2332" s="4" t="s">
        <v>1</v>
      </c>
      <c r="I2332" s="4" t="s">
        <v>2</v>
      </c>
      <c r="J2332" s="4" t="s">
        <v>3</v>
      </c>
      <c r="K2332" s="4" t="s">
        <v>14</v>
      </c>
      <c r="L2332" s="4" t="s">
        <v>48</v>
      </c>
      <c r="M2332" s="9">
        <v>4</v>
      </c>
      <c r="N2332" s="6">
        <v>162.04</v>
      </c>
      <c r="O2332" s="7">
        <v>0</v>
      </c>
      <c r="P2332" s="6">
        <v>85.77</v>
      </c>
      <c r="Q2332" s="6">
        <f t="shared" si="144"/>
        <v>648.16</v>
      </c>
      <c r="R2332" s="6">
        <f t="shared" si="145"/>
        <v>343.08</v>
      </c>
      <c r="S2332" s="6">
        <f t="shared" si="146"/>
        <v>305.08</v>
      </c>
      <c r="T2332" s="8">
        <f t="shared" si="147"/>
        <v>0.47068625030856581</v>
      </c>
      <c r="U2332" s="5">
        <f>YEAR(SalesDataTable[[#This Row],[Order Date]])</f>
        <v>2026</v>
      </c>
      <c r="V2332" s="8" t="str">
        <f>"Q"&amp;ROUNDUP(MONTH(SalesDataTable[[#This Row],[Order Date]])/3,0)</f>
        <v>Q4</v>
      </c>
      <c r="W2332" s="9">
        <f>MONTH(SalesDataTable[[#This Row],[Order Date]])</f>
        <v>11</v>
      </c>
      <c r="X2332" s="8" t="str">
        <f>TEXT(SalesDataTable[[#This Row],[Order Date]],"mmm")</f>
        <v>Nov</v>
      </c>
    </row>
    <row r="2333" spans="1:24" ht="16">
      <c r="A2333" s="2">
        <v>1203</v>
      </c>
      <c r="B2333" s="3">
        <v>46337</v>
      </c>
      <c r="C2333" s="5">
        <f>YEAR(SalesDataTable[[#This Row],[Order Date]])</f>
        <v>2026</v>
      </c>
      <c r="D2333" s="14" t="str">
        <f>"Q"&amp;ROUNDUP(MONTH(SalesDataTable[[#This Row],[Order Date]])/3,0)</f>
        <v>Q4</v>
      </c>
      <c r="E2333" s="5">
        <f>MONTH(SalesDataTable[[#This Row],[Order Date]])</f>
        <v>11</v>
      </c>
      <c r="F2333" s="5" t="str">
        <f>TEXT(SalesDataTable[[#This Row],[Order Date]], "MMM")</f>
        <v>Nov</v>
      </c>
      <c r="G2333" s="4" t="s">
        <v>20</v>
      </c>
      <c r="H2333" s="4" t="s">
        <v>33</v>
      </c>
      <c r="I2333" s="4" t="s">
        <v>19</v>
      </c>
      <c r="J2333" s="4" t="s">
        <v>3</v>
      </c>
      <c r="K2333" s="4" t="s">
        <v>9</v>
      </c>
      <c r="L2333" s="4" t="s">
        <v>17</v>
      </c>
      <c r="M2333" s="9">
        <v>2</v>
      </c>
      <c r="N2333" s="6">
        <v>141.33000000000001</v>
      </c>
      <c r="O2333" s="7">
        <v>0.05</v>
      </c>
      <c r="P2333" s="6">
        <v>79.739999999999995</v>
      </c>
      <c r="Q2333" s="6">
        <f t="shared" si="144"/>
        <v>268.52699999999999</v>
      </c>
      <c r="R2333" s="6">
        <f t="shared" si="145"/>
        <v>159.47999999999999</v>
      </c>
      <c r="S2333" s="6">
        <f t="shared" si="146"/>
        <v>109.047</v>
      </c>
      <c r="T2333" s="8">
        <f t="shared" si="147"/>
        <v>0.40609324202035552</v>
      </c>
      <c r="U2333" s="5">
        <f>YEAR(SalesDataTable[[#This Row],[Order Date]])</f>
        <v>2026</v>
      </c>
      <c r="V2333" s="8" t="str">
        <f>"Q"&amp;ROUNDUP(MONTH(SalesDataTable[[#This Row],[Order Date]])/3,0)</f>
        <v>Q4</v>
      </c>
      <c r="W2333" s="9">
        <f>MONTH(SalesDataTable[[#This Row],[Order Date]])</f>
        <v>11</v>
      </c>
      <c r="X2333" s="8" t="str">
        <f>TEXT(SalesDataTable[[#This Row],[Order Date]],"mmm")</f>
        <v>Nov</v>
      </c>
    </row>
    <row r="2334" spans="1:24" ht="16">
      <c r="A2334" s="2">
        <v>1567</v>
      </c>
      <c r="B2334" s="3">
        <v>46337</v>
      </c>
      <c r="C2334" s="5">
        <f>YEAR(SalesDataTable[[#This Row],[Order Date]])</f>
        <v>2026</v>
      </c>
      <c r="D2334" s="14" t="str">
        <f>"Q"&amp;ROUNDUP(MONTH(SalesDataTable[[#This Row],[Order Date]])/3,0)</f>
        <v>Q4</v>
      </c>
      <c r="E2334" s="5">
        <f>MONTH(SalesDataTable[[#This Row],[Order Date]])</f>
        <v>11</v>
      </c>
      <c r="F2334" s="5" t="str">
        <f>TEXT(SalesDataTable[[#This Row],[Order Date]], "MMM")</f>
        <v>Nov</v>
      </c>
      <c r="G2334" s="4" t="s">
        <v>11</v>
      </c>
      <c r="H2334" s="4" t="s">
        <v>52</v>
      </c>
      <c r="I2334" s="4" t="s">
        <v>2</v>
      </c>
      <c r="J2334" s="4" t="s">
        <v>3</v>
      </c>
      <c r="K2334" s="4" t="s">
        <v>23</v>
      </c>
      <c r="L2334" s="4" t="s">
        <v>51</v>
      </c>
      <c r="M2334" s="9">
        <v>1</v>
      </c>
      <c r="N2334" s="6">
        <v>125.11</v>
      </c>
      <c r="O2334" s="7">
        <v>0.1</v>
      </c>
      <c r="P2334" s="6">
        <v>61.65</v>
      </c>
      <c r="Q2334" s="6">
        <f t="shared" si="144"/>
        <v>112.599</v>
      </c>
      <c r="R2334" s="6">
        <f t="shared" si="145"/>
        <v>61.65</v>
      </c>
      <c r="S2334" s="6">
        <f t="shared" si="146"/>
        <v>50.949000000000005</v>
      </c>
      <c r="T2334" s="8">
        <f t="shared" si="147"/>
        <v>0.45248181600191834</v>
      </c>
      <c r="U2334" s="5">
        <f>YEAR(SalesDataTable[[#This Row],[Order Date]])</f>
        <v>2026</v>
      </c>
      <c r="V2334" s="8" t="str">
        <f>"Q"&amp;ROUNDUP(MONTH(SalesDataTable[[#This Row],[Order Date]])/3,0)</f>
        <v>Q4</v>
      </c>
      <c r="W2334" s="9">
        <f>MONTH(SalesDataTable[[#This Row],[Order Date]])</f>
        <v>11</v>
      </c>
      <c r="X2334" s="8" t="str">
        <f>TEXT(SalesDataTable[[#This Row],[Order Date]],"mmm")</f>
        <v>Nov</v>
      </c>
    </row>
    <row r="2335" spans="1:24" ht="16">
      <c r="A2335" s="2">
        <v>2060</v>
      </c>
      <c r="B2335" s="3">
        <v>46337</v>
      </c>
      <c r="C2335" s="5">
        <f>YEAR(SalesDataTable[[#This Row],[Order Date]])</f>
        <v>2026</v>
      </c>
      <c r="D2335" s="14" t="str">
        <f>"Q"&amp;ROUNDUP(MONTH(SalesDataTable[[#This Row],[Order Date]])/3,0)</f>
        <v>Q4</v>
      </c>
      <c r="E2335" s="5">
        <f>MONTH(SalesDataTable[[#This Row],[Order Date]])</f>
        <v>11</v>
      </c>
      <c r="F2335" s="5" t="str">
        <f>TEXT(SalesDataTable[[#This Row],[Order Date]], "MMM")</f>
        <v>Nov</v>
      </c>
      <c r="G2335" s="4" t="s">
        <v>11</v>
      </c>
      <c r="H2335" s="4" t="s">
        <v>25</v>
      </c>
      <c r="I2335" s="4" t="s">
        <v>2</v>
      </c>
      <c r="J2335" s="4" t="s">
        <v>16</v>
      </c>
      <c r="K2335" s="4" t="s">
        <v>23</v>
      </c>
      <c r="L2335" s="4" t="s">
        <v>51</v>
      </c>
      <c r="M2335" s="9">
        <v>3</v>
      </c>
      <c r="N2335" s="6">
        <v>124.55</v>
      </c>
      <c r="O2335" s="7">
        <v>0.15</v>
      </c>
      <c r="P2335" s="6">
        <v>60.68</v>
      </c>
      <c r="Q2335" s="6">
        <f t="shared" si="144"/>
        <v>317.60249999999996</v>
      </c>
      <c r="R2335" s="6">
        <f t="shared" si="145"/>
        <v>182.04</v>
      </c>
      <c r="S2335" s="6">
        <f t="shared" si="146"/>
        <v>135.56249999999997</v>
      </c>
      <c r="T2335" s="8">
        <f t="shared" si="147"/>
        <v>0.42683070819656643</v>
      </c>
      <c r="U2335" s="5">
        <f>YEAR(SalesDataTable[[#This Row],[Order Date]])</f>
        <v>2026</v>
      </c>
      <c r="V2335" s="8" t="str">
        <f>"Q"&amp;ROUNDUP(MONTH(SalesDataTable[[#This Row],[Order Date]])/3,0)</f>
        <v>Q4</v>
      </c>
      <c r="W2335" s="9">
        <f>MONTH(SalesDataTable[[#This Row],[Order Date]])</f>
        <v>11</v>
      </c>
      <c r="X2335" s="8" t="str">
        <f>TEXT(SalesDataTable[[#This Row],[Order Date]],"mmm")</f>
        <v>Nov</v>
      </c>
    </row>
    <row r="2336" spans="1:24" ht="16">
      <c r="A2336" s="2">
        <v>2485</v>
      </c>
      <c r="B2336" s="3">
        <v>46337</v>
      </c>
      <c r="C2336" s="5">
        <f>YEAR(SalesDataTable[[#This Row],[Order Date]])</f>
        <v>2026</v>
      </c>
      <c r="D2336" s="14" t="str">
        <f>"Q"&amp;ROUNDUP(MONTH(SalesDataTable[[#This Row],[Order Date]])/3,0)</f>
        <v>Q4</v>
      </c>
      <c r="E2336" s="5">
        <f>MONTH(SalesDataTable[[#This Row],[Order Date]])</f>
        <v>11</v>
      </c>
      <c r="F2336" s="5" t="str">
        <f>TEXT(SalesDataTable[[#This Row],[Order Date]], "MMM")</f>
        <v>Nov</v>
      </c>
      <c r="G2336" s="4" t="s">
        <v>11</v>
      </c>
      <c r="H2336" s="4" t="s">
        <v>39</v>
      </c>
      <c r="I2336" s="4" t="s">
        <v>19</v>
      </c>
      <c r="J2336" s="4" t="s">
        <v>3</v>
      </c>
      <c r="K2336" s="4" t="s">
        <v>9</v>
      </c>
      <c r="L2336" s="4" t="s">
        <v>17</v>
      </c>
      <c r="M2336" s="9">
        <v>1</v>
      </c>
      <c r="N2336" s="6">
        <v>143.77000000000001</v>
      </c>
      <c r="O2336" s="7">
        <v>0.1</v>
      </c>
      <c r="P2336" s="6">
        <v>81.02</v>
      </c>
      <c r="Q2336" s="6">
        <f t="shared" si="144"/>
        <v>129.393</v>
      </c>
      <c r="R2336" s="6">
        <f t="shared" si="145"/>
        <v>81.02</v>
      </c>
      <c r="S2336" s="6">
        <f t="shared" si="146"/>
        <v>48.373000000000005</v>
      </c>
      <c r="T2336" s="8">
        <f t="shared" si="147"/>
        <v>0.3738455712441941</v>
      </c>
      <c r="U2336" s="5">
        <f>YEAR(SalesDataTable[[#This Row],[Order Date]])</f>
        <v>2026</v>
      </c>
      <c r="V2336" s="8" t="str">
        <f>"Q"&amp;ROUNDUP(MONTH(SalesDataTable[[#This Row],[Order Date]])/3,0)</f>
        <v>Q4</v>
      </c>
      <c r="W2336" s="9">
        <f>MONTH(SalesDataTable[[#This Row],[Order Date]])</f>
        <v>11</v>
      </c>
      <c r="X2336" s="8" t="str">
        <f>TEXT(SalesDataTable[[#This Row],[Order Date]],"mmm")</f>
        <v>Nov</v>
      </c>
    </row>
    <row r="2337" spans="1:24" ht="16">
      <c r="A2337" s="2">
        <v>3101</v>
      </c>
      <c r="B2337" s="3">
        <v>46337</v>
      </c>
      <c r="C2337" s="5">
        <f>YEAR(SalesDataTable[[#This Row],[Order Date]])</f>
        <v>2026</v>
      </c>
      <c r="D2337" s="14" t="str">
        <f>"Q"&amp;ROUNDUP(MONTH(SalesDataTable[[#This Row],[Order Date]])/3,0)</f>
        <v>Q4</v>
      </c>
      <c r="E2337" s="5">
        <f>MONTH(SalesDataTable[[#This Row],[Order Date]])</f>
        <v>11</v>
      </c>
      <c r="F2337" s="5" t="str">
        <f>TEXT(SalesDataTable[[#This Row],[Order Date]], "MMM")</f>
        <v>Nov</v>
      </c>
      <c r="G2337" s="4" t="s">
        <v>20</v>
      </c>
      <c r="H2337" s="4" t="s">
        <v>33</v>
      </c>
      <c r="I2337" s="4" t="s">
        <v>2</v>
      </c>
      <c r="J2337" s="4" t="s">
        <v>13</v>
      </c>
      <c r="K2337" s="4" t="s">
        <v>23</v>
      </c>
      <c r="L2337" s="4" t="s">
        <v>51</v>
      </c>
      <c r="M2337" s="9">
        <v>3</v>
      </c>
      <c r="N2337" s="6">
        <v>124.72</v>
      </c>
      <c r="O2337" s="7">
        <v>0.15</v>
      </c>
      <c r="P2337" s="6">
        <v>60.35</v>
      </c>
      <c r="Q2337" s="6">
        <f t="shared" si="144"/>
        <v>318.03599999999994</v>
      </c>
      <c r="R2337" s="6">
        <f t="shared" si="145"/>
        <v>181.05</v>
      </c>
      <c r="S2337" s="6">
        <f t="shared" si="146"/>
        <v>136.98599999999993</v>
      </c>
      <c r="T2337" s="8">
        <f t="shared" si="147"/>
        <v>0.4307248236048748</v>
      </c>
      <c r="U2337" s="5">
        <f>YEAR(SalesDataTable[[#This Row],[Order Date]])</f>
        <v>2026</v>
      </c>
      <c r="V2337" s="8" t="str">
        <f>"Q"&amp;ROUNDUP(MONTH(SalesDataTable[[#This Row],[Order Date]])/3,0)</f>
        <v>Q4</v>
      </c>
      <c r="W2337" s="9">
        <f>MONTH(SalesDataTable[[#This Row],[Order Date]])</f>
        <v>11</v>
      </c>
      <c r="X2337" s="8" t="str">
        <f>TEXT(SalesDataTable[[#This Row],[Order Date]],"mmm")</f>
        <v>Nov</v>
      </c>
    </row>
    <row r="2338" spans="1:24" ht="16">
      <c r="A2338" s="2">
        <v>3165</v>
      </c>
      <c r="B2338" s="3">
        <v>46337</v>
      </c>
      <c r="C2338" s="5">
        <f>YEAR(SalesDataTable[[#This Row],[Order Date]])</f>
        <v>2026</v>
      </c>
      <c r="D2338" s="14" t="str">
        <f>"Q"&amp;ROUNDUP(MONTH(SalesDataTable[[#This Row],[Order Date]])/3,0)</f>
        <v>Q4</v>
      </c>
      <c r="E2338" s="5">
        <f>MONTH(SalesDataTable[[#This Row],[Order Date]])</f>
        <v>11</v>
      </c>
      <c r="F2338" s="5" t="str">
        <f>TEXT(SalesDataTable[[#This Row],[Order Date]], "MMM")</f>
        <v>Nov</v>
      </c>
      <c r="G2338" s="4" t="s">
        <v>11</v>
      </c>
      <c r="H2338" s="4" t="s">
        <v>12</v>
      </c>
      <c r="I2338" s="4" t="s">
        <v>19</v>
      </c>
      <c r="J2338" s="4" t="s">
        <v>3</v>
      </c>
      <c r="K2338" s="4" t="s">
        <v>34</v>
      </c>
      <c r="L2338" s="4" t="s">
        <v>42</v>
      </c>
      <c r="M2338" s="9">
        <v>1</v>
      </c>
      <c r="N2338" s="6">
        <v>35.729999999999997</v>
      </c>
      <c r="O2338" s="7">
        <v>0.1</v>
      </c>
      <c r="P2338" s="6">
        <v>14.15</v>
      </c>
      <c r="Q2338" s="6">
        <f t="shared" si="144"/>
        <v>32.156999999999996</v>
      </c>
      <c r="R2338" s="6">
        <f t="shared" si="145"/>
        <v>14.15</v>
      </c>
      <c r="S2338" s="6">
        <f t="shared" si="146"/>
        <v>18.006999999999998</v>
      </c>
      <c r="T2338" s="8">
        <f t="shared" si="147"/>
        <v>0.55997139036601673</v>
      </c>
      <c r="U2338" s="5">
        <f>YEAR(SalesDataTable[[#This Row],[Order Date]])</f>
        <v>2026</v>
      </c>
      <c r="V2338" s="8" t="str">
        <f>"Q"&amp;ROUNDUP(MONTH(SalesDataTable[[#This Row],[Order Date]])/3,0)</f>
        <v>Q4</v>
      </c>
      <c r="W2338" s="9">
        <f>MONTH(SalesDataTable[[#This Row],[Order Date]])</f>
        <v>11</v>
      </c>
      <c r="X2338" s="8" t="str">
        <f>TEXT(SalesDataTable[[#This Row],[Order Date]],"mmm")</f>
        <v>Nov</v>
      </c>
    </row>
    <row r="2339" spans="1:24" ht="16">
      <c r="A2339" s="2">
        <v>4179</v>
      </c>
      <c r="B2339" s="3">
        <v>46337</v>
      </c>
      <c r="C2339" s="5">
        <f>YEAR(SalesDataTable[[#This Row],[Order Date]])</f>
        <v>2026</v>
      </c>
      <c r="D2339" s="14" t="str">
        <f>"Q"&amp;ROUNDUP(MONTH(SalesDataTable[[#This Row],[Order Date]])/3,0)</f>
        <v>Q4</v>
      </c>
      <c r="E2339" s="5">
        <f>MONTH(SalesDataTable[[#This Row],[Order Date]])</f>
        <v>11</v>
      </c>
      <c r="F2339" s="5" t="str">
        <f>TEXT(SalesDataTable[[#This Row],[Order Date]], "MMM")</f>
        <v>Nov</v>
      </c>
      <c r="G2339" s="4" t="s">
        <v>11</v>
      </c>
      <c r="H2339" s="4" t="s">
        <v>18</v>
      </c>
      <c r="I2339" s="4" t="s">
        <v>19</v>
      </c>
      <c r="J2339" s="4" t="s">
        <v>16</v>
      </c>
      <c r="K2339" s="4" t="s">
        <v>14</v>
      </c>
      <c r="L2339" s="4" t="s">
        <v>48</v>
      </c>
      <c r="M2339" s="9">
        <v>2</v>
      </c>
      <c r="N2339" s="6">
        <v>166.1</v>
      </c>
      <c r="O2339" s="7">
        <v>0.05</v>
      </c>
      <c r="P2339" s="6">
        <v>88.2</v>
      </c>
      <c r="Q2339" s="6">
        <f t="shared" si="144"/>
        <v>315.58999999999997</v>
      </c>
      <c r="R2339" s="6">
        <f t="shared" si="145"/>
        <v>176.4</v>
      </c>
      <c r="S2339" s="6">
        <f t="shared" si="146"/>
        <v>139.18999999999997</v>
      </c>
      <c r="T2339" s="8">
        <f t="shared" si="147"/>
        <v>0.44104692797617157</v>
      </c>
      <c r="U2339" s="5">
        <f>YEAR(SalesDataTable[[#This Row],[Order Date]])</f>
        <v>2026</v>
      </c>
      <c r="V2339" s="8" t="str">
        <f>"Q"&amp;ROUNDUP(MONTH(SalesDataTable[[#This Row],[Order Date]])/3,0)</f>
        <v>Q4</v>
      </c>
      <c r="W2339" s="9">
        <f>MONTH(SalesDataTable[[#This Row],[Order Date]])</f>
        <v>11</v>
      </c>
      <c r="X2339" s="8" t="str">
        <f>TEXT(SalesDataTable[[#This Row],[Order Date]],"mmm")</f>
        <v>Nov</v>
      </c>
    </row>
    <row r="2340" spans="1:24" ht="16">
      <c r="A2340" s="2">
        <v>4829</v>
      </c>
      <c r="B2340" s="3">
        <v>46337</v>
      </c>
      <c r="C2340" s="5">
        <f>YEAR(SalesDataTable[[#This Row],[Order Date]])</f>
        <v>2026</v>
      </c>
      <c r="D2340" s="14" t="str">
        <f>"Q"&amp;ROUNDUP(MONTH(SalesDataTable[[#This Row],[Order Date]])/3,0)</f>
        <v>Q4</v>
      </c>
      <c r="E2340" s="5">
        <f>MONTH(SalesDataTable[[#This Row],[Order Date]])</f>
        <v>11</v>
      </c>
      <c r="F2340" s="5" t="str">
        <f>TEXT(SalesDataTable[[#This Row],[Order Date]], "MMM")</f>
        <v>Nov</v>
      </c>
      <c r="G2340" s="4" t="s">
        <v>11</v>
      </c>
      <c r="H2340" s="4" t="s">
        <v>52</v>
      </c>
      <c r="I2340" s="4" t="s">
        <v>28</v>
      </c>
      <c r="J2340" s="4" t="s">
        <v>13</v>
      </c>
      <c r="K2340" s="4" t="s">
        <v>4</v>
      </c>
      <c r="L2340" s="4" t="s">
        <v>5</v>
      </c>
      <c r="M2340" s="9">
        <v>2</v>
      </c>
      <c r="N2340" s="6">
        <v>81.27</v>
      </c>
      <c r="O2340" s="7">
        <v>0.05</v>
      </c>
      <c r="P2340" s="6">
        <v>43.04</v>
      </c>
      <c r="Q2340" s="6">
        <f t="shared" si="144"/>
        <v>154.41299999999998</v>
      </c>
      <c r="R2340" s="6">
        <f t="shared" si="145"/>
        <v>86.08</v>
      </c>
      <c r="S2340" s="6">
        <f t="shared" si="146"/>
        <v>68.332999999999984</v>
      </c>
      <c r="T2340" s="8">
        <f t="shared" si="147"/>
        <v>0.44253398353765544</v>
      </c>
      <c r="U2340" s="5">
        <f>YEAR(SalesDataTable[[#This Row],[Order Date]])</f>
        <v>2026</v>
      </c>
      <c r="V2340" s="8" t="str">
        <f>"Q"&amp;ROUNDUP(MONTH(SalesDataTable[[#This Row],[Order Date]])/3,0)</f>
        <v>Q4</v>
      </c>
      <c r="W2340" s="9">
        <f>MONTH(SalesDataTable[[#This Row],[Order Date]])</f>
        <v>11</v>
      </c>
      <c r="X2340" s="8" t="str">
        <f>TEXT(SalesDataTable[[#This Row],[Order Date]],"mmm")</f>
        <v>Nov</v>
      </c>
    </row>
    <row r="2341" spans="1:24" ht="16">
      <c r="A2341" s="2">
        <v>4943</v>
      </c>
      <c r="B2341" s="3">
        <v>46337</v>
      </c>
      <c r="C2341" s="5">
        <f>YEAR(SalesDataTable[[#This Row],[Order Date]])</f>
        <v>2026</v>
      </c>
      <c r="D2341" s="14" t="str">
        <f>"Q"&amp;ROUNDUP(MONTH(SalesDataTable[[#This Row],[Order Date]])/3,0)</f>
        <v>Q4</v>
      </c>
      <c r="E2341" s="5">
        <f>MONTH(SalesDataTable[[#This Row],[Order Date]])</f>
        <v>11</v>
      </c>
      <c r="F2341" s="5" t="str">
        <f>TEXT(SalesDataTable[[#This Row],[Order Date]], "MMM")</f>
        <v>Nov</v>
      </c>
      <c r="G2341" s="4" t="s">
        <v>0</v>
      </c>
      <c r="H2341" s="4" t="s">
        <v>36</v>
      </c>
      <c r="I2341" s="4" t="s">
        <v>8</v>
      </c>
      <c r="J2341" s="4" t="s">
        <v>3</v>
      </c>
      <c r="K2341" s="4" t="s">
        <v>23</v>
      </c>
      <c r="L2341" s="4" t="s">
        <v>29</v>
      </c>
      <c r="M2341" s="9">
        <v>10</v>
      </c>
      <c r="N2341" s="6">
        <v>191.98</v>
      </c>
      <c r="O2341" s="7">
        <v>0.1</v>
      </c>
      <c r="P2341" s="6">
        <v>102.73</v>
      </c>
      <c r="Q2341" s="6">
        <f t="shared" si="144"/>
        <v>1727.82</v>
      </c>
      <c r="R2341" s="6">
        <f t="shared" si="145"/>
        <v>1027.3</v>
      </c>
      <c r="S2341" s="6">
        <f t="shared" si="146"/>
        <v>700.52</v>
      </c>
      <c r="T2341" s="8">
        <f t="shared" si="147"/>
        <v>0.40543575140929033</v>
      </c>
      <c r="U2341" s="5">
        <f>YEAR(SalesDataTable[[#This Row],[Order Date]])</f>
        <v>2026</v>
      </c>
      <c r="V2341" s="8" t="str">
        <f>"Q"&amp;ROUNDUP(MONTH(SalesDataTable[[#This Row],[Order Date]])/3,0)</f>
        <v>Q4</v>
      </c>
      <c r="W2341" s="9">
        <f>MONTH(SalesDataTable[[#This Row],[Order Date]])</f>
        <v>11</v>
      </c>
      <c r="X2341" s="8" t="str">
        <f>TEXT(SalesDataTable[[#This Row],[Order Date]],"mmm")</f>
        <v>Nov</v>
      </c>
    </row>
    <row r="2342" spans="1:24" ht="16">
      <c r="A2342" s="2">
        <v>887</v>
      </c>
      <c r="B2342" s="3">
        <v>46338</v>
      </c>
      <c r="C2342" s="5">
        <f>YEAR(SalesDataTable[[#This Row],[Order Date]])</f>
        <v>2026</v>
      </c>
      <c r="D2342" s="14" t="str">
        <f>"Q"&amp;ROUNDUP(MONTH(SalesDataTable[[#This Row],[Order Date]])/3,0)</f>
        <v>Q4</v>
      </c>
      <c r="E2342" s="5">
        <f>MONTH(SalesDataTable[[#This Row],[Order Date]])</f>
        <v>11</v>
      </c>
      <c r="F2342" s="5" t="str">
        <f>TEXT(SalesDataTable[[#This Row],[Order Date]], "MMM")</f>
        <v>Nov</v>
      </c>
      <c r="G2342" s="4" t="s">
        <v>20</v>
      </c>
      <c r="H2342" s="4" t="s">
        <v>33</v>
      </c>
      <c r="I2342" s="4" t="s">
        <v>19</v>
      </c>
      <c r="J2342" s="4" t="s">
        <v>3</v>
      </c>
      <c r="K2342" s="4" t="s">
        <v>9</v>
      </c>
      <c r="L2342" s="4" t="s">
        <v>10</v>
      </c>
      <c r="M2342" s="9">
        <v>6</v>
      </c>
      <c r="N2342" s="6">
        <v>89.87</v>
      </c>
      <c r="O2342" s="7">
        <v>0.2</v>
      </c>
      <c r="P2342" s="6">
        <v>44.47</v>
      </c>
      <c r="Q2342" s="6">
        <f t="shared" si="144"/>
        <v>431.37600000000003</v>
      </c>
      <c r="R2342" s="6">
        <f t="shared" si="145"/>
        <v>266.82</v>
      </c>
      <c r="S2342" s="6">
        <f t="shared" si="146"/>
        <v>164.55600000000004</v>
      </c>
      <c r="T2342" s="8">
        <f t="shared" si="147"/>
        <v>0.3814676755313231</v>
      </c>
      <c r="U2342" s="5">
        <f>YEAR(SalesDataTable[[#This Row],[Order Date]])</f>
        <v>2026</v>
      </c>
      <c r="V2342" s="8" t="str">
        <f>"Q"&amp;ROUNDUP(MONTH(SalesDataTable[[#This Row],[Order Date]])/3,0)</f>
        <v>Q4</v>
      </c>
      <c r="W2342" s="9">
        <f>MONTH(SalesDataTable[[#This Row],[Order Date]])</f>
        <v>11</v>
      </c>
      <c r="X2342" s="8" t="str">
        <f>TEXT(SalesDataTable[[#This Row],[Order Date]],"mmm")</f>
        <v>Nov</v>
      </c>
    </row>
    <row r="2343" spans="1:24" ht="16">
      <c r="A2343" s="2">
        <v>1090</v>
      </c>
      <c r="B2343" s="3">
        <v>46338</v>
      </c>
      <c r="C2343" s="5">
        <f>YEAR(SalesDataTable[[#This Row],[Order Date]])</f>
        <v>2026</v>
      </c>
      <c r="D2343" s="14" t="str">
        <f>"Q"&amp;ROUNDUP(MONTH(SalesDataTable[[#This Row],[Order Date]])/3,0)</f>
        <v>Q4</v>
      </c>
      <c r="E2343" s="5">
        <f>MONTH(SalesDataTable[[#This Row],[Order Date]])</f>
        <v>11</v>
      </c>
      <c r="F2343" s="5" t="str">
        <f>TEXT(SalesDataTable[[#This Row],[Order Date]], "MMM")</f>
        <v>Nov</v>
      </c>
      <c r="G2343" s="4" t="s">
        <v>6</v>
      </c>
      <c r="H2343" s="4" t="s">
        <v>49</v>
      </c>
      <c r="I2343" s="4" t="s">
        <v>28</v>
      </c>
      <c r="J2343" s="4" t="s">
        <v>13</v>
      </c>
      <c r="K2343" s="4" t="s">
        <v>4</v>
      </c>
      <c r="L2343" s="4" t="s">
        <v>22</v>
      </c>
      <c r="M2343" s="9">
        <v>3</v>
      </c>
      <c r="N2343" s="6">
        <v>51.44</v>
      </c>
      <c r="O2343" s="7">
        <v>0.1</v>
      </c>
      <c r="P2343" s="6">
        <v>23.11</v>
      </c>
      <c r="Q2343" s="6">
        <f t="shared" si="144"/>
        <v>138.88800000000001</v>
      </c>
      <c r="R2343" s="6">
        <f t="shared" si="145"/>
        <v>69.33</v>
      </c>
      <c r="S2343" s="6">
        <f t="shared" si="146"/>
        <v>69.558000000000007</v>
      </c>
      <c r="T2343" s="8">
        <f t="shared" si="147"/>
        <v>0.50082080525315364</v>
      </c>
      <c r="U2343" s="5">
        <f>YEAR(SalesDataTable[[#This Row],[Order Date]])</f>
        <v>2026</v>
      </c>
      <c r="V2343" s="8" t="str">
        <f>"Q"&amp;ROUNDUP(MONTH(SalesDataTable[[#This Row],[Order Date]])/3,0)</f>
        <v>Q4</v>
      </c>
      <c r="W2343" s="9">
        <f>MONTH(SalesDataTable[[#This Row],[Order Date]])</f>
        <v>11</v>
      </c>
      <c r="X2343" s="8" t="str">
        <f>TEXT(SalesDataTable[[#This Row],[Order Date]],"mmm")</f>
        <v>Nov</v>
      </c>
    </row>
    <row r="2344" spans="1:24" ht="16">
      <c r="A2344" s="2">
        <v>2090</v>
      </c>
      <c r="B2344" s="3">
        <v>46338</v>
      </c>
      <c r="C2344" s="5">
        <f>YEAR(SalesDataTable[[#This Row],[Order Date]])</f>
        <v>2026</v>
      </c>
      <c r="D2344" s="14" t="str">
        <f>"Q"&amp;ROUNDUP(MONTH(SalesDataTable[[#This Row],[Order Date]])/3,0)</f>
        <v>Q4</v>
      </c>
      <c r="E2344" s="5">
        <f>MONTH(SalesDataTable[[#This Row],[Order Date]])</f>
        <v>11</v>
      </c>
      <c r="F2344" s="5" t="str">
        <f>TEXT(SalesDataTable[[#This Row],[Order Date]], "MMM")</f>
        <v>Nov</v>
      </c>
      <c r="G2344" s="4" t="s">
        <v>20</v>
      </c>
      <c r="H2344" s="4" t="s">
        <v>21</v>
      </c>
      <c r="I2344" s="4" t="s">
        <v>28</v>
      </c>
      <c r="J2344" s="4" t="s">
        <v>13</v>
      </c>
      <c r="K2344" s="4" t="s">
        <v>14</v>
      </c>
      <c r="L2344" s="4" t="s">
        <v>32</v>
      </c>
      <c r="M2344" s="9">
        <v>4</v>
      </c>
      <c r="N2344" s="6">
        <v>46.68</v>
      </c>
      <c r="O2344" s="7">
        <v>0.05</v>
      </c>
      <c r="P2344" s="6">
        <v>17.96</v>
      </c>
      <c r="Q2344" s="6">
        <f t="shared" si="144"/>
        <v>177.38399999999999</v>
      </c>
      <c r="R2344" s="6">
        <f t="shared" si="145"/>
        <v>71.84</v>
      </c>
      <c r="S2344" s="6">
        <f t="shared" si="146"/>
        <v>105.54399999999998</v>
      </c>
      <c r="T2344" s="8">
        <f t="shared" si="147"/>
        <v>0.59500293149325756</v>
      </c>
      <c r="U2344" s="5">
        <f>YEAR(SalesDataTable[[#This Row],[Order Date]])</f>
        <v>2026</v>
      </c>
      <c r="V2344" s="8" t="str">
        <f>"Q"&amp;ROUNDUP(MONTH(SalesDataTable[[#This Row],[Order Date]])/3,0)</f>
        <v>Q4</v>
      </c>
      <c r="W2344" s="9">
        <f>MONTH(SalesDataTable[[#This Row],[Order Date]])</f>
        <v>11</v>
      </c>
      <c r="X2344" s="8" t="str">
        <f>TEXT(SalesDataTable[[#This Row],[Order Date]],"mmm")</f>
        <v>Nov</v>
      </c>
    </row>
    <row r="2345" spans="1:24" ht="16">
      <c r="A2345" s="2">
        <v>2561</v>
      </c>
      <c r="B2345" s="3">
        <v>46338</v>
      </c>
      <c r="C2345" s="5">
        <f>YEAR(SalesDataTable[[#This Row],[Order Date]])</f>
        <v>2026</v>
      </c>
      <c r="D2345" s="14" t="str">
        <f>"Q"&amp;ROUNDUP(MONTH(SalesDataTable[[#This Row],[Order Date]])/3,0)</f>
        <v>Q4</v>
      </c>
      <c r="E2345" s="5">
        <f>MONTH(SalesDataTable[[#This Row],[Order Date]])</f>
        <v>11</v>
      </c>
      <c r="F2345" s="5" t="str">
        <f>TEXT(SalesDataTable[[#This Row],[Order Date]], "MMM")</f>
        <v>Nov</v>
      </c>
      <c r="G2345" s="4" t="s">
        <v>6</v>
      </c>
      <c r="H2345" s="4" t="s">
        <v>43</v>
      </c>
      <c r="I2345" s="4" t="s">
        <v>19</v>
      </c>
      <c r="J2345" s="4" t="s">
        <v>13</v>
      </c>
      <c r="K2345" s="4" t="s">
        <v>9</v>
      </c>
      <c r="L2345" s="4" t="s">
        <v>46</v>
      </c>
      <c r="M2345" s="9">
        <v>4</v>
      </c>
      <c r="N2345" s="6">
        <v>73.05</v>
      </c>
      <c r="O2345" s="7">
        <v>0.2</v>
      </c>
      <c r="P2345" s="6">
        <v>32.82</v>
      </c>
      <c r="Q2345" s="6">
        <f t="shared" si="144"/>
        <v>233.76</v>
      </c>
      <c r="R2345" s="6">
        <f t="shared" si="145"/>
        <v>131.28</v>
      </c>
      <c r="S2345" s="6">
        <f t="shared" si="146"/>
        <v>102.47999999999999</v>
      </c>
      <c r="T2345" s="8">
        <f t="shared" si="147"/>
        <v>0.4383983572895277</v>
      </c>
      <c r="U2345" s="5">
        <f>YEAR(SalesDataTable[[#This Row],[Order Date]])</f>
        <v>2026</v>
      </c>
      <c r="V2345" s="8" t="str">
        <f>"Q"&amp;ROUNDUP(MONTH(SalesDataTable[[#This Row],[Order Date]])/3,0)</f>
        <v>Q4</v>
      </c>
      <c r="W2345" s="9">
        <f>MONTH(SalesDataTable[[#This Row],[Order Date]])</f>
        <v>11</v>
      </c>
      <c r="X2345" s="8" t="str">
        <f>TEXT(SalesDataTable[[#This Row],[Order Date]],"mmm")</f>
        <v>Nov</v>
      </c>
    </row>
    <row r="2346" spans="1:24" ht="16">
      <c r="A2346" s="2">
        <v>2855</v>
      </c>
      <c r="B2346" s="3">
        <v>46338</v>
      </c>
      <c r="C2346" s="5">
        <f>YEAR(SalesDataTable[[#This Row],[Order Date]])</f>
        <v>2026</v>
      </c>
      <c r="D2346" s="14" t="str">
        <f>"Q"&amp;ROUNDUP(MONTH(SalesDataTable[[#This Row],[Order Date]])/3,0)</f>
        <v>Q4</v>
      </c>
      <c r="E2346" s="5">
        <f>MONTH(SalesDataTable[[#This Row],[Order Date]])</f>
        <v>11</v>
      </c>
      <c r="F2346" s="5" t="str">
        <f>TEXT(SalesDataTable[[#This Row],[Order Date]], "MMM")</f>
        <v>Nov</v>
      </c>
      <c r="G2346" s="4" t="s">
        <v>11</v>
      </c>
      <c r="H2346" s="4" t="s">
        <v>39</v>
      </c>
      <c r="I2346" s="4" t="s">
        <v>28</v>
      </c>
      <c r="J2346" s="4" t="s">
        <v>13</v>
      </c>
      <c r="K2346" s="4" t="s">
        <v>23</v>
      </c>
      <c r="L2346" s="4" t="s">
        <v>51</v>
      </c>
      <c r="M2346" s="9">
        <v>1</v>
      </c>
      <c r="N2346" s="6">
        <v>125.32</v>
      </c>
      <c r="O2346" s="7">
        <v>0.15</v>
      </c>
      <c r="P2346" s="6">
        <v>59.49</v>
      </c>
      <c r="Q2346" s="6">
        <f t="shared" si="144"/>
        <v>106.52199999999999</v>
      </c>
      <c r="R2346" s="6">
        <f t="shared" si="145"/>
        <v>59.49</v>
      </c>
      <c r="S2346" s="6">
        <f t="shared" si="146"/>
        <v>47.031999999999989</v>
      </c>
      <c r="T2346" s="8">
        <f t="shared" si="147"/>
        <v>0.44152381667636725</v>
      </c>
      <c r="U2346" s="5">
        <f>YEAR(SalesDataTable[[#This Row],[Order Date]])</f>
        <v>2026</v>
      </c>
      <c r="V2346" s="8" t="str">
        <f>"Q"&amp;ROUNDUP(MONTH(SalesDataTable[[#This Row],[Order Date]])/3,0)</f>
        <v>Q4</v>
      </c>
      <c r="W2346" s="9">
        <f>MONTH(SalesDataTable[[#This Row],[Order Date]])</f>
        <v>11</v>
      </c>
      <c r="X2346" s="8" t="str">
        <f>TEXT(SalesDataTable[[#This Row],[Order Date]],"mmm")</f>
        <v>Nov</v>
      </c>
    </row>
    <row r="2347" spans="1:24" ht="16">
      <c r="A2347" s="2">
        <v>4421</v>
      </c>
      <c r="B2347" s="3">
        <v>46338</v>
      </c>
      <c r="C2347" s="5">
        <f>YEAR(SalesDataTable[[#This Row],[Order Date]])</f>
        <v>2026</v>
      </c>
      <c r="D2347" s="14" t="str">
        <f>"Q"&amp;ROUNDUP(MONTH(SalesDataTable[[#This Row],[Order Date]])/3,0)</f>
        <v>Q4</v>
      </c>
      <c r="E2347" s="5">
        <f>MONTH(SalesDataTable[[#This Row],[Order Date]])</f>
        <v>11</v>
      </c>
      <c r="F2347" s="5" t="str">
        <f>TEXT(SalesDataTable[[#This Row],[Order Date]], "MMM")</f>
        <v>Nov</v>
      </c>
      <c r="G2347" s="4" t="s">
        <v>6</v>
      </c>
      <c r="H2347" s="4" t="s">
        <v>41</v>
      </c>
      <c r="I2347" s="4" t="s">
        <v>28</v>
      </c>
      <c r="J2347" s="4" t="s">
        <v>16</v>
      </c>
      <c r="K2347" s="4" t="s">
        <v>34</v>
      </c>
      <c r="L2347" s="4" t="s">
        <v>38</v>
      </c>
      <c r="M2347" s="9">
        <v>2</v>
      </c>
      <c r="N2347" s="6">
        <v>123.49</v>
      </c>
      <c r="O2347" s="7">
        <v>0.15</v>
      </c>
      <c r="P2347" s="6">
        <v>68.08</v>
      </c>
      <c r="Q2347" s="6">
        <f t="shared" si="144"/>
        <v>209.93299999999999</v>
      </c>
      <c r="R2347" s="6">
        <f t="shared" si="145"/>
        <v>136.16</v>
      </c>
      <c r="S2347" s="6">
        <f t="shared" si="146"/>
        <v>73.772999999999996</v>
      </c>
      <c r="T2347" s="8">
        <f t="shared" si="147"/>
        <v>0.35141211719929694</v>
      </c>
      <c r="U2347" s="5">
        <f>YEAR(SalesDataTable[[#This Row],[Order Date]])</f>
        <v>2026</v>
      </c>
      <c r="V2347" s="8" t="str">
        <f>"Q"&amp;ROUNDUP(MONTH(SalesDataTable[[#This Row],[Order Date]])/3,0)</f>
        <v>Q4</v>
      </c>
      <c r="W2347" s="9">
        <f>MONTH(SalesDataTable[[#This Row],[Order Date]])</f>
        <v>11</v>
      </c>
      <c r="X2347" s="8" t="str">
        <f>TEXT(SalesDataTable[[#This Row],[Order Date]],"mmm")</f>
        <v>Nov</v>
      </c>
    </row>
    <row r="2348" spans="1:24" ht="16">
      <c r="A2348" s="2">
        <v>195</v>
      </c>
      <c r="B2348" s="3">
        <v>46339</v>
      </c>
      <c r="C2348" s="5">
        <f>YEAR(SalesDataTable[[#This Row],[Order Date]])</f>
        <v>2026</v>
      </c>
      <c r="D2348" s="14" t="str">
        <f>"Q"&amp;ROUNDUP(MONTH(SalesDataTable[[#This Row],[Order Date]])/3,0)</f>
        <v>Q4</v>
      </c>
      <c r="E2348" s="5">
        <f>MONTH(SalesDataTable[[#This Row],[Order Date]])</f>
        <v>11</v>
      </c>
      <c r="F2348" s="5" t="str">
        <f>TEXT(SalesDataTable[[#This Row],[Order Date]], "MMM")</f>
        <v>Nov</v>
      </c>
      <c r="G2348" s="4" t="s">
        <v>6</v>
      </c>
      <c r="H2348" s="4" t="s">
        <v>43</v>
      </c>
      <c r="I2348" s="4" t="s">
        <v>19</v>
      </c>
      <c r="J2348" s="4" t="s">
        <v>3</v>
      </c>
      <c r="K2348" s="4" t="s">
        <v>14</v>
      </c>
      <c r="L2348" s="4" t="s">
        <v>32</v>
      </c>
      <c r="M2348" s="9">
        <v>1</v>
      </c>
      <c r="N2348" s="6">
        <v>47.37</v>
      </c>
      <c r="O2348" s="7">
        <v>0.2</v>
      </c>
      <c r="P2348" s="6">
        <v>18.739999999999998</v>
      </c>
      <c r="Q2348" s="6">
        <f t="shared" si="144"/>
        <v>37.896000000000001</v>
      </c>
      <c r="R2348" s="6">
        <f t="shared" si="145"/>
        <v>18.739999999999998</v>
      </c>
      <c r="S2348" s="6">
        <f t="shared" si="146"/>
        <v>19.156000000000002</v>
      </c>
      <c r="T2348" s="8">
        <f t="shared" si="147"/>
        <v>0.50548870593202455</v>
      </c>
      <c r="U2348" s="5">
        <f>YEAR(SalesDataTable[[#This Row],[Order Date]])</f>
        <v>2026</v>
      </c>
      <c r="V2348" s="8" t="str">
        <f>"Q"&amp;ROUNDUP(MONTH(SalesDataTable[[#This Row],[Order Date]])/3,0)</f>
        <v>Q4</v>
      </c>
      <c r="W2348" s="9">
        <f>MONTH(SalesDataTable[[#This Row],[Order Date]])</f>
        <v>11</v>
      </c>
      <c r="X2348" s="8" t="str">
        <f>TEXT(SalesDataTable[[#This Row],[Order Date]],"mmm")</f>
        <v>Nov</v>
      </c>
    </row>
    <row r="2349" spans="1:24" ht="16">
      <c r="A2349" s="2">
        <v>520</v>
      </c>
      <c r="B2349" s="3">
        <v>46339</v>
      </c>
      <c r="C2349" s="5">
        <f>YEAR(SalesDataTable[[#This Row],[Order Date]])</f>
        <v>2026</v>
      </c>
      <c r="D2349" s="14" t="str">
        <f>"Q"&amp;ROUNDUP(MONTH(SalesDataTable[[#This Row],[Order Date]])/3,0)</f>
        <v>Q4</v>
      </c>
      <c r="E2349" s="5">
        <f>MONTH(SalesDataTable[[#This Row],[Order Date]])</f>
        <v>11</v>
      </c>
      <c r="F2349" s="5" t="str">
        <f>TEXT(SalesDataTable[[#This Row],[Order Date]], "MMM")</f>
        <v>Nov</v>
      </c>
      <c r="G2349" s="4" t="s">
        <v>6</v>
      </c>
      <c r="H2349" s="4" t="s">
        <v>43</v>
      </c>
      <c r="I2349" s="4" t="s">
        <v>8</v>
      </c>
      <c r="J2349" s="4" t="s">
        <v>16</v>
      </c>
      <c r="K2349" s="4" t="s">
        <v>9</v>
      </c>
      <c r="L2349" s="4" t="s">
        <v>10</v>
      </c>
      <c r="M2349" s="9">
        <v>6</v>
      </c>
      <c r="N2349" s="6">
        <v>92.31</v>
      </c>
      <c r="O2349" s="7">
        <v>0.05</v>
      </c>
      <c r="P2349" s="6">
        <v>46.12</v>
      </c>
      <c r="Q2349" s="6">
        <f t="shared" si="144"/>
        <v>526.16700000000003</v>
      </c>
      <c r="R2349" s="6">
        <f t="shared" si="145"/>
        <v>276.71999999999997</v>
      </c>
      <c r="S2349" s="6">
        <f t="shared" si="146"/>
        <v>249.44700000000006</v>
      </c>
      <c r="T2349" s="8">
        <f t="shared" si="147"/>
        <v>0.47408332335551268</v>
      </c>
      <c r="U2349" s="5">
        <f>YEAR(SalesDataTable[[#This Row],[Order Date]])</f>
        <v>2026</v>
      </c>
      <c r="V2349" s="8" t="str">
        <f>"Q"&amp;ROUNDUP(MONTH(SalesDataTable[[#This Row],[Order Date]])/3,0)</f>
        <v>Q4</v>
      </c>
      <c r="W2349" s="9">
        <f>MONTH(SalesDataTable[[#This Row],[Order Date]])</f>
        <v>11</v>
      </c>
      <c r="X2349" s="8" t="str">
        <f>TEXT(SalesDataTable[[#This Row],[Order Date]],"mmm")</f>
        <v>Nov</v>
      </c>
    </row>
    <row r="2350" spans="1:24" ht="16">
      <c r="A2350" s="2">
        <v>646</v>
      </c>
      <c r="B2350" s="3">
        <v>46339</v>
      </c>
      <c r="C2350" s="5">
        <f>YEAR(SalesDataTable[[#This Row],[Order Date]])</f>
        <v>2026</v>
      </c>
      <c r="D2350" s="14" t="str">
        <f>"Q"&amp;ROUNDUP(MONTH(SalesDataTable[[#This Row],[Order Date]])/3,0)</f>
        <v>Q4</v>
      </c>
      <c r="E2350" s="5">
        <f>MONTH(SalesDataTable[[#This Row],[Order Date]])</f>
        <v>11</v>
      </c>
      <c r="F2350" s="5" t="str">
        <f>TEXT(SalesDataTable[[#This Row],[Order Date]], "MMM")</f>
        <v>Nov</v>
      </c>
      <c r="G2350" s="4" t="s">
        <v>11</v>
      </c>
      <c r="H2350" s="4" t="s">
        <v>52</v>
      </c>
      <c r="I2350" s="4" t="s">
        <v>19</v>
      </c>
      <c r="J2350" s="4" t="s">
        <v>3</v>
      </c>
      <c r="K2350" s="4" t="s">
        <v>4</v>
      </c>
      <c r="L2350" s="4" t="s">
        <v>22</v>
      </c>
      <c r="M2350" s="9">
        <v>1</v>
      </c>
      <c r="N2350" s="6">
        <v>49.53</v>
      </c>
      <c r="O2350" s="7">
        <v>0.1</v>
      </c>
      <c r="P2350" s="6">
        <v>22.18</v>
      </c>
      <c r="Q2350" s="6">
        <f t="shared" si="144"/>
        <v>44.577000000000005</v>
      </c>
      <c r="R2350" s="6">
        <f t="shared" si="145"/>
        <v>22.18</v>
      </c>
      <c r="S2350" s="6">
        <f t="shared" si="146"/>
        <v>22.397000000000006</v>
      </c>
      <c r="T2350" s="8">
        <f t="shared" si="147"/>
        <v>0.50243399062296712</v>
      </c>
      <c r="U2350" s="5">
        <f>YEAR(SalesDataTable[[#This Row],[Order Date]])</f>
        <v>2026</v>
      </c>
      <c r="V2350" s="8" t="str">
        <f>"Q"&amp;ROUNDUP(MONTH(SalesDataTable[[#This Row],[Order Date]])/3,0)</f>
        <v>Q4</v>
      </c>
      <c r="W2350" s="9">
        <f>MONTH(SalesDataTable[[#This Row],[Order Date]])</f>
        <v>11</v>
      </c>
      <c r="X2350" s="8" t="str">
        <f>TEXT(SalesDataTable[[#This Row],[Order Date]],"mmm")</f>
        <v>Nov</v>
      </c>
    </row>
    <row r="2351" spans="1:24" ht="16">
      <c r="A2351" s="2">
        <v>893</v>
      </c>
      <c r="B2351" s="3">
        <v>46339</v>
      </c>
      <c r="C2351" s="5">
        <f>YEAR(SalesDataTable[[#This Row],[Order Date]])</f>
        <v>2026</v>
      </c>
      <c r="D2351" s="14" t="str">
        <f>"Q"&amp;ROUNDUP(MONTH(SalesDataTable[[#This Row],[Order Date]])/3,0)</f>
        <v>Q4</v>
      </c>
      <c r="E2351" s="5">
        <f>MONTH(SalesDataTable[[#This Row],[Order Date]])</f>
        <v>11</v>
      </c>
      <c r="F2351" s="5" t="str">
        <f>TEXT(SalesDataTable[[#This Row],[Order Date]], "MMM")</f>
        <v>Nov</v>
      </c>
      <c r="G2351" s="4" t="s">
        <v>20</v>
      </c>
      <c r="H2351" s="4" t="s">
        <v>33</v>
      </c>
      <c r="I2351" s="4" t="s">
        <v>2</v>
      </c>
      <c r="J2351" s="4" t="s">
        <v>13</v>
      </c>
      <c r="K2351" s="4" t="s">
        <v>14</v>
      </c>
      <c r="L2351" s="4" t="s">
        <v>32</v>
      </c>
      <c r="M2351" s="9">
        <v>4</v>
      </c>
      <c r="N2351" s="6">
        <v>47.62</v>
      </c>
      <c r="O2351" s="7">
        <v>0.2</v>
      </c>
      <c r="P2351" s="6">
        <v>18.100000000000001</v>
      </c>
      <c r="Q2351" s="6">
        <f t="shared" si="144"/>
        <v>152.38399999999999</v>
      </c>
      <c r="R2351" s="6">
        <f t="shared" si="145"/>
        <v>72.400000000000006</v>
      </c>
      <c r="S2351" s="6">
        <f t="shared" si="146"/>
        <v>79.98399999999998</v>
      </c>
      <c r="T2351" s="8">
        <f t="shared" si="147"/>
        <v>0.52488450230995376</v>
      </c>
      <c r="U2351" s="5">
        <f>YEAR(SalesDataTable[[#This Row],[Order Date]])</f>
        <v>2026</v>
      </c>
      <c r="V2351" s="8" t="str">
        <f>"Q"&amp;ROUNDUP(MONTH(SalesDataTable[[#This Row],[Order Date]])/3,0)</f>
        <v>Q4</v>
      </c>
      <c r="W2351" s="9">
        <f>MONTH(SalesDataTable[[#This Row],[Order Date]])</f>
        <v>11</v>
      </c>
      <c r="X2351" s="8" t="str">
        <f>TEXT(SalesDataTable[[#This Row],[Order Date]],"mmm")</f>
        <v>Nov</v>
      </c>
    </row>
    <row r="2352" spans="1:24" ht="16">
      <c r="A2352" s="2">
        <v>916</v>
      </c>
      <c r="B2352" s="3">
        <v>46339</v>
      </c>
      <c r="C2352" s="5">
        <f>YEAR(SalesDataTable[[#This Row],[Order Date]])</f>
        <v>2026</v>
      </c>
      <c r="D2352" s="14" t="str">
        <f>"Q"&amp;ROUNDUP(MONTH(SalesDataTable[[#This Row],[Order Date]])/3,0)</f>
        <v>Q4</v>
      </c>
      <c r="E2352" s="5">
        <f>MONTH(SalesDataTable[[#This Row],[Order Date]])</f>
        <v>11</v>
      </c>
      <c r="F2352" s="5" t="str">
        <f>TEXT(SalesDataTable[[#This Row],[Order Date]], "MMM")</f>
        <v>Nov</v>
      </c>
      <c r="G2352" s="4" t="s">
        <v>6</v>
      </c>
      <c r="H2352" s="4" t="s">
        <v>27</v>
      </c>
      <c r="I2352" s="4" t="s">
        <v>2</v>
      </c>
      <c r="J2352" s="4" t="s">
        <v>13</v>
      </c>
      <c r="K2352" s="4" t="s">
        <v>4</v>
      </c>
      <c r="L2352" s="4" t="s">
        <v>22</v>
      </c>
      <c r="M2352" s="9">
        <v>4</v>
      </c>
      <c r="N2352" s="6">
        <v>51.93</v>
      </c>
      <c r="O2352" s="7">
        <v>0.05</v>
      </c>
      <c r="P2352" s="6">
        <v>22.62</v>
      </c>
      <c r="Q2352" s="6">
        <f t="shared" si="144"/>
        <v>197.334</v>
      </c>
      <c r="R2352" s="6">
        <f t="shared" si="145"/>
        <v>90.48</v>
      </c>
      <c r="S2352" s="6">
        <f t="shared" si="146"/>
        <v>106.854</v>
      </c>
      <c r="T2352" s="8">
        <f t="shared" si="147"/>
        <v>0.54148803551339353</v>
      </c>
      <c r="U2352" s="5">
        <f>YEAR(SalesDataTable[[#This Row],[Order Date]])</f>
        <v>2026</v>
      </c>
      <c r="V2352" s="8" t="str">
        <f>"Q"&amp;ROUNDUP(MONTH(SalesDataTable[[#This Row],[Order Date]])/3,0)</f>
        <v>Q4</v>
      </c>
      <c r="W2352" s="9">
        <f>MONTH(SalesDataTable[[#This Row],[Order Date]])</f>
        <v>11</v>
      </c>
      <c r="X2352" s="8" t="str">
        <f>TEXT(SalesDataTable[[#This Row],[Order Date]],"mmm")</f>
        <v>Nov</v>
      </c>
    </row>
    <row r="2353" spans="1:24" ht="16">
      <c r="A2353" s="2">
        <v>1295</v>
      </c>
      <c r="B2353" s="3">
        <v>46339</v>
      </c>
      <c r="C2353" s="5">
        <f>YEAR(SalesDataTable[[#This Row],[Order Date]])</f>
        <v>2026</v>
      </c>
      <c r="D2353" s="14" t="str">
        <f>"Q"&amp;ROUNDUP(MONTH(SalesDataTable[[#This Row],[Order Date]])/3,0)</f>
        <v>Q4</v>
      </c>
      <c r="E2353" s="5">
        <f>MONTH(SalesDataTable[[#This Row],[Order Date]])</f>
        <v>11</v>
      </c>
      <c r="F2353" s="5" t="str">
        <f>TEXT(SalesDataTable[[#This Row],[Order Date]], "MMM")</f>
        <v>Nov</v>
      </c>
      <c r="G2353" s="4" t="s">
        <v>6</v>
      </c>
      <c r="H2353" s="4" t="s">
        <v>41</v>
      </c>
      <c r="I2353" s="4" t="s">
        <v>28</v>
      </c>
      <c r="J2353" s="4" t="s">
        <v>13</v>
      </c>
      <c r="K2353" s="4" t="s">
        <v>9</v>
      </c>
      <c r="L2353" s="4" t="s">
        <v>37</v>
      </c>
      <c r="M2353" s="9">
        <v>1</v>
      </c>
      <c r="N2353" s="6">
        <v>155.44999999999999</v>
      </c>
      <c r="O2353" s="7">
        <v>0.05</v>
      </c>
      <c r="P2353" s="6">
        <v>77.25</v>
      </c>
      <c r="Q2353" s="6">
        <f t="shared" si="144"/>
        <v>147.67749999999998</v>
      </c>
      <c r="R2353" s="6">
        <f t="shared" si="145"/>
        <v>77.25</v>
      </c>
      <c r="S2353" s="6">
        <f t="shared" si="146"/>
        <v>70.427499999999981</v>
      </c>
      <c r="T2353" s="8">
        <f t="shared" si="147"/>
        <v>0.47690067884410281</v>
      </c>
      <c r="U2353" s="5">
        <f>YEAR(SalesDataTable[[#This Row],[Order Date]])</f>
        <v>2026</v>
      </c>
      <c r="V2353" s="8" t="str">
        <f>"Q"&amp;ROUNDUP(MONTH(SalesDataTable[[#This Row],[Order Date]])/3,0)</f>
        <v>Q4</v>
      </c>
      <c r="W2353" s="9">
        <f>MONTH(SalesDataTable[[#This Row],[Order Date]])</f>
        <v>11</v>
      </c>
      <c r="X2353" s="8" t="str">
        <f>TEXT(SalesDataTable[[#This Row],[Order Date]],"mmm")</f>
        <v>Nov</v>
      </c>
    </row>
    <row r="2354" spans="1:24" ht="16">
      <c r="A2354" s="2">
        <v>3438</v>
      </c>
      <c r="B2354" s="3">
        <v>46339</v>
      </c>
      <c r="C2354" s="5">
        <f>YEAR(SalesDataTable[[#This Row],[Order Date]])</f>
        <v>2026</v>
      </c>
      <c r="D2354" s="14" t="str">
        <f>"Q"&amp;ROUNDUP(MONTH(SalesDataTable[[#This Row],[Order Date]])/3,0)</f>
        <v>Q4</v>
      </c>
      <c r="E2354" s="5">
        <f>MONTH(SalesDataTable[[#This Row],[Order Date]])</f>
        <v>11</v>
      </c>
      <c r="F2354" s="5" t="str">
        <f>TEXT(SalesDataTable[[#This Row],[Order Date]], "MMM")</f>
        <v>Nov</v>
      </c>
      <c r="G2354" s="4" t="s">
        <v>0</v>
      </c>
      <c r="H2354" s="4" t="s">
        <v>1</v>
      </c>
      <c r="I2354" s="4" t="s">
        <v>2</v>
      </c>
      <c r="J2354" s="4" t="s">
        <v>3</v>
      </c>
      <c r="K2354" s="4" t="s">
        <v>4</v>
      </c>
      <c r="L2354" s="4" t="s">
        <v>26</v>
      </c>
      <c r="M2354" s="9">
        <v>4</v>
      </c>
      <c r="N2354" s="6">
        <v>40.03</v>
      </c>
      <c r="O2354" s="7">
        <v>0.05</v>
      </c>
      <c r="P2354" s="6">
        <v>16.78</v>
      </c>
      <c r="Q2354" s="6">
        <f t="shared" si="144"/>
        <v>152.114</v>
      </c>
      <c r="R2354" s="6">
        <f t="shared" si="145"/>
        <v>67.12</v>
      </c>
      <c r="S2354" s="6">
        <f t="shared" si="146"/>
        <v>84.994</v>
      </c>
      <c r="T2354" s="8">
        <f t="shared" si="147"/>
        <v>0.5587519886400989</v>
      </c>
      <c r="U2354" s="5">
        <f>YEAR(SalesDataTable[[#This Row],[Order Date]])</f>
        <v>2026</v>
      </c>
      <c r="V2354" s="8" t="str">
        <f>"Q"&amp;ROUNDUP(MONTH(SalesDataTable[[#This Row],[Order Date]])/3,0)</f>
        <v>Q4</v>
      </c>
      <c r="W2354" s="9">
        <f>MONTH(SalesDataTable[[#This Row],[Order Date]])</f>
        <v>11</v>
      </c>
      <c r="X2354" s="8" t="str">
        <f>TEXT(SalesDataTable[[#This Row],[Order Date]],"mmm")</f>
        <v>Nov</v>
      </c>
    </row>
    <row r="2355" spans="1:24" ht="16">
      <c r="A2355" s="2">
        <v>3573</v>
      </c>
      <c r="B2355" s="3">
        <v>46339</v>
      </c>
      <c r="C2355" s="5">
        <f>YEAR(SalesDataTable[[#This Row],[Order Date]])</f>
        <v>2026</v>
      </c>
      <c r="D2355" s="14" t="str">
        <f>"Q"&amp;ROUNDUP(MONTH(SalesDataTable[[#This Row],[Order Date]])/3,0)</f>
        <v>Q4</v>
      </c>
      <c r="E2355" s="5">
        <f>MONTH(SalesDataTable[[#This Row],[Order Date]])</f>
        <v>11</v>
      </c>
      <c r="F2355" s="5" t="str">
        <f>TEXT(SalesDataTable[[#This Row],[Order Date]], "MMM")</f>
        <v>Nov</v>
      </c>
      <c r="G2355" s="4" t="s">
        <v>0</v>
      </c>
      <c r="H2355" s="4" t="s">
        <v>36</v>
      </c>
      <c r="I2355" s="4" t="s">
        <v>2</v>
      </c>
      <c r="J2355" s="4" t="s">
        <v>3</v>
      </c>
      <c r="K2355" s="4" t="s">
        <v>9</v>
      </c>
      <c r="L2355" s="4" t="s">
        <v>37</v>
      </c>
      <c r="M2355" s="9">
        <v>2</v>
      </c>
      <c r="N2355" s="6">
        <v>152.96</v>
      </c>
      <c r="O2355" s="7">
        <v>0.1</v>
      </c>
      <c r="P2355" s="6">
        <v>79.12</v>
      </c>
      <c r="Q2355" s="6">
        <f t="shared" si="144"/>
        <v>275.32800000000003</v>
      </c>
      <c r="R2355" s="6">
        <f t="shared" si="145"/>
        <v>158.24</v>
      </c>
      <c r="S2355" s="6">
        <f t="shared" si="146"/>
        <v>117.08800000000002</v>
      </c>
      <c r="T2355" s="8">
        <f t="shared" si="147"/>
        <v>0.4252673175267318</v>
      </c>
      <c r="U2355" s="5">
        <f>YEAR(SalesDataTable[[#This Row],[Order Date]])</f>
        <v>2026</v>
      </c>
      <c r="V2355" s="8" t="str">
        <f>"Q"&amp;ROUNDUP(MONTH(SalesDataTable[[#This Row],[Order Date]])/3,0)</f>
        <v>Q4</v>
      </c>
      <c r="W2355" s="9">
        <f>MONTH(SalesDataTable[[#This Row],[Order Date]])</f>
        <v>11</v>
      </c>
      <c r="X2355" s="8" t="str">
        <f>TEXT(SalesDataTable[[#This Row],[Order Date]],"mmm")</f>
        <v>Nov</v>
      </c>
    </row>
    <row r="2356" spans="1:24" ht="16">
      <c r="A2356" s="2">
        <v>4257</v>
      </c>
      <c r="B2356" s="3">
        <v>46339</v>
      </c>
      <c r="C2356" s="5">
        <f>YEAR(SalesDataTable[[#This Row],[Order Date]])</f>
        <v>2026</v>
      </c>
      <c r="D2356" s="14" t="str">
        <f>"Q"&amp;ROUNDUP(MONTH(SalesDataTable[[#This Row],[Order Date]])/3,0)</f>
        <v>Q4</v>
      </c>
      <c r="E2356" s="5">
        <f>MONTH(SalesDataTable[[#This Row],[Order Date]])</f>
        <v>11</v>
      </c>
      <c r="F2356" s="5" t="str">
        <f>TEXT(SalesDataTable[[#This Row],[Order Date]], "MMM")</f>
        <v>Nov</v>
      </c>
      <c r="G2356" s="4" t="s">
        <v>20</v>
      </c>
      <c r="H2356" s="4" t="s">
        <v>47</v>
      </c>
      <c r="I2356" s="4" t="s">
        <v>19</v>
      </c>
      <c r="J2356" s="4" t="s">
        <v>13</v>
      </c>
      <c r="K2356" s="4" t="s">
        <v>34</v>
      </c>
      <c r="L2356" s="4" t="s">
        <v>38</v>
      </c>
      <c r="M2356" s="9">
        <v>2</v>
      </c>
      <c r="N2356" s="6">
        <v>124.06</v>
      </c>
      <c r="O2356" s="7">
        <v>0.05</v>
      </c>
      <c r="P2356" s="6">
        <v>69.98</v>
      </c>
      <c r="Q2356" s="6">
        <f t="shared" si="144"/>
        <v>235.714</v>
      </c>
      <c r="R2356" s="6">
        <f t="shared" si="145"/>
        <v>139.96</v>
      </c>
      <c r="S2356" s="6">
        <f t="shared" si="146"/>
        <v>95.753999999999991</v>
      </c>
      <c r="T2356" s="8">
        <f t="shared" si="147"/>
        <v>0.40622958330858577</v>
      </c>
      <c r="U2356" s="5">
        <f>YEAR(SalesDataTable[[#This Row],[Order Date]])</f>
        <v>2026</v>
      </c>
      <c r="V2356" s="8" t="str">
        <f>"Q"&amp;ROUNDUP(MONTH(SalesDataTable[[#This Row],[Order Date]])/3,0)</f>
        <v>Q4</v>
      </c>
      <c r="W2356" s="9">
        <f>MONTH(SalesDataTable[[#This Row],[Order Date]])</f>
        <v>11</v>
      </c>
      <c r="X2356" s="8" t="str">
        <f>TEXT(SalesDataTable[[#This Row],[Order Date]],"mmm")</f>
        <v>Nov</v>
      </c>
    </row>
    <row r="2357" spans="1:24" ht="16">
      <c r="A2357" s="2">
        <v>4389</v>
      </c>
      <c r="B2357" s="3">
        <v>46339</v>
      </c>
      <c r="C2357" s="5">
        <f>YEAR(SalesDataTable[[#This Row],[Order Date]])</f>
        <v>2026</v>
      </c>
      <c r="D2357" s="14" t="str">
        <f>"Q"&amp;ROUNDUP(MONTH(SalesDataTable[[#This Row],[Order Date]])/3,0)</f>
        <v>Q4</v>
      </c>
      <c r="E2357" s="5">
        <f>MONTH(SalesDataTable[[#This Row],[Order Date]])</f>
        <v>11</v>
      </c>
      <c r="F2357" s="5" t="str">
        <f>TEXT(SalesDataTable[[#This Row],[Order Date]], "MMM")</f>
        <v>Nov</v>
      </c>
      <c r="G2357" s="4" t="s">
        <v>11</v>
      </c>
      <c r="H2357" s="4" t="s">
        <v>39</v>
      </c>
      <c r="I2357" s="4" t="s">
        <v>28</v>
      </c>
      <c r="J2357" s="4" t="s">
        <v>13</v>
      </c>
      <c r="K2357" s="4" t="s">
        <v>9</v>
      </c>
      <c r="L2357" s="4" t="s">
        <v>37</v>
      </c>
      <c r="M2357" s="9">
        <v>1</v>
      </c>
      <c r="N2357" s="6">
        <v>151.66</v>
      </c>
      <c r="O2357" s="7">
        <v>0.1</v>
      </c>
      <c r="P2357" s="6">
        <v>80.209999999999994</v>
      </c>
      <c r="Q2357" s="6">
        <f t="shared" si="144"/>
        <v>136.494</v>
      </c>
      <c r="R2357" s="6">
        <f t="shared" si="145"/>
        <v>80.209999999999994</v>
      </c>
      <c r="S2357" s="6">
        <f t="shared" si="146"/>
        <v>56.284000000000006</v>
      </c>
      <c r="T2357" s="8">
        <f t="shared" si="147"/>
        <v>0.41235512183685735</v>
      </c>
      <c r="U2357" s="5">
        <f>YEAR(SalesDataTable[[#This Row],[Order Date]])</f>
        <v>2026</v>
      </c>
      <c r="V2357" s="8" t="str">
        <f>"Q"&amp;ROUNDUP(MONTH(SalesDataTable[[#This Row],[Order Date]])/3,0)</f>
        <v>Q4</v>
      </c>
      <c r="W2357" s="9">
        <f>MONTH(SalesDataTable[[#This Row],[Order Date]])</f>
        <v>11</v>
      </c>
      <c r="X2357" s="8" t="str">
        <f>TEXT(SalesDataTable[[#This Row],[Order Date]],"mmm")</f>
        <v>Nov</v>
      </c>
    </row>
    <row r="2358" spans="1:24" ht="16">
      <c r="A2358" s="2">
        <v>4887</v>
      </c>
      <c r="B2358" s="3">
        <v>46339</v>
      </c>
      <c r="C2358" s="5">
        <f>YEAR(SalesDataTable[[#This Row],[Order Date]])</f>
        <v>2026</v>
      </c>
      <c r="D2358" s="14" t="str">
        <f>"Q"&amp;ROUNDUP(MONTH(SalesDataTable[[#This Row],[Order Date]])/3,0)</f>
        <v>Q4</v>
      </c>
      <c r="E2358" s="5">
        <f>MONTH(SalesDataTable[[#This Row],[Order Date]])</f>
        <v>11</v>
      </c>
      <c r="F2358" s="5" t="str">
        <f>TEXT(SalesDataTable[[#This Row],[Order Date]], "MMM")</f>
        <v>Nov</v>
      </c>
      <c r="G2358" s="4" t="s">
        <v>20</v>
      </c>
      <c r="H2358" s="4" t="s">
        <v>33</v>
      </c>
      <c r="I2358" s="4" t="s">
        <v>2</v>
      </c>
      <c r="J2358" s="4" t="s">
        <v>13</v>
      </c>
      <c r="K2358" s="4" t="s">
        <v>9</v>
      </c>
      <c r="L2358" s="4" t="s">
        <v>17</v>
      </c>
      <c r="M2358" s="9">
        <v>2</v>
      </c>
      <c r="N2358" s="6">
        <v>142.30000000000001</v>
      </c>
      <c r="O2358" s="7">
        <v>0.15</v>
      </c>
      <c r="P2358" s="6">
        <v>77.760000000000005</v>
      </c>
      <c r="Q2358" s="6">
        <f t="shared" si="144"/>
        <v>241.91000000000003</v>
      </c>
      <c r="R2358" s="6">
        <f t="shared" si="145"/>
        <v>155.52000000000001</v>
      </c>
      <c r="S2358" s="6">
        <f t="shared" si="146"/>
        <v>86.390000000000015</v>
      </c>
      <c r="T2358" s="8">
        <f t="shared" si="147"/>
        <v>0.35711628291513375</v>
      </c>
      <c r="U2358" s="5">
        <f>YEAR(SalesDataTable[[#This Row],[Order Date]])</f>
        <v>2026</v>
      </c>
      <c r="V2358" s="8" t="str">
        <f>"Q"&amp;ROUNDUP(MONTH(SalesDataTable[[#This Row],[Order Date]])/3,0)</f>
        <v>Q4</v>
      </c>
      <c r="W2358" s="9">
        <f>MONTH(SalesDataTable[[#This Row],[Order Date]])</f>
        <v>11</v>
      </c>
      <c r="X2358" s="8" t="str">
        <f>TEXT(SalesDataTable[[#This Row],[Order Date]],"mmm")</f>
        <v>Nov</v>
      </c>
    </row>
    <row r="2359" spans="1:24" ht="16">
      <c r="A2359" s="2">
        <v>5007</v>
      </c>
      <c r="B2359" s="3">
        <v>46339</v>
      </c>
      <c r="C2359" s="5">
        <f>YEAR(SalesDataTable[[#This Row],[Order Date]])</f>
        <v>2026</v>
      </c>
      <c r="D2359" s="14" t="str">
        <f>"Q"&amp;ROUNDUP(MONTH(SalesDataTable[[#This Row],[Order Date]])/3,0)</f>
        <v>Q4</v>
      </c>
      <c r="E2359" s="5">
        <f>MONTH(SalesDataTable[[#This Row],[Order Date]])</f>
        <v>11</v>
      </c>
      <c r="F2359" s="5" t="str">
        <f>TEXT(SalesDataTable[[#This Row],[Order Date]], "MMM")</f>
        <v>Nov</v>
      </c>
      <c r="G2359" s="4" t="s">
        <v>6</v>
      </c>
      <c r="H2359" s="4" t="s">
        <v>49</v>
      </c>
      <c r="I2359" s="4" t="s">
        <v>2</v>
      </c>
      <c r="J2359" s="4" t="s">
        <v>16</v>
      </c>
      <c r="K2359" s="4" t="s">
        <v>14</v>
      </c>
      <c r="L2359" s="4" t="s">
        <v>48</v>
      </c>
      <c r="M2359" s="9">
        <v>4</v>
      </c>
      <c r="N2359" s="6">
        <v>161.97</v>
      </c>
      <c r="O2359" s="7">
        <v>0.05</v>
      </c>
      <c r="P2359" s="6">
        <v>87.2</v>
      </c>
      <c r="Q2359" s="6">
        <f t="shared" si="144"/>
        <v>615.48599999999999</v>
      </c>
      <c r="R2359" s="6">
        <f t="shared" si="145"/>
        <v>348.8</v>
      </c>
      <c r="S2359" s="6">
        <f t="shared" si="146"/>
        <v>266.68599999999998</v>
      </c>
      <c r="T2359" s="8">
        <f t="shared" si="147"/>
        <v>0.4332933649181297</v>
      </c>
      <c r="U2359" s="5">
        <f>YEAR(SalesDataTable[[#This Row],[Order Date]])</f>
        <v>2026</v>
      </c>
      <c r="V2359" s="8" t="str">
        <f>"Q"&amp;ROUNDUP(MONTH(SalesDataTable[[#This Row],[Order Date]])/3,0)</f>
        <v>Q4</v>
      </c>
      <c r="W2359" s="9">
        <f>MONTH(SalesDataTable[[#This Row],[Order Date]])</f>
        <v>11</v>
      </c>
      <c r="X2359" s="8" t="str">
        <f>TEXT(SalesDataTable[[#This Row],[Order Date]],"mmm")</f>
        <v>Nov</v>
      </c>
    </row>
    <row r="2360" spans="1:24" ht="16">
      <c r="A2360" s="2">
        <v>5111</v>
      </c>
      <c r="B2360" s="3">
        <v>46339</v>
      </c>
      <c r="C2360" s="5">
        <f>YEAR(SalesDataTable[[#This Row],[Order Date]])</f>
        <v>2026</v>
      </c>
      <c r="D2360" s="14" t="str">
        <f>"Q"&amp;ROUNDUP(MONTH(SalesDataTable[[#This Row],[Order Date]])/3,0)</f>
        <v>Q4</v>
      </c>
      <c r="E2360" s="5">
        <f>MONTH(SalesDataTable[[#This Row],[Order Date]])</f>
        <v>11</v>
      </c>
      <c r="F2360" s="5" t="str">
        <f>TEXT(SalesDataTable[[#This Row],[Order Date]], "MMM")</f>
        <v>Nov</v>
      </c>
      <c r="G2360" s="4" t="s">
        <v>6</v>
      </c>
      <c r="H2360" s="4" t="s">
        <v>49</v>
      </c>
      <c r="I2360" s="4" t="s">
        <v>8</v>
      </c>
      <c r="J2360" s="4" t="s">
        <v>16</v>
      </c>
      <c r="K2360" s="4" t="s">
        <v>14</v>
      </c>
      <c r="L2360" s="4" t="s">
        <v>44</v>
      </c>
      <c r="M2360" s="9">
        <v>5</v>
      </c>
      <c r="N2360" s="6">
        <v>133.99</v>
      </c>
      <c r="O2360" s="7">
        <v>0.15</v>
      </c>
      <c r="P2360" s="6">
        <v>65.55</v>
      </c>
      <c r="Q2360" s="6">
        <f t="shared" si="144"/>
        <v>569.45749999999998</v>
      </c>
      <c r="R2360" s="6">
        <f t="shared" si="145"/>
        <v>327.75</v>
      </c>
      <c r="S2360" s="6">
        <f t="shared" si="146"/>
        <v>241.70749999999998</v>
      </c>
      <c r="T2360" s="8">
        <f t="shared" si="147"/>
        <v>0.42445221987593451</v>
      </c>
      <c r="U2360" s="5">
        <f>YEAR(SalesDataTable[[#This Row],[Order Date]])</f>
        <v>2026</v>
      </c>
      <c r="V2360" s="8" t="str">
        <f>"Q"&amp;ROUNDUP(MONTH(SalesDataTable[[#This Row],[Order Date]])/3,0)</f>
        <v>Q4</v>
      </c>
      <c r="W2360" s="9">
        <f>MONTH(SalesDataTable[[#This Row],[Order Date]])</f>
        <v>11</v>
      </c>
      <c r="X2360" s="8" t="str">
        <f>TEXT(SalesDataTable[[#This Row],[Order Date]],"mmm")</f>
        <v>Nov</v>
      </c>
    </row>
    <row r="2361" spans="1:24" ht="16">
      <c r="A2361" s="2">
        <v>5177</v>
      </c>
      <c r="B2361" s="3">
        <v>46339</v>
      </c>
      <c r="C2361" s="5">
        <f>YEAR(SalesDataTable[[#This Row],[Order Date]])</f>
        <v>2026</v>
      </c>
      <c r="D2361" s="14" t="str">
        <f>"Q"&amp;ROUNDUP(MONTH(SalesDataTable[[#This Row],[Order Date]])/3,0)</f>
        <v>Q4</v>
      </c>
      <c r="E2361" s="5">
        <f>MONTH(SalesDataTable[[#This Row],[Order Date]])</f>
        <v>11</v>
      </c>
      <c r="F2361" s="5" t="str">
        <f>TEXT(SalesDataTable[[#This Row],[Order Date]], "MMM")</f>
        <v>Nov</v>
      </c>
      <c r="G2361" s="4" t="s">
        <v>6</v>
      </c>
      <c r="H2361" s="4" t="s">
        <v>27</v>
      </c>
      <c r="I2361" s="4" t="s">
        <v>19</v>
      </c>
      <c r="J2361" s="4" t="s">
        <v>3</v>
      </c>
      <c r="K2361" s="4" t="s">
        <v>23</v>
      </c>
      <c r="L2361" s="4" t="s">
        <v>40</v>
      </c>
      <c r="M2361" s="9">
        <v>2</v>
      </c>
      <c r="N2361" s="6">
        <v>83.18</v>
      </c>
      <c r="O2361" s="7">
        <v>0.1</v>
      </c>
      <c r="P2361" s="6">
        <v>40.479999999999997</v>
      </c>
      <c r="Q2361" s="6">
        <f t="shared" si="144"/>
        <v>149.72400000000002</v>
      </c>
      <c r="R2361" s="6">
        <f t="shared" si="145"/>
        <v>80.959999999999994</v>
      </c>
      <c r="S2361" s="6">
        <f t="shared" si="146"/>
        <v>68.764000000000024</v>
      </c>
      <c r="T2361" s="8">
        <f t="shared" si="147"/>
        <v>0.45927172664369115</v>
      </c>
      <c r="U2361" s="5">
        <f>YEAR(SalesDataTable[[#This Row],[Order Date]])</f>
        <v>2026</v>
      </c>
      <c r="V2361" s="8" t="str">
        <f>"Q"&amp;ROUNDUP(MONTH(SalesDataTable[[#This Row],[Order Date]])/3,0)</f>
        <v>Q4</v>
      </c>
      <c r="W2361" s="9">
        <f>MONTH(SalesDataTable[[#This Row],[Order Date]])</f>
        <v>11</v>
      </c>
      <c r="X2361" s="8" t="str">
        <f>TEXT(SalesDataTable[[#This Row],[Order Date]],"mmm")</f>
        <v>Nov</v>
      </c>
    </row>
    <row r="2362" spans="1:24" ht="16">
      <c r="A2362" s="2">
        <v>584</v>
      </c>
      <c r="B2362" s="3">
        <v>46340</v>
      </c>
      <c r="C2362" s="5">
        <f>YEAR(SalesDataTable[[#This Row],[Order Date]])</f>
        <v>2026</v>
      </c>
      <c r="D2362" s="14" t="str">
        <f>"Q"&amp;ROUNDUP(MONTH(SalesDataTable[[#This Row],[Order Date]])/3,0)</f>
        <v>Q4</v>
      </c>
      <c r="E2362" s="5">
        <f>MONTH(SalesDataTable[[#This Row],[Order Date]])</f>
        <v>11</v>
      </c>
      <c r="F2362" s="5" t="str">
        <f>TEXT(SalesDataTable[[#This Row],[Order Date]], "MMM")</f>
        <v>Nov</v>
      </c>
      <c r="G2362" s="4" t="s">
        <v>6</v>
      </c>
      <c r="H2362" s="4" t="s">
        <v>43</v>
      </c>
      <c r="I2362" s="4" t="s">
        <v>2</v>
      </c>
      <c r="J2362" s="4" t="s">
        <v>13</v>
      </c>
      <c r="K2362" s="4" t="s">
        <v>9</v>
      </c>
      <c r="L2362" s="4" t="s">
        <v>10</v>
      </c>
      <c r="M2362" s="9">
        <v>1</v>
      </c>
      <c r="N2362" s="6">
        <v>91.95</v>
      </c>
      <c r="O2362" s="7">
        <v>0</v>
      </c>
      <c r="P2362" s="6">
        <v>46.64</v>
      </c>
      <c r="Q2362" s="6">
        <f t="shared" si="144"/>
        <v>91.95</v>
      </c>
      <c r="R2362" s="6">
        <f t="shared" si="145"/>
        <v>46.64</v>
      </c>
      <c r="S2362" s="6">
        <f t="shared" si="146"/>
        <v>45.31</v>
      </c>
      <c r="T2362" s="8">
        <f t="shared" si="147"/>
        <v>0.49276780859162589</v>
      </c>
      <c r="U2362" s="5">
        <f>YEAR(SalesDataTable[[#This Row],[Order Date]])</f>
        <v>2026</v>
      </c>
      <c r="V2362" s="8" t="str">
        <f>"Q"&amp;ROUNDUP(MONTH(SalesDataTable[[#This Row],[Order Date]])/3,0)</f>
        <v>Q4</v>
      </c>
      <c r="W2362" s="9">
        <f>MONTH(SalesDataTable[[#This Row],[Order Date]])</f>
        <v>11</v>
      </c>
      <c r="X2362" s="8" t="str">
        <f>TEXT(SalesDataTable[[#This Row],[Order Date]],"mmm")</f>
        <v>Nov</v>
      </c>
    </row>
    <row r="2363" spans="1:24" ht="16">
      <c r="A2363" s="2">
        <v>621</v>
      </c>
      <c r="B2363" s="3">
        <v>46340</v>
      </c>
      <c r="C2363" s="5">
        <f>YEAR(SalesDataTable[[#This Row],[Order Date]])</f>
        <v>2026</v>
      </c>
      <c r="D2363" s="14" t="str">
        <f>"Q"&amp;ROUNDUP(MONTH(SalesDataTable[[#This Row],[Order Date]])/3,0)</f>
        <v>Q4</v>
      </c>
      <c r="E2363" s="5">
        <f>MONTH(SalesDataTable[[#This Row],[Order Date]])</f>
        <v>11</v>
      </c>
      <c r="F2363" s="5" t="str">
        <f>TEXT(SalesDataTable[[#This Row],[Order Date]], "MMM")</f>
        <v>Nov</v>
      </c>
      <c r="G2363" s="4" t="s">
        <v>20</v>
      </c>
      <c r="H2363" s="4" t="s">
        <v>47</v>
      </c>
      <c r="I2363" s="4" t="s">
        <v>8</v>
      </c>
      <c r="J2363" s="4" t="s">
        <v>16</v>
      </c>
      <c r="K2363" s="4" t="s">
        <v>14</v>
      </c>
      <c r="L2363" s="4" t="s">
        <v>15</v>
      </c>
      <c r="M2363" s="9">
        <v>5</v>
      </c>
      <c r="N2363" s="6">
        <v>35.68</v>
      </c>
      <c r="O2363" s="7">
        <v>0.15</v>
      </c>
      <c r="P2363" s="6">
        <v>13.48</v>
      </c>
      <c r="Q2363" s="6">
        <f t="shared" si="144"/>
        <v>151.64000000000001</v>
      </c>
      <c r="R2363" s="6">
        <f t="shared" si="145"/>
        <v>67.400000000000006</v>
      </c>
      <c r="S2363" s="6">
        <f t="shared" si="146"/>
        <v>84.240000000000009</v>
      </c>
      <c r="T2363" s="8">
        <f t="shared" si="147"/>
        <v>0.55552624637298864</v>
      </c>
      <c r="U2363" s="5">
        <f>YEAR(SalesDataTable[[#This Row],[Order Date]])</f>
        <v>2026</v>
      </c>
      <c r="V2363" s="8" t="str">
        <f>"Q"&amp;ROUNDUP(MONTH(SalesDataTable[[#This Row],[Order Date]])/3,0)</f>
        <v>Q4</v>
      </c>
      <c r="W2363" s="9">
        <f>MONTH(SalesDataTable[[#This Row],[Order Date]])</f>
        <v>11</v>
      </c>
      <c r="X2363" s="8" t="str">
        <f>TEXT(SalesDataTable[[#This Row],[Order Date]],"mmm")</f>
        <v>Nov</v>
      </c>
    </row>
    <row r="2364" spans="1:24" ht="16">
      <c r="A2364" s="2">
        <v>623</v>
      </c>
      <c r="B2364" s="3">
        <v>46340</v>
      </c>
      <c r="C2364" s="5">
        <f>YEAR(SalesDataTable[[#This Row],[Order Date]])</f>
        <v>2026</v>
      </c>
      <c r="D2364" s="14" t="str">
        <f>"Q"&amp;ROUNDUP(MONTH(SalesDataTable[[#This Row],[Order Date]])/3,0)</f>
        <v>Q4</v>
      </c>
      <c r="E2364" s="5">
        <f>MONTH(SalesDataTable[[#This Row],[Order Date]])</f>
        <v>11</v>
      </c>
      <c r="F2364" s="5" t="str">
        <f>TEXT(SalesDataTable[[#This Row],[Order Date]], "MMM")</f>
        <v>Nov</v>
      </c>
      <c r="G2364" s="4" t="s">
        <v>11</v>
      </c>
      <c r="H2364" s="4" t="s">
        <v>52</v>
      </c>
      <c r="I2364" s="4" t="s">
        <v>2</v>
      </c>
      <c r="J2364" s="4" t="s">
        <v>3</v>
      </c>
      <c r="K2364" s="4" t="s">
        <v>23</v>
      </c>
      <c r="L2364" s="4" t="s">
        <v>24</v>
      </c>
      <c r="M2364" s="9">
        <v>3</v>
      </c>
      <c r="N2364" s="6">
        <v>336.58</v>
      </c>
      <c r="O2364" s="7">
        <v>0.15</v>
      </c>
      <c r="P2364" s="6">
        <v>198.99</v>
      </c>
      <c r="Q2364" s="6">
        <f t="shared" si="144"/>
        <v>858.279</v>
      </c>
      <c r="R2364" s="6">
        <f t="shared" si="145"/>
        <v>596.97</v>
      </c>
      <c r="S2364" s="6">
        <f t="shared" si="146"/>
        <v>261.30899999999997</v>
      </c>
      <c r="T2364" s="8">
        <f t="shared" si="147"/>
        <v>0.3044569423229509</v>
      </c>
      <c r="U2364" s="5">
        <f>YEAR(SalesDataTable[[#This Row],[Order Date]])</f>
        <v>2026</v>
      </c>
      <c r="V2364" s="8" t="str">
        <f>"Q"&amp;ROUNDUP(MONTH(SalesDataTable[[#This Row],[Order Date]])/3,0)</f>
        <v>Q4</v>
      </c>
      <c r="W2364" s="9">
        <f>MONTH(SalesDataTable[[#This Row],[Order Date]])</f>
        <v>11</v>
      </c>
      <c r="X2364" s="8" t="str">
        <f>TEXT(SalesDataTable[[#This Row],[Order Date]],"mmm")</f>
        <v>Nov</v>
      </c>
    </row>
    <row r="2365" spans="1:24" ht="16">
      <c r="A2365" s="2">
        <v>1431</v>
      </c>
      <c r="B2365" s="3">
        <v>46340</v>
      </c>
      <c r="C2365" s="5">
        <f>YEAR(SalesDataTable[[#This Row],[Order Date]])</f>
        <v>2026</v>
      </c>
      <c r="D2365" s="14" t="str">
        <f>"Q"&amp;ROUNDUP(MONTH(SalesDataTable[[#This Row],[Order Date]])/3,0)</f>
        <v>Q4</v>
      </c>
      <c r="E2365" s="5">
        <f>MONTH(SalesDataTable[[#This Row],[Order Date]])</f>
        <v>11</v>
      </c>
      <c r="F2365" s="5" t="str">
        <f>TEXT(SalesDataTable[[#This Row],[Order Date]], "MMM")</f>
        <v>Nov</v>
      </c>
      <c r="G2365" s="4" t="s">
        <v>11</v>
      </c>
      <c r="H2365" s="4" t="s">
        <v>12</v>
      </c>
      <c r="I2365" s="4" t="s">
        <v>2</v>
      </c>
      <c r="J2365" s="4" t="s">
        <v>13</v>
      </c>
      <c r="K2365" s="4" t="s">
        <v>34</v>
      </c>
      <c r="L2365" s="4" t="s">
        <v>42</v>
      </c>
      <c r="M2365" s="9">
        <v>2</v>
      </c>
      <c r="N2365" s="6">
        <v>36.979999999999997</v>
      </c>
      <c r="O2365" s="7">
        <v>0.15</v>
      </c>
      <c r="P2365" s="6">
        <v>14.13</v>
      </c>
      <c r="Q2365" s="6">
        <f t="shared" si="144"/>
        <v>62.865999999999993</v>
      </c>
      <c r="R2365" s="6">
        <f t="shared" si="145"/>
        <v>28.26</v>
      </c>
      <c r="S2365" s="6">
        <f t="shared" si="146"/>
        <v>34.605999999999995</v>
      </c>
      <c r="T2365" s="8">
        <f t="shared" si="147"/>
        <v>0.55047243342983487</v>
      </c>
      <c r="U2365" s="5">
        <f>YEAR(SalesDataTable[[#This Row],[Order Date]])</f>
        <v>2026</v>
      </c>
      <c r="V2365" s="8" t="str">
        <f>"Q"&amp;ROUNDUP(MONTH(SalesDataTable[[#This Row],[Order Date]])/3,0)</f>
        <v>Q4</v>
      </c>
      <c r="W2365" s="9">
        <f>MONTH(SalesDataTable[[#This Row],[Order Date]])</f>
        <v>11</v>
      </c>
      <c r="X2365" s="8" t="str">
        <f>TEXT(SalesDataTable[[#This Row],[Order Date]],"mmm")</f>
        <v>Nov</v>
      </c>
    </row>
    <row r="2366" spans="1:24" ht="16">
      <c r="A2366" s="2">
        <v>1520</v>
      </c>
      <c r="B2366" s="3">
        <v>46340</v>
      </c>
      <c r="C2366" s="5">
        <f>YEAR(SalesDataTable[[#This Row],[Order Date]])</f>
        <v>2026</v>
      </c>
      <c r="D2366" s="14" t="str">
        <f>"Q"&amp;ROUNDUP(MONTH(SalesDataTable[[#This Row],[Order Date]])/3,0)</f>
        <v>Q4</v>
      </c>
      <c r="E2366" s="5">
        <f>MONTH(SalesDataTable[[#This Row],[Order Date]])</f>
        <v>11</v>
      </c>
      <c r="F2366" s="5" t="str">
        <f>TEXT(SalesDataTable[[#This Row],[Order Date]], "MMM")</f>
        <v>Nov</v>
      </c>
      <c r="G2366" s="4" t="s">
        <v>20</v>
      </c>
      <c r="H2366" s="4" t="s">
        <v>47</v>
      </c>
      <c r="I2366" s="4" t="s">
        <v>28</v>
      </c>
      <c r="J2366" s="4" t="s">
        <v>13</v>
      </c>
      <c r="K2366" s="4" t="s">
        <v>34</v>
      </c>
      <c r="L2366" s="4" t="s">
        <v>42</v>
      </c>
      <c r="M2366" s="9">
        <v>2</v>
      </c>
      <c r="N2366" s="6">
        <v>36.15</v>
      </c>
      <c r="O2366" s="7">
        <v>0</v>
      </c>
      <c r="P2366" s="6">
        <v>13.51</v>
      </c>
      <c r="Q2366" s="6">
        <f t="shared" si="144"/>
        <v>72.3</v>
      </c>
      <c r="R2366" s="6">
        <f t="shared" si="145"/>
        <v>27.02</v>
      </c>
      <c r="S2366" s="6">
        <f t="shared" si="146"/>
        <v>45.28</v>
      </c>
      <c r="T2366" s="8">
        <f t="shared" si="147"/>
        <v>0.62627939142461964</v>
      </c>
      <c r="U2366" s="5">
        <f>YEAR(SalesDataTable[[#This Row],[Order Date]])</f>
        <v>2026</v>
      </c>
      <c r="V2366" s="8" t="str">
        <f>"Q"&amp;ROUNDUP(MONTH(SalesDataTable[[#This Row],[Order Date]])/3,0)</f>
        <v>Q4</v>
      </c>
      <c r="W2366" s="9">
        <f>MONTH(SalesDataTable[[#This Row],[Order Date]])</f>
        <v>11</v>
      </c>
      <c r="X2366" s="8" t="str">
        <f>TEXT(SalesDataTable[[#This Row],[Order Date]],"mmm")</f>
        <v>Nov</v>
      </c>
    </row>
    <row r="2367" spans="1:24" ht="16">
      <c r="A2367" s="2">
        <v>1791</v>
      </c>
      <c r="B2367" s="3">
        <v>46340</v>
      </c>
      <c r="C2367" s="5">
        <f>YEAR(SalesDataTable[[#This Row],[Order Date]])</f>
        <v>2026</v>
      </c>
      <c r="D2367" s="14" t="str">
        <f>"Q"&amp;ROUNDUP(MONTH(SalesDataTable[[#This Row],[Order Date]])/3,0)</f>
        <v>Q4</v>
      </c>
      <c r="E2367" s="5">
        <f>MONTH(SalesDataTable[[#This Row],[Order Date]])</f>
        <v>11</v>
      </c>
      <c r="F2367" s="5" t="str">
        <f>TEXT(SalesDataTable[[#This Row],[Order Date]], "MMM")</f>
        <v>Nov</v>
      </c>
      <c r="G2367" s="4" t="s">
        <v>11</v>
      </c>
      <c r="H2367" s="4" t="s">
        <v>12</v>
      </c>
      <c r="I2367" s="4" t="s">
        <v>2</v>
      </c>
      <c r="J2367" s="4" t="s">
        <v>16</v>
      </c>
      <c r="K2367" s="4" t="s">
        <v>34</v>
      </c>
      <c r="L2367" s="4" t="s">
        <v>38</v>
      </c>
      <c r="M2367" s="9">
        <v>1</v>
      </c>
      <c r="N2367" s="6">
        <v>121.86</v>
      </c>
      <c r="O2367" s="7">
        <v>0.05</v>
      </c>
      <c r="P2367" s="6">
        <v>69.900000000000006</v>
      </c>
      <c r="Q2367" s="6">
        <f t="shared" si="144"/>
        <v>115.767</v>
      </c>
      <c r="R2367" s="6">
        <f t="shared" si="145"/>
        <v>69.900000000000006</v>
      </c>
      <c r="S2367" s="6">
        <f t="shared" si="146"/>
        <v>45.86699999999999</v>
      </c>
      <c r="T2367" s="8">
        <f t="shared" si="147"/>
        <v>0.396200989919407</v>
      </c>
      <c r="U2367" s="5">
        <f>YEAR(SalesDataTable[[#This Row],[Order Date]])</f>
        <v>2026</v>
      </c>
      <c r="V2367" s="8" t="str">
        <f>"Q"&amp;ROUNDUP(MONTH(SalesDataTable[[#This Row],[Order Date]])/3,0)</f>
        <v>Q4</v>
      </c>
      <c r="W2367" s="9">
        <f>MONTH(SalesDataTable[[#This Row],[Order Date]])</f>
        <v>11</v>
      </c>
      <c r="X2367" s="8" t="str">
        <f>TEXT(SalesDataTable[[#This Row],[Order Date]],"mmm")</f>
        <v>Nov</v>
      </c>
    </row>
    <row r="2368" spans="1:24" ht="16">
      <c r="A2368" s="2">
        <v>2191</v>
      </c>
      <c r="B2368" s="3">
        <v>46340</v>
      </c>
      <c r="C2368" s="5">
        <f>YEAR(SalesDataTable[[#This Row],[Order Date]])</f>
        <v>2026</v>
      </c>
      <c r="D2368" s="14" t="str">
        <f>"Q"&amp;ROUNDUP(MONTH(SalesDataTable[[#This Row],[Order Date]])/3,0)</f>
        <v>Q4</v>
      </c>
      <c r="E2368" s="5">
        <f>MONTH(SalesDataTable[[#This Row],[Order Date]])</f>
        <v>11</v>
      </c>
      <c r="F2368" s="5" t="str">
        <f>TEXT(SalesDataTable[[#This Row],[Order Date]], "MMM")</f>
        <v>Nov</v>
      </c>
      <c r="G2368" s="4" t="s">
        <v>11</v>
      </c>
      <c r="H2368" s="4" t="s">
        <v>25</v>
      </c>
      <c r="I2368" s="4" t="s">
        <v>19</v>
      </c>
      <c r="J2368" s="4" t="s">
        <v>3</v>
      </c>
      <c r="K2368" s="4" t="s">
        <v>4</v>
      </c>
      <c r="L2368" s="4" t="s">
        <v>22</v>
      </c>
      <c r="M2368" s="9">
        <v>6</v>
      </c>
      <c r="N2368" s="6">
        <v>49.85</v>
      </c>
      <c r="O2368" s="7">
        <v>0.05</v>
      </c>
      <c r="P2368" s="6">
        <v>22.68</v>
      </c>
      <c r="Q2368" s="6">
        <f t="shared" si="144"/>
        <v>284.14499999999998</v>
      </c>
      <c r="R2368" s="6">
        <f t="shared" si="145"/>
        <v>136.07999999999998</v>
      </c>
      <c r="S2368" s="6">
        <f t="shared" si="146"/>
        <v>148.065</v>
      </c>
      <c r="T2368" s="8">
        <f t="shared" si="147"/>
        <v>0.52108958454310306</v>
      </c>
      <c r="U2368" s="5">
        <f>YEAR(SalesDataTable[[#This Row],[Order Date]])</f>
        <v>2026</v>
      </c>
      <c r="V2368" s="8" t="str">
        <f>"Q"&amp;ROUNDUP(MONTH(SalesDataTable[[#This Row],[Order Date]])/3,0)</f>
        <v>Q4</v>
      </c>
      <c r="W2368" s="9">
        <f>MONTH(SalesDataTable[[#This Row],[Order Date]])</f>
        <v>11</v>
      </c>
      <c r="X2368" s="8" t="str">
        <f>TEXT(SalesDataTable[[#This Row],[Order Date]],"mmm")</f>
        <v>Nov</v>
      </c>
    </row>
    <row r="2369" spans="1:24" ht="16">
      <c r="A2369" s="2">
        <v>2365</v>
      </c>
      <c r="B2369" s="3">
        <v>46340</v>
      </c>
      <c r="C2369" s="5">
        <f>YEAR(SalesDataTable[[#This Row],[Order Date]])</f>
        <v>2026</v>
      </c>
      <c r="D2369" s="14" t="str">
        <f>"Q"&amp;ROUNDUP(MONTH(SalesDataTable[[#This Row],[Order Date]])/3,0)</f>
        <v>Q4</v>
      </c>
      <c r="E2369" s="5">
        <f>MONTH(SalesDataTable[[#This Row],[Order Date]])</f>
        <v>11</v>
      </c>
      <c r="F2369" s="5" t="str">
        <f>TEXT(SalesDataTable[[#This Row],[Order Date]], "MMM")</f>
        <v>Nov</v>
      </c>
      <c r="G2369" s="4" t="s">
        <v>11</v>
      </c>
      <c r="H2369" s="4" t="s">
        <v>25</v>
      </c>
      <c r="I2369" s="4" t="s">
        <v>19</v>
      </c>
      <c r="J2369" s="4" t="s">
        <v>16</v>
      </c>
      <c r="K2369" s="4" t="s">
        <v>9</v>
      </c>
      <c r="L2369" s="4" t="s">
        <v>10</v>
      </c>
      <c r="M2369" s="9">
        <v>2</v>
      </c>
      <c r="N2369" s="6">
        <v>91.95</v>
      </c>
      <c r="O2369" s="7">
        <v>0.05</v>
      </c>
      <c r="P2369" s="6">
        <v>46.45</v>
      </c>
      <c r="Q2369" s="6">
        <f t="shared" si="144"/>
        <v>174.70499999999998</v>
      </c>
      <c r="R2369" s="6">
        <f t="shared" si="145"/>
        <v>92.9</v>
      </c>
      <c r="S2369" s="6">
        <f t="shared" si="146"/>
        <v>81.804999999999978</v>
      </c>
      <c r="T2369" s="8">
        <f t="shared" si="147"/>
        <v>0.46824647262528252</v>
      </c>
      <c r="U2369" s="5">
        <f>YEAR(SalesDataTable[[#This Row],[Order Date]])</f>
        <v>2026</v>
      </c>
      <c r="V2369" s="8" t="str">
        <f>"Q"&amp;ROUNDUP(MONTH(SalesDataTable[[#This Row],[Order Date]])/3,0)</f>
        <v>Q4</v>
      </c>
      <c r="W2369" s="9">
        <f>MONTH(SalesDataTable[[#This Row],[Order Date]])</f>
        <v>11</v>
      </c>
      <c r="X2369" s="8" t="str">
        <f>TEXT(SalesDataTable[[#This Row],[Order Date]],"mmm")</f>
        <v>Nov</v>
      </c>
    </row>
    <row r="2370" spans="1:24" ht="16">
      <c r="A2370" s="2">
        <v>2603</v>
      </c>
      <c r="B2370" s="3">
        <v>46340</v>
      </c>
      <c r="C2370" s="5">
        <f>YEAR(SalesDataTable[[#This Row],[Order Date]])</f>
        <v>2026</v>
      </c>
      <c r="D2370" s="14" t="str">
        <f>"Q"&amp;ROUNDUP(MONTH(SalesDataTable[[#This Row],[Order Date]])/3,0)</f>
        <v>Q4</v>
      </c>
      <c r="E2370" s="5">
        <f>MONTH(SalesDataTable[[#This Row],[Order Date]])</f>
        <v>11</v>
      </c>
      <c r="F2370" s="5" t="str">
        <f>TEXT(SalesDataTable[[#This Row],[Order Date]], "MMM")</f>
        <v>Nov</v>
      </c>
      <c r="G2370" s="4" t="s">
        <v>20</v>
      </c>
      <c r="H2370" s="4" t="s">
        <v>33</v>
      </c>
      <c r="I2370" s="4" t="s">
        <v>28</v>
      </c>
      <c r="J2370" s="4" t="s">
        <v>3</v>
      </c>
      <c r="K2370" s="4" t="s">
        <v>4</v>
      </c>
      <c r="L2370" s="4" t="s">
        <v>22</v>
      </c>
      <c r="M2370" s="9">
        <v>2</v>
      </c>
      <c r="N2370" s="6">
        <v>51.71</v>
      </c>
      <c r="O2370" s="7">
        <v>0.15</v>
      </c>
      <c r="P2370" s="6">
        <v>22.93</v>
      </c>
      <c r="Q2370" s="6">
        <f t="shared" ref="Q2370:Q2433" si="148">M2370*N2370*(1-O2370)</f>
        <v>87.906999999999996</v>
      </c>
      <c r="R2370" s="6">
        <f t="shared" ref="R2370:R2433" si="149">M2370*P2370</f>
        <v>45.86</v>
      </c>
      <c r="S2370" s="6">
        <f t="shared" ref="S2370:S2433" si="150">Q2370-R2370</f>
        <v>42.046999999999997</v>
      </c>
      <c r="T2370" s="8">
        <f t="shared" ref="T2370:T2433" si="151">IFERROR(S2370/Q2370,0)</f>
        <v>0.47831230732478641</v>
      </c>
      <c r="U2370" s="5">
        <f>YEAR(SalesDataTable[[#This Row],[Order Date]])</f>
        <v>2026</v>
      </c>
      <c r="V2370" s="8" t="str">
        <f>"Q"&amp;ROUNDUP(MONTH(SalesDataTable[[#This Row],[Order Date]])/3,0)</f>
        <v>Q4</v>
      </c>
      <c r="W2370" s="9">
        <f>MONTH(SalesDataTable[[#This Row],[Order Date]])</f>
        <v>11</v>
      </c>
      <c r="X2370" s="8" t="str">
        <f>TEXT(SalesDataTable[[#This Row],[Order Date]],"mmm")</f>
        <v>Nov</v>
      </c>
    </row>
    <row r="2371" spans="1:24" ht="16">
      <c r="A2371" s="2">
        <v>4098</v>
      </c>
      <c r="B2371" s="3">
        <v>46340</v>
      </c>
      <c r="C2371" s="5">
        <f>YEAR(SalesDataTable[[#This Row],[Order Date]])</f>
        <v>2026</v>
      </c>
      <c r="D2371" s="14" t="str">
        <f>"Q"&amp;ROUNDUP(MONTH(SalesDataTable[[#This Row],[Order Date]])/3,0)</f>
        <v>Q4</v>
      </c>
      <c r="E2371" s="5">
        <f>MONTH(SalesDataTable[[#This Row],[Order Date]])</f>
        <v>11</v>
      </c>
      <c r="F2371" s="5" t="str">
        <f>TEXT(SalesDataTable[[#This Row],[Order Date]], "MMM")</f>
        <v>Nov</v>
      </c>
      <c r="G2371" s="4" t="s">
        <v>6</v>
      </c>
      <c r="H2371" s="4" t="s">
        <v>7</v>
      </c>
      <c r="I2371" s="4" t="s">
        <v>19</v>
      </c>
      <c r="J2371" s="4" t="s">
        <v>3</v>
      </c>
      <c r="K2371" s="4" t="s">
        <v>34</v>
      </c>
      <c r="L2371" s="4" t="s">
        <v>35</v>
      </c>
      <c r="M2371" s="9">
        <v>1</v>
      </c>
      <c r="N2371" s="6">
        <v>41.05</v>
      </c>
      <c r="O2371" s="7">
        <v>0.05</v>
      </c>
      <c r="P2371" s="6">
        <v>14.6</v>
      </c>
      <c r="Q2371" s="6">
        <f t="shared" si="148"/>
        <v>38.997499999999995</v>
      </c>
      <c r="R2371" s="6">
        <f t="shared" si="149"/>
        <v>14.6</v>
      </c>
      <c r="S2371" s="6">
        <f t="shared" si="150"/>
        <v>24.397499999999994</v>
      </c>
      <c r="T2371" s="8">
        <f t="shared" si="151"/>
        <v>0.62561702673248276</v>
      </c>
      <c r="U2371" s="5">
        <f>YEAR(SalesDataTable[[#This Row],[Order Date]])</f>
        <v>2026</v>
      </c>
      <c r="V2371" s="8" t="str">
        <f>"Q"&amp;ROUNDUP(MONTH(SalesDataTable[[#This Row],[Order Date]])/3,0)</f>
        <v>Q4</v>
      </c>
      <c r="W2371" s="9">
        <f>MONTH(SalesDataTable[[#This Row],[Order Date]])</f>
        <v>11</v>
      </c>
      <c r="X2371" s="8" t="str">
        <f>TEXT(SalesDataTable[[#This Row],[Order Date]],"mmm")</f>
        <v>Nov</v>
      </c>
    </row>
    <row r="2372" spans="1:24" ht="16">
      <c r="A2372" s="2">
        <v>1176</v>
      </c>
      <c r="B2372" s="3">
        <v>46341</v>
      </c>
      <c r="C2372" s="5">
        <f>YEAR(SalesDataTable[[#This Row],[Order Date]])</f>
        <v>2026</v>
      </c>
      <c r="D2372" s="14" t="str">
        <f>"Q"&amp;ROUNDUP(MONTH(SalesDataTable[[#This Row],[Order Date]])/3,0)</f>
        <v>Q4</v>
      </c>
      <c r="E2372" s="5">
        <f>MONTH(SalesDataTable[[#This Row],[Order Date]])</f>
        <v>11</v>
      </c>
      <c r="F2372" s="5" t="str">
        <f>TEXT(SalesDataTable[[#This Row],[Order Date]], "MMM")</f>
        <v>Nov</v>
      </c>
      <c r="G2372" s="4" t="s">
        <v>6</v>
      </c>
      <c r="H2372" s="4" t="s">
        <v>27</v>
      </c>
      <c r="I2372" s="4" t="s">
        <v>8</v>
      </c>
      <c r="J2372" s="4" t="s">
        <v>16</v>
      </c>
      <c r="K2372" s="4" t="s">
        <v>23</v>
      </c>
      <c r="L2372" s="4" t="s">
        <v>24</v>
      </c>
      <c r="M2372" s="9">
        <v>10</v>
      </c>
      <c r="N2372" s="6">
        <v>333.09</v>
      </c>
      <c r="O2372" s="7">
        <v>0.15</v>
      </c>
      <c r="P2372" s="6">
        <v>197.95</v>
      </c>
      <c r="Q2372" s="6">
        <f t="shared" si="148"/>
        <v>2831.2649999999994</v>
      </c>
      <c r="R2372" s="6">
        <f t="shared" si="149"/>
        <v>1979.5</v>
      </c>
      <c r="S2372" s="6">
        <f t="shared" si="150"/>
        <v>851.76499999999942</v>
      </c>
      <c r="T2372" s="8">
        <f t="shared" si="151"/>
        <v>0.30084255624252748</v>
      </c>
      <c r="U2372" s="5">
        <f>YEAR(SalesDataTable[[#This Row],[Order Date]])</f>
        <v>2026</v>
      </c>
      <c r="V2372" s="8" t="str">
        <f>"Q"&amp;ROUNDUP(MONTH(SalesDataTable[[#This Row],[Order Date]])/3,0)</f>
        <v>Q4</v>
      </c>
      <c r="W2372" s="9">
        <f>MONTH(SalesDataTable[[#This Row],[Order Date]])</f>
        <v>11</v>
      </c>
      <c r="X2372" s="8" t="str">
        <f>TEXT(SalesDataTable[[#This Row],[Order Date]],"mmm")</f>
        <v>Nov</v>
      </c>
    </row>
    <row r="2373" spans="1:24" ht="16">
      <c r="A2373" s="2">
        <v>1895</v>
      </c>
      <c r="B2373" s="3">
        <v>46341</v>
      </c>
      <c r="C2373" s="5">
        <f>YEAR(SalesDataTable[[#This Row],[Order Date]])</f>
        <v>2026</v>
      </c>
      <c r="D2373" s="14" t="str">
        <f>"Q"&amp;ROUNDUP(MONTH(SalesDataTable[[#This Row],[Order Date]])/3,0)</f>
        <v>Q4</v>
      </c>
      <c r="E2373" s="5">
        <f>MONTH(SalesDataTable[[#This Row],[Order Date]])</f>
        <v>11</v>
      </c>
      <c r="F2373" s="5" t="str">
        <f>TEXT(SalesDataTable[[#This Row],[Order Date]], "MMM")</f>
        <v>Nov</v>
      </c>
      <c r="G2373" s="4" t="s">
        <v>20</v>
      </c>
      <c r="H2373" s="4" t="s">
        <v>21</v>
      </c>
      <c r="I2373" s="4" t="s">
        <v>2</v>
      </c>
      <c r="J2373" s="4" t="s">
        <v>16</v>
      </c>
      <c r="K2373" s="4" t="s">
        <v>4</v>
      </c>
      <c r="L2373" s="4" t="s">
        <v>22</v>
      </c>
      <c r="M2373" s="9">
        <v>3</v>
      </c>
      <c r="N2373" s="6">
        <v>51.79</v>
      </c>
      <c r="O2373" s="7">
        <v>0.2</v>
      </c>
      <c r="P2373" s="6">
        <v>22.23</v>
      </c>
      <c r="Q2373" s="6">
        <f t="shared" si="148"/>
        <v>124.29600000000001</v>
      </c>
      <c r="R2373" s="6">
        <f t="shared" si="149"/>
        <v>66.69</v>
      </c>
      <c r="S2373" s="6">
        <f t="shared" si="150"/>
        <v>57.606000000000009</v>
      </c>
      <c r="T2373" s="8">
        <f t="shared" si="151"/>
        <v>0.4634581965630431</v>
      </c>
      <c r="U2373" s="5">
        <f>YEAR(SalesDataTable[[#This Row],[Order Date]])</f>
        <v>2026</v>
      </c>
      <c r="V2373" s="8" t="str">
        <f>"Q"&amp;ROUNDUP(MONTH(SalesDataTable[[#This Row],[Order Date]])/3,0)</f>
        <v>Q4</v>
      </c>
      <c r="W2373" s="9">
        <f>MONTH(SalesDataTable[[#This Row],[Order Date]])</f>
        <v>11</v>
      </c>
      <c r="X2373" s="8" t="str">
        <f>TEXT(SalesDataTable[[#This Row],[Order Date]],"mmm")</f>
        <v>Nov</v>
      </c>
    </row>
    <row r="2374" spans="1:24" ht="16">
      <c r="A2374" s="2">
        <v>3385</v>
      </c>
      <c r="B2374" s="3">
        <v>46341</v>
      </c>
      <c r="C2374" s="5">
        <f>YEAR(SalesDataTable[[#This Row],[Order Date]])</f>
        <v>2026</v>
      </c>
      <c r="D2374" s="14" t="str">
        <f>"Q"&amp;ROUNDUP(MONTH(SalesDataTable[[#This Row],[Order Date]])/3,0)</f>
        <v>Q4</v>
      </c>
      <c r="E2374" s="5">
        <f>MONTH(SalesDataTable[[#This Row],[Order Date]])</f>
        <v>11</v>
      </c>
      <c r="F2374" s="5" t="str">
        <f>TEXT(SalesDataTable[[#This Row],[Order Date]], "MMM")</f>
        <v>Nov</v>
      </c>
      <c r="G2374" s="4" t="s">
        <v>6</v>
      </c>
      <c r="H2374" s="4" t="s">
        <v>41</v>
      </c>
      <c r="I2374" s="4" t="s">
        <v>28</v>
      </c>
      <c r="J2374" s="4" t="s">
        <v>13</v>
      </c>
      <c r="K2374" s="4" t="s">
        <v>9</v>
      </c>
      <c r="L2374" s="4" t="s">
        <v>46</v>
      </c>
      <c r="M2374" s="9">
        <v>1</v>
      </c>
      <c r="N2374" s="6">
        <v>71.040000000000006</v>
      </c>
      <c r="O2374" s="7">
        <v>0.1</v>
      </c>
      <c r="P2374" s="6">
        <v>31.59</v>
      </c>
      <c r="Q2374" s="6">
        <f t="shared" si="148"/>
        <v>63.936000000000007</v>
      </c>
      <c r="R2374" s="6">
        <f t="shared" si="149"/>
        <v>31.59</v>
      </c>
      <c r="S2374" s="6">
        <f t="shared" si="150"/>
        <v>32.346000000000004</v>
      </c>
      <c r="T2374" s="8">
        <f t="shared" si="151"/>
        <v>0.50591216216216217</v>
      </c>
      <c r="U2374" s="5">
        <f>YEAR(SalesDataTable[[#This Row],[Order Date]])</f>
        <v>2026</v>
      </c>
      <c r="V2374" s="8" t="str">
        <f>"Q"&amp;ROUNDUP(MONTH(SalesDataTable[[#This Row],[Order Date]])/3,0)</f>
        <v>Q4</v>
      </c>
      <c r="W2374" s="9">
        <f>MONTH(SalesDataTable[[#This Row],[Order Date]])</f>
        <v>11</v>
      </c>
      <c r="X2374" s="8" t="str">
        <f>TEXT(SalesDataTable[[#This Row],[Order Date]],"mmm")</f>
        <v>Nov</v>
      </c>
    </row>
    <row r="2375" spans="1:24" ht="16">
      <c r="A2375" s="2">
        <v>3581</v>
      </c>
      <c r="B2375" s="3">
        <v>46341</v>
      </c>
      <c r="C2375" s="5">
        <f>YEAR(SalesDataTable[[#This Row],[Order Date]])</f>
        <v>2026</v>
      </c>
      <c r="D2375" s="14" t="str">
        <f>"Q"&amp;ROUNDUP(MONTH(SalesDataTable[[#This Row],[Order Date]])/3,0)</f>
        <v>Q4</v>
      </c>
      <c r="E2375" s="5">
        <f>MONTH(SalesDataTable[[#This Row],[Order Date]])</f>
        <v>11</v>
      </c>
      <c r="F2375" s="5" t="str">
        <f>TEXT(SalesDataTable[[#This Row],[Order Date]], "MMM")</f>
        <v>Nov</v>
      </c>
      <c r="G2375" s="4" t="s">
        <v>20</v>
      </c>
      <c r="H2375" s="4" t="s">
        <v>21</v>
      </c>
      <c r="I2375" s="4" t="s">
        <v>28</v>
      </c>
      <c r="J2375" s="4" t="s">
        <v>16</v>
      </c>
      <c r="K2375" s="4" t="s">
        <v>9</v>
      </c>
      <c r="L2375" s="4" t="s">
        <v>17</v>
      </c>
      <c r="M2375" s="9">
        <v>2</v>
      </c>
      <c r="N2375" s="6">
        <v>141.21</v>
      </c>
      <c r="O2375" s="7">
        <v>0.1</v>
      </c>
      <c r="P2375" s="6">
        <v>78.31</v>
      </c>
      <c r="Q2375" s="6">
        <f t="shared" si="148"/>
        <v>254.17800000000003</v>
      </c>
      <c r="R2375" s="6">
        <f t="shared" si="149"/>
        <v>156.62</v>
      </c>
      <c r="S2375" s="6">
        <f t="shared" si="150"/>
        <v>97.558000000000021</v>
      </c>
      <c r="T2375" s="8">
        <f t="shared" si="151"/>
        <v>0.38381763960688969</v>
      </c>
      <c r="U2375" s="5">
        <f>YEAR(SalesDataTable[[#This Row],[Order Date]])</f>
        <v>2026</v>
      </c>
      <c r="V2375" s="8" t="str">
        <f>"Q"&amp;ROUNDUP(MONTH(SalesDataTable[[#This Row],[Order Date]])/3,0)</f>
        <v>Q4</v>
      </c>
      <c r="W2375" s="9">
        <f>MONTH(SalesDataTable[[#This Row],[Order Date]])</f>
        <v>11</v>
      </c>
      <c r="X2375" s="8" t="str">
        <f>TEXT(SalesDataTable[[#This Row],[Order Date]],"mmm")</f>
        <v>Nov</v>
      </c>
    </row>
    <row r="2376" spans="1:24" ht="16">
      <c r="A2376" s="2">
        <v>4528</v>
      </c>
      <c r="B2376" s="3">
        <v>46341</v>
      </c>
      <c r="C2376" s="5">
        <f>YEAR(SalesDataTable[[#This Row],[Order Date]])</f>
        <v>2026</v>
      </c>
      <c r="D2376" s="14" t="str">
        <f>"Q"&amp;ROUNDUP(MONTH(SalesDataTable[[#This Row],[Order Date]])/3,0)</f>
        <v>Q4</v>
      </c>
      <c r="E2376" s="5">
        <f>MONTH(SalesDataTable[[#This Row],[Order Date]])</f>
        <v>11</v>
      </c>
      <c r="F2376" s="5" t="str">
        <f>TEXT(SalesDataTable[[#This Row],[Order Date]], "MMM")</f>
        <v>Nov</v>
      </c>
      <c r="G2376" s="4" t="s">
        <v>0</v>
      </c>
      <c r="H2376" s="4" t="s">
        <v>50</v>
      </c>
      <c r="I2376" s="4" t="s">
        <v>28</v>
      </c>
      <c r="J2376" s="4" t="s">
        <v>13</v>
      </c>
      <c r="K2376" s="4" t="s">
        <v>9</v>
      </c>
      <c r="L2376" s="4" t="s">
        <v>17</v>
      </c>
      <c r="M2376" s="9">
        <v>2</v>
      </c>
      <c r="N2376" s="6">
        <v>141.63999999999999</v>
      </c>
      <c r="O2376" s="7">
        <v>0.15</v>
      </c>
      <c r="P2376" s="6">
        <v>80.349999999999994</v>
      </c>
      <c r="Q2376" s="6">
        <f t="shared" si="148"/>
        <v>240.78799999999998</v>
      </c>
      <c r="R2376" s="6">
        <f t="shared" si="149"/>
        <v>160.69999999999999</v>
      </c>
      <c r="S2376" s="6">
        <f t="shared" si="150"/>
        <v>80.087999999999994</v>
      </c>
      <c r="T2376" s="8">
        <f t="shared" si="151"/>
        <v>0.33260793727262156</v>
      </c>
      <c r="U2376" s="5">
        <f>YEAR(SalesDataTable[[#This Row],[Order Date]])</f>
        <v>2026</v>
      </c>
      <c r="V2376" s="8" t="str">
        <f>"Q"&amp;ROUNDUP(MONTH(SalesDataTable[[#This Row],[Order Date]])/3,0)</f>
        <v>Q4</v>
      </c>
      <c r="W2376" s="9">
        <f>MONTH(SalesDataTable[[#This Row],[Order Date]])</f>
        <v>11</v>
      </c>
      <c r="X2376" s="8" t="str">
        <f>TEXT(SalesDataTable[[#This Row],[Order Date]],"mmm")</f>
        <v>Nov</v>
      </c>
    </row>
    <row r="2377" spans="1:24" ht="16">
      <c r="A2377" s="2">
        <v>4633</v>
      </c>
      <c r="B2377" s="3">
        <v>46341</v>
      </c>
      <c r="C2377" s="5">
        <f>YEAR(SalesDataTable[[#This Row],[Order Date]])</f>
        <v>2026</v>
      </c>
      <c r="D2377" s="14" t="str">
        <f>"Q"&amp;ROUNDUP(MONTH(SalesDataTable[[#This Row],[Order Date]])/3,0)</f>
        <v>Q4</v>
      </c>
      <c r="E2377" s="5">
        <f>MONTH(SalesDataTable[[#This Row],[Order Date]])</f>
        <v>11</v>
      </c>
      <c r="F2377" s="5" t="str">
        <f>TEXT(SalesDataTable[[#This Row],[Order Date]], "MMM")</f>
        <v>Nov</v>
      </c>
      <c r="G2377" s="4" t="s">
        <v>11</v>
      </c>
      <c r="H2377" s="4" t="s">
        <v>39</v>
      </c>
      <c r="I2377" s="4" t="s">
        <v>2</v>
      </c>
      <c r="J2377" s="4" t="s">
        <v>3</v>
      </c>
      <c r="K2377" s="4" t="s">
        <v>9</v>
      </c>
      <c r="L2377" s="4" t="s">
        <v>46</v>
      </c>
      <c r="M2377" s="9">
        <v>1</v>
      </c>
      <c r="N2377" s="6">
        <v>71.78</v>
      </c>
      <c r="O2377" s="7">
        <v>0.15</v>
      </c>
      <c r="P2377" s="6">
        <v>32.869999999999997</v>
      </c>
      <c r="Q2377" s="6">
        <f t="shared" si="148"/>
        <v>61.012999999999998</v>
      </c>
      <c r="R2377" s="6">
        <f t="shared" si="149"/>
        <v>32.869999999999997</v>
      </c>
      <c r="S2377" s="6">
        <f t="shared" si="150"/>
        <v>28.143000000000001</v>
      </c>
      <c r="T2377" s="8">
        <f t="shared" si="151"/>
        <v>0.46126235392457349</v>
      </c>
      <c r="U2377" s="5">
        <f>YEAR(SalesDataTable[[#This Row],[Order Date]])</f>
        <v>2026</v>
      </c>
      <c r="V2377" s="8" t="str">
        <f>"Q"&amp;ROUNDUP(MONTH(SalesDataTable[[#This Row],[Order Date]])/3,0)</f>
        <v>Q4</v>
      </c>
      <c r="W2377" s="9">
        <f>MONTH(SalesDataTable[[#This Row],[Order Date]])</f>
        <v>11</v>
      </c>
      <c r="X2377" s="8" t="str">
        <f>TEXT(SalesDataTable[[#This Row],[Order Date]],"mmm")</f>
        <v>Nov</v>
      </c>
    </row>
    <row r="2378" spans="1:24" ht="16">
      <c r="A2378" s="2">
        <v>5195</v>
      </c>
      <c r="B2378" s="3">
        <v>46341</v>
      </c>
      <c r="C2378" s="5">
        <f>YEAR(SalesDataTable[[#This Row],[Order Date]])</f>
        <v>2026</v>
      </c>
      <c r="D2378" s="14" t="str">
        <f>"Q"&amp;ROUNDUP(MONTH(SalesDataTable[[#This Row],[Order Date]])/3,0)</f>
        <v>Q4</v>
      </c>
      <c r="E2378" s="5">
        <f>MONTH(SalesDataTable[[#This Row],[Order Date]])</f>
        <v>11</v>
      </c>
      <c r="F2378" s="5" t="str">
        <f>TEXT(SalesDataTable[[#This Row],[Order Date]], "MMM")</f>
        <v>Nov</v>
      </c>
      <c r="G2378" s="4" t="s">
        <v>11</v>
      </c>
      <c r="H2378" s="4" t="s">
        <v>52</v>
      </c>
      <c r="I2378" s="4" t="s">
        <v>2</v>
      </c>
      <c r="J2378" s="4" t="s">
        <v>16</v>
      </c>
      <c r="K2378" s="4" t="s">
        <v>9</v>
      </c>
      <c r="L2378" s="4" t="s">
        <v>37</v>
      </c>
      <c r="M2378" s="9">
        <v>3</v>
      </c>
      <c r="N2378" s="6">
        <v>153.88999999999999</v>
      </c>
      <c r="O2378" s="7">
        <v>0.1</v>
      </c>
      <c r="P2378" s="6">
        <v>80.36</v>
      </c>
      <c r="Q2378" s="6">
        <f t="shared" si="148"/>
        <v>415.50299999999999</v>
      </c>
      <c r="R2378" s="6">
        <f t="shared" si="149"/>
        <v>241.07999999999998</v>
      </c>
      <c r="S2378" s="6">
        <f t="shared" si="150"/>
        <v>174.423</v>
      </c>
      <c r="T2378" s="8">
        <f t="shared" si="151"/>
        <v>0.41978758276113531</v>
      </c>
      <c r="U2378" s="5">
        <f>YEAR(SalesDataTable[[#This Row],[Order Date]])</f>
        <v>2026</v>
      </c>
      <c r="V2378" s="8" t="str">
        <f>"Q"&amp;ROUNDUP(MONTH(SalesDataTable[[#This Row],[Order Date]])/3,0)</f>
        <v>Q4</v>
      </c>
      <c r="W2378" s="9">
        <f>MONTH(SalesDataTable[[#This Row],[Order Date]])</f>
        <v>11</v>
      </c>
      <c r="X2378" s="8" t="str">
        <f>TEXT(SalesDataTable[[#This Row],[Order Date]],"mmm")</f>
        <v>Nov</v>
      </c>
    </row>
    <row r="2379" spans="1:24" ht="16">
      <c r="A2379" s="2">
        <v>2778</v>
      </c>
      <c r="B2379" s="3">
        <v>46342</v>
      </c>
      <c r="C2379" s="5">
        <f>YEAR(SalesDataTable[[#This Row],[Order Date]])</f>
        <v>2026</v>
      </c>
      <c r="D2379" s="14" t="str">
        <f>"Q"&amp;ROUNDUP(MONTH(SalesDataTable[[#This Row],[Order Date]])/3,0)</f>
        <v>Q4</v>
      </c>
      <c r="E2379" s="5">
        <f>MONTH(SalesDataTable[[#This Row],[Order Date]])</f>
        <v>11</v>
      </c>
      <c r="F2379" s="5" t="str">
        <f>TEXT(SalesDataTable[[#This Row],[Order Date]], "MMM")</f>
        <v>Nov</v>
      </c>
      <c r="G2379" s="4" t="s">
        <v>20</v>
      </c>
      <c r="H2379" s="4" t="s">
        <v>21</v>
      </c>
      <c r="I2379" s="4" t="s">
        <v>28</v>
      </c>
      <c r="J2379" s="4" t="s">
        <v>3</v>
      </c>
      <c r="K2379" s="4" t="s">
        <v>9</v>
      </c>
      <c r="L2379" s="4" t="s">
        <v>17</v>
      </c>
      <c r="M2379" s="9">
        <v>1</v>
      </c>
      <c r="N2379" s="6">
        <v>145.4</v>
      </c>
      <c r="O2379" s="7">
        <v>0.1</v>
      </c>
      <c r="P2379" s="6">
        <v>77.66</v>
      </c>
      <c r="Q2379" s="6">
        <f t="shared" si="148"/>
        <v>130.86000000000001</v>
      </c>
      <c r="R2379" s="6">
        <f t="shared" si="149"/>
        <v>77.66</v>
      </c>
      <c r="S2379" s="6">
        <f t="shared" si="150"/>
        <v>53.200000000000017</v>
      </c>
      <c r="T2379" s="8">
        <f t="shared" si="151"/>
        <v>0.40654134189209851</v>
      </c>
      <c r="U2379" s="5">
        <f>YEAR(SalesDataTable[[#This Row],[Order Date]])</f>
        <v>2026</v>
      </c>
      <c r="V2379" s="8" t="str">
        <f>"Q"&amp;ROUNDUP(MONTH(SalesDataTable[[#This Row],[Order Date]])/3,0)</f>
        <v>Q4</v>
      </c>
      <c r="W2379" s="9">
        <f>MONTH(SalesDataTable[[#This Row],[Order Date]])</f>
        <v>11</v>
      </c>
      <c r="X2379" s="8" t="str">
        <f>TEXT(SalesDataTable[[#This Row],[Order Date]],"mmm")</f>
        <v>Nov</v>
      </c>
    </row>
    <row r="2380" spans="1:24" ht="16">
      <c r="A2380" s="2">
        <v>341</v>
      </c>
      <c r="B2380" s="3">
        <v>46343</v>
      </c>
      <c r="C2380" s="5">
        <f>YEAR(SalesDataTable[[#This Row],[Order Date]])</f>
        <v>2026</v>
      </c>
      <c r="D2380" s="14" t="str">
        <f>"Q"&amp;ROUNDUP(MONTH(SalesDataTable[[#This Row],[Order Date]])/3,0)</f>
        <v>Q4</v>
      </c>
      <c r="E2380" s="5">
        <f>MONTH(SalesDataTable[[#This Row],[Order Date]])</f>
        <v>11</v>
      </c>
      <c r="F2380" s="5" t="str">
        <f>TEXT(SalesDataTable[[#This Row],[Order Date]], "MMM")</f>
        <v>Nov</v>
      </c>
      <c r="G2380" s="4" t="s">
        <v>20</v>
      </c>
      <c r="H2380" s="4" t="s">
        <v>33</v>
      </c>
      <c r="I2380" s="4" t="s">
        <v>2</v>
      </c>
      <c r="J2380" s="4" t="s">
        <v>3</v>
      </c>
      <c r="K2380" s="4" t="s">
        <v>14</v>
      </c>
      <c r="L2380" s="4" t="s">
        <v>44</v>
      </c>
      <c r="M2380" s="9">
        <v>1</v>
      </c>
      <c r="N2380" s="6">
        <v>132.94999999999999</v>
      </c>
      <c r="O2380" s="7">
        <v>0.05</v>
      </c>
      <c r="P2380" s="6">
        <v>65.36</v>
      </c>
      <c r="Q2380" s="6">
        <f t="shared" si="148"/>
        <v>126.30249999999998</v>
      </c>
      <c r="R2380" s="6">
        <f t="shared" si="149"/>
        <v>65.36</v>
      </c>
      <c r="S2380" s="6">
        <f t="shared" si="150"/>
        <v>60.942499999999981</v>
      </c>
      <c r="T2380" s="8">
        <f t="shared" si="151"/>
        <v>0.48251222264009019</v>
      </c>
      <c r="U2380" s="5">
        <f>YEAR(SalesDataTable[[#This Row],[Order Date]])</f>
        <v>2026</v>
      </c>
      <c r="V2380" s="8" t="str">
        <f>"Q"&amp;ROUNDUP(MONTH(SalesDataTable[[#This Row],[Order Date]])/3,0)</f>
        <v>Q4</v>
      </c>
      <c r="W2380" s="9">
        <f>MONTH(SalesDataTable[[#This Row],[Order Date]])</f>
        <v>11</v>
      </c>
      <c r="X2380" s="8" t="str">
        <f>TEXT(SalesDataTable[[#This Row],[Order Date]],"mmm")</f>
        <v>Nov</v>
      </c>
    </row>
    <row r="2381" spans="1:24" ht="16">
      <c r="A2381" s="2">
        <v>374</v>
      </c>
      <c r="B2381" s="3">
        <v>46343</v>
      </c>
      <c r="C2381" s="5">
        <f>YEAR(SalesDataTable[[#This Row],[Order Date]])</f>
        <v>2026</v>
      </c>
      <c r="D2381" s="14" t="str">
        <f>"Q"&amp;ROUNDUP(MONTH(SalesDataTable[[#This Row],[Order Date]])/3,0)</f>
        <v>Q4</v>
      </c>
      <c r="E2381" s="5">
        <f>MONTH(SalesDataTable[[#This Row],[Order Date]])</f>
        <v>11</v>
      </c>
      <c r="F2381" s="5" t="str">
        <f>TEXT(SalesDataTable[[#This Row],[Order Date]], "MMM")</f>
        <v>Nov</v>
      </c>
      <c r="G2381" s="4" t="s">
        <v>20</v>
      </c>
      <c r="H2381" s="4" t="s">
        <v>31</v>
      </c>
      <c r="I2381" s="4" t="s">
        <v>19</v>
      </c>
      <c r="J2381" s="4" t="s">
        <v>3</v>
      </c>
      <c r="K2381" s="4" t="s">
        <v>34</v>
      </c>
      <c r="L2381" s="4" t="s">
        <v>45</v>
      </c>
      <c r="M2381" s="9">
        <v>1</v>
      </c>
      <c r="N2381" s="6">
        <v>51.34</v>
      </c>
      <c r="O2381" s="7">
        <v>0.15</v>
      </c>
      <c r="P2381" s="6">
        <v>21.37</v>
      </c>
      <c r="Q2381" s="6">
        <f t="shared" si="148"/>
        <v>43.639000000000003</v>
      </c>
      <c r="R2381" s="6">
        <f t="shared" si="149"/>
        <v>21.37</v>
      </c>
      <c r="S2381" s="6">
        <f t="shared" si="150"/>
        <v>22.269000000000002</v>
      </c>
      <c r="T2381" s="8">
        <f t="shared" si="151"/>
        <v>0.5103004193496643</v>
      </c>
      <c r="U2381" s="5">
        <f>YEAR(SalesDataTable[[#This Row],[Order Date]])</f>
        <v>2026</v>
      </c>
      <c r="V2381" s="8" t="str">
        <f>"Q"&amp;ROUNDUP(MONTH(SalesDataTable[[#This Row],[Order Date]])/3,0)</f>
        <v>Q4</v>
      </c>
      <c r="W2381" s="9">
        <f>MONTH(SalesDataTable[[#This Row],[Order Date]])</f>
        <v>11</v>
      </c>
      <c r="X2381" s="8" t="str">
        <f>TEXT(SalesDataTable[[#This Row],[Order Date]],"mmm")</f>
        <v>Nov</v>
      </c>
    </row>
    <row r="2382" spans="1:24" ht="16">
      <c r="A2382" s="2">
        <v>598</v>
      </c>
      <c r="B2382" s="3">
        <v>46343</v>
      </c>
      <c r="C2382" s="5">
        <f>YEAR(SalesDataTable[[#This Row],[Order Date]])</f>
        <v>2026</v>
      </c>
      <c r="D2382" s="14" t="str">
        <f>"Q"&amp;ROUNDUP(MONTH(SalesDataTable[[#This Row],[Order Date]])/3,0)</f>
        <v>Q4</v>
      </c>
      <c r="E2382" s="5">
        <f>MONTH(SalesDataTable[[#This Row],[Order Date]])</f>
        <v>11</v>
      </c>
      <c r="F2382" s="5" t="str">
        <f>TEXT(SalesDataTable[[#This Row],[Order Date]], "MMM")</f>
        <v>Nov</v>
      </c>
      <c r="G2382" s="4" t="s">
        <v>0</v>
      </c>
      <c r="H2382" s="4" t="s">
        <v>1</v>
      </c>
      <c r="I2382" s="4" t="s">
        <v>2</v>
      </c>
      <c r="J2382" s="4" t="s">
        <v>13</v>
      </c>
      <c r="K2382" s="4" t="s">
        <v>4</v>
      </c>
      <c r="L2382" s="4" t="s">
        <v>22</v>
      </c>
      <c r="M2382" s="9">
        <v>1</v>
      </c>
      <c r="N2382" s="6">
        <v>49.98</v>
      </c>
      <c r="O2382" s="7">
        <v>0.1</v>
      </c>
      <c r="P2382" s="6">
        <v>22.25</v>
      </c>
      <c r="Q2382" s="6">
        <f t="shared" si="148"/>
        <v>44.981999999999999</v>
      </c>
      <c r="R2382" s="6">
        <f t="shared" si="149"/>
        <v>22.25</v>
      </c>
      <c r="S2382" s="6">
        <f t="shared" si="150"/>
        <v>22.731999999999999</v>
      </c>
      <c r="T2382" s="8">
        <f t="shared" si="151"/>
        <v>0.50535769863500957</v>
      </c>
      <c r="U2382" s="5">
        <f>YEAR(SalesDataTable[[#This Row],[Order Date]])</f>
        <v>2026</v>
      </c>
      <c r="V2382" s="8" t="str">
        <f>"Q"&amp;ROUNDUP(MONTH(SalesDataTable[[#This Row],[Order Date]])/3,0)</f>
        <v>Q4</v>
      </c>
      <c r="W2382" s="9">
        <f>MONTH(SalesDataTable[[#This Row],[Order Date]])</f>
        <v>11</v>
      </c>
      <c r="X2382" s="8" t="str">
        <f>TEXT(SalesDataTable[[#This Row],[Order Date]],"mmm")</f>
        <v>Nov</v>
      </c>
    </row>
    <row r="2383" spans="1:24" ht="16">
      <c r="A2383" s="2">
        <v>690</v>
      </c>
      <c r="B2383" s="3">
        <v>46343</v>
      </c>
      <c r="C2383" s="5">
        <f>YEAR(SalesDataTable[[#This Row],[Order Date]])</f>
        <v>2026</v>
      </c>
      <c r="D2383" s="14" t="str">
        <f>"Q"&amp;ROUNDUP(MONTH(SalesDataTable[[#This Row],[Order Date]])/3,0)</f>
        <v>Q4</v>
      </c>
      <c r="E2383" s="5">
        <f>MONTH(SalesDataTable[[#This Row],[Order Date]])</f>
        <v>11</v>
      </c>
      <c r="F2383" s="5" t="str">
        <f>TEXT(SalesDataTable[[#This Row],[Order Date]], "MMM")</f>
        <v>Nov</v>
      </c>
      <c r="G2383" s="4" t="s">
        <v>20</v>
      </c>
      <c r="H2383" s="4" t="s">
        <v>33</v>
      </c>
      <c r="I2383" s="4" t="s">
        <v>2</v>
      </c>
      <c r="J2383" s="4" t="s">
        <v>3</v>
      </c>
      <c r="K2383" s="4" t="s">
        <v>14</v>
      </c>
      <c r="L2383" s="4" t="s">
        <v>48</v>
      </c>
      <c r="M2383" s="9">
        <v>2</v>
      </c>
      <c r="N2383" s="6">
        <v>168.08</v>
      </c>
      <c r="O2383" s="7">
        <v>0.1</v>
      </c>
      <c r="P2383" s="6">
        <v>87.63</v>
      </c>
      <c r="Q2383" s="6">
        <f t="shared" si="148"/>
        <v>302.54400000000004</v>
      </c>
      <c r="R2383" s="6">
        <f t="shared" si="149"/>
        <v>175.26</v>
      </c>
      <c r="S2383" s="6">
        <f t="shared" si="150"/>
        <v>127.28400000000005</v>
      </c>
      <c r="T2383" s="8">
        <f t="shared" si="151"/>
        <v>0.42071235919403471</v>
      </c>
      <c r="U2383" s="5">
        <f>YEAR(SalesDataTable[[#This Row],[Order Date]])</f>
        <v>2026</v>
      </c>
      <c r="V2383" s="8" t="str">
        <f>"Q"&amp;ROUNDUP(MONTH(SalesDataTable[[#This Row],[Order Date]])/3,0)</f>
        <v>Q4</v>
      </c>
      <c r="W2383" s="9">
        <f>MONTH(SalesDataTable[[#This Row],[Order Date]])</f>
        <v>11</v>
      </c>
      <c r="X2383" s="8" t="str">
        <f>TEXT(SalesDataTable[[#This Row],[Order Date]],"mmm")</f>
        <v>Nov</v>
      </c>
    </row>
    <row r="2384" spans="1:24" ht="16">
      <c r="A2384" s="2">
        <v>1296</v>
      </c>
      <c r="B2384" s="3">
        <v>46343</v>
      </c>
      <c r="C2384" s="5">
        <f>YEAR(SalesDataTable[[#This Row],[Order Date]])</f>
        <v>2026</v>
      </c>
      <c r="D2384" s="14" t="str">
        <f>"Q"&amp;ROUNDUP(MONTH(SalesDataTable[[#This Row],[Order Date]])/3,0)</f>
        <v>Q4</v>
      </c>
      <c r="E2384" s="5">
        <f>MONTH(SalesDataTable[[#This Row],[Order Date]])</f>
        <v>11</v>
      </c>
      <c r="F2384" s="5" t="str">
        <f>TEXT(SalesDataTable[[#This Row],[Order Date]], "MMM")</f>
        <v>Nov</v>
      </c>
      <c r="G2384" s="4" t="s">
        <v>20</v>
      </c>
      <c r="H2384" s="4" t="s">
        <v>47</v>
      </c>
      <c r="I2384" s="4" t="s">
        <v>2</v>
      </c>
      <c r="J2384" s="4" t="s">
        <v>13</v>
      </c>
      <c r="K2384" s="4" t="s">
        <v>23</v>
      </c>
      <c r="L2384" s="4" t="s">
        <v>29</v>
      </c>
      <c r="M2384" s="9">
        <v>1</v>
      </c>
      <c r="N2384" s="6">
        <v>191.85</v>
      </c>
      <c r="O2384" s="7">
        <v>0.15</v>
      </c>
      <c r="P2384" s="6">
        <v>104.41</v>
      </c>
      <c r="Q2384" s="6">
        <f t="shared" si="148"/>
        <v>163.07249999999999</v>
      </c>
      <c r="R2384" s="6">
        <f t="shared" si="149"/>
        <v>104.41</v>
      </c>
      <c r="S2384" s="6">
        <f t="shared" si="150"/>
        <v>58.662499999999994</v>
      </c>
      <c r="T2384" s="8">
        <f t="shared" si="151"/>
        <v>0.35973263425776875</v>
      </c>
      <c r="U2384" s="5">
        <f>YEAR(SalesDataTable[[#This Row],[Order Date]])</f>
        <v>2026</v>
      </c>
      <c r="V2384" s="8" t="str">
        <f>"Q"&amp;ROUNDUP(MONTH(SalesDataTable[[#This Row],[Order Date]])/3,0)</f>
        <v>Q4</v>
      </c>
      <c r="W2384" s="9">
        <f>MONTH(SalesDataTable[[#This Row],[Order Date]])</f>
        <v>11</v>
      </c>
      <c r="X2384" s="8" t="str">
        <f>TEXT(SalesDataTable[[#This Row],[Order Date]],"mmm")</f>
        <v>Nov</v>
      </c>
    </row>
    <row r="2385" spans="1:24" ht="16">
      <c r="A2385" s="2">
        <v>1585</v>
      </c>
      <c r="B2385" s="3">
        <v>46343</v>
      </c>
      <c r="C2385" s="5">
        <f>YEAR(SalesDataTable[[#This Row],[Order Date]])</f>
        <v>2026</v>
      </c>
      <c r="D2385" s="14" t="str">
        <f>"Q"&amp;ROUNDUP(MONTH(SalesDataTable[[#This Row],[Order Date]])/3,0)</f>
        <v>Q4</v>
      </c>
      <c r="E2385" s="5">
        <f>MONTH(SalesDataTable[[#This Row],[Order Date]])</f>
        <v>11</v>
      </c>
      <c r="F2385" s="5" t="str">
        <f>TEXT(SalesDataTable[[#This Row],[Order Date]], "MMM")</f>
        <v>Nov</v>
      </c>
      <c r="G2385" s="4" t="s">
        <v>6</v>
      </c>
      <c r="H2385" s="4" t="s">
        <v>49</v>
      </c>
      <c r="I2385" s="4" t="s">
        <v>19</v>
      </c>
      <c r="J2385" s="4" t="s">
        <v>3</v>
      </c>
      <c r="K2385" s="4" t="s">
        <v>9</v>
      </c>
      <c r="L2385" s="4" t="s">
        <v>10</v>
      </c>
      <c r="M2385" s="9">
        <v>4</v>
      </c>
      <c r="N2385" s="6">
        <v>93.99</v>
      </c>
      <c r="O2385" s="7">
        <v>0.1</v>
      </c>
      <c r="P2385" s="6">
        <v>44.07</v>
      </c>
      <c r="Q2385" s="6">
        <f t="shared" si="148"/>
        <v>338.36399999999998</v>
      </c>
      <c r="R2385" s="6">
        <f t="shared" si="149"/>
        <v>176.28</v>
      </c>
      <c r="S2385" s="6">
        <f t="shared" si="150"/>
        <v>162.08399999999997</v>
      </c>
      <c r="T2385" s="8">
        <f t="shared" si="151"/>
        <v>0.47902259105578604</v>
      </c>
      <c r="U2385" s="5">
        <f>YEAR(SalesDataTable[[#This Row],[Order Date]])</f>
        <v>2026</v>
      </c>
      <c r="V2385" s="8" t="str">
        <f>"Q"&amp;ROUNDUP(MONTH(SalesDataTable[[#This Row],[Order Date]])/3,0)</f>
        <v>Q4</v>
      </c>
      <c r="W2385" s="9">
        <f>MONTH(SalesDataTable[[#This Row],[Order Date]])</f>
        <v>11</v>
      </c>
      <c r="X2385" s="8" t="str">
        <f>TEXT(SalesDataTable[[#This Row],[Order Date]],"mmm")</f>
        <v>Nov</v>
      </c>
    </row>
    <row r="2386" spans="1:24" ht="16">
      <c r="A2386" s="2">
        <v>2194</v>
      </c>
      <c r="B2386" s="3">
        <v>46343</v>
      </c>
      <c r="C2386" s="5">
        <f>YEAR(SalesDataTable[[#This Row],[Order Date]])</f>
        <v>2026</v>
      </c>
      <c r="D2386" s="14" t="str">
        <f>"Q"&amp;ROUNDUP(MONTH(SalesDataTable[[#This Row],[Order Date]])/3,0)</f>
        <v>Q4</v>
      </c>
      <c r="E2386" s="5">
        <f>MONTH(SalesDataTable[[#This Row],[Order Date]])</f>
        <v>11</v>
      </c>
      <c r="F2386" s="5" t="str">
        <f>TEXT(SalesDataTable[[#This Row],[Order Date]], "MMM")</f>
        <v>Nov</v>
      </c>
      <c r="G2386" s="4" t="s">
        <v>20</v>
      </c>
      <c r="H2386" s="4" t="s">
        <v>47</v>
      </c>
      <c r="I2386" s="4" t="s">
        <v>2</v>
      </c>
      <c r="J2386" s="4" t="s">
        <v>3</v>
      </c>
      <c r="K2386" s="4" t="s">
        <v>14</v>
      </c>
      <c r="L2386" s="4" t="s">
        <v>15</v>
      </c>
      <c r="M2386" s="9">
        <v>4</v>
      </c>
      <c r="N2386" s="6">
        <v>36.57</v>
      </c>
      <c r="O2386" s="7">
        <v>0.05</v>
      </c>
      <c r="P2386" s="6">
        <v>13.35</v>
      </c>
      <c r="Q2386" s="6">
        <f t="shared" si="148"/>
        <v>138.96600000000001</v>
      </c>
      <c r="R2386" s="6">
        <f t="shared" si="149"/>
        <v>53.4</v>
      </c>
      <c r="S2386" s="6">
        <f t="shared" si="150"/>
        <v>85.566000000000003</v>
      </c>
      <c r="T2386" s="8">
        <f t="shared" si="151"/>
        <v>0.61573334484694098</v>
      </c>
      <c r="U2386" s="5">
        <f>YEAR(SalesDataTable[[#This Row],[Order Date]])</f>
        <v>2026</v>
      </c>
      <c r="V2386" s="8" t="str">
        <f>"Q"&amp;ROUNDUP(MONTH(SalesDataTable[[#This Row],[Order Date]])/3,0)</f>
        <v>Q4</v>
      </c>
      <c r="W2386" s="9">
        <f>MONTH(SalesDataTable[[#This Row],[Order Date]])</f>
        <v>11</v>
      </c>
      <c r="X2386" s="8" t="str">
        <f>TEXT(SalesDataTable[[#This Row],[Order Date]],"mmm")</f>
        <v>Nov</v>
      </c>
    </row>
    <row r="2387" spans="1:24" ht="16">
      <c r="A2387" s="2">
        <v>2221</v>
      </c>
      <c r="B2387" s="3">
        <v>46343</v>
      </c>
      <c r="C2387" s="5">
        <f>YEAR(SalesDataTable[[#This Row],[Order Date]])</f>
        <v>2026</v>
      </c>
      <c r="D2387" s="14" t="str">
        <f>"Q"&amp;ROUNDUP(MONTH(SalesDataTable[[#This Row],[Order Date]])/3,0)</f>
        <v>Q4</v>
      </c>
      <c r="E2387" s="5">
        <f>MONTH(SalesDataTable[[#This Row],[Order Date]])</f>
        <v>11</v>
      </c>
      <c r="F2387" s="5" t="str">
        <f>TEXT(SalesDataTable[[#This Row],[Order Date]], "MMM")</f>
        <v>Nov</v>
      </c>
      <c r="G2387" s="4" t="s">
        <v>6</v>
      </c>
      <c r="H2387" s="4" t="s">
        <v>43</v>
      </c>
      <c r="I2387" s="4" t="s">
        <v>28</v>
      </c>
      <c r="J2387" s="4" t="s">
        <v>3</v>
      </c>
      <c r="K2387" s="4" t="s">
        <v>4</v>
      </c>
      <c r="L2387" s="4" t="s">
        <v>26</v>
      </c>
      <c r="M2387" s="9">
        <v>1</v>
      </c>
      <c r="N2387" s="6">
        <v>39.81</v>
      </c>
      <c r="O2387" s="7">
        <v>0.05</v>
      </c>
      <c r="P2387" s="6">
        <v>16.25</v>
      </c>
      <c r="Q2387" s="6">
        <f t="shared" si="148"/>
        <v>37.819499999999998</v>
      </c>
      <c r="R2387" s="6">
        <f t="shared" si="149"/>
        <v>16.25</v>
      </c>
      <c r="S2387" s="6">
        <f t="shared" si="150"/>
        <v>21.569499999999998</v>
      </c>
      <c r="T2387" s="8">
        <f t="shared" si="151"/>
        <v>0.57032747656632155</v>
      </c>
      <c r="U2387" s="5">
        <f>YEAR(SalesDataTable[[#This Row],[Order Date]])</f>
        <v>2026</v>
      </c>
      <c r="V2387" s="8" t="str">
        <f>"Q"&amp;ROUNDUP(MONTH(SalesDataTable[[#This Row],[Order Date]])/3,0)</f>
        <v>Q4</v>
      </c>
      <c r="W2387" s="9">
        <f>MONTH(SalesDataTable[[#This Row],[Order Date]])</f>
        <v>11</v>
      </c>
      <c r="X2387" s="8" t="str">
        <f>TEXT(SalesDataTable[[#This Row],[Order Date]],"mmm")</f>
        <v>Nov</v>
      </c>
    </row>
    <row r="2388" spans="1:24" ht="16">
      <c r="A2388" s="2">
        <v>3836</v>
      </c>
      <c r="B2388" s="3">
        <v>46343</v>
      </c>
      <c r="C2388" s="5">
        <f>YEAR(SalesDataTable[[#This Row],[Order Date]])</f>
        <v>2026</v>
      </c>
      <c r="D2388" s="14" t="str">
        <f>"Q"&amp;ROUNDUP(MONTH(SalesDataTable[[#This Row],[Order Date]])/3,0)</f>
        <v>Q4</v>
      </c>
      <c r="E2388" s="5">
        <f>MONTH(SalesDataTable[[#This Row],[Order Date]])</f>
        <v>11</v>
      </c>
      <c r="F2388" s="5" t="str">
        <f>TEXT(SalesDataTable[[#This Row],[Order Date]], "MMM")</f>
        <v>Nov</v>
      </c>
      <c r="G2388" s="4" t="s">
        <v>20</v>
      </c>
      <c r="H2388" s="4" t="s">
        <v>21</v>
      </c>
      <c r="I2388" s="4" t="s">
        <v>19</v>
      </c>
      <c r="J2388" s="4" t="s">
        <v>3</v>
      </c>
      <c r="K2388" s="4" t="s">
        <v>9</v>
      </c>
      <c r="L2388" s="4" t="s">
        <v>10</v>
      </c>
      <c r="M2388" s="9">
        <v>1</v>
      </c>
      <c r="N2388" s="6">
        <v>91.43</v>
      </c>
      <c r="O2388" s="7">
        <v>0.1</v>
      </c>
      <c r="P2388" s="6">
        <v>45.06</v>
      </c>
      <c r="Q2388" s="6">
        <f t="shared" si="148"/>
        <v>82.287000000000006</v>
      </c>
      <c r="R2388" s="6">
        <f t="shared" si="149"/>
        <v>45.06</v>
      </c>
      <c r="S2388" s="6">
        <f t="shared" si="150"/>
        <v>37.227000000000004</v>
      </c>
      <c r="T2388" s="8">
        <f t="shared" si="151"/>
        <v>0.45240438951474715</v>
      </c>
      <c r="U2388" s="5">
        <f>YEAR(SalesDataTable[[#This Row],[Order Date]])</f>
        <v>2026</v>
      </c>
      <c r="V2388" s="8" t="str">
        <f>"Q"&amp;ROUNDUP(MONTH(SalesDataTable[[#This Row],[Order Date]])/3,0)</f>
        <v>Q4</v>
      </c>
      <c r="W2388" s="9">
        <f>MONTH(SalesDataTable[[#This Row],[Order Date]])</f>
        <v>11</v>
      </c>
      <c r="X2388" s="8" t="str">
        <f>TEXT(SalesDataTable[[#This Row],[Order Date]],"mmm")</f>
        <v>Nov</v>
      </c>
    </row>
    <row r="2389" spans="1:24" ht="16">
      <c r="A2389" s="2">
        <v>4437</v>
      </c>
      <c r="B2389" s="3">
        <v>46343</v>
      </c>
      <c r="C2389" s="5">
        <f>YEAR(SalesDataTable[[#This Row],[Order Date]])</f>
        <v>2026</v>
      </c>
      <c r="D2389" s="14" t="str">
        <f>"Q"&amp;ROUNDUP(MONTH(SalesDataTable[[#This Row],[Order Date]])/3,0)</f>
        <v>Q4</v>
      </c>
      <c r="E2389" s="5">
        <f>MONTH(SalesDataTable[[#This Row],[Order Date]])</f>
        <v>11</v>
      </c>
      <c r="F2389" s="5" t="str">
        <f>TEXT(SalesDataTable[[#This Row],[Order Date]], "MMM")</f>
        <v>Nov</v>
      </c>
      <c r="G2389" s="4" t="s">
        <v>11</v>
      </c>
      <c r="H2389" s="4" t="s">
        <v>12</v>
      </c>
      <c r="I2389" s="4" t="s">
        <v>2</v>
      </c>
      <c r="J2389" s="4" t="s">
        <v>3</v>
      </c>
      <c r="K2389" s="4" t="s">
        <v>34</v>
      </c>
      <c r="L2389" s="4" t="s">
        <v>38</v>
      </c>
      <c r="M2389" s="9">
        <v>1</v>
      </c>
      <c r="N2389" s="6">
        <v>122.64</v>
      </c>
      <c r="O2389" s="7">
        <v>0</v>
      </c>
      <c r="P2389" s="6">
        <v>68.58</v>
      </c>
      <c r="Q2389" s="6">
        <f t="shared" si="148"/>
        <v>122.64</v>
      </c>
      <c r="R2389" s="6">
        <f t="shared" si="149"/>
        <v>68.58</v>
      </c>
      <c r="S2389" s="6">
        <f t="shared" si="150"/>
        <v>54.06</v>
      </c>
      <c r="T2389" s="8">
        <f t="shared" si="151"/>
        <v>0.44080234833659493</v>
      </c>
      <c r="U2389" s="5">
        <f>YEAR(SalesDataTable[[#This Row],[Order Date]])</f>
        <v>2026</v>
      </c>
      <c r="V2389" s="8" t="str">
        <f>"Q"&amp;ROUNDUP(MONTH(SalesDataTable[[#This Row],[Order Date]])/3,0)</f>
        <v>Q4</v>
      </c>
      <c r="W2389" s="9">
        <f>MONTH(SalesDataTable[[#This Row],[Order Date]])</f>
        <v>11</v>
      </c>
      <c r="X2389" s="8" t="str">
        <f>TEXT(SalesDataTable[[#This Row],[Order Date]],"mmm")</f>
        <v>Nov</v>
      </c>
    </row>
    <row r="2390" spans="1:24" ht="16">
      <c r="A2390" s="2">
        <v>4735</v>
      </c>
      <c r="B2390" s="3">
        <v>46343</v>
      </c>
      <c r="C2390" s="5">
        <f>YEAR(SalesDataTable[[#This Row],[Order Date]])</f>
        <v>2026</v>
      </c>
      <c r="D2390" s="14" t="str">
        <f>"Q"&amp;ROUNDUP(MONTH(SalesDataTable[[#This Row],[Order Date]])/3,0)</f>
        <v>Q4</v>
      </c>
      <c r="E2390" s="5">
        <f>MONTH(SalesDataTable[[#This Row],[Order Date]])</f>
        <v>11</v>
      </c>
      <c r="F2390" s="5" t="str">
        <f>TEXT(SalesDataTable[[#This Row],[Order Date]], "MMM")</f>
        <v>Nov</v>
      </c>
      <c r="G2390" s="4" t="s">
        <v>6</v>
      </c>
      <c r="H2390" s="4" t="s">
        <v>43</v>
      </c>
      <c r="I2390" s="4" t="s">
        <v>2</v>
      </c>
      <c r="J2390" s="4" t="s">
        <v>16</v>
      </c>
      <c r="K2390" s="4" t="s">
        <v>4</v>
      </c>
      <c r="L2390" s="4" t="s">
        <v>5</v>
      </c>
      <c r="M2390" s="9">
        <v>1</v>
      </c>
      <c r="N2390" s="6">
        <v>80.959999999999994</v>
      </c>
      <c r="O2390" s="7">
        <v>0.1</v>
      </c>
      <c r="P2390" s="6">
        <v>43.86</v>
      </c>
      <c r="Q2390" s="6">
        <f t="shared" si="148"/>
        <v>72.86399999999999</v>
      </c>
      <c r="R2390" s="6">
        <f t="shared" si="149"/>
        <v>43.86</v>
      </c>
      <c r="S2390" s="6">
        <f t="shared" si="150"/>
        <v>29.003999999999991</v>
      </c>
      <c r="T2390" s="8">
        <f t="shared" si="151"/>
        <v>0.39805665349143604</v>
      </c>
      <c r="U2390" s="5">
        <f>YEAR(SalesDataTable[[#This Row],[Order Date]])</f>
        <v>2026</v>
      </c>
      <c r="V2390" s="8" t="str">
        <f>"Q"&amp;ROUNDUP(MONTH(SalesDataTable[[#This Row],[Order Date]])/3,0)</f>
        <v>Q4</v>
      </c>
      <c r="W2390" s="9">
        <f>MONTH(SalesDataTable[[#This Row],[Order Date]])</f>
        <v>11</v>
      </c>
      <c r="X2390" s="8" t="str">
        <f>TEXT(SalesDataTable[[#This Row],[Order Date]],"mmm")</f>
        <v>Nov</v>
      </c>
    </row>
    <row r="2391" spans="1:24" ht="16">
      <c r="A2391" s="2">
        <v>554</v>
      </c>
      <c r="B2391" s="3">
        <v>46344</v>
      </c>
      <c r="C2391" s="5">
        <f>YEAR(SalesDataTable[[#This Row],[Order Date]])</f>
        <v>2026</v>
      </c>
      <c r="D2391" s="14" t="str">
        <f>"Q"&amp;ROUNDUP(MONTH(SalesDataTable[[#This Row],[Order Date]])/3,0)</f>
        <v>Q4</v>
      </c>
      <c r="E2391" s="5">
        <f>MONTH(SalesDataTable[[#This Row],[Order Date]])</f>
        <v>11</v>
      </c>
      <c r="F2391" s="5" t="str">
        <f>TEXT(SalesDataTable[[#This Row],[Order Date]], "MMM")</f>
        <v>Nov</v>
      </c>
      <c r="G2391" s="4" t="s">
        <v>11</v>
      </c>
      <c r="H2391" s="4" t="s">
        <v>25</v>
      </c>
      <c r="I2391" s="4" t="s">
        <v>28</v>
      </c>
      <c r="J2391" s="4" t="s">
        <v>16</v>
      </c>
      <c r="K2391" s="4" t="s">
        <v>34</v>
      </c>
      <c r="L2391" s="4" t="s">
        <v>42</v>
      </c>
      <c r="M2391" s="9">
        <v>1</v>
      </c>
      <c r="N2391" s="6">
        <v>36.380000000000003</v>
      </c>
      <c r="O2391" s="7">
        <v>0.05</v>
      </c>
      <c r="P2391" s="6">
        <v>14.06</v>
      </c>
      <c r="Q2391" s="6">
        <f t="shared" si="148"/>
        <v>34.561</v>
      </c>
      <c r="R2391" s="6">
        <f t="shared" si="149"/>
        <v>14.06</v>
      </c>
      <c r="S2391" s="6">
        <f t="shared" si="150"/>
        <v>20.500999999999998</v>
      </c>
      <c r="T2391" s="8">
        <f t="shared" si="151"/>
        <v>0.59318306761957118</v>
      </c>
      <c r="U2391" s="5">
        <f>YEAR(SalesDataTable[[#This Row],[Order Date]])</f>
        <v>2026</v>
      </c>
      <c r="V2391" s="8" t="str">
        <f>"Q"&amp;ROUNDUP(MONTH(SalesDataTable[[#This Row],[Order Date]])/3,0)</f>
        <v>Q4</v>
      </c>
      <c r="W2391" s="9">
        <f>MONTH(SalesDataTable[[#This Row],[Order Date]])</f>
        <v>11</v>
      </c>
      <c r="X2391" s="8" t="str">
        <f>TEXT(SalesDataTable[[#This Row],[Order Date]],"mmm")</f>
        <v>Nov</v>
      </c>
    </row>
    <row r="2392" spans="1:24" ht="16">
      <c r="A2392" s="2">
        <v>1205</v>
      </c>
      <c r="B2392" s="3">
        <v>46344</v>
      </c>
      <c r="C2392" s="5">
        <f>YEAR(SalesDataTable[[#This Row],[Order Date]])</f>
        <v>2026</v>
      </c>
      <c r="D2392" s="14" t="str">
        <f>"Q"&amp;ROUNDUP(MONTH(SalesDataTable[[#This Row],[Order Date]])/3,0)</f>
        <v>Q4</v>
      </c>
      <c r="E2392" s="5">
        <f>MONTH(SalesDataTable[[#This Row],[Order Date]])</f>
        <v>11</v>
      </c>
      <c r="F2392" s="5" t="str">
        <f>TEXT(SalesDataTable[[#This Row],[Order Date]], "MMM")</f>
        <v>Nov</v>
      </c>
      <c r="G2392" s="4" t="s">
        <v>20</v>
      </c>
      <c r="H2392" s="4" t="s">
        <v>47</v>
      </c>
      <c r="I2392" s="4" t="s">
        <v>2</v>
      </c>
      <c r="J2392" s="4" t="s">
        <v>3</v>
      </c>
      <c r="K2392" s="4" t="s">
        <v>4</v>
      </c>
      <c r="L2392" s="4" t="s">
        <v>30</v>
      </c>
      <c r="M2392" s="9">
        <v>2</v>
      </c>
      <c r="N2392" s="6">
        <v>100.72</v>
      </c>
      <c r="O2392" s="7">
        <v>0.1</v>
      </c>
      <c r="P2392" s="6">
        <v>51.68</v>
      </c>
      <c r="Q2392" s="6">
        <f t="shared" si="148"/>
        <v>181.29599999999999</v>
      </c>
      <c r="R2392" s="6">
        <f t="shared" si="149"/>
        <v>103.36</v>
      </c>
      <c r="S2392" s="6">
        <f t="shared" si="150"/>
        <v>77.935999999999993</v>
      </c>
      <c r="T2392" s="8">
        <f t="shared" si="151"/>
        <v>0.42988262289294854</v>
      </c>
      <c r="U2392" s="5">
        <f>YEAR(SalesDataTable[[#This Row],[Order Date]])</f>
        <v>2026</v>
      </c>
      <c r="V2392" s="8" t="str">
        <f>"Q"&amp;ROUNDUP(MONTH(SalesDataTable[[#This Row],[Order Date]])/3,0)</f>
        <v>Q4</v>
      </c>
      <c r="W2392" s="9">
        <f>MONTH(SalesDataTable[[#This Row],[Order Date]])</f>
        <v>11</v>
      </c>
      <c r="X2392" s="8" t="str">
        <f>TEXT(SalesDataTable[[#This Row],[Order Date]],"mmm")</f>
        <v>Nov</v>
      </c>
    </row>
    <row r="2393" spans="1:24" ht="16">
      <c r="A2393" s="2">
        <v>1979</v>
      </c>
      <c r="B2393" s="3">
        <v>46344</v>
      </c>
      <c r="C2393" s="5">
        <f>YEAR(SalesDataTable[[#This Row],[Order Date]])</f>
        <v>2026</v>
      </c>
      <c r="D2393" s="14" t="str">
        <f>"Q"&amp;ROUNDUP(MONTH(SalesDataTable[[#This Row],[Order Date]])/3,0)</f>
        <v>Q4</v>
      </c>
      <c r="E2393" s="5">
        <f>MONTH(SalesDataTable[[#This Row],[Order Date]])</f>
        <v>11</v>
      </c>
      <c r="F2393" s="5" t="str">
        <f>TEXT(SalesDataTable[[#This Row],[Order Date]], "MMM")</f>
        <v>Nov</v>
      </c>
      <c r="G2393" s="4" t="s">
        <v>6</v>
      </c>
      <c r="H2393" s="4" t="s">
        <v>41</v>
      </c>
      <c r="I2393" s="4" t="s">
        <v>19</v>
      </c>
      <c r="J2393" s="4" t="s">
        <v>3</v>
      </c>
      <c r="K2393" s="4" t="s">
        <v>23</v>
      </c>
      <c r="L2393" s="4" t="s">
        <v>51</v>
      </c>
      <c r="M2393" s="9">
        <v>3</v>
      </c>
      <c r="N2393" s="6">
        <v>120.29</v>
      </c>
      <c r="O2393" s="7">
        <v>0</v>
      </c>
      <c r="P2393" s="6">
        <v>62.04</v>
      </c>
      <c r="Q2393" s="6">
        <f t="shared" si="148"/>
        <v>360.87</v>
      </c>
      <c r="R2393" s="6">
        <f t="shared" si="149"/>
        <v>186.12</v>
      </c>
      <c r="S2393" s="6">
        <f t="shared" si="150"/>
        <v>174.75</v>
      </c>
      <c r="T2393" s="8">
        <f t="shared" si="151"/>
        <v>0.48424640452240419</v>
      </c>
      <c r="U2393" s="5">
        <f>YEAR(SalesDataTable[[#This Row],[Order Date]])</f>
        <v>2026</v>
      </c>
      <c r="V2393" s="8" t="str">
        <f>"Q"&amp;ROUNDUP(MONTH(SalesDataTable[[#This Row],[Order Date]])/3,0)</f>
        <v>Q4</v>
      </c>
      <c r="W2393" s="9">
        <f>MONTH(SalesDataTable[[#This Row],[Order Date]])</f>
        <v>11</v>
      </c>
      <c r="X2393" s="8" t="str">
        <f>TEXT(SalesDataTable[[#This Row],[Order Date]],"mmm")</f>
        <v>Nov</v>
      </c>
    </row>
    <row r="2394" spans="1:24" ht="16">
      <c r="A2394" s="2">
        <v>2151</v>
      </c>
      <c r="B2394" s="3">
        <v>46344</v>
      </c>
      <c r="C2394" s="5">
        <f>YEAR(SalesDataTable[[#This Row],[Order Date]])</f>
        <v>2026</v>
      </c>
      <c r="D2394" s="14" t="str">
        <f>"Q"&amp;ROUNDUP(MONTH(SalesDataTable[[#This Row],[Order Date]])/3,0)</f>
        <v>Q4</v>
      </c>
      <c r="E2394" s="5">
        <f>MONTH(SalesDataTable[[#This Row],[Order Date]])</f>
        <v>11</v>
      </c>
      <c r="F2394" s="5" t="str">
        <f>TEXT(SalesDataTable[[#This Row],[Order Date]], "MMM")</f>
        <v>Nov</v>
      </c>
      <c r="G2394" s="4" t="s">
        <v>6</v>
      </c>
      <c r="H2394" s="4" t="s">
        <v>7</v>
      </c>
      <c r="I2394" s="4" t="s">
        <v>2</v>
      </c>
      <c r="J2394" s="4" t="s">
        <v>13</v>
      </c>
      <c r="K2394" s="4" t="s">
        <v>23</v>
      </c>
      <c r="L2394" s="4" t="s">
        <v>51</v>
      </c>
      <c r="M2394" s="9">
        <v>2</v>
      </c>
      <c r="N2394" s="6">
        <v>124.18</v>
      </c>
      <c r="O2394" s="7">
        <v>0.15</v>
      </c>
      <c r="P2394" s="6">
        <v>60.72</v>
      </c>
      <c r="Q2394" s="6">
        <f t="shared" si="148"/>
        <v>211.10599999999999</v>
      </c>
      <c r="R2394" s="6">
        <f t="shared" si="149"/>
        <v>121.44</v>
      </c>
      <c r="S2394" s="6">
        <f t="shared" si="150"/>
        <v>89.665999999999997</v>
      </c>
      <c r="T2394" s="8">
        <f t="shared" si="151"/>
        <v>0.42474396748552862</v>
      </c>
      <c r="U2394" s="5">
        <f>YEAR(SalesDataTable[[#This Row],[Order Date]])</f>
        <v>2026</v>
      </c>
      <c r="V2394" s="8" t="str">
        <f>"Q"&amp;ROUNDUP(MONTH(SalesDataTable[[#This Row],[Order Date]])/3,0)</f>
        <v>Q4</v>
      </c>
      <c r="W2394" s="9">
        <f>MONTH(SalesDataTable[[#This Row],[Order Date]])</f>
        <v>11</v>
      </c>
      <c r="X2394" s="8" t="str">
        <f>TEXT(SalesDataTable[[#This Row],[Order Date]],"mmm")</f>
        <v>Nov</v>
      </c>
    </row>
    <row r="2395" spans="1:24" ht="16">
      <c r="A2395" s="2">
        <v>2730</v>
      </c>
      <c r="B2395" s="3">
        <v>46344</v>
      </c>
      <c r="C2395" s="5">
        <f>YEAR(SalesDataTable[[#This Row],[Order Date]])</f>
        <v>2026</v>
      </c>
      <c r="D2395" s="14" t="str">
        <f>"Q"&amp;ROUNDUP(MONTH(SalesDataTable[[#This Row],[Order Date]])/3,0)</f>
        <v>Q4</v>
      </c>
      <c r="E2395" s="5">
        <f>MONTH(SalesDataTable[[#This Row],[Order Date]])</f>
        <v>11</v>
      </c>
      <c r="F2395" s="5" t="str">
        <f>TEXT(SalesDataTable[[#This Row],[Order Date]], "MMM")</f>
        <v>Nov</v>
      </c>
      <c r="G2395" s="4" t="s">
        <v>0</v>
      </c>
      <c r="H2395" s="4" t="s">
        <v>1</v>
      </c>
      <c r="I2395" s="4" t="s">
        <v>2</v>
      </c>
      <c r="J2395" s="4" t="s">
        <v>3</v>
      </c>
      <c r="K2395" s="4" t="s">
        <v>9</v>
      </c>
      <c r="L2395" s="4" t="s">
        <v>37</v>
      </c>
      <c r="M2395" s="9">
        <v>3</v>
      </c>
      <c r="N2395" s="6">
        <v>154.07</v>
      </c>
      <c r="O2395" s="7">
        <v>0.05</v>
      </c>
      <c r="P2395" s="6">
        <v>77.73</v>
      </c>
      <c r="Q2395" s="6">
        <f t="shared" si="148"/>
        <v>439.09949999999998</v>
      </c>
      <c r="R2395" s="6">
        <f t="shared" si="149"/>
        <v>233.19</v>
      </c>
      <c r="S2395" s="6">
        <f t="shared" si="150"/>
        <v>205.90949999999998</v>
      </c>
      <c r="T2395" s="8">
        <f t="shared" si="151"/>
        <v>0.46893585622393102</v>
      </c>
      <c r="U2395" s="5">
        <f>YEAR(SalesDataTable[[#This Row],[Order Date]])</f>
        <v>2026</v>
      </c>
      <c r="V2395" s="8" t="str">
        <f>"Q"&amp;ROUNDUP(MONTH(SalesDataTable[[#This Row],[Order Date]])/3,0)</f>
        <v>Q4</v>
      </c>
      <c r="W2395" s="9">
        <f>MONTH(SalesDataTable[[#This Row],[Order Date]])</f>
        <v>11</v>
      </c>
      <c r="X2395" s="8" t="str">
        <f>TEXT(SalesDataTable[[#This Row],[Order Date]],"mmm")</f>
        <v>Nov</v>
      </c>
    </row>
    <row r="2396" spans="1:24" ht="16">
      <c r="A2396" s="2">
        <v>2779</v>
      </c>
      <c r="B2396" s="3">
        <v>46344</v>
      </c>
      <c r="C2396" s="5">
        <f>YEAR(SalesDataTable[[#This Row],[Order Date]])</f>
        <v>2026</v>
      </c>
      <c r="D2396" s="14" t="str">
        <f>"Q"&amp;ROUNDUP(MONTH(SalesDataTable[[#This Row],[Order Date]])/3,0)</f>
        <v>Q4</v>
      </c>
      <c r="E2396" s="5">
        <f>MONTH(SalesDataTable[[#This Row],[Order Date]])</f>
        <v>11</v>
      </c>
      <c r="F2396" s="5" t="str">
        <f>TEXT(SalesDataTable[[#This Row],[Order Date]], "MMM")</f>
        <v>Nov</v>
      </c>
      <c r="G2396" s="4" t="s">
        <v>0</v>
      </c>
      <c r="H2396" s="4" t="s">
        <v>50</v>
      </c>
      <c r="I2396" s="4" t="s">
        <v>8</v>
      </c>
      <c r="J2396" s="4" t="s">
        <v>16</v>
      </c>
      <c r="K2396" s="4" t="s">
        <v>34</v>
      </c>
      <c r="L2396" s="4" t="s">
        <v>38</v>
      </c>
      <c r="M2396" s="9">
        <v>4</v>
      </c>
      <c r="N2396" s="6">
        <v>123.4</v>
      </c>
      <c r="O2396" s="7">
        <v>0.05</v>
      </c>
      <c r="P2396" s="6">
        <v>70.930000000000007</v>
      </c>
      <c r="Q2396" s="6">
        <f t="shared" si="148"/>
        <v>468.92</v>
      </c>
      <c r="R2396" s="6">
        <f t="shared" si="149"/>
        <v>283.72000000000003</v>
      </c>
      <c r="S2396" s="6">
        <f t="shared" si="150"/>
        <v>185.2</v>
      </c>
      <c r="T2396" s="8">
        <f t="shared" si="151"/>
        <v>0.3949500980977565</v>
      </c>
      <c r="U2396" s="5">
        <f>YEAR(SalesDataTable[[#This Row],[Order Date]])</f>
        <v>2026</v>
      </c>
      <c r="V2396" s="8" t="str">
        <f>"Q"&amp;ROUNDUP(MONTH(SalesDataTable[[#This Row],[Order Date]])/3,0)</f>
        <v>Q4</v>
      </c>
      <c r="W2396" s="9">
        <f>MONTH(SalesDataTable[[#This Row],[Order Date]])</f>
        <v>11</v>
      </c>
      <c r="X2396" s="8" t="str">
        <f>TEXT(SalesDataTable[[#This Row],[Order Date]],"mmm")</f>
        <v>Nov</v>
      </c>
    </row>
    <row r="2397" spans="1:24" ht="16">
      <c r="A2397" s="2">
        <v>2853</v>
      </c>
      <c r="B2397" s="3">
        <v>46344</v>
      </c>
      <c r="C2397" s="5">
        <f>YEAR(SalesDataTable[[#This Row],[Order Date]])</f>
        <v>2026</v>
      </c>
      <c r="D2397" s="14" t="str">
        <f>"Q"&amp;ROUNDUP(MONTH(SalesDataTable[[#This Row],[Order Date]])/3,0)</f>
        <v>Q4</v>
      </c>
      <c r="E2397" s="5">
        <f>MONTH(SalesDataTable[[#This Row],[Order Date]])</f>
        <v>11</v>
      </c>
      <c r="F2397" s="5" t="str">
        <f>TEXT(SalesDataTable[[#This Row],[Order Date]], "MMM")</f>
        <v>Nov</v>
      </c>
      <c r="G2397" s="4" t="s">
        <v>11</v>
      </c>
      <c r="H2397" s="4" t="s">
        <v>18</v>
      </c>
      <c r="I2397" s="4" t="s">
        <v>2</v>
      </c>
      <c r="J2397" s="4" t="s">
        <v>13</v>
      </c>
      <c r="K2397" s="4" t="s">
        <v>4</v>
      </c>
      <c r="L2397" s="4" t="s">
        <v>30</v>
      </c>
      <c r="M2397" s="9">
        <v>1</v>
      </c>
      <c r="N2397" s="6">
        <v>104.64</v>
      </c>
      <c r="O2397" s="7">
        <v>0</v>
      </c>
      <c r="P2397" s="6">
        <v>50.79</v>
      </c>
      <c r="Q2397" s="6">
        <f t="shared" si="148"/>
        <v>104.64</v>
      </c>
      <c r="R2397" s="6">
        <f t="shared" si="149"/>
        <v>50.79</v>
      </c>
      <c r="S2397" s="6">
        <f t="shared" si="150"/>
        <v>53.85</v>
      </c>
      <c r="T2397" s="8">
        <f t="shared" si="151"/>
        <v>0.51462155963302758</v>
      </c>
      <c r="U2397" s="5">
        <f>YEAR(SalesDataTable[[#This Row],[Order Date]])</f>
        <v>2026</v>
      </c>
      <c r="V2397" s="8" t="str">
        <f>"Q"&amp;ROUNDUP(MONTH(SalesDataTable[[#This Row],[Order Date]])/3,0)</f>
        <v>Q4</v>
      </c>
      <c r="W2397" s="9">
        <f>MONTH(SalesDataTable[[#This Row],[Order Date]])</f>
        <v>11</v>
      </c>
      <c r="X2397" s="8" t="str">
        <f>TEXT(SalesDataTable[[#This Row],[Order Date]],"mmm")</f>
        <v>Nov</v>
      </c>
    </row>
    <row r="2398" spans="1:24" ht="16">
      <c r="A2398" s="2">
        <v>3825</v>
      </c>
      <c r="B2398" s="3">
        <v>46344</v>
      </c>
      <c r="C2398" s="5">
        <f>YEAR(SalesDataTable[[#This Row],[Order Date]])</f>
        <v>2026</v>
      </c>
      <c r="D2398" s="14" t="str">
        <f>"Q"&amp;ROUNDUP(MONTH(SalesDataTable[[#This Row],[Order Date]])/3,0)</f>
        <v>Q4</v>
      </c>
      <c r="E2398" s="5">
        <f>MONTH(SalesDataTable[[#This Row],[Order Date]])</f>
        <v>11</v>
      </c>
      <c r="F2398" s="5" t="str">
        <f>TEXT(SalesDataTable[[#This Row],[Order Date]], "MMM")</f>
        <v>Nov</v>
      </c>
      <c r="G2398" s="4" t="s">
        <v>20</v>
      </c>
      <c r="H2398" s="4" t="s">
        <v>33</v>
      </c>
      <c r="I2398" s="4" t="s">
        <v>2</v>
      </c>
      <c r="J2398" s="4" t="s">
        <v>13</v>
      </c>
      <c r="K2398" s="4" t="s">
        <v>14</v>
      </c>
      <c r="L2398" s="4" t="s">
        <v>32</v>
      </c>
      <c r="M2398" s="9">
        <v>2</v>
      </c>
      <c r="N2398" s="6">
        <v>46.44</v>
      </c>
      <c r="O2398" s="7">
        <v>0.1</v>
      </c>
      <c r="P2398" s="6">
        <v>18.190000000000001</v>
      </c>
      <c r="Q2398" s="6">
        <f t="shared" si="148"/>
        <v>83.591999999999999</v>
      </c>
      <c r="R2398" s="6">
        <f t="shared" si="149"/>
        <v>36.380000000000003</v>
      </c>
      <c r="S2398" s="6">
        <f t="shared" si="150"/>
        <v>47.211999999999996</v>
      </c>
      <c r="T2398" s="8">
        <f t="shared" si="151"/>
        <v>0.56479088908029473</v>
      </c>
      <c r="U2398" s="5">
        <f>YEAR(SalesDataTable[[#This Row],[Order Date]])</f>
        <v>2026</v>
      </c>
      <c r="V2398" s="8" t="str">
        <f>"Q"&amp;ROUNDUP(MONTH(SalesDataTable[[#This Row],[Order Date]])/3,0)</f>
        <v>Q4</v>
      </c>
      <c r="W2398" s="9">
        <f>MONTH(SalesDataTable[[#This Row],[Order Date]])</f>
        <v>11</v>
      </c>
      <c r="X2398" s="8" t="str">
        <f>TEXT(SalesDataTable[[#This Row],[Order Date]],"mmm")</f>
        <v>Nov</v>
      </c>
    </row>
    <row r="2399" spans="1:24" ht="16">
      <c r="A2399" s="2">
        <v>4808</v>
      </c>
      <c r="B2399" s="3">
        <v>46344</v>
      </c>
      <c r="C2399" s="5">
        <f>YEAR(SalesDataTable[[#This Row],[Order Date]])</f>
        <v>2026</v>
      </c>
      <c r="D2399" s="14" t="str">
        <f>"Q"&amp;ROUNDUP(MONTH(SalesDataTable[[#This Row],[Order Date]])/3,0)</f>
        <v>Q4</v>
      </c>
      <c r="E2399" s="5">
        <f>MONTH(SalesDataTable[[#This Row],[Order Date]])</f>
        <v>11</v>
      </c>
      <c r="F2399" s="5" t="str">
        <f>TEXT(SalesDataTable[[#This Row],[Order Date]], "MMM")</f>
        <v>Nov</v>
      </c>
      <c r="G2399" s="4" t="s">
        <v>11</v>
      </c>
      <c r="H2399" s="4" t="s">
        <v>52</v>
      </c>
      <c r="I2399" s="4" t="s">
        <v>2</v>
      </c>
      <c r="J2399" s="4" t="s">
        <v>13</v>
      </c>
      <c r="K2399" s="4" t="s">
        <v>23</v>
      </c>
      <c r="L2399" s="4" t="s">
        <v>40</v>
      </c>
      <c r="M2399" s="9">
        <v>2</v>
      </c>
      <c r="N2399" s="6">
        <v>81.67</v>
      </c>
      <c r="O2399" s="7">
        <v>0.05</v>
      </c>
      <c r="P2399" s="6">
        <v>40.43</v>
      </c>
      <c r="Q2399" s="6">
        <f t="shared" si="148"/>
        <v>155.173</v>
      </c>
      <c r="R2399" s="6">
        <f t="shared" si="149"/>
        <v>80.86</v>
      </c>
      <c r="S2399" s="6">
        <f t="shared" si="150"/>
        <v>74.313000000000002</v>
      </c>
      <c r="T2399" s="8">
        <f t="shared" si="151"/>
        <v>0.4789041908063903</v>
      </c>
      <c r="U2399" s="5">
        <f>YEAR(SalesDataTable[[#This Row],[Order Date]])</f>
        <v>2026</v>
      </c>
      <c r="V2399" s="8" t="str">
        <f>"Q"&amp;ROUNDUP(MONTH(SalesDataTable[[#This Row],[Order Date]])/3,0)</f>
        <v>Q4</v>
      </c>
      <c r="W2399" s="9">
        <f>MONTH(SalesDataTable[[#This Row],[Order Date]])</f>
        <v>11</v>
      </c>
      <c r="X2399" s="8" t="str">
        <f>TEXT(SalesDataTable[[#This Row],[Order Date]],"mmm")</f>
        <v>Nov</v>
      </c>
    </row>
    <row r="2400" spans="1:24" ht="16">
      <c r="A2400" s="2">
        <v>5131</v>
      </c>
      <c r="B2400" s="3">
        <v>46344</v>
      </c>
      <c r="C2400" s="5">
        <f>YEAR(SalesDataTable[[#This Row],[Order Date]])</f>
        <v>2026</v>
      </c>
      <c r="D2400" s="14" t="str">
        <f>"Q"&amp;ROUNDUP(MONTH(SalesDataTable[[#This Row],[Order Date]])/3,0)</f>
        <v>Q4</v>
      </c>
      <c r="E2400" s="5">
        <f>MONTH(SalesDataTable[[#This Row],[Order Date]])</f>
        <v>11</v>
      </c>
      <c r="F2400" s="5" t="str">
        <f>TEXT(SalesDataTable[[#This Row],[Order Date]], "MMM")</f>
        <v>Nov</v>
      </c>
      <c r="G2400" s="4" t="s">
        <v>20</v>
      </c>
      <c r="H2400" s="4" t="s">
        <v>33</v>
      </c>
      <c r="I2400" s="4" t="s">
        <v>19</v>
      </c>
      <c r="J2400" s="4" t="s">
        <v>13</v>
      </c>
      <c r="K2400" s="4" t="s">
        <v>9</v>
      </c>
      <c r="L2400" s="4" t="s">
        <v>46</v>
      </c>
      <c r="M2400" s="9">
        <v>3</v>
      </c>
      <c r="N2400" s="6">
        <v>70.599999999999994</v>
      </c>
      <c r="O2400" s="7">
        <v>0.05</v>
      </c>
      <c r="P2400" s="6">
        <v>32.68</v>
      </c>
      <c r="Q2400" s="6">
        <f t="shared" si="148"/>
        <v>201.20999999999998</v>
      </c>
      <c r="R2400" s="6">
        <f t="shared" si="149"/>
        <v>98.039999999999992</v>
      </c>
      <c r="S2400" s="6">
        <f t="shared" si="150"/>
        <v>103.16999999999999</v>
      </c>
      <c r="T2400" s="8">
        <f t="shared" si="151"/>
        <v>0.5127478753541076</v>
      </c>
      <c r="U2400" s="5">
        <f>YEAR(SalesDataTable[[#This Row],[Order Date]])</f>
        <v>2026</v>
      </c>
      <c r="V2400" s="8" t="str">
        <f>"Q"&amp;ROUNDUP(MONTH(SalesDataTable[[#This Row],[Order Date]])/3,0)</f>
        <v>Q4</v>
      </c>
      <c r="W2400" s="9">
        <f>MONTH(SalesDataTable[[#This Row],[Order Date]])</f>
        <v>11</v>
      </c>
      <c r="X2400" s="8" t="str">
        <f>TEXT(SalesDataTable[[#This Row],[Order Date]],"mmm")</f>
        <v>Nov</v>
      </c>
    </row>
    <row r="2401" spans="1:24" ht="16">
      <c r="A2401" s="2">
        <v>1502</v>
      </c>
      <c r="B2401" s="3">
        <v>46345</v>
      </c>
      <c r="C2401" s="5">
        <f>YEAR(SalesDataTable[[#This Row],[Order Date]])</f>
        <v>2026</v>
      </c>
      <c r="D2401" s="14" t="str">
        <f>"Q"&amp;ROUNDUP(MONTH(SalesDataTable[[#This Row],[Order Date]])/3,0)</f>
        <v>Q4</v>
      </c>
      <c r="E2401" s="5">
        <f>MONTH(SalesDataTable[[#This Row],[Order Date]])</f>
        <v>11</v>
      </c>
      <c r="F2401" s="5" t="str">
        <f>TEXT(SalesDataTable[[#This Row],[Order Date]], "MMM")</f>
        <v>Nov</v>
      </c>
      <c r="G2401" s="4" t="s">
        <v>20</v>
      </c>
      <c r="H2401" s="4" t="s">
        <v>31</v>
      </c>
      <c r="I2401" s="4" t="s">
        <v>28</v>
      </c>
      <c r="J2401" s="4" t="s">
        <v>13</v>
      </c>
      <c r="K2401" s="4" t="s">
        <v>34</v>
      </c>
      <c r="L2401" s="4" t="s">
        <v>42</v>
      </c>
      <c r="M2401" s="9">
        <v>1</v>
      </c>
      <c r="N2401" s="6">
        <v>35.770000000000003</v>
      </c>
      <c r="O2401" s="7">
        <v>0.15</v>
      </c>
      <c r="P2401" s="6">
        <v>13.69</v>
      </c>
      <c r="Q2401" s="6">
        <f t="shared" si="148"/>
        <v>30.404500000000002</v>
      </c>
      <c r="R2401" s="6">
        <f t="shared" si="149"/>
        <v>13.69</v>
      </c>
      <c r="S2401" s="6">
        <f t="shared" si="150"/>
        <v>16.714500000000001</v>
      </c>
      <c r="T2401" s="8">
        <f t="shared" si="151"/>
        <v>0.54973770330049831</v>
      </c>
      <c r="U2401" s="5">
        <f>YEAR(SalesDataTable[[#This Row],[Order Date]])</f>
        <v>2026</v>
      </c>
      <c r="V2401" s="8" t="str">
        <f>"Q"&amp;ROUNDUP(MONTH(SalesDataTable[[#This Row],[Order Date]])/3,0)</f>
        <v>Q4</v>
      </c>
      <c r="W2401" s="9">
        <f>MONTH(SalesDataTable[[#This Row],[Order Date]])</f>
        <v>11</v>
      </c>
      <c r="X2401" s="8" t="str">
        <f>TEXT(SalesDataTable[[#This Row],[Order Date]],"mmm")</f>
        <v>Nov</v>
      </c>
    </row>
    <row r="2402" spans="1:24" ht="16">
      <c r="A2402" s="2">
        <v>2470</v>
      </c>
      <c r="B2402" s="3">
        <v>46345</v>
      </c>
      <c r="C2402" s="5">
        <f>YEAR(SalesDataTable[[#This Row],[Order Date]])</f>
        <v>2026</v>
      </c>
      <c r="D2402" s="14" t="str">
        <f>"Q"&amp;ROUNDUP(MONTH(SalesDataTable[[#This Row],[Order Date]])/3,0)</f>
        <v>Q4</v>
      </c>
      <c r="E2402" s="5">
        <f>MONTH(SalesDataTable[[#This Row],[Order Date]])</f>
        <v>11</v>
      </c>
      <c r="F2402" s="5" t="str">
        <f>TEXT(SalesDataTable[[#This Row],[Order Date]], "MMM")</f>
        <v>Nov</v>
      </c>
      <c r="G2402" s="4" t="s">
        <v>6</v>
      </c>
      <c r="H2402" s="4" t="s">
        <v>27</v>
      </c>
      <c r="I2402" s="4" t="s">
        <v>19</v>
      </c>
      <c r="J2402" s="4" t="s">
        <v>16</v>
      </c>
      <c r="K2402" s="4" t="s">
        <v>9</v>
      </c>
      <c r="L2402" s="4" t="s">
        <v>10</v>
      </c>
      <c r="M2402" s="9">
        <v>1</v>
      </c>
      <c r="N2402" s="6">
        <v>92.13</v>
      </c>
      <c r="O2402" s="7">
        <v>0.15</v>
      </c>
      <c r="P2402" s="6">
        <v>45.85</v>
      </c>
      <c r="Q2402" s="6">
        <f t="shared" si="148"/>
        <v>78.31049999999999</v>
      </c>
      <c r="R2402" s="6">
        <f t="shared" si="149"/>
        <v>45.85</v>
      </c>
      <c r="S2402" s="6">
        <f t="shared" si="150"/>
        <v>32.460499999999989</v>
      </c>
      <c r="T2402" s="8">
        <f t="shared" si="151"/>
        <v>0.41451018701195874</v>
      </c>
      <c r="U2402" s="5">
        <f>YEAR(SalesDataTable[[#This Row],[Order Date]])</f>
        <v>2026</v>
      </c>
      <c r="V2402" s="8" t="str">
        <f>"Q"&amp;ROUNDUP(MONTH(SalesDataTable[[#This Row],[Order Date]])/3,0)</f>
        <v>Q4</v>
      </c>
      <c r="W2402" s="9">
        <f>MONTH(SalesDataTable[[#This Row],[Order Date]])</f>
        <v>11</v>
      </c>
      <c r="X2402" s="8" t="str">
        <f>TEXT(SalesDataTable[[#This Row],[Order Date]],"mmm")</f>
        <v>Nov</v>
      </c>
    </row>
    <row r="2403" spans="1:24" ht="16">
      <c r="A2403" s="2">
        <v>3452</v>
      </c>
      <c r="B2403" s="3">
        <v>46345</v>
      </c>
      <c r="C2403" s="5">
        <f>YEAR(SalesDataTable[[#This Row],[Order Date]])</f>
        <v>2026</v>
      </c>
      <c r="D2403" s="14" t="str">
        <f>"Q"&amp;ROUNDUP(MONTH(SalesDataTable[[#This Row],[Order Date]])/3,0)</f>
        <v>Q4</v>
      </c>
      <c r="E2403" s="5">
        <f>MONTH(SalesDataTable[[#This Row],[Order Date]])</f>
        <v>11</v>
      </c>
      <c r="F2403" s="5" t="str">
        <f>TEXT(SalesDataTable[[#This Row],[Order Date]], "MMM")</f>
        <v>Nov</v>
      </c>
      <c r="G2403" s="4" t="s">
        <v>6</v>
      </c>
      <c r="H2403" s="4" t="s">
        <v>43</v>
      </c>
      <c r="I2403" s="4" t="s">
        <v>2</v>
      </c>
      <c r="J2403" s="4" t="s">
        <v>3</v>
      </c>
      <c r="K2403" s="4" t="s">
        <v>9</v>
      </c>
      <c r="L2403" s="4" t="s">
        <v>37</v>
      </c>
      <c r="M2403" s="9">
        <v>5</v>
      </c>
      <c r="N2403" s="6">
        <v>151.09</v>
      </c>
      <c r="O2403" s="7">
        <v>0.05</v>
      </c>
      <c r="P2403" s="6">
        <v>79.33</v>
      </c>
      <c r="Q2403" s="6">
        <f t="shared" si="148"/>
        <v>717.67750000000001</v>
      </c>
      <c r="R2403" s="6">
        <f t="shared" si="149"/>
        <v>396.65</v>
      </c>
      <c r="S2403" s="6">
        <f t="shared" si="150"/>
        <v>321.02750000000003</v>
      </c>
      <c r="T2403" s="8">
        <f t="shared" si="151"/>
        <v>0.44731442744129507</v>
      </c>
      <c r="U2403" s="5">
        <f>YEAR(SalesDataTable[[#This Row],[Order Date]])</f>
        <v>2026</v>
      </c>
      <c r="V2403" s="8" t="str">
        <f>"Q"&amp;ROUNDUP(MONTH(SalesDataTable[[#This Row],[Order Date]])/3,0)</f>
        <v>Q4</v>
      </c>
      <c r="W2403" s="9">
        <f>MONTH(SalesDataTable[[#This Row],[Order Date]])</f>
        <v>11</v>
      </c>
      <c r="X2403" s="8" t="str">
        <f>TEXT(SalesDataTable[[#This Row],[Order Date]],"mmm")</f>
        <v>Nov</v>
      </c>
    </row>
    <row r="2404" spans="1:24" ht="16">
      <c r="A2404" s="2">
        <v>4207</v>
      </c>
      <c r="B2404" s="3">
        <v>46345</v>
      </c>
      <c r="C2404" s="5">
        <f>YEAR(SalesDataTable[[#This Row],[Order Date]])</f>
        <v>2026</v>
      </c>
      <c r="D2404" s="14" t="str">
        <f>"Q"&amp;ROUNDUP(MONTH(SalesDataTable[[#This Row],[Order Date]])/3,0)</f>
        <v>Q4</v>
      </c>
      <c r="E2404" s="5">
        <f>MONTH(SalesDataTable[[#This Row],[Order Date]])</f>
        <v>11</v>
      </c>
      <c r="F2404" s="5" t="str">
        <f>TEXT(SalesDataTable[[#This Row],[Order Date]], "MMM")</f>
        <v>Nov</v>
      </c>
      <c r="G2404" s="4" t="s">
        <v>6</v>
      </c>
      <c r="H2404" s="4" t="s">
        <v>43</v>
      </c>
      <c r="I2404" s="4" t="s">
        <v>2</v>
      </c>
      <c r="J2404" s="4" t="s">
        <v>13</v>
      </c>
      <c r="K2404" s="4" t="s">
        <v>4</v>
      </c>
      <c r="L2404" s="4" t="s">
        <v>30</v>
      </c>
      <c r="M2404" s="9">
        <v>2</v>
      </c>
      <c r="N2404" s="6">
        <v>103.99</v>
      </c>
      <c r="O2404" s="7">
        <v>0</v>
      </c>
      <c r="P2404" s="6">
        <v>50.36</v>
      </c>
      <c r="Q2404" s="6">
        <f t="shared" si="148"/>
        <v>207.98</v>
      </c>
      <c r="R2404" s="6">
        <f t="shared" si="149"/>
        <v>100.72</v>
      </c>
      <c r="S2404" s="6">
        <f t="shared" si="150"/>
        <v>107.25999999999999</v>
      </c>
      <c r="T2404" s="8">
        <f t="shared" si="151"/>
        <v>0.51572266564092695</v>
      </c>
      <c r="U2404" s="5">
        <f>YEAR(SalesDataTable[[#This Row],[Order Date]])</f>
        <v>2026</v>
      </c>
      <c r="V2404" s="8" t="str">
        <f>"Q"&amp;ROUNDUP(MONTH(SalesDataTable[[#This Row],[Order Date]])/3,0)</f>
        <v>Q4</v>
      </c>
      <c r="W2404" s="9">
        <f>MONTH(SalesDataTable[[#This Row],[Order Date]])</f>
        <v>11</v>
      </c>
      <c r="X2404" s="8" t="str">
        <f>TEXT(SalesDataTable[[#This Row],[Order Date]],"mmm")</f>
        <v>Nov</v>
      </c>
    </row>
    <row r="2405" spans="1:24" ht="16">
      <c r="A2405" s="2">
        <v>695</v>
      </c>
      <c r="B2405" s="3">
        <v>46346</v>
      </c>
      <c r="C2405" s="5">
        <f>YEAR(SalesDataTable[[#This Row],[Order Date]])</f>
        <v>2026</v>
      </c>
      <c r="D2405" s="14" t="str">
        <f>"Q"&amp;ROUNDUP(MONTH(SalesDataTable[[#This Row],[Order Date]])/3,0)</f>
        <v>Q4</v>
      </c>
      <c r="E2405" s="5">
        <f>MONTH(SalesDataTable[[#This Row],[Order Date]])</f>
        <v>11</v>
      </c>
      <c r="F2405" s="5" t="str">
        <f>TEXT(SalesDataTable[[#This Row],[Order Date]], "MMM")</f>
        <v>Nov</v>
      </c>
      <c r="G2405" s="4" t="s">
        <v>11</v>
      </c>
      <c r="H2405" s="4" t="s">
        <v>18</v>
      </c>
      <c r="I2405" s="4" t="s">
        <v>2</v>
      </c>
      <c r="J2405" s="4" t="s">
        <v>3</v>
      </c>
      <c r="K2405" s="4" t="s">
        <v>14</v>
      </c>
      <c r="L2405" s="4" t="s">
        <v>15</v>
      </c>
      <c r="M2405" s="9">
        <v>1</v>
      </c>
      <c r="N2405" s="6">
        <v>36.909999999999997</v>
      </c>
      <c r="O2405" s="7">
        <v>0.1</v>
      </c>
      <c r="P2405" s="6">
        <v>13.43</v>
      </c>
      <c r="Q2405" s="6">
        <f t="shared" si="148"/>
        <v>33.219000000000001</v>
      </c>
      <c r="R2405" s="6">
        <f t="shared" si="149"/>
        <v>13.43</v>
      </c>
      <c r="S2405" s="6">
        <f t="shared" si="150"/>
        <v>19.789000000000001</v>
      </c>
      <c r="T2405" s="8">
        <f t="shared" si="151"/>
        <v>0.59571329660736327</v>
      </c>
      <c r="U2405" s="5">
        <f>YEAR(SalesDataTable[[#This Row],[Order Date]])</f>
        <v>2026</v>
      </c>
      <c r="V2405" s="8" t="str">
        <f>"Q"&amp;ROUNDUP(MONTH(SalesDataTable[[#This Row],[Order Date]])/3,0)</f>
        <v>Q4</v>
      </c>
      <c r="W2405" s="9">
        <f>MONTH(SalesDataTable[[#This Row],[Order Date]])</f>
        <v>11</v>
      </c>
      <c r="X2405" s="8" t="str">
        <f>TEXT(SalesDataTable[[#This Row],[Order Date]],"mmm")</f>
        <v>Nov</v>
      </c>
    </row>
    <row r="2406" spans="1:24" ht="16">
      <c r="A2406" s="2">
        <v>1127</v>
      </c>
      <c r="B2406" s="3">
        <v>46346</v>
      </c>
      <c r="C2406" s="5">
        <f>YEAR(SalesDataTable[[#This Row],[Order Date]])</f>
        <v>2026</v>
      </c>
      <c r="D2406" s="14" t="str">
        <f>"Q"&amp;ROUNDUP(MONTH(SalesDataTable[[#This Row],[Order Date]])/3,0)</f>
        <v>Q4</v>
      </c>
      <c r="E2406" s="5">
        <f>MONTH(SalesDataTable[[#This Row],[Order Date]])</f>
        <v>11</v>
      </c>
      <c r="F2406" s="5" t="str">
        <f>TEXT(SalesDataTable[[#This Row],[Order Date]], "MMM")</f>
        <v>Nov</v>
      </c>
      <c r="G2406" s="4" t="s">
        <v>0</v>
      </c>
      <c r="H2406" s="4" t="s">
        <v>1</v>
      </c>
      <c r="I2406" s="4" t="s">
        <v>28</v>
      </c>
      <c r="J2406" s="4" t="s">
        <v>13</v>
      </c>
      <c r="K2406" s="4" t="s">
        <v>4</v>
      </c>
      <c r="L2406" s="4" t="s">
        <v>5</v>
      </c>
      <c r="M2406" s="9">
        <v>2</v>
      </c>
      <c r="N2406" s="6">
        <v>81.02</v>
      </c>
      <c r="O2406" s="7">
        <v>0</v>
      </c>
      <c r="P2406" s="6">
        <v>43.22</v>
      </c>
      <c r="Q2406" s="6">
        <f t="shared" si="148"/>
        <v>162.04</v>
      </c>
      <c r="R2406" s="6">
        <f t="shared" si="149"/>
        <v>86.44</v>
      </c>
      <c r="S2406" s="6">
        <f t="shared" si="150"/>
        <v>75.599999999999994</v>
      </c>
      <c r="T2406" s="8">
        <f t="shared" si="151"/>
        <v>0.46655146877314241</v>
      </c>
      <c r="U2406" s="5">
        <f>YEAR(SalesDataTable[[#This Row],[Order Date]])</f>
        <v>2026</v>
      </c>
      <c r="V2406" s="8" t="str">
        <f>"Q"&amp;ROUNDUP(MONTH(SalesDataTable[[#This Row],[Order Date]])/3,0)</f>
        <v>Q4</v>
      </c>
      <c r="W2406" s="9">
        <f>MONTH(SalesDataTable[[#This Row],[Order Date]])</f>
        <v>11</v>
      </c>
      <c r="X2406" s="8" t="str">
        <f>TEXT(SalesDataTable[[#This Row],[Order Date]],"mmm")</f>
        <v>Nov</v>
      </c>
    </row>
    <row r="2407" spans="1:24" ht="16">
      <c r="A2407" s="2">
        <v>1174</v>
      </c>
      <c r="B2407" s="3">
        <v>46346</v>
      </c>
      <c r="C2407" s="5">
        <f>YEAR(SalesDataTable[[#This Row],[Order Date]])</f>
        <v>2026</v>
      </c>
      <c r="D2407" s="14" t="str">
        <f>"Q"&amp;ROUNDUP(MONTH(SalesDataTable[[#This Row],[Order Date]])/3,0)</f>
        <v>Q4</v>
      </c>
      <c r="E2407" s="5">
        <f>MONTH(SalesDataTable[[#This Row],[Order Date]])</f>
        <v>11</v>
      </c>
      <c r="F2407" s="5" t="str">
        <f>TEXT(SalesDataTable[[#This Row],[Order Date]], "MMM")</f>
        <v>Nov</v>
      </c>
      <c r="G2407" s="4" t="s">
        <v>0</v>
      </c>
      <c r="H2407" s="4" t="s">
        <v>1</v>
      </c>
      <c r="I2407" s="4" t="s">
        <v>28</v>
      </c>
      <c r="J2407" s="4" t="s">
        <v>13</v>
      </c>
      <c r="K2407" s="4" t="s">
        <v>14</v>
      </c>
      <c r="L2407" s="4" t="s">
        <v>48</v>
      </c>
      <c r="M2407" s="9">
        <v>3</v>
      </c>
      <c r="N2407" s="6">
        <v>164.36</v>
      </c>
      <c r="O2407" s="7">
        <v>0.05</v>
      </c>
      <c r="P2407" s="6">
        <v>88.7</v>
      </c>
      <c r="Q2407" s="6">
        <f t="shared" si="148"/>
        <v>468.42600000000004</v>
      </c>
      <c r="R2407" s="6">
        <f t="shared" si="149"/>
        <v>266.10000000000002</v>
      </c>
      <c r="S2407" s="6">
        <f t="shared" si="150"/>
        <v>202.32600000000002</v>
      </c>
      <c r="T2407" s="8">
        <f t="shared" si="151"/>
        <v>0.43192734818306416</v>
      </c>
      <c r="U2407" s="5">
        <f>YEAR(SalesDataTable[[#This Row],[Order Date]])</f>
        <v>2026</v>
      </c>
      <c r="V2407" s="8" t="str">
        <f>"Q"&amp;ROUNDUP(MONTH(SalesDataTable[[#This Row],[Order Date]])/3,0)</f>
        <v>Q4</v>
      </c>
      <c r="W2407" s="9">
        <f>MONTH(SalesDataTable[[#This Row],[Order Date]])</f>
        <v>11</v>
      </c>
      <c r="X2407" s="8" t="str">
        <f>TEXT(SalesDataTable[[#This Row],[Order Date]],"mmm")</f>
        <v>Nov</v>
      </c>
    </row>
    <row r="2408" spans="1:24" ht="16">
      <c r="A2408" s="2">
        <v>3968</v>
      </c>
      <c r="B2408" s="3">
        <v>46346</v>
      </c>
      <c r="C2408" s="5">
        <f>YEAR(SalesDataTable[[#This Row],[Order Date]])</f>
        <v>2026</v>
      </c>
      <c r="D2408" s="14" t="str">
        <f>"Q"&amp;ROUNDUP(MONTH(SalesDataTable[[#This Row],[Order Date]])/3,0)</f>
        <v>Q4</v>
      </c>
      <c r="E2408" s="5">
        <f>MONTH(SalesDataTable[[#This Row],[Order Date]])</f>
        <v>11</v>
      </c>
      <c r="F2408" s="5" t="str">
        <f>TEXT(SalesDataTable[[#This Row],[Order Date]], "MMM")</f>
        <v>Nov</v>
      </c>
      <c r="G2408" s="4" t="s">
        <v>6</v>
      </c>
      <c r="H2408" s="4" t="s">
        <v>41</v>
      </c>
      <c r="I2408" s="4" t="s">
        <v>8</v>
      </c>
      <c r="J2408" s="4" t="s">
        <v>16</v>
      </c>
      <c r="K2408" s="4" t="s">
        <v>34</v>
      </c>
      <c r="L2408" s="4" t="s">
        <v>45</v>
      </c>
      <c r="M2408" s="9">
        <v>5</v>
      </c>
      <c r="N2408" s="6">
        <v>51.36</v>
      </c>
      <c r="O2408" s="7">
        <v>0.1</v>
      </c>
      <c r="P2408" s="6">
        <v>22.45</v>
      </c>
      <c r="Q2408" s="6">
        <f t="shared" si="148"/>
        <v>231.12</v>
      </c>
      <c r="R2408" s="6">
        <f t="shared" si="149"/>
        <v>112.25</v>
      </c>
      <c r="S2408" s="6">
        <f t="shared" si="150"/>
        <v>118.87</v>
      </c>
      <c r="T2408" s="8">
        <f t="shared" si="151"/>
        <v>0.51432156455520939</v>
      </c>
      <c r="U2408" s="5">
        <f>YEAR(SalesDataTable[[#This Row],[Order Date]])</f>
        <v>2026</v>
      </c>
      <c r="V2408" s="8" t="str">
        <f>"Q"&amp;ROUNDUP(MONTH(SalesDataTable[[#This Row],[Order Date]])/3,0)</f>
        <v>Q4</v>
      </c>
      <c r="W2408" s="9">
        <f>MONTH(SalesDataTable[[#This Row],[Order Date]])</f>
        <v>11</v>
      </c>
      <c r="X2408" s="8" t="str">
        <f>TEXT(SalesDataTable[[#This Row],[Order Date]],"mmm")</f>
        <v>Nov</v>
      </c>
    </row>
    <row r="2409" spans="1:24" ht="16">
      <c r="A2409" s="2">
        <v>4049</v>
      </c>
      <c r="B2409" s="3">
        <v>46346</v>
      </c>
      <c r="C2409" s="5">
        <f>YEAR(SalesDataTable[[#This Row],[Order Date]])</f>
        <v>2026</v>
      </c>
      <c r="D2409" s="14" t="str">
        <f>"Q"&amp;ROUNDUP(MONTH(SalesDataTable[[#This Row],[Order Date]])/3,0)</f>
        <v>Q4</v>
      </c>
      <c r="E2409" s="5">
        <f>MONTH(SalesDataTable[[#This Row],[Order Date]])</f>
        <v>11</v>
      </c>
      <c r="F2409" s="5" t="str">
        <f>TEXT(SalesDataTable[[#This Row],[Order Date]], "MMM")</f>
        <v>Nov</v>
      </c>
      <c r="G2409" s="4" t="s">
        <v>11</v>
      </c>
      <c r="H2409" s="4" t="s">
        <v>52</v>
      </c>
      <c r="I2409" s="4" t="s">
        <v>28</v>
      </c>
      <c r="J2409" s="4" t="s">
        <v>3</v>
      </c>
      <c r="K2409" s="4" t="s">
        <v>14</v>
      </c>
      <c r="L2409" s="4" t="s">
        <v>15</v>
      </c>
      <c r="M2409" s="9">
        <v>1</v>
      </c>
      <c r="N2409" s="6">
        <v>36.590000000000003</v>
      </c>
      <c r="O2409" s="7">
        <v>0</v>
      </c>
      <c r="P2409" s="6">
        <v>13.73</v>
      </c>
      <c r="Q2409" s="6">
        <f t="shared" si="148"/>
        <v>36.590000000000003</v>
      </c>
      <c r="R2409" s="6">
        <f t="shared" si="149"/>
        <v>13.73</v>
      </c>
      <c r="S2409" s="6">
        <f t="shared" si="150"/>
        <v>22.860000000000003</v>
      </c>
      <c r="T2409" s="8">
        <f t="shared" si="151"/>
        <v>0.62476086362394101</v>
      </c>
      <c r="U2409" s="5">
        <f>YEAR(SalesDataTable[[#This Row],[Order Date]])</f>
        <v>2026</v>
      </c>
      <c r="V2409" s="8" t="str">
        <f>"Q"&amp;ROUNDUP(MONTH(SalesDataTable[[#This Row],[Order Date]])/3,0)</f>
        <v>Q4</v>
      </c>
      <c r="W2409" s="9">
        <f>MONTH(SalesDataTable[[#This Row],[Order Date]])</f>
        <v>11</v>
      </c>
      <c r="X2409" s="8" t="str">
        <f>TEXT(SalesDataTable[[#This Row],[Order Date]],"mmm")</f>
        <v>Nov</v>
      </c>
    </row>
    <row r="2410" spans="1:24" ht="16">
      <c r="A2410" s="2">
        <v>3</v>
      </c>
      <c r="B2410" s="3">
        <v>46347</v>
      </c>
      <c r="C2410" s="5">
        <f>YEAR(SalesDataTable[[#This Row],[Order Date]])</f>
        <v>2026</v>
      </c>
      <c r="D2410" s="14" t="str">
        <f>"Q"&amp;ROUNDUP(MONTH(SalesDataTable[[#This Row],[Order Date]])/3,0)</f>
        <v>Q4</v>
      </c>
      <c r="E2410" s="5">
        <f>MONTH(SalesDataTable[[#This Row],[Order Date]])</f>
        <v>11</v>
      </c>
      <c r="F2410" s="5" t="str">
        <f>TEXT(SalesDataTable[[#This Row],[Order Date]], "MMM")</f>
        <v>Nov</v>
      </c>
      <c r="G2410" s="4" t="s">
        <v>20</v>
      </c>
      <c r="H2410" s="4" t="s">
        <v>31</v>
      </c>
      <c r="I2410" s="4" t="s">
        <v>19</v>
      </c>
      <c r="J2410" s="4" t="s">
        <v>3</v>
      </c>
      <c r="K2410" s="4" t="s">
        <v>23</v>
      </c>
      <c r="L2410" s="4" t="s">
        <v>51</v>
      </c>
      <c r="M2410" s="9">
        <v>5</v>
      </c>
      <c r="N2410" s="6">
        <v>122.33</v>
      </c>
      <c r="O2410" s="7">
        <v>0.15</v>
      </c>
      <c r="P2410" s="6">
        <v>58.98</v>
      </c>
      <c r="Q2410" s="6">
        <f t="shared" si="148"/>
        <v>519.90249999999992</v>
      </c>
      <c r="R2410" s="6">
        <f t="shared" si="149"/>
        <v>294.89999999999998</v>
      </c>
      <c r="S2410" s="6">
        <f t="shared" si="150"/>
        <v>225.00249999999994</v>
      </c>
      <c r="T2410" s="8">
        <f t="shared" si="151"/>
        <v>0.43277826130861069</v>
      </c>
      <c r="U2410" s="5">
        <f>YEAR(SalesDataTable[[#This Row],[Order Date]])</f>
        <v>2026</v>
      </c>
      <c r="V2410" s="8" t="str">
        <f>"Q"&amp;ROUNDUP(MONTH(SalesDataTable[[#This Row],[Order Date]])/3,0)</f>
        <v>Q4</v>
      </c>
      <c r="W2410" s="9">
        <f>MONTH(SalesDataTable[[#This Row],[Order Date]])</f>
        <v>11</v>
      </c>
      <c r="X2410" s="8" t="str">
        <f>TEXT(SalesDataTable[[#This Row],[Order Date]],"mmm")</f>
        <v>Nov</v>
      </c>
    </row>
    <row r="2411" spans="1:24" ht="16">
      <c r="A2411" s="2">
        <v>1603</v>
      </c>
      <c r="B2411" s="3">
        <v>46347</v>
      </c>
      <c r="C2411" s="5">
        <f>YEAR(SalesDataTable[[#This Row],[Order Date]])</f>
        <v>2026</v>
      </c>
      <c r="D2411" s="14" t="str">
        <f>"Q"&amp;ROUNDUP(MONTH(SalesDataTable[[#This Row],[Order Date]])/3,0)</f>
        <v>Q4</v>
      </c>
      <c r="E2411" s="5">
        <f>MONTH(SalesDataTable[[#This Row],[Order Date]])</f>
        <v>11</v>
      </c>
      <c r="F2411" s="5" t="str">
        <f>TEXT(SalesDataTable[[#This Row],[Order Date]], "MMM")</f>
        <v>Nov</v>
      </c>
      <c r="G2411" s="4" t="s">
        <v>20</v>
      </c>
      <c r="H2411" s="4" t="s">
        <v>33</v>
      </c>
      <c r="I2411" s="4" t="s">
        <v>2</v>
      </c>
      <c r="J2411" s="4" t="s">
        <v>3</v>
      </c>
      <c r="K2411" s="4" t="s">
        <v>23</v>
      </c>
      <c r="L2411" s="4" t="s">
        <v>40</v>
      </c>
      <c r="M2411" s="9">
        <v>1</v>
      </c>
      <c r="N2411" s="6">
        <v>83.49</v>
      </c>
      <c r="O2411" s="7">
        <v>0.05</v>
      </c>
      <c r="P2411" s="6">
        <v>39.659999999999997</v>
      </c>
      <c r="Q2411" s="6">
        <f t="shared" si="148"/>
        <v>79.315499999999986</v>
      </c>
      <c r="R2411" s="6">
        <f t="shared" si="149"/>
        <v>39.659999999999997</v>
      </c>
      <c r="S2411" s="6">
        <f t="shared" si="150"/>
        <v>39.655499999999989</v>
      </c>
      <c r="T2411" s="8">
        <f t="shared" si="151"/>
        <v>0.49997163227868446</v>
      </c>
      <c r="U2411" s="5">
        <f>YEAR(SalesDataTable[[#This Row],[Order Date]])</f>
        <v>2026</v>
      </c>
      <c r="V2411" s="8" t="str">
        <f>"Q"&amp;ROUNDUP(MONTH(SalesDataTable[[#This Row],[Order Date]])/3,0)</f>
        <v>Q4</v>
      </c>
      <c r="W2411" s="9">
        <f>MONTH(SalesDataTable[[#This Row],[Order Date]])</f>
        <v>11</v>
      </c>
      <c r="X2411" s="8" t="str">
        <f>TEXT(SalesDataTable[[#This Row],[Order Date]],"mmm")</f>
        <v>Nov</v>
      </c>
    </row>
    <row r="2412" spans="1:24" ht="16">
      <c r="A2412" s="2">
        <v>2073</v>
      </c>
      <c r="B2412" s="3">
        <v>46347</v>
      </c>
      <c r="C2412" s="5">
        <f>YEAR(SalesDataTable[[#This Row],[Order Date]])</f>
        <v>2026</v>
      </c>
      <c r="D2412" s="14" t="str">
        <f>"Q"&amp;ROUNDUP(MONTH(SalesDataTable[[#This Row],[Order Date]])/3,0)</f>
        <v>Q4</v>
      </c>
      <c r="E2412" s="5">
        <f>MONTH(SalesDataTable[[#This Row],[Order Date]])</f>
        <v>11</v>
      </c>
      <c r="F2412" s="5" t="str">
        <f>TEXT(SalesDataTable[[#This Row],[Order Date]], "MMM")</f>
        <v>Nov</v>
      </c>
      <c r="G2412" s="4" t="s">
        <v>6</v>
      </c>
      <c r="H2412" s="4" t="s">
        <v>43</v>
      </c>
      <c r="I2412" s="4" t="s">
        <v>2</v>
      </c>
      <c r="J2412" s="4" t="s">
        <v>13</v>
      </c>
      <c r="K2412" s="4" t="s">
        <v>4</v>
      </c>
      <c r="L2412" s="4" t="s">
        <v>22</v>
      </c>
      <c r="M2412" s="9">
        <v>2</v>
      </c>
      <c r="N2412" s="6">
        <v>51.48</v>
      </c>
      <c r="O2412" s="7">
        <v>0.1</v>
      </c>
      <c r="P2412" s="6">
        <v>22.51</v>
      </c>
      <c r="Q2412" s="6">
        <f t="shared" si="148"/>
        <v>92.664000000000001</v>
      </c>
      <c r="R2412" s="6">
        <f t="shared" si="149"/>
        <v>45.02</v>
      </c>
      <c r="S2412" s="6">
        <f t="shared" si="150"/>
        <v>47.643999999999998</v>
      </c>
      <c r="T2412" s="8">
        <f t="shared" si="151"/>
        <v>0.51415868082534744</v>
      </c>
      <c r="U2412" s="5">
        <f>YEAR(SalesDataTable[[#This Row],[Order Date]])</f>
        <v>2026</v>
      </c>
      <c r="V2412" s="8" t="str">
        <f>"Q"&amp;ROUNDUP(MONTH(SalesDataTable[[#This Row],[Order Date]])/3,0)</f>
        <v>Q4</v>
      </c>
      <c r="W2412" s="9">
        <f>MONTH(SalesDataTable[[#This Row],[Order Date]])</f>
        <v>11</v>
      </c>
      <c r="X2412" s="8" t="str">
        <f>TEXT(SalesDataTable[[#This Row],[Order Date]],"mmm")</f>
        <v>Nov</v>
      </c>
    </row>
    <row r="2413" spans="1:24" ht="16">
      <c r="A2413" s="2">
        <v>2487</v>
      </c>
      <c r="B2413" s="3">
        <v>46347</v>
      </c>
      <c r="C2413" s="5">
        <f>YEAR(SalesDataTable[[#This Row],[Order Date]])</f>
        <v>2026</v>
      </c>
      <c r="D2413" s="14" t="str">
        <f>"Q"&amp;ROUNDUP(MONTH(SalesDataTable[[#This Row],[Order Date]])/3,0)</f>
        <v>Q4</v>
      </c>
      <c r="E2413" s="5">
        <f>MONTH(SalesDataTable[[#This Row],[Order Date]])</f>
        <v>11</v>
      </c>
      <c r="F2413" s="5" t="str">
        <f>TEXT(SalesDataTable[[#This Row],[Order Date]], "MMM")</f>
        <v>Nov</v>
      </c>
      <c r="G2413" s="4" t="s">
        <v>11</v>
      </c>
      <c r="H2413" s="4" t="s">
        <v>12</v>
      </c>
      <c r="I2413" s="4" t="s">
        <v>28</v>
      </c>
      <c r="J2413" s="4" t="s">
        <v>13</v>
      </c>
      <c r="K2413" s="4" t="s">
        <v>23</v>
      </c>
      <c r="L2413" s="4" t="s">
        <v>51</v>
      </c>
      <c r="M2413" s="9">
        <v>1</v>
      </c>
      <c r="N2413" s="6">
        <v>123.43</v>
      </c>
      <c r="O2413" s="7">
        <v>0.15</v>
      </c>
      <c r="P2413" s="6">
        <v>60.8</v>
      </c>
      <c r="Q2413" s="6">
        <f t="shared" si="148"/>
        <v>104.91550000000001</v>
      </c>
      <c r="R2413" s="6">
        <f t="shared" si="149"/>
        <v>60.8</v>
      </c>
      <c r="S2413" s="6">
        <f t="shared" si="150"/>
        <v>44.115500000000011</v>
      </c>
      <c r="T2413" s="8">
        <f t="shared" si="151"/>
        <v>0.42048601017008935</v>
      </c>
      <c r="U2413" s="5">
        <f>YEAR(SalesDataTable[[#This Row],[Order Date]])</f>
        <v>2026</v>
      </c>
      <c r="V2413" s="8" t="str">
        <f>"Q"&amp;ROUNDUP(MONTH(SalesDataTable[[#This Row],[Order Date]])/3,0)</f>
        <v>Q4</v>
      </c>
      <c r="W2413" s="9">
        <f>MONTH(SalesDataTable[[#This Row],[Order Date]])</f>
        <v>11</v>
      </c>
      <c r="X2413" s="8" t="str">
        <f>TEXT(SalesDataTable[[#This Row],[Order Date]],"mmm")</f>
        <v>Nov</v>
      </c>
    </row>
    <row r="2414" spans="1:24" ht="16">
      <c r="A2414" s="2">
        <v>3407</v>
      </c>
      <c r="B2414" s="3">
        <v>46347</v>
      </c>
      <c r="C2414" s="5">
        <f>YEAR(SalesDataTable[[#This Row],[Order Date]])</f>
        <v>2026</v>
      </c>
      <c r="D2414" s="14" t="str">
        <f>"Q"&amp;ROUNDUP(MONTH(SalesDataTable[[#This Row],[Order Date]])/3,0)</f>
        <v>Q4</v>
      </c>
      <c r="E2414" s="5">
        <f>MONTH(SalesDataTable[[#This Row],[Order Date]])</f>
        <v>11</v>
      </c>
      <c r="F2414" s="5" t="str">
        <f>TEXT(SalesDataTable[[#This Row],[Order Date]], "MMM")</f>
        <v>Nov</v>
      </c>
      <c r="G2414" s="4" t="s">
        <v>20</v>
      </c>
      <c r="H2414" s="4" t="s">
        <v>31</v>
      </c>
      <c r="I2414" s="4" t="s">
        <v>2</v>
      </c>
      <c r="J2414" s="4" t="s">
        <v>13</v>
      </c>
      <c r="K2414" s="4" t="s">
        <v>14</v>
      </c>
      <c r="L2414" s="4" t="s">
        <v>48</v>
      </c>
      <c r="M2414" s="9">
        <v>1</v>
      </c>
      <c r="N2414" s="6">
        <v>164.85</v>
      </c>
      <c r="O2414" s="7">
        <v>0.1</v>
      </c>
      <c r="P2414" s="6">
        <v>89.4</v>
      </c>
      <c r="Q2414" s="6">
        <f t="shared" si="148"/>
        <v>148.36500000000001</v>
      </c>
      <c r="R2414" s="6">
        <f t="shared" si="149"/>
        <v>89.4</v>
      </c>
      <c r="S2414" s="6">
        <f t="shared" si="150"/>
        <v>58.965000000000003</v>
      </c>
      <c r="T2414" s="8">
        <f t="shared" si="151"/>
        <v>0.39743200889697705</v>
      </c>
      <c r="U2414" s="5">
        <f>YEAR(SalesDataTable[[#This Row],[Order Date]])</f>
        <v>2026</v>
      </c>
      <c r="V2414" s="8" t="str">
        <f>"Q"&amp;ROUNDUP(MONTH(SalesDataTable[[#This Row],[Order Date]])/3,0)</f>
        <v>Q4</v>
      </c>
      <c r="W2414" s="9">
        <f>MONTH(SalesDataTable[[#This Row],[Order Date]])</f>
        <v>11</v>
      </c>
      <c r="X2414" s="8" t="str">
        <f>TEXT(SalesDataTable[[#This Row],[Order Date]],"mmm")</f>
        <v>Nov</v>
      </c>
    </row>
    <row r="2415" spans="1:24" ht="16">
      <c r="A2415" s="2">
        <v>4052</v>
      </c>
      <c r="B2415" s="3">
        <v>46347</v>
      </c>
      <c r="C2415" s="5">
        <f>YEAR(SalesDataTable[[#This Row],[Order Date]])</f>
        <v>2026</v>
      </c>
      <c r="D2415" s="14" t="str">
        <f>"Q"&amp;ROUNDUP(MONTH(SalesDataTable[[#This Row],[Order Date]])/3,0)</f>
        <v>Q4</v>
      </c>
      <c r="E2415" s="5">
        <f>MONTH(SalesDataTable[[#This Row],[Order Date]])</f>
        <v>11</v>
      </c>
      <c r="F2415" s="5" t="str">
        <f>TEXT(SalesDataTable[[#This Row],[Order Date]], "MMM")</f>
        <v>Nov</v>
      </c>
      <c r="G2415" s="4" t="s">
        <v>0</v>
      </c>
      <c r="H2415" s="4" t="s">
        <v>1</v>
      </c>
      <c r="I2415" s="4" t="s">
        <v>2</v>
      </c>
      <c r="J2415" s="4" t="s">
        <v>13</v>
      </c>
      <c r="K2415" s="4" t="s">
        <v>14</v>
      </c>
      <c r="L2415" s="4" t="s">
        <v>32</v>
      </c>
      <c r="M2415" s="9">
        <v>1</v>
      </c>
      <c r="N2415" s="6">
        <v>46.82</v>
      </c>
      <c r="O2415" s="7">
        <v>0.2</v>
      </c>
      <c r="P2415" s="6">
        <v>18.27</v>
      </c>
      <c r="Q2415" s="6">
        <f t="shared" si="148"/>
        <v>37.456000000000003</v>
      </c>
      <c r="R2415" s="6">
        <f t="shared" si="149"/>
        <v>18.27</v>
      </c>
      <c r="S2415" s="6">
        <f t="shared" si="150"/>
        <v>19.186000000000003</v>
      </c>
      <c r="T2415" s="8">
        <f t="shared" si="151"/>
        <v>0.51222768047842804</v>
      </c>
      <c r="U2415" s="5">
        <f>YEAR(SalesDataTable[[#This Row],[Order Date]])</f>
        <v>2026</v>
      </c>
      <c r="V2415" s="8" t="str">
        <f>"Q"&amp;ROUNDUP(MONTH(SalesDataTable[[#This Row],[Order Date]])/3,0)</f>
        <v>Q4</v>
      </c>
      <c r="W2415" s="9">
        <f>MONTH(SalesDataTable[[#This Row],[Order Date]])</f>
        <v>11</v>
      </c>
      <c r="X2415" s="8" t="str">
        <f>TEXT(SalesDataTable[[#This Row],[Order Date]],"mmm")</f>
        <v>Nov</v>
      </c>
    </row>
    <row r="2416" spans="1:24" ht="16">
      <c r="A2416" s="2">
        <v>119</v>
      </c>
      <c r="B2416" s="3">
        <v>46348</v>
      </c>
      <c r="C2416" s="5">
        <f>YEAR(SalesDataTable[[#This Row],[Order Date]])</f>
        <v>2026</v>
      </c>
      <c r="D2416" s="14" t="str">
        <f>"Q"&amp;ROUNDUP(MONTH(SalesDataTable[[#This Row],[Order Date]])/3,0)</f>
        <v>Q4</v>
      </c>
      <c r="E2416" s="5">
        <f>MONTH(SalesDataTable[[#This Row],[Order Date]])</f>
        <v>11</v>
      </c>
      <c r="F2416" s="5" t="str">
        <f>TEXT(SalesDataTable[[#This Row],[Order Date]], "MMM")</f>
        <v>Nov</v>
      </c>
      <c r="G2416" s="4" t="s">
        <v>0</v>
      </c>
      <c r="H2416" s="4" t="s">
        <v>36</v>
      </c>
      <c r="I2416" s="4" t="s">
        <v>2</v>
      </c>
      <c r="J2416" s="4" t="s">
        <v>13</v>
      </c>
      <c r="K2416" s="4" t="s">
        <v>34</v>
      </c>
      <c r="L2416" s="4" t="s">
        <v>35</v>
      </c>
      <c r="M2416" s="9">
        <v>1</v>
      </c>
      <c r="N2416" s="6">
        <v>41.16</v>
      </c>
      <c r="O2416" s="7">
        <v>0.1</v>
      </c>
      <c r="P2416" s="6">
        <v>14.82</v>
      </c>
      <c r="Q2416" s="6">
        <f t="shared" si="148"/>
        <v>37.043999999999997</v>
      </c>
      <c r="R2416" s="6">
        <f t="shared" si="149"/>
        <v>14.82</v>
      </c>
      <c r="S2416" s="6">
        <f t="shared" si="150"/>
        <v>22.223999999999997</v>
      </c>
      <c r="T2416" s="8">
        <f t="shared" si="151"/>
        <v>0.59993521218011014</v>
      </c>
      <c r="U2416" s="5">
        <f>YEAR(SalesDataTable[[#This Row],[Order Date]])</f>
        <v>2026</v>
      </c>
      <c r="V2416" s="8" t="str">
        <f>"Q"&amp;ROUNDUP(MONTH(SalesDataTable[[#This Row],[Order Date]])/3,0)</f>
        <v>Q4</v>
      </c>
      <c r="W2416" s="9">
        <f>MONTH(SalesDataTable[[#This Row],[Order Date]])</f>
        <v>11</v>
      </c>
      <c r="X2416" s="8" t="str">
        <f>TEXT(SalesDataTable[[#This Row],[Order Date]],"mmm")</f>
        <v>Nov</v>
      </c>
    </row>
    <row r="2417" spans="1:24" ht="16">
      <c r="A2417" s="2">
        <v>298</v>
      </c>
      <c r="B2417" s="3">
        <v>46348</v>
      </c>
      <c r="C2417" s="5">
        <f>YEAR(SalesDataTable[[#This Row],[Order Date]])</f>
        <v>2026</v>
      </c>
      <c r="D2417" s="14" t="str">
        <f>"Q"&amp;ROUNDUP(MONTH(SalesDataTable[[#This Row],[Order Date]])/3,0)</f>
        <v>Q4</v>
      </c>
      <c r="E2417" s="5">
        <f>MONTH(SalesDataTable[[#This Row],[Order Date]])</f>
        <v>11</v>
      </c>
      <c r="F2417" s="5" t="str">
        <f>TEXT(SalesDataTable[[#This Row],[Order Date]], "MMM")</f>
        <v>Nov</v>
      </c>
      <c r="G2417" s="4" t="s">
        <v>6</v>
      </c>
      <c r="H2417" s="4" t="s">
        <v>43</v>
      </c>
      <c r="I2417" s="4" t="s">
        <v>28</v>
      </c>
      <c r="J2417" s="4" t="s">
        <v>13</v>
      </c>
      <c r="K2417" s="4" t="s">
        <v>23</v>
      </c>
      <c r="L2417" s="4" t="s">
        <v>29</v>
      </c>
      <c r="M2417" s="9">
        <v>1</v>
      </c>
      <c r="N2417" s="6">
        <v>196.08</v>
      </c>
      <c r="O2417" s="7">
        <v>0.1</v>
      </c>
      <c r="P2417" s="6">
        <v>104.19</v>
      </c>
      <c r="Q2417" s="6">
        <f t="shared" si="148"/>
        <v>176.47200000000001</v>
      </c>
      <c r="R2417" s="6">
        <f t="shared" si="149"/>
        <v>104.19</v>
      </c>
      <c r="S2417" s="6">
        <f t="shared" si="150"/>
        <v>72.282000000000011</v>
      </c>
      <c r="T2417" s="8">
        <f t="shared" si="151"/>
        <v>0.40959472324221408</v>
      </c>
      <c r="U2417" s="5">
        <f>YEAR(SalesDataTable[[#This Row],[Order Date]])</f>
        <v>2026</v>
      </c>
      <c r="V2417" s="8" t="str">
        <f>"Q"&amp;ROUNDUP(MONTH(SalesDataTable[[#This Row],[Order Date]])/3,0)</f>
        <v>Q4</v>
      </c>
      <c r="W2417" s="9">
        <f>MONTH(SalesDataTable[[#This Row],[Order Date]])</f>
        <v>11</v>
      </c>
      <c r="X2417" s="8" t="str">
        <f>TEXT(SalesDataTable[[#This Row],[Order Date]],"mmm")</f>
        <v>Nov</v>
      </c>
    </row>
    <row r="2418" spans="1:24" ht="16">
      <c r="A2418" s="2">
        <v>419</v>
      </c>
      <c r="B2418" s="3">
        <v>46348</v>
      </c>
      <c r="C2418" s="5">
        <f>YEAR(SalesDataTable[[#This Row],[Order Date]])</f>
        <v>2026</v>
      </c>
      <c r="D2418" s="14" t="str">
        <f>"Q"&amp;ROUNDUP(MONTH(SalesDataTable[[#This Row],[Order Date]])/3,0)</f>
        <v>Q4</v>
      </c>
      <c r="E2418" s="5">
        <f>MONTH(SalesDataTable[[#This Row],[Order Date]])</f>
        <v>11</v>
      </c>
      <c r="F2418" s="5" t="str">
        <f>TEXT(SalesDataTable[[#This Row],[Order Date]], "MMM")</f>
        <v>Nov</v>
      </c>
      <c r="G2418" s="4" t="s">
        <v>20</v>
      </c>
      <c r="H2418" s="4" t="s">
        <v>33</v>
      </c>
      <c r="I2418" s="4" t="s">
        <v>19</v>
      </c>
      <c r="J2418" s="4" t="s">
        <v>13</v>
      </c>
      <c r="K2418" s="4" t="s">
        <v>23</v>
      </c>
      <c r="L2418" s="4" t="s">
        <v>29</v>
      </c>
      <c r="M2418" s="9">
        <v>1</v>
      </c>
      <c r="N2418" s="6">
        <v>192.62</v>
      </c>
      <c r="O2418" s="7">
        <v>0.1</v>
      </c>
      <c r="P2418" s="6">
        <v>105.97</v>
      </c>
      <c r="Q2418" s="6">
        <f t="shared" si="148"/>
        <v>173.358</v>
      </c>
      <c r="R2418" s="6">
        <f t="shared" si="149"/>
        <v>105.97</v>
      </c>
      <c r="S2418" s="6">
        <f t="shared" si="150"/>
        <v>67.388000000000005</v>
      </c>
      <c r="T2418" s="8">
        <f t="shared" si="151"/>
        <v>0.38872160500236508</v>
      </c>
      <c r="U2418" s="5">
        <f>YEAR(SalesDataTable[[#This Row],[Order Date]])</f>
        <v>2026</v>
      </c>
      <c r="V2418" s="8" t="str">
        <f>"Q"&amp;ROUNDUP(MONTH(SalesDataTable[[#This Row],[Order Date]])/3,0)</f>
        <v>Q4</v>
      </c>
      <c r="W2418" s="9">
        <f>MONTH(SalesDataTable[[#This Row],[Order Date]])</f>
        <v>11</v>
      </c>
      <c r="X2418" s="8" t="str">
        <f>TEXT(SalesDataTable[[#This Row],[Order Date]],"mmm")</f>
        <v>Nov</v>
      </c>
    </row>
    <row r="2419" spans="1:24" ht="16">
      <c r="A2419" s="2">
        <v>1181</v>
      </c>
      <c r="B2419" s="3">
        <v>46348</v>
      </c>
      <c r="C2419" s="5">
        <f>YEAR(SalesDataTable[[#This Row],[Order Date]])</f>
        <v>2026</v>
      </c>
      <c r="D2419" s="14" t="str">
        <f>"Q"&amp;ROUNDUP(MONTH(SalesDataTable[[#This Row],[Order Date]])/3,0)</f>
        <v>Q4</v>
      </c>
      <c r="E2419" s="5">
        <f>MONTH(SalesDataTable[[#This Row],[Order Date]])</f>
        <v>11</v>
      </c>
      <c r="F2419" s="5" t="str">
        <f>TEXT(SalesDataTable[[#This Row],[Order Date]], "MMM")</f>
        <v>Nov</v>
      </c>
      <c r="G2419" s="4" t="s">
        <v>6</v>
      </c>
      <c r="H2419" s="4" t="s">
        <v>43</v>
      </c>
      <c r="I2419" s="4" t="s">
        <v>28</v>
      </c>
      <c r="J2419" s="4" t="s">
        <v>13</v>
      </c>
      <c r="K2419" s="4" t="s">
        <v>4</v>
      </c>
      <c r="L2419" s="4" t="s">
        <v>30</v>
      </c>
      <c r="M2419" s="9">
        <v>2</v>
      </c>
      <c r="N2419" s="6">
        <v>102.87</v>
      </c>
      <c r="O2419" s="7">
        <v>0.05</v>
      </c>
      <c r="P2419" s="6">
        <v>51.69</v>
      </c>
      <c r="Q2419" s="6">
        <f t="shared" si="148"/>
        <v>195.453</v>
      </c>
      <c r="R2419" s="6">
        <f t="shared" si="149"/>
        <v>103.38</v>
      </c>
      <c r="S2419" s="6">
        <f t="shared" si="150"/>
        <v>92.073000000000008</v>
      </c>
      <c r="T2419" s="8">
        <f t="shared" si="151"/>
        <v>0.4710748875688785</v>
      </c>
      <c r="U2419" s="5">
        <f>YEAR(SalesDataTable[[#This Row],[Order Date]])</f>
        <v>2026</v>
      </c>
      <c r="V2419" s="8" t="str">
        <f>"Q"&amp;ROUNDUP(MONTH(SalesDataTable[[#This Row],[Order Date]])/3,0)</f>
        <v>Q4</v>
      </c>
      <c r="W2419" s="9">
        <f>MONTH(SalesDataTable[[#This Row],[Order Date]])</f>
        <v>11</v>
      </c>
      <c r="X2419" s="8" t="str">
        <f>TEXT(SalesDataTable[[#This Row],[Order Date]],"mmm")</f>
        <v>Nov</v>
      </c>
    </row>
    <row r="2420" spans="1:24" ht="16">
      <c r="A2420" s="2">
        <v>1924</v>
      </c>
      <c r="B2420" s="3">
        <v>46348</v>
      </c>
      <c r="C2420" s="5">
        <f>YEAR(SalesDataTable[[#This Row],[Order Date]])</f>
        <v>2026</v>
      </c>
      <c r="D2420" s="14" t="str">
        <f>"Q"&amp;ROUNDUP(MONTH(SalesDataTable[[#This Row],[Order Date]])/3,0)</f>
        <v>Q4</v>
      </c>
      <c r="E2420" s="5">
        <f>MONTH(SalesDataTable[[#This Row],[Order Date]])</f>
        <v>11</v>
      </c>
      <c r="F2420" s="5" t="str">
        <f>TEXT(SalesDataTable[[#This Row],[Order Date]], "MMM")</f>
        <v>Nov</v>
      </c>
      <c r="G2420" s="4" t="s">
        <v>0</v>
      </c>
      <c r="H2420" s="4" t="s">
        <v>50</v>
      </c>
      <c r="I2420" s="4" t="s">
        <v>2</v>
      </c>
      <c r="J2420" s="4" t="s">
        <v>13</v>
      </c>
      <c r="K2420" s="4" t="s">
        <v>4</v>
      </c>
      <c r="L2420" s="4" t="s">
        <v>22</v>
      </c>
      <c r="M2420" s="9">
        <v>3</v>
      </c>
      <c r="N2420" s="6">
        <v>50.99</v>
      </c>
      <c r="O2420" s="7">
        <v>0.2</v>
      </c>
      <c r="P2420" s="6">
        <v>22.53</v>
      </c>
      <c r="Q2420" s="6">
        <f t="shared" si="148"/>
        <v>122.376</v>
      </c>
      <c r="R2420" s="6">
        <f t="shared" si="149"/>
        <v>67.59</v>
      </c>
      <c r="S2420" s="6">
        <f t="shared" si="150"/>
        <v>54.786000000000001</v>
      </c>
      <c r="T2420" s="8">
        <f t="shared" si="151"/>
        <v>0.44768582074916652</v>
      </c>
      <c r="U2420" s="5">
        <f>YEAR(SalesDataTable[[#This Row],[Order Date]])</f>
        <v>2026</v>
      </c>
      <c r="V2420" s="8" t="str">
        <f>"Q"&amp;ROUNDUP(MONTH(SalesDataTable[[#This Row],[Order Date]])/3,0)</f>
        <v>Q4</v>
      </c>
      <c r="W2420" s="9">
        <f>MONTH(SalesDataTable[[#This Row],[Order Date]])</f>
        <v>11</v>
      </c>
      <c r="X2420" s="8" t="str">
        <f>TEXT(SalesDataTable[[#This Row],[Order Date]],"mmm")</f>
        <v>Nov</v>
      </c>
    </row>
    <row r="2421" spans="1:24" ht="16">
      <c r="A2421" s="2">
        <v>3829</v>
      </c>
      <c r="B2421" s="3">
        <v>46348</v>
      </c>
      <c r="C2421" s="5">
        <f>YEAR(SalesDataTable[[#This Row],[Order Date]])</f>
        <v>2026</v>
      </c>
      <c r="D2421" s="14" t="str">
        <f>"Q"&amp;ROUNDUP(MONTH(SalesDataTable[[#This Row],[Order Date]])/3,0)</f>
        <v>Q4</v>
      </c>
      <c r="E2421" s="5">
        <f>MONTH(SalesDataTable[[#This Row],[Order Date]])</f>
        <v>11</v>
      </c>
      <c r="F2421" s="5" t="str">
        <f>TEXT(SalesDataTable[[#This Row],[Order Date]], "MMM")</f>
        <v>Nov</v>
      </c>
      <c r="G2421" s="4" t="s">
        <v>6</v>
      </c>
      <c r="H2421" s="4" t="s">
        <v>43</v>
      </c>
      <c r="I2421" s="4" t="s">
        <v>19</v>
      </c>
      <c r="J2421" s="4" t="s">
        <v>13</v>
      </c>
      <c r="K2421" s="4" t="s">
        <v>4</v>
      </c>
      <c r="L2421" s="4" t="s">
        <v>26</v>
      </c>
      <c r="M2421" s="9">
        <v>1</v>
      </c>
      <c r="N2421" s="6">
        <v>39.94</v>
      </c>
      <c r="O2421" s="7">
        <v>0.1</v>
      </c>
      <c r="P2421" s="6">
        <v>16.89</v>
      </c>
      <c r="Q2421" s="6">
        <f t="shared" si="148"/>
        <v>35.945999999999998</v>
      </c>
      <c r="R2421" s="6">
        <f t="shared" si="149"/>
        <v>16.89</v>
      </c>
      <c r="S2421" s="6">
        <f t="shared" si="150"/>
        <v>19.055999999999997</v>
      </c>
      <c r="T2421" s="8">
        <f t="shared" si="151"/>
        <v>0.53012852612251704</v>
      </c>
      <c r="U2421" s="5">
        <f>YEAR(SalesDataTable[[#This Row],[Order Date]])</f>
        <v>2026</v>
      </c>
      <c r="V2421" s="8" t="str">
        <f>"Q"&amp;ROUNDUP(MONTH(SalesDataTable[[#This Row],[Order Date]])/3,0)</f>
        <v>Q4</v>
      </c>
      <c r="W2421" s="9">
        <f>MONTH(SalesDataTable[[#This Row],[Order Date]])</f>
        <v>11</v>
      </c>
      <c r="X2421" s="8" t="str">
        <f>TEXT(SalesDataTable[[#This Row],[Order Date]],"mmm")</f>
        <v>Nov</v>
      </c>
    </row>
    <row r="2422" spans="1:24" ht="16">
      <c r="A2422" s="2">
        <v>5065</v>
      </c>
      <c r="B2422" s="3">
        <v>46348</v>
      </c>
      <c r="C2422" s="5">
        <f>YEAR(SalesDataTable[[#This Row],[Order Date]])</f>
        <v>2026</v>
      </c>
      <c r="D2422" s="14" t="str">
        <f>"Q"&amp;ROUNDUP(MONTH(SalesDataTable[[#This Row],[Order Date]])/3,0)</f>
        <v>Q4</v>
      </c>
      <c r="E2422" s="5">
        <f>MONTH(SalesDataTable[[#This Row],[Order Date]])</f>
        <v>11</v>
      </c>
      <c r="F2422" s="5" t="str">
        <f>TEXT(SalesDataTable[[#This Row],[Order Date]], "MMM")</f>
        <v>Nov</v>
      </c>
      <c r="G2422" s="4" t="s">
        <v>20</v>
      </c>
      <c r="H2422" s="4" t="s">
        <v>33</v>
      </c>
      <c r="I2422" s="4" t="s">
        <v>2</v>
      </c>
      <c r="J2422" s="4" t="s">
        <v>13</v>
      </c>
      <c r="K2422" s="4" t="s">
        <v>14</v>
      </c>
      <c r="L2422" s="4" t="s">
        <v>48</v>
      </c>
      <c r="M2422" s="9">
        <v>2</v>
      </c>
      <c r="N2422" s="6">
        <v>166.15</v>
      </c>
      <c r="O2422" s="7">
        <v>0</v>
      </c>
      <c r="P2422" s="6">
        <v>86.42</v>
      </c>
      <c r="Q2422" s="6">
        <f t="shared" si="148"/>
        <v>332.3</v>
      </c>
      <c r="R2422" s="6">
        <f t="shared" si="149"/>
        <v>172.84</v>
      </c>
      <c r="S2422" s="6">
        <f t="shared" si="150"/>
        <v>159.46</v>
      </c>
      <c r="T2422" s="8">
        <f t="shared" si="151"/>
        <v>0.47986758952753539</v>
      </c>
      <c r="U2422" s="5">
        <f>YEAR(SalesDataTable[[#This Row],[Order Date]])</f>
        <v>2026</v>
      </c>
      <c r="V2422" s="8" t="str">
        <f>"Q"&amp;ROUNDUP(MONTH(SalesDataTable[[#This Row],[Order Date]])/3,0)</f>
        <v>Q4</v>
      </c>
      <c r="W2422" s="9">
        <f>MONTH(SalesDataTable[[#This Row],[Order Date]])</f>
        <v>11</v>
      </c>
      <c r="X2422" s="8" t="str">
        <f>TEXT(SalesDataTable[[#This Row],[Order Date]],"mmm")</f>
        <v>Nov</v>
      </c>
    </row>
    <row r="2423" spans="1:24" ht="16">
      <c r="A2423" s="2">
        <v>5146</v>
      </c>
      <c r="B2423" s="3">
        <v>46348</v>
      </c>
      <c r="C2423" s="5">
        <f>YEAR(SalesDataTable[[#This Row],[Order Date]])</f>
        <v>2026</v>
      </c>
      <c r="D2423" s="14" t="str">
        <f>"Q"&amp;ROUNDUP(MONTH(SalesDataTable[[#This Row],[Order Date]])/3,0)</f>
        <v>Q4</v>
      </c>
      <c r="E2423" s="5">
        <f>MONTH(SalesDataTable[[#This Row],[Order Date]])</f>
        <v>11</v>
      </c>
      <c r="F2423" s="5" t="str">
        <f>TEXT(SalesDataTable[[#This Row],[Order Date]], "MMM")</f>
        <v>Nov</v>
      </c>
      <c r="G2423" s="4" t="s">
        <v>6</v>
      </c>
      <c r="H2423" s="4" t="s">
        <v>27</v>
      </c>
      <c r="I2423" s="4" t="s">
        <v>2</v>
      </c>
      <c r="J2423" s="4" t="s">
        <v>13</v>
      </c>
      <c r="K2423" s="4" t="s">
        <v>34</v>
      </c>
      <c r="L2423" s="4" t="s">
        <v>42</v>
      </c>
      <c r="M2423" s="9">
        <v>1</v>
      </c>
      <c r="N2423" s="6">
        <v>35.79</v>
      </c>
      <c r="O2423" s="7">
        <v>0.1</v>
      </c>
      <c r="P2423" s="6">
        <v>14.17</v>
      </c>
      <c r="Q2423" s="6">
        <f t="shared" si="148"/>
        <v>32.210999999999999</v>
      </c>
      <c r="R2423" s="6">
        <f t="shared" si="149"/>
        <v>14.17</v>
      </c>
      <c r="S2423" s="6">
        <f t="shared" si="150"/>
        <v>18.040999999999997</v>
      </c>
      <c r="T2423" s="8">
        <f t="shared" si="151"/>
        <v>0.56008816863804278</v>
      </c>
      <c r="U2423" s="5">
        <f>YEAR(SalesDataTable[[#This Row],[Order Date]])</f>
        <v>2026</v>
      </c>
      <c r="V2423" s="8" t="str">
        <f>"Q"&amp;ROUNDUP(MONTH(SalesDataTable[[#This Row],[Order Date]])/3,0)</f>
        <v>Q4</v>
      </c>
      <c r="W2423" s="9">
        <f>MONTH(SalesDataTable[[#This Row],[Order Date]])</f>
        <v>11</v>
      </c>
      <c r="X2423" s="8" t="str">
        <f>TEXT(SalesDataTable[[#This Row],[Order Date]],"mmm")</f>
        <v>Nov</v>
      </c>
    </row>
    <row r="2424" spans="1:24" ht="16">
      <c r="A2424" s="2">
        <v>320</v>
      </c>
      <c r="B2424" s="3">
        <v>46349</v>
      </c>
      <c r="C2424" s="5">
        <f>YEAR(SalesDataTable[[#This Row],[Order Date]])</f>
        <v>2026</v>
      </c>
      <c r="D2424" s="14" t="str">
        <f>"Q"&amp;ROUNDUP(MONTH(SalesDataTable[[#This Row],[Order Date]])/3,0)</f>
        <v>Q4</v>
      </c>
      <c r="E2424" s="5">
        <f>MONTH(SalesDataTable[[#This Row],[Order Date]])</f>
        <v>11</v>
      </c>
      <c r="F2424" s="5" t="str">
        <f>TEXT(SalesDataTable[[#This Row],[Order Date]], "MMM")</f>
        <v>Nov</v>
      </c>
      <c r="G2424" s="4" t="s">
        <v>11</v>
      </c>
      <c r="H2424" s="4" t="s">
        <v>12</v>
      </c>
      <c r="I2424" s="4" t="s">
        <v>2</v>
      </c>
      <c r="J2424" s="4" t="s">
        <v>13</v>
      </c>
      <c r="K2424" s="4" t="s">
        <v>23</v>
      </c>
      <c r="L2424" s="4" t="s">
        <v>29</v>
      </c>
      <c r="M2424" s="9">
        <v>5</v>
      </c>
      <c r="N2424" s="6">
        <v>196.53</v>
      </c>
      <c r="O2424" s="7">
        <v>0.15</v>
      </c>
      <c r="P2424" s="6">
        <v>105.01</v>
      </c>
      <c r="Q2424" s="6">
        <f t="shared" si="148"/>
        <v>835.25249999999994</v>
      </c>
      <c r="R2424" s="6">
        <f t="shared" si="149"/>
        <v>525.05000000000007</v>
      </c>
      <c r="S2424" s="6">
        <f t="shared" si="150"/>
        <v>310.20249999999987</v>
      </c>
      <c r="T2424" s="8">
        <f t="shared" si="151"/>
        <v>0.37138769414039452</v>
      </c>
      <c r="U2424" s="5">
        <f>YEAR(SalesDataTable[[#This Row],[Order Date]])</f>
        <v>2026</v>
      </c>
      <c r="V2424" s="8" t="str">
        <f>"Q"&amp;ROUNDUP(MONTH(SalesDataTable[[#This Row],[Order Date]])/3,0)</f>
        <v>Q4</v>
      </c>
      <c r="W2424" s="9">
        <f>MONTH(SalesDataTable[[#This Row],[Order Date]])</f>
        <v>11</v>
      </c>
      <c r="X2424" s="8" t="str">
        <f>TEXT(SalesDataTable[[#This Row],[Order Date]],"mmm")</f>
        <v>Nov</v>
      </c>
    </row>
    <row r="2425" spans="1:24" ht="16">
      <c r="A2425" s="2">
        <v>1250</v>
      </c>
      <c r="B2425" s="3">
        <v>46349</v>
      </c>
      <c r="C2425" s="5">
        <f>YEAR(SalesDataTable[[#This Row],[Order Date]])</f>
        <v>2026</v>
      </c>
      <c r="D2425" s="14" t="str">
        <f>"Q"&amp;ROUNDUP(MONTH(SalesDataTable[[#This Row],[Order Date]])/3,0)</f>
        <v>Q4</v>
      </c>
      <c r="E2425" s="5">
        <f>MONTH(SalesDataTable[[#This Row],[Order Date]])</f>
        <v>11</v>
      </c>
      <c r="F2425" s="5" t="str">
        <f>TEXT(SalesDataTable[[#This Row],[Order Date]], "MMM")</f>
        <v>Nov</v>
      </c>
      <c r="G2425" s="4" t="s">
        <v>6</v>
      </c>
      <c r="H2425" s="4" t="s">
        <v>43</v>
      </c>
      <c r="I2425" s="4" t="s">
        <v>2</v>
      </c>
      <c r="J2425" s="4" t="s">
        <v>13</v>
      </c>
      <c r="K2425" s="4" t="s">
        <v>14</v>
      </c>
      <c r="L2425" s="4" t="s">
        <v>15</v>
      </c>
      <c r="M2425" s="9">
        <v>6</v>
      </c>
      <c r="N2425" s="6">
        <v>36.35</v>
      </c>
      <c r="O2425" s="7">
        <v>0</v>
      </c>
      <c r="P2425" s="6">
        <v>13.24</v>
      </c>
      <c r="Q2425" s="6">
        <f t="shared" si="148"/>
        <v>218.10000000000002</v>
      </c>
      <c r="R2425" s="6">
        <f t="shared" si="149"/>
        <v>79.44</v>
      </c>
      <c r="S2425" s="6">
        <f t="shared" si="150"/>
        <v>138.66000000000003</v>
      </c>
      <c r="T2425" s="8">
        <f t="shared" si="151"/>
        <v>0.63576341127922975</v>
      </c>
      <c r="U2425" s="5">
        <f>YEAR(SalesDataTable[[#This Row],[Order Date]])</f>
        <v>2026</v>
      </c>
      <c r="V2425" s="8" t="str">
        <f>"Q"&amp;ROUNDUP(MONTH(SalesDataTable[[#This Row],[Order Date]])/3,0)</f>
        <v>Q4</v>
      </c>
      <c r="W2425" s="9">
        <f>MONTH(SalesDataTable[[#This Row],[Order Date]])</f>
        <v>11</v>
      </c>
      <c r="X2425" s="8" t="str">
        <f>TEXT(SalesDataTable[[#This Row],[Order Date]],"mmm")</f>
        <v>Nov</v>
      </c>
    </row>
    <row r="2426" spans="1:24" ht="16">
      <c r="A2426" s="2">
        <v>2584</v>
      </c>
      <c r="B2426" s="3">
        <v>46349</v>
      </c>
      <c r="C2426" s="5">
        <f>YEAR(SalesDataTable[[#This Row],[Order Date]])</f>
        <v>2026</v>
      </c>
      <c r="D2426" s="14" t="str">
        <f>"Q"&amp;ROUNDUP(MONTH(SalesDataTable[[#This Row],[Order Date]])/3,0)</f>
        <v>Q4</v>
      </c>
      <c r="E2426" s="5">
        <f>MONTH(SalesDataTable[[#This Row],[Order Date]])</f>
        <v>11</v>
      </c>
      <c r="F2426" s="5" t="str">
        <f>TEXT(SalesDataTable[[#This Row],[Order Date]], "MMM")</f>
        <v>Nov</v>
      </c>
      <c r="G2426" s="4" t="s">
        <v>6</v>
      </c>
      <c r="H2426" s="4" t="s">
        <v>27</v>
      </c>
      <c r="I2426" s="4" t="s">
        <v>8</v>
      </c>
      <c r="J2426" s="4" t="s">
        <v>3</v>
      </c>
      <c r="K2426" s="4" t="s">
        <v>23</v>
      </c>
      <c r="L2426" s="4" t="s">
        <v>29</v>
      </c>
      <c r="M2426" s="9">
        <v>15</v>
      </c>
      <c r="N2426" s="6">
        <v>192.23</v>
      </c>
      <c r="O2426" s="7">
        <v>0.15</v>
      </c>
      <c r="P2426" s="6">
        <v>106.34</v>
      </c>
      <c r="Q2426" s="6">
        <f t="shared" si="148"/>
        <v>2450.9324999999999</v>
      </c>
      <c r="R2426" s="6">
        <f t="shared" si="149"/>
        <v>1595.1000000000001</v>
      </c>
      <c r="S2426" s="6">
        <f t="shared" si="150"/>
        <v>855.83249999999975</v>
      </c>
      <c r="T2426" s="8">
        <f t="shared" si="151"/>
        <v>0.34918648310387979</v>
      </c>
      <c r="U2426" s="5">
        <f>YEAR(SalesDataTable[[#This Row],[Order Date]])</f>
        <v>2026</v>
      </c>
      <c r="V2426" s="8" t="str">
        <f>"Q"&amp;ROUNDUP(MONTH(SalesDataTable[[#This Row],[Order Date]])/3,0)</f>
        <v>Q4</v>
      </c>
      <c r="W2426" s="9">
        <f>MONTH(SalesDataTable[[#This Row],[Order Date]])</f>
        <v>11</v>
      </c>
      <c r="X2426" s="8" t="str">
        <f>TEXT(SalesDataTable[[#This Row],[Order Date]],"mmm")</f>
        <v>Nov</v>
      </c>
    </row>
    <row r="2427" spans="1:24" ht="16">
      <c r="A2427" s="2">
        <v>2717</v>
      </c>
      <c r="B2427" s="3">
        <v>46349</v>
      </c>
      <c r="C2427" s="5">
        <f>YEAR(SalesDataTable[[#This Row],[Order Date]])</f>
        <v>2026</v>
      </c>
      <c r="D2427" s="14" t="str">
        <f>"Q"&amp;ROUNDUP(MONTH(SalesDataTable[[#This Row],[Order Date]])/3,0)</f>
        <v>Q4</v>
      </c>
      <c r="E2427" s="5">
        <f>MONTH(SalesDataTable[[#This Row],[Order Date]])</f>
        <v>11</v>
      </c>
      <c r="F2427" s="5" t="str">
        <f>TEXT(SalesDataTable[[#This Row],[Order Date]], "MMM")</f>
        <v>Nov</v>
      </c>
      <c r="G2427" s="4" t="s">
        <v>6</v>
      </c>
      <c r="H2427" s="4" t="s">
        <v>43</v>
      </c>
      <c r="I2427" s="4" t="s">
        <v>2</v>
      </c>
      <c r="J2427" s="4" t="s">
        <v>13</v>
      </c>
      <c r="K2427" s="4" t="s">
        <v>14</v>
      </c>
      <c r="L2427" s="4" t="s">
        <v>48</v>
      </c>
      <c r="M2427" s="9">
        <v>2</v>
      </c>
      <c r="N2427" s="6">
        <v>167.9</v>
      </c>
      <c r="O2427" s="7">
        <v>0.15</v>
      </c>
      <c r="P2427" s="6">
        <v>89.55</v>
      </c>
      <c r="Q2427" s="6">
        <f t="shared" si="148"/>
        <v>285.43</v>
      </c>
      <c r="R2427" s="6">
        <f t="shared" si="149"/>
        <v>179.1</v>
      </c>
      <c r="S2427" s="6">
        <f t="shared" si="150"/>
        <v>106.33000000000001</v>
      </c>
      <c r="T2427" s="8">
        <f t="shared" si="151"/>
        <v>0.37252566303471957</v>
      </c>
      <c r="U2427" s="5">
        <f>YEAR(SalesDataTable[[#This Row],[Order Date]])</f>
        <v>2026</v>
      </c>
      <c r="V2427" s="8" t="str">
        <f>"Q"&amp;ROUNDUP(MONTH(SalesDataTable[[#This Row],[Order Date]])/3,0)</f>
        <v>Q4</v>
      </c>
      <c r="W2427" s="9">
        <f>MONTH(SalesDataTable[[#This Row],[Order Date]])</f>
        <v>11</v>
      </c>
      <c r="X2427" s="8" t="str">
        <f>TEXT(SalesDataTable[[#This Row],[Order Date]],"mmm")</f>
        <v>Nov</v>
      </c>
    </row>
    <row r="2428" spans="1:24" ht="16">
      <c r="A2428" s="2">
        <v>2737</v>
      </c>
      <c r="B2428" s="3">
        <v>46349</v>
      </c>
      <c r="C2428" s="5">
        <f>YEAR(SalesDataTable[[#This Row],[Order Date]])</f>
        <v>2026</v>
      </c>
      <c r="D2428" s="14" t="str">
        <f>"Q"&amp;ROUNDUP(MONTH(SalesDataTable[[#This Row],[Order Date]])/3,0)</f>
        <v>Q4</v>
      </c>
      <c r="E2428" s="5">
        <f>MONTH(SalesDataTable[[#This Row],[Order Date]])</f>
        <v>11</v>
      </c>
      <c r="F2428" s="5" t="str">
        <f>TEXT(SalesDataTable[[#This Row],[Order Date]], "MMM")</f>
        <v>Nov</v>
      </c>
      <c r="G2428" s="4" t="s">
        <v>6</v>
      </c>
      <c r="H2428" s="4" t="s">
        <v>27</v>
      </c>
      <c r="I2428" s="4" t="s">
        <v>2</v>
      </c>
      <c r="J2428" s="4" t="s">
        <v>16</v>
      </c>
      <c r="K2428" s="4" t="s">
        <v>23</v>
      </c>
      <c r="L2428" s="4" t="s">
        <v>40</v>
      </c>
      <c r="M2428" s="9">
        <v>2</v>
      </c>
      <c r="N2428" s="6">
        <v>80.709999999999994</v>
      </c>
      <c r="O2428" s="7">
        <v>0.1</v>
      </c>
      <c r="P2428" s="6">
        <v>39.33</v>
      </c>
      <c r="Q2428" s="6">
        <f t="shared" si="148"/>
        <v>145.27799999999999</v>
      </c>
      <c r="R2428" s="6">
        <f t="shared" si="149"/>
        <v>78.66</v>
      </c>
      <c r="S2428" s="6">
        <f t="shared" si="150"/>
        <v>66.617999999999995</v>
      </c>
      <c r="T2428" s="8">
        <f t="shared" si="151"/>
        <v>0.45855532152149669</v>
      </c>
      <c r="U2428" s="5">
        <f>YEAR(SalesDataTable[[#This Row],[Order Date]])</f>
        <v>2026</v>
      </c>
      <c r="V2428" s="8" t="str">
        <f>"Q"&amp;ROUNDUP(MONTH(SalesDataTable[[#This Row],[Order Date]])/3,0)</f>
        <v>Q4</v>
      </c>
      <c r="W2428" s="9">
        <f>MONTH(SalesDataTable[[#This Row],[Order Date]])</f>
        <v>11</v>
      </c>
      <c r="X2428" s="8" t="str">
        <f>TEXT(SalesDataTable[[#This Row],[Order Date]],"mmm")</f>
        <v>Nov</v>
      </c>
    </row>
    <row r="2429" spans="1:24" ht="16">
      <c r="A2429" s="2">
        <v>3021</v>
      </c>
      <c r="B2429" s="3">
        <v>46349</v>
      </c>
      <c r="C2429" s="5">
        <f>YEAR(SalesDataTable[[#This Row],[Order Date]])</f>
        <v>2026</v>
      </c>
      <c r="D2429" s="14" t="str">
        <f>"Q"&amp;ROUNDUP(MONTH(SalesDataTable[[#This Row],[Order Date]])/3,0)</f>
        <v>Q4</v>
      </c>
      <c r="E2429" s="5">
        <f>MONTH(SalesDataTable[[#This Row],[Order Date]])</f>
        <v>11</v>
      </c>
      <c r="F2429" s="5" t="str">
        <f>TEXT(SalesDataTable[[#This Row],[Order Date]], "MMM")</f>
        <v>Nov</v>
      </c>
      <c r="G2429" s="4" t="s">
        <v>0</v>
      </c>
      <c r="H2429" s="4" t="s">
        <v>50</v>
      </c>
      <c r="I2429" s="4" t="s">
        <v>2</v>
      </c>
      <c r="J2429" s="4" t="s">
        <v>16</v>
      </c>
      <c r="K2429" s="4" t="s">
        <v>9</v>
      </c>
      <c r="L2429" s="4" t="s">
        <v>46</v>
      </c>
      <c r="M2429" s="9">
        <v>1</v>
      </c>
      <c r="N2429" s="6">
        <v>71.66</v>
      </c>
      <c r="O2429" s="7">
        <v>0.2</v>
      </c>
      <c r="P2429" s="6">
        <v>31.83</v>
      </c>
      <c r="Q2429" s="6">
        <f t="shared" si="148"/>
        <v>57.328000000000003</v>
      </c>
      <c r="R2429" s="6">
        <f t="shared" si="149"/>
        <v>31.83</v>
      </c>
      <c r="S2429" s="6">
        <f t="shared" si="150"/>
        <v>25.498000000000005</v>
      </c>
      <c r="T2429" s="8">
        <f t="shared" si="151"/>
        <v>0.44477393245883345</v>
      </c>
      <c r="U2429" s="5">
        <f>YEAR(SalesDataTable[[#This Row],[Order Date]])</f>
        <v>2026</v>
      </c>
      <c r="V2429" s="8" t="str">
        <f>"Q"&amp;ROUNDUP(MONTH(SalesDataTable[[#This Row],[Order Date]])/3,0)</f>
        <v>Q4</v>
      </c>
      <c r="W2429" s="9">
        <f>MONTH(SalesDataTable[[#This Row],[Order Date]])</f>
        <v>11</v>
      </c>
      <c r="X2429" s="8" t="str">
        <f>TEXT(SalesDataTable[[#This Row],[Order Date]],"mmm")</f>
        <v>Nov</v>
      </c>
    </row>
    <row r="2430" spans="1:24" ht="16">
      <c r="A2430" s="2">
        <v>5199</v>
      </c>
      <c r="B2430" s="3">
        <v>46349</v>
      </c>
      <c r="C2430" s="5">
        <f>YEAR(SalesDataTable[[#This Row],[Order Date]])</f>
        <v>2026</v>
      </c>
      <c r="D2430" s="14" t="str">
        <f>"Q"&amp;ROUNDUP(MONTH(SalesDataTable[[#This Row],[Order Date]])/3,0)</f>
        <v>Q4</v>
      </c>
      <c r="E2430" s="5">
        <f>MONTH(SalesDataTable[[#This Row],[Order Date]])</f>
        <v>11</v>
      </c>
      <c r="F2430" s="5" t="str">
        <f>TEXT(SalesDataTable[[#This Row],[Order Date]], "MMM")</f>
        <v>Nov</v>
      </c>
      <c r="G2430" s="4" t="s">
        <v>11</v>
      </c>
      <c r="H2430" s="4" t="s">
        <v>18</v>
      </c>
      <c r="I2430" s="4" t="s">
        <v>2</v>
      </c>
      <c r="J2430" s="4" t="s">
        <v>3</v>
      </c>
      <c r="K2430" s="4" t="s">
        <v>23</v>
      </c>
      <c r="L2430" s="4" t="s">
        <v>51</v>
      </c>
      <c r="M2430" s="9">
        <v>5</v>
      </c>
      <c r="N2430" s="6">
        <v>125.23</v>
      </c>
      <c r="O2430" s="7">
        <v>0.05</v>
      </c>
      <c r="P2430" s="6">
        <v>59.84</v>
      </c>
      <c r="Q2430" s="6">
        <f t="shared" si="148"/>
        <v>594.84249999999997</v>
      </c>
      <c r="R2430" s="6">
        <f t="shared" si="149"/>
        <v>299.20000000000005</v>
      </c>
      <c r="S2430" s="6">
        <f t="shared" si="150"/>
        <v>295.64249999999993</v>
      </c>
      <c r="T2430" s="8">
        <f t="shared" si="151"/>
        <v>0.49700971265503041</v>
      </c>
      <c r="U2430" s="5">
        <f>YEAR(SalesDataTable[[#This Row],[Order Date]])</f>
        <v>2026</v>
      </c>
      <c r="V2430" s="8" t="str">
        <f>"Q"&amp;ROUNDUP(MONTH(SalesDataTable[[#This Row],[Order Date]])/3,0)</f>
        <v>Q4</v>
      </c>
      <c r="W2430" s="9">
        <f>MONTH(SalesDataTable[[#This Row],[Order Date]])</f>
        <v>11</v>
      </c>
      <c r="X2430" s="8" t="str">
        <f>TEXT(SalesDataTable[[#This Row],[Order Date]],"mmm")</f>
        <v>Nov</v>
      </c>
    </row>
    <row r="2431" spans="1:24" ht="16">
      <c r="A2431" s="2">
        <v>1202</v>
      </c>
      <c r="B2431" s="3">
        <v>46350</v>
      </c>
      <c r="C2431" s="5">
        <f>YEAR(SalesDataTable[[#This Row],[Order Date]])</f>
        <v>2026</v>
      </c>
      <c r="D2431" s="14" t="str">
        <f>"Q"&amp;ROUNDUP(MONTH(SalesDataTable[[#This Row],[Order Date]])/3,0)</f>
        <v>Q4</v>
      </c>
      <c r="E2431" s="5">
        <f>MONTH(SalesDataTable[[#This Row],[Order Date]])</f>
        <v>11</v>
      </c>
      <c r="F2431" s="5" t="str">
        <f>TEXT(SalesDataTable[[#This Row],[Order Date]], "MMM")</f>
        <v>Nov</v>
      </c>
      <c r="G2431" s="4" t="s">
        <v>0</v>
      </c>
      <c r="H2431" s="4" t="s">
        <v>50</v>
      </c>
      <c r="I2431" s="4" t="s">
        <v>28</v>
      </c>
      <c r="J2431" s="4" t="s">
        <v>3</v>
      </c>
      <c r="K2431" s="4" t="s">
        <v>9</v>
      </c>
      <c r="L2431" s="4" t="s">
        <v>10</v>
      </c>
      <c r="M2431" s="9">
        <v>2</v>
      </c>
      <c r="N2431" s="6">
        <v>91.33</v>
      </c>
      <c r="O2431" s="7">
        <v>0.15</v>
      </c>
      <c r="P2431" s="6">
        <v>45.45</v>
      </c>
      <c r="Q2431" s="6">
        <f t="shared" si="148"/>
        <v>155.261</v>
      </c>
      <c r="R2431" s="6">
        <f t="shared" si="149"/>
        <v>90.9</v>
      </c>
      <c r="S2431" s="6">
        <f t="shared" si="150"/>
        <v>64.36099999999999</v>
      </c>
      <c r="T2431" s="8">
        <f t="shared" si="151"/>
        <v>0.41453423589954974</v>
      </c>
      <c r="U2431" s="5">
        <f>YEAR(SalesDataTable[[#This Row],[Order Date]])</f>
        <v>2026</v>
      </c>
      <c r="V2431" s="8" t="str">
        <f>"Q"&amp;ROUNDUP(MONTH(SalesDataTable[[#This Row],[Order Date]])/3,0)</f>
        <v>Q4</v>
      </c>
      <c r="W2431" s="9">
        <f>MONTH(SalesDataTable[[#This Row],[Order Date]])</f>
        <v>11</v>
      </c>
      <c r="X2431" s="8" t="str">
        <f>TEXT(SalesDataTable[[#This Row],[Order Date]],"mmm")</f>
        <v>Nov</v>
      </c>
    </row>
    <row r="2432" spans="1:24" ht="16">
      <c r="A2432" s="2">
        <v>1365</v>
      </c>
      <c r="B2432" s="3">
        <v>46350</v>
      </c>
      <c r="C2432" s="5">
        <f>YEAR(SalesDataTable[[#This Row],[Order Date]])</f>
        <v>2026</v>
      </c>
      <c r="D2432" s="14" t="str">
        <f>"Q"&amp;ROUNDUP(MONTH(SalesDataTable[[#This Row],[Order Date]])/3,0)</f>
        <v>Q4</v>
      </c>
      <c r="E2432" s="5">
        <f>MONTH(SalesDataTable[[#This Row],[Order Date]])</f>
        <v>11</v>
      </c>
      <c r="F2432" s="5" t="str">
        <f>TEXT(SalesDataTable[[#This Row],[Order Date]], "MMM")</f>
        <v>Nov</v>
      </c>
      <c r="G2432" s="4" t="s">
        <v>0</v>
      </c>
      <c r="H2432" s="4" t="s">
        <v>1</v>
      </c>
      <c r="I2432" s="4" t="s">
        <v>28</v>
      </c>
      <c r="J2432" s="4" t="s">
        <v>13</v>
      </c>
      <c r="K2432" s="4" t="s">
        <v>9</v>
      </c>
      <c r="L2432" s="4" t="s">
        <v>37</v>
      </c>
      <c r="M2432" s="9">
        <v>4</v>
      </c>
      <c r="N2432" s="6">
        <v>155.91</v>
      </c>
      <c r="O2432" s="7">
        <v>0</v>
      </c>
      <c r="P2432" s="6">
        <v>79.91</v>
      </c>
      <c r="Q2432" s="6">
        <f t="shared" si="148"/>
        <v>623.64</v>
      </c>
      <c r="R2432" s="6">
        <f t="shared" si="149"/>
        <v>319.64</v>
      </c>
      <c r="S2432" s="6">
        <f t="shared" si="150"/>
        <v>304</v>
      </c>
      <c r="T2432" s="8">
        <f t="shared" si="151"/>
        <v>0.48746071451478418</v>
      </c>
      <c r="U2432" s="5">
        <f>YEAR(SalesDataTable[[#This Row],[Order Date]])</f>
        <v>2026</v>
      </c>
      <c r="V2432" s="8" t="str">
        <f>"Q"&amp;ROUNDUP(MONTH(SalesDataTable[[#This Row],[Order Date]])/3,0)</f>
        <v>Q4</v>
      </c>
      <c r="W2432" s="9">
        <f>MONTH(SalesDataTable[[#This Row],[Order Date]])</f>
        <v>11</v>
      </c>
      <c r="X2432" s="8" t="str">
        <f>TEXT(SalesDataTable[[#This Row],[Order Date]],"mmm")</f>
        <v>Nov</v>
      </c>
    </row>
    <row r="2433" spans="1:24" ht="16">
      <c r="A2433" s="2">
        <v>2575</v>
      </c>
      <c r="B2433" s="3">
        <v>46350</v>
      </c>
      <c r="C2433" s="5">
        <f>YEAR(SalesDataTable[[#This Row],[Order Date]])</f>
        <v>2026</v>
      </c>
      <c r="D2433" s="14" t="str">
        <f>"Q"&amp;ROUNDUP(MONTH(SalesDataTable[[#This Row],[Order Date]])/3,0)</f>
        <v>Q4</v>
      </c>
      <c r="E2433" s="5">
        <f>MONTH(SalesDataTable[[#This Row],[Order Date]])</f>
        <v>11</v>
      </c>
      <c r="F2433" s="5" t="str">
        <f>TEXT(SalesDataTable[[#This Row],[Order Date]], "MMM")</f>
        <v>Nov</v>
      </c>
      <c r="G2433" s="4" t="s">
        <v>11</v>
      </c>
      <c r="H2433" s="4" t="s">
        <v>39</v>
      </c>
      <c r="I2433" s="4" t="s">
        <v>19</v>
      </c>
      <c r="J2433" s="4" t="s">
        <v>3</v>
      </c>
      <c r="K2433" s="4" t="s">
        <v>34</v>
      </c>
      <c r="L2433" s="4" t="s">
        <v>35</v>
      </c>
      <c r="M2433" s="9">
        <v>1</v>
      </c>
      <c r="N2433" s="6">
        <v>39.42</v>
      </c>
      <c r="O2433" s="7">
        <v>0</v>
      </c>
      <c r="P2433" s="6">
        <v>14.63</v>
      </c>
      <c r="Q2433" s="6">
        <f t="shared" si="148"/>
        <v>39.42</v>
      </c>
      <c r="R2433" s="6">
        <f t="shared" si="149"/>
        <v>14.63</v>
      </c>
      <c r="S2433" s="6">
        <f t="shared" si="150"/>
        <v>24.79</v>
      </c>
      <c r="T2433" s="8">
        <f t="shared" si="151"/>
        <v>0.62886859462201927</v>
      </c>
      <c r="U2433" s="5">
        <f>YEAR(SalesDataTable[[#This Row],[Order Date]])</f>
        <v>2026</v>
      </c>
      <c r="V2433" s="8" t="str">
        <f>"Q"&amp;ROUNDUP(MONTH(SalesDataTable[[#This Row],[Order Date]])/3,0)</f>
        <v>Q4</v>
      </c>
      <c r="W2433" s="9">
        <f>MONTH(SalesDataTable[[#This Row],[Order Date]])</f>
        <v>11</v>
      </c>
      <c r="X2433" s="8" t="str">
        <f>TEXT(SalesDataTable[[#This Row],[Order Date]],"mmm")</f>
        <v>Nov</v>
      </c>
    </row>
    <row r="2434" spans="1:24" ht="16">
      <c r="A2434" s="2">
        <v>2673</v>
      </c>
      <c r="B2434" s="3">
        <v>46350</v>
      </c>
      <c r="C2434" s="5">
        <f>YEAR(SalesDataTable[[#This Row],[Order Date]])</f>
        <v>2026</v>
      </c>
      <c r="D2434" s="14" t="str">
        <f>"Q"&amp;ROUNDUP(MONTH(SalesDataTable[[#This Row],[Order Date]])/3,0)</f>
        <v>Q4</v>
      </c>
      <c r="E2434" s="5">
        <f>MONTH(SalesDataTable[[#This Row],[Order Date]])</f>
        <v>11</v>
      </c>
      <c r="F2434" s="5" t="str">
        <f>TEXT(SalesDataTable[[#This Row],[Order Date]], "MMM")</f>
        <v>Nov</v>
      </c>
      <c r="G2434" s="4" t="s">
        <v>11</v>
      </c>
      <c r="H2434" s="4" t="s">
        <v>12</v>
      </c>
      <c r="I2434" s="4" t="s">
        <v>2</v>
      </c>
      <c r="J2434" s="4" t="s">
        <v>3</v>
      </c>
      <c r="K2434" s="4" t="s">
        <v>4</v>
      </c>
      <c r="L2434" s="4" t="s">
        <v>22</v>
      </c>
      <c r="M2434" s="9">
        <v>2</v>
      </c>
      <c r="N2434" s="6">
        <v>51.56</v>
      </c>
      <c r="O2434" s="7">
        <v>0.05</v>
      </c>
      <c r="P2434" s="6">
        <v>22.7</v>
      </c>
      <c r="Q2434" s="6">
        <f t="shared" ref="Q2434:Q2497" si="152">M2434*N2434*(1-O2434)</f>
        <v>97.963999999999999</v>
      </c>
      <c r="R2434" s="6">
        <f t="shared" ref="R2434:R2497" si="153">M2434*P2434</f>
        <v>45.4</v>
      </c>
      <c r="S2434" s="6">
        <f t="shared" ref="S2434:S2497" si="154">Q2434-R2434</f>
        <v>52.564</v>
      </c>
      <c r="T2434" s="8">
        <f t="shared" ref="T2434:T2497" si="155">IFERROR(S2434/Q2434,0)</f>
        <v>0.5365644522477645</v>
      </c>
      <c r="U2434" s="5">
        <f>YEAR(SalesDataTable[[#This Row],[Order Date]])</f>
        <v>2026</v>
      </c>
      <c r="V2434" s="8" t="str">
        <f>"Q"&amp;ROUNDUP(MONTH(SalesDataTable[[#This Row],[Order Date]])/3,0)</f>
        <v>Q4</v>
      </c>
      <c r="W2434" s="9">
        <f>MONTH(SalesDataTable[[#This Row],[Order Date]])</f>
        <v>11</v>
      </c>
      <c r="X2434" s="8" t="str">
        <f>TEXT(SalesDataTable[[#This Row],[Order Date]],"mmm")</f>
        <v>Nov</v>
      </c>
    </row>
    <row r="2435" spans="1:24" ht="16">
      <c r="A2435" s="2">
        <v>4145</v>
      </c>
      <c r="B2435" s="3">
        <v>46350</v>
      </c>
      <c r="C2435" s="5">
        <f>YEAR(SalesDataTable[[#This Row],[Order Date]])</f>
        <v>2026</v>
      </c>
      <c r="D2435" s="14" t="str">
        <f>"Q"&amp;ROUNDUP(MONTH(SalesDataTable[[#This Row],[Order Date]])/3,0)</f>
        <v>Q4</v>
      </c>
      <c r="E2435" s="5">
        <f>MONTH(SalesDataTable[[#This Row],[Order Date]])</f>
        <v>11</v>
      </c>
      <c r="F2435" s="5" t="str">
        <f>TEXT(SalesDataTable[[#This Row],[Order Date]], "MMM")</f>
        <v>Nov</v>
      </c>
      <c r="G2435" s="4" t="s">
        <v>0</v>
      </c>
      <c r="H2435" s="4" t="s">
        <v>1</v>
      </c>
      <c r="I2435" s="4" t="s">
        <v>2</v>
      </c>
      <c r="J2435" s="4" t="s">
        <v>3</v>
      </c>
      <c r="K2435" s="4" t="s">
        <v>23</v>
      </c>
      <c r="L2435" s="4" t="s">
        <v>51</v>
      </c>
      <c r="M2435" s="9">
        <v>1</v>
      </c>
      <c r="N2435" s="6">
        <v>120.49</v>
      </c>
      <c r="O2435" s="7">
        <v>0.15</v>
      </c>
      <c r="P2435" s="6">
        <v>61.22</v>
      </c>
      <c r="Q2435" s="6">
        <f t="shared" si="152"/>
        <v>102.4165</v>
      </c>
      <c r="R2435" s="6">
        <f t="shared" si="153"/>
        <v>61.22</v>
      </c>
      <c r="S2435" s="6">
        <f t="shared" si="154"/>
        <v>41.1965</v>
      </c>
      <c r="T2435" s="8">
        <f t="shared" si="155"/>
        <v>0.40224475548373556</v>
      </c>
      <c r="U2435" s="5">
        <f>YEAR(SalesDataTable[[#This Row],[Order Date]])</f>
        <v>2026</v>
      </c>
      <c r="V2435" s="8" t="str">
        <f>"Q"&amp;ROUNDUP(MONTH(SalesDataTable[[#This Row],[Order Date]])/3,0)</f>
        <v>Q4</v>
      </c>
      <c r="W2435" s="9">
        <f>MONTH(SalesDataTable[[#This Row],[Order Date]])</f>
        <v>11</v>
      </c>
      <c r="X2435" s="8" t="str">
        <f>TEXT(SalesDataTable[[#This Row],[Order Date]],"mmm")</f>
        <v>Nov</v>
      </c>
    </row>
    <row r="2436" spans="1:24" ht="16">
      <c r="A2436" s="2">
        <v>4610</v>
      </c>
      <c r="B2436" s="3">
        <v>46350</v>
      </c>
      <c r="C2436" s="5">
        <f>YEAR(SalesDataTable[[#This Row],[Order Date]])</f>
        <v>2026</v>
      </c>
      <c r="D2436" s="14" t="str">
        <f>"Q"&amp;ROUNDUP(MONTH(SalesDataTable[[#This Row],[Order Date]])/3,0)</f>
        <v>Q4</v>
      </c>
      <c r="E2436" s="5">
        <f>MONTH(SalesDataTable[[#This Row],[Order Date]])</f>
        <v>11</v>
      </c>
      <c r="F2436" s="5" t="str">
        <f>TEXT(SalesDataTable[[#This Row],[Order Date]], "MMM")</f>
        <v>Nov</v>
      </c>
      <c r="G2436" s="4" t="s">
        <v>11</v>
      </c>
      <c r="H2436" s="4" t="s">
        <v>52</v>
      </c>
      <c r="I2436" s="4" t="s">
        <v>19</v>
      </c>
      <c r="J2436" s="4" t="s">
        <v>3</v>
      </c>
      <c r="K2436" s="4" t="s">
        <v>9</v>
      </c>
      <c r="L2436" s="4" t="s">
        <v>37</v>
      </c>
      <c r="M2436" s="9">
        <v>2</v>
      </c>
      <c r="N2436" s="6">
        <v>153.96</v>
      </c>
      <c r="O2436" s="7">
        <v>0</v>
      </c>
      <c r="P2436" s="6">
        <v>79.33</v>
      </c>
      <c r="Q2436" s="6">
        <f t="shared" si="152"/>
        <v>307.92</v>
      </c>
      <c r="R2436" s="6">
        <f t="shared" si="153"/>
        <v>158.66</v>
      </c>
      <c r="S2436" s="6">
        <f t="shared" si="154"/>
        <v>149.26000000000002</v>
      </c>
      <c r="T2436" s="8">
        <f t="shared" si="155"/>
        <v>0.48473629514159527</v>
      </c>
      <c r="U2436" s="5">
        <f>YEAR(SalesDataTable[[#This Row],[Order Date]])</f>
        <v>2026</v>
      </c>
      <c r="V2436" s="8" t="str">
        <f>"Q"&amp;ROUNDUP(MONTH(SalesDataTable[[#This Row],[Order Date]])/3,0)</f>
        <v>Q4</v>
      </c>
      <c r="W2436" s="9">
        <f>MONTH(SalesDataTable[[#This Row],[Order Date]])</f>
        <v>11</v>
      </c>
      <c r="X2436" s="8" t="str">
        <f>TEXT(SalesDataTable[[#This Row],[Order Date]],"mmm")</f>
        <v>Nov</v>
      </c>
    </row>
    <row r="2437" spans="1:24" ht="16">
      <c r="A2437" s="2">
        <v>4721</v>
      </c>
      <c r="B2437" s="3">
        <v>46350</v>
      </c>
      <c r="C2437" s="5">
        <f>YEAR(SalesDataTable[[#This Row],[Order Date]])</f>
        <v>2026</v>
      </c>
      <c r="D2437" s="14" t="str">
        <f>"Q"&amp;ROUNDUP(MONTH(SalesDataTable[[#This Row],[Order Date]])/3,0)</f>
        <v>Q4</v>
      </c>
      <c r="E2437" s="5">
        <f>MONTH(SalesDataTable[[#This Row],[Order Date]])</f>
        <v>11</v>
      </c>
      <c r="F2437" s="5" t="str">
        <f>TEXT(SalesDataTable[[#This Row],[Order Date]], "MMM")</f>
        <v>Nov</v>
      </c>
      <c r="G2437" s="4" t="s">
        <v>11</v>
      </c>
      <c r="H2437" s="4" t="s">
        <v>52</v>
      </c>
      <c r="I2437" s="4" t="s">
        <v>19</v>
      </c>
      <c r="J2437" s="4" t="s">
        <v>13</v>
      </c>
      <c r="K2437" s="4" t="s">
        <v>4</v>
      </c>
      <c r="L2437" s="4" t="s">
        <v>26</v>
      </c>
      <c r="M2437" s="9">
        <v>1</v>
      </c>
      <c r="N2437" s="6">
        <v>39.85</v>
      </c>
      <c r="O2437" s="7">
        <v>0</v>
      </c>
      <c r="P2437" s="6">
        <v>16.3</v>
      </c>
      <c r="Q2437" s="6">
        <f t="shared" si="152"/>
        <v>39.85</v>
      </c>
      <c r="R2437" s="6">
        <f t="shared" si="153"/>
        <v>16.3</v>
      </c>
      <c r="S2437" s="6">
        <f t="shared" si="154"/>
        <v>23.55</v>
      </c>
      <c r="T2437" s="8">
        <f t="shared" si="155"/>
        <v>0.59096612296110418</v>
      </c>
      <c r="U2437" s="5">
        <f>YEAR(SalesDataTable[[#This Row],[Order Date]])</f>
        <v>2026</v>
      </c>
      <c r="V2437" s="8" t="str">
        <f>"Q"&amp;ROUNDUP(MONTH(SalesDataTable[[#This Row],[Order Date]])/3,0)</f>
        <v>Q4</v>
      </c>
      <c r="W2437" s="9">
        <f>MONTH(SalesDataTable[[#This Row],[Order Date]])</f>
        <v>11</v>
      </c>
      <c r="X2437" s="8" t="str">
        <f>TEXT(SalesDataTable[[#This Row],[Order Date]],"mmm")</f>
        <v>Nov</v>
      </c>
    </row>
    <row r="2438" spans="1:24" ht="16">
      <c r="A2438" s="2">
        <v>324</v>
      </c>
      <c r="B2438" s="3">
        <v>46351</v>
      </c>
      <c r="C2438" s="5">
        <f>YEAR(SalesDataTable[[#This Row],[Order Date]])</f>
        <v>2026</v>
      </c>
      <c r="D2438" s="14" t="str">
        <f>"Q"&amp;ROUNDUP(MONTH(SalesDataTable[[#This Row],[Order Date]])/3,0)</f>
        <v>Q4</v>
      </c>
      <c r="E2438" s="5">
        <f>MONTH(SalesDataTable[[#This Row],[Order Date]])</f>
        <v>11</v>
      </c>
      <c r="F2438" s="5" t="str">
        <f>TEXT(SalesDataTable[[#This Row],[Order Date]], "MMM")</f>
        <v>Nov</v>
      </c>
      <c r="G2438" s="4" t="s">
        <v>20</v>
      </c>
      <c r="H2438" s="4" t="s">
        <v>47</v>
      </c>
      <c r="I2438" s="4" t="s">
        <v>28</v>
      </c>
      <c r="J2438" s="4" t="s">
        <v>3</v>
      </c>
      <c r="K2438" s="4" t="s">
        <v>4</v>
      </c>
      <c r="L2438" s="4" t="s">
        <v>30</v>
      </c>
      <c r="M2438" s="9">
        <v>2</v>
      </c>
      <c r="N2438" s="6">
        <v>103.88</v>
      </c>
      <c r="O2438" s="7">
        <v>0.15</v>
      </c>
      <c r="P2438" s="6">
        <v>49.26</v>
      </c>
      <c r="Q2438" s="6">
        <f t="shared" si="152"/>
        <v>176.59599999999998</v>
      </c>
      <c r="R2438" s="6">
        <f t="shared" si="153"/>
        <v>98.52</v>
      </c>
      <c r="S2438" s="6">
        <f t="shared" si="154"/>
        <v>78.075999999999979</v>
      </c>
      <c r="T2438" s="8">
        <f t="shared" si="155"/>
        <v>0.44211646922920106</v>
      </c>
      <c r="U2438" s="5">
        <f>YEAR(SalesDataTable[[#This Row],[Order Date]])</f>
        <v>2026</v>
      </c>
      <c r="V2438" s="8" t="str">
        <f>"Q"&amp;ROUNDUP(MONTH(SalesDataTable[[#This Row],[Order Date]])/3,0)</f>
        <v>Q4</v>
      </c>
      <c r="W2438" s="9">
        <f>MONTH(SalesDataTable[[#This Row],[Order Date]])</f>
        <v>11</v>
      </c>
      <c r="X2438" s="8" t="str">
        <f>TEXT(SalesDataTable[[#This Row],[Order Date]],"mmm")</f>
        <v>Nov</v>
      </c>
    </row>
    <row r="2439" spans="1:24" ht="16">
      <c r="A2439" s="2">
        <v>559</v>
      </c>
      <c r="B2439" s="3">
        <v>46351</v>
      </c>
      <c r="C2439" s="5">
        <f>YEAR(SalesDataTable[[#This Row],[Order Date]])</f>
        <v>2026</v>
      </c>
      <c r="D2439" s="14" t="str">
        <f>"Q"&amp;ROUNDUP(MONTH(SalesDataTable[[#This Row],[Order Date]])/3,0)</f>
        <v>Q4</v>
      </c>
      <c r="E2439" s="5">
        <f>MONTH(SalesDataTable[[#This Row],[Order Date]])</f>
        <v>11</v>
      </c>
      <c r="F2439" s="5" t="str">
        <f>TEXT(SalesDataTable[[#This Row],[Order Date]], "MMM")</f>
        <v>Nov</v>
      </c>
      <c r="G2439" s="4" t="s">
        <v>20</v>
      </c>
      <c r="H2439" s="4" t="s">
        <v>31</v>
      </c>
      <c r="I2439" s="4" t="s">
        <v>2</v>
      </c>
      <c r="J2439" s="4" t="s">
        <v>3</v>
      </c>
      <c r="K2439" s="4" t="s">
        <v>14</v>
      </c>
      <c r="L2439" s="4" t="s">
        <v>44</v>
      </c>
      <c r="M2439" s="9">
        <v>2</v>
      </c>
      <c r="N2439" s="6">
        <v>134.19</v>
      </c>
      <c r="O2439" s="7">
        <v>0.1</v>
      </c>
      <c r="P2439" s="6">
        <v>65.39</v>
      </c>
      <c r="Q2439" s="6">
        <f t="shared" si="152"/>
        <v>241.542</v>
      </c>
      <c r="R2439" s="6">
        <f t="shared" si="153"/>
        <v>130.78</v>
      </c>
      <c r="S2439" s="6">
        <f t="shared" si="154"/>
        <v>110.762</v>
      </c>
      <c r="T2439" s="8">
        <f t="shared" si="155"/>
        <v>0.45856207202060095</v>
      </c>
      <c r="U2439" s="5">
        <f>YEAR(SalesDataTable[[#This Row],[Order Date]])</f>
        <v>2026</v>
      </c>
      <c r="V2439" s="8" t="str">
        <f>"Q"&amp;ROUNDUP(MONTH(SalesDataTable[[#This Row],[Order Date]])/3,0)</f>
        <v>Q4</v>
      </c>
      <c r="W2439" s="9">
        <f>MONTH(SalesDataTable[[#This Row],[Order Date]])</f>
        <v>11</v>
      </c>
      <c r="X2439" s="8" t="str">
        <f>TEXT(SalesDataTable[[#This Row],[Order Date]],"mmm")</f>
        <v>Nov</v>
      </c>
    </row>
    <row r="2440" spans="1:24" ht="16">
      <c r="A2440" s="2">
        <v>1108</v>
      </c>
      <c r="B2440" s="3">
        <v>46351</v>
      </c>
      <c r="C2440" s="5">
        <f>YEAR(SalesDataTable[[#This Row],[Order Date]])</f>
        <v>2026</v>
      </c>
      <c r="D2440" s="14" t="str">
        <f>"Q"&amp;ROUNDUP(MONTH(SalesDataTable[[#This Row],[Order Date]])/3,0)</f>
        <v>Q4</v>
      </c>
      <c r="E2440" s="5">
        <f>MONTH(SalesDataTable[[#This Row],[Order Date]])</f>
        <v>11</v>
      </c>
      <c r="F2440" s="5" t="str">
        <f>TEXT(SalesDataTable[[#This Row],[Order Date]], "MMM")</f>
        <v>Nov</v>
      </c>
      <c r="G2440" s="4" t="s">
        <v>6</v>
      </c>
      <c r="H2440" s="4" t="s">
        <v>7</v>
      </c>
      <c r="I2440" s="4" t="s">
        <v>28</v>
      </c>
      <c r="J2440" s="4" t="s">
        <v>13</v>
      </c>
      <c r="K2440" s="4" t="s">
        <v>14</v>
      </c>
      <c r="L2440" s="4" t="s">
        <v>15</v>
      </c>
      <c r="M2440" s="9">
        <v>1</v>
      </c>
      <c r="N2440" s="6">
        <v>37.06</v>
      </c>
      <c r="O2440" s="7">
        <v>0.1</v>
      </c>
      <c r="P2440" s="6">
        <v>13.18</v>
      </c>
      <c r="Q2440" s="6">
        <f t="shared" si="152"/>
        <v>33.354000000000006</v>
      </c>
      <c r="R2440" s="6">
        <f t="shared" si="153"/>
        <v>13.18</v>
      </c>
      <c r="S2440" s="6">
        <f t="shared" si="154"/>
        <v>20.174000000000007</v>
      </c>
      <c r="T2440" s="8">
        <f t="shared" si="155"/>
        <v>0.6048449961024166</v>
      </c>
      <c r="U2440" s="5">
        <f>YEAR(SalesDataTable[[#This Row],[Order Date]])</f>
        <v>2026</v>
      </c>
      <c r="V2440" s="8" t="str">
        <f>"Q"&amp;ROUNDUP(MONTH(SalesDataTable[[#This Row],[Order Date]])/3,0)</f>
        <v>Q4</v>
      </c>
      <c r="W2440" s="9">
        <f>MONTH(SalesDataTable[[#This Row],[Order Date]])</f>
        <v>11</v>
      </c>
      <c r="X2440" s="8" t="str">
        <f>TEXT(SalesDataTable[[#This Row],[Order Date]],"mmm")</f>
        <v>Nov</v>
      </c>
    </row>
    <row r="2441" spans="1:24" ht="16">
      <c r="A2441" s="2">
        <v>1344</v>
      </c>
      <c r="B2441" s="3">
        <v>46351</v>
      </c>
      <c r="C2441" s="5">
        <f>YEAR(SalesDataTable[[#This Row],[Order Date]])</f>
        <v>2026</v>
      </c>
      <c r="D2441" s="14" t="str">
        <f>"Q"&amp;ROUNDUP(MONTH(SalesDataTable[[#This Row],[Order Date]])/3,0)</f>
        <v>Q4</v>
      </c>
      <c r="E2441" s="5">
        <f>MONTH(SalesDataTable[[#This Row],[Order Date]])</f>
        <v>11</v>
      </c>
      <c r="F2441" s="5" t="str">
        <f>TEXT(SalesDataTable[[#This Row],[Order Date]], "MMM")</f>
        <v>Nov</v>
      </c>
      <c r="G2441" s="4" t="s">
        <v>11</v>
      </c>
      <c r="H2441" s="4" t="s">
        <v>39</v>
      </c>
      <c r="I2441" s="4" t="s">
        <v>2</v>
      </c>
      <c r="J2441" s="4" t="s">
        <v>13</v>
      </c>
      <c r="K2441" s="4" t="s">
        <v>14</v>
      </c>
      <c r="L2441" s="4" t="s">
        <v>44</v>
      </c>
      <c r="M2441" s="9">
        <v>4</v>
      </c>
      <c r="N2441" s="6">
        <v>135.21</v>
      </c>
      <c r="O2441" s="7">
        <v>0.05</v>
      </c>
      <c r="P2441" s="6">
        <v>68.64</v>
      </c>
      <c r="Q2441" s="6">
        <f t="shared" si="152"/>
        <v>513.798</v>
      </c>
      <c r="R2441" s="6">
        <f t="shared" si="153"/>
        <v>274.56</v>
      </c>
      <c r="S2441" s="6">
        <f t="shared" si="154"/>
        <v>239.238</v>
      </c>
      <c r="T2441" s="8">
        <f t="shared" si="155"/>
        <v>0.46562656919645462</v>
      </c>
      <c r="U2441" s="5">
        <f>YEAR(SalesDataTable[[#This Row],[Order Date]])</f>
        <v>2026</v>
      </c>
      <c r="V2441" s="8" t="str">
        <f>"Q"&amp;ROUNDUP(MONTH(SalesDataTable[[#This Row],[Order Date]])/3,0)</f>
        <v>Q4</v>
      </c>
      <c r="W2441" s="9">
        <f>MONTH(SalesDataTable[[#This Row],[Order Date]])</f>
        <v>11</v>
      </c>
      <c r="X2441" s="8" t="str">
        <f>TEXT(SalesDataTable[[#This Row],[Order Date]],"mmm")</f>
        <v>Nov</v>
      </c>
    </row>
    <row r="2442" spans="1:24" ht="16">
      <c r="A2442" s="2">
        <v>1922</v>
      </c>
      <c r="B2442" s="3">
        <v>46351</v>
      </c>
      <c r="C2442" s="5">
        <f>YEAR(SalesDataTable[[#This Row],[Order Date]])</f>
        <v>2026</v>
      </c>
      <c r="D2442" s="14" t="str">
        <f>"Q"&amp;ROUNDUP(MONTH(SalesDataTable[[#This Row],[Order Date]])/3,0)</f>
        <v>Q4</v>
      </c>
      <c r="E2442" s="5">
        <f>MONTH(SalesDataTable[[#This Row],[Order Date]])</f>
        <v>11</v>
      </c>
      <c r="F2442" s="5" t="str">
        <f>TEXT(SalesDataTable[[#This Row],[Order Date]], "MMM")</f>
        <v>Nov</v>
      </c>
      <c r="G2442" s="4" t="s">
        <v>0</v>
      </c>
      <c r="H2442" s="4" t="s">
        <v>36</v>
      </c>
      <c r="I2442" s="4" t="s">
        <v>28</v>
      </c>
      <c r="J2442" s="4" t="s">
        <v>3</v>
      </c>
      <c r="K2442" s="4" t="s">
        <v>9</v>
      </c>
      <c r="L2442" s="4" t="s">
        <v>17</v>
      </c>
      <c r="M2442" s="9">
        <v>2</v>
      </c>
      <c r="N2442" s="6">
        <v>145.77000000000001</v>
      </c>
      <c r="O2442" s="7">
        <v>0.1</v>
      </c>
      <c r="P2442" s="6">
        <v>78.14</v>
      </c>
      <c r="Q2442" s="6">
        <f t="shared" si="152"/>
        <v>262.38600000000002</v>
      </c>
      <c r="R2442" s="6">
        <f t="shared" si="153"/>
        <v>156.28</v>
      </c>
      <c r="S2442" s="6">
        <f t="shared" si="154"/>
        <v>106.10600000000002</v>
      </c>
      <c r="T2442" s="8">
        <f t="shared" si="155"/>
        <v>0.40438895367893107</v>
      </c>
      <c r="U2442" s="5">
        <f>YEAR(SalesDataTable[[#This Row],[Order Date]])</f>
        <v>2026</v>
      </c>
      <c r="V2442" s="8" t="str">
        <f>"Q"&amp;ROUNDUP(MONTH(SalesDataTable[[#This Row],[Order Date]])/3,0)</f>
        <v>Q4</v>
      </c>
      <c r="W2442" s="9">
        <f>MONTH(SalesDataTable[[#This Row],[Order Date]])</f>
        <v>11</v>
      </c>
      <c r="X2442" s="8" t="str">
        <f>TEXT(SalesDataTable[[#This Row],[Order Date]],"mmm")</f>
        <v>Nov</v>
      </c>
    </row>
    <row r="2443" spans="1:24" ht="16">
      <c r="A2443" s="2">
        <v>2343</v>
      </c>
      <c r="B2443" s="3">
        <v>46351</v>
      </c>
      <c r="C2443" s="5">
        <f>YEAR(SalesDataTable[[#This Row],[Order Date]])</f>
        <v>2026</v>
      </c>
      <c r="D2443" s="14" t="str">
        <f>"Q"&amp;ROUNDUP(MONTH(SalesDataTable[[#This Row],[Order Date]])/3,0)</f>
        <v>Q4</v>
      </c>
      <c r="E2443" s="5">
        <f>MONTH(SalesDataTable[[#This Row],[Order Date]])</f>
        <v>11</v>
      </c>
      <c r="F2443" s="5" t="str">
        <f>TEXT(SalesDataTable[[#This Row],[Order Date]], "MMM")</f>
        <v>Nov</v>
      </c>
      <c r="G2443" s="4" t="s">
        <v>0</v>
      </c>
      <c r="H2443" s="4" t="s">
        <v>50</v>
      </c>
      <c r="I2443" s="4" t="s">
        <v>19</v>
      </c>
      <c r="J2443" s="4" t="s">
        <v>13</v>
      </c>
      <c r="K2443" s="4" t="s">
        <v>23</v>
      </c>
      <c r="L2443" s="4" t="s">
        <v>51</v>
      </c>
      <c r="M2443" s="9">
        <v>1</v>
      </c>
      <c r="N2443" s="6">
        <v>121.53</v>
      </c>
      <c r="O2443" s="7">
        <v>0.15</v>
      </c>
      <c r="P2443" s="6">
        <v>62.14</v>
      </c>
      <c r="Q2443" s="6">
        <f t="shared" si="152"/>
        <v>103.3005</v>
      </c>
      <c r="R2443" s="6">
        <f t="shared" si="153"/>
        <v>62.14</v>
      </c>
      <c r="S2443" s="6">
        <f t="shared" si="154"/>
        <v>41.160499999999999</v>
      </c>
      <c r="T2443" s="8">
        <f t="shared" si="155"/>
        <v>0.39845402490791426</v>
      </c>
      <c r="U2443" s="5">
        <f>YEAR(SalesDataTable[[#This Row],[Order Date]])</f>
        <v>2026</v>
      </c>
      <c r="V2443" s="8" t="str">
        <f>"Q"&amp;ROUNDUP(MONTH(SalesDataTable[[#This Row],[Order Date]])/3,0)</f>
        <v>Q4</v>
      </c>
      <c r="W2443" s="9">
        <f>MONTH(SalesDataTable[[#This Row],[Order Date]])</f>
        <v>11</v>
      </c>
      <c r="X2443" s="8" t="str">
        <f>TEXT(SalesDataTable[[#This Row],[Order Date]],"mmm")</f>
        <v>Nov</v>
      </c>
    </row>
    <row r="2444" spans="1:24" ht="16">
      <c r="A2444" s="2">
        <v>2466</v>
      </c>
      <c r="B2444" s="3">
        <v>46351</v>
      </c>
      <c r="C2444" s="5">
        <f>YEAR(SalesDataTable[[#This Row],[Order Date]])</f>
        <v>2026</v>
      </c>
      <c r="D2444" s="14" t="str">
        <f>"Q"&amp;ROUNDUP(MONTH(SalesDataTable[[#This Row],[Order Date]])/3,0)</f>
        <v>Q4</v>
      </c>
      <c r="E2444" s="5">
        <f>MONTH(SalesDataTable[[#This Row],[Order Date]])</f>
        <v>11</v>
      </c>
      <c r="F2444" s="5" t="str">
        <f>TEXT(SalesDataTable[[#This Row],[Order Date]], "MMM")</f>
        <v>Nov</v>
      </c>
      <c r="G2444" s="4" t="s">
        <v>11</v>
      </c>
      <c r="H2444" s="4" t="s">
        <v>12</v>
      </c>
      <c r="I2444" s="4" t="s">
        <v>2</v>
      </c>
      <c r="J2444" s="4" t="s">
        <v>16</v>
      </c>
      <c r="K2444" s="4" t="s">
        <v>4</v>
      </c>
      <c r="L2444" s="4" t="s">
        <v>26</v>
      </c>
      <c r="M2444" s="9">
        <v>2</v>
      </c>
      <c r="N2444" s="6">
        <v>40.51</v>
      </c>
      <c r="O2444" s="7">
        <v>0.05</v>
      </c>
      <c r="P2444" s="6">
        <v>16.45</v>
      </c>
      <c r="Q2444" s="6">
        <f t="shared" si="152"/>
        <v>76.968999999999994</v>
      </c>
      <c r="R2444" s="6">
        <f t="shared" si="153"/>
        <v>32.9</v>
      </c>
      <c r="S2444" s="6">
        <f t="shared" si="154"/>
        <v>44.068999999999996</v>
      </c>
      <c r="T2444" s="8">
        <f t="shared" si="155"/>
        <v>0.5725551845548208</v>
      </c>
      <c r="U2444" s="5">
        <f>YEAR(SalesDataTable[[#This Row],[Order Date]])</f>
        <v>2026</v>
      </c>
      <c r="V2444" s="8" t="str">
        <f>"Q"&amp;ROUNDUP(MONTH(SalesDataTable[[#This Row],[Order Date]])/3,0)</f>
        <v>Q4</v>
      </c>
      <c r="W2444" s="9">
        <f>MONTH(SalesDataTable[[#This Row],[Order Date]])</f>
        <v>11</v>
      </c>
      <c r="X2444" s="8" t="str">
        <f>TEXT(SalesDataTable[[#This Row],[Order Date]],"mmm")</f>
        <v>Nov</v>
      </c>
    </row>
    <row r="2445" spans="1:24" ht="16">
      <c r="A2445" s="2">
        <v>2647</v>
      </c>
      <c r="B2445" s="3">
        <v>46351</v>
      </c>
      <c r="C2445" s="5">
        <f>YEAR(SalesDataTable[[#This Row],[Order Date]])</f>
        <v>2026</v>
      </c>
      <c r="D2445" s="14" t="str">
        <f>"Q"&amp;ROUNDUP(MONTH(SalesDataTable[[#This Row],[Order Date]])/3,0)</f>
        <v>Q4</v>
      </c>
      <c r="E2445" s="5">
        <f>MONTH(SalesDataTable[[#This Row],[Order Date]])</f>
        <v>11</v>
      </c>
      <c r="F2445" s="5" t="str">
        <f>TEXT(SalesDataTable[[#This Row],[Order Date]], "MMM")</f>
        <v>Nov</v>
      </c>
      <c r="G2445" s="4" t="s">
        <v>11</v>
      </c>
      <c r="H2445" s="4" t="s">
        <v>25</v>
      </c>
      <c r="I2445" s="4" t="s">
        <v>2</v>
      </c>
      <c r="J2445" s="4" t="s">
        <v>13</v>
      </c>
      <c r="K2445" s="4" t="s">
        <v>9</v>
      </c>
      <c r="L2445" s="4" t="s">
        <v>46</v>
      </c>
      <c r="M2445" s="9">
        <v>1</v>
      </c>
      <c r="N2445" s="6">
        <v>70.099999999999994</v>
      </c>
      <c r="O2445" s="7">
        <v>0.15</v>
      </c>
      <c r="P2445" s="6">
        <v>32.28</v>
      </c>
      <c r="Q2445" s="6">
        <f t="shared" si="152"/>
        <v>59.584999999999994</v>
      </c>
      <c r="R2445" s="6">
        <f t="shared" si="153"/>
        <v>32.28</v>
      </c>
      <c r="S2445" s="6">
        <f t="shared" si="154"/>
        <v>27.304999999999993</v>
      </c>
      <c r="T2445" s="8">
        <f t="shared" si="155"/>
        <v>0.45825291600234952</v>
      </c>
      <c r="U2445" s="5">
        <f>YEAR(SalesDataTable[[#This Row],[Order Date]])</f>
        <v>2026</v>
      </c>
      <c r="V2445" s="8" t="str">
        <f>"Q"&amp;ROUNDUP(MONTH(SalesDataTable[[#This Row],[Order Date]])/3,0)</f>
        <v>Q4</v>
      </c>
      <c r="W2445" s="9">
        <f>MONTH(SalesDataTable[[#This Row],[Order Date]])</f>
        <v>11</v>
      </c>
      <c r="X2445" s="8" t="str">
        <f>TEXT(SalesDataTable[[#This Row],[Order Date]],"mmm")</f>
        <v>Nov</v>
      </c>
    </row>
    <row r="2446" spans="1:24" ht="16">
      <c r="A2446" s="2">
        <v>2958</v>
      </c>
      <c r="B2446" s="3">
        <v>46351</v>
      </c>
      <c r="C2446" s="5">
        <f>YEAR(SalesDataTable[[#This Row],[Order Date]])</f>
        <v>2026</v>
      </c>
      <c r="D2446" s="14" t="str">
        <f>"Q"&amp;ROUNDUP(MONTH(SalesDataTable[[#This Row],[Order Date]])/3,0)</f>
        <v>Q4</v>
      </c>
      <c r="E2446" s="5">
        <f>MONTH(SalesDataTable[[#This Row],[Order Date]])</f>
        <v>11</v>
      </c>
      <c r="F2446" s="5" t="str">
        <f>TEXT(SalesDataTable[[#This Row],[Order Date]], "MMM")</f>
        <v>Nov</v>
      </c>
      <c r="G2446" s="4" t="s">
        <v>6</v>
      </c>
      <c r="H2446" s="4" t="s">
        <v>43</v>
      </c>
      <c r="I2446" s="4" t="s">
        <v>28</v>
      </c>
      <c r="J2446" s="4" t="s">
        <v>13</v>
      </c>
      <c r="K2446" s="4" t="s">
        <v>9</v>
      </c>
      <c r="L2446" s="4" t="s">
        <v>17</v>
      </c>
      <c r="M2446" s="9">
        <v>1</v>
      </c>
      <c r="N2446" s="6">
        <v>144.25</v>
      </c>
      <c r="O2446" s="7">
        <v>0.1</v>
      </c>
      <c r="P2446" s="6">
        <v>79.55</v>
      </c>
      <c r="Q2446" s="6">
        <f t="shared" si="152"/>
        <v>129.82500000000002</v>
      </c>
      <c r="R2446" s="6">
        <f t="shared" si="153"/>
        <v>79.55</v>
      </c>
      <c r="S2446" s="6">
        <f t="shared" si="154"/>
        <v>50.27500000000002</v>
      </c>
      <c r="T2446" s="8">
        <f t="shared" si="155"/>
        <v>0.38725207009435791</v>
      </c>
      <c r="U2446" s="5">
        <f>YEAR(SalesDataTable[[#This Row],[Order Date]])</f>
        <v>2026</v>
      </c>
      <c r="V2446" s="8" t="str">
        <f>"Q"&amp;ROUNDUP(MONTH(SalesDataTable[[#This Row],[Order Date]])/3,0)</f>
        <v>Q4</v>
      </c>
      <c r="W2446" s="9">
        <f>MONTH(SalesDataTable[[#This Row],[Order Date]])</f>
        <v>11</v>
      </c>
      <c r="X2446" s="8" t="str">
        <f>TEXT(SalesDataTable[[#This Row],[Order Date]],"mmm")</f>
        <v>Nov</v>
      </c>
    </row>
    <row r="2447" spans="1:24" ht="16">
      <c r="A2447" s="2">
        <v>3527</v>
      </c>
      <c r="B2447" s="3">
        <v>46351</v>
      </c>
      <c r="C2447" s="5">
        <f>YEAR(SalesDataTable[[#This Row],[Order Date]])</f>
        <v>2026</v>
      </c>
      <c r="D2447" s="14" t="str">
        <f>"Q"&amp;ROUNDUP(MONTH(SalesDataTable[[#This Row],[Order Date]])/3,0)</f>
        <v>Q4</v>
      </c>
      <c r="E2447" s="5">
        <f>MONTH(SalesDataTable[[#This Row],[Order Date]])</f>
        <v>11</v>
      </c>
      <c r="F2447" s="5" t="str">
        <f>TEXT(SalesDataTable[[#This Row],[Order Date]], "MMM")</f>
        <v>Nov</v>
      </c>
      <c r="G2447" s="4" t="s">
        <v>6</v>
      </c>
      <c r="H2447" s="4" t="s">
        <v>27</v>
      </c>
      <c r="I2447" s="4" t="s">
        <v>28</v>
      </c>
      <c r="J2447" s="4" t="s">
        <v>3</v>
      </c>
      <c r="K2447" s="4" t="s">
        <v>9</v>
      </c>
      <c r="L2447" s="4" t="s">
        <v>17</v>
      </c>
      <c r="M2447" s="9">
        <v>4</v>
      </c>
      <c r="N2447" s="6">
        <v>146.19</v>
      </c>
      <c r="O2447" s="7">
        <v>0.1</v>
      </c>
      <c r="P2447" s="6">
        <v>79.569999999999993</v>
      </c>
      <c r="Q2447" s="6">
        <f t="shared" si="152"/>
        <v>526.28399999999999</v>
      </c>
      <c r="R2447" s="6">
        <f t="shared" si="153"/>
        <v>318.27999999999997</v>
      </c>
      <c r="S2447" s="6">
        <f t="shared" si="154"/>
        <v>208.00400000000002</v>
      </c>
      <c r="T2447" s="8">
        <f t="shared" si="155"/>
        <v>0.39523147198090769</v>
      </c>
      <c r="U2447" s="5">
        <f>YEAR(SalesDataTable[[#This Row],[Order Date]])</f>
        <v>2026</v>
      </c>
      <c r="V2447" s="8" t="str">
        <f>"Q"&amp;ROUNDUP(MONTH(SalesDataTable[[#This Row],[Order Date]])/3,0)</f>
        <v>Q4</v>
      </c>
      <c r="W2447" s="9">
        <f>MONTH(SalesDataTable[[#This Row],[Order Date]])</f>
        <v>11</v>
      </c>
      <c r="X2447" s="8" t="str">
        <f>TEXT(SalesDataTable[[#This Row],[Order Date]],"mmm")</f>
        <v>Nov</v>
      </c>
    </row>
    <row r="2448" spans="1:24" ht="16">
      <c r="A2448" s="2">
        <v>3729</v>
      </c>
      <c r="B2448" s="3">
        <v>46351</v>
      </c>
      <c r="C2448" s="5">
        <f>YEAR(SalesDataTable[[#This Row],[Order Date]])</f>
        <v>2026</v>
      </c>
      <c r="D2448" s="14" t="str">
        <f>"Q"&amp;ROUNDUP(MONTH(SalesDataTable[[#This Row],[Order Date]])/3,0)</f>
        <v>Q4</v>
      </c>
      <c r="E2448" s="5">
        <f>MONTH(SalesDataTable[[#This Row],[Order Date]])</f>
        <v>11</v>
      </c>
      <c r="F2448" s="5" t="str">
        <f>TEXT(SalesDataTable[[#This Row],[Order Date]], "MMM")</f>
        <v>Nov</v>
      </c>
      <c r="G2448" s="4" t="s">
        <v>0</v>
      </c>
      <c r="H2448" s="4" t="s">
        <v>36</v>
      </c>
      <c r="I2448" s="4" t="s">
        <v>2</v>
      </c>
      <c r="J2448" s="4" t="s">
        <v>13</v>
      </c>
      <c r="K2448" s="4" t="s">
        <v>23</v>
      </c>
      <c r="L2448" s="4" t="s">
        <v>40</v>
      </c>
      <c r="M2448" s="9">
        <v>1</v>
      </c>
      <c r="N2448" s="6">
        <v>81.89</v>
      </c>
      <c r="O2448" s="7">
        <v>0.05</v>
      </c>
      <c r="P2448" s="6">
        <v>38.33</v>
      </c>
      <c r="Q2448" s="6">
        <f t="shared" si="152"/>
        <v>77.79549999999999</v>
      </c>
      <c r="R2448" s="6">
        <f t="shared" si="153"/>
        <v>38.33</v>
      </c>
      <c r="S2448" s="6">
        <f t="shared" si="154"/>
        <v>39.465499999999992</v>
      </c>
      <c r="T2448" s="8">
        <f t="shared" si="155"/>
        <v>0.50729797996028048</v>
      </c>
      <c r="U2448" s="5">
        <f>YEAR(SalesDataTable[[#This Row],[Order Date]])</f>
        <v>2026</v>
      </c>
      <c r="V2448" s="8" t="str">
        <f>"Q"&amp;ROUNDUP(MONTH(SalesDataTable[[#This Row],[Order Date]])/3,0)</f>
        <v>Q4</v>
      </c>
      <c r="W2448" s="9">
        <f>MONTH(SalesDataTable[[#This Row],[Order Date]])</f>
        <v>11</v>
      </c>
      <c r="X2448" s="8" t="str">
        <f>TEXT(SalesDataTable[[#This Row],[Order Date]],"mmm")</f>
        <v>Nov</v>
      </c>
    </row>
    <row r="2449" spans="1:24" ht="16">
      <c r="A2449" s="2">
        <v>4961</v>
      </c>
      <c r="B2449" s="3">
        <v>46351</v>
      </c>
      <c r="C2449" s="5">
        <f>YEAR(SalesDataTable[[#This Row],[Order Date]])</f>
        <v>2026</v>
      </c>
      <c r="D2449" s="14" t="str">
        <f>"Q"&amp;ROUNDUP(MONTH(SalesDataTable[[#This Row],[Order Date]])/3,0)</f>
        <v>Q4</v>
      </c>
      <c r="E2449" s="5">
        <f>MONTH(SalesDataTable[[#This Row],[Order Date]])</f>
        <v>11</v>
      </c>
      <c r="F2449" s="5" t="str">
        <f>TEXT(SalesDataTable[[#This Row],[Order Date]], "MMM")</f>
        <v>Nov</v>
      </c>
      <c r="G2449" s="4" t="s">
        <v>11</v>
      </c>
      <c r="H2449" s="4" t="s">
        <v>12</v>
      </c>
      <c r="I2449" s="4" t="s">
        <v>19</v>
      </c>
      <c r="J2449" s="4" t="s">
        <v>13</v>
      </c>
      <c r="K2449" s="4" t="s">
        <v>23</v>
      </c>
      <c r="L2449" s="4" t="s">
        <v>29</v>
      </c>
      <c r="M2449" s="9">
        <v>2</v>
      </c>
      <c r="N2449" s="6">
        <v>194.78</v>
      </c>
      <c r="O2449" s="7">
        <v>0.15</v>
      </c>
      <c r="P2449" s="6">
        <v>102.51</v>
      </c>
      <c r="Q2449" s="6">
        <f t="shared" si="152"/>
        <v>331.12599999999998</v>
      </c>
      <c r="R2449" s="6">
        <f t="shared" si="153"/>
        <v>205.02</v>
      </c>
      <c r="S2449" s="6">
        <f t="shared" si="154"/>
        <v>126.10599999999997</v>
      </c>
      <c r="T2449" s="8">
        <f t="shared" si="155"/>
        <v>0.38083992196324051</v>
      </c>
      <c r="U2449" s="5">
        <f>YEAR(SalesDataTable[[#This Row],[Order Date]])</f>
        <v>2026</v>
      </c>
      <c r="V2449" s="8" t="str">
        <f>"Q"&amp;ROUNDUP(MONTH(SalesDataTable[[#This Row],[Order Date]])/3,0)</f>
        <v>Q4</v>
      </c>
      <c r="W2449" s="9">
        <f>MONTH(SalesDataTable[[#This Row],[Order Date]])</f>
        <v>11</v>
      </c>
      <c r="X2449" s="8" t="str">
        <f>TEXT(SalesDataTable[[#This Row],[Order Date]],"mmm")</f>
        <v>Nov</v>
      </c>
    </row>
    <row r="2450" spans="1:24" ht="16">
      <c r="A2450" s="2">
        <v>5034</v>
      </c>
      <c r="B2450" s="3">
        <v>46351</v>
      </c>
      <c r="C2450" s="5">
        <f>YEAR(SalesDataTable[[#This Row],[Order Date]])</f>
        <v>2026</v>
      </c>
      <c r="D2450" s="14" t="str">
        <f>"Q"&amp;ROUNDUP(MONTH(SalesDataTable[[#This Row],[Order Date]])/3,0)</f>
        <v>Q4</v>
      </c>
      <c r="E2450" s="5">
        <f>MONTH(SalesDataTable[[#This Row],[Order Date]])</f>
        <v>11</v>
      </c>
      <c r="F2450" s="5" t="str">
        <f>TEXT(SalesDataTable[[#This Row],[Order Date]], "MMM")</f>
        <v>Nov</v>
      </c>
      <c r="G2450" s="4" t="s">
        <v>6</v>
      </c>
      <c r="H2450" s="4" t="s">
        <v>49</v>
      </c>
      <c r="I2450" s="4" t="s">
        <v>2</v>
      </c>
      <c r="J2450" s="4" t="s">
        <v>3</v>
      </c>
      <c r="K2450" s="4" t="s">
        <v>9</v>
      </c>
      <c r="L2450" s="4" t="s">
        <v>17</v>
      </c>
      <c r="M2450" s="9">
        <v>1</v>
      </c>
      <c r="N2450" s="6">
        <v>141.63</v>
      </c>
      <c r="O2450" s="7">
        <v>0.05</v>
      </c>
      <c r="P2450" s="6">
        <v>77.17</v>
      </c>
      <c r="Q2450" s="6">
        <f t="shared" si="152"/>
        <v>134.54849999999999</v>
      </c>
      <c r="R2450" s="6">
        <f t="shared" si="153"/>
        <v>77.17</v>
      </c>
      <c r="S2450" s="6">
        <f t="shared" si="154"/>
        <v>57.378499999999988</v>
      </c>
      <c r="T2450" s="8">
        <f t="shared" si="155"/>
        <v>0.42645217152179321</v>
      </c>
      <c r="U2450" s="5">
        <f>YEAR(SalesDataTable[[#This Row],[Order Date]])</f>
        <v>2026</v>
      </c>
      <c r="V2450" s="8" t="str">
        <f>"Q"&amp;ROUNDUP(MONTH(SalesDataTable[[#This Row],[Order Date]])/3,0)</f>
        <v>Q4</v>
      </c>
      <c r="W2450" s="9">
        <f>MONTH(SalesDataTable[[#This Row],[Order Date]])</f>
        <v>11</v>
      </c>
      <c r="X2450" s="8" t="str">
        <f>TEXT(SalesDataTable[[#This Row],[Order Date]],"mmm")</f>
        <v>Nov</v>
      </c>
    </row>
    <row r="2451" spans="1:24" ht="16">
      <c r="A2451" s="2">
        <v>343</v>
      </c>
      <c r="B2451" s="3">
        <v>46352</v>
      </c>
      <c r="C2451" s="5">
        <f>YEAR(SalesDataTable[[#This Row],[Order Date]])</f>
        <v>2026</v>
      </c>
      <c r="D2451" s="14" t="str">
        <f>"Q"&amp;ROUNDUP(MONTH(SalesDataTable[[#This Row],[Order Date]])/3,0)</f>
        <v>Q4</v>
      </c>
      <c r="E2451" s="5">
        <f>MONTH(SalesDataTable[[#This Row],[Order Date]])</f>
        <v>11</v>
      </c>
      <c r="F2451" s="5" t="str">
        <f>TEXT(SalesDataTable[[#This Row],[Order Date]], "MMM")</f>
        <v>Nov</v>
      </c>
      <c r="G2451" s="4" t="s">
        <v>11</v>
      </c>
      <c r="H2451" s="4" t="s">
        <v>52</v>
      </c>
      <c r="I2451" s="4" t="s">
        <v>2</v>
      </c>
      <c r="J2451" s="4" t="s">
        <v>3</v>
      </c>
      <c r="K2451" s="4" t="s">
        <v>4</v>
      </c>
      <c r="L2451" s="4" t="s">
        <v>26</v>
      </c>
      <c r="M2451" s="9">
        <v>1</v>
      </c>
      <c r="N2451" s="6">
        <v>40.86</v>
      </c>
      <c r="O2451" s="7">
        <v>0.05</v>
      </c>
      <c r="P2451" s="6">
        <v>17.14</v>
      </c>
      <c r="Q2451" s="6">
        <f t="shared" si="152"/>
        <v>38.817</v>
      </c>
      <c r="R2451" s="6">
        <f t="shared" si="153"/>
        <v>17.14</v>
      </c>
      <c r="S2451" s="6">
        <f t="shared" si="154"/>
        <v>21.677</v>
      </c>
      <c r="T2451" s="8">
        <f t="shared" si="155"/>
        <v>0.55844088930107938</v>
      </c>
      <c r="U2451" s="5">
        <f>YEAR(SalesDataTable[[#This Row],[Order Date]])</f>
        <v>2026</v>
      </c>
      <c r="V2451" s="8" t="str">
        <f>"Q"&amp;ROUNDUP(MONTH(SalesDataTable[[#This Row],[Order Date]])/3,0)</f>
        <v>Q4</v>
      </c>
      <c r="W2451" s="9">
        <f>MONTH(SalesDataTable[[#This Row],[Order Date]])</f>
        <v>11</v>
      </c>
      <c r="X2451" s="8" t="str">
        <f>TEXT(SalesDataTable[[#This Row],[Order Date]],"mmm")</f>
        <v>Nov</v>
      </c>
    </row>
    <row r="2452" spans="1:24" ht="16">
      <c r="A2452" s="2">
        <v>405</v>
      </c>
      <c r="B2452" s="3">
        <v>46352</v>
      </c>
      <c r="C2452" s="5">
        <f>YEAR(SalesDataTable[[#This Row],[Order Date]])</f>
        <v>2026</v>
      </c>
      <c r="D2452" s="14" t="str">
        <f>"Q"&amp;ROUNDUP(MONTH(SalesDataTable[[#This Row],[Order Date]])/3,0)</f>
        <v>Q4</v>
      </c>
      <c r="E2452" s="5">
        <f>MONTH(SalesDataTable[[#This Row],[Order Date]])</f>
        <v>11</v>
      </c>
      <c r="F2452" s="5" t="str">
        <f>TEXT(SalesDataTable[[#This Row],[Order Date]], "MMM")</f>
        <v>Nov</v>
      </c>
      <c r="G2452" s="4" t="s">
        <v>20</v>
      </c>
      <c r="H2452" s="4" t="s">
        <v>33</v>
      </c>
      <c r="I2452" s="4" t="s">
        <v>2</v>
      </c>
      <c r="J2452" s="4" t="s">
        <v>13</v>
      </c>
      <c r="K2452" s="4" t="s">
        <v>9</v>
      </c>
      <c r="L2452" s="4" t="s">
        <v>17</v>
      </c>
      <c r="M2452" s="9">
        <v>1</v>
      </c>
      <c r="N2452" s="6">
        <v>141.61000000000001</v>
      </c>
      <c r="O2452" s="7">
        <v>0.05</v>
      </c>
      <c r="P2452" s="6">
        <v>77.7</v>
      </c>
      <c r="Q2452" s="6">
        <f t="shared" si="152"/>
        <v>134.52950000000001</v>
      </c>
      <c r="R2452" s="6">
        <f t="shared" si="153"/>
        <v>77.7</v>
      </c>
      <c r="S2452" s="6">
        <f t="shared" si="154"/>
        <v>56.82950000000001</v>
      </c>
      <c r="T2452" s="8">
        <f t="shared" si="155"/>
        <v>0.42243151130421214</v>
      </c>
      <c r="U2452" s="5">
        <f>YEAR(SalesDataTable[[#This Row],[Order Date]])</f>
        <v>2026</v>
      </c>
      <c r="V2452" s="8" t="str">
        <f>"Q"&amp;ROUNDUP(MONTH(SalesDataTable[[#This Row],[Order Date]])/3,0)</f>
        <v>Q4</v>
      </c>
      <c r="W2452" s="9">
        <f>MONTH(SalesDataTable[[#This Row],[Order Date]])</f>
        <v>11</v>
      </c>
      <c r="X2452" s="8" t="str">
        <f>TEXT(SalesDataTable[[#This Row],[Order Date]],"mmm")</f>
        <v>Nov</v>
      </c>
    </row>
    <row r="2453" spans="1:24" ht="16">
      <c r="A2453" s="2">
        <v>485</v>
      </c>
      <c r="B2453" s="3">
        <v>46352</v>
      </c>
      <c r="C2453" s="5">
        <f>YEAR(SalesDataTable[[#This Row],[Order Date]])</f>
        <v>2026</v>
      </c>
      <c r="D2453" s="14" t="str">
        <f>"Q"&amp;ROUNDUP(MONTH(SalesDataTable[[#This Row],[Order Date]])/3,0)</f>
        <v>Q4</v>
      </c>
      <c r="E2453" s="5">
        <f>MONTH(SalesDataTable[[#This Row],[Order Date]])</f>
        <v>11</v>
      </c>
      <c r="F2453" s="5" t="str">
        <f>TEXT(SalesDataTable[[#This Row],[Order Date]], "MMM")</f>
        <v>Nov</v>
      </c>
      <c r="G2453" s="4" t="s">
        <v>20</v>
      </c>
      <c r="H2453" s="4" t="s">
        <v>31</v>
      </c>
      <c r="I2453" s="4" t="s">
        <v>2</v>
      </c>
      <c r="J2453" s="4" t="s">
        <v>13</v>
      </c>
      <c r="K2453" s="4" t="s">
        <v>23</v>
      </c>
      <c r="L2453" s="4" t="s">
        <v>51</v>
      </c>
      <c r="M2453" s="9">
        <v>2</v>
      </c>
      <c r="N2453" s="6">
        <v>122.15</v>
      </c>
      <c r="O2453" s="7">
        <v>0.1</v>
      </c>
      <c r="P2453" s="6">
        <v>61.15</v>
      </c>
      <c r="Q2453" s="6">
        <f t="shared" si="152"/>
        <v>219.87</v>
      </c>
      <c r="R2453" s="6">
        <f t="shared" si="153"/>
        <v>122.3</v>
      </c>
      <c r="S2453" s="6">
        <f t="shared" si="154"/>
        <v>97.570000000000007</v>
      </c>
      <c r="T2453" s="8">
        <f t="shared" si="155"/>
        <v>0.44376222313185065</v>
      </c>
      <c r="U2453" s="5">
        <f>YEAR(SalesDataTable[[#This Row],[Order Date]])</f>
        <v>2026</v>
      </c>
      <c r="V2453" s="8" t="str">
        <f>"Q"&amp;ROUNDUP(MONTH(SalesDataTable[[#This Row],[Order Date]])/3,0)</f>
        <v>Q4</v>
      </c>
      <c r="W2453" s="9">
        <f>MONTH(SalesDataTable[[#This Row],[Order Date]])</f>
        <v>11</v>
      </c>
      <c r="X2453" s="8" t="str">
        <f>TEXT(SalesDataTable[[#This Row],[Order Date]],"mmm")</f>
        <v>Nov</v>
      </c>
    </row>
    <row r="2454" spans="1:24" ht="16">
      <c r="A2454" s="2">
        <v>807</v>
      </c>
      <c r="B2454" s="3">
        <v>46352</v>
      </c>
      <c r="C2454" s="5">
        <f>YEAR(SalesDataTable[[#This Row],[Order Date]])</f>
        <v>2026</v>
      </c>
      <c r="D2454" s="14" t="str">
        <f>"Q"&amp;ROUNDUP(MONTH(SalesDataTable[[#This Row],[Order Date]])/3,0)</f>
        <v>Q4</v>
      </c>
      <c r="E2454" s="5">
        <f>MONTH(SalesDataTable[[#This Row],[Order Date]])</f>
        <v>11</v>
      </c>
      <c r="F2454" s="5" t="str">
        <f>TEXT(SalesDataTable[[#This Row],[Order Date]], "MMM")</f>
        <v>Nov</v>
      </c>
      <c r="G2454" s="4" t="s">
        <v>11</v>
      </c>
      <c r="H2454" s="4" t="s">
        <v>25</v>
      </c>
      <c r="I2454" s="4" t="s">
        <v>19</v>
      </c>
      <c r="J2454" s="4" t="s">
        <v>3</v>
      </c>
      <c r="K2454" s="4" t="s">
        <v>14</v>
      </c>
      <c r="L2454" s="4" t="s">
        <v>44</v>
      </c>
      <c r="M2454" s="9">
        <v>5</v>
      </c>
      <c r="N2454" s="6">
        <v>130.24</v>
      </c>
      <c r="O2454" s="7">
        <v>0.1</v>
      </c>
      <c r="P2454" s="6">
        <v>66.75</v>
      </c>
      <c r="Q2454" s="6">
        <f t="shared" si="152"/>
        <v>586.08000000000004</v>
      </c>
      <c r="R2454" s="6">
        <f t="shared" si="153"/>
        <v>333.75</v>
      </c>
      <c r="S2454" s="6">
        <f t="shared" si="154"/>
        <v>252.33000000000004</v>
      </c>
      <c r="T2454" s="8">
        <f t="shared" si="155"/>
        <v>0.43053849303849306</v>
      </c>
      <c r="U2454" s="5">
        <f>YEAR(SalesDataTable[[#This Row],[Order Date]])</f>
        <v>2026</v>
      </c>
      <c r="V2454" s="8" t="str">
        <f>"Q"&amp;ROUNDUP(MONTH(SalesDataTable[[#This Row],[Order Date]])/3,0)</f>
        <v>Q4</v>
      </c>
      <c r="W2454" s="9">
        <f>MONTH(SalesDataTable[[#This Row],[Order Date]])</f>
        <v>11</v>
      </c>
      <c r="X2454" s="8" t="str">
        <f>TEXT(SalesDataTable[[#This Row],[Order Date]],"mmm")</f>
        <v>Nov</v>
      </c>
    </row>
    <row r="2455" spans="1:24" ht="16">
      <c r="A2455" s="2">
        <v>1666</v>
      </c>
      <c r="B2455" s="3">
        <v>46352</v>
      </c>
      <c r="C2455" s="5">
        <f>YEAR(SalesDataTable[[#This Row],[Order Date]])</f>
        <v>2026</v>
      </c>
      <c r="D2455" s="14" t="str">
        <f>"Q"&amp;ROUNDUP(MONTH(SalesDataTable[[#This Row],[Order Date]])/3,0)</f>
        <v>Q4</v>
      </c>
      <c r="E2455" s="5">
        <f>MONTH(SalesDataTable[[#This Row],[Order Date]])</f>
        <v>11</v>
      </c>
      <c r="F2455" s="5" t="str">
        <f>TEXT(SalesDataTable[[#This Row],[Order Date]], "MMM")</f>
        <v>Nov</v>
      </c>
      <c r="G2455" s="4" t="s">
        <v>0</v>
      </c>
      <c r="H2455" s="4" t="s">
        <v>50</v>
      </c>
      <c r="I2455" s="4" t="s">
        <v>8</v>
      </c>
      <c r="J2455" s="4" t="s">
        <v>3</v>
      </c>
      <c r="K2455" s="4" t="s">
        <v>4</v>
      </c>
      <c r="L2455" s="4" t="s">
        <v>22</v>
      </c>
      <c r="M2455" s="9">
        <v>3</v>
      </c>
      <c r="N2455" s="6">
        <v>50.18</v>
      </c>
      <c r="O2455" s="7">
        <v>0.1</v>
      </c>
      <c r="P2455" s="6">
        <v>23.12</v>
      </c>
      <c r="Q2455" s="6">
        <f t="shared" si="152"/>
        <v>135.48599999999999</v>
      </c>
      <c r="R2455" s="6">
        <f t="shared" si="153"/>
        <v>69.36</v>
      </c>
      <c r="S2455" s="6">
        <f t="shared" si="154"/>
        <v>66.125999999999991</v>
      </c>
      <c r="T2455" s="8">
        <f t="shared" si="155"/>
        <v>0.4880651875470528</v>
      </c>
      <c r="U2455" s="5">
        <f>YEAR(SalesDataTable[[#This Row],[Order Date]])</f>
        <v>2026</v>
      </c>
      <c r="V2455" s="8" t="str">
        <f>"Q"&amp;ROUNDUP(MONTH(SalesDataTable[[#This Row],[Order Date]])/3,0)</f>
        <v>Q4</v>
      </c>
      <c r="W2455" s="9">
        <f>MONTH(SalesDataTable[[#This Row],[Order Date]])</f>
        <v>11</v>
      </c>
      <c r="X2455" s="8" t="str">
        <f>TEXT(SalesDataTable[[#This Row],[Order Date]],"mmm")</f>
        <v>Nov</v>
      </c>
    </row>
    <row r="2456" spans="1:24" ht="16">
      <c r="A2456" s="2">
        <v>3442</v>
      </c>
      <c r="B2456" s="3">
        <v>46352</v>
      </c>
      <c r="C2456" s="5">
        <f>YEAR(SalesDataTable[[#This Row],[Order Date]])</f>
        <v>2026</v>
      </c>
      <c r="D2456" s="14" t="str">
        <f>"Q"&amp;ROUNDUP(MONTH(SalesDataTable[[#This Row],[Order Date]])/3,0)</f>
        <v>Q4</v>
      </c>
      <c r="E2456" s="5">
        <f>MONTH(SalesDataTable[[#This Row],[Order Date]])</f>
        <v>11</v>
      </c>
      <c r="F2456" s="5" t="str">
        <f>TEXT(SalesDataTable[[#This Row],[Order Date]], "MMM")</f>
        <v>Nov</v>
      </c>
      <c r="G2456" s="4" t="s">
        <v>0</v>
      </c>
      <c r="H2456" s="4" t="s">
        <v>36</v>
      </c>
      <c r="I2456" s="4" t="s">
        <v>19</v>
      </c>
      <c r="J2456" s="4" t="s">
        <v>13</v>
      </c>
      <c r="K2456" s="4" t="s">
        <v>34</v>
      </c>
      <c r="L2456" s="4" t="s">
        <v>45</v>
      </c>
      <c r="M2456" s="9">
        <v>2</v>
      </c>
      <c r="N2456" s="6">
        <v>50.93</v>
      </c>
      <c r="O2456" s="7">
        <v>0.15</v>
      </c>
      <c r="P2456" s="6">
        <v>22.35</v>
      </c>
      <c r="Q2456" s="6">
        <f t="shared" si="152"/>
        <v>86.581000000000003</v>
      </c>
      <c r="R2456" s="6">
        <f t="shared" si="153"/>
        <v>44.7</v>
      </c>
      <c r="S2456" s="6">
        <f t="shared" si="154"/>
        <v>41.881</v>
      </c>
      <c r="T2456" s="8">
        <f t="shared" si="155"/>
        <v>0.48372044674928677</v>
      </c>
      <c r="U2456" s="5">
        <f>YEAR(SalesDataTable[[#This Row],[Order Date]])</f>
        <v>2026</v>
      </c>
      <c r="V2456" s="8" t="str">
        <f>"Q"&amp;ROUNDUP(MONTH(SalesDataTable[[#This Row],[Order Date]])/3,0)</f>
        <v>Q4</v>
      </c>
      <c r="W2456" s="9">
        <f>MONTH(SalesDataTable[[#This Row],[Order Date]])</f>
        <v>11</v>
      </c>
      <c r="X2456" s="8" t="str">
        <f>TEXT(SalesDataTable[[#This Row],[Order Date]],"mmm")</f>
        <v>Nov</v>
      </c>
    </row>
    <row r="2457" spans="1:24" ht="16">
      <c r="A2457" s="2">
        <v>4177</v>
      </c>
      <c r="B2457" s="3">
        <v>46352</v>
      </c>
      <c r="C2457" s="5">
        <f>YEAR(SalesDataTable[[#This Row],[Order Date]])</f>
        <v>2026</v>
      </c>
      <c r="D2457" s="14" t="str">
        <f>"Q"&amp;ROUNDUP(MONTH(SalesDataTable[[#This Row],[Order Date]])/3,0)</f>
        <v>Q4</v>
      </c>
      <c r="E2457" s="5">
        <f>MONTH(SalesDataTable[[#This Row],[Order Date]])</f>
        <v>11</v>
      </c>
      <c r="F2457" s="5" t="str">
        <f>TEXT(SalesDataTable[[#This Row],[Order Date]], "MMM")</f>
        <v>Nov</v>
      </c>
      <c r="G2457" s="4" t="s">
        <v>11</v>
      </c>
      <c r="H2457" s="4" t="s">
        <v>39</v>
      </c>
      <c r="I2457" s="4" t="s">
        <v>2</v>
      </c>
      <c r="J2457" s="4" t="s">
        <v>16</v>
      </c>
      <c r="K2457" s="4" t="s">
        <v>4</v>
      </c>
      <c r="L2457" s="4" t="s">
        <v>22</v>
      </c>
      <c r="M2457" s="9">
        <v>1</v>
      </c>
      <c r="N2457" s="6">
        <v>49.6</v>
      </c>
      <c r="O2457" s="7">
        <v>0</v>
      </c>
      <c r="P2457" s="6">
        <v>22.62</v>
      </c>
      <c r="Q2457" s="6">
        <f t="shared" si="152"/>
        <v>49.6</v>
      </c>
      <c r="R2457" s="6">
        <f t="shared" si="153"/>
        <v>22.62</v>
      </c>
      <c r="S2457" s="6">
        <f t="shared" si="154"/>
        <v>26.98</v>
      </c>
      <c r="T2457" s="8">
        <f t="shared" si="155"/>
        <v>0.5439516129032258</v>
      </c>
      <c r="U2457" s="5">
        <f>YEAR(SalesDataTable[[#This Row],[Order Date]])</f>
        <v>2026</v>
      </c>
      <c r="V2457" s="8" t="str">
        <f>"Q"&amp;ROUNDUP(MONTH(SalesDataTable[[#This Row],[Order Date]])/3,0)</f>
        <v>Q4</v>
      </c>
      <c r="W2457" s="9">
        <f>MONTH(SalesDataTable[[#This Row],[Order Date]])</f>
        <v>11</v>
      </c>
      <c r="X2457" s="8" t="str">
        <f>TEXT(SalesDataTable[[#This Row],[Order Date]],"mmm")</f>
        <v>Nov</v>
      </c>
    </row>
    <row r="2458" spans="1:24" ht="16">
      <c r="A2458" s="2">
        <v>4659</v>
      </c>
      <c r="B2458" s="3">
        <v>46352</v>
      </c>
      <c r="C2458" s="5">
        <f>YEAR(SalesDataTable[[#This Row],[Order Date]])</f>
        <v>2026</v>
      </c>
      <c r="D2458" s="14" t="str">
        <f>"Q"&amp;ROUNDUP(MONTH(SalesDataTable[[#This Row],[Order Date]])/3,0)</f>
        <v>Q4</v>
      </c>
      <c r="E2458" s="5">
        <f>MONTH(SalesDataTable[[#This Row],[Order Date]])</f>
        <v>11</v>
      </c>
      <c r="F2458" s="5" t="str">
        <f>TEXT(SalesDataTable[[#This Row],[Order Date]], "MMM")</f>
        <v>Nov</v>
      </c>
      <c r="G2458" s="4" t="s">
        <v>6</v>
      </c>
      <c r="H2458" s="4" t="s">
        <v>41</v>
      </c>
      <c r="I2458" s="4" t="s">
        <v>8</v>
      </c>
      <c r="J2458" s="4" t="s">
        <v>16</v>
      </c>
      <c r="K2458" s="4" t="s">
        <v>23</v>
      </c>
      <c r="L2458" s="4" t="s">
        <v>40</v>
      </c>
      <c r="M2458" s="9">
        <v>3</v>
      </c>
      <c r="N2458" s="6">
        <v>83.3</v>
      </c>
      <c r="O2458" s="7">
        <v>0.15</v>
      </c>
      <c r="P2458" s="6">
        <v>38.74</v>
      </c>
      <c r="Q2458" s="6">
        <f t="shared" si="152"/>
        <v>212.41499999999996</v>
      </c>
      <c r="R2458" s="6">
        <f t="shared" si="153"/>
        <v>116.22</v>
      </c>
      <c r="S2458" s="6">
        <f t="shared" si="154"/>
        <v>96.194999999999965</v>
      </c>
      <c r="T2458" s="8">
        <f t="shared" si="155"/>
        <v>0.45286349834051259</v>
      </c>
      <c r="U2458" s="5">
        <f>YEAR(SalesDataTable[[#This Row],[Order Date]])</f>
        <v>2026</v>
      </c>
      <c r="V2458" s="8" t="str">
        <f>"Q"&amp;ROUNDUP(MONTH(SalesDataTable[[#This Row],[Order Date]])/3,0)</f>
        <v>Q4</v>
      </c>
      <c r="W2458" s="9">
        <f>MONTH(SalesDataTable[[#This Row],[Order Date]])</f>
        <v>11</v>
      </c>
      <c r="X2458" s="8" t="str">
        <f>TEXT(SalesDataTable[[#This Row],[Order Date]],"mmm")</f>
        <v>Nov</v>
      </c>
    </row>
    <row r="2459" spans="1:24" ht="16">
      <c r="A2459" s="2">
        <v>4667</v>
      </c>
      <c r="B2459" s="3">
        <v>46352</v>
      </c>
      <c r="C2459" s="5">
        <f>YEAR(SalesDataTable[[#This Row],[Order Date]])</f>
        <v>2026</v>
      </c>
      <c r="D2459" s="14" t="str">
        <f>"Q"&amp;ROUNDUP(MONTH(SalesDataTable[[#This Row],[Order Date]])/3,0)</f>
        <v>Q4</v>
      </c>
      <c r="E2459" s="5">
        <f>MONTH(SalesDataTable[[#This Row],[Order Date]])</f>
        <v>11</v>
      </c>
      <c r="F2459" s="5" t="str">
        <f>TEXT(SalesDataTable[[#This Row],[Order Date]], "MMM")</f>
        <v>Nov</v>
      </c>
      <c r="G2459" s="4" t="s">
        <v>6</v>
      </c>
      <c r="H2459" s="4" t="s">
        <v>49</v>
      </c>
      <c r="I2459" s="4" t="s">
        <v>28</v>
      </c>
      <c r="J2459" s="4" t="s">
        <v>16</v>
      </c>
      <c r="K2459" s="4" t="s">
        <v>14</v>
      </c>
      <c r="L2459" s="4" t="s">
        <v>15</v>
      </c>
      <c r="M2459" s="9">
        <v>1</v>
      </c>
      <c r="N2459" s="6">
        <v>35.89</v>
      </c>
      <c r="O2459" s="7">
        <v>0.05</v>
      </c>
      <c r="P2459" s="6">
        <v>13.53</v>
      </c>
      <c r="Q2459" s="6">
        <f t="shared" si="152"/>
        <v>34.095500000000001</v>
      </c>
      <c r="R2459" s="6">
        <f t="shared" si="153"/>
        <v>13.53</v>
      </c>
      <c r="S2459" s="6">
        <f t="shared" si="154"/>
        <v>20.5655</v>
      </c>
      <c r="T2459" s="8">
        <f t="shared" si="155"/>
        <v>0.60317343931017287</v>
      </c>
      <c r="U2459" s="5">
        <f>YEAR(SalesDataTable[[#This Row],[Order Date]])</f>
        <v>2026</v>
      </c>
      <c r="V2459" s="8" t="str">
        <f>"Q"&amp;ROUNDUP(MONTH(SalesDataTable[[#This Row],[Order Date]])/3,0)</f>
        <v>Q4</v>
      </c>
      <c r="W2459" s="9">
        <f>MONTH(SalesDataTable[[#This Row],[Order Date]])</f>
        <v>11</v>
      </c>
      <c r="X2459" s="8" t="str">
        <f>TEXT(SalesDataTable[[#This Row],[Order Date]],"mmm")</f>
        <v>Nov</v>
      </c>
    </row>
    <row r="2460" spans="1:24" ht="16">
      <c r="A2460" s="2">
        <v>197</v>
      </c>
      <c r="B2460" s="3">
        <v>46353</v>
      </c>
      <c r="C2460" s="5">
        <f>YEAR(SalesDataTable[[#This Row],[Order Date]])</f>
        <v>2026</v>
      </c>
      <c r="D2460" s="14" t="str">
        <f>"Q"&amp;ROUNDUP(MONTH(SalesDataTable[[#This Row],[Order Date]])/3,0)</f>
        <v>Q4</v>
      </c>
      <c r="E2460" s="5">
        <f>MONTH(SalesDataTable[[#This Row],[Order Date]])</f>
        <v>11</v>
      </c>
      <c r="F2460" s="5" t="str">
        <f>TEXT(SalesDataTable[[#This Row],[Order Date]], "MMM")</f>
        <v>Nov</v>
      </c>
      <c r="G2460" s="4" t="s">
        <v>20</v>
      </c>
      <c r="H2460" s="4" t="s">
        <v>21</v>
      </c>
      <c r="I2460" s="4" t="s">
        <v>19</v>
      </c>
      <c r="J2460" s="4" t="s">
        <v>13</v>
      </c>
      <c r="K2460" s="4" t="s">
        <v>23</v>
      </c>
      <c r="L2460" s="4" t="s">
        <v>29</v>
      </c>
      <c r="M2460" s="9">
        <v>1</v>
      </c>
      <c r="N2460" s="6">
        <v>195.32</v>
      </c>
      <c r="O2460" s="7">
        <v>0</v>
      </c>
      <c r="P2460" s="6">
        <v>103.21</v>
      </c>
      <c r="Q2460" s="6">
        <f t="shared" si="152"/>
        <v>195.32</v>
      </c>
      <c r="R2460" s="6">
        <f t="shared" si="153"/>
        <v>103.21</v>
      </c>
      <c r="S2460" s="6">
        <f t="shared" si="154"/>
        <v>92.11</v>
      </c>
      <c r="T2460" s="8">
        <f t="shared" si="155"/>
        <v>0.47158509113250052</v>
      </c>
      <c r="U2460" s="5">
        <f>YEAR(SalesDataTable[[#This Row],[Order Date]])</f>
        <v>2026</v>
      </c>
      <c r="V2460" s="8" t="str">
        <f>"Q"&amp;ROUNDUP(MONTH(SalesDataTable[[#This Row],[Order Date]])/3,0)</f>
        <v>Q4</v>
      </c>
      <c r="W2460" s="9">
        <f>MONTH(SalesDataTable[[#This Row],[Order Date]])</f>
        <v>11</v>
      </c>
      <c r="X2460" s="8" t="str">
        <f>TEXT(SalesDataTable[[#This Row],[Order Date]],"mmm")</f>
        <v>Nov</v>
      </c>
    </row>
    <row r="2461" spans="1:24" ht="16">
      <c r="A2461" s="2">
        <v>361</v>
      </c>
      <c r="B2461" s="3">
        <v>46353</v>
      </c>
      <c r="C2461" s="5">
        <f>YEAR(SalesDataTable[[#This Row],[Order Date]])</f>
        <v>2026</v>
      </c>
      <c r="D2461" s="14" t="str">
        <f>"Q"&amp;ROUNDUP(MONTH(SalesDataTable[[#This Row],[Order Date]])/3,0)</f>
        <v>Q4</v>
      </c>
      <c r="E2461" s="5">
        <f>MONTH(SalesDataTable[[#This Row],[Order Date]])</f>
        <v>11</v>
      </c>
      <c r="F2461" s="5" t="str">
        <f>TEXT(SalesDataTable[[#This Row],[Order Date]], "MMM")</f>
        <v>Nov</v>
      </c>
      <c r="G2461" s="4" t="s">
        <v>6</v>
      </c>
      <c r="H2461" s="4" t="s">
        <v>27</v>
      </c>
      <c r="I2461" s="4" t="s">
        <v>2</v>
      </c>
      <c r="J2461" s="4" t="s">
        <v>3</v>
      </c>
      <c r="K2461" s="4" t="s">
        <v>14</v>
      </c>
      <c r="L2461" s="4" t="s">
        <v>15</v>
      </c>
      <c r="M2461" s="9">
        <v>1</v>
      </c>
      <c r="N2461" s="6">
        <v>36.36</v>
      </c>
      <c r="O2461" s="7">
        <v>0.05</v>
      </c>
      <c r="P2461" s="6">
        <v>13.33</v>
      </c>
      <c r="Q2461" s="6">
        <f t="shared" si="152"/>
        <v>34.541999999999994</v>
      </c>
      <c r="R2461" s="6">
        <f t="shared" si="153"/>
        <v>13.33</v>
      </c>
      <c r="S2461" s="6">
        <f t="shared" si="154"/>
        <v>21.211999999999996</v>
      </c>
      <c r="T2461" s="8">
        <f t="shared" si="155"/>
        <v>0.61409298824619307</v>
      </c>
      <c r="U2461" s="5">
        <f>YEAR(SalesDataTable[[#This Row],[Order Date]])</f>
        <v>2026</v>
      </c>
      <c r="V2461" s="8" t="str">
        <f>"Q"&amp;ROUNDUP(MONTH(SalesDataTable[[#This Row],[Order Date]])/3,0)</f>
        <v>Q4</v>
      </c>
      <c r="W2461" s="9">
        <f>MONTH(SalesDataTable[[#This Row],[Order Date]])</f>
        <v>11</v>
      </c>
      <c r="X2461" s="8" t="str">
        <f>TEXT(SalesDataTable[[#This Row],[Order Date]],"mmm")</f>
        <v>Nov</v>
      </c>
    </row>
    <row r="2462" spans="1:24" ht="16">
      <c r="A2462" s="2">
        <v>841</v>
      </c>
      <c r="B2462" s="3">
        <v>46353</v>
      </c>
      <c r="C2462" s="5">
        <f>YEAR(SalesDataTable[[#This Row],[Order Date]])</f>
        <v>2026</v>
      </c>
      <c r="D2462" s="14" t="str">
        <f>"Q"&amp;ROUNDUP(MONTH(SalesDataTable[[#This Row],[Order Date]])/3,0)</f>
        <v>Q4</v>
      </c>
      <c r="E2462" s="5">
        <f>MONTH(SalesDataTable[[#This Row],[Order Date]])</f>
        <v>11</v>
      </c>
      <c r="F2462" s="5" t="str">
        <f>TEXT(SalesDataTable[[#This Row],[Order Date]], "MMM")</f>
        <v>Nov</v>
      </c>
      <c r="G2462" s="4" t="s">
        <v>6</v>
      </c>
      <c r="H2462" s="4" t="s">
        <v>43</v>
      </c>
      <c r="I2462" s="4" t="s">
        <v>2</v>
      </c>
      <c r="J2462" s="4" t="s">
        <v>3</v>
      </c>
      <c r="K2462" s="4" t="s">
        <v>14</v>
      </c>
      <c r="L2462" s="4" t="s">
        <v>15</v>
      </c>
      <c r="M2462" s="9">
        <v>2</v>
      </c>
      <c r="N2462" s="6">
        <v>35.85</v>
      </c>
      <c r="O2462" s="7">
        <v>0.05</v>
      </c>
      <c r="P2462" s="6">
        <v>13.69</v>
      </c>
      <c r="Q2462" s="6">
        <f t="shared" si="152"/>
        <v>68.114999999999995</v>
      </c>
      <c r="R2462" s="6">
        <f t="shared" si="153"/>
        <v>27.38</v>
      </c>
      <c r="S2462" s="6">
        <f t="shared" si="154"/>
        <v>40.734999999999999</v>
      </c>
      <c r="T2462" s="8">
        <f t="shared" si="155"/>
        <v>0.59803273875064233</v>
      </c>
      <c r="U2462" s="5">
        <f>YEAR(SalesDataTable[[#This Row],[Order Date]])</f>
        <v>2026</v>
      </c>
      <c r="V2462" s="8" t="str">
        <f>"Q"&amp;ROUNDUP(MONTH(SalesDataTable[[#This Row],[Order Date]])/3,0)</f>
        <v>Q4</v>
      </c>
      <c r="W2462" s="9">
        <f>MONTH(SalesDataTable[[#This Row],[Order Date]])</f>
        <v>11</v>
      </c>
      <c r="X2462" s="8" t="str">
        <f>TEXT(SalesDataTable[[#This Row],[Order Date]],"mmm")</f>
        <v>Nov</v>
      </c>
    </row>
    <row r="2463" spans="1:24" ht="16">
      <c r="A2463" s="2">
        <v>903</v>
      </c>
      <c r="B2463" s="3">
        <v>46353</v>
      </c>
      <c r="C2463" s="5">
        <f>YEAR(SalesDataTable[[#This Row],[Order Date]])</f>
        <v>2026</v>
      </c>
      <c r="D2463" s="14" t="str">
        <f>"Q"&amp;ROUNDUP(MONTH(SalesDataTable[[#This Row],[Order Date]])/3,0)</f>
        <v>Q4</v>
      </c>
      <c r="E2463" s="5">
        <f>MONTH(SalesDataTable[[#This Row],[Order Date]])</f>
        <v>11</v>
      </c>
      <c r="F2463" s="5" t="str">
        <f>TEXT(SalesDataTable[[#This Row],[Order Date]], "MMM")</f>
        <v>Nov</v>
      </c>
      <c r="G2463" s="4" t="s">
        <v>20</v>
      </c>
      <c r="H2463" s="4" t="s">
        <v>33</v>
      </c>
      <c r="I2463" s="4" t="s">
        <v>2</v>
      </c>
      <c r="J2463" s="4" t="s">
        <v>13</v>
      </c>
      <c r="K2463" s="4" t="s">
        <v>14</v>
      </c>
      <c r="L2463" s="4" t="s">
        <v>32</v>
      </c>
      <c r="M2463" s="9">
        <v>4</v>
      </c>
      <c r="N2463" s="6">
        <v>46.73</v>
      </c>
      <c r="O2463" s="7">
        <v>0</v>
      </c>
      <c r="P2463" s="6">
        <v>17.989999999999998</v>
      </c>
      <c r="Q2463" s="6">
        <f t="shared" si="152"/>
        <v>186.92</v>
      </c>
      <c r="R2463" s="6">
        <f t="shared" si="153"/>
        <v>71.959999999999994</v>
      </c>
      <c r="S2463" s="6">
        <f t="shared" si="154"/>
        <v>114.96</v>
      </c>
      <c r="T2463" s="8">
        <f t="shared" si="155"/>
        <v>0.61502246950567085</v>
      </c>
      <c r="U2463" s="5">
        <f>YEAR(SalesDataTable[[#This Row],[Order Date]])</f>
        <v>2026</v>
      </c>
      <c r="V2463" s="8" t="str">
        <f>"Q"&amp;ROUNDUP(MONTH(SalesDataTable[[#This Row],[Order Date]])/3,0)</f>
        <v>Q4</v>
      </c>
      <c r="W2463" s="9">
        <f>MONTH(SalesDataTable[[#This Row],[Order Date]])</f>
        <v>11</v>
      </c>
      <c r="X2463" s="8" t="str">
        <f>TEXT(SalesDataTable[[#This Row],[Order Date]],"mmm")</f>
        <v>Nov</v>
      </c>
    </row>
    <row r="2464" spans="1:24" ht="16">
      <c r="A2464" s="2">
        <v>1278</v>
      </c>
      <c r="B2464" s="3">
        <v>46353</v>
      </c>
      <c r="C2464" s="5">
        <f>YEAR(SalesDataTable[[#This Row],[Order Date]])</f>
        <v>2026</v>
      </c>
      <c r="D2464" s="14" t="str">
        <f>"Q"&amp;ROUNDUP(MONTH(SalesDataTable[[#This Row],[Order Date]])/3,0)</f>
        <v>Q4</v>
      </c>
      <c r="E2464" s="5">
        <f>MONTH(SalesDataTable[[#This Row],[Order Date]])</f>
        <v>11</v>
      </c>
      <c r="F2464" s="5" t="str">
        <f>TEXT(SalesDataTable[[#This Row],[Order Date]], "MMM")</f>
        <v>Nov</v>
      </c>
      <c r="G2464" s="4" t="s">
        <v>20</v>
      </c>
      <c r="H2464" s="4" t="s">
        <v>47</v>
      </c>
      <c r="I2464" s="4" t="s">
        <v>19</v>
      </c>
      <c r="J2464" s="4" t="s">
        <v>3</v>
      </c>
      <c r="K2464" s="4" t="s">
        <v>9</v>
      </c>
      <c r="L2464" s="4" t="s">
        <v>17</v>
      </c>
      <c r="M2464" s="9">
        <v>3</v>
      </c>
      <c r="N2464" s="6">
        <v>143.72</v>
      </c>
      <c r="O2464" s="7">
        <v>0.15</v>
      </c>
      <c r="P2464" s="6">
        <v>78.56</v>
      </c>
      <c r="Q2464" s="6">
        <f t="shared" si="152"/>
        <v>366.48599999999999</v>
      </c>
      <c r="R2464" s="6">
        <f t="shared" si="153"/>
        <v>235.68</v>
      </c>
      <c r="S2464" s="6">
        <f t="shared" si="154"/>
        <v>130.80599999999998</v>
      </c>
      <c r="T2464" s="8">
        <f t="shared" si="155"/>
        <v>0.35691950033561987</v>
      </c>
      <c r="U2464" s="5">
        <f>YEAR(SalesDataTable[[#This Row],[Order Date]])</f>
        <v>2026</v>
      </c>
      <c r="V2464" s="8" t="str">
        <f>"Q"&amp;ROUNDUP(MONTH(SalesDataTable[[#This Row],[Order Date]])/3,0)</f>
        <v>Q4</v>
      </c>
      <c r="W2464" s="9">
        <f>MONTH(SalesDataTable[[#This Row],[Order Date]])</f>
        <v>11</v>
      </c>
      <c r="X2464" s="8" t="str">
        <f>TEXT(SalesDataTable[[#This Row],[Order Date]],"mmm")</f>
        <v>Nov</v>
      </c>
    </row>
    <row r="2465" spans="1:24" ht="16">
      <c r="A2465" s="2">
        <v>2091</v>
      </c>
      <c r="B2465" s="3">
        <v>46353</v>
      </c>
      <c r="C2465" s="5">
        <f>YEAR(SalesDataTable[[#This Row],[Order Date]])</f>
        <v>2026</v>
      </c>
      <c r="D2465" s="14" t="str">
        <f>"Q"&amp;ROUNDUP(MONTH(SalesDataTable[[#This Row],[Order Date]])/3,0)</f>
        <v>Q4</v>
      </c>
      <c r="E2465" s="5">
        <f>MONTH(SalesDataTable[[#This Row],[Order Date]])</f>
        <v>11</v>
      </c>
      <c r="F2465" s="5" t="str">
        <f>TEXT(SalesDataTable[[#This Row],[Order Date]], "MMM")</f>
        <v>Nov</v>
      </c>
      <c r="G2465" s="4" t="s">
        <v>6</v>
      </c>
      <c r="H2465" s="4" t="s">
        <v>43</v>
      </c>
      <c r="I2465" s="4" t="s">
        <v>28</v>
      </c>
      <c r="J2465" s="4" t="s">
        <v>13</v>
      </c>
      <c r="K2465" s="4" t="s">
        <v>34</v>
      </c>
      <c r="L2465" s="4" t="s">
        <v>42</v>
      </c>
      <c r="M2465" s="9">
        <v>1</v>
      </c>
      <c r="N2465" s="6">
        <v>35.590000000000003</v>
      </c>
      <c r="O2465" s="7">
        <v>0</v>
      </c>
      <c r="P2465" s="6">
        <v>13.57</v>
      </c>
      <c r="Q2465" s="6">
        <f t="shared" si="152"/>
        <v>35.590000000000003</v>
      </c>
      <c r="R2465" s="6">
        <f t="shared" si="153"/>
        <v>13.57</v>
      </c>
      <c r="S2465" s="6">
        <f t="shared" si="154"/>
        <v>22.020000000000003</v>
      </c>
      <c r="T2465" s="8">
        <f t="shared" si="155"/>
        <v>0.61871312166338865</v>
      </c>
      <c r="U2465" s="5">
        <f>YEAR(SalesDataTable[[#This Row],[Order Date]])</f>
        <v>2026</v>
      </c>
      <c r="V2465" s="8" t="str">
        <f>"Q"&amp;ROUNDUP(MONTH(SalesDataTable[[#This Row],[Order Date]])/3,0)</f>
        <v>Q4</v>
      </c>
      <c r="W2465" s="9">
        <f>MONTH(SalesDataTable[[#This Row],[Order Date]])</f>
        <v>11</v>
      </c>
      <c r="X2465" s="8" t="str">
        <f>TEXT(SalesDataTable[[#This Row],[Order Date]],"mmm")</f>
        <v>Nov</v>
      </c>
    </row>
    <row r="2466" spans="1:24" ht="16">
      <c r="A2466" s="2">
        <v>3070</v>
      </c>
      <c r="B2466" s="3">
        <v>46353</v>
      </c>
      <c r="C2466" s="5">
        <f>YEAR(SalesDataTable[[#This Row],[Order Date]])</f>
        <v>2026</v>
      </c>
      <c r="D2466" s="14" t="str">
        <f>"Q"&amp;ROUNDUP(MONTH(SalesDataTable[[#This Row],[Order Date]])/3,0)</f>
        <v>Q4</v>
      </c>
      <c r="E2466" s="5">
        <f>MONTH(SalesDataTable[[#This Row],[Order Date]])</f>
        <v>11</v>
      </c>
      <c r="F2466" s="5" t="str">
        <f>TEXT(SalesDataTable[[#This Row],[Order Date]], "MMM")</f>
        <v>Nov</v>
      </c>
      <c r="G2466" s="4" t="s">
        <v>20</v>
      </c>
      <c r="H2466" s="4" t="s">
        <v>47</v>
      </c>
      <c r="I2466" s="4" t="s">
        <v>28</v>
      </c>
      <c r="J2466" s="4" t="s">
        <v>3</v>
      </c>
      <c r="K2466" s="4" t="s">
        <v>9</v>
      </c>
      <c r="L2466" s="4" t="s">
        <v>46</v>
      </c>
      <c r="M2466" s="9">
        <v>4</v>
      </c>
      <c r="N2466" s="6">
        <v>71.11</v>
      </c>
      <c r="O2466" s="7">
        <v>0.05</v>
      </c>
      <c r="P2466" s="6">
        <v>32.25</v>
      </c>
      <c r="Q2466" s="6">
        <f t="shared" si="152"/>
        <v>270.21799999999996</v>
      </c>
      <c r="R2466" s="6">
        <f t="shared" si="153"/>
        <v>129</v>
      </c>
      <c r="S2466" s="6">
        <f t="shared" si="154"/>
        <v>141.21799999999996</v>
      </c>
      <c r="T2466" s="8">
        <f t="shared" si="155"/>
        <v>0.52260767232382732</v>
      </c>
      <c r="U2466" s="5">
        <f>YEAR(SalesDataTable[[#This Row],[Order Date]])</f>
        <v>2026</v>
      </c>
      <c r="V2466" s="8" t="str">
        <f>"Q"&amp;ROUNDUP(MONTH(SalesDataTable[[#This Row],[Order Date]])/3,0)</f>
        <v>Q4</v>
      </c>
      <c r="W2466" s="9">
        <f>MONTH(SalesDataTable[[#This Row],[Order Date]])</f>
        <v>11</v>
      </c>
      <c r="X2466" s="8" t="str">
        <f>TEXT(SalesDataTable[[#This Row],[Order Date]],"mmm")</f>
        <v>Nov</v>
      </c>
    </row>
    <row r="2467" spans="1:24" ht="16">
      <c r="A2467" s="2">
        <v>4007</v>
      </c>
      <c r="B2467" s="3">
        <v>46353</v>
      </c>
      <c r="C2467" s="5">
        <f>YEAR(SalesDataTable[[#This Row],[Order Date]])</f>
        <v>2026</v>
      </c>
      <c r="D2467" s="14" t="str">
        <f>"Q"&amp;ROUNDUP(MONTH(SalesDataTable[[#This Row],[Order Date]])/3,0)</f>
        <v>Q4</v>
      </c>
      <c r="E2467" s="5">
        <f>MONTH(SalesDataTable[[#This Row],[Order Date]])</f>
        <v>11</v>
      </c>
      <c r="F2467" s="5" t="str">
        <f>TEXT(SalesDataTable[[#This Row],[Order Date]], "MMM")</f>
        <v>Nov</v>
      </c>
      <c r="G2467" s="4" t="s">
        <v>0</v>
      </c>
      <c r="H2467" s="4" t="s">
        <v>36</v>
      </c>
      <c r="I2467" s="4" t="s">
        <v>28</v>
      </c>
      <c r="J2467" s="4" t="s">
        <v>16</v>
      </c>
      <c r="K2467" s="4" t="s">
        <v>4</v>
      </c>
      <c r="L2467" s="4" t="s">
        <v>22</v>
      </c>
      <c r="M2467" s="9">
        <v>5</v>
      </c>
      <c r="N2467" s="6">
        <v>51.04</v>
      </c>
      <c r="O2467" s="7">
        <v>0</v>
      </c>
      <c r="P2467" s="6">
        <v>22.69</v>
      </c>
      <c r="Q2467" s="6">
        <f t="shared" si="152"/>
        <v>255.2</v>
      </c>
      <c r="R2467" s="6">
        <f t="shared" si="153"/>
        <v>113.45</v>
      </c>
      <c r="S2467" s="6">
        <f t="shared" si="154"/>
        <v>141.75</v>
      </c>
      <c r="T2467" s="8">
        <f t="shared" si="155"/>
        <v>0.55544670846394983</v>
      </c>
      <c r="U2467" s="5">
        <f>YEAR(SalesDataTable[[#This Row],[Order Date]])</f>
        <v>2026</v>
      </c>
      <c r="V2467" s="8" t="str">
        <f>"Q"&amp;ROUNDUP(MONTH(SalesDataTable[[#This Row],[Order Date]])/3,0)</f>
        <v>Q4</v>
      </c>
      <c r="W2467" s="9">
        <f>MONTH(SalesDataTable[[#This Row],[Order Date]])</f>
        <v>11</v>
      </c>
      <c r="X2467" s="8" t="str">
        <f>TEXT(SalesDataTable[[#This Row],[Order Date]],"mmm")</f>
        <v>Nov</v>
      </c>
    </row>
    <row r="2468" spans="1:24" ht="16">
      <c r="A2468" s="2">
        <v>4488</v>
      </c>
      <c r="B2468" s="3">
        <v>46353</v>
      </c>
      <c r="C2468" s="5">
        <f>YEAR(SalesDataTable[[#This Row],[Order Date]])</f>
        <v>2026</v>
      </c>
      <c r="D2468" s="14" t="str">
        <f>"Q"&amp;ROUNDUP(MONTH(SalesDataTable[[#This Row],[Order Date]])/3,0)</f>
        <v>Q4</v>
      </c>
      <c r="E2468" s="5">
        <f>MONTH(SalesDataTable[[#This Row],[Order Date]])</f>
        <v>11</v>
      </c>
      <c r="F2468" s="5" t="str">
        <f>TEXT(SalesDataTable[[#This Row],[Order Date]], "MMM")</f>
        <v>Nov</v>
      </c>
      <c r="G2468" s="4" t="s">
        <v>6</v>
      </c>
      <c r="H2468" s="4" t="s">
        <v>49</v>
      </c>
      <c r="I2468" s="4" t="s">
        <v>19</v>
      </c>
      <c r="J2468" s="4" t="s">
        <v>3</v>
      </c>
      <c r="K2468" s="4" t="s">
        <v>14</v>
      </c>
      <c r="L2468" s="4" t="s">
        <v>48</v>
      </c>
      <c r="M2468" s="9">
        <v>3</v>
      </c>
      <c r="N2468" s="6">
        <v>161.66</v>
      </c>
      <c r="O2468" s="7">
        <v>0.05</v>
      </c>
      <c r="P2468" s="6">
        <v>88.3</v>
      </c>
      <c r="Q2468" s="6">
        <f t="shared" si="152"/>
        <v>460.73099999999999</v>
      </c>
      <c r="R2468" s="6">
        <f t="shared" si="153"/>
        <v>264.89999999999998</v>
      </c>
      <c r="S2468" s="6">
        <f t="shared" si="154"/>
        <v>195.83100000000002</v>
      </c>
      <c r="T2468" s="8">
        <f t="shared" si="155"/>
        <v>0.42504411467863029</v>
      </c>
      <c r="U2468" s="5">
        <f>YEAR(SalesDataTable[[#This Row],[Order Date]])</f>
        <v>2026</v>
      </c>
      <c r="V2468" s="8" t="str">
        <f>"Q"&amp;ROUNDUP(MONTH(SalesDataTable[[#This Row],[Order Date]])/3,0)</f>
        <v>Q4</v>
      </c>
      <c r="W2468" s="9">
        <f>MONTH(SalesDataTable[[#This Row],[Order Date]])</f>
        <v>11</v>
      </c>
      <c r="X2468" s="8" t="str">
        <f>TEXT(SalesDataTable[[#This Row],[Order Date]],"mmm")</f>
        <v>Nov</v>
      </c>
    </row>
    <row r="2469" spans="1:24" ht="16">
      <c r="A2469" s="2">
        <v>5159</v>
      </c>
      <c r="B2469" s="3">
        <v>46353</v>
      </c>
      <c r="C2469" s="5">
        <f>YEAR(SalesDataTable[[#This Row],[Order Date]])</f>
        <v>2026</v>
      </c>
      <c r="D2469" s="14" t="str">
        <f>"Q"&amp;ROUNDUP(MONTH(SalesDataTable[[#This Row],[Order Date]])/3,0)</f>
        <v>Q4</v>
      </c>
      <c r="E2469" s="5">
        <f>MONTH(SalesDataTable[[#This Row],[Order Date]])</f>
        <v>11</v>
      </c>
      <c r="F2469" s="5" t="str">
        <f>TEXT(SalesDataTable[[#This Row],[Order Date]], "MMM")</f>
        <v>Nov</v>
      </c>
      <c r="G2469" s="4" t="s">
        <v>20</v>
      </c>
      <c r="H2469" s="4" t="s">
        <v>47</v>
      </c>
      <c r="I2469" s="4" t="s">
        <v>2</v>
      </c>
      <c r="J2469" s="4" t="s">
        <v>16</v>
      </c>
      <c r="K2469" s="4" t="s">
        <v>23</v>
      </c>
      <c r="L2469" s="4" t="s">
        <v>40</v>
      </c>
      <c r="M2469" s="9">
        <v>2</v>
      </c>
      <c r="N2469" s="6">
        <v>80.400000000000006</v>
      </c>
      <c r="O2469" s="7">
        <v>0.15</v>
      </c>
      <c r="P2469" s="6">
        <v>38.869999999999997</v>
      </c>
      <c r="Q2469" s="6">
        <f t="shared" si="152"/>
        <v>136.68</v>
      </c>
      <c r="R2469" s="6">
        <f t="shared" si="153"/>
        <v>77.739999999999995</v>
      </c>
      <c r="S2469" s="6">
        <f t="shared" si="154"/>
        <v>58.940000000000012</v>
      </c>
      <c r="T2469" s="8">
        <f t="shared" si="155"/>
        <v>0.43122622183201648</v>
      </c>
      <c r="U2469" s="5">
        <f>YEAR(SalesDataTable[[#This Row],[Order Date]])</f>
        <v>2026</v>
      </c>
      <c r="V2469" s="8" t="str">
        <f>"Q"&amp;ROUNDUP(MONTH(SalesDataTable[[#This Row],[Order Date]])/3,0)</f>
        <v>Q4</v>
      </c>
      <c r="W2469" s="9">
        <f>MONTH(SalesDataTable[[#This Row],[Order Date]])</f>
        <v>11</v>
      </c>
      <c r="X2469" s="8" t="str">
        <f>TEXT(SalesDataTable[[#This Row],[Order Date]],"mmm")</f>
        <v>Nov</v>
      </c>
    </row>
    <row r="2470" spans="1:24" ht="16">
      <c r="A2470" s="2">
        <v>669</v>
      </c>
      <c r="B2470" s="3">
        <v>46354</v>
      </c>
      <c r="C2470" s="5">
        <f>YEAR(SalesDataTable[[#This Row],[Order Date]])</f>
        <v>2026</v>
      </c>
      <c r="D2470" s="14" t="str">
        <f>"Q"&amp;ROUNDUP(MONTH(SalesDataTable[[#This Row],[Order Date]])/3,0)</f>
        <v>Q4</v>
      </c>
      <c r="E2470" s="5">
        <f>MONTH(SalesDataTable[[#This Row],[Order Date]])</f>
        <v>11</v>
      </c>
      <c r="F2470" s="5" t="str">
        <f>TEXT(SalesDataTable[[#This Row],[Order Date]], "MMM")</f>
        <v>Nov</v>
      </c>
      <c r="G2470" s="4" t="s">
        <v>11</v>
      </c>
      <c r="H2470" s="4" t="s">
        <v>18</v>
      </c>
      <c r="I2470" s="4" t="s">
        <v>2</v>
      </c>
      <c r="J2470" s="4" t="s">
        <v>3</v>
      </c>
      <c r="K2470" s="4" t="s">
        <v>34</v>
      </c>
      <c r="L2470" s="4" t="s">
        <v>42</v>
      </c>
      <c r="M2470" s="9">
        <v>3</v>
      </c>
      <c r="N2470" s="6">
        <v>36.81</v>
      </c>
      <c r="O2470" s="7">
        <v>0.05</v>
      </c>
      <c r="P2470" s="6">
        <v>13.82</v>
      </c>
      <c r="Q2470" s="6">
        <f t="shared" si="152"/>
        <v>104.9085</v>
      </c>
      <c r="R2470" s="6">
        <f t="shared" si="153"/>
        <v>41.46</v>
      </c>
      <c r="S2470" s="6">
        <f t="shared" si="154"/>
        <v>63.448500000000003</v>
      </c>
      <c r="T2470" s="8">
        <f t="shared" si="155"/>
        <v>0.60479846723573405</v>
      </c>
      <c r="U2470" s="5">
        <f>YEAR(SalesDataTable[[#This Row],[Order Date]])</f>
        <v>2026</v>
      </c>
      <c r="V2470" s="8" t="str">
        <f>"Q"&amp;ROUNDUP(MONTH(SalesDataTable[[#This Row],[Order Date]])/3,0)</f>
        <v>Q4</v>
      </c>
      <c r="W2470" s="9">
        <f>MONTH(SalesDataTable[[#This Row],[Order Date]])</f>
        <v>11</v>
      </c>
      <c r="X2470" s="8" t="str">
        <f>TEXT(SalesDataTable[[#This Row],[Order Date]],"mmm")</f>
        <v>Nov</v>
      </c>
    </row>
    <row r="2471" spans="1:24" ht="16">
      <c r="A2471" s="2">
        <v>686</v>
      </c>
      <c r="B2471" s="3">
        <v>46354</v>
      </c>
      <c r="C2471" s="5">
        <f>YEAR(SalesDataTable[[#This Row],[Order Date]])</f>
        <v>2026</v>
      </c>
      <c r="D2471" s="14" t="str">
        <f>"Q"&amp;ROUNDUP(MONTH(SalesDataTable[[#This Row],[Order Date]])/3,0)</f>
        <v>Q4</v>
      </c>
      <c r="E2471" s="5">
        <f>MONTH(SalesDataTable[[#This Row],[Order Date]])</f>
        <v>11</v>
      </c>
      <c r="F2471" s="5" t="str">
        <f>TEXT(SalesDataTable[[#This Row],[Order Date]], "MMM")</f>
        <v>Nov</v>
      </c>
      <c r="G2471" s="4" t="s">
        <v>6</v>
      </c>
      <c r="H2471" s="4" t="s">
        <v>43</v>
      </c>
      <c r="I2471" s="4" t="s">
        <v>28</v>
      </c>
      <c r="J2471" s="4" t="s">
        <v>3</v>
      </c>
      <c r="K2471" s="4" t="s">
        <v>14</v>
      </c>
      <c r="L2471" s="4" t="s">
        <v>44</v>
      </c>
      <c r="M2471" s="9">
        <v>2</v>
      </c>
      <c r="N2471" s="6">
        <v>132.61000000000001</v>
      </c>
      <c r="O2471" s="7">
        <v>0.1</v>
      </c>
      <c r="P2471" s="6">
        <v>67.3</v>
      </c>
      <c r="Q2471" s="6">
        <f t="shared" si="152"/>
        <v>238.69800000000004</v>
      </c>
      <c r="R2471" s="6">
        <f t="shared" si="153"/>
        <v>134.6</v>
      </c>
      <c r="S2471" s="6">
        <f t="shared" si="154"/>
        <v>104.09800000000004</v>
      </c>
      <c r="T2471" s="8">
        <f t="shared" si="155"/>
        <v>0.43610755012610086</v>
      </c>
      <c r="U2471" s="5">
        <f>YEAR(SalesDataTable[[#This Row],[Order Date]])</f>
        <v>2026</v>
      </c>
      <c r="V2471" s="8" t="str">
        <f>"Q"&amp;ROUNDUP(MONTH(SalesDataTable[[#This Row],[Order Date]])/3,0)</f>
        <v>Q4</v>
      </c>
      <c r="W2471" s="9">
        <f>MONTH(SalesDataTable[[#This Row],[Order Date]])</f>
        <v>11</v>
      </c>
      <c r="X2471" s="8" t="str">
        <f>TEXT(SalesDataTable[[#This Row],[Order Date]],"mmm")</f>
        <v>Nov</v>
      </c>
    </row>
    <row r="2472" spans="1:24" ht="16">
      <c r="A2472" s="2">
        <v>990</v>
      </c>
      <c r="B2472" s="3">
        <v>46354</v>
      </c>
      <c r="C2472" s="5">
        <f>YEAR(SalesDataTable[[#This Row],[Order Date]])</f>
        <v>2026</v>
      </c>
      <c r="D2472" s="14" t="str">
        <f>"Q"&amp;ROUNDUP(MONTH(SalesDataTable[[#This Row],[Order Date]])/3,0)</f>
        <v>Q4</v>
      </c>
      <c r="E2472" s="5">
        <f>MONTH(SalesDataTable[[#This Row],[Order Date]])</f>
        <v>11</v>
      </c>
      <c r="F2472" s="5" t="str">
        <f>TEXT(SalesDataTable[[#This Row],[Order Date]], "MMM")</f>
        <v>Nov</v>
      </c>
      <c r="G2472" s="4" t="s">
        <v>0</v>
      </c>
      <c r="H2472" s="4" t="s">
        <v>50</v>
      </c>
      <c r="I2472" s="4" t="s">
        <v>2</v>
      </c>
      <c r="J2472" s="4" t="s">
        <v>3</v>
      </c>
      <c r="K2472" s="4" t="s">
        <v>4</v>
      </c>
      <c r="L2472" s="4" t="s">
        <v>26</v>
      </c>
      <c r="M2472" s="9">
        <v>5</v>
      </c>
      <c r="N2472" s="6">
        <v>39.79</v>
      </c>
      <c r="O2472" s="7">
        <v>0.1</v>
      </c>
      <c r="P2472" s="6">
        <v>17.09</v>
      </c>
      <c r="Q2472" s="6">
        <f t="shared" si="152"/>
        <v>179.05500000000001</v>
      </c>
      <c r="R2472" s="6">
        <f t="shared" si="153"/>
        <v>85.45</v>
      </c>
      <c r="S2472" s="6">
        <f t="shared" si="154"/>
        <v>93.605000000000004</v>
      </c>
      <c r="T2472" s="8">
        <f t="shared" si="155"/>
        <v>0.52277233252352628</v>
      </c>
      <c r="U2472" s="5">
        <f>YEAR(SalesDataTable[[#This Row],[Order Date]])</f>
        <v>2026</v>
      </c>
      <c r="V2472" s="8" t="str">
        <f>"Q"&amp;ROUNDUP(MONTH(SalesDataTable[[#This Row],[Order Date]])/3,0)</f>
        <v>Q4</v>
      </c>
      <c r="W2472" s="9">
        <f>MONTH(SalesDataTable[[#This Row],[Order Date]])</f>
        <v>11</v>
      </c>
      <c r="X2472" s="8" t="str">
        <f>TEXT(SalesDataTable[[#This Row],[Order Date]],"mmm")</f>
        <v>Nov</v>
      </c>
    </row>
    <row r="2473" spans="1:24" ht="16">
      <c r="A2473" s="2">
        <v>1134</v>
      </c>
      <c r="B2473" s="3">
        <v>46354</v>
      </c>
      <c r="C2473" s="5">
        <f>YEAR(SalesDataTable[[#This Row],[Order Date]])</f>
        <v>2026</v>
      </c>
      <c r="D2473" s="14" t="str">
        <f>"Q"&amp;ROUNDUP(MONTH(SalesDataTable[[#This Row],[Order Date]])/3,0)</f>
        <v>Q4</v>
      </c>
      <c r="E2473" s="5">
        <f>MONTH(SalesDataTable[[#This Row],[Order Date]])</f>
        <v>11</v>
      </c>
      <c r="F2473" s="5" t="str">
        <f>TEXT(SalesDataTable[[#This Row],[Order Date]], "MMM")</f>
        <v>Nov</v>
      </c>
      <c r="G2473" s="4" t="s">
        <v>20</v>
      </c>
      <c r="H2473" s="4" t="s">
        <v>21</v>
      </c>
      <c r="I2473" s="4" t="s">
        <v>2</v>
      </c>
      <c r="J2473" s="4" t="s">
        <v>3</v>
      </c>
      <c r="K2473" s="4" t="s">
        <v>14</v>
      </c>
      <c r="L2473" s="4" t="s">
        <v>15</v>
      </c>
      <c r="M2473" s="9">
        <v>2</v>
      </c>
      <c r="N2473" s="6">
        <v>36.119999999999997</v>
      </c>
      <c r="O2473" s="7">
        <v>0.1</v>
      </c>
      <c r="P2473" s="6">
        <v>13.61</v>
      </c>
      <c r="Q2473" s="6">
        <f t="shared" si="152"/>
        <v>65.015999999999991</v>
      </c>
      <c r="R2473" s="6">
        <f t="shared" si="153"/>
        <v>27.22</v>
      </c>
      <c r="S2473" s="6">
        <f t="shared" si="154"/>
        <v>37.795999999999992</v>
      </c>
      <c r="T2473" s="8">
        <f t="shared" si="155"/>
        <v>0.58133382551987201</v>
      </c>
      <c r="U2473" s="5">
        <f>YEAR(SalesDataTable[[#This Row],[Order Date]])</f>
        <v>2026</v>
      </c>
      <c r="V2473" s="8" t="str">
        <f>"Q"&amp;ROUNDUP(MONTH(SalesDataTable[[#This Row],[Order Date]])/3,0)</f>
        <v>Q4</v>
      </c>
      <c r="W2473" s="9">
        <f>MONTH(SalesDataTable[[#This Row],[Order Date]])</f>
        <v>11</v>
      </c>
      <c r="X2473" s="8" t="str">
        <f>TEXT(SalesDataTable[[#This Row],[Order Date]],"mmm")</f>
        <v>Nov</v>
      </c>
    </row>
    <row r="2474" spans="1:24" ht="16">
      <c r="A2474" s="2">
        <v>1770</v>
      </c>
      <c r="B2474" s="3">
        <v>46354</v>
      </c>
      <c r="C2474" s="5">
        <f>YEAR(SalesDataTable[[#This Row],[Order Date]])</f>
        <v>2026</v>
      </c>
      <c r="D2474" s="14" t="str">
        <f>"Q"&amp;ROUNDUP(MONTH(SalesDataTable[[#This Row],[Order Date]])/3,0)</f>
        <v>Q4</v>
      </c>
      <c r="E2474" s="5">
        <f>MONTH(SalesDataTable[[#This Row],[Order Date]])</f>
        <v>11</v>
      </c>
      <c r="F2474" s="5" t="str">
        <f>TEXT(SalesDataTable[[#This Row],[Order Date]], "MMM")</f>
        <v>Nov</v>
      </c>
      <c r="G2474" s="4" t="s">
        <v>20</v>
      </c>
      <c r="H2474" s="4" t="s">
        <v>31</v>
      </c>
      <c r="I2474" s="4" t="s">
        <v>19</v>
      </c>
      <c r="J2474" s="4" t="s">
        <v>3</v>
      </c>
      <c r="K2474" s="4" t="s">
        <v>9</v>
      </c>
      <c r="L2474" s="4" t="s">
        <v>37</v>
      </c>
      <c r="M2474" s="9">
        <v>5</v>
      </c>
      <c r="N2474" s="6">
        <v>153.93</v>
      </c>
      <c r="O2474" s="7">
        <v>0.05</v>
      </c>
      <c r="P2474" s="6">
        <v>77.27</v>
      </c>
      <c r="Q2474" s="6">
        <f t="shared" si="152"/>
        <v>731.16750000000002</v>
      </c>
      <c r="R2474" s="6">
        <f t="shared" si="153"/>
        <v>386.34999999999997</v>
      </c>
      <c r="S2474" s="6">
        <f t="shared" si="154"/>
        <v>344.81750000000005</v>
      </c>
      <c r="T2474" s="8">
        <f t="shared" si="155"/>
        <v>0.4715985051304934</v>
      </c>
      <c r="U2474" s="5">
        <f>YEAR(SalesDataTable[[#This Row],[Order Date]])</f>
        <v>2026</v>
      </c>
      <c r="V2474" s="8" t="str">
        <f>"Q"&amp;ROUNDUP(MONTH(SalesDataTable[[#This Row],[Order Date]])/3,0)</f>
        <v>Q4</v>
      </c>
      <c r="W2474" s="9">
        <f>MONTH(SalesDataTable[[#This Row],[Order Date]])</f>
        <v>11</v>
      </c>
      <c r="X2474" s="8" t="str">
        <f>TEXT(SalesDataTable[[#This Row],[Order Date]],"mmm")</f>
        <v>Nov</v>
      </c>
    </row>
    <row r="2475" spans="1:24" ht="16">
      <c r="A2475" s="2">
        <v>3396</v>
      </c>
      <c r="B2475" s="3">
        <v>46354</v>
      </c>
      <c r="C2475" s="5">
        <f>YEAR(SalesDataTable[[#This Row],[Order Date]])</f>
        <v>2026</v>
      </c>
      <c r="D2475" s="14" t="str">
        <f>"Q"&amp;ROUNDUP(MONTH(SalesDataTable[[#This Row],[Order Date]])/3,0)</f>
        <v>Q4</v>
      </c>
      <c r="E2475" s="5">
        <f>MONTH(SalesDataTable[[#This Row],[Order Date]])</f>
        <v>11</v>
      </c>
      <c r="F2475" s="5" t="str">
        <f>TEXT(SalesDataTable[[#This Row],[Order Date]], "MMM")</f>
        <v>Nov</v>
      </c>
      <c r="G2475" s="4" t="s">
        <v>11</v>
      </c>
      <c r="H2475" s="4" t="s">
        <v>18</v>
      </c>
      <c r="I2475" s="4" t="s">
        <v>19</v>
      </c>
      <c r="J2475" s="4" t="s">
        <v>13</v>
      </c>
      <c r="K2475" s="4" t="s">
        <v>34</v>
      </c>
      <c r="L2475" s="4" t="s">
        <v>45</v>
      </c>
      <c r="M2475" s="9">
        <v>3</v>
      </c>
      <c r="N2475" s="6">
        <v>50.67</v>
      </c>
      <c r="O2475" s="7">
        <v>0.05</v>
      </c>
      <c r="P2475" s="6">
        <v>22.25</v>
      </c>
      <c r="Q2475" s="6">
        <f t="shared" si="152"/>
        <v>144.40949999999998</v>
      </c>
      <c r="R2475" s="6">
        <f t="shared" si="153"/>
        <v>66.75</v>
      </c>
      <c r="S2475" s="6">
        <f t="shared" si="154"/>
        <v>77.65949999999998</v>
      </c>
      <c r="T2475" s="8">
        <f t="shared" si="155"/>
        <v>0.53777279195620775</v>
      </c>
      <c r="U2475" s="5">
        <f>YEAR(SalesDataTable[[#This Row],[Order Date]])</f>
        <v>2026</v>
      </c>
      <c r="V2475" s="8" t="str">
        <f>"Q"&amp;ROUNDUP(MONTH(SalesDataTable[[#This Row],[Order Date]])/3,0)</f>
        <v>Q4</v>
      </c>
      <c r="W2475" s="9">
        <f>MONTH(SalesDataTable[[#This Row],[Order Date]])</f>
        <v>11</v>
      </c>
      <c r="X2475" s="8" t="str">
        <f>TEXT(SalesDataTable[[#This Row],[Order Date]],"mmm")</f>
        <v>Nov</v>
      </c>
    </row>
    <row r="2476" spans="1:24" ht="16">
      <c r="A2476" s="2">
        <v>4259</v>
      </c>
      <c r="B2476" s="3">
        <v>46354</v>
      </c>
      <c r="C2476" s="5">
        <f>YEAR(SalesDataTable[[#This Row],[Order Date]])</f>
        <v>2026</v>
      </c>
      <c r="D2476" s="14" t="str">
        <f>"Q"&amp;ROUNDUP(MONTH(SalesDataTable[[#This Row],[Order Date]])/3,0)</f>
        <v>Q4</v>
      </c>
      <c r="E2476" s="5">
        <f>MONTH(SalesDataTable[[#This Row],[Order Date]])</f>
        <v>11</v>
      </c>
      <c r="F2476" s="5" t="str">
        <f>TEXT(SalesDataTable[[#This Row],[Order Date]], "MMM")</f>
        <v>Nov</v>
      </c>
      <c r="G2476" s="4" t="s">
        <v>11</v>
      </c>
      <c r="H2476" s="4" t="s">
        <v>18</v>
      </c>
      <c r="I2476" s="4" t="s">
        <v>2</v>
      </c>
      <c r="J2476" s="4" t="s">
        <v>3</v>
      </c>
      <c r="K2476" s="4" t="s">
        <v>9</v>
      </c>
      <c r="L2476" s="4" t="s">
        <v>46</v>
      </c>
      <c r="M2476" s="9">
        <v>4</v>
      </c>
      <c r="N2476" s="6">
        <v>72.77</v>
      </c>
      <c r="O2476" s="7">
        <v>0</v>
      </c>
      <c r="P2476" s="6">
        <v>32.090000000000003</v>
      </c>
      <c r="Q2476" s="6">
        <f t="shared" si="152"/>
        <v>291.08</v>
      </c>
      <c r="R2476" s="6">
        <f t="shared" si="153"/>
        <v>128.36000000000001</v>
      </c>
      <c r="S2476" s="6">
        <f t="shared" si="154"/>
        <v>162.71999999999997</v>
      </c>
      <c r="T2476" s="8">
        <f t="shared" si="155"/>
        <v>0.55902157482479031</v>
      </c>
      <c r="U2476" s="5">
        <f>YEAR(SalesDataTable[[#This Row],[Order Date]])</f>
        <v>2026</v>
      </c>
      <c r="V2476" s="8" t="str">
        <f>"Q"&amp;ROUNDUP(MONTH(SalesDataTable[[#This Row],[Order Date]])/3,0)</f>
        <v>Q4</v>
      </c>
      <c r="W2476" s="9">
        <f>MONTH(SalesDataTable[[#This Row],[Order Date]])</f>
        <v>11</v>
      </c>
      <c r="X2476" s="8" t="str">
        <f>TEXT(SalesDataTable[[#This Row],[Order Date]],"mmm")</f>
        <v>Nov</v>
      </c>
    </row>
    <row r="2477" spans="1:24" ht="16">
      <c r="A2477" s="2">
        <v>4440</v>
      </c>
      <c r="B2477" s="3">
        <v>46354</v>
      </c>
      <c r="C2477" s="5">
        <f>YEAR(SalesDataTable[[#This Row],[Order Date]])</f>
        <v>2026</v>
      </c>
      <c r="D2477" s="14" t="str">
        <f>"Q"&amp;ROUNDUP(MONTH(SalesDataTable[[#This Row],[Order Date]])/3,0)</f>
        <v>Q4</v>
      </c>
      <c r="E2477" s="5">
        <f>MONTH(SalesDataTable[[#This Row],[Order Date]])</f>
        <v>11</v>
      </c>
      <c r="F2477" s="5" t="str">
        <f>TEXT(SalesDataTable[[#This Row],[Order Date]], "MMM")</f>
        <v>Nov</v>
      </c>
      <c r="G2477" s="4" t="s">
        <v>11</v>
      </c>
      <c r="H2477" s="4" t="s">
        <v>39</v>
      </c>
      <c r="I2477" s="4" t="s">
        <v>28</v>
      </c>
      <c r="J2477" s="4" t="s">
        <v>13</v>
      </c>
      <c r="K2477" s="4" t="s">
        <v>14</v>
      </c>
      <c r="L2477" s="4" t="s">
        <v>32</v>
      </c>
      <c r="M2477" s="9">
        <v>1</v>
      </c>
      <c r="N2477" s="6">
        <v>46.45</v>
      </c>
      <c r="O2477" s="7">
        <v>0.1</v>
      </c>
      <c r="P2477" s="6">
        <v>17.96</v>
      </c>
      <c r="Q2477" s="6">
        <f t="shared" si="152"/>
        <v>41.805000000000007</v>
      </c>
      <c r="R2477" s="6">
        <f t="shared" si="153"/>
        <v>17.96</v>
      </c>
      <c r="S2477" s="6">
        <f t="shared" si="154"/>
        <v>23.845000000000006</v>
      </c>
      <c r="T2477" s="8">
        <f t="shared" si="155"/>
        <v>0.57038631742614521</v>
      </c>
      <c r="U2477" s="5">
        <f>YEAR(SalesDataTable[[#This Row],[Order Date]])</f>
        <v>2026</v>
      </c>
      <c r="V2477" s="8" t="str">
        <f>"Q"&amp;ROUNDUP(MONTH(SalesDataTable[[#This Row],[Order Date]])/3,0)</f>
        <v>Q4</v>
      </c>
      <c r="W2477" s="9">
        <f>MONTH(SalesDataTable[[#This Row],[Order Date]])</f>
        <v>11</v>
      </c>
      <c r="X2477" s="8" t="str">
        <f>TEXT(SalesDataTable[[#This Row],[Order Date]],"mmm")</f>
        <v>Nov</v>
      </c>
    </row>
    <row r="2478" spans="1:24" ht="16">
      <c r="A2478" s="2">
        <v>5115</v>
      </c>
      <c r="B2478" s="3">
        <v>46354</v>
      </c>
      <c r="C2478" s="5">
        <f>YEAR(SalesDataTable[[#This Row],[Order Date]])</f>
        <v>2026</v>
      </c>
      <c r="D2478" s="14" t="str">
        <f>"Q"&amp;ROUNDUP(MONTH(SalesDataTable[[#This Row],[Order Date]])/3,0)</f>
        <v>Q4</v>
      </c>
      <c r="E2478" s="5">
        <f>MONTH(SalesDataTable[[#This Row],[Order Date]])</f>
        <v>11</v>
      </c>
      <c r="F2478" s="5" t="str">
        <f>TEXT(SalesDataTable[[#This Row],[Order Date]], "MMM")</f>
        <v>Nov</v>
      </c>
      <c r="G2478" s="4" t="s">
        <v>0</v>
      </c>
      <c r="H2478" s="4" t="s">
        <v>50</v>
      </c>
      <c r="I2478" s="4" t="s">
        <v>2</v>
      </c>
      <c r="J2478" s="4" t="s">
        <v>13</v>
      </c>
      <c r="K2478" s="4" t="s">
        <v>14</v>
      </c>
      <c r="L2478" s="4" t="s">
        <v>48</v>
      </c>
      <c r="M2478" s="9">
        <v>1</v>
      </c>
      <c r="N2478" s="6">
        <v>165.75</v>
      </c>
      <c r="O2478" s="7">
        <v>0.2</v>
      </c>
      <c r="P2478" s="6">
        <v>89.16</v>
      </c>
      <c r="Q2478" s="6">
        <f t="shared" si="152"/>
        <v>132.6</v>
      </c>
      <c r="R2478" s="6">
        <f t="shared" si="153"/>
        <v>89.16</v>
      </c>
      <c r="S2478" s="6">
        <f t="shared" si="154"/>
        <v>43.44</v>
      </c>
      <c r="T2478" s="8">
        <f t="shared" si="155"/>
        <v>0.32760180995475113</v>
      </c>
      <c r="U2478" s="5">
        <f>YEAR(SalesDataTable[[#This Row],[Order Date]])</f>
        <v>2026</v>
      </c>
      <c r="V2478" s="8" t="str">
        <f>"Q"&amp;ROUNDUP(MONTH(SalesDataTable[[#This Row],[Order Date]])/3,0)</f>
        <v>Q4</v>
      </c>
      <c r="W2478" s="9">
        <f>MONTH(SalesDataTable[[#This Row],[Order Date]])</f>
        <v>11</v>
      </c>
      <c r="X2478" s="8" t="str">
        <f>TEXT(SalesDataTable[[#This Row],[Order Date]],"mmm")</f>
        <v>Nov</v>
      </c>
    </row>
    <row r="2479" spans="1:24" ht="16">
      <c r="A2479" s="2">
        <v>5136</v>
      </c>
      <c r="B2479" s="3">
        <v>46354</v>
      </c>
      <c r="C2479" s="5">
        <f>YEAR(SalesDataTable[[#This Row],[Order Date]])</f>
        <v>2026</v>
      </c>
      <c r="D2479" s="14" t="str">
        <f>"Q"&amp;ROUNDUP(MONTH(SalesDataTable[[#This Row],[Order Date]])/3,0)</f>
        <v>Q4</v>
      </c>
      <c r="E2479" s="5">
        <f>MONTH(SalesDataTable[[#This Row],[Order Date]])</f>
        <v>11</v>
      </c>
      <c r="F2479" s="5" t="str">
        <f>TEXT(SalesDataTable[[#This Row],[Order Date]], "MMM")</f>
        <v>Nov</v>
      </c>
      <c r="G2479" s="4" t="s">
        <v>11</v>
      </c>
      <c r="H2479" s="4" t="s">
        <v>12</v>
      </c>
      <c r="I2479" s="4" t="s">
        <v>28</v>
      </c>
      <c r="J2479" s="4" t="s">
        <v>13</v>
      </c>
      <c r="K2479" s="4" t="s">
        <v>23</v>
      </c>
      <c r="L2479" s="4" t="s">
        <v>29</v>
      </c>
      <c r="M2479" s="9">
        <v>4</v>
      </c>
      <c r="N2479" s="6">
        <v>198.02</v>
      </c>
      <c r="O2479" s="7">
        <v>0.05</v>
      </c>
      <c r="P2479" s="6">
        <v>103.82</v>
      </c>
      <c r="Q2479" s="6">
        <f t="shared" si="152"/>
        <v>752.476</v>
      </c>
      <c r="R2479" s="6">
        <f t="shared" si="153"/>
        <v>415.28</v>
      </c>
      <c r="S2479" s="6">
        <f t="shared" si="154"/>
        <v>337.19600000000003</v>
      </c>
      <c r="T2479" s="8">
        <f t="shared" si="155"/>
        <v>0.44811528872681655</v>
      </c>
      <c r="U2479" s="5">
        <f>YEAR(SalesDataTable[[#This Row],[Order Date]])</f>
        <v>2026</v>
      </c>
      <c r="V2479" s="8" t="str">
        <f>"Q"&amp;ROUNDUP(MONTH(SalesDataTable[[#This Row],[Order Date]])/3,0)</f>
        <v>Q4</v>
      </c>
      <c r="W2479" s="9">
        <f>MONTH(SalesDataTable[[#This Row],[Order Date]])</f>
        <v>11</v>
      </c>
      <c r="X2479" s="8" t="str">
        <f>TEXT(SalesDataTable[[#This Row],[Order Date]],"mmm")</f>
        <v>Nov</v>
      </c>
    </row>
    <row r="2480" spans="1:24" ht="16">
      <c r="A2480" s="2">
        <v>562</v>
      </c>
      <c r="B2480" s="3">
        <v>46355</v>
      </c>
      <c r="C2480" s="5">
        <f>YEAR(SalesDataTable[[#This Row],[Order Date]])</f>
        <v>2026</v>
      </c>
      <c r="D2480" s="14" t="str">
        <f>"Q"&amp;ROUNDUP(MONTH(SalesDataTable[[#This Row],[Order Date]])/3,0)</f>
        <v>Q4</v>
      </c>
      <c r="E2480" s="5">
        <f>MONTH(SalesDataTable[[#This Row],[Order Date]])</f>
        <v>11</v>
      </c>
      <c r="F2480" s="5" t="str">
        <f>TEXT(SalesDataTable[[#This Row],[Order Date]], "MMM")</f>
        <v>Nov</v>
      </c>
      <c r="G2480" s="4" t="s">
        <v>6</v>
      </c>
      <c r="H2480" s="4" t="s">
        <v>43</v>
      </c>
      <c r="I2480" s="4" t="s">
        <v>2</v>
      </c>
      <c r="J2480" s="4" t="s">
        <v>13</v>
      </c>
      <c r="K2480" s="4" t="s">
        <v>14</v>
      </c>
      <c r="L2480" s="4" t="s">
        <v>32</v>
      </c>
      <c r="M2480" s="9">
        <v>1</v>
      </c>
      <c r="N2480" s="6">
        <v>46.3</v>
      </c>
      <c r="O2480" s="7">
        <v>0.2</v>
      </c>
      <c r="P2480" s="6">
        <v>18.78</v>
      </c>
      <c r="Q2480" s="6">
        <f t="shared" si="152"/>
        <v>37.04</v>
      </c>
      <c r="R2480" s="6">
        <f t="shared" si="153"/>
        <v>18.78</v>
      </c>
      <c r="S2480" s="6">
        <f t="shared" si="154"/>
        <v>18.259999999999998</v>
      </c>
      <c r="T2480" s="8">
        <f t="shared" si="155"/>
        <v>0.49298056155507552</v>
      </c>
      <c r="U2480" s="5">
        <f>YEAR(SalesDataTable[[#This Row],[Order Date]])</f>
        <v>2026</v>
      </c>
      <c r="V2480" s="8" t="str">
        <f>"Q"&amp;ROUNDUP(MONTH(SalesDataTable[[#This Row],[Order Date]])/3,0)</f>
        <v>Q4</v>
      </c>
      <c r="W2480" s="9">
        <f>MONTH(SalesDataTable[[#This Row],[Order Date]])</f>
        <v>11</v>
      </c>
      <c r="X2480" s="8" t="str">
        <f>TEXT(SalesDataTable[[#This Row],[Order Date]],"mmm")</f>
        <v>Nov</v>
      </c>
    </row>
    <row r="2481" spans="1:24" ht="16">
      <c r="A2481" s="2">
        <v>806</v>
      </c>
      <c r="B2481" s="3">
        <v>46355</v>
      </c>
      <c r="C2481" s="5">
        <f>YEAR(SalesDataTable[[#This Row],[Order Date]])</f>
        <v>2026</v>
      </c>
      <c r="D2481" s="14" t="str">
        <f>"Q"&amp;ROUNDUP(MONTH(SalesDataTable[[#This Row],[Order Date]])/3,0)</f>
        <v>Q4</v>
      </c>
      <c r="E2481" s="5">
        <f>MONTH(SalesDataTable[[#This Row],[Order Date]])</f>
        <v>11</v>
      </c>
      <c r="F2481" s="5" t="str">
        <f>TEXT(SalesDataTable[[#This Row],[Order Date]], "MMM")</f>
        <v>Nov</v>
      </c>
      <c r="G2481" s="4" t="s">
        <v>0</v>
      </c>
      <c r="H2481" s="4" t="s">
        <v>50</v>
      </c>
      <c r="I2481" s="4" t="s">
        <v>28</v>
      </c>
      <c r="J2481" s="4" t="s">
        <v>3</v>
      </c>
      <c r="K2481" s="4" t="s">
        <v>34</v>
      </c>
      <c r="L2481" s="4" t="s">
        <v>35</v>
      </c>
      <c r="M2481" s="9">
        <v>1</v>
      </c>
      <c r="N2481" s="6">
        <v>39.659999999999997</v>
      </c>
      <c r="O2481" s="7">
        <v>0</v>
      </c>
      <c r="P2481" s="6">
        <v>14.76</v>
      </c>
      <c r="Q2481" s="6">
        <f t="shared" si="152"/>
        <v>39.659999999999997</v>
      </c>
      <c r="R2481" s="6">
        <f t="shared" si="153"/>
        <v>14.76</v>
      </c>
      <c r="S2481" s="6">
        <f t="shared" si="154"/>
        <v>24.9</v>
      </c>
      <c r="T2481" s="8">
        <f t="shared" si="155"/>
        <v>0.62783661119515888</v>
      </c>
      <c r="U2481" s="5">
        <f>YEAR(SalesDataTable[[#This Row],[Order Date]])</f>
        <v>2026</v>
      </c>
      <c r="V2481" s="8" t="str">
        <f>"Q"&amp;ROUNDUP(MONTH(SalesDataTable[[#This Row],[Order Date]])/3,0)</f>
        <v>Q4</v>
      </c>
      <c r="W2481" s="9">
        <f>MONTH(SalesDataTable[[#This Row],[Order Date]])</f>
        <v>11</v>
      </c>
      <c r="X2481" s="8" t="str">
        <f>TEXT(SalesDataTable[[#This Row],[Order Date]],"mmm")</f>
        <v>Nov</v>
      </c>
    </row>
    <row r="2482" spans="1:24" ht="16">
      <c r="A2482" s="2">
        <v>3150</v>
      </c>
      <c r="B2482" s="3">
        <v>46355</v>
      </c>
      <c r="C2482" s="5">
        <f>YEAR(SalesDataTable[[#This Row],[Order Date]])</f>
        <v>2026</v>
      </c>
      <c r="D2482" s="14" t="str">
        <f>"Q"&amp;ROUNDUP(MONTH(SalesDataTable[[#This Row],[Order Date]])/3,0)</f>
        <v>Q4</v>
      </c>
      <c r="E2482" s="5">
        <f>MONTH(SalesDataTable[[#This Row],[Order Date]])</f>
        <v>11</v>
      </c>
      <c r="F2482" s="5" t="str">
        <f>TEXT(SalesDataTable[[#This Row],[Order Date]], "MMM")</f>
        <v>Nov</v>
      </c>
      <c r="G2482" s="4" t="s">
        <v>6</v>
      </c>
      <c r="H2482" s="4" t="s">
        <v>27</v>
      </c>
      <c r="I2482" s="4" t="s">
        <v>2</v>
      </c>
      <c r="J2482" s="4" t="s">
        <v>13</v>
      </c>
      <c r="K2482" s="4" t="s">
        <v>23</v>
      </c>
      <c r="L2482" s="4" t="s">
        <v>40</v>
      </c>
      <c r="M2482" s="9">
        <v>3</v>
      </c>
      <c r="N2482" s="6">
        <v>80.72</v>
      </c>
      <c r="O2482" s="7">
        <v>0.05</v>
      </c>
      <c r="P2482" s="6">
        <v>39.130000000000003</v>
      </c>
      <c r="Q2482" s="6">
        <f t="shared" si="152"/>
        <v>230.05199999999999</v>
      </c>
      <c r="R2482" s="6">
        <f t="shared" si="153"/>
        <v>117.39000000000001</v>
      </c>
      <c r="S2482" s="6">
        <f t="shared" si="154"/>
        <v>112.66199999999998</v>
      </c>
      <c r="T2482" s="8">
        <f t="shared" si="155"/>
        <v>0.48972406238589528</v>
      </c>
      <c r="U2482" s="5">
        <f>YEAR(SalesDataTable[[#This Row],[Order Date]])</f>
        <v>2026</v>
      </c>
      <c r="V2482" s="8" t="str">
        <f>"Q"&amp;ROUNDUP(MONTH(SalesDataTable[[#This Row],[Order Date]])/3,0)</f>
        <v>Q4</v>
      </c>
      <c r="W2482" s="9">
        <f>MONTH(SalesDataTable[[#This Row],[Order Date]])</f>
        <v>11</v>
      </c>
      <c r="X2482" s="8" t="str">
        <f>TEXT(SalesDataTable[[#This Row],[Order Date]],"mmm")</f>
        <v>Nov</v>
      </c>
    </row>
    <row r="2483" spans="1:24" ht="16">
      <c r="A2483" s="2">
        <v>4847</v>
      </c>
      <c r="B2483" s="3">
        <v>46355</v>
      </c>
      <c r="C2483" s="5">
        <f>YEAR(SalesDataTable[[#This Row],[Order Date]])</f>
        <v>2026</v>
      </c>
      <c r="D2483" s="14" t="str">
        <f>"Q"&amp;ROUNDUP(MONTH(SalesDataTable[[#This Row],[Order Date]])/3,0)</f>
        <v>Q4</v>
      </c>
      <c r="E2483" s="5">
        <f>MONTH(SalesDataTable[[#This Row],[Order Date]])</f>
        <v>11</v>
      </c>
      <c r="F2483" s="5" t="str">
        <f>TEXT(SalesDataTable[[#This Row],[Order Date]], "MMM")</f>
        <v>Nov</v>
      </c>
      <c r="G2483" s="4" t="s">
        <v>6</v>
      </c>
      <c r="H2483" s="4" t="s">
        <v>49</v>
      </c>
      <c r="I2483" s="4" t="s">
        <v>28</v>
      </c>
      <c r="J2483" s="4" t="s">
        <v>13</v>
      </c>
      <c r="K2483" s="4" t="s">
        <v>14</v>
      </c>
      <c r="L2483" s="4" t="s">
        <v>15</v>
      </c>
      <c r="M2483" s="9">
        <v>2</v>
      </c>
      <c r="N2483" s="6">
        <v>35.51</v>
      </c>
      <c r="O2483" s="7">
        <v>0.05</v>
      </c>
      <c r="P2483" s="6">
        <v>13.24</v>
      </c>
      <c r="Q2483" s="6">
        <f t="shared" si="152"/>
        <v>67.468999999999994</v>
      </c>
      <c r="R2483" s="6">
        <f t="shared" si="153"/>
        <v>26.48</v>
      </c>
      <c r="S2483" s="6">
        <f t="shared" si="154"/>
        <v>40.98899999999999</v>
      </c>
      <c r="T2483" s="8">
        <f t="shared" si="155"/>
        <v>0.60752345521646967</v>
      </c>
      <c r="U2483" s="5">
        <f>YEAR(SalesDataTable[[#This Row],[Order Date]])</f>
        <v>2026</v>
      </c>
      <c r="V2483" s="8" t="str">
        <f>"Q"&amp;ROUNDUP(MONTH(SalesDataTable[[#This Row],[Order Date]])/3,0)</f>
        <v>Q4</v>
      </c>
      <c r="W2483" s="9">
        <f>MONTH(SalesDataTable[[#This Row],[Order Date]])</f>
        <v>11</v>
      </c>
      <c r="X2483" s="8" t="str">
        <f>TEXT(SalesDataTable[[#This Row],[Order Date]],"mmm")</f>
        <v>Nov</v>
      </c>
    </row>
    <row r="2484" spans="1:24" ht="16">
      <c r="A2484" s="2">
        <v>221</v>
      </c>
      <c r="B2484" s="3">
        <v>46356</v>
      </c>
      <c r="C2484" s="5">
        <f>YEAR(SalesDataTable[[#This Row],[Order Date]])</f>
        <v>2026</v>
      </c>
      <c r="D2484" s="14" t="str">
        <f>"Q"&amp;ROUNDUP(MONTH(SalesDataTable[[#This Row],[Order Date]])/3,0)</f>
        <v>Q4</v>
      </c>
      <c r="E2484" s="5">
        <f>MONTH(SalesDataTable[[#This Row],[Order Date]])</f>
        <v>11</v>
      </c>
      <c r="F2484" s="5" t="str">
        <f>TEXT(SalesDataTable[[#This Row],[Order Date]], "MMM")</f>
        <v>Nov</v>
      </c>
      <c r="G2484" s="4" t="s">
        <v>20</v>
      </c>
      <c r="H2484" s="4" t="s">
        <v>33</v>
      </c>
      <c r="I2484" s="4" t="s">
        <v>19</v>
      </c>
      <c r="J2484" s="4" t="s">
        <v>16</v>
      </c>
      <c r="K2484" s="4" t="s">
        <v>14</v>
      </c>
      <c r="L2484" s="4" t="s">
        <v>44</v>
      </c>
      <c r="M2484" s="9">
        <v>1</v>
      </c>
      <c r="N2484" s="6">
        <v>132.06</v>
      </c>
      <c r="O2484" s="7">
        <v>0.15</v>
      </c>
      <c r="P2484" s="6">
        <v>67.53</v>
      </c>
      <c r="Q2484" s="6">
        <f t="shared" si="152"/>
        <v>112.251</v>
      </c>
      <c r="R2484" s="6">
        <f t="shared" si="153"/>
        <v>67.53</v>
      </c>
      <c r="S2484" s="6">
        <f t="shared" si="154"/>
        <v>44.721000000000004</v>
      </c>
      <c r="T2484" s="8">
        <f t="shared" si="155"/>
        <v>0.39840179597509157</v>
      </c>
      <c r="U2484" s="5">
        <f>YEAR(SalesDataTable[[#This Row],[Order Date]])</f>
        <v>2026</v>
      </c>
      <c r="V2484" s="8" t="str">
        <f>"Q"&amp;ROUNDUP(MONTH(SalesDataTable[[#This Row],[Order Date]])/3,0)</f>
        <v>Q4</v>
      </c>
      <c r="W2484" s="9">
        <f>MONTH(SalesDataTable[[#This Row],[Order Date]])</f>
        <v>11</v>
      </c>
      <c r="X2484" s="8" t="str">
        <f>TEXT(SalesDataTable[[#This Row],[Order Date]],"mmm")</f>
        <v>Nov</v>
      </c>
    </row>
    <row r="2485" spans="1:24" ht="16">
      <c r="A2485" s="2">
        <v>630</v>
      </c>
      <c r="B2485" s="3">
        <v>46356</v>
      </c>
      <c r="C2485" s="5">
        <f>YEAR(SalesDataTable[[#This Row],[Order Date]])</f>
        <v>2026</v>
      </c>
      <c r="D2485" s="14" t="str">
        <f>"Q"&amp;ROUNDUP(MONTH(SalesDataTable[[#This Row],[Order Date]])/3,0)</f>
        <v>Q4</v>
      </c>
      <c r="E2485" s="5">
        <f>MONTH(SalesDataTable[[#This Row],[Order Date]])</f>
        <v>11</v>
      </c>
      <c r="F2485" s="5" t="str">
        <f>TEXT(SalesDataTable[[#This Row],[Order Date]], "MMM")</f>
        <v>Nov</v>
      </c>
      <c r="G2485" s="4" t="s">
        <v>20</v>
      </c>
      <c r="H2485" s="4" t="s">
        <v>33</v>
      </c>
      <c r="I2485" s="4" t="s">
        <v>2</v>
      </c>
      <c r="J2485" s="4" t="s">
        <v>16</v>
      </c>
      <c r="K2485" s="4" t="s">
        <v>4</v>
      </c>
      <c r="L2485" s="4" t="s">
        <v>26</v>
      </c>
      <c r="M2485" s="9">
        <v>3</v>
      </c>
      <c r="N2485" s="6">
        <v>41.07</v>
      </c>
      <c r="O2485" s="7">
        <v>0.1</v>
      </c>
      <c r="P2485" s="6">
        <v>16.86</v>
      </c>
      <c r="Q2485" s="6">
        <f t="shared" si="152"/>
        <v>110.88900000000001</v>
      </c>
      <c r="R2485" s="6">
        <f t="shared" si="153"/>
        <v>50.58</v>
      </c>
      <c r="S2485" s="6">
        <f t="shared" si="154"/>
        <v>60.309000000000012</v>
      </c>
      <c r="T2485" s="8">
        <f t="shared" si="155"/>
        <v>0.54386819251684126</v>
      </c>
      <c r="U2485" s="5">
        <f>YEAR(SalesDataTable[[#This Row],[Order Date]])</f>
        <v>2026</v>
      </c>
      <c r="V2485" s="8" t="str">
        <f>"Q"&amp;ROUNDUP(MONTH(SalesDataTable[[#This Row],[Order Date]])/3,0)</f>
        <v>Q4</v>
      </c>
      <c r="W2485" s="9">
        <f>MONTH(SalesDataTable[[#This Row],[Order Date]])</f>
        <v>11</v>
      </c>
      <c r="X2485" s="8" t="str">
        <f>TEXT(SalesDataTable[[#This Row],[Order Date]],"mmm")</f>
        <v>Nov</v>
      </c>
    </row>
    <row r="2486" spans="1:24" ht="16">
      <c r="A2486" s="2">
        <v>1789</v>
      </c>
      <c r="B2486" s="3">
        <v>46356</v>
      </c>
      <c r="C2486" s="5">
        <f>YEAR(SalesDataTable[[#This Row],[Order Date]])</f>
        <v>2026</v>
      </c>
      <c r="D2486" s="14" t="str">
        <f>"Q"&amp;ROUNDUP(MONTH(SalesDataTable[[#This Row],[Order Date]])/3,0)</f>
        <v>Q4</v>
      </c>
      <c r="E2486" s="5">
        <f>MONTH(SalesDataTable[[#This Row],[Order Date]])</f>
        <v>11</v>
      </c>
      <c r="F2486" s="5" t="str">
        <f>TEXT(SalesDataTable[[#This Row],[Order Date]], "MMM")</f>
        <v>Nov</v>
      </c>
      <c r="G2486" s="4" t="s">
        <v>6</v>
      </c>
      <c r="H2486" s="4" t="s">
        <v>43</v>
      </c>
      <c r="I2486" s="4" t="s">
        <v>2</v>
      </c>
      <c r="J2486" s="4" t="s">
        <v>13</v>
      </c>
      <c r="K2486" s="4" t="s">
        <v>9</v>
      </c>
      <c r="L2486" s="4" t="s">
        <v>37</v>
      </c>
      <c r="M2486" s="9">
        <v>2</v>
      </c>
      <c r="N2486" s="6">
        <v>151.49</v>
      </c>
      <c r="O2486" s="7">
        <v>0.1</v>
      </c>
      <c r="P2486" s="6">
        <v>81.39</v>
      </c>
      <c r="Q2486" s="6">
        <f t="shared" si="152"/>
        <v>272.68200000000002</v>
      </c>
      <c r="R2486" s="6">
        <f t="shared" si="153"/>
        <v>162.78</v>
      </c>
      <c r="S2486" s="6">
        <f t="shared" si="154"/>
        <v>109.90200000000002</v>
      </c>
      <c r="T2486" s="8">
        <f t="shared" si="155"/>
        <v>0.40304090479019522</v>
      </c>
      <c r="U2486" s="5">
        <f>YEAR(SalesDataTable[[#This Row],[Order Date]])</f>
        <v>2026</v>
      </c>
      <c r="V2486" s="8" t="str">
        <f>"Q"&amp;ROUNDUP(MONTH(SalesDataTable[[#This Row],[Order Date]])/3,0)</f>
        <v>Q4</v>
      </c>
      <c r="W2486" s="9">
        <f>MONTH(SalesDataTable[[#This Row],[Order Date]])</f>
        <v>11</v>
      </c>
      <c r="X2486" s="8" t="str">
        <f>TEXT(SalesDataTable[[#This Row],[Order Date]],"mmm")</f>
        <v>Nov</v>
      </c>
    </row>
    <row r="2487" spans="1:24" ht="16">
      <c r="A2487" s="2">
        <v>1947</v>
      </c>
      <c r="B2487" s="3">
        <v>46356</v>
      </c>
      <c r="C2487" s="5">
        <f>YEAR(SalesDataTable[[#This Row],[Order Date]])</f>
        <v>2026</v>
      </c>
      <c r="D2487" s="14" t="str">
        <f>"Q"&amp;ROUNDUP(MONTH(SalesDataTable[[#This Row],[Order Date]])/3,0)</f>
        <v>Q4</v>
      </c>
      <c r="E2487" s="5">
        <f>MONTH(SalesDataTable[[#This Row],[Order Date]])</f>
        <v>11</v>
      </c>
      <c r="F2487" s="5" t="str">
        <f>TEXT(SalesDataTable[[#This Row],[Order Date]], "MMM")</f>
        <v>Nov</v>
      </c>
      <c r="G2487" s="4" t="s">
        <v>0</v>
      </c>
      <c r="H2487" s="4" t="s">
        <v>1</v>
      </c>
      <c r="I2487" s="4" t="s">
        <v>19</v>
      </c>
      <c r="J2487" s="4" t="s">
        <v>16</v>
      </c>
      <c r="K2487" s="4" t="s">
        <v>34</v>
      </c>
      <c r="L2487" s="4" t="s">
        <v>42</v>
      </c>
      <c r="M2487" s="9">
        <v>1</v>
      </c>
      <c r="N2487" s="6">
        <v>35.729999999999997</v>
      </c>
      <c r="O2487" s="7">
        <v>0.2</v>
      </c>
      <c r="P2487" s="6">
        <v>14.33</v>
      </c>
      <c r="Q2487" s="6">
        <f t="shared" si="152"/>
        <v>28.584</v>
      </c>
      <c r="R2487" s="6">
        <f t="shared" si="153"/>
        <v>14.33</v>
      </c>
      <c r="S2487" s="6">
        <f t="shared" si="154"/>
        <v>14.254</v>
      </c>
      <c r="T2487" s="8">
        <f t="shared" si="155"/>
        <v>0.49867058494262523</v>
      </c>
      <c r="U2487" s="5">
        <f>YEAR(SalesDataTable[[#This Row],[Order Date]])</f>
        <v>2026</v>
      </c>
      <c r="V2487" s="8" t="str">
        <f>"Q"&amp;ROUNDUP(MONTH(SalesDataTable[[#This Row],[Order Date]])/3,0)</f>
        <v>Q4</v>
      </c>
      <c r="W2487" s="9">
        <f>MONTH(SalesDataTable[[#This Row],[Order Date]])</f>
        <v>11</v>
      </c>
      <c r="X2487" s="8" t="str">
        <f>TEXT(SalesDataTable[[#This Row],[Order Date]],"mmm")</f>
        <v>Nov</v>
      </c>
    </row>
    <row r="2488" spans="1:24" ht="16">
      <c r="A2488" s="2">
        <v>2279</v>
      </c>
      <c r="B2488" s="3">
        <v>46356</v>
      </c>
      <c r="C2488" s="5">
        <f>YEAR(SalesDataTable[[#This Row],[Order Date]])</f>
        <v>2026</v>
      </c>
      <c r="D2488" s="14" t="str">
        <f>"Q"&amp;ROUNDUP(MONTH(SalesDataTable[[#This Row],[Order Date]])/3,0)</f>
        <v>Q4</v>
      </c>
      <c r="E2488" s="5">
        <f>MONTH(SalesDataTable[[#This Row],[Order Date]])</f>
        <v>11</v>
      </c>
      <c r="F2488" s="5" t="str">
        <f>TEXT(SalesDataTable[[#This Row],[Order Date]], "MMM")</f>
        <v>Nov</v>
      </c>
      <c r="G2488" s="4" t="s">
        <v>0</v>
      </c>
      <c r="H2488" s="4" t="s">
        <v>1</v>
      </c>
      <c r="I2488" s="4" t="s">
        <v>19</v>
      </c>
      <c r="J2488" s="4" t="s">
        <v>3</v>
      </c>
      <c r="K2488" s="4" t="s">
        <v>4</v>
      </c>
      <c r="L2488" s="4" t="s">
        <v>22</v>
      </c>
      <c r="M2488" s="9">
        <v>2</v>
      </c>
      <c r="N2488" s="6">
        <v>50.38</v>
      </c>
      <c r="O2488" s="7">
        <v>0.1</v>
      </c>
      <c r="P2488" s="6">
        <v>22.41</v>
      </c>
      <c r="Q2488" s="6">
        <f t="shared" si="152"/>
        <v>90.684000000000012</v>
      </c>
      <c r="R2488" s="6">
        <f t="shared" si="153"/>
        <v>44.82</v>
      </c>
      <c r="S2488" s="6">
        <f t="shared" si="154"/>
        <v>45.864000000000011</v>
      </c>
      <c r="T2488" s="8">
        <f t="shared" si="155"/>
        <v>0.50575625248114342</v>
      </c>
      <c r="U2488" s="5">
        <f>YEAR(SalesDataTable[[#This Row],[Order Date]])</f>
        <v>2026</v>
      </c>
      <c r="V2488" s="8" t="str">
        <f>"Q"&amp;ROUNDUP(MONTH(SalesDataTable[[#This Row],[Order Date]])/3,0)</f>
        <v>Q4</v>
      </c>
      <c r="W2488" s="9">
        <f>MONTH(SalesDataTable[[#This Row],[Order Date]])</f>
        <v>11</v>
      </c>
      <c r="X2488" s="8" t="str">
        <f>TEXT(SalesDataTable[[#This Row],[Order Date]],"mmm")</f>
        <v>Nov</v>
      </c>
    </row>
    <row r="2489" spans="1:24" ht="16">
      <c r="A2489" s="2">
        <v>2439</v>
      </c>
      <c r="B2489" s="3">
        <v>46356</v>
      </c>
      <c r="C2489" s="5">
        <f>YEAR(SalesDataTable[[#This Row],[Order Date]])</f>
        <v>2026</v>
      </c>
      <c r="D2489" s="14" t="str">
        <f>"Q"&amp;ROUNDUP(MONTH(SalesDataTable[[#This Row],[Order Date]])/3,0)</f>
        <v>Q4</v>
      </c>
      <c r="E2489" s="5">
        <f>MONTH(SalesDataTable[[#This Row],[Order Date]])</f>
        <v>11</v>
      </c>
      <c r="F2489" s="5" t="str">
        <f>TEXT(SalesDataTable[[#This Row],[Order Date]], "MMM")</f>
        <v>Nov</v>
      </c>
      <c r="G2489" s="4" t="s">
        <v>0</v>
      </c>
      <c r="H2489" s="4" t="s">
        <v>36</v>
      </c>
      <c r="I2489" s="4" t="s">
        <v>2</v>
      </c>
      <c r="J2489" s="4" t="s">
        <v>16</v>
      </c>
      <c r="K2489" s="4" t="s">
        <v>34</v>
      </c>
      <c r="L2489" s="4" t="s">
        <v>42</v>
      </c>
      <c r="M2489" s="9">
        <v>1</v>
      </c>
      <c r="N2489" s="6">
        <v>35.67</v>
      </c>
      <c r="O2489" s="7">
        <v>0.1</v>
      </c>
      <c r="P2489" s="6">
        <v>13.81</v>
      </c>
      <c r="Q2489" s="6">
        <f t="shared" si="152"/>
        <v>32.103000000000002</v>
      </c>
      <c r="R2489" s="6">
        <f t="shared" si="153"/>
        <v>13.81</v>
      </c>
      <c r="S2489" s="6">
        <f t="shared" si="154"/>
        <v>18.292999999999999</v>
      </c>
      <c r="T2489" s="8">
        <f t="shared" si="155"/>
        <v>0.5698221350029592</v>
      </c>
      <c r="U2489" s="5">
        <f>YEAR(SalesDataTable[[#This Row],[Order Date]])</f>
        <v>2026</v>
      </c>
      <c r="V2489" s="8" t="str">
        <f>"Q"&amp;ROUNDUP(MONTH(SalesDataTable[[#This Row],[Order Date]])/3,0)</f>
        <v>Q4</v>
      </c>
      <c r="W2489" s="9">
        <f>MONTH(SalesDataTable[[#This Row],[Order Date]])</f>
        <v>11</v>
      </c>
      <c r="X2489" s="8" t="str">
        <f>TEXT(SalesDataTable[[#This Row],[Order Date]],"mmm")</f>
        <v>Nov</v>
      </c>
    </row>
    <row r="2490" spans="1:24" ht="16">
      <c r="A2490" s="2">
        <v>2540</v>
      </c>
      <c r="B2490" s="3">
        <v>46356</v>
      </c>
      <c r="C2490" s="5">
        <f>YEAR(SalesDataTable[[#This Row],[Order Date]])</f>
        <v>2026</v>
      </c>
      <c r="D2490" s="14" t="str">
        <f>"Q"&amp;ROUNDUP(MONTH(SalesDataTable[[#This Row],[Order Date]])/3,0)</f>
        <v>Q4</v>
      </c>
      <c r="E2490" s="5">
        <f>MONTH(SalesDataTable[[#This Row],[Order Date]])</f>
        <v>11</v>
      </c>
      <c r="F2490" s="5" t="str">
        <f>TEXT(SalesDataTable[[#This Row],[Order Date]], "MMM")</f>
        <v>Nov</v>
      </c>
      <c r="G2490" s="4" t="s">
        <v>6</v>
      </c>
      <c r="H2490" s="4" t="s">
        <v>49</v>
      </c>
      <c r="I2490" s="4" t="s">
        <v>8</v>
      </c>
      <c r="J2490" s="4" t="s">
        <v>16</v>
      </c>
      <c r="K2490" s="4" t="s">
        <v>23</v>
      </c>
      <c r="L2490" s="4" t="s">
        <v>40</v>
      </c>
      <c r="M2490" s="9">
        <v>12</v>
      </c>
      <c r="N2490" s="6">
        <v>81.150000000000006</v>
      </c>
      <c r="O2490" s="7">
        <v>0.15</v>
      </c>
      <c r="P2490" s="6">
        <v>39.590000000000003</v>
      </c>
      <c r="Q2490" s="6">
        <f t="shared" si="152"/>
        <v>827.73</v>
      </c>
      <c r="R2490" s="6">
        <f t="shared" si="153"/>
        <v>475.08000000000004</v>
      </c>
      <c r="S2490" s="6">
        <f t="shared" si="154"/>
        <v>352.65</v>
      </c>
      <c r="T2490" s="8">
        <f t="shared" si="155"/>
        <v>0.42604472472907828</v>
      </c>
      <c r="U2490" s="5">
        <f>YEAR(SalesDataTable[[#This Row],[Order Date]])</f>
        <v>2026</v>
      </c>
      <c r="V2490" s="8" t="str">
        <f>"Q"&amp;ROUNDUP(MONTH(SalesDataTable[[#This Row],[Order Date]])/3,0)</f>
        <v>Q4</v>
      </c>
      <c r="W2490" s="9">
        <f>MONTH(SalesDataTable[[#This Row],[Order Date]])</f>
        <v>11</v>
      </c>
      <c r="X2490" s="8" t="str">
        <f>TEXT(SalesDataTable[[#This Row],[Order Date]],"mmm")</f>
        <v>Nov</v>
      </c>
    </row>
    <row r="2491" spans="1:24" ht="16">
      <c r="A2491" s="2">
        <v>2747</v>
      </c>
      <c r="B2491" s="3">
        <v>46356</v>
      </c>
      <c r="C2491" s="5">
        <f>YEAR(SalesDataTable[[#This Row],[Order Date]])</f>
        <v>2026</v>
      </c>
      <c r="D2491" s="14" t="str">
        <f>"Q"&amp;ROUNDUP(MONTH(SalesDataTable[[#This Row],[Order Date]])/3,0)</f>
        <v>Q4</v>
      </c>
      <c r="E2491" s="5">
        <f>MONTH(SalesDataTable[[#This Row],[Order Date]])</f>
        <v>11</v>
      </c>
      <c r="F2491" s="5" t="str">
        <f>TEXT(SalesDataTable[[#This Row],[Order Date]], "MMM")</f>
        <v>Nov</v>
      </c>
      <c r="G2491" s="4" t="s">
        <v>0</v>
      </c>
      <c r="H2491" s="4" t="s">
        <v>50</v>
      </c>
      <c r="I2491" s="4" t="s">
        <v>19</v>
      </c>
      <c r="J2491" s="4" t="s">
        <v>3</v>
      </c>
      <c r="K2491" s="4" t="s">
        <v>23</v>
      </c>
      <c r="L2491" s="4" t="s">
        <v>29</v>
      </c>
      <c r="M2491" s="9">
        <v>1</v>
      </c>
      <c r="N2491" s="6">
        <v>194.73</v>
      </c>
      <c r="O2491" s="7">
        <v>0</v>
      </c>
      <c r="P2491" s="6">
        <v>104.48</v>
      </c>
      <c r="Q2491" s="6">
        <f t="shared" si="152"/>
        <v>194.73</v>
      </c>
      <c r="R2491" s="6">
        <f t="shared" si="153"/>
        <v>104.48</v>
      </c>
      <c r="S2491" s="6">
        <f t="shared" si="154"/>
        <v>90.249999999999986</v>
      </c>
      <c r="T2491" s="8">
        <f t="shared" si="155"/>
        <v>0.46346222975401835</v>
      </c>
      <c r="U2491" s="5">
        <f>YEAR(SalesDataTable[[#This Row],[Order Date]])</f>
        <v>2026</v>
      </c>
      <c r="V2491" s="8" t="str">
        <f>"Q"&amp;ROUNDUP(MONTH(SalesDataTable[[#This Row],[Order Date]])/3,0)</f>
        <v>Q4</v>
      </c>
      <c r="W2491" s="9">
        <f>MONTH(SalesDataTable[[#This Row],[Order Date]])</f>
        <v>11</v>
      </c>
      <c r="X2491" s="8" t="str">
        <f>TEXT(SalesDataTable[[#This Row],[Order Date]],"mmm")</f>
        <v>Nov</v>
      </c>
    </row>
    <row r="2492" spans="1:24" ht="16">
      <c r="A2492" s="2">
        <v>3094</v>
      </c>
      <c r="B2492" s="3">
        <v>46356</v>
      </c>
      <c r="C2492" s="5">
        <f>YEAR(SalesDataTable[[#This Row],[Order Date]])</f>
        <v>2026</v>
      </c>
      <c r="D2492" s="14" t="str">
        <f>"Q"&amp;ROUNDUP(MONTH(SalesDataTable[[#This Row],[Order Date]])/3,0)</f>
        <v>Q4</v>
      </c>
      <c r="E2492" s="5">
        <f>MONTH(SalesDataTable[[#This Row],[Order Date]])</f>
        <v>11</v>
      </c>
      <c r="F2492" s="5" t="str">
        <f>TEXT(SalesDataTable[[#This Row],[Order Date]], "MMM")</f>
        <v>Nov</v>
      </c>
      <c r="G2492" s="4" t="s">
        <v>6</v>
      </c>
      <c r="H2492" s="4" t="s">
        <v>7</v>
      </c>
      <c r="I2492" s="4" t="s">
        <v>28</v>
      </c>
      <c r="J2492" s="4" t="s">
        <v>16</v>
      </c>
      <c r="K2492" s="4" t="s">
        <v>23</v>
      </c>
      <c r="L2492" s="4" t="s">
        <v>51</v>
      </c>
      <c r="M2492" s="9">
        <v>2</v>
      </c>
      <c r="N2492" s="6">
        <v>122.18</v>
      </c>
      <c r="O2492" s="7">
        <v>0.15</v>
      </c>
      <c r="P2492" s="6">
        <v>61.3</v>
      </c>
      <c r="Q2492" s="6">
        <f t="shared" si="152"/>
        <v>207.70600000000002</v>
      </c>
      <c r="R2492" s="6">
        <f t="shared" si="153"/>
        <v>122.6</v>
      </c>
      <c r="S2492" s="6">
        <f t="shared" si="154"/>
        <v>85.106000000000023</v>
      </c>
      <c r="T2492" s="8">
        <f t="shared" si="155"/>
        <v>0.40974261696821479</v>
      </c>
      <c r="U2492" s="5">
        <f>YEAR(SalesDataTable[[#This Row],[Order Date]])</f>
        <v>2026</v>
      </c>
      <c r="V2492" s="8" t="str">
        <f>"Q"&amp;ROUNDUP(MONTH(SalesDataTable[[#This Row],[Order Date]])/3,0)</f>
        <v>Q4</v>
      </c>
      <c r="W2492" s="9">
        <f>MONTH(SalesDataTable[[#This Row],[Order Date]])</f>
        <v>11</v>
      </c>
      <c r="X2492" s="8" t="str">
        <f>TEXT(SalesDataTable[[#This Row],[Order Date]],"mmm")</f>
        <v>Nov</v>
      </c>
    </row>
    <row r="2493" spans="1:24" ht="16">
      <c r="A2493" s="2">
        <v>3359</v>
      </c>
      <c r="B2493" s="3">
        <v>46356</v>
      </c>
      <c r="C2493" s="5">
        <f>YEAR(SalesDataTable[[#This Row],[Order Date]])</f>
        <v>2026</v>
      </c>
      <c r="D2493" s="14" t="str">
        <f>"Q"&amp;ROUNDUP(MONTH(SalesDataTable[[#This Row],[Order Date]])/3,0)</f>
        <v>Q4</v>
      </c>
      <c r="E2493" s="5">
        <f>MONTH(SalesDataTable[[#This Row],[Order Date]])</f>
        <v>11</v>
      </c>
      <c r="F2493" s="5" t="str">
        <f>TEXT(SalesDataTable[[#This Row],[Order Date]], "MMM")</f>
        <v>Nov</v>
      </c>
      <c r="G2493" s="4" t="s">
        <v>20</v>
      </c>
      <c r="H2493" s="4" t="s">
        <v>47</v>
      </c>
      <c r="I2493" s="4" t="s">
        <v>2</v>
      </c>
      <c r="J2493" s="4" t="s">
        <v>3</v>
      </c>
      <c r="K2493" s="4" t="s">
        <v>23</v>
      </c>
      <c r="L2493" s="4" t="s">
        <v>40</v>
      </c>
      <c r="M2493" s="9">
        <v>1</v>
      </c>
      <c r="N2493" s="6">
        <v>83.14</v>
      </c>
      <c r="O2493" s="7">
        <v>0</v>
      </c>
      <c r="P2493" s="6">
        <v>39.369999999999997</v>
      </c>
      <c r="Q2493" s="6">
        <f t="shared" si="152"/>
        <v>83.14</v>
      </c>
      <c r="R2493" s="6">
        <f t="shared" si="153"/>
        <v>39.369999999999997</v>
      </c>
      <c r="S2493" s="6">
        <f t="shared" si="154"/>
        <v>43.77</v>
      </c>
      <c r="T2493" s="8">
        <f t="shared" si="155"/>
        <v>0.52646139042578788</v>
      </c>
      <c r="U2493" s="5">
        <f>YEAR(SalesDataTable[[#This Row],[Order Date]])</f>
        <v>2026</v>
      </c>
      <c r="V2493" s="8" t="str">
        <f>"Q"&amp;ROUNDUP(MONTH(SalesDataTable[[#This Row],[Order Date]])/3,0)</f>
        <v>Q4</v>
      </c>
      <c r="W2493" s="9">
        <f>MONTH(SalesDataTable[[#This Row],[Order Date]])</f>
        <v>11</v>
      </c>
      <c r="X2493" s="8" t="str">
        <f>TEXT(SalesDataTable[[#This Row],[Order Date]],"mmm")</f>
        <v>Nov</v>
      </c>
    </row>
    <row r="2494" spans="1:24" ht="16">
      <c r="A2494" s="2">
        <v>3473</v>
      </c>
      <c r="B2494" s="3">
        <v>46356</v>
      </c>
      <c r="C2494" s="5">
        <f>YEAR(SalesDataTable[[#This Row],[Order Date]])</f>
        <v>2026</v>
      </c>
      <c r="D2494" s="14" t="str">
        <f>"Q"&amp;ROUNDUP(MONTH(SalesDataTable[[#This Row],[Order Date]])/3,0)</f>
        <v>Q4</v>
      </c>
      <c r="E2494" s="5">
        <f>MONTH(SalesDataTable[[#This Row],[Order Date]])</f>
        <v>11</v>
      </c>
      <c r="F2494" s="5" t="str">
        <f>TEXT(SalesDataTable[[#This Row],[Order Date]], "MMM")</f>
        <v>Nov</v>
      </c>
      <c r="G2494" s="4" t="s">
        <v>11</v>
      </c>
      <c r="H2494" s="4" t="s">
        <v>25</v>
      </c>
      <c r="I2494" s="4" t="s">
        <v>2</v>
      </c>
      <c r="J2494" s="4" t="s">
        <v>3</v>
      </c>
      <c r="K2494" s="4" t="s">
        <v>4</v>
      </c>
      <c r="L2494" s="4" t="s">
        <v>5</v>
      </c>
      <c r="M2494" s="9">
        <v>1</v>
      </c>
      <c r="N2494" s="6">
        <v>80.97</v>
      </c>
      <c r="O2494" s="7">
        <v>0</v>
      </c>
      <c r="P2494" s="6">
        <v>43.64</v>
      </c>
      <c r="Q2494" s="6">
        <f t="shared" si="152"/>
        <v>80.97</v>
      </c>
      <c r="R2494" s="6">
        <f t="shared" si="153"/>
        <v>43.64</v>
      </c>
      <c r="S2494" s="6">
        <f t="shared" si="154"/>
        <v>37.33</v>
      </c>
      <c r="T2494" s="8">
        <f t="shared" si="155"/>
        <v>0.4610349512164999</v>
      </c>
      <c r="U2494" s="5">
        <f>YEAR(SalesDataTable[[#This Row],[Order Date]])</f>
        <v>2026</v>
      </c>
      <c r="V2494" s="8" t="str">
        <f>"Q"&amp;ROUNDUP(MONTH(SalesDataTable[[#This Row],[Order Date]])/3,0)</f>
        <v>Q4</v>
      </c>
      <c r="W2494" s="9">
        <f>MONTH(SalesDataTable[[#This Row],[Order Date]])</f>
        <v>11</v>
      </c>
      <c r="X2494" s="8" t="str">
        <f>TEXT(SalesDataTable[[#This Row],[Order Date]],"mmm")</f>
        <v>Nov</v>
      </c>
    </row>
    <row r="2495" spans="1:24" ht="16">
      <c r="A2495" s="2">
        <v>3589</v>
      </c>
      <c r="B2495" s="3">
        <v>46356</v>
      </c>
      <c r="C2495" s="5">
        <f>YEAR(SalesDataTable[[#This Row],[Order Date]])</f>
        <v>2026</v>
      </c>
      <c r="D2495" s="14" t="str">
        <f>"Q"&amp;ROUNDUP(MONTH(SalesDataTable[[#This Row],[Order Date]])/3,0)</f>
        <v>Q4</v>
      </c>
      <c r="E2495" s="5">
        <f>MONTH(SalesDataTable[[#This Row],[Order Date]])</f>
        <v>11</v>
      </c>
      <c r="F2495" s="5" t="str">
        <f>TEXT(SalesDataTable[[#This Row],[Order Date]], "MMM")</f>
        <v>Nov</v>
      </c>
      <c r="G2495" s="4" t="s">
        <v>0</v>
      </c>
      <c r="H2495" s="4" t="s">
        <v>36</v>
      </c>
      <c r="I2495" s="4" t="s">
        <v>2</v>
      </c>
      <c r="J2495" s="4" t="s">
        <v>13</v>
      </c>
      <c r="K2495" s="4" t="s">
        <v>9</v>
      </c>
      <c r="L2495" s="4" t="s">
        <v>46</v>
      </c>
      <c r="M2495" s="9">
        <v>1</v>
      </c>
      <c r="N2495" s="6">
        <v>73.03</v>
      </c>
      <c r="O2495" s="7">
        <v>0</v>
      </c>
      <c r="P2495" s="6">
        <v>32.71</v>
      </c>
      <c r="Q2495" s="6">
        <f t="shared" si="152"/>
        <v>73.03</v>
      </c>
      <c r="R2495" s="6">
        <f t="shared" si="153"/>
        <v>32.71</v>
      </c>
      <c r="S2495" s="6">
        <f t="shared" si="154"/>
        <v>40.32</v>
      </c>
      <c r="T2495" s="8">
        <f t="shared" si="155"/>
        <v>0.55210187594139393</v>
      </c>
      <c r="U2495" s="5">
        <f>YEAR(SalesDataTable[[#This Row],[Order Date]])</f>
        <v>2026</v>
      </c>
      <c r="V2495" s="8" t="str">
        <f>"Q"&amp;ROUNDUP(MONTH(SalesDataTable[[#This Row],[Order Date]])/3,0)</f>
        <v>Q4</v>
      </c>
      <c r="W2495" s="9">
        <f>MONTH(SalesDataTable[[#This Row],[Order Date]])</f>
        <v>11</v>
      </c>
      <c r="X2495" s="8" t="str">
        <f>TEXT(SalesDataTable[[#This Row],[Order Date]],"mmm")</f>
        <v>Nov</v>
      </c>
    </row>
    <row r="2496" spans="1:24" ht="16">
      <c r="A2496" s="2">
        <v>4689</v>
      </c>
      <c r="B2496" s="3">
        <v>46356</v>
      </c>
      <c r="C2496" s="5">
        <f>YEAR(SalesDataTable[[#This Row],[Order Date]])</f>
        <v>2026</v>
      </c>
      <c r="D2496" s="14" t="str">
        <f>"Q"&amp;ROUNDUP(MONTH(SalesDataTable[[#This Row],[Order Date]])/3,0)</f>
        <v>Q4</v>
      </c>
      <c r="E2496" s="5">
        <f>MONTH(SalesDataTable[[#This Row],[Order Date]])</f>
        <v>11</v>
      </c>
      <c r="F2496" s="5" t="str">
        <f>TEXT(SalesDataTable[[#This Row],[Order Date]], "MMM")</f>
        <v>Nov</v>
      </c>
      <c r="G2496" s="4" t="s">
        <v>11</v>
      </c>
      <c r="H2496" s="4" t="s">
        <v>18</v>
      </c>
      <c r="I2496" s="4" t="s">
        <v>2</v>
      </c>
      <c r="J2496" s="4" t="s">
        <v>3</v>
      </c>
      <c r="K2496" s="4" t="s">
        <v>14</v>
      </c>
      <c r="L2496" s="4" t="s">
        <v>32</v>
      </c>
      <c r="M2496" s="9">
        <v>1</v>
      </c>
      <c r="N2496" s="6">
        <v>46.81</v>
      </c>
      <c r="O2496" s="7">
        <v>0.05</v>
      </c>
      <c r="P2496" s="6">
        <v>17.87</v>
      </c>
      <c r="Q2496" s="6">
        <f t="shared" si="152"/>
        <v>44.469500000000004</v>
      </c>
      <c r="R2496" s="6">
        <f t="shared" si="153"/>
        <v>17.87</v>
      </c>
      <c r="S2496" s="6">
        <f t="shared" si="154"/>
        <v>26.599500000000003</v>
      </c>
      <c r="T2496" s="8">
        <f t="shared" si="155"/>
        <v>0.59815154206815913</v>
      </c>
      <c r="U2496" s="5">
        <f>YEAR(SalesDataTable[[#This Row],[Order Date]])</f>
        <v>2026</v>
      </c>
      <c r="V2496" s="8" t="str">
        <f>"Q"&amp;ROUNDUP(MONTH(SalesDataTable[[#This Row],[Order Date]])/3,0)</f>
        <v>Q4</v>
      </c>
      <c r="W2496" s="9">
        <f>MONTH(SalesDataTable[[#This Row],[Order Date]])</f>
        <v>11</v>
      </c>
      <c r="X2496" s="8" t="str">
        <f>TEXT(SalesDataTable[[#This Row],[Order Date]],"mmm")</f>
        <v>Nov</v>
      </c>
    </row>
    <row r="2497" spans="1:24" ht="16">
      <c r="A2497" s="2">
        <v>4819</v>
      </c>
      <c r="B2497" s="3">
        <v>46356</v>
      </c>
      <c r="C2497" s="5">
        <f>YEAR(SalesDataTable[[#This Row],[Order Date]])</f>
        <v>2026</v>
      </c>
      <c r="D2497" s="14" t="str">
        <f>"Q"&amp;ROUNDUP(MONTH(SalesDataTable[[#This Row],[Order Date]])/3,0)</f>
        <v>Q4</v>
      </c>
      <c r="E2497" s="5">
        <f>MONTH(SalesDataTable[[#This Row],[Order Date]])</f>
        <v>11</v>
      </c>
      <c r="F2497" s="5" t="str">
        <f>TEXT(SalesDataTable[[#This Row],[Order Date]], "MMM")</f>
        <v>Nov</v>
      </c>
      <c r="G2497" s="4" t="s">
        <v>20</v>
      </c>
      <c r="H2497" s="4" t="s">
        <v>31</v>
      </c>
      <c r="I2497" s="4" t="s">
        <v>28</v>
      </c>
      <c r="J2497" s="4" t="s">
        <v>13</v>
      </c>
      <c r="K2497" s="4" t="s">
        <v>9</v>
      </c>
      <c r="L2497" s="4" t="s">
        <v>37</v>
      </c>
      <c r="M2497" s="9">
        <v>2</v>
      </c>
      <c r="N2497" s="6">
        <v>153.51</v>
      </c>
      <c r="O2497" s="7">
        <v>0.15</v>
      </c>
      <c r="P2497" s="6">
        <v>81.290000000000006</v>
      </c>
      <c r="Q2497" s="6">
        <f t="shared" si="152"/>
        <v>260.96699999999998</v>
      </c>
      <c r="R2497" s="6">
        <f t="shared" si="153"/>
        <v>162.58000000000001</v>
      </c>
      <c r="S2497" s="6">
        <f t="shared" si="154"/>
        <v>98.386999999999972</v>
      </c>
      <c r="T2497" s="8">
        <f t="shared" si="155"/>
        <v>0.3770093536730697</v>
      </c>
      <c r="U2497" s="5">
        <f>YEAR(SalesDataTable[[#This Row],[Order Date]])</f>
        <v>2026</v>
      </c>
      <c r="V2497" s="8" t="str">
        <f>"Q"&amp;ROUNDUP(MONTH(SalesDataTable[[#This Row],[Order Date]])/3,0)</f>
        <v>Q4</v>
      </c>
      <c r="W2497" s="9">
        <f>MONTH(SalesDataTable[[#This Row],[Order Date]])</f>
        <v>11</v>
      </c>
      <c r="X2497" s="8" t="str">
        <f>TEXT(SalesDataTable[[#This Row],[Order Date]],"mmm")</f>
        <v>Nov</v>
      </c>
    </row>
    <row r="2498" spans="1:24" ht="16">
      <c r="A2498" s="2">
        <v>5167</v>
      </c>
      <c r="B2498" s="3">
        <v>46356</v>
      </c>
      <c r="C2498" s="5">
        <f>YEAR(SalesDataTable[[#This Row],[Order Date]])</f>
        <v>2026</v>
      </c>
      <c r="D2498" s="14" t="str">
        <f>"Q"&amp;ROUNDUP(MONTH(SalesDataTable[[#This Row],[Order Date]])/3,0)</f>
        <v>Q4</v>
      </c>
      <c r="E2498" s="5">
        <f>MONTH(SalesDataTable[[#This Row],[Order Date]])</f>
        <v>11</v>
      </c>
      <c r="F2498" s="5" t="str">
        <f>TEXT(SalesDataTable[[#This Row],[Order Date]], "MMM")</f>
        <v>Nov</v>
      </c>
      <c r="G2498" s="4" t="s">
        <v>11</v>
      </c>
      <c r="H2498" s="4" t="s">
        <v>25</v>
      </c>
      <c r="I2498" s="4" t="s">
        <v>28</v>
      </c>
      <c r="J2498" s="4" t="s">
        <v>13</v>
      </c>
      <c r="K2498" s="4" t="s">
        <v>23</v>
      </c>
      <c r="L2498" s="4" t="s">
        <v>29</v>
      </c>
      <c r="M2498" s="9">
        <v>2</v>
      </c>
      <c r="N2498" s="6">
        <v>197.5</v>
      </c>
      <c r="O2498" s="7">
        <v>0</v>
      </c>
      <c r="P2498" s="6">
        <v>104.47</v>
      </c>
      <c r="Q2498" s="6">
        <f t="shared" ref="Q2498:Q2561" si="156">M2498*N2498*(1-O2498)</f>
        <v>395</v>
      </c>
      <c r="R2498" s="6">
        <f t="shared" ref="R2498:R2561" si="157">M2498*P2498</f>
        <v>208.94</v>
      </c>
      <c r="S2498" s="6">
        <f t="shared" ref="S2498:S2561" si="158">Q2498-R2498</f>
        <v>186.06</v>
      </c>
      <c r="T2498" s="8">
        <f t="shared" ref="T2498:T2561" si="159">IFERROR(S2498/Q2498,0)</f>
        <v>0.4710379746835443</v>
      </c>
      <c r="U2498" s="5">
        <f>YEAR(SalesDataTable[[#This Row],[Order Date]])</f>
        <v>2026</v>
      </c>
      <c r="V2498" s="8" t="str">
        <f>"Q"&amp;ROUNDUP(MONTH(SalesDataTable[[#This Row],[Order Date]])/3,0)</f>
        <v>Q4</v>
      </c>
      <c r="W2498" s="9">
        <f>MONTH(SalesDataTable[[#This Row],[Order Date]])</f>
        <v>11</v>
      </c>
      <c r="X2498" s="8" t="str">
        <f>TEXT(SalesDataTable[[#This Row],[Order Date]],"mmm")</f>
        <v>Nov</v>
      </c>
    </row>
    <row r="2499" spans="1:24" ht="16">
      <c r="A2499" s="2">
        <v>38</v>
      </c>
      <c r="B2499" s="3">
        <v>46357</v>
      </c>
      <c r="C2499" s="5">
        <f>YEAR(SalesDataTable[[#This Row],[Order Date]])</f>
        <v>2026</v>
      </c>
      <c r="D2499" s="14" t="str">
        <f>"Q"&amp;ROUNDUP(MONTH(SalesDataTable[[#This Row],[Order Date]])/3,0)</f>
        <v>Q4</v>
      </c>
      <c r="E2499" s="5">
        <f>MONTH(SalesDataTable[[#This Row],[Order Date]])</f>
        <v>12</v>
      </c>
      <c r="F2499" s="5" t="str">
        <f>TEXT(SalesDataTable[[#This Row],[Order Date]], "MMM")</f>
        <v>Dec</v>
      </c>
      <c r="G2499" s="4" t="s">
        <v>20</v>
      </c>
      <c r="H2499" s="4" t="s">
        <v>33</v>
      </c>
      <c r="I2499" s="4" t="s">
        <v>8</v>
      </c>
      <c r="J2499" s="4" t="s">
        <v>16</v>
      </c>
      <c r="K2499" s="4" t="s">
        <v>9</v>
      </c>
      <c r="L2499" s="4" t="s">
        <v>17</v>
      </c>
      <c r="M2499" s="9">
        <v>8</v>
      </c>
      <c r="N2499" s="6">
        <v>146.55000000000001</v>
      </c>
      <c r="O2499" s="7">
        <v>0.1</v>
      </c>
      <c r="P2499" s="6">
        <v>78.03</v>
      </c>
      <c r="Q2499" s="6">
        <f t="shared" si="156"/>
        <v>1055.1600000000001</v>
      </c>
      <c r="R2499" s="6">
        <f t="shared" si="157"/>
        <v>624.24</v>
      </c>
      <c r="S2499" s="6">
        <f t="shared" si="158"/>
        <v>430.92000000000007</v>
      </c>
      <c r="T2499" s="8">
        <f t="shared" si="159"/>
        <v>0.40839303991811671</v>
      </c>
      <c r="U2499" s="5">
        <f>YEAR(SalesDataTable[[#This Row],[Order Date]])</f>
        <v>2026</v>
      </c>
      <c r="V2499" s="8" t="str">
        <f>"Q"&amp;ROUNDUP(MONTH(SalesDataTable[[#This Row],[Order Date]])/3,0)</f>
        <v>Q4</v>
      </c>
      <c r="W2499" s="9">
        <f>MONTH(SalesDataTable[[#This Row],[Order Date]])</f>
        <v>12</v>
      </c>
      <c r="X2499" s="8" t="str">
        <f>TEXT(SalesDataTable[[#This Row],[Order Date]],"mmm")</f>
        <v>Dec</v>
      </c>
    </row>
    <row r="2500" spans="1:24" ht="16">
      <c r="A2500" s="2">
        <v>364</v>
      </c>
      <c r="B2500" s="3">
        <v>46357</v>
      </c>
      <c r="C2500" s="5">
        <f>YEAR(SalesDataTable[[#This Row],[Order Date]])</f>
        <v>2026</v>
      </c>
      <c r="D2500" s="14" t="str">
        <f>"Q"&amp;ROUNDUP(MONTH(SalesDataTable[[#This Row],[Order Date]])/3,0)</f>
        <v>Q4</v>
      </c>
      <c r="E2500" s="5">
        <f>MONTH(SalesDataTable[[#This Row],[Order Date]])</f>
        <v>12</v>
      </c>
      <c r="F2500" s="5" t="str">
        <f>TEXT(SalesDataTable[[#This Row],[Order Date]], "MMM")</f>
        <v>Dec</v>
      </c>
      <c r="G2500" s="4" t="s">
        <v>20</v>
      </c>
      <c r="H2500" s="4" t="s">
        <v>47</v>
      </c>
      <c r="I2500" s="4" t="s">
        <v>2</v>
      </c>
      <c r="J2500" s="4" t="s">
        <v>16</v>
      </c>
      <c r="K2500" s="4" t="s">
        <v>4</v>
      </c>
      <c r="L2500" s="4" t="s">
        <v>22</v>
      </c>
      <c r="M2500" s="9">
        <v>2</v>
      </c>
      <c r="N2500" s="6">
        <v>51.83</v>
      </c>
      <c r="O2500" s="7">
        <v>0.15</v>
      </c>
      <c r="P2500" s="6">
        <v>22.02</v>
      </c>
      <c r="Q2500" s="6">
        <f t="shared" si="156"/>
        <v>88.11099999999999</v>
      </c>
      <c r="R2500" s="6">
        <f t="shared" si="157"/>
        <v>44.04</v>
      </c>
      <c r="S2500" s="6">
        <f t="shared" si="158"/>
        <v>44.070999999999991</v>
      </c>
      <c r="T2500" s="8">
        <f t="shared" si="159"/>
        <v>0.50017591447151888</v>
      </c>
      <c r="U2500" s="5">
        <f>YEAR(SalesDataTable[[#This Row],[Order Date]])</f>
        <v>2026</v>
      </c>
      <c r="V2500" s="8" t="str">
        <f>"Q"&amp;ROUNDUP(MONTH(SalesDataTable[[#This Row],[Order Date]])/3,0)</f>
        <v>Q4</v>
      </c>
      <c r="W2500" s="9">
        <f>MONTH(SalesDataTable[[#This Row],[Order Date]])</f>
        <v>12</v>
      </c>
      <c r="X2500" s="8" t="str">
        <f>TEXT(SalesDataTable[[#This Row],[Order Date]],"mmm")</f>
        <v>Dec</v>
      </c>
    </row>
    <row r="2501" spans="1:24" ht="16">
      <c r="A2501" s="2">
        <v>2040</v>
      </c>
      <c r="B2501" s="3">
        <v>46357</v>
      </c>
      <c r="C2501" s="5">
        <f>YEAR(SalesDataTable[[#This Row],[Order Date]])</f>
        <v>2026</v>
      </c>
      <c r="D2501" s="14" t="str">
        <f>"Q"&amp;ROUNDUP(MONTH(SalesDataTable[[#This Row],[Order Date]])/3,0)</f>
        <v>Q4</v>
      </c>
      <c r="E2501" s="5">
        <f>MONTH(SalesDataTable[[#This Row],[Order Date]])</f>
        <v>12</v>
      </c>
      <c r="F2501" s="5" t="str">
        <f>TEXT(SalesDataTable[[#This Row],[Order Date]], "MMM")</f>
        <v>Dec</v>
      </c>
      <c r="G2501" s="4" t="s">
        <v>6</v>
      </c>
      <c r="H2501" s="4" t="s">
        <v>43</v>
      </c>
      <c r="I2501" s="4" t="s">
        <v>2</v>
      </c>
      <c r="J2501" s="4" t="s">
        <v>13</v>
      </c>
      <c r="K2501" s="4" t="s">
        <v>9</v>
      </c>
      <c r="L2501" s="4" t="s">
        <v>17</v>
      </c>
      <c r="M2501" s="9">
        <v>1</v>
      </c>
      <c r="N2501" s="6">
        <v>140.34</v>
      </c>
      <c r="O2501" s="7">
        <v>0.15</v>
      </c>
      <c r="P2501" s="6">
        <v>79.92</v>
      </c>
      <c r="Q2501" s="6">
        <f t="shared" si="156"/>
        <v>119.289</v>
      </c>
      <c r="R2501" s="6">
        <f t="shared" si="157"/>
        <v>79.92</v>
      </c>
      <c r="S2501" s="6">
        <f t="shared" si="158"/>
        <v>39.369</v>
      </c>
      <c r="T2501" s="8">
        <f t="shared" si="159"/>
        <v>0.33003043029952467</v>
      </c>
      <c r="U2501" s="5">
        <f>YEAR(SalesDataTable[[#This Row],[Order Date]])</f>
        <v>2026</v>
      </c>
      <c r="V2501" s="8" t="str">
        <f>"Q"&amp;ROUNDUP(MONTH(SalesDataTable[[#This Row],[Order Date]])/3,0)</f>
        <v>Q4</v>
      </c>
      <c r="W2501" s="9">
        <f>MONTH(SalesDataTable[[#This Row],[Order Date]])</f>
        <v>12</v>
      </c>
      <c r="X2501" s="8" t="str">
        <f>TEXT(SalesDataTable[[#This Row],[Order Date]],"mmm")</f>
        <v>Dec</v>
      </c>
    </row>
    <row r="2502" spans="1:24" ht="16">
      <c r="A2502" s="2">
        <v>2899</v>
      </c>
      <c r="B2502" s="3">
        <v>46357</v>
      </c>
      <c r="C2502" s="5">
        <f>YEAR(SalesDataTable[[#This Row],[Order Date]])</f>
        <v>2026</v>
      </c>
      <c r="D2502" s="14" t="str">
        <f>"Q"&amp;ROUNDUP(MONTH(SalesDataTable[[#This Row],[Order Date]])/3,0)</f>
        <v>Q4</v>
      </c>
      <c r="E2502" s="5">
        <f>MONTH(SalesDataTable[[#This Row],[Order Date]])</f>
        <v>12</v>
      </c>
      <c r="F2502" s="5" t="str">
        <f>TEXT(SalesDataTable[[#This Row],[Order Date]], "MMM")</f>
        <v>Dec</v>
      </c>
      <c r="G2502" s="4" t="s">
        <v>0</v>
      </c>
      <c r="H2502" s="4" t="s">
        <v>1</v>
      </c>
      <c r="I2502" s="4" t="s">
        <v>2</v>
      </c>
      <c r="J2502" s="4" t="s">
        <v>13</v>
      </c>
      <c r="K2502" s="4" t="s">
        <v>9</v>
      </c>
      <c r="L2502" s="4" t="s">
        <v>37</v>
      </c>
      <c r="M2502" s="9">
        <v>1</v>
      </c>
      <c r="N2502" s="6">
        <v>156.44999999999999</v>
      </c>
      <c r="O2502" s="7">
        <v>0</v>
      </c>
      <c r="P2502" s="6">
        <v>80.56</v>
      </c>
      <c r="Q2502" s="6">
        <f t="shared" si="156"/>
        <v>156.44999999999999</v>
      </c>
      <c r="R2502" s="6">
        <f t="shared" si="157"/>
        <v>80.56</v>
      </c>
      <c r="S2502" s="6">
        <f t="shared" si="158"/>
        <v>75.889999999999986</v>
      </c>
      <c r="T2502" s="8">
        <f t="shared" si="159"/>
        <v>0.48507510386705011</v>
      </c>
      <c r="U2502" s="5">
        <f>YEAR(SalesDataTable[[#This Row],[Order Date]])</f>
        <v>2026</v>
      </c>
      <c r="V2502" s="8" t="str">
        <f>"Q"&amp;ROUNDUP(MONTH(SalesDataTable[[#This Row],[Order Date]])/3,0)</f>
        <v>Q4</v>
      </c>
      <c r="W2502" s="9">
        <f>MONTH(SalesDataTable[[#This Row],[Order Date]])</f>
        <v>12</v>
      </c>
      <c r="X2502" s="8" t="str">
        <f>TEXT(SalesDataTable[[#This Row],[Order Date]],"mmm")</f>
        <v>Dec</v>
      </c>
    </row>
    <row r="2503" spans="1:24" ht="16">
      <c r="A2503" s="2">
        <v>3199</v>
      </c>
      <c r="B2503" s="3">
        <v>46357</v>
      </c>
      <c r="C2503" s="5">
        <f>YEAR(SalesDataTable[[#This Row],[Order Date]])</f>
        <v>2026</v>
      </c>
      <c r="D2503" s="14" t="str">
        <f>"Q"&amp;ROUNDUP(MONTH(SalesDataTable[[#This Row],[Order Date]])/3,0)</f>
        <v>Q4</v>
      </c>
      <c r="E2503" s="5">
        <f>MONTH(SalesDataTable[[#This Row],[Order Date]])</f>
        <v>12</v>
      </c>
      <c r="F2503" s="5" t="str">
        <f>TEXT(SalesDataTable[[#This Row],[Order Date]], "MMM")</f>
        <v>Dec</v>
      </c>
      <c r="G2503" s="4" t="s">
        <v>11</v>
      </c>
      <c r="H2503" s="4" t="s">
        <v>52</v>
      </c>
      <c r="I2503" s="4" t="s">
        <v>28</v>
      </c>
      <c r="J2503" s="4" t="s">
        <v>3</v>
      </c>
      <c r="K2503" s="4" t="s">
        <v>34</v>
      </c>
      <c r="L2503" s="4" t="s">
        <v>35</v>
      </c>
      <c r="M2503" s="9">
        <v>1</v>
      </c>
      <c r="N2503" s="6">
        <v>41.33</v>
      </c>
      <c r="O2503" s="7">
        <v>0</v>
      </c>
      <c r="P2503" s="6">
        <v>15.03</v>
      </c>
      <c r="Q2503" s="6">
        <f t="shared" si="156"/>
        <v>41.33</v>
      </c>
      <c r="R2503" s="6">
        <f t="shared" si="157"/>
        <v>15.03</v>
      </c>
      <c r="S2503" s="6">
        <f t="shared" si="158"/>
        <v>26.299999999999997</v>
      </c>
      <c r="T2503" s="8">
        <f t="shared" si="159"/>
        <v>0.6363416404548754</v>
      </c>
      <c r="U2503" s="5">
        <f>YEAR(SalesDataTable[[#This Row],[Order Date]])</f>
        <v>2026</v>
      </c>
      <c r="V2503" s="8" t="str">
        <f>"Q"&amp;ROUNDUP(MONTH(SalesDataTable[[#This Row],[Order Date]])/3,0)</f>
        <v>Q4</v>
      </c>
      <c r="W2503" s="9">
        <f>MONTH(SalesDataTable[[#This Row],[Order Date]])</f>
        <v>12</v>
      </c>
      <c r="X2503" s="8" t="str">
        <f>TEXT(SalesDataTable[[#This Row],[Order Date]],"mmm")</f>
        <v>Dec</v>
      </c>
    </row>
    <row r="2504" spans="1:24" ht="16">
      <c r="A2504" s="2">
        <v>4722</v>
      </c>
      <c r="B2504" s="3">
        <v>46357</v>
      </c>
      <c r="C2504" s="5">
        <f>YEAR(SalesDataTable[[#This Row],[Order Date]])</f>
        <v>2026</v>
      </c>
      <c r="D2504" s="14" t="str">
        <f>"Q"&amp;ROUNDUP(MONTH(SalesDataTable[[#This Row],[Order Date]])/3,0)</f>
        <v>Q4</v>
      </c>
      <c r="E2504" s="5">
        <f>MONTH(SalesDataTable[[#This Row],[Order Date]])</f>
        <v>12</v>
      </c>
      <c r="F2504" s="5" t="str">
        <f>TEXT(SalesDataTable[[#This Row],[Order Date]], "MMM")</f>
        <v>Dec</v>
      </c>
      <c r="G2504" s="4" t="s">
        <v>6</v>
      </c>
      <c r="H2504" s="4" t="s">
        <v>41</v>
      </c>
      <c r="I2504" s="4" t="s">
        <v>19</v>
      </c>
      <c r="J2504" s="4" t="s">
        <v>13</v>
      </c>
      <c r="K2504" s="4" t="s">
        <v>4</v>
      </c>
      <c r="L2504" s="4" t="s">
        <v>26</v>
      </c>
      <c r="M2504" s="9">
        <v>1</v>
      </c>
      <c r="N2504" s="6">
        <v>39.479999999999997</v>
      </c>
      <c r="O2504" s="7">
        <v>0.05</v>
      </c>
      <c r="P2504" s="6">
        <v>16.78</v>
      </c>
      <c r="Q2504" s="6">
        <f t="shared" si="156"/>
        <v>37.505999999999993</v>
      </c>
      <c r="R2504" s="6">
        <f t="shared" si="157"/>
        <v>16.78</v>
      </c>
      <c r="S2504" s="6">
        <f t="shared" si="158"/>
        <v>20.725999999999992</v>
      </c>
      <c r="T2504" s="8">
        <f t="shared" si="159"/>
        <v>0.55260491654668575</v>
      </c>
      <c r="U2504" s="5">
        <f>YEAR(SalesDataTable[[#This Row],[Order Date]])</f>
        <v>2026</v>
      </c>
      <c r="V2504" s="8" t="str">
        <f>"Q"&amp;ROUNDUP(MONTH(SalesDataTable[[#This Row],[Order Date]])/3,0)</f>
        <v>Q4</v>
      </c>
      <c r="W2504" s="9">
        <f>MONTH(SalesDataTable[[#This Row],[Order Date]])</f>
        <v>12</v>
      </c>
      <c r="X2504" s="8" t="str">
        <f>TEXT(SalesDataTable[[#This Row],[Order Date]],"mmm")</f>
        <v>Dec</v>
      </c>
    </row>
    <row r="2505" spans="1:24" ht="16">
      <c r="A2505" s="2">
        <v>1423</v>
      </c>
      <c r="B2505" s="3">
        <v>46358</v>
      </c>
      <c r="C2505" s="5">
        <f>YEAR(SalesDataTable[[#This Row],[Order Date]])</f>
        <v>2026</v>
      </c>
      <c r="D2505" s="14" t="str">
        <f>"Q"&amp;ROUNDUP(MONTH(SalesDataTable[[#This Row],[Order Date]])/3,0)</f>
        <v>Q4</v>
      </c>
      <c r="E2505" s="5">
        <f>MONTH(SalesDataTable[[#This Row],[Order Date]])</f>
        <v>12</v>
      </c>
      <c r="F2505" s="5" t="str">
        <f>TEXT(SalesDataTable[[#This Row],[Order Date]], "MMM")</f>
        <v>Dec</v>
      </c>
      <c r="G2505" s="4" t="s">
        <v>11</v>
      </c>
      <c r="H2505" s="4" t="s">
        <v>18</v>
      </c>
      <c r="I2505" s="4" t="s">
        <v>2</v>
      </c>
      <c r="J2505" s="4" t="s">
        <v>16</v>
      </c>
      <c r="K2505" s="4" t="s">
        <v>9</v>
      </c>
      <c r="L2505" s="4" t="s">
        <v>46</v>
      </c>
      <c r="M2505" s="9">
        <v>1</v>
      </c>
      <c r="N2505" s="6">
        <v>73.010000000000005</v>
      </c>
      <c r="O2505" s="7">
        <v>0.1</v>
      </c>
      <c r="P2505" s="6">
        <v>31.51</v>
      </c>
      <c r="Q2505" s="6">
        <f t="shared" si="156"/>
        <v>65.709000000000003</v>
      </c>
      <c r="R2505" s="6">
        <f t="shared" si="157"/>
        <v>31.51</v>
      </c>
      <c r="S2505" s="6">
        <f t="shared" si="158"/>
        <v>34.198999999999998</v>
      </c>
      <c r="T2505" s="8">
        <f t="shared" si="159"/>
        <v>0.52046142841924237</v>
      </c>
      <c r="U2505" s="5">
        <f>YEAR(SalesDataTable[[#This Row],[Order Date]])</f>
        <v>2026</v>
      </c>
      <c r="V2505" s="8" t="str">
        <f>"Q"&amp;ROUNDUP(MONTH(SalesDataTable[[#This Row],[Order Date]])/3,0)</f>
        <v>Q4</v>
      </c>
      <c r="W2505" s="9">
        <f>MONTH(SalesDataTable[[#This Row],[Order Date]])</f>
        <v>12</v>
      </c>
      <c r="X2505" s="8" t="str">
        <f>TEXT(SalesDataTable[[#This Row],[Order Date]],"mmm")</f>
        <v>Dec</v>
      </c>
    </row>
    <row r="2506" spans="1:24" ht="16">
      <c r="A2506" s="2">
        <v>1505</v>
      </c>
      <c r="B2506" s="3">
        <v>46358</v>
      </c>
      <c r="C2506" s="5">
        <f>YEAR(SalesDataTable[[#This Row],[Order Date]])</f>
        <v>2026</v>
      </c>
      <c r="D2506" s="14" t="str">
        <f>"Q"&amp;ROUNDUP(MONTH(SalesDataTable[[#This Row],[Order Date]])/3,0)</f>
        <v>Q4</v>
      </c>
      <c r="E2506" s="5">
        <f>MONTH(SalesDataTable[[#This Row],[Order Date]])</f>
        <v>12</v>
      </c>
      <c r="F2506" s="5" t="str">
        <f>TEXT(SalesDataTable[[#This Row],[Order Date]], "MMM")</f>
        <v>Dec</v>
      </c>
      <c r="G2506" s="4" t="s">
        <v>0</v>
      </c>
      <c r="H2506" s="4" t="s">
        <v>50</v>
      </c>
      <c r="I2506" s="4" t="s">
        <v>2</v>
      </c>
      <c r="J2506" s="4" t="s">
        <v>16</v>
      </c>
      <c r="K2506" s="4" t="s">
        <v>34</v>
      </c>
      <c r="L2506" s="4" t="s">
        <v>35</v>
      </c>
      <c r="M2506" s="9">
        <v>2</v>
      </c>
      <c r="N2506" s="6">
        <v>40.86</v>
      </c>
      <c r="O2506" s="7">
        <v>0.05</v>
      </c>
      <c r="P2506" s="6">
        <v>15.06</v>
      </c>
      <c r="Q2506" s="6">
        <f t="shared" si="156"/>
        <v>77.634</v>
      </c>
      <c r="R2506" s="6">
        <f t="shared" si="157"/>
        <v>30.12</v>
      </c>
      <c r="S2506" s="6">
        <f t="shared" si="158"/>
        <v>47.513999999999996</v>
      </c>
      <c r="T2506" s="8">
        <f t="shared" si="159"/>
        <v>0.6120256588608084</v>
      </c>
      <c r="U2506" s="5">
        <f>YEAR(SalesDataTable[[#This Row],[Order Date]])</f>
        <v>2026</v>
      </c>
      <c r="V2506" s="8" t="str">
        <f>"Q"&amp;ROUNDUP(MONTH(SalesDataTable[[#This Row],[Order Date]])/3,0)</f>
        <v>Q4</v>
      </c>
      <c r="W2506" s="9">
        <f>MONTH(SalesDataTable[[#This Row],[Order Date]])</f>
        <v>12</v>
      </c>
      <c r="X2506" s="8" t="str">
        <f>TEXT(SalesDataTable[[#This Row],[Order Date]],"mmm")</f>
        <v>Dec</v>
      </c>
    </row>
    <row r="2507" spans="1:24" ht="16">
      <c r="A2507" s="2">
        <v>1664</v>
      </c>
      <c r="B2507" s="3">
        <v>46358</v>
      </c>
      <c r="C2507" s="5">
        <f>YEAR(SalesDataTable[[#This Row],[Order Date]])</f>
        <v>2026</v>
      </c>
      <c r="D2507" s="14" t="str">
        <f>"Q"&amp;ROUNDUP(MONTH(SalesDataTable[[#This Row],[Order Date]])/3,0)</f>
        <v>Q4</v>
      </c>
      <c r="E2507" s="5">
        <f>MONTH(SalesDataTable[[#This Row],[Order Date]])</f>
        <v>12</v>
      </c>
      <c r="F2507" s="5" t="str">
        <f>TEXT(SalesDataTable[[#This Row],[Order Date]], "MMM")</f>
        <v>Dec</v>
      </c>
      <c r="G2507" s="4" t="s">
        <v>11</v>
      </c>
      <c r="H2507" s="4" t="s">
        <v>25</v>
      </c>
      <c r="I2507" s="4" t="s">
        <v>28</v>
      </c>
      <c r="J2507" s="4" t="s">
        <v>3</v>
      </c>
      <c r="K2507" s="4" t="s">
        <v>23</v>
      </c>
      <c r="L2507" s="4" t="s">
        <v>29</v>
      </c>
      <c r="M2507" s="9">
        <v>6</v>
      </c>
      <c r="N2507" s="6">
        <v>194.79</v>
      </c>
      <c r="O2507" s="7">
        <v>0</v>
      </c>
      <c r="P2507" s="6">
        <v>105.73</v>
      </c>
      <c r="Q2507" s="6">
        <f t="shared" si="156"/>
        <v>1168.74</v>
      </c>
      <c r="R2507" s="6">
        <f t="shared" si="157"/>
        <v>634.38</v>
      </c>
      <c r="S2507" s="6">
        <f t="shared" si="158"/>
        <v>534.36</v>
      </c>
      <c r="T2507" s="8">
        <f t="shared" si="159"/>
        <v>0.45721032907233433</v>
      </c>
      <c r="U2507" s="5">
        <f>YEAR(SalesDataTable[[#This Row],[Order Date]])</f>
        <v>2026</v>
      </c>
      <c r="V2507" s="8" t="str">
        <f>"Q"&amp;ROUNDUP(MONTH(SalesDataTable[[#This Row],[Order Date]])/3,0)</f>
        <v>Q4</v>
      </c>
      <c r="W2507" s="9">
        <f>MONTH(SalesDataTable[[#This Row],[Order Date]])</f>
        <v>12</v>
      </c>
      <c r="X2507" s="8" t="str">
        <f>TEXT(SalesDataTable[[#This Row],[Order Date]],"mmm")</f>
        <v>Dec</v>
      </c>
    </row>
    <row r="2508" spans="1:24" ht="16">
      <c r="A2508" s="2">
        <v>2035</v>
      </c>
      <c r="B2508" s="3">
        <v>46358</v>
      </c>
      <c r="C2508" s="5">
        <f>YEAR(SalesDataTable[[#This Row],[Order Date]])</f>
        <v>2026</v>
      </c>
      <c r="D2508" s="14" t="str">
        <f>"Q"&amp;ROUNDUP(MONTH(SalesDataTable[[#This Row],[Order Date]])/3,0)</f>
        <v>Q4</v>
      </c>
      <c r="E2508" s="5">
        <f>MONTH(SalesDataTable[[#This Row],[Order Date]])</f>
        <v>12</v>
      </c>
      <c r="F2508" s="5" t="str">
        <f>TEXT(SalesDataTable[[#This Row],[Order Date]], "MMM")</f>
        <v>Dec</v>
      </c>
      <c r="G2508" s="4" t="s">
        <v>20</v>
      </c>
      <c r="H2508" s="4" t="s">
        <v>47</v>
      </c>
      <c r="I2508" s="4" t="s">
        <v>2</v>
      </c>
      <c r="J2508" s="4" t="s">
        <v>13</v>
      </c>
      <c r="K2508" s="4" t="s">
        <v>23</v>
      </c>
      <c r="L2508" s="4" t="s">
        <v>40</v>
      </c>
      <c r="M2508" s="9">
        <v>4</v>
      </c>
      <c r="N2508" s="6">
        <v>80.98</v>
      </c>
      <c r="O2508" s="7">
        <v>0.2</v>
      </c>
      <c r="P2508" s="6">
        <v>38.6</v>
      </c>
      <c r="Q2508" s="6">
        <f t="shared" si="156"/>
        <v>259.13600000000002</v>
      </c>
      <c r="R2508" s="6">
        <f t="shared" si="157"/>
        <v>154.4</v>
      </c>
      <c r="S2508" s="6">
        <f t="shared" si="158"/>
        <v>104.73600000000002</v>
      </c>
      <c r="T2508" s="8">
        <f t="shared" si="159"/>
        <v>0.40417387009138062</v>
      </c>
      <c r="U2508" s="5">
        <f>YEAR(SalesDataTable[[#This Row],[Order Date]])</f>
        <v>2026</v>
      </c>
      <c r="V2508" s="8" t="str">
        <f>"Q"&amp;ROUNDUP(MONTH(SalesDataTable[[#This Row],[Order Date]])/3,0)</f>
        <v>Q4</v>
      </c>
      <c r="W2508" s="9">
        <f>MONTH(SalesDataTable[[#This Row],[Order Date]])</f>
        <v>12</v>
      </c>
      <c r="X2508" s="8" t="str">
        <f>TEXT(SalesDataTable[[#This Row],[Order Date]],"mmm")</f>
        <v>Dec</v>
      </c>
    </row>
    <row r="2509" spans="1:24" ht="16">
      <c r="A2509" s="2">
        <v>2094</v>
      </c>
      <c r="B2509" s="3">
        <v>46358</v>
      </c>
      <c r="C2509" s="5">
        <f>YEAR(SalesDataTable[[#This Row],[Order Date]])</f>
        <v>2026</v>
      </c>
      <c r="D2509" s="14" t="str">
        <f>"Q"&amp;ROUNDUP(MONTH(SalesDataTable[[#This Row],[Order Date]])/3,0)</f>
        <v>Q4</v>
      </c>
      <c r="E2509" s="5">
        <f>MONTH(SalesDataTable[[#This Row],[Order Date]])</f>
        <v>12</v>
      </c>
      <c r="F2509" s="5" t="str">
        <f>TEXT(SalesDataTable[[#This Row],[Order Date]], "MMM")</f>
        <v>Dec</v>
      </c>
      <c r="G2509" s="4" t="s">
        <v>0</v>
      </c>
      <c r="H2509" s="4" t="s">
        <v>50</v>
      </c>
      <c r="I2509" s="4" t="s">
        <v>2</v>
      </c>
      <c r="J2509" s="4" t="s">
        <v>13</v>
      </c>
      <c r="K2509" s="4" t="s">
        <v>23</v>
      </c>
      <c r="L2509" s="4" t="s">
        <v>29</v>
      </c>
      <c r="M2509" s="9">
        <v>3</v>
      </c>
      <c r="N2509" s="6">
        <v>196.48</v>
      </c>
      <c r="O2509" s="7">
        <v>0.05</v>
      </c>
      <c r="P2509" s="6">
        <v>107.2</v>
      </c>
      <c r="Q2509" s="6">
        <f t="shared" si="156"/>
        <v>559.96799999999996</v>
      </c>
      <c r="R2509" s="6">
        <f t="shared" si="157"/>
        <v>321.60000000000002</v>
      </c>
      <c r="S2509" s="6">
        <f t="shared" si="158"/>
        <v>238.36799999999994</v>
      </c>
      <c r="T2509" s="8">
        <f t="shared" si="159"/>
        <v>0.42568146751242919</v>
      </c>
      <c r="U2509" s="5">
        <f>YEAR(SalesDataTable[[#This Row],[Order Date]])</f>
        <v>2026</v>
      </c>
      <c r="V2509" s="8" t="str">
        <f>"Q"&amp;ROUNDUP(MONTH(SalesDataTable[[#This Row],[Order Date]])/3,0)</f>
        <v>Q4</v>
      </c>
      <c r="W2509" s="9">
        <f>MONTH(SalesDataTable[[#This Row],[Order Date]])</f>
        <v>12</v>
      </c>
      <c r="X2509" s="8" t="str">
        <f>TEXT(SalesDataTable[[#This Row],[Order Date]],"mmm")</f>
        <v>Dec</v>
      </c>
    </row>
    <row r="2510" spans="1:24" ht="16">
      <c r="A2510" s="2">
        <v>2204</v>
      </c>
      <c r="B2510" s="3">
        <v>46358</v>
      </c>
      <c r="C2510" s="5">
        <f>YEAR(SalesDataTable[[#This Row],[Order Date]])</f>
        <v>2026</v>
      </c>
      <c r="D2510" s="14" t="str">
        <f>"Q"&amp;ROUNDUP(MONTH(SalesDataTable[[#This Row],[Order Date]])/3,0)</f>
        <v>Q4</v>
      </c>
      <c r="E2510" s="5">
        <f>MONTH(SalesDataTable[[#This Row],[Order Date]])</f>
        <v>12</v>
      </c>
      <c r="F2510" s="5" t="str">
        <f>TEXT(SalesDataTable[[#This Row],[Order Date]], "MMM")</f>
        <v>Dec</v>
      </c>
      <c r="G2510" s="4" t="s">
        <v>0</v>
      </c>
      <c r="H2510" s="4" t="s">
        <v>36</v>
      </c>
      <c r="I2510" s="4" t="s">
        <v>19</v>
      </c>
      <c r="J2510" s="4" t="s">
        <v>13</v>
      </c>
      <c r="K2510" s="4" t="s">
        <v>14</v>
      </c>
      <c r="L2510" s="4" t="s">
        <v>32</v>
      </c>
      <c r="M2510" s="9">
        <v>2</v>
      </c>
      <c r="N2510" s="6">
        <v>46.63</v>
      </c>
      <c r="O2510" s="7">
        <v>0</v>
      </c>
      <c r="P2510" s="6">
        <v>18.68</v>
      </c>
      <c r="Q2510" s="6">
        <f t="shared" si="156"/>
        <v>93.26</v>
      </c>
      <c r="R2510" s="6">
        <f t="shared" si="157"/>
        <v>37.36</v>
      </c>
      <c r="S2510" s="6">
        <f t="shared" si="158"/>
        <v>55.900000000000006</v>
      </c>
      <c r="T2510" s="8">
        <f t="shared" si="159"/>
        <v>0.59939952820072917</v>
      </c>
      <c r="U2510" s="5">
        <f>YEAR(SalesDataTable[[#This Row],[Order Date]])</f>
        <v>2026</v>
      </c>
      <c r="V2510" s="8" t="str">
        <f>"Q"&amp;ROUNDUP(MONTH(SalesDataTable[[#This Row],[Order Date]])/3,0)</f>
        <v>Q4</v>
      </c>
      <c r="W2510" s="9">
        <f>MONTH(SalesDataTable[[#This Row],[Order Date]])</f>
        <v>12</v>
      </c>
      <c r="X2510" s="8" t="str">
        <f>TEXT(SalesDataTable[[#This Row],[Order Date]],"mmm")</f>
        <v>Dec</v>
      </c>
    </row>
    <row r="2511" spans="1:24" ht="16">
      <c r="A2511" s="2">
        <v>3921</v>
      </c>
      <c r="B2511" s="3">
        <v>46358</v>
      </c>
      <c r="C2511" s="5">
        <f>YEAR(SalesDataTable[[#This Row],[Order Date]])</f>
        <v>2026</v>
      </c>
      <c r="D2511" s="14" t="str">
        <f>"Q"&amp;ROUNDUP(MONTH(SalesDataTable[[#This Row],[Order Date]])/3,0)</f>
        <v>Q4</v>
      </c>
      <c r="E2511" s="5">
        <f>MONTH(SalesDataTable[[#This Row],[Order Date]])</f>
        <v>12</v>
      </c>
      <c r="F2511" s="5" t="str">
        <f>TEXT(SalesDataTable[[#This Row],[Order Date]], "MMM")</f>
        <v>Dec</v>
      </c>
      <c r="G2511" s="4" t="s">
        <v>11</v>
      </c>
      <c r="H2511" s="4" t="s">
        <v>25</v>
      </c>
      <c r="I2511" s="4" t="s">
        <v>8</v>
      </c>
      <c r="J2511" s="4" t="s">
        <v>16</v>
      </c>
      <c r="K2511" s="4" t="s">
        <v>9</v>
      </c>
      <c r="L2511" s="4" t="s">
        <v>17</v>
      </c>
      <c r="M2511" s="9">
        <v>12</v>
      </c>
      <c r="N2511" s="6">
        <v>142.93</v>
      </c>
      <c r="O2511" s="7">
        <v>0.1</v>
      </c>
      <c r="P2511" s="6">
        <v>79.81</v>
      </c>
      <c r="Q2511" s="6">
        <f t="shared" si="156"/>
        <v>1543.644</v>
      </c>
      <c r="R2511" s="6">
        <f t="shared" si="157"/>
        <v>957.72</v>
      </c>
      <c r="S2511" s="6">
        <f t="shared" si="158"/>
        <v>585.92399999999998</v>
      </c>
      <c r="T2511" s="8">
        <f t="shared" si="159"/>
        <v>0.37957197384889263</v>
      </c>
      <c r="U2511" s="5">
        <f>YEAR(SalesDataTable[[#This Row],[Order Date]])</f>
        <v>2026</v>
      </c>
      <c r="V2511" s="8" t="str">
        <f>"Q"&amp;ROUNDUP(MONTH(SalesDataTable[[#This Row],[Order Date]])/3,0)</f>
        <v>Q4</v>
      </c>
      <c r="W2511" s="9">
        <f>MONTH(SalesDataTable[[#This Row],[Order Date]])</f>
        <v>12</v>
      </c>
      <c r="X2511" s="8" t="str">
        <f>TEXT(SalesDataTable[[#This Row],[Order Date]],"mmm")</f>
        <v>Dec</v>
      </c>
    </row>
    <row r="2512" spans="1:24" ht="16">
      <c r="A2512" s="2">
        <v>3999</v>
      </c>
      <c r="B2512" s="3">
        <v>46358</v>
      </c>
      <c r="C2512" s="5">
        <f>YEAR(SalesDataTable[[#This Row],[Order Date]])</f>
        <v>2026</v>
      </c>
      <c r="D2512" s="14" t="str">
        <f>"Q"&amp;ROUNDUP(MONTH(SalesDataTable[[#This Row],[Order Date]])/3,0)</f>
        <v>Q4</v>
      </c>
      <c r="E2512" s="5">
        <f>MONTH(SalesDataTable[[#This Row],[Order Date]])</f>
        <v>12</v>
      </c>
      <c r="F2512" s="5" t="str">
        <f>TEXT(SalesDataTable[[#This Row],[Order Date]], "MMM")</f>
        <v>Dec</v>
      </c>
      <c r="G2512" s="4" t="s">
        <v>6</v>
      </c>
      <c r="H2512" s="4" t="s">
        <v>43</v>
      </c>
      <c r="I2512" s="4" t="s">
        <v>19</v>
      </c>
      <c r="J2512" s="4" t="s">
        <v>3</v>
      </c>
      <c r="K2512" s="4" t="s">
        <v>9</v>
      </c>
      <c r="L2512" s="4" t="s">
        <v>37</v>
      </c>
      <c r="M2512" s="9">
        <v>2</v>
      </c>
      <c r="N2512" s="6">
        <v>153.97</v>
      </c>
      <c r="O2512" s="7">
        <v>0</v>
      </c>
      <c r="P2512" s="6">
        <v>79.45</v>
      </c>
      <c r="Q2512" s="6">
        <f t="shared" si="156"/>
        <v>307.94</v>
      </c>
      <c r="R2512" s="6">
        <f t="shared" si="157"/>
        <v>158.9</v>
      </c>
      <c r="S2512" s="6">
        <f t="shared" si="158"/>
        <v>149.04</v>
      </c>
      <c r="T2512" s="8">
        <f t="shared" si="159"/>
        <v>0.48399038773787101</v>
      </c>
      <c r="U2512" s="5">
        <f>YEAR(SalesDataTable[[#This Row],[Order Date]])</f>
        <v>2026</v>
      </c>
      <c r="V2512" s="8" t="str">
        <f>"Q"&amp;ROUNDUP(MONTH(SalesDataTable[[#This Row],[Order Date]])/3,0)</f>
        <v>Q4</v>
      </c>
      <c r="W2512" s="9">
        <f>MONTH(SalesDataTable[[#This Row],[Order Date]])</f>
        <v>12</v>
      </c>
      <c r="X2512" s="8" t="str">
        <f>TEXT(SalesDataTable[[#This Row],[Order Date]],"mmm")</f>
        <v>Dec</v>
      </c>
    </row>
    <row r="2513" spans="1:24" ht="16">
      <c r="A2513" s="2">
        <v>4546</v>
      </c>
      <c r="B2513" s="3">
        <v>46358</v>
      </c>
      <c r="C2513" s="5">
        <f>YEAR(SalesDataTable[[#This Row],[Order Date]])</f>
        <v>2026</v>
      </c>
      <c r="D2513" s="14" t="str">
        <f>"Q"&amp;ROUNDUP(MONTH(SalesDataTable[[#This Row],[Order Date]])/3,0)</f>
        <v>Q4</v>
      </c>
      <c r="E2513" s="5">
        <f>MONTH(SalesDataTable[[#This Row],[Order Date]])</f>
        <v>12</v>
      </c>
      <c r="F2513" s="5" t="str">
        <f>TEXT(SalesDataTable[[#This Row],[Order Date]], "MMM")</f>
        <v>Dec</v>
      </c>
      <c r="G2513" s="4" t="s">
        <v>20</v>
      </c>
      <c r="H2513" s="4" t="s">
        <v>47</v>
      </c>
      <c r="I2513" s="4" t="s">
        <v>2</v>
      </c>
      <c r="J2513" s="4" t="s">
        <v>3</v>
      </c>
      <c r="K2513" s="4" t="s">
        <v>23</v>
      </c>
      <c r="L2513" s="4" t="s">
        <v>24</v>
      </c>
      <c r="M2513" s="9">
        <v>1</v>
      </c>
      <c r="N2513" s="6">
        <v>344.63</v>
      </c>
      <c r="O2513" s="7">
        <v>0.05</v>
      </c>
      <c r="P2513" s="6">
        <v>189.22</v>
      </c>
      <c r="Q2513" s="6">
        <f t="shared" si="156"/>
        <v>327.39849999999996</v>
      </c>
      <c r="R2513" s="6">
        <f t="shared" si="157"/>
        <v>189.22</v>
      </c>
      <c r="S2513" s="6">
        <f t="shared" si="158"/>
        <v>138.17849999999996</v>
      </c>
      <c r="T2513" s="8">
        <f t="shared" si="159"/>
        <v>0.42204988721695419</v>
      </c>
      <c r="U2513" s="5">
        <f>YEAR(SalesDataTable[[#This Row],[Order Date]])</f>
        <v>2026</v>
      </c>
      <c r="V2513" s="8" t="str">
        <f>"Q"&amp;ROUNDUP(MONTH(SalesDataTable[[#This Row],[Order Date]])/3,0)</f>
        <v>Q4</v>
      </c>
      <c r="W2513" s="9">
        <f>MONTH(SalesDataTable[[#This Row],[Order Date]])</f>
        <v>12</v>
      </c>
      <c r="X2513" s="8" t="str">
        <f>TEXT(SalesDataTable[[#This Row],[Order Date]],"mmm")</f>
        <v>Dec</v>
      </c>
    </row>
    <row r="2514" spans="1:24" ht="16">
      <c r="A2514" s="2">
        <v>158</v>
      </c>
      <c r="B2514" s="3">
        <v>46359</v>
      </c>
      <c r="C2514" s="5">
        <f>YEAR(SalesDataTable[[#This Row],[Order Date]])</f>
        <v>2026</v>
      </c>
      <c r="D2514" s="14" t="str">
        <f>"Q"&amp;ROUNDUP(MONTH(SalesDataTable[[#This Row],[Order Date]])/3,0)</f>
        <v>Q4</v>
      </c>
      <c r="E2514" s="5">
        <f>MONTH(SalesDataTable[[#This Row],[Order Date]])</f>
        <v>12</v>
      </c>
      <c r="F2514" s="5" t="str">
        <f>TEXT(SalesDataTable[[#This Row],[Order Date]], "MMM")</f>
        <v>Dec</v>
      </c>
      <c r="G2514" s="4" t="s">
        <v>20</v>
      </c>
      <c r="H2514" s="4" t="s">
        <v>47</v>
      </c>
      <c r="I2514" s="4" t="s">
        <v>2</v>
      </c>
      <c r="J2514" s="4" t="s">
        <v>13</v>
      </c>
      <c r="K2514" s="4" t="s">
        <v>14</v>
      </c>
      <c r="L2514" s="4" t="s">
        <v>32</v>
      </c>
      <c r="M2514" s="9">
        <v>2</v>
      </c>
      <c r="N2514" s="6">
        <v>46.51</v>
      </c>
      <c r="O2514" s="7">
        <v>0.05</v>
      </c>
      <c r="P2514" s="6">
        <v>18.73</v>
      </c>
      <c r="Q2514" s="6">
        <f t="shared" si="156"/>
        <v>88.368999999999986</v>
      </c>
      <c r="R2514" s="6">
        <f t="shared" si="157"/>
        <v>37.46</v>
      </c>
      <c r="S2514" s="6">
        <f t="shared" si="158"/>
        <v>50.908999999999985</v>
      </c>
      <c r="T2514" s="8">
        <f t="shared" si="159"/>
        <v>0.57609568966492763</v>
      </c>
      <c r="U2514" s="5">
        <f>YEAR(SalesDataTable[[#This Row],[Order Date]])</f>
        <v>2026</v>
      </c>
      <c r="V2514" s="8" t="str">
        <f>"Q"&amp;ROUNDUP(MONTH(SalesDataTable[[#This Row],[Order Date]])/3,0)</f>
        <v>Q4</v>
      </c>
      <c r="W2514" s="9">
        <f>MONTH(SalesDataTable[[#This Row],[Order Date]])</f>
        <v>12</v>
      </c>
      <c r="X2514" s="8" t="str">
        <f>TEXT(SalesDataTable[[#This Row],[Order Date]],"mmm")</f>
        <v>Dec</v>
      </c>
    </row>
    <row r="2515" spans="1:24" ht="16">
      <c r="A2515" s="2">
        <v>1972</v>
      </c>
      <c r="B2515" s="3">
        <v>46359</v>
      </c>
      <c r="C2515" s="5">
        <f>YEAR(SalesDataTable[[#This Row],[Order Date]])</f>
        <v>2026</v>
      </c>
      <c r="D2515" s="14" t="str">
        <f>"Q"&amp;ROUNDUP(MONTH(SalesDataTable[[#This Row],[Order Date]])/3,0)</f>
        <v>Q4</v>
      </c>
      <c r="E2515" s="5">
        <f>MONTH(SalesDataTable[[#This Row],[Order Date]])</f>
        <v>12</v>
      </c>
      <c r="F2515" s="5" t="str">
        <f>TEXT(SalesDataTable[[#This Row],[Order Date]], "MMM")</f>
        <v>Dec</v>
      </c>
      <c r="G2515" s="4" t="s">
        <v>0</v>
      </c>
      <c r="H2515" s="4" t="s">
        <v>36</v>
      </c>
      <c r="I2515" s="4" t="s">
        <v>8</v>
      </c>
      <c r="J2515" s="4" t="s">
        <v>16</v>
      </c>
      <c r="K2515" s="4" t="s">
        <v>4</v>
      </c>
      <c r="L2515" s="4" t="s">
        <v>5</v>
      </c>
      <c r="M2515" s="9">
        <v>6</v>
      </c>
      <c r="N2515" s="6">
        <v>80.17</v>
      </c>
      <c r="O2515" s="7">
        <v>0.1</v>
      </c>
      <c r="P2515" s="6">
        <v>42.67</v>
      </c>
      <c r="Q2515" s="6">
        <f t="shared" si="156"/>
        <v>432.91800000000001</v>
      </c>
      <c r="R2515" s="6">
        <f t="shared" si="157"/>
        <v>256.02</v>
      </c>
      <c r="S2515" s="6">
        <f t="shared" si="158"/>
        <v>176.89800000000002</v>
      </c>
      <c r="T2515" s="8">
        <f t="shared" si="159"/>
        <v>0.40861779828974543</v>
      </c>
      <c r="U2515" s="5">
        <f>YEAR(SalesDataTable[[#This Row],[Order Date]])</f>
        <v>2026</v>
      </c>
      <c r="V2515" s="8" t="str">
        <f>"Q"&amp;ROUNDUP(MONTH(SalesDataTable[[#This Row],[Order Date]])/3,0)</f>
        <v>Q4</v>
      </c>
      <c r="W2515" s="9">
        <f>MONTH(SalesDataTable[[#This Row],[Order Date]])</f>
        <v>12</v>
      </c>
      <c r="X2515" s="8" t="str">
        <f>TEXT(SalesDataTable[[#This Row],[Order Date]],"mmm")</f>
        <v>Dec</v>
      </c>
    </row>
    <row r="2516" spans="1:24" ht="16">
      <c r="A2516" s="2">
        <v>3196</v>
      </c>
      <c r="B2516" s="3">
        <v>46359</v>
      </c>
      <c r="C2516" s="5">
        <f>YEAR(SalesDataTable[[#This Row],[Order Date]])</f>
        <v>2026</v>
      </c>
      <c r="D2516" s="14" t="str">
        <f>"Q"&amp;ROUNDUP(MONTH(SalesDataTable[[#This Row],[Order Date]])/3,0)</f>
        <v>Q4</v>
      </c>
      <c r="E2516" s="5">
        <f>MONTH(SalesDataTable[[#This Row],[Order Date]])</f>
        <v>12</v>
      </c>
      <c r="F2516" s="5" t="str">
        <f>TEXT(SalesDataTable[[#This Row],[Order Date]], "MMM")</f>
        <v>Dec</v>
      </c>
      <c r="G2516" s="4" t="s">
        <v>20</v>
      </c>
      <c r="H2516" s="4" t="s">
        <v>47</v>
      </c>
      <c r="I2516" s="4" t="s">
        <v>2</v>
      </c>
      <c r="J2516" s="4" t="s">
        <v>13</v>
      </c>
      <c r="K2516" s="4" t="s">
        <v>23</v>
      </c>
      <c r="L2516" s="4" t="s">
        <v>51</v>
      </c>
      <c r="M2516" s="9">
        <v>2</v>
      </c>
      <c r="N2516" s="6">
        <v>124.62</v>
      </c>
      <c r="O2516" s="7">
        <v>0.1</v>
      </c>
      <c r="P2516" s="6">
        <v>58.91</v>
      </c>
      <c r="Q2516" s="6">
        <f t="shared" si="156"/>
        <v>224.316</v>
      </c>
      <c r="R2516" s="6">
        <f t="shared" si="157"/>
        <v>117.82</v>
      </c>
      <c r="S2516" s="6">
        <f t="shared" si="158"/>
        <v>106.49600000000001</v>
      </c>
      <c r="T2516" s="8">
        <f t="shared" si="159"/>
        <v>0.47475882237557737</v>
      </c>
      <c r="U2516" s="5">
        <f>YEAR(SalesDataTable[[#This Row],[Order Date]])</f>
        <v>2026</v>
      </c>
      <c r="V2516" s="8" t="str">
        <f>"Q"&amp;ROUNDUP(MONTH(SalesDataTable[[#This Row],[Order Date]])/3,0)</f>
        <v>Q4</v>
      </c>
      <c r="W2516" s="9">
        <f>MONTH(SalesDataTable[[#This Row],[Order Date]])</f>
        <v>12</v>
      </c>
      <c r="X2516" s="8" t="str">
        <f>TEXT(SalesDataTable[[#This Row],[Order Date]],"mmm")</f>
        <v>Dec</v>
      </c>
    </row>
    <row r="2517" spans="1:24" ht="16">
      <c r="A2517" s="2">
        <v>3722</v>
      </c>
      <c r="B2517" s="3">
        <v>46359</v>
      </c>
      <c r="C2517" s="5">
        <f>YEAR(SalesDataTable[[#This Row],[Order Date]])</f>
        <v>2026</v>
      </c>
      <c r="D2517" s="14" t="str">
        <f>"Q"&amp;ROUNDUP(MONTH(SalesDataTable[[#This Row],[Order Date]])/3,0)</f>
        <v>Q4</v>
      </c>
      <c r="E2517" s="5">
        <f>MONTH(SalesDataTable[[#This Row],[Order Date]])</f>
        <v>12</v>
      </c>
      <c r="F2517" s="5" t="str">
        <f>TEXT(SalesDataTable[[#This Row],[Order Date]], "MMM")</f>
        <v>Dec</v>
      </c>
      <c r="G2517" s="4" t="s">
        <v>11</v>
      </c>
      <c r="H2517" s="4" t="s">
        <v>18</v>
      </c>
      <c r="I2517" s="4" t="s">
        <v>2</v>
      </c>
      <c r="J2517" s="4" t="s">
        <v>3</v>
      </c>
      <c r="K2517" s="4" t="s">
        <v>9</v>
      </c>
      <c r="L2517" s="4" t="s">
        <v>17</v>
      </c>
      <c r="M2517" s="9">
        <v>1</v>
      </c>
      <c r="N2517" s="6">
        <v>144.78</v>
      </c>
      <c r="O2517" s="7">
        <v>0.15</v>
      </c>
      <c r="P2517" s="6">
        <v>81.53</v>
      </c>
      <c r="Q2517" s="6">
        <f t="shared" si="156"/>
        <v>123.063</v>
      </c>
      <c r="R2517" s="6">
        <f t="shared" si="157"/>
        <v>81.53</v>
      </c>
      <c r="S2517" s="6">
        <f t="shared" si="158"/>
        <v>41.533000000000001</v>
      </c>
      <c r="T2517" s="8">
        <f t="shared" si="159"/>
        <v>0.33749380398657597</v>
      </c>
      <c r="U2517" s="5">
        <f>YEAR(SalesDataTable[[#This Row],[Order Date]])</f>
        <v>2026</v>
      </c>
      <c r="V2517" s="8" t="str">
        <f>"Q"&amp;ROUNDUP(MONTH(SalesDataTable[[#This Row],[Order Date]])/3,0)</f>
        <v>Q4</v>
      </c>
      <c r="W2517" s="9">
        <f>MONTH(SalesDataTable[[#This Row],[Order Date]])</f>
        <v>12</v>
      </c>
      <c r="X2517" s="8" t="str">
        <f>TEXT(SalesDataTable[[#This Row],[Order Date]],"mmm")</f>
        <v>Dec</v>
      </c>
    </row>
    <row r="2518" spans="1:24" ht="16">
      <c r="A2518" s="2">
        <v>4201</v>
      </c>
      <c r="B2518" s="3">
        <v>46359</v>
      </c>
      <c r="C2518" s="5">
        <f>YEAR(SalesDataTable[[#This Row],[Order Date]])</f>
        <v>2026</v>
      </c>
      <c r="D2518" s="14" t="str">
        <f>"Q"&amp;ROUNDUP(MONTH(SalesDataTable[[#This Row],[Order Date]])/3,0)</f>
        <v>Q4</v>
      </c>
      <c r="E2518" s="5">
        <f>MONTH(SalesDataTable[[#This Row],[Order Date]])</f>
        <v>12</v>
      </c>
      <c r="F2518" s="5" t="str">
        <f>TEXT(SalesDataTable[[#This Row],[Order Date]], "MMM")</f>
        <v>Dec</v>
      </c>
      <c r="G2518" s="4" t="s">
        <v>20</v>
      </c>
      <c r="H2518" s="4" t="s">
        <v>31</v>
      </c>
      <c r="I2518" s="4" t="s">
        <v>2</v>
      </c>
      <c r="J2518" s="4" t="s">
        <v>16</v>
      </c>
      <c r="K2518" s="4" t="s">
        <v>14</v>
      </c>
      <c r="L2518" s="4" t="s">
        <v>44</v>
      </c>
      <c r="M2518" s="9">
        <v>1</v>
      </c>
      <c r="N2518" s="6">
        <v>133.80000000000001</v>
      </c>
      <c r="O2518" s="7">
        <v>0</v>
      </c>
      <c r="P2518" s="6">
        <v>66.349999999999994</v>
      </c>
      <c r="Q2518" s="6">
        <f t="shared" si="156"/>
        <v>133.80000000000001</v>
      </c>
      <c r="R2518" s="6">
        <f t="shared" si="157"/>
        <v>66.349999999999994</v>
      </c>
      <c r="S2518" s="6">
        <f t="shared" si="158"/>
        <v>67.450000000000017</v>
      </c>
      <c r="T2518" s="8">
        <f t="shared" si="159"/>
        <v>0.50411061285500758</v>
      </c>
      <c r="U2518" s="5">
        <f>YEAR(SalesDataTable[[#This Row],[Order Date]])</f>
        <v>2026</v>
      </c>
      <c r="V2518" s="8" t="str">
        <f>"Q"&amp;ROUNDUP(MONTH(SalesDataTable[[#This Row],[Order Date]])/3,0)</f>
        <v>Q4</v>
      </c>
      <c r="W2518" s="9">
        <f>MONTH(SalesDataTable[[#This Row],[Order Date]])</f>
        <v>12</v>
      </c>
      <c r="X2518" s="8" t="str">
        <f>TEXT(SalesDataTable[[#This Row],[Order Date]],"mmm")</f>
        <v>Dec</v>
      </c>
    </row>
    <row r="2519" spans="1:24" ht="16">
      <c r="A2519" s="2">
        <v>4498</v>
      </c>
      <c r="B2519" s="3">
        <v>46359</v>
      </c>
      <c r="C2519" s="5">
        <f>YEAR(SalesDataTable[[#This Row],[Order Date]])</f>
        <v>2026</v>
      </c>
      <c r="D2519" s="14" t="str">
        <f>"Q"&amp;ROUNDUP(MONTH(SalesDataTable[[#This Row],[Order Date]])/3,0)</f>
        <v>Q4</v>
      </c>
      <c r="E2519" s="5">
        <f>MONTH(SalesDataTable[[#This Row],[Order Date]])</f>
        <v>12</v>
      </c>
      <c r="F2519" s="5" t="str">
        <f>TEXT(SalesDataTable[[#This Row],[Order Date]], "MMM")</f>
        <v>Dec</v>
      </c>
      <c r="G2519" s="4" t="s">
        <v>20</v>
      </c>
      <c r="H2519" s="4" t="s">
        <v>31</v>
      </c>
      <c r="I2519" s="4" t="s">
        <v>19</v>
      </c>
      <c r="J2519" s="4" t="s">
        <v>13</v>
      </c>
      <c r="K2519" s="4" t="s">
        <v>23</v>
      </c>
      <c r="L2519" s="4" t="s">
        <v>51</v>
      </c>
      <c r="M2519" s="9">
        <v>1</v>
      </c>
      <c r="N2519" s="6">
        <v>124.93</v>
      </c>
      <c r="O2519" s="7">
        <v>0</v>
      </c>
      <c r="P2519" s="6">
        <v>59.41</v>
      </c>
      <c r="Q2519" s="6">
        <f t="shared" si="156"/>
        <v>124.93</v>
      </c>
      <c r="R2519" s="6">
        <f t="shared" si="157"/>
        <v>59.41</v>
      </c>
      <c r="S2519" s="6">
        <f t="shared" si="158"/>
        <v>65.52000000000001</v>
      </c>
      <c r="T2519" s="8">
        <f t="shared" si="159"/>
        <v>0.52445369406867848</v>
      </c>
      <c r="U2519" s="5">
        <f>YEAR(SalesDataTable[[#This Row],[Order Date]])</f>
        <v>2026</v>
      </c>
      <c r="V2519" s="8" t="str">
        <f>"Q"&amp;ROUNDUP(MONTH(SalesDataTable[[#This Row],[Order Date]])/3,0)</f>
        <v>Q4</v>
      </c>
      <c r="W2519" s="9">
        <f>MONTH(SalesDataTable[[#This Row],[Order Date]])</f>
        <v>12</v>
      </c>
      <c r="X2519" s="8" t="str">
        <f>TEXT(SalesDataTable[[#This Row],[Order Date]],"mmm")</f>
        <v>Dec</v>
      </c>
    </row>
    <row r="2520" spans="1:24" ht="16">
      <c r="A2520" s="2">
        <v>4791</v>
      </c>
      <c r="B2520" s="3">
        <v>46359</v>
      </c>
      <c r="C2520" s="5">
        <f>YEAR(SalesDataTable[[#This Row],[Order Date]])</f>
        <v>2026</v>
      </c>
      <c r="D2520" s="14" t="str">
        <f>"Q"&amp;ROUNDUP(MONTH(SalesDataTable[[#This Row],[Order Date]])/3,0)</f>
        <v>Q4</v>
      </c>
      <c r="E2520" s="5">
        <f>MONTH(SalesDataTable[[#This Row],[Order Date]])</f>
        <v>12</v>
      </c>
      <c r="F2520" s="5" t="str">
        <f>TEXT(SalesDataTable[[#This Row],[Order Date]], "MMM")</f>
        <v>Dec</v>
      </c>
      <c r="G2520" s="4" t="s">
        <v>6</v>
      </c>
      <c r="H2520" s="4" t="s">
        <v>43</v>
      </c>
      <c r="I2520" s="4" t="s">
        <v>2</v>
      </c>
      <c r="J2520" s="4" t="s">
        <v>13</v>
      </c>
      <c r="K2520" s="4" t="s">
        <v>9</v>
      </c>
      <c r="L2520" s="4" t="s">
        <v>46</v>
      </c>
      <c r="M2520" s="9">
        <v>2</v>
      </c>
      <c r="N2520" s="6">
        <v>70.59</v>
      </c>
      <c r="O2520" s="7">
        <v>0.1</v>
      </c>
      <c r="P2520" s="6">
        <v>32.68</v>
      </c>
      <c r="Q2520" s="6">
        <f t="shared" si="156"/>
        <v>127.06200000000001</v>
      </c>
      <c r="R2520" s="6">
        <f t="shared" si="157"/>
        <v>65.36</v>
      </c>
      <c r="S2520" s="6">
        <f t="shared" si="158"/>
        <v>61.702000000000012</v>
      </c>
      <c r="T2520" s="8">
        <f t="shared" si="159"/>
        <v>0.48560545245628123</v>
      </c>
      <c r="U2520" s="5">
        <f>YEAR(SalesDataTable[[#This Row],[Order Date]])</f>
        <v>2026</v>
      </c>
      <c r="V2520" s="8" t="str">
        <f>"Q"&amp;ROUNDUP(MONTH(SalesDataTable[[#This Row],[Order Date]])/3,0)</f>
        <v>Q4</v>
      </c>
      <c r="W2520" s="9">
        <f>MONTH(SalesDataTable[[#This Row],[Order Date]])</f>
        <v>12</v>
      </c>
      <c r="X2520" s="8" t="str">
        <f>TEXT(SalesDataTable[[#This Row],[Order Date]],"mmm")</f>
        <v>Dec</v>
      </c>
    </row>
    <row r="2521" spans="1:24" ht="16">
      <c r="A2521" s="2">
        <v>614</v>
      </c>
      <c r="B2521" s="3">
        <v>46360</v>
      </c>
      <c r="C2521" s="5">
        <f>YEAR(SalesDataTable[[#This Row],[Order Date]])</f>
        <v>2026</v>
      </c>
      <c r="D2521" s="14" t="str">
        <f>"Q"&amp;ROUNDUP(MONTH(SalesDataTable[[#This Row],[Order Date]])/3,0)</f>
        <v>Q4</v>
      </c>
      <c r="E2521" s="5">
        <f>MONTH(SalesDataTable[[#This Row],[Order Date]])</f>
        <v>12</v>
      </c>
      <c r="F2521" s="5" t="str">
        <f>TEXT(SalesDataTable[[#This Row],[Order Date]], "MMM")</f>
        <v>Dec</v>
      </c>
      <c r="G2521" s="4" t="s">
        <v>20</v>
      </c>
      <c r="H2521" s="4" t="s">
        <v>31</v>
      </c>
      <c r="I2521" s="4" t="s">
        <v>2</v>
      </c>
      <c r="J2521" s="4" t="s">
        <v>3</v>
      </c>
      <c r="K2521" s="4" t="s">
        <v>9</v>
      </c>
      <c r="L2521" s="4" t="s">
        <v>37</v>
      </c>
      <c r="M2521" s="9">
        <v>2</v>
      </c>
      <c r="N2521" s="6">
        <v>151.05000000000001</v>
      </c>
      <c r="O2521" s="7">
        <v>0.15</v>
      </c>
      <c r="P2521" s="6">
        <v>80.36</v>
      </c>
      <c r="Q2521" s="6">
        <f t="shared" si="156"/>
        <v>256.78500000000003</v>
      </c>
      <c r="R2521" s="6">
        <f t="shared" si="157"/>
        <v>160.72</v>
      </c>
      <c r="S2521" s="6">
        <f t="shared" si="158"/>
        <v>96.065000000000026</v>
      </c>
      <c r="T2521" s="8">
        <f t="shared" si="159"/>
        <v>0.37410674299511271</v>
      </c>
      <c r="U2521" s="5">
        <f>YEAR(SalesDataTable[[#This Row],[Order Date]])</f>
        <v>2026</v>
      </c>
      <c r="V2521" s="8" t="str">
        <f>"Q"&amp;ROUNDUP(MONTH(SalesDataTable[[#This Row],[Order Date]])/3,0)</f>
        <v>Q4</v>
      </c>
      <c r="W2521" s="9">
        <f>MONTH(SalesDataTable[[#This Row],[Order Date]])</f>
        <v>12</v>
      </c>
      <c r="X2521" s="8" t="str">
        <f>TEXT(SalesDataTable[[#This Row],[Order Date]],"mmm")</f>
        <v>Dec</v>
      </c>
    </row>
    <row r="2522" spans="1:24" ht="16">
      <c r="A2522" s="2">
        <v>2301</v>
      </c>
      <c r="B2522" s="3">
        <v>46360</v>
      </c>
      <c r="C2522" s="5">
        <f>YEAR(SalesDataTable[[#This Row],[Order Date]])</f>
        <v>2026</v>
      </c>
      <c r="D2522" s="14" t="str">
        <f>"Q"&amp;ROUNDUP(MONTH(SalesDataTable[[#This Row],[Order Date]])/3,0)</f>
        <v>Q4</v>
      </c>
      <c r="E2522" s="5">
        <f>MONTH(SalesDataTable[[#This Row],[Order Date]])</f>
        <v>12</v>
      </c>
      <c r="F2522" s="5" t="str">
        <f>TEXT(SalesDataTable[[#This Row],[Order Date]], "MMM")</f>
        <v>Dec</v>
      </c>
      <c r="G2522" s="4" t="s">
        <v>20</v>
      </c>
      <c r="H2522" s="4" t="s">
        <v>31</v>
      </c>
      <c r="I2522" s="4" t="s">
        <v>2</v>
      </c>
      <c r="J2522" s="4" t="s">
        <v>3</v>
      </c>
      <c r="K2522" s="4" t="s">
        <v>23</v>
      </c>
      <c r="L2522" s="4" t="s">
        <v>51</v>
      </c>
      <c r="M2522" s="9">
        <v>2</v>
      </c>
      <c r="N2522" s="6">
        <v>120.37</v>
      </c>
      <c r="O2522" s="7">
        <v>0.2</v>
      </c>
      <c r="P2522" s="6">
        <v>59.39</v>
      </c>
      <c r="Q2522" s="6">
        <f t="shared" si="156"/>
        <v>192.59200000000001</v>
      </c>
      <c r="R2522" s="6">
        <f t="shared" si="157"/>
        <v>118.78</v>
      </c>
      <c r="S2522" s="6">
        <f t="shared" si="158"/>
        <v>73.812000000000012</v>
      </c>
      <c r="T2522" s="8">
        <f t="shared" si="159"/>
        <v>0.3832557946332143</v>
      </c>
      <c r="U2522" s="5">
        <f>YEAR(SalesDataTable[[#This Row],[Order Date]])</f>
        <v>2026</v>
      </c>
      <c r="V2522" s="8" t="str">
        <f>"Q"&amp;ROUNDUP(MONTH(SalesDataTable[[#This Row],[Order Date]])/3,0)</f>
        <v>Q4</v>
      </c>
      <c r="W2522" s="9">
        <f>MONTH(SalesDataTable[[#This Row],[Order Date]])</f>
        <v>12</v>
      </c>
      <c r="X2522" s="8" t="str">
        <f>TEXT(SalesDataTable[[#This Row],[Order Date]],"mmm")</f>
        <v>Dec</v>
      </c>
    </row>
    <row r="2523" spans="1:24" ht="16">
      <c r="A2523" s="2">
        <v>4430</v>
      </c>
      <c r="B2523" s="3">
        <v>46360</v>
      </c>
      <c r="C2523" s="5">
        <f>YEAR(SalesDataTable[[#This Row],[Order Date]])</f>
        <v>2026</v>
      </c>
      <c r="D2523" s="14" t="str">
        <f>"Q"&amp;ROUNDUP(MONTH(SalesDataTable[[#This Row],[Order Date]])/3,0)</f>
        <v>Q4</v>
      </c>
      <c r="E2523" s="5">
        <f>MONTH(SalesDataTable[[#This Row],[Order Date]])</f>
        <v>12</v>
      </c>
      <c r="F2523" s="5" t="str">
        <f>TEXT(SalesDataTable[[#This Row],[Order Date]], "MMM")</f>
        <v>Dec</v>
      </c>
      <c r="G2523" s="4" t="s">
        <v>6</v>
      </c>
      <c r="H2523" s="4" t="s">
        <v>7</v>
      </c>
      <c r="I2523" s="4" t="s">
        <v>2</v>
      </c>
      <c r="J2523" s="4" t="s">
        <v>3</v>
      </c>
      <c r="K2523" s="4" t="s">
        <v>23</v>
      </c>
      <c r="L2523" s="4" t="s">
        <v>29</v>
      </c>
      <c r="M2523" s="9">
        <v>3</v>
      </c>
      <c r="N2523" s="6">
        <v>193.8</v>
      </c>
      <c r="O2523" s="7">
        <v>0</v>
      </c>
      <c r="P2523" s="6">
        <v>104.55</v>
      </c>
      <c r="Q2523" s="6">
        <f t="shared" si="156"/>
        <v>581.40000000000009</v>
      </c>
      <c r="R2523" s="6">
        <f t="shared" si="157"/>
        <v>313.64999999999998</v>
      </c>
      <c r="S2523" s="6">
        <f t="shared" si="158"/>
        <v>267.75000000000011</v>
      </c>
      <c r="T2523" s="8">
        <f t="shared" si="159"/>
        <v>0.46052631578947378</v>
      </c>
      <c r="U2523" s="5">
        <f>YEAR(SalesDataTable[[#This Row],[Order Date]])</f>
        <v>2026</v>
      </c>
      <c r="V2523" s="8" t="str">
        <f>"Q"&amp;ROUNDUP(MONTH(SalesDataTable[[#This Row],[Order Date]])/3,0)</f>
        <v>Q4</v>
      </c>
      <c r="W2523" s="9">
        <f>MONTH(SalesDataTable[[#This Row],[Order Date]])</f>
        <v>12</v>
      </c>
      <c r="X2523" s="8" t="str">
        <f>TEXT(SalesDataTable[[#This Row],[Order Date]],"mmm")</f>
        <v>Dec</v>
      </c>
    </row>
    <row r="2524" spans="1:24" ht="16">
      <c r="A2524" s="2">
        <v>318</v>
      </c>
      <c r="B2524" s="3">
        <v>46361</v>
      </c>
      <c r="C2524" s="5">
        <f>YEAR(SalesDataTable[[#This Row],[Order Date]])</f>
        <v>2026</v>
      </c>
      <c r="D2524" s="14" t="str">
        <f>"Q"&amp;ROUNDUP(MONTH(SalesDataTable[[#This Row],[Order Date]])/3,0)</f>
        <v>Q4</v>
      </c>
      <c r="E2524" s="5">
        <f>MONTH(SalesDataTable[[#This Row],[Order Date]])</f>
        <v>12</v>
      </c>
      <c r="F2524" s="5" t="str">
        <f>TEXT(SalesDataTable[[#This Row],[Order Date]], "MMM")</f>
        <v>Dec</v>
      </c>
      <c r="G2524" s="4" t="s">
        <v>20</v>
      </c>
      <c r="H2524" s="4" t="s">
        <v>47</v>
      </c>
      <c r="I2524" s="4" t="s">
        <v>2</v>
      </c>
      <c r="J2524" s="4" t="s">
        <v>16</v>
      </c>
      <c r="K2524" s="4" t="s">
        <v>9</v>
      </c>
      <c r="L2524" s="4" t="s">
        <v>17</v>
      </c>
      <c r="M2524" s="9">
        <v>1</v>
      </c>
      <c r="N2524" s="6">
        <v>146.08000000000001</v>
      </c>
      <c r="O2524" s="7">
        <v>0.1</v>
      </c>
      <c r="P2524" s="6">
        <v>81.540000000000006</v>
      </c>
      <c r="Q2524" s="6">
        <f t="shared" si="156"/>
        <v>131.47200000000001</v>
      </c>
      <c r="R2524" s="6">
        <f t="shared" si="157"/>
        <v>81.540000000000006</v>
      </c>
      <c r="S2524" s="6">
        <f t="shared" si="158"/>
        <v>49.932000000000002</v>
      </c>
      <c r="T2524" s="8">
        <f t="shared" si="159"/>
        <v>0.37979189485213583</v>
      </c>
      <c r="U2524" s="5">
        <f>YEAR(SalesDataTable[[#This Row],[Order Date]])</f>
        <v>2026</v>
      </c>
      <c r="V2524" s="8" t="str">
        <f>"Q"&amp;ROUNDUP(MONTH(SalesDataTable[[#This Row],[Order Date]])/3,0)</f>
        <v>Q4</v>
      </c>
      <c r="W2524" s="9">
        <f>MONTH(SalesDataTable[[#This Row],[Order Date]])</f>
        <v>12</v>
      </c>
      <c r="X2524" s="8" t="str">
        <f>TEXT(SalesDataTable[[#This Row],[Order Date]],"mmm")</f>
        <v>Dec</v>
      </c>
    </row>
    <row r="2525" spans="1:24" ht="16">
      <c r="A2525" s="2">
        <v>782</v>
      </c>
      <c r="B2525" s="3">
        <v>46361</v>
      </c>
      <c r="C2525" s="5">
        <f>YEAR(SalesDataTable[[#This Row],[Order Date]])</f>
        <v>2026</v>
      </c>
      <c r="D2525" s="14" t="str">
        <f>"Q"&amp;ROUNDUP(MONTH(SalesDataTable[[#This Row],[Order Date]])/3,0)</f>
        <v>Q4</v>
      </c>
      <c r="E2525" s="5">
        <f>MONTH(SalesDataTable[[#This Row],[Order Date]])</f>
        <v>12</v>
      </c>
      <c r="F2525" s="5" t="str">
        <f>TEXT(SalesDataTable[[#This Row],[Order Date]], "MMM")</f>
        <v>Dec</v>
      </c>
      <c r="G2525" s="4" t="s">
        <v>20</v>
      </c>
      <c r="H2525" s="4" t="s">
        <v>31</v>
      </c>
      <c r="I2525" s="4" t="s">
        <v>8</v>
      </c>
      <c r="J2525" s="4" t="s">
        <v>16</v>
      </c>
      <c r="K2525" s="4" t="s">
        <v>4</v>
      </c>
      <c r="L2525" s="4" t="s">
        <v>30</v>
      </c>
      <c r="M2525" s="9">
        <v>4</v>
      </c>
      <c r="N2525" s="6">
        <v>101.17</v>
      </c>
      <c r="O2525" s="7">
        <v>0.15</v>
      </c>
      <c r="P2525" s="6">
        <v>50.48</v>
      </c>
      <c r="Q2525" s="6">
        <f t="shared" si="156"/>
        <v>343.97800000000001</v>
      </c>
      <c r="R2525" s="6">
        <f t="shared" si="157"/>
        <v>201.92</v>
      </c>
      <c r="S2525" s="6">
        <f t="shared" si="158"/>
        <v>142.05800000000002</v>
      </c>
      <c r="T2525" s="8">
        <f t="shared" si="159"/>
        <v>0.41298571420265257</v>
      </c>
      <c r="U2525" s="5">
        <f>YEAR(SalesDataTable[[#This Row],[Order Date]])</f>
        <v>2026</v>
      </c>
      <c r="V2525" s="8" t="str">
        <f>"Q"&amp;ROUNDUP(MONTH(SalesDataTable[[#This Row],[Order Date]])/3,0)</f>
        <v>Q4</v>
      </c>
      <c r="W2525" s="9">
        <f>MONTH(SalesDataTable[[#This Row],[Order Date]])</f>
        <v>12</v>
      </c>
      <c r="X2525" s="8" t="str">
        <f>TEXT(SalesDataTable[[#This Row],[Order Date]],"mmm")</f>
        <v>Dec</v>
      </c>
    </row>
    <row r="2526" spans="1:24" ht="16">
      <c r="A2526" s="2">
        <v>1402</v>
      </c>
      <c r="B2526" s="3">
        <v>46361</v>
      </c>
      <c r="C2526" s="5">
        <f>YEAR(SalesDataTable[[#This Row],[Order Date]])</f>
        <v>2026</v>
      </c>
      <c r="D2526" s="14" t="str">
        <f>"Q"&amp;ROUNDUP(MONTH(SalesDataTable[[#This Row],[Order Date]])/3,0)</f>
        <v>Q4</v>
      </c>
      <c r="E2526" s="5">
        <f>MONTH(SalesDataTable[[#This Row],[Order Date]])</f>
        <v>12</v>
      </c>
      <c r="F2526" s="5" t="str">
        <f>TEXT(SalesDataTable[[#This Row],[Order Date]], "MMM")</f>
        <v>Dec</v>
      </c>
      <c r="G2526" s="4" t="s">
        <v>6</v>
      </c>
      <c r="H2526" s="4" t="s">
        <v>27</v>
      </c>
      <c r="I2526" s="4" t="s">
        <v>19</v>
      </c>
      <c r="J2526" s="4" t="s">
        <v>13</v>
      </c>
      <c r="K2526" s="4" t="s">
        <v>23</v>
      </c>
      <c r="L2526" s="4" t="s">
        <v>51</v>
      </c>
      <c r="M2526" s="9">
        <v>2</v>
      </c>
      <c r="N2526" s="6">
        <v>121.64</v>
      </c>
      <c r="O2526" s="7">
        <v>0</v>
      </c>
      <c r="P2526" s="6">
        <v>61.94</v>
      </c>
      <c r="Q2526" s="6">
        <f t="shared" si="156"/>
        <v>243.28</v>
      </c>
      <c r="R2526" s="6">
        <f t="shared" si="157"/>
        <v>123.88</v>
      </c>
      <c r="S2526" s="6">
        <f t="shared" si="158"/>
        <v>119.4</v>
      </c>
      <c r="T2526" s="8">
        <f t="shared" si="159"/>
        <v>0.49079250246629402</v>
      </c>
      <c r="U2526" s="5">
        <f>YEAR(SalesDataTable[[#This Row],[Order Date]])</f>
        <v>2026</v>
      </c>
      <c r="V2526" s="8" t="str">
        <f>"Q"&amp;ROUNDUP(MONTH(SalesDataTable[[#This Row],[Order Date]])/3,0)</f>
        <v>Q4</v>
      </c>
      <c r="W2526" s="9">
        <f>MONTH(SalesDataTable[[#This Row],[Order Date]])</f>
        <v>12</v>
      </c>
      <c r="X2526" s="8" t="str">
        <f>TEXT(SalesDataTable[[#This Row],[Order Date]],"mmm")</f>
        <v>Dec</v>
      </c>
    </row>
    <row r="2527" spans="1:24" ht="16">
      <c r="A2527" s="2">
        <v>1824</v>
      </c>
      <c r="B2527" s="3">
        <v>46361</v>
      </c>
      <c r="C2527" s="5">
        <f>YEAR(SalesDataTable[[#This Row],[Order Date]])</f>
        <v>2026</v>
      </c>
      <c r="D2527" s="14" t="str">
        <f>"Q"&amp;ROUNDUP(MONTH(SalesDataTable[[#This Row],[Order Date]])/3,0)</f>
        <v>Q4</v>
      </c>
      <c r="E2527" s="5">
        <f>MONTH(SalesDataTable[[#This Row],[Order Date]])</f>
        <v>12</v>
      </c>
      <c r="F2527" s="5" t="str">
        <f>TEXT(SalesDataTable[[#This Row],[Order Date]], "MMM")</f>
        <v>Dec</v>
      </c>
      <c r="G2527" s="4" t="s">
        <v>6</v>
      </c>
      <c r="H2527" s="4" t="s">
        <v>7</v>
      </c>
      <c r="I2527" s="4" t="s">
        <v>2</v>
      </c>
      <c r="J2527" s="4" t="s">
        <v>3</v>
      </c>
      <c r="K2527" s="4" t="s">
        <v>14</v>
      </c>
      <c r="L2527" s="4" t="s">
        <v>48</v>
      </c>
      <c r="M2527" s="9">
        <v>1</v>
      </c>
      <c r="N2527" s="6">
        <v>165.1</v>
      </c>
      <c r="O2527" s="7">
        <v>0.05</v>
      </c>
      <c r="P2527" s="6">
        <v>85.23</v>
      </c>
      <c r="Q2527" s="6">
        <f t="shared" si="156"/>
        <v>156.845</v>
      </c>
      <c r="R2527" s="6">
        <f t="shared" si="157"/>
        <v>85.23</v>
      </c>
      <c r="S2527" s="6">
        <f t="shared" si="158"/>
        <v>71.614999999999995</v>
      </c>
      <c r="T2527" s="8">
        <f t="shared" si="159"/>
        <v>0.45659727756702473</v>
      </c>
      <c r="U2527" s="5">
        <f>YEAR(SalesDataTable[[#This Row],[Order Date]])</f>
        <v>2026</v>
      </c>
      <c r="V2527" s="8" t="str">
        <f>"Q"&amp;ROUNDUP(MONTH(SalesDataTable[[#This Row],[Order Date]])/3,0)</f>
        <v>Q4</v>
      </c>
      <c r="W2527" s="9">
        <f>MONTH(SalesDataTable[[#This Row],[Order Date]])</f>
        <v>12</v>
      </c>
      <c r="X2527" s="8" t="str">
        <f>TEXT(SalesDataTable[[#This Row],[Order Date]],"mmm")</f>
        <v>Dec</v>
      </c>
    </row>
    <row r="2528" spans="1:24" ht="16">
      <c r="A2528" s="2">
        <v>2141</v>
      </c>
      <c r="B2528" s="3">
        <v>46361</v>
      </c>
      <c r="C2528" s="5">
        <f>YEAR(SalesDataTable[[#This Row],[Order Date]])</f>
        <v>2026</v>
      </c>
      <c r="D2528" s="14" t="str">
        <f>"Q"&amp;ROUNDUP(MONTH(SalesDataTable[[#This Row],[Order Date]])/3,0)</f>
        <v>Q4</v>
      </c>
      <c r="E2528" s="5">
        <f>MONTH(SalesDataTable[[#This Row],[Order Date]])</f>
        <v>12</v>
      </c>
      <c r="F2528" s="5" t="str">
        <f>TEXT(SalesDataTable[[#This Row],[Order Date]], "MMM")</f>
        <v>Dec</v>
      </c>
      <c r="G2528" s="4" t="s">
        <v>20</v>
      </c>
      <c r="H2528" s="4" t="s">
        <v>47</v>
      </c>
      <c r="I2528" s="4" t="s">
        <v>2</v>
      </c>
      <c r="J2528" s="4" t="s">
        <v>13</v>
      </c>
      <c r="K2528" s="4" t="s">
        <v>23</v>
      </c>
      <c r="L2528" s="4" t="s">
        <v>29</v>
      </c>
      <c r="M2528" s="9">
        <v>3</v>
      </c>
      <c r="N2528" s="6">
        <v>194.07</v>
      </c>
      <c r="O2528" s="7">
        <v>0.1</v>
      </c>
      <c r="P2528" s="6">
        <v>102.37</v>
      </c>
      <c r="Q2528" s="6">
        <f t="shared" si="156"/>
        <v>523.98900000000003</v>
      </c>
      <c r="R2528" s="6">
        <f t="shared" si="157"/>
        <v>307.11</v>
      </c>
      <c r="S2528" s="6">
        <f t="shared" si="158"/>
        <v>216.87900000000002</v>
      </c>
      <c r="T2528" s="8">
        <f t="shared" si="159"/>
        <v>0.4138999101126169</v>
      </c>
      <c r="U2528" s="5">
        <f>YEAR(SalesDataTable[[#This Row],[Order Date]])</f>
        <v>2026</v>
      </c>
      <c r="V2528" s="8" t="str">
        <f>"Q"&amp;ROUNDUP(MONTH(SalesDataTable[[#This Row],[Order Date]])/3,0)</f>
        <v>Q4</v>
      </c>
      <c r="W2528" s="9">
        <f>MONTH(SalesDataTable[[#This Row],[Order Date]])</f>
        <v>12</v>
      </c>
      <c r="X2528" s="8" t="str">
        <f>TEXT(SalesDataTable[[#This Row],[Order Date]],"mmm")</f>
        <v>Dec</v>
      </c>
    </row>
    <row r="2529" spans="1:24" ht="16">
      <c r="A2529" s="2">
        <v>3517</v>
      </c>
      <c r="B2529" s="3">
        <v>46361</v>
      </c>
      <c r="C2529" s="5">
        <f>YEAR(SalesDataTable[[#This Row],[Order Date]])</f>
        <v>2026</v>
      </c>
      <c r="D2529" s="14" t="str">
        <f>"Q"&amp;ROUNDUP(MONTH(SalesDataTable[[#This Row],[Order Date]])/3,0)</f>
        <v>Q4</v>
      </c>
      <c r="E2529" s="5">
        <f>MONTH(SalesDataTable[[#This Row],[Order Date]])</f>
        <v>12</v>
      </c>
      <c r="F2529" s="5" t="str">
        <f>TEXT(SalesDataTable[[#This Row],[Order Date]], "MMM")</f>
        <v>Dec</v>
      </c>
      <c r="G2529" s="4" t="s">
        <v>20</v>
      </c>
      <c r="H2529" s="4" t="s">
        <v>47</v>
      </c>
      <c r="I2529" s="4" t="s">
        <v>28</v>
      </c>
      <c r="J2529" s="4" t="s">
        <v>13</v>
      </c>
      <c r="K2529" s="4" t="s">
        <v>9</v>
      </c>
      <c r="L2529" s="4" t="s">
        <v>37</v>
      </c>
      <c r="M2529" s="9">
        <v>1</v>
      </c>
      <c r="N2529" s="6">
        <v>152.44</v>
      </c>
      <c r="O2529" s="7">
        <v>0.1</v>
      </c>
      <c r="P2529" s="6">
        <v>76.91</v>
      </c>
      <c r="Q2529" s="6">
        <f t="shared" si="156"/>
        <v>137.196</v>
      </c>
      <c r="R2529" s="6">
        <f t="shared" si="157"/>
        <v>76.91</v>
      </c>
      <c r="S2529" s="6">
        <f t="shared" si="158"/>
        <v>60.286000000000001</v>
      </c>
      <c r="T2529" s="8">
        <f t="shared" si="159"/>
        <v>0.43941514329863846</v>
      </c>
      <c r="U2529" s="5">
        <f>YEAR(SalesDataTable[[#This Row],[Order Date]])</f>
        <v>2026</v>
      </c>
      <c r="V2529" s="8" t="str">
        <f>"Q"&amp;ROUNDUP(MONTH(SalesDataTable[[#This Row],[Order Date]])/3,0)</f>
        <v>Q4</v>
      </c>
      <c r="W2529" s="9">
        <f>MONTH(SalesDataTable[[#This Row],[Order Date]])</f>
        <v>12</v>
      </c>
      <c r="X2529" s="8" t="str">
        <f>TEXT(SalesDataTable[[#This Row],[Order Date]],"mmm")</f>
        <v>Dec</v>
      </c>
    </row>
    <row r="2530" spans="1:24" ht="16">
      <c r="A2530" s="2">
        <v>4055</v>
      </c>
      <c r="B2530" s="3">
        <v>46361</v>
      </c>
      <c r="C2530" s="5">
        <f>YEAR(SalesDataTable[[#This Row],[Order Date]])</f>
        <v>2026</v>
      </c>
      <c r="D2530" s="14" t="str">
        <f>"Q"&amp;ROUNDUP(MONTH(SalesDataTable[[#This Row],[Order Date]])/3,0)</f>
        <v>Q4</v>
      </c>
      <c r="E2530" s="5">
        <f>MONTH(SalesDataTable[[#This Row],[Order Date]])</f>
        <v>12</v>
      </c>
      <c r="F2530" s="5" t="str">
        <f>TEXT(SalesDataTable[[#This Row],[Order Date]], "MMM")</f>
        <v>Dec</v>
      </c>
      <c r="G2530" s="4" t="s">
        <v>6</v>
      </c>
      <c r="H2530" s="4" t="s">
        <v>43</v>
      </c>
      <c r="I2530" s="4" t="s">
        <v>2</v>
      </c>
      <c r="J2530" s="4" t="s">
        <v>3</v>
      </c>
      <c r="K2530" s="4" t="s">
        <v>23</v>
      </c>
      <c r="L2530" s="4" t="s">
        <v>51</v>
      </c>
      <c r="M2530" s="9">
        <v>1</v>
      </c>
      <c r="N2530" s="6">
        <v>123.82</v>
      </c>
      <c r="O2530" s="7">
        <v>0.05</v>
      </c>
      <c r="P2530" s="6">
        <v>59.19</v>
      </c>
      <c r="Q2530" s="6">
        <f t="shared" si="156"/>
        <v>117.62899999999999</v>
      </c>
      <c r="R2530" s="6">
        <f t="shared" si="157"/>
        <v>59.19</v>
      </c>
      <c r="S2530" s="6">
        <f t="shared" si="158"/>
        <v>58.438999999999993</v>
      </c>
      <c r="T2530" s="8">
        <f t="shared" si="159"/>
        <v>0.49680775999115862</v>
      </c>
      <c r="U2530" s="5">
        <f>YEAR(SalesDataTable[[#This Row],[Order Date]])</f>
        <v>2026</v>
      </c>
      <c r="V2530" s="8" t="str">
        <f>"Q"&amp;ROUNDUP(MONTH(SalesDataTable[[#This Row],[Order Date]])/3,0)</f>
        <v>Q4</v>
      </c>
      <c r="W2530" s="9">
        <f>MONTH(SalesDataTable[[#This Row],[Order Date]])</f>
        <v>12</v>
      </c>
      <c r="X2530" s="8" t="str">
        <f>TEXT(SalesDataTable[[#This Row],[Order Date]],"mmm")</f>
        <v>Dec</v>
      </c>
    </row>
    <row r="2531" spans="1:24" ht="16">
      <c r="A2531" s="2">
        <v>4168</v>
      </c>
      <c r="B2531" s="3">
        <v>46361</v>
      </c>
      <c r="C2531" s="5">
        <f>YEAR(SalesDataTable[[#This Row],[Order Date]])</f>
        <v>2026</v>
      </c>
      <c r="D2531" s="14" t="str">
        <f>"Q"&amp;ROUNDUP(MONTH(SalesDataTable[[#This Row],[Order Date]])/3,0)</f>
        <v>Q4</v>
      </c>
      <c r="E2531" s="5">
        <f>MONTH(SalesDataTable[[#This Row],[Order Date]])</f>
        <v>12</v>
      </c>
      <c r="F2531" s="5" t="str">
        <f>TEXT(SalesDataTable[[#This Row],[Order Date]], "MMM")</f>
        <v>Dec</v>
      </c>
      <c r="G2531" s="4" t="s">
        <v>0</v>
      </c>
      <c r="H2531" s="4" t="s">
        <v>1</v>
      </c>
      <c r="I2531" s="4" t="s">
        <v>2</v>
      </c>
      <c r="J2531" s="4" t="s">
        <v>13</v>
      </c>
      <c r="K2531" s="4" t="s">
        <v>9</v>
      </c>
      <c r="L2531" s="4" t="s">
        <v>46</v>
      </c>
      <c r="M2531" s="9">
        <v>4</v>
      </c>
      <c r="N2531" s="6">
        <v>71.12</v>
      </c>
      <c r="O2531" s="7">
        <v>0.05</v>
      </c>
      <c r="P2531" s="6">
        <v>31.93</v>
      </c>
      <c r="Q2531" s="6">
        <f t="shared" si="156"/>
        <v>270.25600000000003</v>
      </c>
      <c r="R2531" s="6">
        <f t="shared" si="157"/>
        <v>127.72</v>
      </c>
      <c r="S2531" s="6">
        <f t="shared" si="158"/>
        <v>142.53600000000003</v>
      </c>
      <c r="T2531" s="8">
        <f t="shared" si="159"/>
        <v>0.52741104730329769</v>
      </c>
      <c r="U2531" s="5">
        <f>YEAR(SalesDataTable[[#This Row],[Order Date]])</f>
        <v>2026</v>
      </c>
      <c r="V2531" s="8" t="str">
        <f>"Q"&amp;ROUNDUP(MONTH(SalesDataTable[[#This Row],[Order Date]])/3,0)</f>
        <v>Q4</v>
      </c>
      <c r="W2531" s="9">
        <f>MONTH(SalesDataTable[[#This Row],[Order Date]])</f>
        <v>12</v>
      </c>
      <c r="X2531" s="8" t="str">
        <f>TEXT(SalesDataTable[[#This Row],[Order Date]],"mmm")</f>
        <v>Dec</v>
      </c>
    </row>
    <row r="2532" spans="1:24" ht="16">
      <c r="A2532" s="2">
        <v>4317</v>
      </c>
      <c r="B2532" s="3">
        <v>46361</v>
      </c>
      <c r="C2532" s="5">
        <f>YEAR(SalesDataTable[[#This Row],[Order Date]])</f>
        <v>2026</v>
      </c>
      <c r="D2532" s="14" t="str">
        <f>"Q"&amp;ROUNDUP(MONTH(SalesDataTable[[#This Row],[Order Date]])/3,0)</f>
        <v>Q4</v>
      </c>
      <c r="E2532" s="5">
        <f>MONTH(SalesDataTable[[#This Row],[Order Date]])</f>
        <v>12</v>
      </c>
      <c r="F2532" s="5" t="str">
        <f>TEXT(SalesDataTable[[#This Row],[Order Date]], "MMM")</f>
        <v>Dec</v>
      </c>
      <c r="G2532" s="4" t="s">
        <v>11</v>
      </c>
      <c r="H2532" s="4" t="s">
        <v>52</v>
      </c>
      <c r="I2532" s="4" t="s">
        <v>28</v>
      </c>
      <c r="J2532" s="4" t="s">
        <v>3</v>
      </c>
      <c r="K2532" s="4" t="s">
        <v>9</v>
      </c>
      <c r="L2532" s="4" t="s">
        <v>46</v>
      </c>
      <c r="M2532" s="9">
        <v>1</v>
      </c>
      <c r="N2532" s="6">
        <v>71.55</v>
      </c>
      <c r="O2532" s="7">
        <v>0.1</v>
      </c>
      <c r="P2532" s="6">
        <v>32.07</v>
      </c>
      <c r="Q2532" s="6">
        <f t="shared" si="156"/>
        <v>64.394999999999996</v>
      </c>
      <c r="R2532" s="6">
        <f t="shared" si="157"/>
        <v>32.07</v>
      </c>
      <c r="S2532" s="6">
        <f t="shared" si="158"/>
        <v>32.324999999999996</v>
      </c>
      <c r="T2532" s="8">
        <f t="shared" si="159"/>
        <v>0.50197996738877237</v>
      </c>
      <c r="U2532" s="5">
        <f>YEAR(SalesDataTable[[#This Row],[Order Date]])</f>
        <v>2026</v>
      </c>
      <c r="V2532" s="8" t="str">
        <f>"Q"&amp;ROUNDUP(MONTH(SalesDataTable[[#This Row],[Order Date]])/3,0)</f>
        <v>Q4</v>
      </c>
      <c r="W2532" s="9">
        <f>MONTH(SalesDataTable[[#This Row],[Order Date]])</f>
        <v>12</v>
      </c>
      <c r="X2532" s="8" t="str">
        <f>TEXT(SalesDataTable[[#This Row],[Order Date]],"mmm")</f>
        <v>Dec</v>
      </c>
    </row>
    <row r="2533" spans="1:24" ht="16">
      <c r="A2533" s="2">
        <v>4879</v>
      </c>
      <c r="B2533" s="3">
        <v>46361</v>
      </c>
      <c r="C2533" s="5">
        <f>YEAR(SalesDataTable[[#This Row],[Order Date]])</f>
        <v>2026</v>
      </c>
      <c r="D2533" s="14" t="str">
        <f>"Q"&amp;ROUNDUP(MONTH(SalesDataTable[[#This Row],[Order Date]])/3,0)</f>
        <v>Q4</v>
      </c>
      <c r="E2533" s="5">
        <f>MONTH(SalesDataTable[[#This Row],[Order Date]])</f>
        <v>12</v>
      </c>
      <c r="F2533" s="5" t="str">
        <f>TEXT(SalesDataTable[[#This Row],[Order Date]], "MMM")</f>
        <v>Dec</v>
      </c>
      <c r="G2533" s="4" t="s">
        <v>11</v>
      </c>
      <c r="H2533" s="4" t="s">
        <v>12</v>
      </c>
      <c r="I2533" s="4" t="s">
        <v>28</v>
      </c>
      <c r="J2533" s="4" t="s">
        <v>3</v>
      </c>
      <c r="K2533" s="4" t="s">
        <v>9</v>
      </c>
      <c r="L2533" s="4" t="s">
        <v>46</v>
      </c>
      <c r="M2533" s="9">
        <v>2</v>
      </c>
      <c r="N2533" s="6">
        <v>70.239999999999995</v>
      </c>
      <c r="O2533" s="7">
        <v>0.1</v>
      </c>
      <c r="P2533" s="6">
        <v>33.29</v>
      </c>
      <c r="Q2533" s="6">
        <f t="shared" si="156"/>
        <v>126.43199999999999</v>
      </c>
      <c r="R2533" s="6">
        <f t="shared" si="157"/>
        <v>66.58</v>
      </c>
      <c r="S2533" s="6">
        <f t="shared" si="158"/>
        <v>59.85199999999999</v>
      </c>
      <c r="T2533" s="8">
        <f t="shared" si="159"/>
        <v>0.47339281194634264</v>
      </c>
      <c r="U2533" s="5">
        <f>YEAR(SalesDataTable[[#This Row],[Order Date]])</f>
        <v>2026</v>
      </c>
      <c r="V2533" s="8" t="str">
        <f>"Q"&amp;ROUNDUP(MONTH(SalesDataTable[[#This Row],[Order Date]])/3,0)</f>
        <v>Q4</v>
      </c>
      <c r="W2533" s="9">
        <f>MONTH(SalesDataTable[[#This Row],[Order Date]])</f>
        <v>12</v>
      </c>
      <c r="X2533" s="8" t="str">
        <f>TEXT(SalesDataTable[[#This Row],[Order Date]],"mmm")</f>
        <v>Dec</v>
      </c>
    </row>
    <row r="2534" spans="1:24" ht="16">
      <c r="A2534" s="2">
        <v>467</v>
      </c>
      <c r="B2534" s="3">
        <v>46362</v>
      </c>
      <c r="C2534" s="5">
        <f>YEAR(SalesDataTable[[#This Row],[Order Date]])</f>
        <v>2026</v>
      </c>
      <c r="D2534" s="14" t="str">
        <f>"Q"&amp;ROUNDUP(MONTH(SalesDataTable[[#This Row],[Order Date]])/3,0)</f>
        <v>Q4</v>
      </c>
      <c r="E2534" s="5">
        <f>MONTH(SalesDataTable[[#This Row],[Order Date]])</f>
        <v>12</v>
      </c>
      <c r="F2534" s="5" t="str">
        <f>TEXT(SalesDataTable[[#This Row],[Order Date]], "MMM")</f>
        <v>Dec</v>
      </c>
      <c r="G2534" s="4" t="s">
        <v>0</v>
      </c>
      <c r="H2534" s="4" t="s">
        <v>1</v>
      </c>
      <c r="I2534" s="4" t="s">
        <v>28</v>
      </c>
      <c r="J2534" s="4" t="s">
        <v>3</v>
      </c>
      <c r="K2534" s="4" t="s">
        <v>4</v>
      </c>
      <c r="L2534" s="4" t="s">
        <v>22</v>
      </c>
      <c r="M2534" s="9">
        <v>2</v>
      </c>
      <c r="N2534" s="6">
        <v>50.68</v>
      </c>
      <c r="O2534" s="7">
        <v>0.15</v>
      </c>
      <c r="P2534" s="6">
        <v>22.41</v>
      </c>
      <c r="Q2534" s="6">
        <f t="shared" si="156"/>
        <v>86.155999999999992</v>
      </c>
      <c r="R2534" s="6">
        <f t="shared" si="157"/>
        <v>44.82</v>
      </c>
      <c r="S2534" s="6">
        <f t="shared" si="158"/>
        <v>41.335999999999991</v>
      </c>
      <c r="T2534" s="8">
        <f t="shared" si="159"/>
        <v>0.47978086262129155</v>
      </c>
      <c r="U2534" s="5">
        <f>YEAR(SalesDataTable[[#This Row],[Order Date]])</f>
        <v>2026</v>
      </c>
      <c r="V2534" s="8" t="str">
        <f>"Q"&amp;ROUNDUP(MONTH(SalesDataTable[[#This Row],[Order Date]])/3,0)</f>
        <v>Q4</v>
      </c>
      <c r="W2534" s="9">
        <f>MONTH(SalesDataTable[[#This Row],[Order Date]])</f>
        <v>12</v>
      </c>
      <c r="X2534" s="8" t="str">
        <f>TEXT(SalesDataTable[[#This Row],[Order Date]],"mmm")</f>
        <v>Dec</v>
      </c>
    </row>
    <row r="2535" spans="1:24" ht="16">
      <c r="A2535" s="2">
        <v>825</v>
      </c>
      <c r="B2535" s="3">
        <v>46362</v>
      </c>
      <c r="C2535" s="5">
        <f>YEAR(SalesDataTable[[#This Row],[Order Date]])</f>
        <v>2026</v>
      </c>
      <c r="D2535" s="14" t="str">
        <f>"Q"&amp;ROUNDUP(MONTH(SalesDataTable[[#This Row],[Order Date]])/3,0)</f>
        <v>Q4</v>
      </c>
      <c r="E2535" s="5">
        <f>MONTH(SalesDataTable[[#This Row],[Order Date]])</f>
        <v>12</v>
      </c>
      <c r="F2535" s="5" t="str">
        <f>TEXT(SalesDataTable[[#This Row],[Order Date]], "MMM")</f>
        <v>Dec</v>
      </c>
      <c r="G2535" s="4" t="s">
        <v>20</v>
      </c>
      <c r="H2535" s="4" t="s">
        <v>31</v>
      </c>
      <c r="I2535" s="4" t="s">
        <v>2</v>
      </c>
      <c r="J2535" s="4" t="s">
        <v>13</v>
      </c>
      <c r="K2535" s="4" t="s">
        <v>4</v>
      </c>
      <c r="L2535" s="4" t="s">
        <v>30</v>
      </c>
      <c r="M2535" s="9">
        <v>1</v>
      </c>
      <c r="N2535" s="6">
        <v>101.26</v>
      </c>
      <c r="O2535" s="7">
        <v>0</v>
      </c>
      <c r="P2535" s="6">
        <v>51.7</v>
      </c>
      <c r="Q2535" s="6">
        <f t="shared" si="156"/>
        <v>101.26</v>
      </c>
      <c r="R2535" s="6">
        <f t="shared" si="157"/>
        <v>51.7</v>
      </c>
      <c r="S2535" s="6">
        <f t="shared" si="158"/>
        <v>49.56</v>
      </c>
      <c r="T2535" s="8">
        <f t="shared" si="159"/>
        <v>0.4894331424056883</v>
      </c>
      <c r="U2535" s="5">
        <f>YEAR(SalesDataTable[[#This Row],[Order Date]])</f>
        <v>2026</v>
      </c>
      <c r="V2535" s="8" t="str">
        <f>"Q"&amp;ROUNDUP(MONTH(SalesDataTable[[#This Row],[Order Date]])/3,0)</f>
        <v>Q4</v>
      </c>
      <c r="W2535" s="9">
        <f>MONTH(SalesDataTable[[#This Row],[Order Date]])</f>
        <v>12</v>
      </c>
      <c r="X2535" s="8" t="str">
        <f>TEXT(SalesDataTable[[#This Row],[Order Date]],"mmm")</f>
        <v>Dec</v>
      </c>
    </row>
    <row r="2536" spans="1:24" ht="16">
      <c r="A2536" s="2">
        <v>2346</v>
      </c>
      <c r="B2536" s="3">
        <v>46362</v>
      </c>
      <c r="C2536" s="5">
        <f>YEAR(SalesDataTable[[#This Row],[Order Date]])</f>
        <v>2026</v>
      </c>
      <c r="D2536" s="14" t="str">
        <f>"Q"&amp;ROUNDUP(MONTH(SalesDataTable[[#This Row],[Order Date]])/3,0)</f>
        <v>Q4</v>
      </c>
      <c r="E2536" s="5">
        <f>MONTH(SalesDataTable[[#This Row],[Order Date]])</f>
        <v>12</v>
      </c>
      <c r="F2536" s="5" t="str">
        <f>TEXT(SalesDataTable[[#This Row],[Order Date]], "MMM")</f>
        <v>Dec</v>
      </c>
      <c r="G2536" s="4" t="s">
        <v>0</v>
      </c>
      <c r="H2536" s="4" t="s">
        <v>1</v>
      </c>
      <c r="I2536" s="4" t="s">
        <v>28</v>
      </c>
      <c r="J2536" s="4" t="s">
        <v>16</v>
      </c>
      <c r="K2536" s="4" t="s">
        <v>14</v>
      </c>
      <c r="L2536" s="4" t="s">
        <v>32</v>
      </c>
      <c r="M2536" s="9">
        <v>2</v>
      </c>
      <c r="N2536" s="6">
        <v>46.01</v>
      </c>
      <c r="O2536" s="7">
        <v>0.05</v>
      </c>
      <c r="P2536" s="6">
        <v>18.399999999999999</v>
      </c>
      <c r="Q2536" s="6">
        <f t="shared" si="156"/>
        <v>87.418999999999997</v>
      </c>
      <c r="R2536" s="6">
        <f t="shared" si="157"/>
        <v>36.799999999999997</v>
      </c>
      <c r="S2536" s="6">
        <f t="shared" si="158"/>
        <v>50.619</v>
      </c>
      <c r="T2536" s="8">
        <f t="shared" si="159"/>
        <v>0.57903888170763795</v>
      </c>
      <c r="U2536" s="5">
        <f>YEAR(SalesDataTable[[#This Row],[Order Date]])</f>
        <v>2026</v>
      </c>
      <c r="V2536" s="8" t="str">
        <f>"Q"&amp;ROUNDUP(MONTH(SalesDataTable[[#This Row],[Order Date]])/3,0)</f>
        <v>Q4</v>
      </c>
      <c r="W2536" s="9">
        <f>MONTH(SalesDataTable[[#This Row],[Order Date]])</f>
        <v>12</v>
      </c>
      <c r="X2536" s="8" t="str">
        <f>TEXT(SalesDataTable[[#This Row],[Order Date]],"mmm")</f>
        <v>Dec</v>
      </c>
    </row>
    <row r="2537" spans="1:24" ht="16">
      <c r="A2537" s="2">
        <v>3095</v>
      </c>
      <c r="B2537" s="3">
        <v>46362</v>
      </c>
      <c r="C2537" s="5">
        <f>YEAR(SalesDataTable[[#This Row],[Order Date]])</f>
        <v>2026</v>
      </c>
      <c r="D2537" s="14" t="str">
        <f>"Q"&amp;ROUNDUP(MONTH(SalesDataTable[[#This Row],[Order Date]])/3,0)</f>
        <v>Q4</v>
      </c>
      <c r="E2537" s="5">
        <f>MONTH(SalesDataTable[[#This Row],[Order Date]])</f>
        <v>12</v>
      </c>
      <c r="F2537" s="5" t="str">
        <f>TEXT(SalesDataTable[[#This Row],[Order Date]], "MMM")</f>
        <v>Dec</v>
      </c>
      <c r="G2537" s="4" t="s">
        <v>6</v>
      </c>
      <c r="H2537" s="4" t="s">
        <v>43</v>
      </c>
      <c r="I2537" s="4" t="s">
        <v>2</v>
      </c>
      <c r="J2537" s="4" t="s">
        <v>13</v>
      </c>
      <c r="K2537" s="4" t="s">
        <v>14</v>
      </c>
      <c r="L2537" s="4" t="s">
        <v>44</v>
      </c>
      <c r="M2537" s="9">
        <v>2</v>
      </c>
      <c r="N2537" s="6">
        <v>131.97999999999999</v>
      </c>
      <c r="O2537" s="7">
        <v>0.1</v>
      </c>
      <c r="P2537" s="6">
        <v>68.02</v>
      </c>
      <c r="Q2537" s="6">
        <f t="shared" si="156"/>
        <v>237.56399999999999</v>
      </c>
      <c r="R2537" s="6">
        <f t="shared" si="157"/>
        <v>136.04</v>
      </c>
      <c r="S2537" s="6">
        <f t="shared" si="158"/>
        <v>101.524</v>
      </c>
      <c r="T2537" s="8">
        <f t="shared" si="159"/>
        <v>0.42735431294303855</v>
      </c>
      <c r="U2537" s="5">
        <f>YEAR(SalesDataTable[[#This Row],[Order Date]])</f>
        <v>2026</v>
      </c>
      <c r="V2537" s="8" t="str">
        <f>"Q"&amp;ROUNDUP(MONTH(SalesDataTable[[#This Row],[Order Date]])/3,0)</f>
        <v>Q4</v>
      </c>
      <c r="W2537" s="9">
        <f>MONTH(SalesDataTable[[#This Row],[Order Date]])</f>
        <v>12</v>
      </c>
      <c r="X2537" s="8" t="str">
        <f>TEXT(SalesDataTable[[#This Row],[Order Date]],"mmm")</f>
        <v>Dec</v>
      </c>
    </row>
    <row r="2538" spans="1:24" ht="16">
      <c r="A2538" s="2">
        <v>3580</v>
      </c>
      <c r="B2538" s="3">
        <v>46362</v>
      </c>
      <c r="C2538" s="5">
        <f>YEAR(SalesDataTable[[#This Row],[Order Date]])</f>
        <v>2026</v>
      </c>
      <c r="D2538" s="14" t="str">
        <f>"Q"&amp;ROUNDUP(MONTH(SalesDataTable[[#This Row],[Order Date]])/3,0)</f>
        <v>Q4</v>
      </c>
      <c r="E2538" s="5">
        <f>MONTH(SalesDataTable[[#This Row],[Order Date]])</f>
        <v>12</v>
      </c>
      <c r="F2538" s="5" t="str">
        <f>TEXT(SalesDataTable[[#This Row],[Order Date]], "MMM")</f>
        <v>Dec</v>
      </c>
      <c r="G2538" s="4" t="s">
        <v>20</v>
      </c>
      <c r="H2538" s="4" t="s">
        <v>31</v>
      </c>
      <c r="I2538" s="4" t="s">
        <v>19</v>
      </c>
      <c r="J2538" s="4" t="s">
        <v>13</v>
      </c>
      <c r="K2538" s="4" t="s">
        <v>9</v>
      </c>
      <c r="L2538" s="4" t="s">
        <v>46</v>
      </c>
      <c r="M2538" s="9">
        <v>2</v>
      </c>
      <c r="N2538" s="6">
        <v>73.16</v>
      </c>
      <c r="O2538" s="7">
        <v>0.15</v>
      </c>
      <c r="P2538" s="6">
        <v>32.64</v>
      </c>
      <c r="Q2538" s="6">
        <f t="shared" si="156"/>
        <v>124.37199999999999</v>
      </c>
      <c r="R2538" s="6">
        <f t="shared" si="157"/>
        <v>65.28</v>
      </c>
      <c r="S2538" s="6">
        <f t="shared" si="158"/>
        <v>59.091999999999985</v>
      </c>
      <c r="T2538" s="8">
        <f t="shared" si="159"/>
        <v>0.47512301804264617</v>
      </c>
      <c r="U2538" s="5">
        <f>YEAR(SalesDataTable[[#This Row],[Order Date]])</f>
        <v>2026</v>
      </c>
      <c r="V2538" s="8" t="str">
        <f>"Q"&amp;ROUNDUP(MONTH(SalesDataTable[[#This Row],[Order Date]])/3,0)</f>
        <v>Q4</v>
      </c>
      <c r="W2538" s="9">
        <f>MONTH(SalesDataTable[[#This Row],[Order Date]])</f>
        <v>12</v>
      </c>
      <c r="X2538" s="8" t="str">
        <f>TEXT(SalesDataTable[[#This Row],[Order Date]],"mmm")</f>
        <v>Dec</v>
      </c>
    </row>
    <row r="2539" spans="1:24" ht="16">
      <c r="A2539" s="2">
        <v>4672</v>
      </c>
      <c r="B2539" s="3">
        <v>46362</v>
      </c>
      <c r="C2539" s="5">
        <f>YEAR(SalesDataTable[[#This Row],[Order Date]])</f>
        <v>2026</v>
      </c>
      <c r="D2539" s="14" t="str">
        <f>"Q"&amp;ROUNDUP(MONTH(SalesDataTable[[#This Row],[Order Date]])/3,0)</f>
        <v>Q4</v>
      </c>
      <c r="E2539" s="5">
        <f>MONTH(SalesDataTable[[#This Row],[Order Date]])</f>
        <v>12</v>
      </c>
      <c r="F2539" s="5" t="str">
        <f>TEXT(SalesDataTable[[#This Row],[Order Date]], "MMM")</f>
        <v>Dec</v>
      </c>
      <c r="G2539" s="4" t="s">
        <v>6</v>
      </c>
      <c r="H2539" s="4" t="s">
        <v>27</v>
      </c>
      <c r="I2539" s="4" t="s">
        <v>2</v>
      </c>
      <c r="J2539" s="4" t="s">
        <v>16</v>
      </c>
      <c r="K2539" s="4" t="s">
        <v>14</v>
      </c>
      <c r="L2539" s="4" t="s">
        <v>32</v>
      </c>
      <c r="M2539" s="9">
        <v>2</v>
      </c>
      <c r="N2539" s="6">
        <v>47.43</v>
      </c>
      <c r="O2539" s="7">
        <v>0.05</v>
      </c>
      <c r="P2539" s="6">
        <v>18.63</v>
      </c>
      <c r="Q2539" s="6">
        <f t="shared" si="156"/>
        <v>90.11699999999999</v>
      </c>
      <c r="R2539" s="6">
        <f t="shared" si="157"/>
        <v>37.26</v>
      </c>
      <c r="S2539" s="6">
        <f t="shared" si="158"/>
        <v>52.856999999999992</v>
      </c>
      <c r="T2539" s="8">
        <f t="shared" si="159"/>
        <v>0.58653750124837711</v>
      </c>
      <c r="U2539" s="5">
        <f>YEAR(SalesDataTable[[#This Row],[Order Date]])</f>
        <v>2026</v>
      </c>
      <c r="V2539" s="8" t="str">
        <f>"Q"&amp;ROUNDUP(MONTH(SalesDataTable[[#This Row],[Order Date]])/3,0)</f>
        <v>Q4</v>
      </c>
      <c r="W2539" s="9">
        <f>MONTH(SalesDataTable[[#This Row],[Order Date]])</f>
        <v>12</v>
      </c>
      <c r="X2539" s="8" t="str">
        <f>TEXT(SalesDataTable[[#This Row],[Order Date]],"mmm")</f>
        <v>Dec</v>
      </c>
    </row>
    <row r="2540" spans="1:24" ht="16">
      <c r="A2540" s="2">
        <v>533</v>
      </c>
      <c r="B2540" s="3">
        <v>46363</v>
      </c>
      <c r="C2540" s="5">
        <f>YEAR(SalesDataTable[[#This Row],[Order Date]])</f>
        <v>2026</v>
      </c>
      <c r="D2540" s="14" t="str">
        <f>"Q"&amp;ROUNDUP(MONTH(SalesDataTable[[#This Row],[Order Date]])/3,0)</f>
        <v>Q4</v>
      </c>
      <c r="E2540" s="5">
        <f>MONTH(SalesDataTable[[#This Row],[Order Date]])</f>
        <v>12</v>
      </c>
      <c r="F2540" s="5" t="str">
        <f>TEXT(SalesDataTable[[#This Row],[Order Date]], "MMM")</f>
        <v>Dec</v>
      </c>
      <c r="G2540" s="4" t="s">
        <v>0</v>
      </c>
      <c r="H2540" s="4" t="s">
        <v>36</v>
      </c>
      <c r="I2540" s="4" t="s">
        <v>2</v>
      </c>
      <c r="J2540" s="4" t="s">
        <v>13</v>
      </c>
      <c r="K2540" s="4" t="s">
        <v>14</v>
      </c>
      <c r="L2540" s="4" t="s">
        <v>15</v>
      </c>
      <c r="M2540" s="9">
        <v>1</v>
      </c>
      <c r="N2540" s="6">
        <v>35.93</v>
      </c>
      <c r="O2540" s="7">
        <v>0.05</v>
      </c>
      <c r="P2540" s="6">
        <v>13.23</v>
      </c>
      <c r="Q2540" s="6">
        <f t="shared" si="156"/>
        <v>34.133499999999998</v>
      </c>
      <c r="R2540" s="6">
        <f t="shared" si="157"/>
        <v>13.23</v>
      </c>
      <c r="S2540" s="6">
        <f t="shared" si="158"/>
        <v>20.903499999999998</v>
      </c>
      <c r="T2540" s="8">
        <f t="shared" si="159"/>
        <v>0.6124042363074399</v>
      </c>
      <c r="U2540" s="5">
        <f>YEAR(SalesDataTable[[#This Row],[Order Date]])</f>
        <v>2026</v>
      </c>
      <c r="V2540" s="8" t="str">
        <f>"Q"&amp;ROUNDUP(MONTH(SalesDataTable[[#This Row],[Order Date]])/3,0)</f>
        <v>Q4</v>
      </c>
      <c r="W2540" s="9">
        <f>MONTH(SalesDataTable[[#This Row],[Order Date]])</f>
        <v>12</v>
      </c>
      <c r="X2540" s="8" t="str">
        <f>TEXT(SalesDataTable[[#This Row],[Order Date]],"mmm")</f>
        <v>Dec</v>
      </c>
    </row>
    <row r="2541" spans="1:24" ht="16">
      <c r="A2541" s="2">
        <v>2160</v>
      </c>
      <c r="B2541" s="3">
        <v>46363</v>
      </c>
      <c r="C2541" s="5">
        <f>YEAR(SalesDataTable[[#This Row],[Order Date]])</f>
        <v>2026</v>
      </c>
      <c r="D2541" s="14" t="str">
        <f>"Q"&amp;ROUNDUP(MONTH(SalesDataTable[[#This Row],[Order Date]])/3,0)</f>
        <v>Q4</v>
      </c>
      <c r="E2541" s="5">
        <f>MONTH(SalesDataTable[[#This Row],[Order Date]])</f>
        <v>12</v>
      </c>
      <c r="F2541" s="5" t="str">
        <f>TEXT(SalesDataTable[[#This Row],[Order Date]], "MMM")</f>
        <v>Dec</v>
      </c>
      <c r="G2541" s="4" t="s">
        <v>0</v>
      </c>
      <c r="H2541" s="4" t="s">
        <v>50</v>
      </c>
      <c r="I2541" s="4" t="s">
        <v>28</v>
      </c>
      <c r="J2541" s="4" t="s">
        <v>3</v>
      </c>
      <c r="K2541" s="4" t="s">
        <v>14</v>
      </c>
      <c r="L2541" s="4" t="s">
        <v>15</v>
      </c>
      <c r="M2541" s="9">
        <v>1</v>
      </c>
      <c r="N2541" s="6">
        <v>35.53</v>
      </c>
      <c r="O2541" s="7">
        <v>0.05</v>
      </c>
      <c r="P2541" s="6">
        <v>13.28</v>
      </c>
      <c r="Q2541" s="6">
        <f t="shared" si="156"/>
        <v>33.753500000000003</v>
      </c>
      <c r="R2541" s="6">
        <f t="shared" si="157"/>
        <v>13.28</v>
      </c>
      <c r="S2541" s="6">
        <f t="shared" si="158"/>
        <v>20.473500000000001</v>
      </c>
      <c r="T2541" s="8">
        <f t="shared" si="159"/>
        <v>0.6065593197742456</v>
      </c>
      <c r="U2541" s="5">
        <f>YEAR(SalesDataTable[[#This Row],[Order Date]])</f>
        <v>2026</v>
      </c>
      <c r="V2541" s="8" t="str">
        <f>"Q"&amp;ROUNDUP(MONTH(SalesDataTable[[#This Row],[Order Date]])/3,0)</f>
        <v>Q4</v>
      </c>
      <c r="W2541" s="9">
        <f>MONTH(SalesDataTable[[#This Row],[Order Date]])</f>
        <v>12</v>
      </c>
      <c r="X2541" s="8" t="str">
        <f>TEXT(SalesDataTable[[#This Row],[Order Date]],"mmm")</f>
        <v>Dec</v>
      </c>
    </row>
    <row r="2542" spans="1:24" ht="16">
      <c r="A2542" s="2">
        <v>2841</v>
      </c>
      <c r="B2542" s="3">
        <v>46363</v>
      </c>
      <c r="C2542" s="5">
        <f>YEAR(SalesDataTable[[#This Row],[Order Date]])</f>
        <v>2026</v>
      </c>
      <c r="D2542" s="14" t="str">
        <f>"Q"&amp;ROUNDUP(MONTH(SalesDataTable[[#This Row],[Order Date]])/3,0)</f>
        <v>Q4</v>
      </c>
      <c r="E2542" s="5">
        <f>MONTH(SalesDataTable[[#This Row],[Order Date]])</f>
        <v>12</v>
      </c>
      <c r="F2542" s="5" t="str">
        <f>TEXT(SalesDataTable[[#This Row],[Order Date]], "MMM")</f>
        <v>Dec</v>
      </c>
      <c r="G2542" s="4" t="s">
        <v>6</v>
      </c>
      <c r="H2542" s="4" t="s">
        <v>49</v>
      </c>
      <c r="I2542" s="4" t="s">
        <v>2</v>
      </c>
      <c r="J2542" s="4" t="s">
        <v>13</v>
      </c>
      <c r="K2542" s="4" t="s">
        <v>23</v>
      </c>
      <c r="L2542" s="4" t="s">
        <v>29</v>
      </c>
      <c r="M2542" s="9">
        <v>3</v>
      </c>
      <c r="N2542" s="6">
        <v>196.97</v>
      </c>
      <c r="O2542" s="7">
        <v>0.15</v>
      </c>
      <c r="P2542" s="6">
        <v>101.88</v>
      </c>
      <c r="Q2542" s="6">
        <f t="shared" si="156"/>
        <v>502.27349999999996</v>
      </c>
      <c r="R2542" s="6">
        <f t="shared" si="157"/>
        <v>305.64</v>
      </c>
      <c r="S2542" s="6">
        <f t="shared" si="158"/>
        <v>196.63349999999997</v>
      </c>
      <c r="T2542" s="8">
        <f t="shared" si="159"/>
        <v>0.39148690902466482</v>
      </c>
      <c r="U2542" s="5">
        <f>YEAR(SalesDataTable[[#This Row],[Order Date]])</f>
        <v>2026</v>
      </c>
      <c r="V2542" s="8" t="str">
        <f>"Q"&amp;ROUNDUP(MONTH(SalesDataTable[[#This Row],[Order Date]])/3,0)</f>
        <v>Q4</v>
      </c>
      <c r="W2542" s="9">
        <f>MONTH(SalesDataTable[[#This Row],[Order Date]])</f>
        <v>12</v>
      </c>
      <c r="X2542" s="8" t="str">
        <f>TEXT(SalesDataTable[[#This Row],[Order Date]],"mmm")</f>
        <v>Dec</v>
      </c>
    </row>
    <row r="2543" spans="1:24" ht="16">
      <c r="A2543" s="2">
        <v>3433</v>
      </c>
      <c r="B2543" s="3">
        <v>46363</v>
      </c>
      <c r="C2543" s="5">
        <f>YEAR(SalesDataTable[[#This Row],[Order Date]])</f>
        <v>2026</v>
      </c>
      <c r="D2543" s="14" t="str">
        <f>"Q"&amp;ROUNDUP(MONTH(SalesDataTable[[#This Row],[Order Date]])/3,0)</f>
        <v>Q4</v>
      </c>
      <c r="E2543" s="5">
        <f>MONTH(SalesDataTable[[#This Row],[Order Date]])</f>
        <v>12</v>
      </c>
      <c r="F2543" s="5" t="str">
        <f>TEXT(SalesDataTable[[#This Row],[Order Date]], "MMM")</f>
        <v>Dec</v>
      </c>
      <c r="G2543" s="4" t="s">
        <v>0</v>
      </c>
      <c r="H2543" s="4" t="s">
        <v>1</v>
      </c>
      <c r="I2543" s="4" t="s">
        <v>2</v>
      </c>
      <c r="J2543" s="4" t="s">
        <v>13</v>
      </c>
      <c r="K2543" s="4" t="s">
        <v>14</v>
      </c>
      <c r="L2543" s="4" t="s">
        <v>15</v>
      </c>
      <c r="M2543" s="9">
        <v>2</v>
      </c>
      <c r="N2543" s="6">
        <v>37.020000000000003</v>
      </c>
      <c r="O2543" s="7">
        <v>0.2</v>
      </c>
      <c r="P2543" s="6">
        <v>13.39</v>
      </c>
      <c r="Q2543" s="6">
        <f t="shared" si="156"/>
        <v>59.232000000000006</v>
      </c>
      <c r="R2543" s="6">
        <f t="shared" si="157"/>
        <v>26.78</v>
      </c>
      <c r="S2543" s="6">
        <f t="shared" si="158"/>
        <v>32.452000000000005</v>
      </c>
      <c r="T2543" s="8">
        <f t="shared" si="159"/>
        <v>0.5478795245813074</v>
      </c>
      <c r="U2543" s="5">
        <f>YEAR(SalesDataTable[[#This Row],[Order Date]])</f>
        <v>2026</v>
      </c>
      <c r="V2543" s="8" t="str">
        <f>"Q"&amp;ROUNDUP(MONTH(SalesDataTable[[#This Row],[Order Date]])/3,0)</f>
        <v>Q4</v>
      </c>
      <c r="W2543" s="9">
        <f>MONTH(SalesDataTable[[#This Row],[Order Date]])</f>
        <v>12</v>
      </c>
      <c r="X2543" s="8" t="str">
        <f>TEXT(SalesDataTable[[#This Row],[Order Date]],"mmm")</f>
        <v>Dec</v>
      </c>
    </row>
    <row r="2544" spans="1:24" ht="16">
      <c r="A2544" s="2">
        <v>3763</v>
      </c>
      <c r="B2544" s="3">
        <v>46363</v>
      </c>
      <c r="C2544" s="5">
        <f>YEAR(SalesDataTable[[#This Row],[Order Date]])</f>
        <v>2026</v>
      </c>
      <c r="D2544" s="14" t="str">
        <f>"Q"&amp;ROUNDUP(MONTH(SalesDataTable[[#This Row],[Order Date]])/3,0)</f>
        <v>Q4</v>
      </c>
      <c r="E2544" s="5">
        <f>MONTH(SalesDataTable[[#This Row],[Order Date]])</f>
        <v>12</v>
      </c>
      <c r="F2544" s="5" t="str">
        <f>TEXT(SalesDataTable[[#This Row],[Order Date]], "MMM")</f>
        <v>Dec</v>
      </c>
      <c r="G2544" s="4" t="s">
        <v>6</v>
      </c>
      <c r="H2544" s="4" t="s">
        <v>49</v>
      </c>
      <c r="I2544" s="4" t="s">
        <v>2</v>
      </c>
      <c r="J2544" s="4" t="s">
        <v>13</v>
      </c>
      <c r="K2544" s="4" t="s">
        <v>14</v>
      </c>
      <c r="L2544" s="4" t="s">
        <v>32</v>
      </c>
      <c r="M2544" s="9">
        <v>4</v>
      </c>
      <c r="N2544" s="6">
        <v>47.22</v>
      </c>
      <c r="O2544" s="7">
        <v>0</v>
      </c>
      <c r="P2544" s="6">
        <v>18.420000000000002</v>
      </c>
      <c r="Q2544" s="6">
        <f t="shared" si="156"/>
        <v>188.88</v>
      </c>
      <c r="R2544" s="6">
        <f t="shared" si="157"/>
        <v>73.680000000000007</v>
      </c>
      <c r="S2544" s="6">
        <f t="shared" si="158"/>
        <v>115.19999999999999</v>
      </c>
      <c r="T2544" s="8">
        <f t="shared" si="159"/>
        <v>0.60991105463786521</v>
      </c>
      <c r="U2544" s="5">
        <f>YEAR(SalesDataTable[[#This Row],[Order Date]])</f>
        <v>2026</v>
      </c>
      <c r="V2544" s="8" t="str">
        <f>"Q"&amp;ROUNDUP(MONTH(SalesDataTable[[#This Row],[Order Date]])/3,0)</f>
        <v>Q4</v>
      </c>
      <c r="W2544" s="9">
        <f>MONTH(SalesDataTable[[#This Row],[Order Date]])</f>
        <v>12</v>
      </c>
      <c r="X2544" s="8" t="str">
        <f>TEXT(SalesDataTable[[#This Row],[Order Date]],"mmm")</f>
        <v>Dec</v>
      </c>
    </row>
    <row r="2545" spans="1:24" ht="16">
      <c r="A2545" s="2">
        <v>706</v>
      </c>
      <c r="B2545" s="3">
        <v>46364</v>
      </c>
      <c r="C2545" s="5">
        <f>YEAR(SalesDataTable[[#This Row],[Order Date]])</f>
        <v>2026</v>
      </c>
      <c r="D2545" s="14" t="str">
        <f>"Q"&amp;ROUNDUP(MONTH(SalesDataTable[[#This Row],[Order Date]])/3,0)</f>
        <v>Q4</v>
      </c>
      <c r="E2545" s="5">
        <f>MONTH(SalesDataTable[[#This Row],[Order Date]])</f>
        <v>12</v>
      </c>
      <c r="F2545" s="5" t="str">
        <f>TEXT(SalesDataTable[[#This Row],[Order Date]], "MMM")</f>
        <v>Dec</v>
      </c>
      <c r="G2545" s="4" t="s">
        <v>6</v>
      </c>
      <c r="H2545" s="4" t="s">
        <v>43</v>
      </c>
      <c r="I2545" s="4" t="s">
        <v>19</v>
      </c>
      <c r="J2545" s="4" t="s">
        <v>3</v>
      </c>
      <c r="K2545" s="4" t="s">
        <v>14</v>
      </c>
      <c r="L2545" s="4" t="s">
        <v>32</v>
      </c>
      <c r="M2545" s="9">
        <v>4</v>
      </c>
      <c r="N2545" s="6">
        <v>46.48</v>
      </c>
      <c r="O2545" s="7">
        <v>0.1</v>
      </c>
      <c r="P2545" s="6">
        <v>18.66</v>
      </c>
      <c r="Q2545" s="6">
        <f t="shared" si="156"/>
        <v>167.328</v>
      </c>
      <c r="R2545" s="6">
        <f t="shared" si="157"/>
        <v>74.64</v>
      </c>
      <c r="S2545" s="6">
        <f t="shared" si="158"/>
        <v>92.688000000000002</v>
      </c>
      <c r="T2545" s="8">
        <f t="shared" si="159"/>
        <v>0.55393000573723461</v>
      </c>
      <c r="U2545" s="5">
        <f>YEAR(SalesDataTable[[#This Row],[Order Date]])</f>
        <v>2026</v>
      </c>
      <c r="V2545" s="8" t="str">
        <f>"Q"&amp;ROUNDUP(MONTH(SalesDataTable[[#This Row],[Order Date]])/3,0)</f>
        <v>Q4</v>
      </c>
      <c r="W2545" s="9">
        <f>MONTH(SalesDataTable[[#This Row],[Order Date]])</f>
        <v>12</v>
      </c>
      <c r="X2545" s="8" t="str">
        <f>TEXT(SalesDataTable[[#This Row],[Order Date]],"mmm")</f>
        <v>Dec</v>
      </c>
    </row>
    <row r="2546" spans="1:24" ht="16">
      <c r="A2546" s="2">
        <v>1086</v>
      </c>
      <c r="B2546" s="3">
        <v>46364</v>
      </c>
      <c r="C2546" s="5">
        <f>YEAR(SalesDataTable[[#This Row],[Order Date]])</f>
        <v>2026</v>
      </c>
      <c r="D2546" s="14" t="str">
        <f>"Q"&amp;ROUNDUP(MONTH(SalesDataTable[[#This Row],[Order Date]])/3,0)</f>
        <v>Q4</v>
      </c>
      <c r="E2546" s="5">
        <f>MONTH(SalesDataTable[[#This Row],[Order Date]])</f>
        <v>12</v>
      </c>
      <c r="F2546" s="5" t="str">
        <f>TEXT(SalesDataTable[[#This Row],[Order Date]], "MMM")</f>
        <v>Dec</v>
      </c>
      <c r="G2546" s="4" t="s">
        <v>20</v>
      </c>
      <c r="H2546" s="4" t="s">
        <v>47</v>
      </c>
      <c r="I2546" s="4" t="s">
        <v>8</v>
      </c>
      <c r="J2546" s="4" t="s">
        <v>16</v>
      </c>
      <c r="K2546" s="4" t="s">
        <v>9</v>
      </c>
      <c r="L2546" s="4" t="s">
        <v>17</v>
      </c>
      <c r="M2546" s="9">
        <v>12</v>
      </c>
      <c r="N2546" s="6">
        <v>146.99</v>
      </c>
      <c r="O2546" s="7">
        <v>0.15</v>
      </c>
      <c r="P2546" s="6">
        <v>79.239999999999995</v>
      </c>
      <c r="Q2546" s="6">
        <f t="shared" si="156"/>
        <v>1499.298</v>
      </c>
      <c r="R2546" s="6">
        <f t="shared" si="157"/>
        <v>950.87999999999988</v>
      </c>
      <c r="S2546" s="6">
        <f t="shared" si="158"/>
        <v>548.41800000000012</v>
      </c>
      <c r="T2546" s="8">
        <f t="shared" si="159"/>
        <v>0.36578318653129671</v>
      </c>
      <c r="U2546" s="5">
        <f>YEAR(SalesDataTable[[#This Row],[Order Date]])</f>
        <v>2026</v>
      </c>
      <c r="V2546" s="8" t="str">
        <f>"Q"&amp;ROUNDUP(MONTH(SalesDataTable[[#This Row],[Order Date]])/3,0)</f>
        <v>Q4</v>
      </c>
      <c r="W2546" s="9">
        <f>MONTH(SalesDataTable[[#This Row],[Order Date]])</f>
        <v>12</v>
      </c>
      <c r="X2546" s="8" t="str">
        <f>TEXT(SalesDataTable[[#This Row],[Order Date]],"mmm")</f>
        <v>Dec</v>
      </c>
    </row>
    <row r="2547" spans="1:24" ht="16">
      <c r="A2547" s="2">
        <v>1204</v>
      </c>
      <c r="B2547" s="3">
        <v>46364</v>
      </c>
      <c r="C2547" s="5">
        <f>YEAR(SalesDataTable[[#This Row],[Order Date]])</f>
        <v>2026</v>
      </c>
      <c r="D2547" s="14" t="str">
        <f>"Q"&amp;ROUNDUP(MONTH(SalesDataTable[[#This Row],[Order Date]])/3,0)</f>
        <v>Q4</v>
      </c>
      <c r="E2547" s="5">
        <f>MONTH(SalesDataTable[[#This Row],[Order Date]])</f>
        <v>12</v>
      </c>
      <c r="F2547" s="5" t="str">
        <f>TEXT(SalesDataTable[[#This Row],[Order Date]], "MMM")</f>
        <v>Dec</v>
      </c>
      <c r="G2547" s="4" t="s">
        <v>11</v>
      </c>
      <c r="H2547" s="4" t="s">
        <v>39</v>
      </c>
      <c r="I2547" s="4" t="s">
        <v>2</v>
      </c>
      <c r="J2547" s="4" t="s">
        <v>13</v>
      </c>
      <c r="K2547" s="4" t="s">
        <v>34</v>
      </c>
      <c r="L2547" s="4" t="s">
        <v>35</v>
      </c>
      <c r="M2547" s="9">
        <v>1</v>
      </c>
      <c r="N2547" s="6">
        <v>40.29</v>
      </c>
      <c r="O2547" s="7">
        <v>0</v>
      </c>
      <c r="P2547" s="6">
        <v>15.07</v>
      </c>
      <c r="Q2547" s="6">
        <f t="shared" si="156"/>
        <v>40.29</v>
      </c>
      <c r="R2547" s="6">
        <f t="shared" si="157"/>
        <v>15.07</v>
      </c>
      <c r="S2547" s="6">
        <f t="shared" si="158"/>
        <v>25.22</v>
      </c>
      <c r="T2547" s="8">
        <f t="shared" si="159"/>
        <v>0.62596177711590961</v>
      </c>
      <c r="U2547" s="5">
        <f>YEAR(SalesDataTable[[#This Row],[Order Date]])</f>
        <v>2026</v>
      </c>
      <c r="V2547" s="8" t="str">
        <f>"Q"&amp;ROUNDUP(MONTH(SalesDataTable[[#This Row],[Order Date]])/3,0)</f>
        <v>Q4</v>
      </c>
      <c r="W2547" s="9">
        <f>MONTH(SalesDataTable[[#This Row],[Order Date]])</f>
        <v>12</v>
      </c>
      <c r="X2547" s="8" t="str">
        <f>TEXT(SalesDataTable[[#This Row],[Order Date]],"mmm")</f>
        <v>Dec</v>
      </c>
    </row>
    <row r="2548" spans="1:24" ht="16">
      <c r="A2548" s="2">
        <v>1451</v>
      </c>
      <c r="B2548" s="3">
        <v>46364</v>
      </c>
      <c r="C2548" s="5">
        <f>YEAR(SalesDataTable[[#This Row],[Order Date]])</f>
        <v>2026</v>
      </c>
      <c r="D2548" s="14" t="str">
        <f>"Q"&amp;ROUNDUP(MONTH(SalesDataTable[[#This Row],[Order Date]])/3,0)</f>
        <v>Q4</v>
      </c>
      <c r="E2548" s="5">
        <f>MONTH(SalesDataTable[[#This Row],[Order Date]])</f>
        <v>12</v>
      </c>
      <c r="F2548" s="5" t="str">
        <f>TEXT(SalesDataTable[[#This Row],[Order Date]], "MMM")</f>
        <v>Dec</v>
      </c>
      <c r="G2548" s="4" t="s">
        <v>0</v>
      </c>
      <c r="H2548" s="4" t="s">
        <v>1</v>
      </c>
      <c r="I2548" s="4" t="s">
        <v>8</v>
      </c>
      <c r="J2548" s="4" t="s">
        <v>16</v>
      </c>
      <c r="K2548" s="4" t="s">
        <v>23</v>
      </c>
      <c r="L2548" s="4" t="s">
        <v>51</v>
      </c>
      <c r="M2548" s="9">
        <v>4</v>
      </c>
      <c r="N2548" s="6">
        <v>125.82</v>
      </c>
      <c r="O2548" s="7">
        <v>0.15</v>
      </c>
      <c r="P2548" s="6">
        <v>61.39</v>
      </c>
      <c r="Q2548" s="6">
        <f t="shared" si="156"/>
        <v>427.78799999999995</v>
      </c>
      <c r="R2548" s="6">
        <f t="shared" si="157"/>
        <v>245.56</v>
      </c>
      <c r="S2548" s="6">
        <f t="shared" si="158"/>
        <v>182.22799999999995</v>
      </c>
      <c r="T2548" s="8">
        <f t="shared" si="159"/>
        <v>0.42597735326844133</v>
      </c>
      <c r="U2548" s="5">
        <f>YEAR(SalesDataTable[[#This Row],[Order Date]])</f>
        <v>2026</v>
      </c>
      <c r="V2548" s="8" t="str">
        <f>"Q"&amp;ROUNDUP(MONTH(SalesDataTable[[#This Row],[Order Date]])/3,0)</f>
        <v>Q4</v>
      </c>
      <c r="W2548" s="9">
        <f>MONTH(SalesDataTable[[#This Row],[Order Date]])</f>
        <v>12</v>
      </c>
      <c r="X2548" s="8" t="str">
        <f>TEXT(SalesDataTable[[#This Row],[Order Date]],"mmm")</f>
        <v>Dec</v>
      </c>
    </row>
    <row r="2549" spans="1:24" ht="16">
      <c r="A2549" s="2">
        <v>1650</v>
      </c>
      <c r="B2549" s="3">
        <v>46364</v>
      </c>
      <c r="C2549" s="5">
        <f>YEAR(SalesDataTable[[#This Row],[Order Date]])</f>
        <v>2026</v>
      </c>
      <c r="D2549" s="14" t="str">
        <f>"Q"&amp;ROUNDUP(MONTH(SalesDataTable[[#This Row],[Order Date]])/3,0)</f>
        <v>Q4</v>
      </c>
      <c r="E2549" s="5">
        <f>MONTH(SalesDataTable[[#This Row],[Order Date]])</f>
        <v>12</v>
      </c>
      <c r="F2549" s="5" t="str">
        <f>TEXT(SalesDataTable[[#This Row],[Order Date]], "MMM")</f>
        <v>Dec</v>
      </c>
      <c r="G2549" s="4" t="s">
        <v>6</v>
      </c>
      <c r="H2549" s="4" t="s">
        <v>7</v>
      </c>
      <c r="I2549" s="4" t="s">
        <v>2</v>
      </c>
      <c r="J2549" s="4" t="s">
        <v>13</v>
      </c>
      <c r="K2549" s="4" t="s">
        <v>14</v>
      </c>
      <c r="L2549" s="4" t="s">
        <v>15</v>
      </c>
      <c r="M2549" s="9">
        <v>3</v>
      </c>
      <c r="N2549" s="6">
        <v>36.25</v>
      </c>
      <c r="O2549" s="7">
        <v>0</v>
      </c>
      <c r="P2549" s="6">
        <v>13.67</v>
      </c>
      <c r="Q2549" s="6">
        <f t="shared" si="156"/>
        <v>108.75</v>
      </c>
      <c r="R2549" s="6">
        <f t="shared" si="157"/>
        <v>41.01</v>
      </c>
      <c r="S2549" s="6">
        <f t="shared" si="158"/>
        <v>67.740000000000009</v>
      </c>
      <c r="T2549" s="8">
        <f t="shared" si="159"/>
        <v>0.62289655172413805</v>
      </c>
      <c r="U2549" s="5">
        <f>YEAR(SalesDataTable[[#This Row],[Order Date]])</f>
        <v>2026</v>
      </c>
      <c r="V2549" s="8" t="str">
        <f>"Q"&amp;ROUNDUP(MONTH(SalesDataTable[[#This Row],[Order Date]])/3,0)</f>
        <v>Q4</v>
      </c>
      <c r="W2549" s="9">
        <f>MONTH(SalesDataTable[[#This Row],[Order Date]])</f>
        <v>12</v>
      </c>
      <c r="X2549" s="8" t="str">
        <f>TEXT(SalesDataTable[[#This Row],[Order Date]],"mmm")</f>
        <v>Dec</v>
      </c>
    </row>
    <row r="2550" spans="1:24" ht="16">
      <c r="A2550" s="2">
        <v>1740</v>
      </c>
      <c r="B2550" s="3">
        <v>46364</v>
      </c>
      <c r="C2550" s="5">
        <f>YEAR(SalesDataTable[[#This Row],[Order Date]])</f>
        <v>2026</v>
      </c>
      <c r="D2550" s="14" t="str">
        <f>"Q"&amp;ROUNDUP(MONTH(SalesDataTable[[#This Row],[Order Date]])/3,0)</f>
        <v>Q4</v>
      </c>
      <c r="E2550" s="5">
        <f>MONTH(SalesDataTable[[#This Row],[Order Date]])</f>
        <v>12</v>
      </c>
      <c r="F2550" s="5" t="str">
        <f>TEXT(SalesDataTable[[#This Row],[Order Date]], "MMM")</f>
        <v>Dec</v>
      </c>
      <c r="G2550" s="4" t="s">
        <v>11</v>
      </c>
      <c r="H2550" s="4" t="s">
        <v>39</v>
      </c>
      <c r="I2550" s="4" t="s">
        <v>28</v>
      </c>
      <c r="J2550" s="4" t="s">
        <v>3</v>
      </c>
      <c r="K2550" s="4" t="s">
        <v>14</v>
      </c>
      <c r="L2550" s="4" t="s">
        <v>48</v>
      </c>
      <c r="M2550" s="9">
        <v>1</v>
      </c>
      <c r="N2550" s="6">
        <v>165.29</v>
      </c>
      <c r="O2550" s="7">
        <v>0.05</v>
      </c>
      <c r="P2550" s="6">
        <v>89.92</v>
      </c>
      <c r="Q2550" s="6">
        <f t="shared" si="156"/>
        <v>157.02549999999999</v>
      </c>
      <c r="R2550" s="6">
        <f t="shared" si="157"/>
        <v>89.92</v>
      </c>
      <c r="S2550" s="6">
        <f t="shared" si="158"/>
        <v>67.105499999999992</v>
      </c>
      <c r="T2550" s="8">
        <f t="shared" si="159"/>
        <v>0.42735415585366704</v>
      </c>
      <c r="U2550" s="5">
        <f>YEAR(SalesDataTable[[#This Row],[Order Date]])</f>
        <v>2026</v>
      </c>
      <c r="V2550" s="8" t="str">
        <f>"Q"&amp;ROUNDUP(MONTH(SalesDataTable[[#This Row],[Order Date]])/3,0)</f>
        <v>Q4</v>
      </c>
      <c r="W2550" s="9">
        <f>MONTH(SalesDataTable[[#This Row],[Order Date]])</f>
        <v>12</v>
      </c>
      <c r="X2550" s="8" t="str">
        <f>TEXT(SalesDataTable[[#This Row],[Order Date]],"mmm")</f>
        <v>Dec</v>
      </c>
    </row>
    <row r="2551" spans="1:24" ht="16">
      <c r="A2551" s="2">
        <v>3191</v>
      </c>
      <c r="B2551" s="3">
        <v>46364</v>
      </c>
      <c r="C2551" s="5">
        <f>YEAR(SalesDataTable[[#This Row],[Order Date]])</f>
        <v>2026</v>
      </c>
      <c r="D2551" s="14" t="str">
        <f>"Q"&amp;ROUNDUP(MONTH(SalesDataTable[[#This Row],[Order Date]])/3,0)</f>
        <v>Q4</v>
      </c>
      <c r="E2551" s="5">
        <f>MONTH(SalesDataTable[[#This Row],[Order Date]])</f>
        <v>12</v>
      </c>
      <c r="F2551" s="5" t="str">
        <f>TEXT(SalesDataTable[[#This Row],[Order Date]], "MMM")</f>
        <v>Dec</v>
      </c>
      <c r="G2551" s="4" t="s">
        <v>20</v>
      </c>
      <c r="H2551" s="4" t="s">
        <v>33</v>
      </c>
      <c r="I2551" s="4" t="s">
        <v>2</v>
      </c>
      <c r="J2551" s="4" t="s">
        <v>13</v>
      </c>
      <c r="K2551" s="4" t="s">
        <v>23</v>
      </c>
      <c r="L2551" s="4" t="s">
        <v>40</v>
      </c>
      <c r="M2551" s="9">
        <v>1</v>
      </c>
      <c r="N2551" s="6">
        <v>82.89</v>
      </c>
      <c r="O2551" s="7">
        <v>0.15</v>
      </c>
      <c r="P2551" s="6">
        <v>38.51</v>
      </c>
      <c r="Q2551" s="6">
        <f t="shared" si="156"/>
        <v>70.456500000000005</v>
      </c>
      <c r="R2551" s="6">
        <f t="shared" si="157"/>
        <v>38.51</v>
      </c>
      <c r="S2551" s="6">
        <f t="shared" si="158"/>
        <v>31.946500000000007</v>
      </c>
      <c r="T2551" s="8">
        <f t="shared" si="159"/>
        <v>0.45342161475520365</v>
      </c>
      <c r="U2551" s="5">
        <f>YEAR(SalesDataTable[[#This Row],[Order Date]])</f>
        <v>2026</v>
      </c>
      <c r="V2551" s="8" t="str">
        <f>"Q"&amp;ROUNDUP(MONTH(SalesDataTable[[#This Row],[Order Date]])/3,0)</f>
        <v>Q4</v>
      </c>
      <c r="W2551" s="9">
        <f>MONTH(SalesDataTable[[#This Row],[Order Date]])</f>
        <v>12</v>
      </c>
      <c r="X2551" s="8" t="str">
        <f>TEXT(SalesDataTable[[#This Row],[Order Date]],"mmm")</f>
        <v>Dec</v>
      </c>
    </row>
    <row r="2552" spans="1:24" ht="16">
      <c r="A2552" s="2">
        <v>3662</v>
      </c>
      <c r="B2552" s="3">
        <v>46364</v>
      </c>
      <c r="C2552" s="5">
        <f>YEAR(SalesDataTable[[#This Row],[Order Date]])</f>
        <v>2026</v>
      </c>
      <c r="D2552" s="14" t="str">
        <f>"Q"&amp;ROUNDUP(MONTH(SalesDataTable[[#This Row],[Order Date]])/3,0)</f>
        <v>Q4</v>
      </c>
      <c r="E2552" s="5">
        <f>MONTH(SalesDataTable[[#This Row],[Order Date]])</f>
        <v>12</v>
      </c>
      <c r="F2552" s="5" t="str">
        <f>TEXT(SalesDataTable[[#This Row],[Order Date]], "MMM")</f>
        <v>Dec</v>
      </c>
      <c r="G2552" s="4" t="s">
        <v>6</v>
      </c>
      <c r="H2552" s="4" t="s">
        <v>27</v>
      </c>
      <c r="I2552" s="4" t="s">
        <v>2</v>
      </c>
      <c r="J2552" s="4" t="s">
        <v>16</v>
      </c>
      <c r="K2552" s="4" t="s">
        <v>23</v>
      </c>
      <c r="L2552" s="4" t="s">
        <v>29</v>
      </c>
      <c r="M2552" s="9">
        <v>1</v>
      </c>
      <c r="N2552" s="6">
        <v>199.66</v>
      </c>
      <c r="O2552" s="7">
        <v>0</v>
      </c>
      <c r="P2552" s="6">
        <v>103.15</v>
      </c>
      <c r="Q2552" s="6">
        <f t="shared" si="156"/>
        <v>199.66</v>
      </c>
      <c r="R2552" s="6">
        <f t="shared" si="157"/>
        <v>103.15</v>
      </c>
      <c r="S2552" s="6">
        <f t="shared" si="158"/>
        <v>96.509999999999991</v>
      </c>
      <c r="T2552" s="8">
        <f t="shared" si="159"/>
        <v>0.48337173194430527</v>
      </c>
      <c r="U2552" s="5">
        <f>YEAR(SalesDataTable[[#This Row],[Order Date]])</f>
        <v>2026</v>
      </c>
      <c r="V2552" s="8" t="str">
        <f>"Q"&amp;ROUNDUP(MONTH(SalesDataTable[[#This Row],[Order Date]])/3,0)</f>
        <v>Q4</v>
      </c>
      <c r="W2552" s="9">
        <f>MONTH(SalesDataTable[[#This Row],[Order Date]])</f>
        <v>12</v>
      </c>
      <c r="X2552" s="8" t="str">
        <f>TEXT(SalesDataTable[[#This Row],[Order Date]],"mmm")</f>
        <v>Dec</v>
      </c>
    </row>
    <row r="2553" spans="1:24" ht="16">
      <c r="A2553" s="2">
        <v>3922</v>
      </c>
      <c r="B2553" s="3">
        <v>46364</v>
      </c>
      <c r="C2553" s="5">
        <f>YEAR(SalesDataTable[[#This Row],[Order Date]])</f>
        <v>2026</v>
      </c>
      <c r="D2553" s="14" t="str">
        <f>"Q"&amp;ROUNDUP(MONTH(SalesDataTable[[#This Row],[Order Date]])/3,0)</f>
        <v>Q4</v>
      </c>
      <c r="E2553" s="5">
        <f>MONTH(SalesDataTable[[#This Row],[Order Date]])</f>
        <v>12</v>
      </c>
      <c r="F2553" s="5" t="str">
        <f>TEXT(SalesDataTable[[#This Row],[Order Date]], "MMM")</f>
        <v>Dec</v>
      </c>
      <c r="G2553" s="4" t="s">
        <v>20</v>
      </c>
      <c r="H2553" s="4" t="s">
        <v>33</v>
      </c>
      <c r="I2553" s="4" t="s">
        <v>19</v>
      </c>
      <c r="J2553" s="4" t="s">
        <v>13</v>
      </c>
      <c r="K2553" s="4" t="s">
        <v>9</v>
      </c>
      <c r="L2553" s="4" t="s">
        <v>17</v>
      </c>
      <c r="M2553" s="9">
        <v>2</v>
      </c>
      <c r="N2553" s="6">
        <v>146.25</v>
      </c>
      <c r="O2553" s="7">
        <v>0.05</v>
      </c>
      <c r="P2553" s="6">
        <v>77.3</v>
      </c>
      <c r="Q2553" s="6">
        <f t="shared" si="156"/>
        <v>277.875</v>
      </c>
      <c r="R2553" s="6">
        <f t="shared" si="157"/>
        <v>154.6</v>
      </c>
      <c r="S2553" s="6">
        <f t="shared" si="158"/>
        <v>123.27500000000001</v>
      </c>
      <c r="T2553" s="8">
        <f t="shared" si="159"/>
        <v>0.44363472784525421</v>
      </c>
      <c r="U2553" s="5">
        <f>YEAR(SalesDataTable[[#This Row],[Order Date]])</f>
        <v>2026</v>
      </c>
      <c r="V2553" s="8" t="str">
        <f>"Q"&amp;ROUNDUP(MONTH(SalesDataTable[[#This Row],[Order Date]])/3,0)</f>
        <v>Q4</v>
      </c>
      <c r="W2553" s="9">
        <f>MONTH(SalesDataTable[[#This Row],[Order Date]])</f>
        <v>12</v>
      </c>
      <c r="X2553" s="8" t="str">
        <f>TEXT(SalesDataTable[[#This Row],[Order Date]],"mmm")</f>
        <v>Dec</v>
      </c>
    </row>
    <row r="2554" spans="1:24" ht="16">
      <c r="A2554" s="2">
        <v>4022</v>
      </c>
      <c r="B2554" s="3">
        <v>46364</v>
      </c>
      <c r="C2554" s="5">
        <f>YEAR(SalesDataTable[[#This Row],[Order Date]])</f>
        <v>2026</v>
      </c>
      <c r="D2554" s="14" t="str">
        <f>"Q"&amp;ROUNDUP(MONTH(SalesDataTable[[#This Row],[Order Date]])/3,0)</f>
        <v>Q4</v>
      </c>
      <c r="E2554" s="5">
        <f>MONTH(SalesDataTable[[#This Row],[Order Date]])</f>
        <v>12</v>
      </c>
      <c r="F2554" s="5" t="str">
        <f>TEXT(SalesDataTable[[#This Row],[Order Date]], "MMM")</f>
        <v>Dec</v>
      </c>
      <c r="G2554" s="4" t="s">
        <v>0</v>
      </c>
      <c r="H2554" s="4" t="s">
        <v>36</v>
      </c>
      <c r="I2554" s="4" t="s">
        <v>28</v>
      </c>
      <c r="J2554" s="4" t="s">
        <v>3</v>
      </c>
      <c r="K2554" s="4" t="s">
        <v>23</v>
      </c>
      <c r="L2554" s="4" t="s">
        <v>24</v>
      </c>
      <c r="M2554" s="9">
        <v>1</v>
      </c>
      <c r="N2554" s="6">
        <v>333.51</v>
      </c>
      <c r="O2554" s="7">
        <v>0.2</v>
      </c>
      <c r="P2554" s="6">
        <v>199.91</v>
      </c>
      <c r="Q2554" s="6">
        <f t="shared" si="156"/>
        <v>266.80799999999999</v>
      </c>
      <c r="R2554" s="6">
        <f t="shared" si="157"/>
        <v>199.91</v>
      </c>
      <c r="S2554" s="6">
        <f t="shared" si="158"/>
        <v>66.897999999999996</v>
      </c>
      <c r="T2554" s="8">
        <f t="shared" si="159"/>
        <v>0.25073461065635211</v>
      </c>
      <c r="U2554" s="5">
        <f>YEAR(SalesDataTable[[#This Row],[Order Date]])</f>
        <v>2026</v>
      </c>
      <c r="V2554" s="8" t="str">
        <f>"Q"&amp;ROUNDUP(MONTH(SalesDataTable[[#This Row],[Order Date]])/3,0)</f>
        <v>Q4</v>
      </c>
      <c r="W2554" s="9">
        <f>MONTH(SalesDataTable[[#This Row],[Order Date]])</f>
        <v>12</v>
      </c>
      <c r="X2554" s="8" t="str">
        <f>TEXT(SalesDataTable[[#This Row],[Order Date]],"mmm")</f>
        <v>Dec</v>
      </c>
    </row>
    <row r="2555" spans="1:24" ht="16">
      <c r="A2555" s="2">
        <v>4366</v>
      </c>
      <c r="B2555" s="3">
        <v>46364</v>
      </c>
      <c r="C2555" s="5">
        <f>YEAR(SalesDataTable[[#This Row],[Order Date]])</f>
        <v>2026</v>
      </c>
      <c r="D2555" s="14" t="str">
        <f>"Q"&amp;ROUNDUP(MONTH(SalesDataTable[[#This Row],[Order Date]])/3,0)</f>
        <v>Q4</v>
      </c>
      <c r="E2555" s="5">
        <f>MONTH(SalesDataTable[[#This Row],[Order Date]])</f>
        <v>12</v>
      </c>
      <c r="F2555" s="5" t="str">
        <f>TEXT(SalesDataTable[[#This Row],[Order Date]], "MMM")</f>
        <v>Dec</v>
      </c>
      <c r="G2555" s="4" t="s">
        <v>6</v>
      </c>
      <c r="H2555" s="4" t="s">
        <v>43</v>
      </c>
      <c r="I2555" s="4" t="s">
        <v>19</v>
      </c>
      <c r="J2555" s="4" t="s">
        <v>13</v>
      </c>
      <c r="K2555" s="4" t="s">
        <v>9</v>
      </c>
      <c r="L2555" s="4" t="s">
        <v>37</v>
      </c>
      <c r="M2555" s="9">
        <v>1</v>
      </c>
      <c r="N2555" s="6">
        <v>151.97</v>
      </c>
      <c r="O2555" s="7">
        <v>0.05</v>
      </c>
      <c r="P2555" s="6">
        <v>80.239999999999995</v>
      </c>
      <c r="Q2555" s="6">
        <f t="shared" si="156"/>
        <v>144.3715</v>
      </c>
      <c r="R2555" s="6">
        <f t="shared" si="157"/>
        <v>80.239999999999995</v>
      </c>
      <c r="S2555" s="6">
        <f t="shared" si="158"/>
        <v>64.131500000000003</v>
      </c>
      <c r="T2555" s="8">
        <f t="shared" si="159"/>
        <v>0.44421163456776441</v>
      </c>
      <c r="U2555" s="5">
        <f>YEAR(SalesDataTable[[#This Row],[Order Date]])</f>
        <v>2026</v>
      </c>
      <c r="V2555" s="8" t="str">
        <f>"Q"&amp;ROUNDUP(MONTH(SalesDataTable[[#This Row],[Order Date]])/3,0)</f>
        <v>Q4</v>
      </c>
      <c r="W2555" s="9">
        <f>MONTH(SalesDataTable[[#This Row],[Order Date]])</f>
        <v>12</v>
      </c>
      <c r="X2555" s="8" t="str">
        <f>TEXT(SalesDataTable[[#This Row],[Order Date]],"mmm")</f>
        <v>Dec</v>
      </c>
    </row>
    <row r="2556" spans="1:24" ht="16">
      <c r="A2556" s="2">
        <v>4880</v>
      </c>
      <c r="B2556" s="3">
        <v>46364</v>
      </c>
      <c r="C2556" s="5">
        <f>YEAR(SalesDataTable[[#This Row],[Order Date]])</f>
        <v>2026</v>
      </c>
      <c r="D2556" s="14" t="str">
        <f>"Q"&amp;ROUNDUP(MONTH(SalesDataTable[[#This Row],[Order Date]])/3,0)</f>
        <v>Q4</v>
      </c>
      <c r="E2556" s="5">
        <f>MONTH(SalesDataTable[[#This Row],[Order Date]])</f>
        <v>12</v>
      </c>
      <c r="F2556" s="5" t="str">
        <f>TEXT(SalesDataTable[[#This Row],[Order Date]], "MMM")</f>
        <v>Dec</v>
      </c>
      <c r="G2556" s="4" t="s">
        <v>20</v>
      </c>
      <c r="H2556" s="4" t="s">
        <v>47</v>
      </c>
      <c r="I2556" s="4" t="s">
        <v>19</v>
      </c>
      <c r="J2556" s="4" t="s">
        <v>13</v>
      </c>
      <c r="K2556" s="4" t="s">
        <v>4</v>
      </c>
      <c r="L2556" s="4" t="s">
        <v>26</v>
      </c>
      <c r="M2556" s="9">
        <v>1</v>
      </c>
      <c r="N2556" s="6">
        <v>41.07</v>
      </c>
      <c r="O2556" s="7">
        <v>0</v>
      </c>
      <c r="P2556" s="6">
        <v>16.600000000000001</v>
      </c>
      <c r="Q2556" s="6">
        <f t="shared" si="156"/>
        <v>41.07</v>
      </c>
      <c r="R2556" s="6">
        <f t="shared" si="157"/>
        <v>16.600000000000001</v>
      </c>
      <c r="S2556" s="6">
        <f t="shared" si="158"/>
        <v>24.47</v>
      </c>
      <c r="T2556" s="8">
        <f t="shared" si="159"/>
        <v>0.59581202824446067</v>
      </c>
      <c r="U2556" s="5">
        <f>YEAR(SalesDataTable[[#This Row],[Order Date]])</f>
        <v>2026</v>
      </c>
      <c r="V2556" s="8" t="str">
        <f>"Q"&amp;ROUNDUP(MONTH(SalesDataTable[[#This Row],[Order Date]])/3,0)</f>
        <v>Q4</v>
      </c>
      <c r="W2556" s="9">
        <f>MONTH(SalesDataTable[[#This Row],[Order Date]])</f>
        <v>12</v>
      </c>
      <c r="X2556" s="8" t="str">
        <f>TEXT(SalesDataTable[[#This Row],[Order Date]],"mmm")</f>
        <v>Dec</v>
      </c>
    </row>
    <row r="2557" spans="1:24" ht="16">
      <c r="A2557" s="2">
        <v>5127</v>
      </c>
      <c r="B2557" s="3">
        <v>46364</v>
      </c>
      <c r="C2557" s="5">
        <f>YEAR(SalesDataTable[[#This Row],[Order Date]])</f>
        <v>2026</v>
      </c>
      <c r="D2557" s="14" t="str">
        <f>"Q"&amp;ROUNDUP(MONTH(SalesDataTable[[#This Row],[Order Date]])/3,0)</f>
        <v>Q4</v>
      </c>
      <c r="E2557" s="5">
        <f>MONTH(SalesDataTable[[#This Row],[Order Date]])</f>
        <v>12</v>
      </c>
      <c r="F2557" s="5" t="str">
        <f>TEXT(SalesDataTable[[#This Row],[Order Date]], "MMM")</f>
        <v>Dec</v>
      </c>
      <c r="G2557" s="4" t="s">
        <v>6</v>
      </c>
      <c r="H2557" s="4" t="s">
        <v>41</v>
      </c>
      <c r="I2557" s="4" t="s">
        <v>28</v>
      </c>
      <c r="J2557" s="4" t="s">
        <v>3</v>
      </c>
      <c r="K2557" s="4" t="s">
        <v>23</v>
      </c>
      <c r="L2557" s="4" t="s">
        <v>51</v>
      </c>
      <c r="M2557" s="9">
        <v>1</v>
      </c>
      <c r="N2557" s="6">
        <v>122.65</v>
      </c>
      <c r="O2557" s="7">
        <v>0</v>
      </c>
      <c r="P2557" s="6">
        <v>58.9</v>
      </c>
      <c r="Q2557" s="6">
        <f t="shared" si="156"/>
        <v>122.65</v>
      </c>
      <c r="R2557" s="6">
        <f t="shared" si="157"/>
        <v>58.9</v>
      </c>
      <c r="S2557" s="6">
        <f t="shared" si="158"/>
        <v>63.750000000000007</v>
      </c>
      <c r="T2557" s="8">
        <f t="shared" si="159"/>
        <v>0.51977170811251527</v>
      </c>
      <c r="U2557" s="5">
        <f>YEAR(SalesDataTable[[#This Row],[Order Date]])</f>
        <v>2026</v>
      </c>
      <c r="V2557" s="8" t="str">
        <f>"Q"&amp;ROUNDUP(MONTH(SalesDataTable[[#This Row],[Order Date]])/3,0)</f>
        <v>Q4</v>
      </c>
      <c r="W2557" s="9">
        <f>MONTH(SalesDataTable[[#This Row],[Order Date]])</f>
        <v>12</v>
      </c>
      <c r="X2557" s="8" t="str">
        <f>TEXT(SalesDataTable[[#This Row],[Order Date]],"mmm")</f>
        <v>Dec</v>
      </c>
    </row>
    <row r="2558" spans="1:24" ht="16">
      <c r="A2558" s="2">
        <v>13</v>
      </c>
      <c r="B2558" s="3">
        <v>46365</v>
      </c>
      <c r="C2558" s="5">
        <f>YEAR(SalesDataTable[[#This Row],[Order Date]])</f>
        <v>2026</v>
      </c>
      <c r="D2558" s="14" t="str">
        <f>"Q"&amp;ROUNDUP(MONTH(SalesDataTable[[#This Row],[Order Date]])/3,0)</f>
        <v>Q4</v>
      </c>
      <c r="E2558" s="5">
        <f>MONTH(SalesDataTable[[#This Row],[Order Date]])</f>
        <v>12</v>
      </c>
      <c r="F2558" s="5" t="str">
        <f>TEXT(SalesDataTable[[#This Row],[Order Date]], "MMM")</f>
        <v>Dec</v>
      </c>
      <c r="G2558" s="4" t="s">
        <v>6</v>
      </c>
      <c r="H2558" s="4" t="s">
        <v>27</v>
      </c>
      <c r="I2558" s="4" t="s">
        <v>2</v>
      </c>
      <c r="J2558" s="4" t="s">
        <v>3</v>
      </c>
      <c r="K2558" s="4" t="s">
        <v>9</v>
      </c>
      <c r="L2558" s="4" t="s">
        <v>17</v>
      </c>
      <c r="M2558" s="9">
        <v>6</v>
      </c>
      <c r="N2558" s="6">
        <v>143.16</v>
      </c>
      <c r="O2558" s="7">
        <v>0.15</v>
      </c>
      <c r="P2558" s="6">
        <v>80.349999999999994</v>
      </c>
      <c r="Q2558" s="6">
        <f t="shared" si="156"/>
        <v>730.11599999999999</v>
      </c>
      <c r="R2558" s="6">
        <f t="shared" si="157"/>
        <v>482.09999999999997</v>
      </c>
      <c r="S2558" s="6">
        <f t="shared" si="158"/>
        <v>248.01600000000002</v>
      </c>
      <c r="T2558" s="8">
        <f t="shared" si="159"/>
        <v>0.33969396643820987</v>
      </c>
      <c r="U2558" s="5">
        <f>YEAR(SalesDataTable[[#This Row],[Order Date]])</f>
        <v>2026</v>
      </c>
      <c r="V2558" s="8" t="str">
        <f>"Q"&amp;ROUNDUP(MONTH(SalesDataTable[[#This Row],[Order Date]])/3,0)</f>
        <v>Q4</v>
      </c>
      <c r="W2558" s="9">
        <f>MONTH(SalesDataTable[[#This Row],[Order Date]])</f>
        <v>12</v>
      </c>
      <c r="X2558" s="8" t="str">
        <f>TEXT(SalesDataTable[[#This Row],[Order Date]],"mmm")</f>
        <v>Dec</v>
      </c>
    </row>
    <row r="2559" spans="1:24" ht="16">
      <c r="A2559" s="2">
        <v>102</v>
      </c>
      <c r="B2559" s="3">
        <v>46365</v>
      </c>
      <c r="C2559" s="5">
        <f>YEAR(SalesDataTable[[#This Row],[Order Date]])</f>
        <v>2026</v>
      </c>
      <c r="D2559" s="14" t="str">
        <f>"Q"&amp;ROUNDUP(MONTH(SalesDataTable[[#This Row],[Order Date]])/3,0)</f>
        <v>Q4</v>
      </c>
      <c r="E2559" s="5">
        <f>MONTH(SalesDataTable[[#This Row],[Order Date]])</f>
        <v>12</v>
      </c>
      <c r="F2559" s="5" t="str">
        <f>TEXT(SalesDataTable[[#This Row],[Order Date]], "MMM")</f>
        <v>Dec</v>
      </c>
      <c r="G2559" s="4" t="s">
        <v>11</v>
      </c>
      <c r="H2559" s="4" t="s">
        <v>25</v>
      </c>
      <c r="I2559" s="4" t="s">
        <v>19</v>
      </c>
      <c r="J2559" s="4" t="s">
        <v>13</v>
      </c>
      <c r="K2559" s="4" t="s">
        <v>9</v>
      </c>
      <c r="L2559" s="4" t="s">
        <v>17</v>
      </c>
      <c r="M2559" s="9">
        <v>3</v>
      </c>
      <c r="N2559" s="6">
        <v>142.75</v>
      </c>
      <c r="O2559" s="7">
        <v>0.1</v>
      </c>
      <c r="P2559" s="6">
        <v>81.739999999999995</v>
      </c>
      <c r="Q2559" s="6">
        <f t="shared" si="156"/>
        <v>385.42500000000001</v>
      </c>
      <c r="R2559" s="6">
        <f t="shared" si="157"/>
        <v>245.21999999999997</v>
      </c>
      <c r="S2559" s="6">
        <f t="shared" si="158"/>
        <v>140.20500000000004</v>
      </c>
      <c r="T2559" s="8">
        <f t="shared" si="159"/>
        <v>0.3637672698968672</v>
      </c>
      <c r="U2559" s="5">
        <f>YEAR(SalesDataTable[[#This Row],[Order Date]])</f>
        <v>2026</v>
      </c>
      <c r="V2559" s="8" t="str">
        <f>"Q"&amp;ROUNDUP(MONTH(SalesDataTable[[#This Row],[Order Date]])/3,0)</f>
        <v>Q4</v>
      </c>
      <c r="W2559" s="9">
        <f>MONTH(SalesDataTable[[#This Row],[Order Date]])</f>
        <v>12</v>
      </c>
      <c r="X2559" s="8" t="str">
        <f>TEXT(SalesDataTable[[#This Row],[Order Date]],"mmm")</f>
        <v>Dec</v>
      </c>
    </row>
    <row r="2560" spans="1:24" ht="16">
      <c r="A2560" s="2">
        <v>519</v>
      </c>
      <c r="B2560" s="3">
        <v>46365</v>
      </c>
      <c r="C2560" s="5">
        <f>YEAR(SalesDataTable[[#This Row],[Order Date]])</f>
        <v>2026</v>
      </c>
      <c r="D2560" s="14" t="str">
        <f>"Q"&amp;ROUNDUP(MONTH(SalesDataTable[[#This Row],[Order Date]])/3,0)</f>
        <v>Q4</v>
      </c>
      <c r="E2560" s="5">
        <f>MONTH(SalesDataTable[[#This Row],[Order Date]])</f>
        <v>12</v>
      </c>
      <c r="F2560" s="5" t="str">
        <f>TEXT(SalesDataTable[[#This Row],[Order Date]], "MMM")</f>
        <v>Dec</v>
      </c>
      <c r="G2560" s="4" t="s">
        <v>6</v>
      </c>
      <c r="H2560" s="4" t="s">
        <v>43</v>
      </c>
      <c r="I2560" s="4" t="s">
        <v>19</v>
      </c>
      <c r="J2560" s="4" t="s">
        <v>3</v>
      </c>
      <c r="K2560" s="4" t="s">
        <v>34</v>
      </c>
      <c r="L2560" s="4" t="s">
        <v>42</v>
      </c>
      <c r="M2560" s="9">
        <v>2</v>
      </c>
      <c r="N2560" s="6">
        <v>36.03</v>
      </c>
      <c r="O2560" s="7">
        <v>0.1</v>
      </c>
      <c r="P2560" s="6">
        <v>13.54</v>
      </c>
      <c r="Q2560" s="6">
        <f t="shared" si="156"/>
        <v>64.853999999999999</v>
      </c>
      <c r="R2560" s="6">
        <f t="shared" si="157"/>
        <v>27.08</v>
      </c>
      <c r="S2560" s="6">
        <f t="shared" si="158"/>
        <v>37.774000000000001</v>
      </c>
      <c r="T2560" s="8">
        <f t="shared" si="159"/>
        <v>0.58244672649335427</v>
      </c>
      <c r="U2560" s="5">
        <f>YEAR(SalesDataTable[[#This Row],[Order Date]])</f>
        <v>2026</v>
      </c>
      <c r="V2560" s="8" t="str">
        <f>"Q"&amp;ROUNDUP(MONTH(SalesDataTable[[#This Row],[Order Date]])/3,0)</f>
        <v>Q4</v>
      </c>
      <c r="W2560" s="9">
        <f>MONTH(SalesDataTable[[#This Row],[Order Date]])</f>
        <v>12</v>
      </c>
      <c r="X2560" s="8" t="str">
        <f>TEXT(SalesDataTable[[#This Row],[Order Date]],"mmm")</f>
        <v>Dec</v>
      </c>
    </row>
    <row r="2561" spans="1:24" ht="16">
      <c r="A2561" s="2">
        <v>522</v>
      </c>
      <c r="B2561" s="3">
        <v>46365</v>
      </c>
      <c r="C2561" s="5">
        <f>YEAR(SalesDataTable[[#This Row],[Order Date]])</f>
        <v>2026</v>
      </c>
      <c r="D2561" s="14" t="str">
        <f>"Q"&amp;ROUNDUP(MONTH(SalesDataTable[[#This Row],[Order Date]])/3,0)</f>
        <v>Q4</v>
      </c>
      <c r="E2561" s="5">
        <f>MONTH(SalesDataTable[[#This Row],[Order Date]])</f>
        <v>12</v>
      </c>
      <c r="F2561" s="5" t="str">
        <f>TEXT(SalesDataTable[[#This Row],[Order Date]], "MMM")</f>
        <v>Dec</v>
      </c>
      <c r="G2561" s="4" t="s">
        <v>0</v>
      </c>
      <c r="H2561" s="4" t="s">
        <v>50</v>
      </c>
      <c r="I2561" s="4" t="s">
        <v>19</v>
      </c>
      <c r="J2561" s="4" t="s">
        <v>3</v>
      </c>
      <c r="K2561" s="4" t="s">
        <v>14</v>
      </c>
      <c r="L2561" s="4" t="s">
        <v>44</v>
      </c>
      <c r="M2561" s="9">
        <v>2</v>
      </c>
      <c r="N2561" s="6">
        <v>133.4</v>
      </c>
      <c r="O2561" s="7">
        <v>0</v>
      </c>
      <c r="P2561" s="6">
        <v>67.69</v>
      </c>
      <c r="Q2561" s="6">
        <f t="shared" si="156"/>
        <v>266.8</v>
      </c>
      <c r="R2561" s="6">
        <f t="shared" si="157"/>
        <v>135.38</v>
      </c>
      <c r="S2561" s="6">
        <f t="shared" si="158"/>
        <v>131.42000000000002</v>
      </c>
      <c r="T2561" s="8">
        <f t="shared" si="159"/>
        <v>0.49257871064467768</v>
      </c>
      <c r="U2561" s="5">
        <f>YEAR(SalesDataTable[[#This Row],[Order Date]])</f>
        <v>2026</v>
      </c>
      <c r="V2561" s="8" t="str">
        <f>"Q"&amp;ROUNDUP(MONTH(SalesDataTable[[#This Row],[Order Date]])/3,0)</f>
        <v>Q4</v>
      </c>
      <c r="W2561" s="9">
        <f>MONTH(SalesDataTable[[#This Row],[Order Date]])</f>
        <v>12</v>
      </c>
      <c r="X2561" s="8" t="str">
        <f>TEXT(SalesDataTable[[#This Row],[Order Date]],"mmm")</f>
        <v>Dec</v>
      </c>
    </row>
    <row r="2562" spans="1:24" ht="16">
      <c r="A2562" s="2">
        <v>798</v>
      </c>
      <c r="B2562" s="3">
        <v>46365</v>
      </c>
      <c r="C2562" s="5">
        <f>YEAR(SalesDataTable[[#This Row],[Order Date]])</f>
        <v>2026</v>
      </c>
      <c r="D2562" s="14" t="str">
        <f>"Q"&amp;ROUNDUP(MONTH(SalesDataTable[[#This Row],[Order Date]])/3,0)</f>
        <v>Q4</v>
      </c>
      <c r="E2562" s="5">
        <f>MONTH(SalesDataTable[[#This Row],[Order Date]])</f>
        <v>12</v>
      </c>
      <c r="F2562" s="5" t="str">
        <f>TEXT(SalesDataTable[[#This Row],[Order Date]], "MMM")</f>
        <v>Dec</v>
      </c>
      <c r="G2562" s="4" t="s">
        <v>11</v>
      </c>
      <c r="H2562" s="4" t="s">
        <v>12</v>
      </c>
      <c r="I2562" s="4" t="s">
        <v>19</v>
      </c>
      <c r="J2562" s="4" t="s">
        <v>3</v>
      </c>
      <c r="K2562" s="4" t="s">
        <v>23</v>
      </c>
      <c r="L2562" s="4" t="s">
        <v>29</v>
      </c>
      <c r="M2562" s="9">
        <v>3</v>
      </c>
      <c r="N2562" s="6">
        <v>199.31</v>
      </c>
      <c r="O2562" s="7">
        <v>0.05</v>
      </c>
      <c r="P2562" s="6">
        <v>101.19</v>
      </c>
      <c r="Q2562" s="6">
        <f t="shared" ref="Q2562:Q2625" si="160">M2562*N2562*(1-O2562)</f>
        <v>568.0335</v>
      </c>
      <c r="R2562" s="6">
        <f t="shared" ref="R2562:R2625" si="161">M2562*P2562</f>
        <v>303.57</v>
      </c>
      <c r="S2562" s="6">
        <f t="shared" ref="S2562:S2625" si="162">Q2562-R2562</f>
        <v>264.46350000000001</v>
      </c>
      <c r="T2562" s="8">
        <f t="shared" ref="T2562:T2625" si="163">IFERROR(S2562/Q2562,0)</f>
        <v>0.46557729429690325</v>
      </c>
      <c r="U2562" s="5">
        <f>YEAR(SalesDataTable[[#This Row],[Order Date]])</f>
        <v>2026</v>
      </c>
      <c r="V2562" s="8" t="str">
        <f>"Q"&amp;ROUNDUP(MONTH(SalesDataTable[[#This Row],[Order Date]])/3,0)</f>
        <v>Q4</v>
      </c>
      <c r="W2562" s="9">
        <f>MONTH(SalesDataTable[[#This Row],[Order Date]])</f>
        <v>12</v>
      </c>
      <c r="X2562" s="8" t="str">
        <f>TEXT(SalesDataTable[[#This Row],[Order Date]],"mmm")</f>
        <v>Dec</v>
      </c>
    </row>
    <row r="2563" spans="1:24" ht="16">
      <c r="A2563" s="2">
        <v>1746</v>
      </c>
      <c r="B2563" s="3">
        <v>46365</v>
      </c>
      <c r="C2563" s="5">
        <f>YEAR(SalesDataTable[[#This Row],[Order Date]])</f>
        <v>2026</v>
      </c>
      <c r="D2563" s="14" t="str">
        <f>"Q"&amp;ROUNDUP(MONTH(SalesDataTable[[#This Row],[Order Date]])/3,0)</f>
        <v>Q4</v>
      </c>
      <c r="E2563" s="5">
        <f>MONTH(SalesDataTable[[#This Row],[Order Date]])</f>
        <v>12</v>
      </c>
      <c r="F2563" s="5" t="str">
        <f>TEXT(SalesDataTable[[#This Row],[Order Date]], "MMM")</f>
        <v>Dec</v>
      </c>
      <c r="G2563" s="4" t="s">
        <v>6</v>
      </c>
      <c r="H2563" s="4" t="s">
        <v>41</v>
      </c>
      <c r="I2563" s="4" t="s">
        <v>2</v>
      </c>
      <c r="J2563" s="4" t="s">
        <v>16</v>
      </c>
      <c r="K2563" s="4" t="s">
        <v>14</v>
      </c>
      <c r="L2563" s="4" t="s">
        <v>32</v>
      </c>
      <c r="M2563" s="9">
        <v>1</v>
      </c>
      <c r="N2563" s="6">
        <v>47.44</v>
      </c>
      <c r="O2563" s="7">
        <v>0.15</v>
      </c>
      <c r="P2563" s="6">
        <v>17.899999999999999</v>
      </c>
      <c r="Q2563" s="6">
        <f t="shared" si="160"/>
        <v>40.323999999999998</v>
      </c>
      <c r="R2563" s="6">
        <f t="shared" si="161"/>
        <v>17.899999999999999</v>
      </c>
      <c r="S2563" s="6">
        <f t="shared" si="162"/>
        <v>22.423999999999999</v>
      </c>
      <c r="T2563" s="8">
        <f t="shared" si="163"/>
        <v>0.55609562543398472</v>
      </c>
      <c r="U2563" s="5">
        <f>YEAR(SalesDataTable[[#This Row],[Order Date]])</f>
        <v>2026</v>
      </c>
      <c r="V2563" s="8" t="str">
        <f>"Q"&amp;ROUNDUP(MONTH(SalesDataTable[[#This Row],[Order Date]])/3,0)</f>
        <v>Q4</v>
      </c>
      <c r="W2563" s="9">
        <f>MONTH(SalesDataTable[[#This Row],[Order Date]])</f>
        <v>12</v>
      </c>
      <c r="X2563" s="8" t="str">
        <f>TEXT(SalesDataTable[[#This Row],[Order Date]],"mmm")</f>
        <v>Dec</v>
      </c>
    </row>
    <row r="2564" spans="1:24" ht="16">
      <c r="A2564" s="2">
        <v>3412</v>
      </c>
      <c r="B2564" s="3">
        <v>46365</v>
      </c>
      <c r="C2564" s="5">
        <f>YEAR(SalesDataTable[[#This Row],[Order Date]])</f>
        <v>2026</v>
      </c>
      <c r="D2564" s="14" t="str">
        <f>"Q"&amp;ROUNDUP(MONTH(SalesDataTable[[#This Row],[Order Date]])/3,0)</f>
        <v>Q4</v>
      </c>
      <c r="E2564" s="5">
        <f>MONTH(SalesDataTable[[#This Row],[Order Date]])</f>
        <v>12</v>
      </c>
      <c r="F2564" s="5" t="str">
        <f>TEXT(SalesDataTable[[#This Row],[Order Date]], "MMM")</f>
        <v>Dec</v>
      </c>
      <c r="G2564" s="4" t="s">
        <v>0</v>
      </c>
      <c r="H2564" s="4" t="s">
        <v>1</v>
      </c>
      <c r="I2564" s="4" t="s">
        <v>8</v>
      </c>
      <c r="J2564" s="4" t="s">
        <v>16</v>
      </c>
      <c r="K2564" s="4" t="s">
        <v>9</v>
      </c>
      <c r="L2564" s="4" t="s">
        <v>17</v>
      </c>
      <c r="M2564" s="9">
        <v>10</v>
      </c>
      <c r="N2564" s="6">
        <v>145.30000000000001</v>
      </c>
      <c r="O2564" s="7">
        <v>0.1</v>
      </c>
      <c r="P2564" s="6">
        <v>79.7</v>
      </c>
      <c r="Q2564" s="6">
        <f t="shared" si="160"/>
        <v>1307.7</v>
      </c>
      <c r="R2564" s="6">
        <f t="shared" si="161"/>
        <v>797</v>
      </c>
      <c r="S2564" s="6">
        <f t="shared" si="162"/>
        <v>510.70000000000005</v>
      </c>
      <c r="T2564" s="8">
        <f t="shared" si="163"/>
        <v>0.39053299686472437</v>
      </c>
      <c r="U2564" s="5">
        <f>YEAR(SalesDataTable[[#This Row],[Order Date]])</f>
        <v>2026</v>
      </c>
      <c r="V2564" s="8" t="str">
        <f>"Q"&amp;ROUNDUP(MONTH(SalesDataTable[[#This Row],[Order Date]])/3,0)</f>
        <v>Q4</v>
      </c>
      <c r="W2564" s="9">
        <f>MONTH(SalesDataTable[[#This Row],[Order Date]])</f>
        <v>12</v>
      </c>
      <c r="X2564" s="8" t="str">
        <f>TEXT(SalesDataTable[[#This Row],[Order Date]],"mmm")</f>
        <v>Dec</v>
      </c>
    </row>
    <row r="2565" spans="1:24" ht="16">
      <c r="A2565" s="2">
        <v>175</v>
      </c>
      <c r="B2565" s="3">
        <v>46366</v>
      </c>
      <c r="C2565" s="5">
        <f>YEAR(SalesDataTable[[#This Row],[Order Date]])</f>
        <v>2026</v>
      </c>
      <c r="D2565" s="14" t="str">
        <f>"Q"&amp;ROUNDUP(MONTH(SalesDataTable[[#This Row],[Order Date]])/3,0)</f>
        <v>Q4</v>
      </c>
      <c r="E2565" s="5">
        <f>MONTH(SalesDataTable[[#This Row],[Order Date]])</f>
        <v>12</v>
      </c>
      <c r="F2565" s="5" t="str">
        <f>TEXT(SalesDataTable[[#This Row],[Order Date]], "MMM")</f>
        <v>Dec</v>
      </c>
      <c r="G2565" s="4" t="s">
        <v>0</v>
      </c>
      <c r="H2565" s="4" t="s">
        <v>1</v>
      </c>
      <c r="I2565" s="4" t="s">
        <v>28</v>
      </c>
      <c r="J2565" s="4" t="s">
        <v>13</v>
      </c>
      <c r="K2565" s="4" t="s">
        <v>4</v>
      </c>
      <c r="L2565" s="4" t="s">
        <v>5</v>
      </c>
      <c r="M2565" s="9">
        <v>1</v>
      </c>
      <c r="N2565" s="6">
        <v>81.010000000000005</v>
      </c>
      <c r="O2565" s="7">
        <v>0.2</v>
      </c>
      <c r="P2565" s="6">
        <v>41.51</v>
      </c>
      <c r="Q2565" s="6">
        <f t="shared" si="160"/>
        <v>64.808000000000007</v>
      </c>
      <c r="R2565" s="6">
        <f t="shared" si="161"/>
        <v>41.51</v>
      </c>
      <c r="S2565" s="6">
        <f t="shared" si="162"/>
        <v>23.298000000000009</v>
      </c>
      <c r="T2565" s="8">
        <f t="shared" si="163"/>
        <v>0.35949265522774976</v>
      </c>
      <c r="U2565" s="5">
        <f>YEAR(SalesDataTable[[#This Row],[Order Date]])</f>
        <v>2026</v>
      </c>
      <c r="V2565" s="8" t="str">
        <f>"Q"&amp;ROUNDUP(MONTH(SalesDataTable[[#This Row],[Order Date]])/3,0)</f>
        <v>Q4</v>
      </c>
      <c r="W2565" s="9">
        <f>MONTH(SalesDataTable[[#This Row],[Order Date]])</f>
        <v>12</v>
      </c>
      <c r="X2565" s="8" t="str">
        <f>TEXT(SalesDataTable[[#This Row],[Order Date]],"mmm")</f>
        <v>Dec</v>
      </c>
    </row>
    <row r="2566" spans="1:24" ht="16">
      <c r="A2566" s="2">
        <v>1014</v>
      </c>
      <c r="B2566" s="3">
        <v>46366</v>
      </c>
      <c r="C2566" s="5">
        <f>YEAR(SalesDataTable[[#This Row],[Order Date]])</f>
        <v>2026</v>
      </c>
      <c r="D2566" s="14" t="str">
        <f>"Q"&amp;ROUNDUP(MONTH(SalesDataTable[[#This Row],[Order Date]])/3,0)</f>
        <v>Q4</v>
      </c>
      <c r="E2566" s="5">
        <f>MONTH(SalesDataTable[[#This Row],[Order Date]])</f>
        <v>12</v>
      </c>
      <c r="F2566" s="5" t="str">
        <f>TEXT(SalesDataTable[[#This Row],[Order Date]], "MMM")</f>
        <v>Dec</v>
      </c>
      <c r="G2566" s="4" t="s">
        <v>20</v>
      </c>
      <c r="H2566" s="4" t="s">
        <v>31</v>
      </c>
      <c r="I2566" s="4" t="s">
        <v>28</v>
      </c>
      <c r="J2566" s="4" t="s">
        <v>13</v>
      </c>
      <c r="K2566" s="4" t="s">
        <v>14</v>
      </c>
      <c r="L2566" s="4" t="s">
        <v>15</v>
      </c>
      <c r="M2566" s="9">
        <v>2</v>
      </c>
      <c r="N2566" s="6">
        <v>35.619999999999997</v>
      </c>
      <c r="O2566" s="7">
        <v>0</v>
      </c>
      <c r="P2566" s="6">
        <v>13.62</v>
      </c>
      <c r="Q2566" s="6">
        <f t="shared" si="160"/>
        <v>71.239999999999995</v>
      </c>
      <c r="R2566" s="6">
        <f t="shared" si="161"/>
        <v>27.24</v>
      </c>
      <c r="S2566" s="6">
        <f t="shared" si="162"/>
        <v>44</v>
      </c>
      <c r="T2566" s="8">
        <f t="shared" si="163"/>
        <v>0.61763054463784395</v>
      </c>
      <c r="U2566" s="5">
        <f>YEAR(SalesDataTable[[#This Row],[Order Date]])</f>
        <v>2026</v>
      </c>
      <c r="V2566" s="8" t="str">
        <f>"Q"&amp;ROUNDUP(MONTH(SalesDataTable[[#This Row],[Order Date]])/3,0)</f>
        <v>Q4</v>
      </c>
      <c r="W2566" s="9">
        <f>MONTH(SalesDataTable[[#This Row],[Order Date]])</f>
        <v>12</v>
      </c>
      <c r="X2566" s="8" t="str">
        <f>TEXT(SalesDataTable[[#This Row],[Order Date]],"mmm")</f>
        <v>Dec</v>
      </c>
    </row>
    <row r="2567" spans="1:24" ht="16">
      <c r="A2567" s="2">
        <v>1763</v>
      </c>
      <c r="B2567" s="3">
        <v>46366</v>
      </c>
      <c r="C2567" s="5">
        <f>YEAR(SalesDataTable[[#This Row],[Order Date]])</f>
        <v>2026</v>
      </c>
      <c r="D2567" s="14" t="str">
        <f>"Q"&amp;ROUNDUP(MONTH(SalesDataTable[[#This Row],[Order Date]])/3,0)</f>
        <v>Q4</v>
      </c>
      <c r="E2567" s="5">
        <f>MONTH(SalesDataTable[[#This Row],[Order Date]])</f>
        <v>12</v>
      </c>
      <c r="F2567" s="5" t="str">
        <f>TEXT(SalesDataTable[[#This Row],[Order Date]], "MMM")</f>
        <v>Dec</v>
      </c>
      <c r="G2567" s="4" t="s">
        <v>0</v>
      </c>
      <c r="H2567" s="4" t="s">
        <v>1</v>
      </c>
      <c r="I2567" s="4" t="s">
        <v>2</v>
      </c>
      <c r="J2567" s="4" t="s">
        <v>13</v>
      </c>
      <c r="K2567" s="4" t="s">
        <v>4</v>
      </c>
      <c r="L2567" s="4" t="s">
        <v>22</v>
      </c>
      <c r="M2567" s="9">
        <v>2</v>
      </c>
      <c r="N2567" s="6">
        <v>49.88</v>
      </c>
      <c r="O2567" s="7">
        <v>0.05</v>
      </c>
      <c r="P2567" s="6">
        <v>22.31</v>
      </c>
      <c r="Q2567" s="6">
        <f t="shared" si="160"/>
        <v>94.772000000000006</v>
      </c>
      <c r="R2567" s="6">
        <f t="shared" si="161"/>
        <v>44.62</v>
      </c>
      <c r="S2567" s="6">
        <f t="shared" si="162"/>
        <v>50.152000000000008</v>
      </c>
      <c r="T2567" s="8">
        <f t="shared" si="163"/>
        <v>0.52918583547883347</v>
      </c>
      <c r="U2567" s="5">
        <f>YEAR(SalesDataTable[[#This Row],[Order Date]])</f>
        <v>2026</v>
      </c>
      <c r="V2567" s="8" t="str">
        <f>"Q"&amp;ROUNDUP(MONTH(SalesDataTable[[#This Row],[Order Date]])/3,0)</f>
        <v>Q4</v>
      </c>
      <c r="W2567" s="9">
        <f>MONTH(SalesDataTable[[#This Row],[Order Date]])</f>
        <v>12</v>
      </c>
      <c r="X2567" s="8" t="str">
        <f>TEXT(SalesDataTable[[#This Row],[Order Date]],"mmm")</f>
        <v>Dec</v>
      </c>
    </row>
    <row r="2568" spans="1:24" ht="16">
      <c r="A2568" s="2">
        <v>1863</v>
      </c>
      <c r="B2568" s="3">
        <v>46366</v>
      </c>
      <c r="C2568" s="5">
        <f>YEAR(SalesDataTable[[#This Row],[Order Date]])</f>
        <v>2026</v>
      </c>
      <c r="D2568" s="14" t="str">
        <f>"Q"&amp;ROUNDUP(MONTH(SalesDataTable[[#This Row],[Order Date]])/3,0)</f>
        <v>Q4</v>
      </c>
      <c r="E2568" s="5">
        <f>MONTH(SalesDataTable[[#This Row],[Order Date]])</f>
        <v>12</v>
      </c>
      <c r="F2568" s="5" t="str">
        <f>TEXT(SalesDataTable[[#This Row],[Order Date]], "MMM")</f>
        <v>Dec</v>
      </c>
      <c r="G2568" s="4" t="s">
        <v>20</v>
      </c>
      <c r="H2568" s="4" t="s">
        <v>31</v>
      </c>
      <c r="I2568" s="4" t="s">
        <v>28</v>
      </c>
      <c r="J2568" s="4" t="s">
        <v>3</v>
      </c>
      <c r="K2568" s="4" t="s">
        <v>4</v>
      </c>
      <c r="L2568" s="4" t="s">
        <v>30</v>
      </c>
      <c r="M2568" s="9">
        <v>1</v>
      </c>
      <c r="N2568" s="6">
        <v>101.18</v>
      </c>
      <c r="O2568" s="7">
        <v>0.05</v>
      </c>
      <c r="P2568" s="6">
        <v>49.12</v>
      </c>
      <c r="Q2568" s="6">
        <f t="shared" si="160"/>
        <v>96.120999999999995</v>
      </c>
      <c r="R2568" s="6">
        <f t="shared" si="161"/>
        <v>49.12</v>
      </c>
      <c r="S2568" s="6">
        <f t="shared" si="162"/>
        <v>47.000999999999998</v>
      </c>
      <c r="T2568" s="8">
        <f t="shared" si="163"/>
        <v>0.48897743469169069</v>
      </c>
      <c r="U2568" s="5">
        <f>YEAR(SalesDataTable[[#This Row],[Order Date]])</f>
        <v>2026</v>
      </c>
      <c r="V2568" s="8" t="str">
        <f>"Q"&amp;ROUNDUP(MONTH(SalesDataTable[[#This Row],[Order Date]])/3,0)</f>
        <v>Q4</v>
      </c>
      <c r="W2568" s="9">
        <f>MONTH(SalesDataTable[[#This Row],[Order Date]])</f>
        <v>12</v>
      </c>
      <c r="X2568" s="8" t="str">
        <f>TEXT(SalesDataTable[[#This Row],[Order Date]],"mmm")</f>
        <v>Dec</v>
      </c>
    </row>
    <row r="2569" spans="1:24" ht="16">
      <c r="A2569" s="2">
        <v>3466</v>
      </c>
      <c r="B2569" s="3">
        <v>46366</v>
      </c>
      <c r="C2569" s="5">
        <f>YEAR(SalesDataTable[[#This Row],[Order Date]])</f>
        <v>2026</v>
      </c>
      <c r="D2569" s="14" t="str">
        <f>"Q"&amp;ROUNDUP(MONTH(SalesDataTable[[#This Row],[Order Date]])/3,0)</f>
        <v>Q4</v>
      </c>
      <c r="E2569" s="5">
        <f>MONTH(SalesDataTable[[#This Row],[Order Date]])</f>
        <v>12</v>
      </c>
      <c r="F2569" s="5" t="str">
        <f>TEXT(SalesDataTable[[#This Row],[Order Date]], "MMM")</f>
        <v>Dec</v>
      </c>
      <c r="G2569" s="4" t="s">
        <v>6</v>
      </c>
      <c r="H2569" s="4" t="s">
        <v>43</v>
      </c>
      <c r="I2569" s="4" t="s">
        <v>19</v>
      </c>
      <c r="J2569" s="4" t="s">
        <v>16</v>
      </c>
      <c r="K2569" s="4" t="s">
        <v>34</v>
      </c>
      <c r="L2569" s="4" t="s">
        <v>42</v>
      </c>
      <c r="M2569" s="9">
        <v>2</v>
      </c>
      <c r="N2569" s="6">
        <v>36.64</v>
      </c>
      <c r="O2569" s="7">
        <v>0</v>
      </c>
      <c r="P2569" s="6">
        <v>13.7</v>
      </c>
      <c r="Q2569" s="6">
        <f t="shared" si="160"/>
        <v>73.28</v>
      </c>
      <c r="R2569" s="6">
        <f t="shared" si="161"/>
        <v>27.4</v>
      </c>
      <c r="S2569" s="6">
        <f t="shared" si="162"/>
        <v>45.88</v>
      </c>
      <c r="T2569" s="8">
        <f t="shared" si="163"/>
        <v>0.62609170305676853</v>
      </c>
      <c r="U2569" s="5">
        <f>YEAR(SalesDataTable[[#This Row],[Order Date]])</f>
        <v>2026</v>
      </c>
      <c r="V2569" s="8" t="str">
        <f>"Q"&amp;ROUNDUP(MONTH(SalesDataTable[[#This Row],[Order Date]])/3,0)</f>
        <v>Q4</v>
      </c>
      <c r="W2569" s="9">
        <f>MONTH(SalesDataTable[[#This Row],[Order Date]])</f>
        <v>12</v>
      </c>
      <c r="X2569" s="8" t="str">
        <f>TEXT(SalesDataTable[[#This Row],[Order Date]],"mmm")</f>
        <v>Dec</v>
      </c>
    </row>
    <row r="2570" spans="1:24" ht="16">
      <c r="A2570" s="2">
        <v>3630</v>
      </c>
      <c r="B2570" s="3">
        <v>46366</v>
      </c>
      <c r="C2570" s="5">
        <f>YEAR(SalesDataTable[[#This Row],[Order Date]])</f>
        <v>2026</v>
      </c>
      <c r="D2570" s="14" t="str">
        <f>"Q"&amp;ROUNDUP(MONTH(SalesDataTable[[#This Row],[Order Date]])/3,0)</f>
        <v>Q4</v>
      </c>
      <c r="E2570" s="5">
        <f>MONTH(SalesDataTable[[#This Row],[Order Date]])</f>
        <v>12</v>
      </c>
      <c r="F2570" s="5" t="str">
        <f>TEXT(SalesDataTable[[#This Row],[Order Date]], "MMM")</f>
        <v>Dec</v>
      </c>
      <c r="G2570" s="4" t="s">
        <v>6</v>
      </c>
      <c r="H2570" s="4" t="s">
        <v>43</v>
      </c>
      <c r="I2570" s="4" t="s">
        <v>19</v>
      </c>
      <c r="J2570" s="4" t="s">
        <v>3</v>
      </c>
      <c r="K2570" s="4" t="s">
        <v>4</v>
      </c>
      <c r="L2570" s="4" t="s">
        <v>26</v>
      </c>
      <c r="M2570" s="9">
        <v>3</v>
      </c>
      <c r="N2570" s="6">
        <v>39.979999999999997</v>
      </c>
      <c r="O2570" s="7">
        <v>0.1</v>
      </c>
      <c r="P2570" s="6">
        <v>16.989999999999998</v>
      </c>
      <c r="Q2570" s="6">
        <f t="shared" si="160"/>
        <v>107.946</v>
      </c>
      <c r="R2570" s="6">
        <f t="shared" si="161"/>
        <v>50.97</v>
      </c>
      <c r="S2570" s="6">
        <f t="shared" si="162"/>
        <v>56.975999999999999</v>
      </c>
      <c r="T2570" s="8">
        <f t="shared" si="163"/>
        <v>0.52781946528819967</v>
      </c>
      <c r="U2570" s="5">
        <f>YEAR(SalesDataTable[[#This Row],[Order Date]])</f>
        <v>2026</v>
      </c>
      <c r="V2570" s="8" t="str">
        <f>"Q"&amp;ROUNDUP(MONTH(SalesDataTable[[#This Row],[Order Date]])/3,0)</f>
        <v>Q4</v>
      </c>
      <c r="W2570" s="9">
        <f>MONTH(SalesDataTable[[#This Row],[Order Date]])</f>
        <v>12</v>
      </c>
      <c r="X2570" s="8" t="str">
        <f>TEXT(SalesDataTable[[#This Row],[Order Date]],"mmm")</f>
        <v>Dec</v>
      </c>
    </row>
    <row r="2571" spans="1:24" ht="16">
      <c r="A2571" s="2">
        <v>3633</v>
      </c>
      <c r="B2571" s="3">
        <v>46366</v>
      </c>
      <c r="C2571" s="5">
        <f>YEAR(SalesDataTable[[#This Row],[Order Date]])</f>
        <v>2026</v>
      </c>
      <c r="D2571" s="14" t="str">
        <f>"Q"&amp;ROUNDUP(MONTH(SalesDataTable[[#This Row],[Order Date]])/3,0)</f>
        <v>Q4</v>
      </c>
      <c r="E2571" s="5">
        <f>MONTH(SalesDataTable[[#This Row],[Order Date]])</f>
        <v>12</v>
      </c>
      <c r="F2571" s="5" t="str">
        <f>TEXT(SalesDataTable[[#This Row],[Order Date]], "MMM")</f>
        <v>Dec</v>
      </c>
      <c r="G2571" s="4" t="s">
        <v>20</v>
      </c>
      <c r="H2571" s="4" t="s">
        <v>21</v>
      </c>
      <c r="I2571" s="4" t="s">
        <v>28</v>
      </c>
      <c r="J2571" s="4" t="s">
        <v>16</v>
      </c>
      <c r="K2571" s="4" t="s">
        <v>9</v>
      </c>
      <c r="L2571" s="4" t="s">
        <v>17</v>
      </c>
      <c r="M2571" s="9">
        <v>3</v>
      </c>
      <c r="N2571" s="6">
        <v>144.16</v>
      </c>
      <c r="O2571" s="7">
        <v>0</v>
      </c>
      <c r="P2571" s="6">
        <v>77.36</v>
      </c>
      <c r="Q2571" s="6">
        <f t="shared" si="160"/>
        <v>432.48</v>
      </c>
      <c r="R2571" s="6">
        <f t="shared" si="161"/>
        <v>232.07999999999998</v>
      </c>
      <c r="S2571" s="6">
        <f t="shared" si="162"/>
        <v>200.40000000000003</v>
      </c>
      <c r="T2571" s="8">
        <f t="shared" si="163"/>
        <v>0.46337402885682583</v>
      </c>
      <c r="U2571" s="5">
        <f>YEAR(SalesDataTable[[#This Row],[Order Date]])</f>
        <v>2026</v>
      </c>
      <c r="V2571" s="8" t="str">
        <f>"Q"&amp;ROUNDUP(MONTH(SalesDataTable[[#This Row],[Order Date]])/3,0)</f>
        <v>Q4</v>
      </c>
      <c r="W2571" s="9">
        <f>MONTH(SalesDataTable[[#This Row],[Order Date]])</f>
        <v>12</v>
      </c>
      <c r="X2571" s="8" t="str">
        <f>TEXT(SalesDataTable[[#This Row],[Order Date]],"mmm")</f>
        <v>Dec</v>
      </c>
    </row>
    <row r="2572" spans="1:24" ht="16">
      <c r="A2572" s="2">
        <v>4</v>
      </c>
      <c r="B2572" s="3">
        <v>46367</v>
      </c>
      <c r="C2572" s="5">
        <f>YEAR(SalesDataTable[[#This Row],[Order Date]])</f>
        <v>2026</v>
      </c>
      <c r="D2572" s="14" t="str">
        <f>"Q"&amp;ROUNDUP(MONTH(SalesDataTable[[#This Row],[Order Date]])/3,0)</f>
        <v>Q4</v>
      </c>
      <c r="E2572" s="5">
        <f>MONTH(SalesDataTable[[#This Row],[Order Date]])</f>
        <v>12</v>
      </c>
      <c r="F2572" s="5" t="str">
        <f>TEXT(SalesDataTable[[#This Row],[Order Date]], "MMM")</f>
        <v>Dec</v>
      </c>
      <c r="G2572" s="4" t="s">
        <v>20</v>
      </c>
      <c r="H2572" s="4" t="s">
        <v>21</v>
      </c>
      <c r="I2572" s="4" t="s">
        <v>2</v>
      </c>
      <c r="J2572" s="4" t="s">
        <v>13</v>
      </c>
      <c r="K2572" s="4" t="s">
        <v>4</v>
      </c>
      <c r="L2572" s="4" t="s">
        <v>30</v>
      </c>
      <c r="M2572" s="9">
        <v>1</v>
      </c>
      <c r="N2572" s="6">
        <v>102.98</v>
      </c>
      <c r="O2572" s="7">
        <v>0.1</v>
      </c>
      <c r="P2572" s="6">
        <v>51.45</v>
      </c>
      <c r="Q2572" s="6">
        <f t="shared" si="160"/>
        <v>92.682000000000002</v>
      </c>
      <c r="R2572" s="6">
        <f t="shared" si="161"/>
        <v>51.45</v>
      </c>
      <c r="S2572" s="6">
        <f t="shared" si="162"/>
        <v>41.231999999999999</v>
      </c>
      <c r="T2572" s="8">
        <f t="shared" si="163"/>
        <v>0.4448760277076455</v>
      </c>
      <c r="U2572" s="5">
        <f>YEAR(SalesDataTable[[#This Row],[Order Date]])</f>
        <v>2026</v>
      </c>
      <c r="V2572" s="8" t="str">
        <f>"Q"&amp;ROUNDUP(MONTH(SalesDataTable[[#This Row],[Order Date]])/3,0)</f>
        <v>Q4</v>
      </c>
      <c r="W2572" s="9">
        <f>MONTH(SalesDataTable[[#This Row],[Order Date]])</f>
        <v>12</v>
      </c>
      <c r="X2572" s="8" t="str">
        <f>TEXT(SalesDataTable[[#This Row],[Order Date]],"mmm")</f>
        <v>Dec</v>
      </c>
    </row>
    <row r="2573" spans="1:24" ht="16">
      <c r="A2573" s="2">
        <v>70</v>
      </c>
      <c r="B2573" s="3">
        <v>46367</v>
      </c>
      <c r="C2573" s="5">
        <f>YEAR(SalesDataTable[[#This Row],[Order Date]])</f>
        <v>2026</v>
      </c>
      <c r="D2573" s="14" t="str">
        <f>"Q"&amp;ROUNDUP(MONTH(SalesDataTable[[#This Row],[Order Date]])/3,0)</f>
        <v>Q4</v>
      </c>
      <c r="E2573" s="5">
        <f>MONTH(SalesDataTable[[#This Row],[Order Date]])</f>
        <v>12</v>
      </c>
      <c r="F2573" s="5" t="str">
        <f>TEXT(SalesDataTable[[#This Row],[Order Date]], "MMM")</f>
        <v>Dec</v>
      </c>
      <c r="G2573" s="4" t="s">
        <v>20</v>
      </c>
      <c r="H2573" s="4" t="s">
        <v>47</v>
      </c>
      <c r="I2573" s="4" t="s">
        <v>2</v>
      </c>
      <c r="J2573" s="4" t="s">
        <v>13</v>
      </c>
      <c r="K2573" s="4" t="s">
        <v>34</v>
      </c>
      <c r="L2573" s="4" t="s">
        <v>38</v>
      </c>
      <c r="M2573" s="9">
        <v>2</v>
      </c>
      <c r="N2573" s="6">
        <v>122.49</v>
      </c>
      <c r="O2573" s="7">
        <v>0.15</v>
      </c>
      <c r="P2573" s="6">
        <v>70.930000000000007</v>
      </c>
      <c r="Q2573" s="6">
        <f t="shared" si="160"/>
        <v>208.23299999999998</v>
      </c>
      <c r="R2573" s="6">
        <f t="shared" si="161"/>
        <v>141.86000000000001</v>
      </c>
      <c r="S2573" s="6">
        <f t="shared" si="162"/>
        <v>66.372999999999962</v>
      </c>
      <c r="T2573" s="8">
        <f t="shared" si="163"/>
        <v>0.31874390706564265</v>
      </c>
      <c r="U2573" s="5">
        <f>YEAR(SalesDataTable[[#This Row],[Order Date]])</f>
        <v>2026</v>
      </c>
      <c r="V2573" s="8" t="str">
        <f>"Q"&amp;ROUNDUP(MONTH(SalesDataTable[[#This Row],[Order Date]])/3,0)</f>
        <v>Q4</v>
      </c>
      <c r="W2573" s="9">
        <f>MONTH(SalesDataTable[[#This Row],[Order Date]])</f>
        <v>12</v>
      </c>
      <c r="X2573" s="8" t="str">
        <f>TEXT(SalesDataTable[[#This Row],[Order Date]],"mmm")</f>
        <v>Dec</v>
      </c>
    </row>
    <row r="2574" spans="1:24" ht="16">
      <c r="A2574" s="2">
        <v>948</v>
      </c>
      <c r="B2574" s="3">
        <v>46367</v>
      </c>
      <c r="C2574" s="5">
        <f>YEAR(SalesDataTable[[#This Row],[Order Date]])</f>
        <v>2026</v>
      </c>
      <c r="D2574" s="14" t="str">
        <f>"Q"&amp;ROUNDUP(MONTH(SalesDataTable[[#This Row],[Order Date]])/3,0)</f>
        <v>Q4</v>
      </c>
      <c r="E2574" s="5">
        <f>MONTH(SalesDataTable[[#This Row],[Order Date]])</f>
        <v>12</v>
      </c>
      <c r="F2574" s="5" t="str">
        <f>TEXT(SalesDataTable[[#This Row],[Order Date]], "MMM")</f>
        <v>Dec</v>
      </c>
      <c r="G2574" s="4" t="s">
        <v>6</v>
      </c>
      <c r="H2574" s="4" t="s">
        <v>41</v>
      </c>
      <c r="I2574" s="4" t="s">
        <v>28</v>
      </c>
      <c r="J2574" s="4" t="s">
        <v>13</v>
      </c>
      <c r="K2574" s="4" t="s">
        <v>9</v>
      </c>
      <c r="L2574" s="4" t="s">
        <v>17</v>
      </c>
      <c r="M2574" s="9">
        <v>1</v>
      </c>
      <c r="N2574" s="6">
        <v>141.74</v>
      </c>
      <c r="O2574" s="7">
        <v>0.15</v>
      </c>
      <c r="P2574" s="6">
        <v>78.97</v>
      </c>
      <c r="Q2574" s="6">
        <f t="shared" si="160"/>
        <v>120.479</v>
      </c>
      <c r="R2574" s="6">
        <f t="shared" si="161"/>
        <v>78.97</v>
      </c>
      <c r="S2574" s="6">
        <f t="shared" si="162"/>
        <v>41.509</v>
      </c>
      <c r="T2574" s="8">
        <f t="shared" si="163"/>
        <v>0.34453307215365336</v>
      </c>
      <c r="U2574" s="5">
        <f>YEAR(SalesDataTable[[#This Row],[Order Date]])</f>
        <v>2026</v>
      </c>
      <c r="V2574" s="8" t="str">
        <f>"Q"&amp;ROUNDUP(MONTH(SalesDataTable[[#This Row],[Order Date]])/3,0)</f>
        <v>Q4</v>
      </c>
      <c r="W2574" s="9">
        <f>MONTH(SalesDataTable[[#This Row],[Order Date]])</f>
        <v>12</v>
      </c>
      <c r="X2574" s="8" t="str">
        <f>TEXT(SalesDataTable[[#This Row],[Order Date]],"mmm")</f>
        <v>Dec</v>
      </c>
    </row>
    <row r="2575" spans="1:24" ht="16">
      <c r="A2575" s="2">
        <v>1957</v>
      </c>
      <c r="B2575" s="3">
        <v>46367</v>
      </c>
      <c r="C2575" s="5">
        <f>YEAR(SalesDataTable[[#This Row],[Order Date]])</f>
        <v>2026</v>
      </c>
      <c r="D2575" s="14" t="str">
        <f>"Q"&amp;ROUNDUP(MONTH(SalesDataTable[[#This Row],[Order Date]])/3,0)</f>
        <v>Q4</v>
      </c>
      <c r="E2575" s="5">
        <f>MONTH(SalesDataTable[[#This Row],[Order Date]])</f>
        <v>12</v>
      </c>
      <c r="F2575" s="5" t="str">
        <f>TEXT(SalesDataTable[[#This Row],[Order Date]], "MMM")</f>
        <v>Dec</v>
      </c>
      <c r="G2575" s="4" t="s">
        <v>20</v>
      </c>
      <c r="H2575" s="4" t="s">
        <v>31</v>
      </c>
      <c r="I2575" s="4" t="s">
        <v>2</v>
      </c>
      <c r="J2575" s="4" t="s">
        <v>3</v>
      </c>
      <c r="K2575" s="4" t="s">
        <v>4</v>
      </c>
      <c r="L2575" s="4" t="s">
        <v>26</v>
      </c>
      <c r="M2575" s="9">
        <v>6</v>
      </c>
      <c r="N2575" s="6">
        <v>39.44</v>
      </c>
      <c r="O2575" s="7">
        <v>0.1</v>
      </c>
      <c r="P2575" s="6">
        <v>16.89</v>
      </c>
      <c r="Q2575" s="6">
        <f t="shared" si="160"/>
        <v>212.976</v>
      </c>
      <c r="R2575" s="6">
        <f t="shared" si="161"/>
        <v>101.34</v>
      </c>
      <c r="S2575" s="6">
        <f t="shared" si="162"/>
        <v>111.636</v>
      </c>
      <c r="T2575" s="8">
        <f t="shared" si="163"/>
        <v>0.52417173766058145</v>
      </c>
      <c r="U2575" s="5">
        <f>YEAR(SalesDataTable[[#This Row],[Order Date]])</f>
        <v>2026</v>
      </c>
      <c r="V2575" s="8" t="str">
        <f>"Q"&amp;ROUNDUP(MONTH(SalesDataTable[[#This Row],[Order Date]])/3,0)</f>
        <v>Q4</v>
      </c>
      <c r="W2575" s="9">
        <f>MONTH(SalesDataTable[[#This Row],[Order Date]])</f>
        <v>12</v>
      </c>
      <c r="X2575" s="8" t="str">
        <f>TEXT(SalesDataTable[[#This Row],[Order Date]],"mmm")</f>
        <v>Dec</v>
      </c>
    </row>
    <row r="2576" spans="1:24" ht="16">
      <c r="A2576" s="2">
        <v>3097</v>
      </c>
      <c r="B2576" s="3">
        <v>46367</v>
      </c>
      <c r="C2576" s="5">
        <f>YEAR(SalesDataTable[[#This Row],[Order Date]])</f>
        <v>2026</v>
      </c>
      <c r="D2576" s="14" t="str">
        <f>"Q"&amp;ROUNDUP(MONTH(SalesDataTable[[#This Row],[Order Date]])/3,0)</f>
        <v>Q4</v>
      </c>
      <c r="E2576" s="5">
        <f>MONTH(SalesDataTable[[#This Row],[Order Date]])</f>
        <v>12</v>
      </c>
      <c r="F2576" s="5" t="str">
        <f>TEXT(SalesDataTable[[#This Row],[Order Date]], "MMM")</f>
        <v>Dec</v>
      </c>
      <c r="G2576" s="4" t="s">
        <v>11</v>
      </c>
      <c r="H2576" s="4" t="s">
        <v>18</v>
      </c>
      <c r="I2576" s="4" t="s">
        <v>19</v>
      </c>
      <c r="J2576" s="4" t="s">
        <v>3</v>
      </c>
      <c r="K2576" s="4" t="s">
        <v>4</v>
      </c>
      <c r="L2576" s="4" t="s">
        <v>22</v>
      </c>
      <c r="M2576" s="9">
        <v>1</v>
      </c>
      <c r="N2576" s="6">
        <v>49.64</v>
      </c>
      <c r="O2576" s="7">
        <v>0.1</v>
      </c>
      <c r="P2576" s="6">
        <v>22</v>
      </c>
      <c r="Q2576" s="6">
        <f t="shared" si="160"/>
        <v>44.676000000000002</v>
      </c>
      <c r="R2576" s="6">
        <f t="shared" si="161"/>
        <v>22</v>
      </c>
      <c r="S2576" s="6">
        <f t="shared" si="162"/>
        <v>22.676000000000002</v>
      </c>
      <c r="T2576" s="8">
        <f t="shared" si="163"/>
        <v>0.50756558331094992</v>
      </c>
      <c r="U2576" s="5">
        <f>YEAR(SalesDataTable[[#This Row],[Order Date]])</f>
        <v>2026</v>
      </c>
      <c r="V2576" s="8" t="str">
        <f>"Q"&amp;ROUNDUP(MONTH(SalesDataTable[[#This Row],[Order Date]])/3,0)</f>
        <v>Q4</v>
      </c>
      <c r="W2576" s="9">
        <f>MONTH(SalesDataTable[[#This Row],[Order Date]])</f>
        <v>12</v>
      </c>
      <c r="X2576" s="8" t="str">
        <f>TEXT(SalesDataTable[[#This Row],[Order Date]],"mmm")</f>
        <v>Dec</v>
      </c>
    </row>
    <row r="2577" spans="1:24" ht="16">
      <c r="A2577" s="2">
        <v>3649</v>
      </c>
      <c r="B2577" s="3">
        <v>46367</v>
      </c>
      <c r="C2577" s="5">
        <f>YEAR(SalesDataTable[[#This Row],[Order Date]])</f>
        <v>2026</v>
      </c>
      <c r="D2577" s="14" t="str">
        <f>"Q"&amp;ROUNDUP(MONTH(SalesDataTable[[#This Row],[Order Date]])/3,0)</f>
        <v>Q4</v>
      </c>
      <c r="E2577" s="5">
        <f>MONTH(SalesDataTable[[#This Row],[Order Date]])</f>
        <v>12</v>
      </c>
      <c r="F2577" s="5" t="str">
        <f>TEXT(SalesDataTable[[#This Row],[Order Date]], "MMM")</f>
        <v>Dec</v>
      </c>
      <c r="G2577" s="4" t="s">
        <v>11</v>
      </c>
      <c r="H2577" s="4" t="s">
        <v>12</v>
      </c>
      <c r="I2577" s="4" t="s">
        <v>2</v>
      </c>
      <c r="J2577" s="4" t="s">
        <v>13</v>
      </c>
      <c r="K2577" s="4" t="s">
        <v>14</v>
      </c>
      <c r="L2577" s="4" t="s">
        <v>48</v>
      </c>
      <c r="M2577" s="9">
        <v>1</v>
      </c>
      <c r="N2577" s="6">
        <v>164.29</v>
      </c>
      <c r="O2577" s="7">
        <v>0.05</v>
      </c>
      <c r="P2577" s="6">
        <v>88.66</v>
      </c>
      <c r="Q2577" s="6">
        <f t="shared" si="160"/>
        <v>156.07549999999998</v>
      </c>
      <c r="R2577" s="6">
        <f t="shared" si="161"/>
        <v>88.66</v>
      </c>
      <c r="S2577" s="6">
        <f t="shared" si="162"/>
        <v>67.41549999999998</v>
      </c>
      <c r="T2577" s="8">
        <f t="shared" si="163"/>
        <v>0.43194159237035917</v>
      </c>
      <c r="U2577" s="5">
        <f>YEAR(SalesDataTable[[#This Row],[Order Date]])</f>
        <v>2026</v>
      </c>
      <c r="V2577" s="8" t="str">
        <f>"Q"&amp;ROUNDUP(MONTH(SalesDataTable[[#This Row],[Order Date]])/3,0)</f>
        <v>Q4</v>
      </c>
      <c r="W2577" s="9">
        <f>MONTH(SalesDataTable[[#This Row],[Order Date]])</f>
        <v>12</v>
      </c>
      <c r="X2577" s="8" t="str">
        <f>TEXT(SalesDataTable[[#This Row],[Order Date]],"mmm")</f>
        <v>Dec</v>
      </c>
    </row>
    <row r="2578" spans="1:24" ht="16">
      <c r="A2578" s="2">
        <v>3963</v>
      </c>
      <c r="B2578" s="3">
        <v>46367</v>
      </c>
      <c r="C2578" s="5">
        <f>YEAR(SalesDataTable[[#This Row],[Order Date]])</f>
        <v>2026</v>
      </c>
      <c r="D2578" s="14" t="str">
        <f>"Q"&amp;ROUNDUP(MONTH(SalesDataTable[[#This Row],[Order Date]])/3,0)</f>
        <v>Q4</v>
      </c>
      <c r="E2578" s="5">
        <f>MONTH(SalesDataTable[[#This Row],[Order Date]])</f>
        <v>12</v>
      </c>
      <c r="F2578" s="5" t="str">
        <f>TEXT(SalesDataTable[[#This Row],[Order Date]], "MMM")</f>
        <v>Dec</v>
      </c>
      <c r="G2578" s="4" t="s">
        <v>20</v>
      </c>
      <c r="H2578" s="4" t="s">
        <v>33</v>
      </c>
      <c r="I2578" s="4" t="s">
        <v>2</v>
      </c>
      <c r="J2578" s="4" t="s">
        <v>3</v>
      </c>
      <c r="K2578" s="4" t="s">
        <v>14</v>
      </c>
      <c r="L2578" s="4" t="s">
        <v>15</v>
      </c>
      <c r="M2578" s="9">
        <v>1</v>
      </c>
      <c r="N2578" s="6">
        <v>35.81</v>
      </c>
      <c r="O2578" s="7">
        <v>0</v>
      </c>
      <c r="P2578" s="6">
        <v>13.28</v>
      </c>
      <c r="Q2578" s="6">
        <f t="shared" si="160"/>
        <v>35.81</v>
      </c>
      <c r="R2578" s="6">
        <f t="shared" si="161"/>
        <v>13.28</v>
      </c>
      <c r="S2578" s="6">
        <f t="shared" si="162"/>
        <v>22.53</v>
      </c>
      <c r="T2578" s="8">
        <f t="shared" si="163"/>
        <v>0.62915386763473891</v>
      </c>
      <c r="U2578" s="5">
        <f>YEAR(SalesDataTable[[#This Row],[Order Date]])</f>
        <v>2026</v>
      </c>
      <c r="V2578" s="8" t="str">
        <f>"Q"&amp;ROUNDUP(MONTH(SalesDataTable[[#This Row],[Order Date]])/3,0)</f>
        <v>Q4</v>
      </c>
      <c r="W2578" s="9">
        <f>MONTH(SalesDataTable[[#This Row],[Order Date]])</f>
        <v>12</v>
      </c>
      <c r="X2578" s="8" t="str">
        <f>TEXT(SalesDataTable[[#This Row],[Order Date]],"mmm")</f>
        <v>Dec</v>
      </c>
    </row>
    <row r="2579" spans="1:24" ht="16">
      <c r="A2579" s="2">
        <v>4305</v>
      </c>
      <c r="B2579" s="3">
        <v>46367</v>
      </c>
      <c r="C2579" s="5">
        <f>YEAR(SalesDataTable[[#This Row],[Order Date]])</f>
        <v>2026</v>
      </c>
      <c r="D2579" s="14" t="str">
        <f>"Q"&amp;ROUNDUP(MONTH(SalesDataTable[[#This Row],[Order Date]])/3,0)</f>
        <v>Q4</v>
      </c>
      <c r="E2579" s="5">
        <f>MONTH(SalesDataTable[[#This Row],[Order Date]])</f>
        <v>12</v>
      </c>
      <c r="F2579" s="5" t="str">
        <f>TEXT(SalesDataTable[[#This Row],[Order Date]], "MMM")</f>
        <v>Dec</v>
      </c>
      <c r="G2579" s="4" t="s">
        <v>0</v>
      </c>
      <c r="H2579" s="4" t="s">
        <v>36</v>
      </c>
      <c r="I2579" s="4" t="s">
        <v>19</v>
      </c>
      <c r="J2579" s="4" t="s">
        <v>13</v>
      </c>
      <c r="K2579" s="4" t="s">
        <v>34</v>
      </c>
      <c r="L2579" s="4" t="s">
        <v>35</v>
      </c>
      <c r="M2579" s="9">
        <v>1</v>
      </c>
      <c r="N2579" s="6">
        <v>41.31</v>
      </c>
      <c r="O2579" s="7">
        <v>0.05</v>
      </c>
      <c r="P2579" s="6">
        <v>14.56</v>
      </c>
      <c r="Q2579" s="6">
        <f t="shared" si="160"/>
        <v>39.244500000000002</v>
      </c>
      <c r="R2579" s="6">
        <f t="shared" si="161"/>
        <v>14.56</v>
      </c>
      <c r="S2579" s="6">
        <f t="shared" si="162"/>
        <v>24.6845</v>
      </c>
      <c r="T2579" s="8">
        <f t="shared" si="163"/>
        <v>0.62899259768884808</v>
      </c>
      <c r="U2579" s="5">
        <f>YEAR(SalesDataTable[[#This Row],[Order Date]])</f>
        <v>2026</v>
      </c>
      <c r="V2579" s="8" t="str">
        <f>"Q"&amp;ROUNDUP(MONTH(SalesDataTable[[#This Row],[Order Date]])/3,0)</f>
        <v>Q4</v>
      </c>
      <c r="W2579" s="9">
        <f>MONTH(SalesDataTable[[#This Row],[Order Date]])</f>
        <v>12</v>
      </c>
      <c r="X2579" s="8" t="str">
        <f>TEXT(SalesDataTable[[#This Row],[Order Date]],"mmm")</f>
        <v>Dec</v>
      </c>
    </row>
    <row r="2580" spans="1:24" ht="16">
      <c r="A2580" s="2">
        <v>4942</v>
      </c>
      <c r="B2580" s="3">
        <v>46367</v>
      </c>
      <c r="C2580" s="5">
        <f>YEAR(SalesDataTable[[#This Row],[Order Date]])</f>
        <v>2026</v>
      </c>
      <c r="D2580" s="14" t="str">
        <f>"Q"&amp;ROUNDUP(MONTH(SalesDataTable[[#This Row],[Order Date]])/3,0)</f>
        <v>Q4</v>
      </c>
      <c r="E2580" s="5">
        <f>MONTH(SalesDataTable[[#This Row],[Order Date]])</f>
        <v>12</v>
      </c>
      <c r="F2580" s="5" t="str">
        <f>TEXT(SalesDataTable[[#This Row],[Order Date]], "MMM")</f>
        <v>Dec</v>
      </c>
      <c r="G2580" s="4" t="s">
        <v>20</v>
      </c>
      <c r="H2580" s="4" t="s">
        <v>47</v>
      </c>
      <c r="I2580" s="4" t="s">
        <v>28</v>
      </c>
      <c r="J2580" s="4" t="s">
        <v>13</v>
      </c>
      <c r="K2580" s="4" t="s">
        <v>14</v>
      </c>
      <c r="L2580" s="4" t="s">
        <v>15</v>
      </c>
      <c r="M2580" s="9">
        <v>3</v>
      </c>
      <c r="N2580" s="6">
        <v>36.6</v>
      </c>
      <c r="O2580" s="7">
        <v>0.15</v>
      </c>
      <c r="P2580" s="6">
        <v>13.95</v>
      </c>
      <c r="Q2580" s="6">
        <f t="shared" si="160"/>
        <v>93.330000000000013</v>
      </c>
      <c r="R2580" s="6">
        <f t="shared" si="161"/>
        <v>41.849999999999994</v>
      </c>
      <c r="S2580" s="6">
        <f t="shared" si="162"/>
        <v>51.480000000000018</v>
      </c>
      <c r="T2580" s="8">
        <f t="shared" si="163"/>
        <v>0.55159112825458068</v>
      </c>
      <c r="U2580" s="5">
        <f>YEAR(SalesDataTable[[#This Row],[Order Date]])</f>
        <v>2026</v>
      </c>
      <c r="V2580" s="8" t="str">
        <f>"Q"&amp;ROUNDUP(MONTH(SalesDataTable[[#This Row],[Order Date]])/3,0)</f>
        <v>Q4</v>
      </c>
      <c r="W2580" s="9">
        <f>MONTH(SalesDataTable[[#This Row],[Order Date]])</f>
        <v>12</v>
      </c>
      <c r="X2580" s="8" t="str">
        <f>TEXT(SalesDataTable[[#This Row],[Order Date]],"mmm")</f>
        <v>Dec</v>
      </c>
    </row>
    <row r="2581" spans="1:24" ht="16">
      <c r="A2581" s="2">
        <v>19</v>
      </c>
      <c r="B2581" s="3">
        <v>46368</v>
      </c>
      <c r="C2581" s="5">
        <f>YEAR(SalesDataTable[[#This Row],[Order Date]])</f>
        <v>2026</v>
      </c>
      <c r="D2581" s="14" t="str">
        <f>"Q"&amp;ROUNDUP(MONTH(SalesDataTable[[#This Row],[Order Date]])/3,0)</f>
        <v>Q4</v>
      </c>
      <c r="E2581" s="5">
        <f>MONTH(SalesDataTable[[#This Row],[Order Date]])</f>
        <v>12</v>
      </c>
      <c r="F2581" s="5" t="str">
        <f>TEXT(SalesDataTable[[#This Row],[Order Date]], "MMM")</f>
        <v>Dec</v>
      </c>
      <c r="G2581" s="4" t="s">
        <v>6</v>
      </c>
      <c r="H2581" s="4" t="s">
        <v>7</v>
      </c>
      <c r="I2581" s="4" t="s">
        <v>2</v>
      </c>
      <c r="J2581" s="4" t="s">
        <v>13</v>
      </c>
      <c r="K2581" s="4" t="s">
        <v>4</v>
      </c>
      <c r="L2581" s="4" t="s">
        <v>22</v>
      </c>
      <c r="M2581" s="9">
        <v>5</v>
      </c>
      <c r="N2581" s="6">
        <v>49.59</v>
      </c>
      <c r="O2581" s="7">
        <v>0</v>
      </c>
      <c r="P2581" s="6">
        <v>22.63</v>
      </c>
      <c r="Q2581" s="6">
        <f t="shared" si="160"/>
        <v>247.95000000000002</v>
      </c>
      <c r="R2581" s="6">
        <f t="shared" si="161"/>
        <v>113.14999999999999</v>
      </c>
      <c r="S2581" s="6">
        <f t="shared" si="162"/>
        <v>134.80000000000001</v>
      </c>
      <c r="T2581" s="8">
        <f t="shared" si="163"/>
        <v>0.54365799556362171</v>
      </c>
      <c r="U2581" s="5">
        <f>YEAR(SalesDataTable[[#This Row],[Order Date]])</f>
        <v>2026</v>
      </c>
      <c r="V2581" s="8" t="str">
        <f>"Q"&amp;ROUNDUP(MONTH(SalesDataTable[[#This Row],[Order Date]])/3,0)</f>
        <v>Q4</v>
      </c>
      <c r="W2581" s="9">
        <f>MONTH(SalesDataTable[[#This Row],[Order Date]])</f>
        <v>12</v>
      </c>
      <c r="X2581" s="8" t="str">
        <f>TEXT(SalesDataTable[[#This Row],[Order Date]],"mmm")</f>
        <v>Dec</v>
      </c>
    </row>
    <row r="2582" spans="1:24" ht="16">
      <c r="A2582" s="2">
        <v>4963</v>
      </c>
      <c r="B2582" s="3">
        <v>46368</v>
      </c>
      <c r="C2582" s="5">
        <f>YEAR(SalesDataTable[[#This Row],[Order Date]])</f>
        <v>2026</v>
      </c>
      <c r="D2582" s="14" t="str">
        <f>"Q"&amp;ROUNDUP(MONTH(SalesDataTable[[#This Row],[Order Date]])/3,0)</f>
        <v>Q4</v>
      </c>
      <c r="E2582" s="5">
        <f>MONTH(SalesDataTable[[#This Row],[Order Date]])</f>
        <v>12</v>
      </c>
      <c r="F2582" s="5" t="str">
        <f>TEXT(SalesDataTable[[#This Row],[Order Date]], "MMM")</f>
        <v>Dec</v>
      </c>
      <c r="G2582" s="4" t="s">
        <v>0</v>
      </c>
      <c r="H2582" s="4" t="s">
        <v>1</v>
      </c>
      <c r="I2582" s="4" t="s">
        <v>2</v>
      </c>
      <c r="J2582" s="4" t="s">
        <v>13</v>
      </c>
      <c r="K2582" s="4" t="s">
        <v>9</v>
      </c>
      <c r="L2582" s="4" t="s">
        <v>46</v>
      </c>
      <c r="M2582" s="9">
        <v>5</v>
      </c>
      <c r="N2582" s="6">
        <v>72.3</v>
      </c>
      <c r="O2582" s="7">
        <v>0.05</v>
      </c>
      <c r="P2582" s="6">
        <v>31.73</v>
      </c>
      <c r="Q2582" s="6">
        <f t="shared" si="160"/>
        <v>343.42500000000001</v>
      </c>
      <c r="R2582" s="6">
        <f t="shared" si="161"/>
        <v>158.65</v>
      </c>
      <c r="S2582" s="6">
        <f t="shared" si="162"/>
        <v>184.77500000000001</v>
      </c>
      <c r="T2582" s="8">
        <f t="shared" si="163"/>
        <v>0.53803596127247577</v>
      </c>
      <c r="U2582" s="5">
        <f>YEAR(SalesDataTable[[#This Row],[Order Date]])</f>
        <v>2026</v>
      </c>
      <c r="V2582" s="8" t="str">
        <f>"Q"&amp;ROUNDUP(MONTH(SalesDataTable[[#This Row],[Order Date]])/3,0)</f>
        <v>Q4</v>
      </c>
      <c r="W2582" s="9">
        <f>MONTH(SalesDataTable[[#This Row],[Order Date]])</f>
        <v>12</v>
      </c>
      <c r="X2582" s="8" t="str">
        <f>TEXT(SalesDataTable[[#This Row],[Order Date]],"mmm")</f>
        <v>Dec</v>
      </c>
    </row>
    <row r="2583" spans="1:24" ht="16">
      <c r="A2583" s="2">
        <v>5110</v>
      </c>
      <c r="B2583" s="3">
        <v>46368</v>
      </c>
      <c r="C2583" s="5">
        <f>YEAR(SalesDataTable[[#This Row],[Order Date]])</f>
        <v>2026</v>
      </c>
      <c r="D2583" s="14" t="str">
        <f>"Q"&amp;ROUNDUP(MONTH(SalesDataTable[[#This Row],[Order Date]])/3,0)</f>
        <v>Q4</v>
      </c>
      <c r="E2583" s="5">
        <f>MONTH(SalesDataTable[[#This Row],[Order Date]])</f>
        <v>12</v>
      </c>
      <c r="F2583" s="5" t="str">
        <f>TEXT(SalesDataTable[[#This Row],[Order Date]], "MMM")</f>
        <v>Dec</v>
      </c>
      <c r="G2583" s="4" t="s">
        <v>20</v>
      </c>
      <c r="H2583" s="4" t="s">
        <v>21</v>
      </c>
      <c r="I2583" s="4" t="s">
        <v>2</v>
      </c>
      <c r="J2583" s="4" t="s">
        <v>13</v>
      </c>
      <c r="K2583" s="4" t="s">
        <v>4</v>
      </c>
      <c r="L2583" s="4" t="s">
        <v>22</v>
      </c>
      <c r="M2583" s="9">
        <v>1</v>
      </c>
      <c r="N2583" s="6">
        <v>51.57</v>
      </c>
      <c r="O2583" s="7">
        <v>0.1</v>
      </c>
      <c r="P2583" s="6">
        <v>23.11</v>
      </c>
      <c r="Q2583" s="6">
        <f t="shared" si="160"/>
        <v>46.413000000000004</v>
      </c>
      <c r="R2583" s="6">
        <f t="shared" si="161"/>
        <v>23.11</v>
      </c>
      <c r="S2583" s="6">
        <f t="shared" si="162"/>
        <v>23.303000000000004</v>
      </c>
      <c r="T2583" s="8">
        <f t="shared" si="163"/>
        <v>0.5020791588563549</v>
      </c>
      <c r="U2583" s="5">
        <f>YEAR(SalesDataTable[[#This Row],[Order Date]])</f>
        <v>2026</v>
      </c>
      <c r="V2583" s="8" t="str">
        <f>"Q"&amp;ROUNDUP(MONTH(SalesDataTable[[#This Row],[Order Date]])/3,0)</f>
        <v>Q4</v>
      </c>
      <c r="W2583" s="9">
        <f>MONTH(SalesDataTable[[#This Row],[Order Date]])</f>
        <v>12</v>
      </c>
      <c r="X2583" s="8" t="str">
        <f>TEXT(SalesDataTable[[#This Row],[Order Date]],"mmm")</f>
        <v>Dec</v>
      </c>
    </row>
    <row r="2584" spans="1:24" ht="16">
      <c r="A2584" s="2">
        <v>10</v>
      </c>
      <c r="B2584" s="3">
        <v>46369</v>
      </c>
      <c r="C2584" s="5">
        <f>YEAR(SalesDataTable[[#This Row],[Order Date]])</f>
        <v>2026</v>
      </c>
      <c r="D2584" s="14" t="str">
        <f>"Q"&amp;ROUNDUP(MONTH(SalesDataTable[[#This Row],[Order Date]])/3,0)</f>
        <v>Q4</v>
      </c>
      <c r="E2584" s="5">
        <f>MONTH(SalesDataTable[[#This Row],[Order Date]])</f>
        <v>12</v>
      </c>
      <c r="F2584" s="5" t="str">
        <f>TEXT(SalesDataTable[[#This Row],[Order Date]], "MMM")</f>
        <v>Dec</v>
      </c>
      <c r="G2584" s="4" t="s">
        <v>0</v>
      </c>
      <c r="H2584" s="4" t="s">
        <v>1</v>
      </c>
      <c r="I2584" s="4" t="s">
        <v>2</v>
      </c>
      <c r="J2584" s="4" t="s">
        <v>3</v>
      </c>
      <c r="K2584" s="4" t="s">
        <v>14</v>
      </c>
      <c r="L2584" s="4" t="s">
        <v>15</v>
      </c>
      <c r="M2584" s="9">
        <v>3</v>
      </c>
      <c r="N2584" s="6">
        <v>35.380000000000003</v>
      </c>
      <c r="O2584" s="7">
        <v>0</v>
      </c>
      <c r="P2584" s="6">
        <v>13.51</v>
      </c>
      <c r="Q2584" s="6">
        <f t="shared" si="160"/>
        <v>106.14000000000001</v>
      </c>
      <c r="R2584" s="6">
        <f t="shared" si="161"/>
        <v>40.53</v>
      </c>
      <c r="S2584" s="6">
        <f t="shared" si="162"/>
        <v>65.610000000000014</v>
      </c>
      <c r="T2584" s="8">
        <f t="shared" si="163"/>
        <v>0.61814584511023185</v>
      </c>
      <c r="U2584" s="5">
        <f>YEAR(SalesDataTable[[#This Row],[Order Date]])</f>
        <v>2026</v>
      </c>
      <c r="V2584" s="8" t="str">
        <f>"Q"&amp;ROUNDUP(MONTH(SalesDataTable[[#This Row],[Order Date]])/3,0)</f>
        <v>Q4</v>
      </c>
      <c r="W2584" s="9">
        <f>MONTH(SalesDataTable[[#This Row],[Order Date]])</f>
        <v>12</v>
      </c>
      <c r="X2584" s="8" t="str">
        <f>TEXT(SalesDataTable[[#This Row],[Order Date]],"mmm")</f>
        <v>Dec</v>
      </c>
    </row>
    <row r="2585" spans="1:24" ht="16">
      <c r="A2585" s="2">
        <v>216</v>
      </c>
      <c r="B2585" s="3">
        <v>46369</v>
      </c>
      <c r="C2585" s="5">
        <f>YEAR(SalesDataTable[[#This Row],[Order Date]])</f>
        <v>2026</v>
      </c>
      <c r="D2585" s="14" t="str">
        <f>"Q"&amp;ROUNDUP(MONTH(SalesDataTable[[#This Row],[Order Date]])/3,0)</f>
        <v>Q4</v>
      </c>
      <c r="E2585" s="5">
        <f>MONTH(SalesDataTable[[#This Row],[Order Date]])</f>
        <v>12</v>
      </c>
      <c r="F2585" s="5" t="str">
        <f>TEXT(SalesDataTable[[#This Row],[Order Date]], "MMM")</f>
        <v>Dec</v>
      </c>
      <c r="G2585" s="4" t="s">
        <v>11</v>
      </c>
      <c r="H2585" s="4" t="s">
        <v>12</v>
      </c>
      <c r="I2585" s="4" t="s">
        <v>2</v>
      </c>
      <c r="J2585" s="4" t="s">
        <v>16</v>
      </c>
      <c r="K2585" s="4" t="s">
        <v>4</v>
      </c>
      <c r="L2585" s="4" t="s">
        <v>5</v>
      </c>
      <c r="M2585" s="9">
        <v>1</v>
      </c>
      <c r="N2585" s="6">
        <v>83.08</v>
      </c>
      <c r="O2585" s="7">
        <v>0.15</v>
      </c>
      <c r="P2585" s="6">
        <v>42.91</v>
      </c>
      <c r="Q2585" s="6">
        <f t="shared" si="160"/>
        <v>70.617999999999995</v>
      </c>
      <c r="R2585" s="6">
        <f t="shared" si="161"/>
        <v>42.91</v>
      </c>
      <c r="S2585" s="6">
        <f t="shared" si="162"/>
        <v>27.707999999999998</v>
      </c>
      <c r="T2585" s="8">
        <f t="shared" si="163"/>
        <v>0.39236455294684075</v>
      </c>
      <c r="U2585" s="5">
        <f>YEAR(SalesDataTable[[#This Row],[Order Date]])</f>
        <v>2026</v>
      </c>
      <c r="V2585" s="8" t="str">
        <f>"Q"&amp;ROUNDUP(MONTH(SalesDataTable[[#This Row],[Order Date]])/3,0)</f>
        <v>Q4</v>
      </c>
      <c r="W2585" s="9">
        <f>MONTH(SalesDataTable[[#This Row],[Order Date]])</f>
        <v>12</v>
      </c>
      <c r="X2585" s="8" t="str">
        <f>TEXT(SalesDataTable[[#This Row],[Order Date]],"mmm")</f>
        <v>Dec</v>
      </c>
    </row>
    <row r="2586" spans="1:24" ht="16">
      <c r="A2586" s="2">
        <v>1937</v>
      </c>
      <c r="B2586" s="3">
        <v>46369</v>
      </c>
      <c r="C2586" s="5">
        <f>YEAR(SalesDataTable[[#This Row],[Order Date]])</f>
        <v>2026</v>
      </c>
      <c r="D2586" s="14" t="str">
        <f>"Q"&amp;ROUNDUP(MONTH(SalesDataTable[[#This Row],[Order Date]])/3,0)</f>
        <v>Q4</v>
      </c>
      <c r="E2586" s="5">
        <f>MONTH(SalesDataTable[[#This Row],[Order Date]])</f>
        <v>12</v>
      </c>
      <c r="F2586" s="5" t="str">
        <f>TEXT(SalesDataTable[[#This Row],[Order Date]], "MMM")</f>
        <v>Dec</v>
      </c>
      <c r="G2586" s="4" t="s">
        <v>6</v>
      </c>
      <c r="H2586" s="4" t="s">
        <v>43</v>
      </c>
      <c r="I2586" s="4" t="s">
        <v>8</v>
      </c>
      <c r="J2586" s="4" t="s">
        <v>16</v>
      </c>
      <c r="K2586" s="4" t="s">
        <v>23</v>
      </c>
      <c r="L2586" s="4" t="s">
        <v>51</v>
      </c>
      <c r="M2586" s="9">
        <v>3</v>
      </c>
      <c r="N2586" s="6">
        <v>120.5</v>
      </c>
      <c r="O2586" s="7">
        <v>0.15</v>
      </c>
      <c r="P2586" s="6">
        <v>61.44</v>
      </c>
      <c r="Q2586" s="6">
        <f t="shared" si="160"/>
        <v>307.27499999999998</v>
      </c>
      <c r="R2586" s="6">
        <f t="shared" si="161"/>
        <v>184.32</v>
      </c>
      <c r="S2586" s="6">
        <f t="shared" si="162"/>
        <v>122.95499999999998</v>
      </c>
      <c r="T2586" s="8">
        <f t="shared" si="163"/>
        <v>0.40014644862094212</v>
      </c>
      <c r="U2586" s="5">
        <f>YEAR(SalesDataTable[[#This Row],[Order Date]])</f>
        <v>2026</v>
      </c>
      <c r="V2586" s="8" t="str">
        <f>"Q"&amp;ROUNDUP(MONTH(SalesDataTable[[#This Row],[Order Date]])/3,0)</f>
        <v>Q4</v>
      </c>
      <c r="W2586" s="9">
        <f>MONTH(SalesDataTable[[#This Row],[Order Date]])</f>
        <v>12</v>
      </c>
      <c r="X2586" s="8" t="str">
        <f>TEXT(SalesDataTable[[#This Row],[Order Date]],"mmm")</f>
        <v>Dec</v>
      </c>
    </row>
    <row r="2587" spans="1:24" ht="16">
      <c r="A2587" s="2">
        <v>4720</v>
      </c>
      <c r="B2587" s="3">
        <v>46369</v>
      </c>
      <c r="C2587" s="5">
        <f>YEAR(SalesDataTable[[#This Row],[Order Date]])</f>
        <v>2026</v>
      </c>
      <c r="D2587" s="14" t="str">
        <f>"Q"&amp;ROUNDUP(MONTH(SalesDataTable[[#This Row],[Order Date]])/3,0)</f>
        <v>Q4</v>
      </c>
      <c r="E2587" s="5">
        <f>MONTH(SalesDataTable[[#This Row],[Order Date]])</f>
        <v>12</v>
      </c>
      <c r="F2587" s="5" t="str">
        <f>TEXT(SalesDataTable[[#This Row],[Order Date]], "MMM")</f>
        <v>Dec</v>
      </c>
      <c r="G2587" s="4" t="s">
        <v>0</v>
      </c>
      <c r="H2587" s="4" t="s">
        <v>1</v>
      </c>
      <c r="I2587" s="4" t="s">
        <v>2</v>
      </c>
      <c r="J2587" s="4" t="s">
        <v>13</v>
      </c>
      <c r="K2587" s="4" t="s">
        <v>9</v>
      </c>
      <c r="L2587" s="4" t="s">
        <v>46</v>
      </c>
      <c r="M2587" s="9">
        <v>3</v>
      </c>
      <c r="N2587" s="6">
        <v>73.040000000000006</v>
      </c>
      <c r="O2587" s="7">
        <v>0.1</v>
      </c>
      <c r="P2587" s="6">
        <v>31.78</v>
      </c>
      <c r="Q2587" s="6">
        <f t="shared" si="160"/>
        <v>197.208</v>
      </c>
      <c r="R2587" s="6">
        <f t="shared" si="161"/>
        <v>95.34</v>
      </c>
      <c r="S2587" s="6">
        <f t="shared" si="162"/>
        <v>101.86799999999999</v>
      </c>
      <c r="T2587" s="8">
        <f t="shared" si="163"/>
        <v>0.51655105269563095</v>
      </c>
      <c r="U2587" s="5">
        <f>YEAR(SalesDataTable[[#This Row],[Order Date]])</f>
        <v>2026</v>
      </c>
      <c r="V2587" s="8" t="str">
        <f>"Q"&amp;ROUNDUP(MONTH(SalesDataTable[[#This Row],[Order Date]])/3,0)</f>
        <v>Q4</v>
      </c>
      <c r="W2587" s="9">
        <f>MONTH(SalesDataTable[[#This Row],[Order Date]])</f>
        <v>12</v>
      </c>
      <c r="X2587" s="8" t="str">
        <f>TEXT(SalesDataTable[[#This Row],[Order Date]],"mmm")</f>
        <v>Dec</v>
      </c>
    </row>
    <row r="2588" spans="1:24" ht="16">
      <c r="A2588" s="2">
        <v>91</v>
      </c>
      <c r="B2588" s="3">
        <v>46370</v>
      </c>
      <c r="C2588" s="5">
        <f>YEAR(SalesDataTable[[#This Row],[Order Date]])</f>
        <v>2026</v>
      </c>
      <c r="D2588" s="14" t="str">
        <f>"Q"&amp;ROUNDUP(MONTH(SalesDataTable[[#This Row],[Order Date]])/3,0)</f>
        <v>Q4</v>
      </c>
      <c r="E2588" s="5">
        <f>MONTH(SalesDataTable[[#This Row],[Order Date]])</f>
        <v>12</v>
      </c>
      <c r="F2588" s="5" t="str">
        <f>TEXT(SalesDataTable[[#This Row],[Order Date]], "MMM")</f>
        <v>Dec</v>
      </c>
      <c r="G2588" s="4" t="s">
        <v>6</v>
      </c>
      <c r="H2588" s="4" t="s">
        <v>7</v>
      </c>
      <c r="I2588" s="4" t="s">
        <v>2</v>
      </c>
      <c r="J2588" s="4" t="s">
        <v>3</v>
      </c>
      <c r="K2588" s="4" t="s">
        <v>23</v>
      </c>
      <c r="L2588" s="4" t="s">
        <v>24</v>
      </c>
      <c r="M2588" s="9">
        <v>2</v>
      </c>
      <c r="N2588" s="6">
        <v>339.95</v>
      </c>
      <c r="O2588" s="7">
        <v>0</v>
      </c>
      <c r="P2588" s="6">
        <v>195.78</v>
      </c>
      <c r="Q2588" s="6">
        <f t="shared" si="160"/>
        <v>679.9</v>
      </c>
      <c r="R2588" s="6">
        <f t="shared" si="161"/>
        <v>391.56</v>
      </c>
      <c r="S2588" s="6">
        <f t="shared" si="162"/>
        <v>288.33999999999997</v>
      </c>
      <c r="T2588" s="8">
        <f t="shared" si="163"/>
        <v>0.42409177820267685</v>
      </c>
      <c r="U2588" s="5">
        <f>YEAR(SalesDataTable[[#This Row],[Order Date]])</f>
        <v>2026</v>
      </c>
      <c r="V2588" s="8" t="str">
        <f>"Q"&amp;ROUNDUP(MONTH(SalesDataTable[[#This Row],[Order Date]])/3,0)</f>
        <v>Q4</v>
      </c>
      <c r="W2588" s="9">
        <f>MONTH(SalesDataTable[[#This Row],[Order Date]])</f>
        <v>12</v>
      </c>
      <c r="X2588" s="8" t="str">
        <f>TEXT(SalesDataTable[[#This Row],[Order Date]],"mmm")</f>
        <v>Dec</v>
      </c>
    </row>
    <row r="2589" spans="1:24" ht="16">
      <c r="A2589" s="2">
        <v>505</v>
      </c>
      <c r="B2589" s="3">
        <v>46370</v>
      </c>
      <c r="C2589" s="5">
        <f>YEAR(SalesDataTable[[#This Row],[Order Date]])</f>
        <v>2026</v>
      </c>
      <c r="D2589" s="14" t="str">
        <f>"Q"&amp;ROUNDUP(MONTH(SalesDataTable[[#This Row],[Order Date]])/3,0)</f>
        <v>Q4</v>
      </c>
      <c r="E2589" s="5">
        <f>MONTH(SalesDataTable[[#This Row],[Order Date]])</f>
        <v>12</v>
      </c>
      <c r="F2589" s="5" t="str">
        <f>TEXT(SalesDataTable[[#This Row],[Order Date]], "MMM")</f>
        <v>Dec</v>
      </c>
      <c r="G2589" s="4" t="s">
        <v>0</v>
      </c>
      <c r="H2589" s="4" t="s">
        <v>50</v>
      </c>
      <c r="I2589" s="4" t="s">
        <v>28</v>
      </c>
      <c r="J2589" s="4" t="s">
        <v>3</v>
      </c>
      <c r="K2589" s="4" t="s">
        <v>23</v>
      </c>
      <c r="L2589" s="4" t="s">
        <v>29</v>
      </c>
      <c r="M2589" s="9">
        <v>2</v>
      </c>
      <c r="N2589" s="6">
        <v>199.43</v>
      </c>
      <c r="O2589" s="7">
        <v>0.05</v>
      </c>
      <c r="P2589" s="6">
        <v>106.58</v>
      </c>
      <c r="Q2589" s="6">
        <f t="shared" si="160"/>
        <v>378.91699999999997</v>
      </c>
      <c r="R2589" s="6">
        <f t="shared" si="161"/>
        <v>213.16</v>
      </c>
      <c r="S2589" s="6">
        <f t="shared" si="162"/>
        <v>165.75699999999998</v>
      </c>
      <c r="T2589" s="8">
        <f t="shared" si="163"/>
        <v>0.4374493622613923</v>
      </c>
      <c r="U2589" s="5">
        <f>YEAR(SalesDataTable[[#This Row],[Order Date]])</f>
        <v>2026</v>
      </c>
      <c r="V2589" s="8" t="str">
        <f>"Q"&amp;ROUNDUP(MONTH(SalesDataTable[[#This Row],[Order Date]])/3,0)</f>
        <v>Q4</v>
      </c>
      <c r="W2589" s="9">
        <f>MONTH(SalesDataTable[[#This Row],[Order Date]])</f>
        <v>12</v>
      </c>
      <c r="X2589" s="8" t="str">
        <f>TEXT(SalesDataTable[[#This Row],[Order Date]],"mmm")</f>
        <v>Dec</v>
      </c>
    </row>
    <row r="2590" spans="1:24" ht="16">
      <c r="A2590" s="2">
        <v>640</v>
      </c>
      <c r="B2590" s="3">
        <v>46370</v>
      </c>
      <c r="C2590" s="5">
        <f>YEAR(SalesDataTable[[#This Row],[Order Date]])</f>
        <v>2026</v>
      </c>
      <c r="D2590" s="14" t="str">
        <f>"Q"&amp;ROUNDUP(MONTH(SalesDataTable[[#This Row],[Order Date]])/3,0)</f>
        <v>Q4</v>
      </c>
      <c r="E2590" s="5">
        <f>MONTH(SalesDataTable[[#This Row],[Order Date]])</f>
        <v>12</v>
      </c>
      <c r="F2590" s="5" t="str">
        <f>TEXT(SalesDataTable[[#This Row],[Order Date]], "MMM")</f>
        <v>Dec</v>
      </c>
      <c r="G2590" s="4" t="s">
        <v>0</v>
      </c>
      <c r="H2590" s="4" t="s">
        <v>50</v>
      </c>
      <c r="I2590" s="4" t="s">
        <v>2</v>
      </c>
      <c r="J2590" s="4" t="s">
        <v>3</v>
      </c>
      <c r="K2590" s="4" t="s">
        <v>34</v>
      </c>
      <c r="L2590" s="4" t="s">
        <v>45</v>
      </c>
      <c r="M2590" s="9">
        <v>2</v>
      </c>
      <c r="N2590" s="6">
        <v>51.77</v>
      </c>
      <c r="O2590" s="7">
        <v>0.05</v>
      </c>
      <c r="P2590" s="6">
        <v>21.76</v>
      </c>
      <c r="Q2590" s="6">
        <f t="shared" si="160"/>
        <v>98.363</v>
      </c>
      <c r="R2590" s="6">
        <f t="shared" si="161"/>
        <v>43.52</v>
      </c>
      <c r="S2590" s="6">
        <f t="shared" si="162"/>
        <v>54.842999999999996</v>
      </c>
      <c r="T2590" s="8">
        <f t="shared" si="163"/>
        <v>0.55755721155312465</v>
      </c>
      <c r="U2590" s="5">
        <f>YEAR(SalesDataTable[[#This Row],[Order Date]])</f>
        <v>2026</v>
      </c>
      <c r="V2590" s="8" t="str">
        <f>"Q"&amp;ROUNDUP(MONTH(SalesDataTable[[#This Row],[Order Date]])/3,0)</f>
        <v>Q4</v>
      </c>
      <c r="W2590" s="9">
        <f>MONTH(SalesDataTable[[#This Row],[Order Date]])</f>
        <v>12</v>
      </c>
      <c r="X2590" s="8" t="str">
        <f>TEXT(SalesDataTable[[#This Row],[Order Date]],"mmm")</f>
        <v>Dec</v>
      </c>
    </row>
    <row r="2591" spans="1:24" ht="16">
      <c r="A2591" s="2">
        <v>1408</v>
      </c>
      <c r="B2591" s="3">
        <v>46370</v>
      </c>
      <c r="C2591" s="5">
        <f>YEAR(SalesDataTable[[#This Row],[Order Date]])</f>
        <v>2026</v>
      </c>
      <c r="D2591" s="14" t="str">
        <f>"Q"&amp;ROUNDUP(MONTH(SalesDataTable[[#This Row],[Order Date]])/3,0)</f>
        <v>Q4</v>
      </c>
      <c r="E2591" s="5">
        <f>MONTH(SalesDataTable[[#This Row],[Order Date]])</f>
        <v>12</v>
      </c>
      <c r="F2591" s="5" t="str">
        <f>TEXT(SalesDataTable[[#This Row],[Order Date]], "MMM")</f>
        <v>Dec</v>
      </c>
      <c r="G2591" s="4" t="s">
        <v>6</v>
      </c>
      <c r="H2591" s="4" t="s">
        <v>7</v>
      </c>
      <c r="I2591" s="4" t="s">
        <v>2</v>
      </c>
      <c r="J2591" s="4" t="s">
        <v>13</v>
      </c>
      <c r="K2591" s="4" t="s">
        <v>14</v>
      </c>
      <c r="L2591" s="4" t="s">
        <v>48</v>
      </c>
      <c r="M2591" s="9">
        <v>1</v>
      </c>
      <c r="N2591" s="6">
        <v>161.53</v>
      </c>
      <c r="O2591" s="7">
        <v>0</v>
      </c>
      <c r="P2591" s="6">
        <v>87.43</v>
      </c>
      <c r="Q2591" s="6">
        <f t="shared" si="160"/>
        <v>161.53</v>
      </c>
      <c r="R2591" s="6">
        <f t="shared" si="161"/>
        <v>87.43</v>
      </c>
      <c r="S2591" s="6">
        <f t="shared" si="162"/>
        <v>74.099999999999994</v>
      </c>
      <c r="T2591" s="8">
        <f t="shared" si="163"/>
        <v>0.45873831486411187</v>
      </c>
      <c r="U2591" s="5">
        <f>YEAR(SalesDataTable[[#This Row],[Order Date]])</f>
        <v>2026</v>
      </c>
      <c r="V2591" s="8" t="str">
        <f>"Q"&amp;ROUNDUP(MONTH(SalesDataTable[[#This Row],[Order Date]])/3,0)</f>
        <v>Q4</v>
      </c>
      <c r="W2591" s="9">
        <f>MONTH(SalesDataTable[[#This Row],[Order Date]])</f>
        <v>12</v>
      </c>
      <c r="X2591" s="8" t="str">
        <f>TEXT(SalesDataTable[[#This Row],[Order Date]],"mmm")</f>
        <v>Dec</v>
      </c>
    </row>
    <row r="2592" spans="1:24" ht="16">
      <c r="A2592" s="2">
        <v>2074</v>
      </c>
      <c r="B2592" s="3">
        <v>46370</v>
      </c>
      <c r="C2592" s="5">
        <f>YEAR(SalesDataTable[[#This Row],[Order Date]])</f>
        <v>2026</v>
      </c>
      <c r="D2592" s="14" t="str">
        <f>"Q"&amp;ROUNDUP(MONTH(SalesDataTable[[#This Row],[Order Date]])/3,0)</f>
        <v>Q4</v>
      </c>
      <c r="E2592" s="5">
        <f>MONTH(SalesDataTable[[#This Row],[Order Date]])</f>
        <v>12</v>
      </c>
      <c r="F2592" s="5" t="str">
        <f>TEXT(SalesDataTable[[#This Row],[Order Date]], "MMM")</f>
        <v>Dec</v>
      </c>
      <c r="G2592" s="4" t="s">
        <v>6</v>
      </c>
      <c r="H2592" s="4" t="s">
        <v>43</v>
      </c>
      <c r="I2592" s="4" t="s">
        <v>8</v>
      </c>
      <c r="J2592" s="4" t="s">
        <v>16</v>
      </c>
      <c r="K2592" s="4" t="s">
        <v>9</v>
      </c>
      <c r="L2592" s="4" t="s">
        <v>17</v>
      </c>
      <c r="M2592" s="9">
        <v>4</v>
      </c>
      <c r="N2592" s="6">
        <v>145.85</v>
      </c>
      <c r="O2592" s="7">
        <v>0.1</v>
      </c>
      <c r="P2592" s="6">
        <v>79.47</v>
      </c>
      <c r="Q2592" s="6">
        <f t="shared" si="160"/>
        <v>525.05999999999995</v>
      </c>
      <c r="R2592" s="6">
        <f t="shared" si="161"/>
        <v>317.88</v>
      </c>
      <c r="S2592" s="6">
        <f t="shared" si="162"/>
        <v>207.17999999999995</v>
      </c>
      <c r="T2592" s="8">
        <f t="shared" si="163"/>
        <v>0.39458347617415146</v>
      </c>
      <c r="U2592" s="5">
        <f>YEAR(SalesDataTable[[#This Row],[Order Date]])</f>
        <v>2026</v>
      </c>
      <c r="V2592" s="8" t="str">
        <f>"Q"&amp;ROUNDUP(MONTH(SalesDataTable[[#This Row],[Order Date]])/3,0)</f>
        <v>Q4</v>
      </c>
      <c r="W2592" s="9">
        <f>MONTH(SalesDataTable[[#This Row],[Order Date]])</f>
        <v>12</v>
      </c>
      <c r="X2592" s="8" t="str">
        <f>TEXT(SalesDataTable[[#This Row],[Order Date]],"mmm")</f>
        <v>Dec</v>
      </c>
    </row>
    <row r="2593" spans="1:24" ht="16">
      <c r="A2593" s="2">
        <v>2639</v>
      </c>
      <c r="B2593" s="3">
        <v>46370</v>
      </c>
      <c r="C2593" s="5">
        <f>YEAR(SalesDataTable[[#This Row],[Order Date]])</f>
        <v>2026</v>
      </c>
      <c r="D2593" s="14" t="str">
        <f>"Q"&amp;ROUNDUP(MONTH(SalesDataTable[[#This Row],[Order Date]])/3,0)</f>
        <v>Q4</v>
      </c>
      <c r="E2593" s="5">
        <f>MONTH(SalesDataTable[[#This Row],[Order Date]])</f>
        <v>12</v>
      </c>
      <c r="F2593" s="5" t="str">
        <f>TEXT(SalesDataTable[[#This Row],[Order Date]], "MMM")</f>
        <v>Dec</v>
      </c>
      <c r="G2593" s="4" t="s">
        <v>20</v>
      </c>
      <c r="H2593" s="4" t="s">
        <v>47</v>
      </c>
      <c r="I2593" s="4" t="s">
        <v>2</v>
      </c>
      <c r="J2593" s="4" t="s">
        <v>3</v>
      </c>
      <c r="K2593" s="4" t="s">
        <v>23</v>
      </c>
      <c r="L2593" s="4" t="s">
        <v>29</v>
      </c>
      <c r="M2593" s="9">
        <v>1</v>
      </c>
      <c r="N2593" s="6">
        <v>197.18</v>
      </c>
      <c r="O2593" s="7">
        <v>0</v>
      </c>
      <c r="P2593" s="6">
        <v>105.28</v>
      </c>
      <c r="Q2593" s="6">
        <f t="shared" si="160"/>
        <v>197.18</v>
      </c>
      <c r="R2593" s="6">
        <f t="shared" si="161"/>
        <v>105.28</v>
      </c>
      <c r="S2593" s="6">
        <f t="shared" si="162"/>
        <v>91.9</v>
      </c>
      <c r="T2593" s="8">
        <f t="shared" si="163"/>
        <v>0.46607160969672384</v>
      </c>
      <c r="U2593" s="5">
        <f>YEAR(SalesDataTable[[#This Row],[Order Date]])</f>
        <v>2026</v>
      </c>
      <c r="V2593" s="8" t="str">
        <f>"Q"&amp;ROUNDUP(MONTH(SalesDataTable[[#This Row],[Order Date]])/3,0)</f>
        <v>Q4</v>
      </c>
      <c r="W2593" s="9">
        <f>MONTH(SalesDataTable[[#This Row],[Order Date]])</f>
        <v>12</v>
      </c>
      <c r="X2593" s="8" t="str">
        <f>TEXT(SalesDataTable[[#This Row],[Order Date]],"mmm")</f>
        <v>Dec</v>
      </c>
    </row>
    <row r="2594" spans="1:24" ht="16">
      <c r="A2594" s="2">
        <v>2694</v>
      </c>
      <c r="B2594" s="3">
        <v>46370</v>
      </c>
      <c r="C2594" s="5">
        <f>YEAR(SalesDataTable[[#This Row],[Order Date]])</f>
        <v>2026</v>
      </c>
      <c r="D2594" s="14" t="str">
        <f>"Q"&amp;ROUNDUP(MONTH(SalesDataTable[[#This Row],[Order Date]])/3,0)</f>
        <v>Q4</v>
      </c>
      <c r="E2594" s="5">
        <f>MONTH(SalesDataTable[[#This Row],[Order Date]])</f>
        <v>12</v>
      </c>
      <c r="F2594" s="5" t="str">
        <f>TEXT(SalesDataTable[[#This Row],[Order Date]], "MMM")</f>
        <v>Dec</v>
      </c>
      <c r="G2594" s="4" t="s">
        <v>20</v>
      </c>
      <c r="H2594" s="4" t="s">
        <v>31</v>
      </c>
      <c r="I2594" s="4" t="s">
        <v>2</v>
      </c>
      <c r="J2594" s="4" t="s">
        <v>13</v>
      </c>
      <c r="K2594" s="4" t="s">
        <v>23</v>
      </c>
      <c r="L2594" s="4" t="s">
        <v>51</v>
      </c>
      <c r="M2594" s="9">
        <v>1</v>
      </c>
      <c r="N2594" s="6">
        <v>124.9</v>
      </c>
      <c r="O2594" s="7">
        <v>0</v>
      </c>
      <c r="P2594" s="6">
        <v>62.16</v>
      </c>
      <c r="Q2594" s="6">
        <f t="shared" si="160"/>
        <v>124.9</v>
      </c>
      <c r="R2594" s="6">
        <f t="shared" si="161"/>
        <v>62.16</v>
      </c>
      <c r="S2594" s="6">
        <f t="shared" si="162"/>
        <v>62.740000000000009</v>
      </c>
      <c r="T2594" s="8">
        <f t="shared" si="163"/>
        <v>0.50232185748598879</v>
      </c>
      <c r="U2594" s="5">
        <f>YEAR(SalesDataTable[[#This Row],[Order Date]])</f>
        <v>2026</v>
      </c>
      <c r="V2594" s="8" t="str">
        <f>"Q"&amp;ROUNDUP(MONTH(SalesDataTable[[#This Row],[Order Date]])/3,0)</f>
        <v>Q4</v>
      </c>
      <c r="W2594" s="9">
        <f>MONTH(SalesDataTable[[#This Row],[Order Date]])</f>
        <v>12</v>
      </c>
      <c r="X2594" s="8" t="str">
        <f>TEXT(SalesDataTable[[#This Row],[Order Date]],"mmm")</f>
        <v>Dec</v>
      </c>
    </row>
    <row r="2595" spans="1:24" ht="16">
      <c r="A2595" s="2">
        <v>2797</v>
      </c>
      <c r="B2595" s="3">
        <v>46370</v>
      </c>
      <c r="C2595" s="5">
        <f>YEAR(SalesDataTable[[#This Row],[Order Date]])</f>
        <v>2026</v>
      </c>
      <c r="D2595" s="14" t="str">
        <f>"Q"&amp;ROUNDUP(MONTH(SalesDataTable[[#This Row],[Order Date]])/3,0)</f>
        <v>Q4</v>
      </c>
      <c r="E2595" s="5">
        <f>MONTH(SalesDataTable[[#This Row],[Order Date]])</f>
        <v>12</v>
      </c>
      <c r="F2595" s="5" t="str">
        <f>TEXT(SalesDataTable[[#This Row],[Order Date]], "MMM")</f>
        <v>Dec</v>
      </c>
      <c r="G2595" s="4" t="s">
        <v>11</v>
      </c>
      <c r="H2595" s="4" t="s">
        <v>52</v>
      </c>
      <c r="I2595" s="4" t="s">
        <v>19</v>
      </c>
      <c r="J2595" s="4" t="s">
        <v>13</v>
      </c>
      <c r="K2595" s="4" t="s">
        <v>9</v>
      </c>
      <c r="L2595" s="4" t="s">
        <v>46</v>
      </c>
      <c r="M2595" s="9">
        <v>2</v>
      </c>
      <c r="N2595" s="6">
        <v>70.239999999999995</v>
      </c>
      <c r="O2595" s="7">
        <v>0.1</v>
      </c>
      <c r="P2595" s="6">
        <v>32.130000000000003</v>
      </c>
      <c r="Q2595" s="6">
        <f t="shared" si="160"/>
        <v>126.43199999999999</v>
      </c>
      <c r="R2595" s="6">
        <f t="shared" si="161"/>
        <v>64.260000000000005</v>
      </c>
      <c r="S2595" s="6">
        <f t="shared" si="162"/>
        <v>62.171999999999983</v>
      </c>
      <c r="T2595" s="8">
        <f t="shared" si="163"/>
        <v>0.49174259681093385</v>
      </c>
      <c r="U2595" s="5">
        <f>YEAR(SalesDataTable[[#This Row],[Order Date]])</f>
        <v>2026</v>
      </c>
      <c r="V2595" s="8" t="str">
        <f>"Q"&amp;ROUNDUP(MONTH(SalesDataTable[[#This Row],[Order Date]])/3,0)</f>
        <v>Q4</v>
      </c>
      <c r="W2595" s="9">
        <f>MONTH(SalesDataTable[[#This Row],[Order Date]])</f>
        <v>12</v>
      </c>
      <c r="X2595" s="8" t="str">
        <f>TEXT(SalesDataTable[[#This Row],[Order Date]],"mmm")</f>
        <v>Dec</v>
      </c>
    </row>
    <row r="2596" spans="1:24" ht="16">
      <c r="A2596" s="2">
        <v>2811</v>
      </c>
      <c r="B2596" s="3">
        <v>46370</v>
      </c>
      <c r="C2596" s="5">
        <f>YEAR(SalesDataTable[[#This Row],[Order Date]])</f>
        <v>2026</v>
      </c>
      <c r="D2596" s="14" t="str">
        <f>"Q"&amp;ROUNDUP(MONTH(SalesDataTable[[#This Row],[Order Date]])/3,0)</f>
        <v>Q4</v>
      </c>
      <c r="E2596" s="5">
        <f>MONTH(SalesDataTable[[#This Row],[Order Date]])</f>
        <v>12</v>
      </c>
      <c r="F2596" s="5" t="str">
        <f>TEXT(SalesDataTable[[#This Row],[Order Date]], "MMM")</f>
        <v>Dec</v>
      </c>
      <c r="G2596" s="4" t="s">
        <v>6</v>
      </c>
      <c r="H2596" s="4" t="s">
        <v>41</v>
      </c>
      <c r="I2596" s="4" t="s">
        <v>19</v>
      </c>
      <c r="J2596" s="4" t="s">
        <v>16</v>
      </c>
      <c r="K2596" s="4" t="s">
        <v>9</v>
      </c>
      <c r="L2596" s="4" t="s">
        <v>17</v>
      </c>
      <c r="M2596" s="9">
        <v>5</v>
      </c>
      <c r="N2596" s="6">
        <v>145.6</v>
      </c>
      <c r="O2596" s="7">
        <v>0.15</v>
      </c>
      <c r="P2596" s="6">
        <v>81.180000000000007</v>
      </c>
      <c r="Q2596" s="6">
        <f t="shared" si="160"/>
        <v>618.79999999999995</v>
      </c>
      <c r="R2596" s="6">
        <f t="shared" si="161"/>
        <v>405.90000000000003</v>
      </c>
      <c r="S2596" s="6">
        <f t="shared" si="162"/>
        <v>212.89999999999992</v>
      </c>
      <c r="T2596" s="8">
        <f t="shared" si="163"/>
        <v>0.34405300581771159</v>
      </c>
      <c r="U2596" s="5">
        <f>YEAR(SalesDataTable[[#This Row],[Order Date]])</f>
        <v>2026</v>
      </c>
      <c r="V2596" s="8" t="str">
        <f>"Q"&amp;ROUNDUP(MONTH(SalesDataTable[[#This Row],[Order Date]])/3,0)</f>
        <v>Q4</v>
      </c>
      <c r="W2596" s="9">
        <f>MONTH(SalesDataTable[[#This Row],[Order Date]])</f>
        <v>12</v>
      </c>
      <c r="X2596" s="8" t="str">
        <f>TEXT(SalesDataTable[[#This Row],[Order Date]],"mmm")</f>
        <v>Dec</v>
      </c>
    </row>
    <row r="2597" spans="1:24" ht="16">
      <c r="A2597" s="2">
        <v>4037</v>
      </c>
      <c r="B2597" s="3">
        <v>46370</v>
      </c>
      <c r="C2597" s="5">
        <f>YEAR(SalesDataTable[[#This Row],[Order Date]])</f>
        <v>2026</v>
      </c>
      <c r="D2597" s="14" t="str">
        <f>"Q"&amp;ROUNDUP(MONTH(SalesDataTable[[#This Row],[Order Date]])/3,0)</f>
        <v>Q4</v>
      </c>
      <c r="E2597" s="5">
        <f>MONTH(SalesDataTable[[#This Row],[Order Date]])</f>
        <v>12</v>
      </c>
      <c r="F2597" s="5" t="str">
        <f>TEXT(SalesDataTable[[#This Row],[Order Date]], "MMM")</f>
        <v>Dec</v>
      </c>
      <c r="G2597" s="4" t="s">
        <v>20</v>
      </c>
      <c r="H2597" s="4" t="s">
        <v>33</v>
      </c>
      <c r="I2597" s="4" t="s">
        <v>19</v>
      </c>
      <c r="J2597" s="4" t="s">
        <v>3</v>
      </c>
      <c r="K2597" s="4" t="s">
        <v>9</v>
      </c>
      <c r="L2597" s="4" t="s">
        <v>37</v>
      </c>
      <c r="M2597" s="9">
        <v>1</v>
      </c>
      <c r="N2597" s="6">
        <v>152.4</v>
      </c>
      <c r="O2597" s="7">
        <v>0.05</v>
      </c>
      <c r="P2597" s="6">
        <v>77.98</v>
      </c>
      <c r="Q2597" s="6">
        <f t="shared" si="160"/>
        <v>144.78</v>
      </c>
      <c r="R2597" s="6">
        <f t="shared" si="161"/>
        <v>77.98</v>
      </c>
      <c r="S2597" s="6">
        <f t="shared" si="162"/>
        <v>66.8</v>
      </c>
      <c r="T2597" s="8">
        <f t="shared" si="163"/>
        <v>0.46138969470921398</v>
      </c>
      <c r="U2597" s="5">
        <f>YEAR(SalesDataTable[[#This Row],[Order Date]])</f>
        <v>2026</v>
      </c>
      <c r="V2597" s="8" t="str">
        <f>"Q"&amp;ROUNDUP(MONTH(SalesDataTable[[#This Row],[Order Date]])/3,0)</f>
        <v>Q4</v>
      </c>
      <c r="W2597" s="9">
        <f>MONTH(SalesDataTable[[#This Row],[Order Date]])</f>
        <v>12</v>
      </c>
      <c r="X2597" s="8" t="str">
        <f>TEXT(SalesDataTable[[#This Row],[Order Date]],"mmm")</f>
        <v>Dec</v>
      </c>
    </row>
    <row r="2598" spans="1:24" ht="16">
      <c r="A2598" s="2">
        <v>4629</v>
      </c>
      <c r="B2598" s="3">
        <v>46370</v>
      </c>
      <c r="C2598" s="5">
        <f>YEAR(SalesDataTable[[#This Row],[Order Date]])</f>
        <v>2026</v>
      </c>
      <c r="D2598" s="14" t="str">
        <f>"Q"&amp;ROUNDUP(MONTH(SalesDataTable[[#This Row],[Order Date]])/3,0)</f>
        <v>Q4</v>
      </c>
      <c r="E2598" s="5">
        <f>MONTH(SalesDataTable[[#This Row],[Order Date]])</f>
        <v>12</v>
      </c>
      <c r="F2598" s="5" t="str">
        <f>TEXT(SalesDataTable[[#This Row],[Order Date]], "MMM")</f>
        <v>Dec</v>
      </c>
      <c r="G2598" s="4" t="s">
        <v>11</v>
      </c>
      <c r="H2598" s="4" t="s">
        <v>12</v>
      </c>
      <c r="I2598" s="4" t="s">
        <v>2</v>
      </c>
      <c r="J2598" s="4" t="s">
        <v>13</v>
      </c>
      <c r="K2598" s="4" t="s">
        <v>14</v>
      </c>
      <c r="L2598" s="4" t="s">
        <v>15</v>
      </c>
      <c r="M2598" s="9">
        <v>1</v>
      </c>
      <c r="N2598" s="6">
        <v>36.17</v>
      </c>
      <c r="O2598" s="7">
        <v>0.05</v>
      </c>
      <c r="P2598" s="6">
        <v>13.87</v>
      </c>
      <c r="Q2598" s="6">
        <f t="shared" si="160"/>
        <v>34.361499999999999</v>
      </c>
      <c r="R2598" s="6">
        <f t="shared" si="161"/>
        <v>13.87</v>
      </c>
      <c r="S2598" s="6">
        <f t="shared" si="162"/>
        <v>20.491500000000002</v>
      </c>
      <c r="T2598" s="8">
        <f t="shared" si="163"/>
        <v>0.59635056676803988</v>
      </c>
      <c r="U2598" s="5">
        <f>YEAR(SalesDataTable[[#This Row],[Order Date]])</f>
        <v>2026</v>
      </c>
      <c r="V2598" s="8" t="str">
        <f>"Q"&amp;ROUNDUP(MONTH(SalesDataTable[[#This Row],[Order Date]])/3,0)</f>
        <v>Q4</v>
      </c>
      <c r="W2598" s="9">
        <f>MONTH(SalesDataTable[[#This Row],[Order Date]])</f>
        <v>12</v>
      </c>
      <c r="X2598" s="8" t="str">
        <f>TEXT(SalesDataTable[[#This Row],[Order Date]],"mmm")</f>
        <v>Dec</v>
      </c>
    </row>
    <row r="2599" spans="1:24" ht="16">
      <c r="A2599" s="2">
        <v>2455</v>
      </c>
      <c r="B2599" s="3">
        <v>46371</v>
      </c>
      <c r="C2599" s="5">
        <f>YEAR(SalesDataTable[[#This Row],[Order Date]])</f>
        <v>2026</v>
      </c>
      <c r="D2599" s="14" t="str">
        <f>"Q"&amp;ROUNDUP(MONTH(SalesDataTable[[#This Row],[Order Date]])/3,0)</f>
        <v>Q4</v>
      </c>
      <c r="E2599" s="5">
        <f>MONTH(SalesDataTable[[#This Row],[Order Date]])</f>
        <v>12</v>
      </c>
      <c r="F2599" s="5" t="str">
        <f>TEXT(SalesDataTable[[#This Row],[Order Date]], "MMM")</f>
        <v>Dec</v>
      </c>
      <c r="G2599" s="4" t="s">
        <v>6</v>
      </c>
      <c r="H2599" s="4" t="s">
        <v>43</v>
      </c>
      <c r="I2599" s="4" t="s">
        <v>2</v>
      </c>
      <c r="J2599" s="4" t="s">
        <v>3</v>
      </c>
      <c r="K2599" s="4" t="s">
        <v>23</v>
      </c>
      <c r="L2599" s="4" t="s">
        <v>51</v>
      </c>
      <c r="M2599" s="9">
        <v>3</v>
      </c>
      <c r="N2599" s="6">
        <v>126.21</v>
      </c>
      <c r="O2599" s="7">
        <v>0.1</v>
      </c>
      <c r="P2599" s="6">
        <v>60.65</v>
      </c>
      <c r="Q2599" s="6">
        <f t="shared" si="160"/>
        <v>340.767</v>
      </c>
      <c r="R2599" s="6">
        <f t="shared" si="161"/>
        <v>181.95</v>
      </c>
      <c r="S2599" s="6">
        <f t="shared" si="162"/>
        <v>158.81700000000001</v>
      </c>
      <c r="T2599" s="8">
        <f t="shared" si="163"/>
        <v>0.46605745274630467</v>
      </c>
      <c r="U2599" s="5">
        <f>YEAR(SalesDataTable[[#This Row],[Order Date]])</f>
        <v>2026</v>
      </c>
      <c r="V2599" s="8" t="str">
        <f>"Q"&amp;ROUNDUP(MONTH(SalesDataTable[[#This Row],[Order Date]])/3,0)</f>
        <v>Q4</v>
      </c>
      <c r="W2599" s="9">
        <f>MONTH(SalesDataTable[[#This Row],[Order Date]])</f>
        <v>12</v>
      </c>
      <c r="X2599" s="8" t="str">
        <f>TEXT(SalesDataTable[[#This Row],[Order Date]],"mmm")</f>
        <v>Dec</v>
      </c>
    </row>
    <row r="2600" spans="1:24" ht="16">
      <c r="A2600" s="2">
        <v>3184</v>
      </c>
      <c r="B2600" s="3">
        <v>46371</v>
      </c>
      <c r="C2600" s="5">
        <f>YEAR(SalesDataTable[[#This Row],[Order Date]])</f>
        <v>2026</v>
      </c>
      <c r="D2600" s="14" t="str">
        <f>"Q"&amp;ROUNDUP(MONTH(SalesDataTable[[#This Row],[Order Date]])/3,0)</f>
        <v>Q4</v>
      </c>
      <c r="E2600" s="5">
        <f>MONTH(SalesDataTable[[#This Row],[Order Date]])</f>
        <v>12</v>
      </c>
      <c r="F2600" s="5" t="str">
        <f>TEXT(SalesDataTable[[#This Row],[Order Date]], "MMM")</f>
        <v>Dec</v>
      </c>
      <c r="G2600" s="4" t="s">
        <v>20</v>
      </c>
      <c r="H2600" s="4" t="s">
        <v>47</v>
      </c>
      <c r="I2600" s="4" t="s">
        <v>8</v>
      </c>
      <c r="J2600" s="4" t="s">
        <v>3</v>
      </c>
      <c r="K2600" s="4" t="s">
        <v>9</v>
      </c>
      <c r="L2600" s="4" t="s">
        <v>17</v>
      </c>
      <c r="M2600" s="9">
        <v>6</v>
      </c>
      <c r="N2600" s="6">
        <v>143.72999999999999</v>
      </c>
      <c r="O2600" s="7">
        <v>0.15</v>
      </c>
      <c r="P2600" s="6">
        <v>77.27</v>
      </c>
      <c r="Q2600" s="6">
        <f t="shared" si="160"/>
        <v>733.02299999999991</v>
      </c>
      <c r="R2600" s="6">
        <f t="shared" si="161"/>
        <v>463.62</v>
      </c>
      <c r="S2600" s="6">
        <f t="shared" si="162"/>
        <v>269.40299999999991</v>
      </c>
      <c r="T2600" s="8">
        <f t="shared" si="163"/>
        <v>0.36752325643260847</v>
      </c>
      <c r="U2600" s="5">
        <f>YEAR(SalesDataTable[[#This Row],[Order Date]])</f>
        <v>2026</v>
      </c>
      <c r="V2600" s="8" t="str">
        <f>"Q"&amp;ROUNDUP(MONTH(SalesDataTable[[#This Row],[Order Date]])/3,0)</f>
        <v>Q4</v>
      </c>
      <c r="W2600" s="9">
        <f>MONTH(SalesDataTable[[#This Row],[Order Date]])</f>
        <v>12</v>
      </c>
      <c r="X2600" s="8" t="str">
        <f>TEXT(SalesDataTable[[#This Row],[Order Date]],"mmm")</f>
        <v>Dec</v>
      </c>
    </row>
    <row r="2601" spans="1:24" ht="16">
      <c r="A2601" s="2">
        <v>3363</v>
      </c>
      <c r="B2601" s="3">
        <v>46371</v>
      </c>
      <c r="C2601" s="5">
        <f>YEAR(SalesDataTable[[#This Row],[Order Date]])</f>
        <v>2026</v>
      </c>
      <c r="D2601" s="14" t="str">
        <f>"Q"&amp;ROUNDUP(MONTH(SalesDataTable[[#This Row],[Order Date]])/3,0)</f>
        <v>Q4</v>
      </c>
      <c r="E2601" s="5">
        <f>MONTH(SalesDataTable[[#This Row],[Order Date]])</f>
        <v>12</v>
      </c>
      <c r="F2601" s="5" t="str">
        <f>TEXT(SalesDataTable[[#This Row],[Order Date]], "MMM")</f>
        <v>Dec</v>
      </c>
      <c r="G2601" s="4" t="s">
        <v>6</v>
      </c>
      <c r="H2601" s="4" t="s">
        <v>43</v>
      </c>
      <c r="I2601" s="4" t="s">
        <v>28</v>
      </c>
      <c r="J2601" s="4" t="s">
        <v>13</v>
      </c>
      <c r="K2601" s="4" t="s">
        <v>9</v>
      </c>
      <c r="L2601" s="4" t="s">
        <v>17</v>
      </c>
      <c r="M2601" s="9">
        <v>4</v>
      </c>
      <c r="N2601" s="6">
        <v>146.38999999999999</v>
      </c>
      <c r="O2601" s="7">
        <v>0</v>
      </c>
      <c r="P2601" s="6">
        <v>78.95</v>
      </c>
      <c r="Q2601" s="6">
        <f t="shared" si="160"/>
        <v>585.55999999999995</v>
      </c>
      <c r="R2601" s="6">
        <f t="shared" si="161"/>
        <v>315.8</v>
      </c>
      <c r="S2601" s="6">
        <f t="shared" si="162"/>
        <v>269.75999999999993</v>
      </c>
      <c r="T2601" s="8">
        <f t="shared" si="163"/>
        <v>0.46068720541020552</v>
      </c>
      <c r="U2601" s="5">
        <f>YEAR(SalesDataTable[[#This Row],[Order Date]])</f>
        <v>2026</v>
      </c>
      <c r="V2601" s="8" t="str">
        <f>"Q"&amp;ROUNDUP(MONTH(SalesDataTable[[#This Row],[Order Date]])/3,0)</f>
        <v>Q4</v>
      </c>
      <c r="W2601" s="9">
        <f>MONTH(SalesDataTable[[#This Row],[Order Date]])</f>
        <v>12</v>
      </c>
      <c r="X2601" s="8" t="str">
        <f>TEXT(SalesDataTable[[#This Row],[Order Date]],"mmm")</f>
        <v>Dec</v>
      </c>
    </row>
    <row r="2602" spans="1:24" ht="16">
      <c r="A2602" s="2">
        <v>3373</v>
      </c>
      <c r="B2602" s="3">
        <v>46371</v>
      </c>
      <c r="C2602" s="5">
        <f>YEAR(SalesDataTable[[#This Row],[Order Date]])</f>
        <v>2026</v>
      </c>
      <c r="D2602" s="14" t="str">
        <f>"Q"&amp;ROUNDUP(MONTH(SalesDataTable[[#This Row],[Order Date]])/3,0)</f>
        <v>Q4</v>
      </c>
      <c r="E2602" s="5">
        <f>MONTH(SalesDataTable[[#This Row],[Order Date]])</f>
        <v>12</v>
      </c>
      <c r="F2602" s="5" t="str">
        <f>TEXT(SalesDataTable[[#This Row],[Order Date]], "MMM")</f>
        <v>Dec</v>
      </c>
      <c r="G2602" s="4" t="s">
        <v>6</v>
      </c>
      <c r="H2602" s="4" t="s">
        <v>43</v>
      </c>
      <c r="I2602" s="4" t="s">
        <v>28</v>
      </c>
      <c r="J2602" s="4" t="s">
        <v>3</v>
      </c>
      <c r="K2602" s="4" t="s">
        <v>9</v>
      </c>
      <c r="L2602" s="4" t="s">
        <v>10</v>
      </c>
      <c r="M2602" s="9">
        <v>2</v>
      </c>
      <c r="N2602" s="6">
        <v>89.84</v>
      </c>
      <c r="O2602" s="7">
        <v>0.05</v>
      </c>
      <c r="P2602" s="6">
        <v>45.17</v>
      </c>
      <c r="Q2602" s="6">
        <f t="shared" si="160"/>
        <v>170.696</v>
      </c>
      <c r="R2602" s="6">
        <f t="shared" si="161"/>
        <v>90.34</v>
      </c>
      <c r="S2602" s="6">
        <f t="shared" si="162"/>
        <v>80.355999999999995</v>
      </c>
      <c r="T2602" s="8">
        <f t="shared" si="163"/>
        <v>0.47075502647982376</v>
      </c>
      <c r="U2602" s="5">
        <f>YEAR(SalesDataTable[[#This Row],[Order Date]])</f>
        <v>2026</v>
      </c>
      <c r="V2602" s="8" t="str">
        <f>"Q"&amp;ROUNDUP(MONTH(SalesDataTable[[#This Row],[Order Date]])/3,0)</f>
        <v>Q4</v>
      </c>
      <c r="W2602" s="9">
        <f>MONTH(SalesDataTable[[#This Row],[Order Date]])</f>
        <v>12</v>
      </c>
      <c r="X2602" s="8" t="str">
        <f>TEXT(SalesDataTable[[#This Row],[Order Date]],"mmm")</f>
        <v>Dec</v>
      </c>
    </row>
    <row r="2603" spans="1:24" ht="16">
      <c r="A2603" s="2">
        <v>3799</v>
      </c>
      <c r="B2603" s="3">
        <v>46371</v>
      </c>
      <c r="C2603" s="5">
        <f>YEAR(SalesDataTable[[#This Row],[Order Date]])</f>
        <v>2026</v>
      </c>
      <c r="D2603" s="14" t="str">
        <f>"Q"&amp;ROUNDUP(MONTH(SalesDataTable[[#This Row],[Order Date]])/3,0)</f>
        <v>Q4</v>
      </c>
      <c r="E2603" s="5">
        <f>MONTH(SalesDataTable[[#This Row],[Order Date]])</f>
        <v>12</v>
      </c>
      <c r="F2603" s="5" t="str">
        <f>TEXT(SalesDataTable[[#This Row],[Order Date]], "MMM")</f>
        <v>Dec</v>
      </c>
      <c r="G2603" s="4" t="s">
        <v>11</v>
      </c>
      <c r="H2603" s="4" t="s">
        <v>39</v>
      </c>
      <c r="I2603" s="4" t="s">
        <v>19</v>
      </c>
      <c r="J2603" s="4" t="s">
        <v>13</v>
      </c>
      <c r="K2603" s="4" t="s">
        <v>34</v>
      </c>
      <c r="L2603" s="4" t="s">
        <v>45</v>
      </c>
      <c r="M2603" s="9">
        <v>3</v>
      </c>
      <c r="N2603" s="6">
        <v>49.67</v>
      </c>
      <c r="O2603" s="7">
        <v>0.05</v>
      </c>
      <c r="P2603" s="6">
        <v>21.5</v>
      </c>
      <c r="Q2603" s="6">
        <f t="shared" si="160"/>
        <v>141.55949999999999</v>
      </c>
      <c r="R2603" s="6">
        <f t="shared" si="161"/>
        <v>64.5</v>
      </c>
      <c r="S2603" s="6">
        <f t="shared" si="162"/>
        <v>77.059499999999986</v>
      </c>
      <c r="T2603" s="8">
        <f t="shared" si="163"/>
        <v>0.54436120500566898</v>
      </c>
      <c r="U2603" s="5">
        <f>YEAR(SalesDataTable[[#This Row],[Order Date]])</f>
        <v>2026</v>
      </c>
      <c r="V2603" s="8" t="str">
        <f>"Q"&amp;ROUNDUP(MONTH(SalesDataTable[[#This Row],[Order Date]])/3,0)</f>
        <v>Q4</v>
      </c>
      <c r="W2603" s="9">
        <f>MONTH(SalesDataTable[[#This Row],[Order Date]])</f>
        <v>12</v>
      </c>
      <c r="X2603" s="8" t="str">
        <f>TEXT(SalesDataTable[[#This Row],[Order Date]],"mmm")</f>
        <v>Dec</v>
      </c>
    </row>
    <row r="2604" spans="1:24" ht="16">
      <c r="A2604" s="2">
        <v>5002</v>
      </c>
      <c r="B2604" s="3">
        <v>46371</v>
      </c>
      <c r="C2604" s="5">
        <f>YEAR(SalesDataTable[[#This Row],[Order Date]])</f>
        <v>2026</v>
      </c>
      <c r="D2604" s="14" t="str">
        <f>"Q"&amp;ROUNDUP(MONTH(SalesDataTable[[#This Row],[Order Date]])/3,0)</f>
        <v>Q4</v>
      </c>
      <c r="E2604" s="5">
        <f>MONTH(SalesDataTable[[#This Row],[Order Date]])</f>
        <v>12</v>
      </c>
      <c r="F2604" s="5" t="str">
        <f>TEXT(SalesDataTable[[#This Row],[Order Date]], "MMM")</f>
        <v>Dec</v>
      </c>
      <c r="G2604" s="4" t="s">
        <v>6</v>
      </c>
      <c r="H2604" s="4" t="s">
        <v>49</v>
      </c>
      <c r="I2604" s="4" t="s">
        <v>8</v>
      </c>
      <c r="J2604" s="4" t="s">
        <v>16</v>
      </c>
      <c r="K2604" s="4" t="s">
        <v>9</v>
      </c>
      <c r="L2604" s="4" t="s">
        <v>10</v>
      </c>
      <c r="M2604" s="9">
        <v>4</v>
      </c>
      <c r="N2604" s="6">
        <v>94.3</v>
      </c>
      <c r="O2604" s="7">
        <v>0.1</v>
      </c>
      <c r="P2604" s="6">
        <v>44.36</v>
      </c>
      <c r="Q2604" s="6">
        <f t="shared" si="160"/>
        <v>339.48</v>
      </c>
      <c r="R2604" s="6">
        <f t="shared" si="161"/>
        <v>177.44</v>
      </c>
      <c r="S2604" s="6">
        <f t="shared" si="162"/>
        <v>162.04000000000002</v>
      </c>
      <c r="T2604" s="8">
        <f t="shared" si="163"/>
        <v>0.47731825144338402</v>
      </c>
      <c r="U2604" s="5">
        <f>YEAR(SalesDataTable[[#This Row],[Order Date]])</f>
        <v>2026</v>
      </c>
      <c r="V2604" s="8" t="str">
        <f>"Q"&amp;ROUNDUP(MONTH(SalesDataTable[[#This Row],[Order Date]])/3,0)</f>
        <v>Q4</v>
      </c>
      <c r="W2604" s="9">
        <f>MONTH(SalesDataTable[[#This Row],[Order Date]])</f>
        <v>12</v>
      </c>
      <c r="X2604" s="8" t="str">
        <f>TEXT(SalesDataTable[[#This Row],[Order Date]],"mmm")</f>
        <v>Dec</v>
      </c>
    </row>
    <row r="2605" spans="1:24" ht="16">
      <c r="A2605" s="2">
        <v>2896</v>
      </c>
      <c r="B2605" s="3">
        <v>46372</v>
      </c>
      <c r="C2605" s="5">
        <f>YEAR(SalesDataTable[[#This Row],[Order Date]])</f>
        <v>2026</v>
      </c>
      <c r="D2605" s="14" t="str">
        <f>"Q"&amp;ROUNDUP(MONTH(SalesDataTable[[#This Row],[Order Date]])/3,0)</f>
        <v>Q4</v>
      </c>
      <c r="E2605" s="5">
        <f>MONTH(SalesDataTable[[#This Row],[Order Date]])</f>
        <v>12</v>
      </c>
      <c r="F2605" s="5" t="str">
        <f>TEXT(SalesDataTable[[#This Row],[Order Date]], "MMM")</f>
        <v>Dec</v>
      </c>
      <c r="G2605" s="4" t="s">
        <v>6</v>
      </c>
      <c r="H2605" s="4" t="s">
        <v>43</v>
      </c>
      <c r="I2605" s="4" t="s">
        <v>19</v>
      </c>
      <c r="J2605" s="4" t="s">
        <v>16</v>
      </c>
      <c r="K2605" s="4" t="s">
        <v>34</v>
      </c>
      <c r="L2605" s="4" t="s">
        <v>42</v>
      </c>
      <c r="M2605" s="9">
        <v>2</v>
      </c>
      <c r="N2605" s="6">
        <v>36.020000000000003</v>
      </c>
      <c r="O2605" s="7">
        <v>0.1</v>
      </c>
      <c r="P2605" s="6">
        <v>13.59</v>
      </c>
      <c r="Q2605" s="6">
        <f t="shared" si="160"/>
        <v>64.836000000000013</v>
      </c>
      <c r="R2605" s="6">
        <f t="shared" si="161"/>
        <v>27.18</v>
      </c>
      <c r="S2605" s="6">
        <f t="shared" si="162"/>
        <v>37.656000000000013</v>
      </c>
      <c r="T2605" s="8">
        <f t="shared" si="163"/>
        <v>0.58078845086063302</v>
      </c>
      <c r="U2605" s="5">
        <f>YEAR(SalesDataTable[[#This Row],[Order Date]])</f>
        <v>2026</v>
      </c>
      <c r="V2605" s="8" t="str">
        <f>"Q"&amp;ROUNDUP(MONTH(SalesDataTable[[#This Row],[Order Date]])/3,0)</f>
        <v>Q4</v>
      </c>
      <c r="W2605" s="9">
        <f>MONTH(SalesDataTable[[#This Row],[Order Date]])</f>
        <v>12</v>
      </c>
      <c r="X2605" s="8" t="str">
        <f>TEXT(SalesDataTable[[#This Row],[Order Date]],"mmm")</f>
        <v>Dec</v>
      </c>
    </row>
    <row r="2606" spans="1:24" ht="16">
      <c r="A2606" s="2">
        <v>3334</v>
      </c>
      <c r="B2606" s="3">
        <v>46372</v>
      </c>
      <c r="C2606" s="5">
        <f>YEAR(SalesDataTable[[#This Row],[Order Date]])</f>
        <v>2026</v>
      </c>
      <c r="D2606" s="14" t="str">
        <f>"Q"&amp;ROUNDUP(MONTH(SalesDataTable[[#This Row],[Order Date]])/3,0)</f>
        <v>Q4</v>
      </c>
      <c r="E2606" s="5">
        <f>MONTH(SalesDataTable[[#This Row],[Order Date]])</f>
        <v>12</v>
      </c>
      <c r="F2606" s="5" t="str">
        <f>TEXT(SalesDataTable[[#This Row],[Order Date]], "MMM")</f>
        <v>Dec</v>
      </c>
      <c r="G2606" s="4" t="s">
        <v>6</v>
      </c>
      <c r="H2606" s="4" t="s">
        <v>49</v>
      </c>
      <c r="I2606" s="4" t="s">
        <v>2</v>
      </c>
      <c r="J2606" s="4" t="s">
        <v>3</v>
      </c>
      <c r="K2606" s="4" t="s">
        <v>9</v>
      </c>
      <c r="L2606" s="4" t="s">
        <v>37</v>
      </c>
      <c r="M2606" s="9">
        <v>1</v>
      </c>
      <c r="N2606" s="6">
        <v>154.12</v>
      </c>
      <c r="O2606" s="7">
        <v>0</v>
      </c>
      <c r="P2606" s="6">
        <v>77.45</v>
      </c>
      <c r="Q2606" s="6">
        <f t="shared" si="160"/>
        <v>154.12</v>
      </c>
      <c r="R2606" s="6">
        <f t="shared" si="161"/>
        <v>77.45</v>
      </c>
      <c r="S2606" s="6">
        <f t="shared" si="162"/>
        <v>76.67</v>
      </c>
      <c r="T2606" s="8">
        <f t="shared" si="163"/>
        <v>0.49746950428237735</v>
      </c>
      <c r="U2606" s="5">
        <f>YEAR(SalesDataTable[[#This Row],[Order Date]])</f>
        <v>2026</v>
      </c>
      <c r="V2606" s="8" t="str">
        <f>"Q"&amp;ROUNDUP(MONTH(SalesDataTable[[#This Row],[Order Date]])/3,0)</f>
        <v>Q4</v>
      </c>
      <c r="W2606" s="9">
        <f>MONTH(SalesDataTable[[#This Row],[Order Date]])</f>
        <v>12</v>
      </c>
      <c r="X2606" s="8" t="str">
        <f>TEXT(SalesDataTable[[#This Row],[Order Date]],"mmm")</f>
        <v>Dec</v>
      </c>
    </row>
    <row r="2607" spans="1:24" ht="16">
      <c r="A2607" s="2">
        <v>3469</v>
      </c>
      <c r="B2607" s="3">
        <v>46372</v>
      </c>
      <c r="C2607" s="5">
        <f>YEAR(SalesDataTable[[#This Row],[Order Date]])</f>
        <v>2026</v>
      </c>
      <c r="D2607" s="14" t="str">
        <f>"Q"&amp;ROUNDUP(MONTH(SalesDataTable[[#This Row],[Order Date]])/3,0)</f>
        <v>Q4</v>
      </c>
      <c r="E2607" s="5">
        <f>MONTH(SalesDataTable[[#This Row],[Order Date]])</f>
        <v>12</v>
      </c>
      <c r="F2607" s="5" t="str">
        <f>TEXT(SalesDataTable[[#This Row],[Order Date]], "MMM")</f>
        <v>Dec</v>
      </c>
      <c r="G2607" s="4" t="s">
        <v>0</v>
      </c>
      <c r="H2607" s="4" t="s">
        <v>36</v>
      </c>
      <c r="I2607" s="4" t="s">
        <v>2</v>
      </c>
      <c r="J2607" s="4" t="s">
        <v>3</v>
      </c>
      <c r="K2607" s="4" t="s">
        <v>9</v>
      </c>
      <c r="L2607" s="4" t="s">
        <v>37</v>
      </c>
      <c r="M2607" s="9">
        <v>1</v>
      </c>
      <c r="N2607" s="6">
        <v>150.88</v>
      </c>
      <c r="O2607" s="7">
        <v>0.05</v>
      </c>
      <c r="P2607" s="6">
        <v>81.02</v>
      </c>
      <c r="Q2607" s="6">
        <f t="shared" si="160"/>
        <v>143.33599999999998</v>
      </c>
      <c r="R2607" s="6">
        <f t="shared" si="161"/>
        <v>81.02</v>
      </c>
      <c r="S2607" s="6">
        <f t="shared" si="162"/>
        <v>62.315999999999988</v>
      </c>
      <c r="T2607" s="8">
        <f t="shared" si="163"/>
        <v>0.43475470223809787</v>
      </c>
      <c r="U2607" s="5">
        <f>YEAR(SalesDataTable[[#This Row],[Order Date]])</f>
        <v>2026</v>
      </c>
      <c r="V2607" s="8" t="str">
        <f>"Q"&amp;ROUNDUP(MONTH(SalesDataTable[[#This Row],[Order Date]])/3,0)</f>
        <v>Q4</v>
      </c>
      <c r="W2607" s="9">
        <f>MONTH(SalesDataTable[[#This Row],[Order Date]])</f>
        <v>12</v>
      </c>
      <c r="X2607" s="8" t="str">
        <f>TEXT(SalesDataTable[[#This Row],[Order Date]],"mmm")</f>
        <v>Dec</v>
      </c>
    </row>
    <row r="2608" spans="1:24" ht="16">
      <c r="A2608" s="2">
        <v>569</v>
      </c>
      <c r="B2608" s="3">
        <v>46373</v>
      </c>
      <c r="C2608" s="5">
        <f>YEAR(SalesDataTable[[#This Row],[Order Date]])</f>
        <v>2026</v>
      </c>
      <c r="D2608" s="14" t="str">
        <f>"Q"&amp;ROUNDUP(MONTH(SalesDataTable[[#This Row],[Order Date]])/3,0)</f>
        <v>Q4</v>
      </c>
      <c r="E2608" s="5">
        <f>MONTH(SalesDataTable[[#This Row],[Order Date]])</f>
        <v>12</v>
      </c>
      <c r="F2608" s="5" t="str">
        <f>TEXT(SalesDataTable[[#This Row],[Order Date]], "MMM")</f>
        <v>Dec</v>
      </c>
      <c r="G2608" s="4" t="s">
        <v>11</v>
      </c>
      <c r="H2608" s="4" t="s">
        <v>12</v>
      </c>
      <c r="I2608" s="4" t="s">
        <v>28</v>
      </c>
      <c r="J2608" s="4" t="s">
        <v>13</v>
      </c>
      <c r="K2608" s="4" t="s">
        <v>4</v>
      </c>
      <c r="L2608" s="4" t="s">
        <v>26</v>
      </c>
      <c r="M2608" s="9">
        <v>2</v>
      </c>
      <c r="N2608" s="6">
        <v>40.479999999999997</v>
      </c>
      <c r="O2608" s="7">
        <v>0</v>
      </c>
      <c r="P2608" s="6">
        <v>16.23</v>
      </c>
      <c r="Q2608" s="6">
        <f t="shared" si="160"/>
        <v>80.959999999999994</v>
      </c>
      <c r="R2608" s="6">
        <f t="shared" si="161"/>
        <v>32.46</v>
      </c>
      <c r="S2608" s="6">
        <f t="shared" si="162"/>
        <v>48.499999999999993</v>
      </c>
      <c r="T2608" s="8">
        <f t="shared" si="163"/>
        <v>0.5990612648221344</v>
      </c>
      <c r="U2608" s="5">
        <f>YEAR(SalesDataTable[[#This Row],[Order Date]])</f>
        <v>2026</v>
      </c>
      <c r="V2608" s="8" t="str">
        <f>"Q"&amp;ROUNDUP(MONTH(SalesDataTable[[#This Row],[Order Date]])/3,0)</f>
        <v>Q4</v>
      </c>
      <c r="W2608" s="9">
        <f>MONTH(SalesDataTable[[#This Row],[Order Date]])</f>
        <v>12</v>
      </c>
      <c r="X2608" s="8" t="str">
        <f>TEXT(SalesDataTable[[#This Row],[Order Date]],"mmm")</f>
        <v>Dec</v>
      </c>
    </row>
    <row r="2609" spans="1:24" ht="16">
      <c r="A2609" s="2">
        <v>2404</v>
      </c>
      <c r="B2609" s="3">
        <v>46373</v>
      </c>
      <c r="C2609" s="5">
        <f>YEAR(SalesDataTable[[#This Row],[Order Date]])</f>
        <v>2026</v>
      </c>
      <c r="D2609" s="14" t="str">
        <f>"Q"&amp;ROUNDUP(MONTH(SalesDataTable[[#This Row],[Order Date]])/3,0)</f>
        <v>Q4</v>
      </c>
      <c r="E2609" s="5">
        <f>MONTH(SalesDataTable[[#This Row],[Order Date]])</f>
        <v>12</v>
      </c>
      <c r="F2609" s="5" t="str">
        <f>TEXT(SalesDataTable[[#This Row],[Order Date]], "MMM")</f>
        <v>Dec</v>
      </c>
      <c r="G2609" s="4" t="s">
        <v>11</v>
      </c>
      <c r="H2609" s="4" t="s">
        <v>39</v>
      </c>
      <c r="I2609" s="4" t="s">
        <v>28</v>
      </c>
      <c r="J2609" s="4" t="s">
        <v>16</v>
      </c>
      <c r="K2609" s="4" t="s">
        <v>14</v>
      </c>
      <c r="L2609" s="4" t="s">
        <v>48</v>
      </c>
      <c r="M2609" s="9">
        <v>3</v>
      </c>
      <c r="N2609" s="6">
        <v>163.34</v>
      </c>
      <c r="O2609" s="7">
        <v>0.1</v>
      </c>
      <c r="P2609" s="6">
        <v>88.53</v>
      </c>
      <c r="Q2609" s="6">
        <f t="shared" si="160"/>
        <v>441.01799999999997</v>
      </c>
      <c r="R2609" s="6">
        <f t="shared" si="161"/>
        <v>265.59000000000003</v>
      </c>
      <c r="S2609" s="6">
        <f t="shared" si="162"/>
        <v>175.42799999999994</v>
      </c>
      <c r="T2609" s="8">
        <f t="shared" si="163"/>
        <v>0.39777968246194023</v>
      </c>
      <c r="U2609" s="5">
        <f>YEAR(SalesDataTable[[#This Row],[Order Date]])</f>
        <v>2026</v>
      </c>
      <c r="V2609" s="8" t="str">
        <f>"Q"&amp;ROUNDUP(MONTH(SalesDataTable[[#This Row],[Order Date]])/3,0)</f>
        <v>Q4</v>
      </c>
      <c r="W2609" s="9">
        <f>MONTH(SalesDataTable[[#This Row],[Order Date]])</f>
        <v>12</v>
      </c>
      <c r="X2609" s="8" t="str">
        <f>TEXT(SalesDataTable[[#This Row],[Order Date]],"mmm")</f>
        <v>Dec</v>
      </c>
    </row>
    <row r="2610" spans="1:24" ht="16">
      <c r="A2610" s="2">
        <v>4682</v>
      </c>
      <c r="B2610" s="3">
        <v>46373</v>
      </c>
      <c r="C2610" s="5">
        <f>YEAR(SalesDataTable[[#This Row],[Order Date]])</f>
        <v>2026</v>
      </c>
      <c r="D2610" s="14" t="str">
        <f>"Q"&amp;ROUNDUP(MONTH(SalesDataTable[[#This Row],[Order Date]])/3,0)</f>
        <v>Q4</v>
      </c>
      <c r="E2610" s="5">
        <f>MONTH(SalesDataTable[[#This Row],[Order Date]])</f>
        <v>12</v>
      </c>
      <c r="F2610" s="5" t="str">
        <f>TEXT(SalesDataTable[[#This Row],[Order Date]], "MMM")</f>
        <v>Dec</v>
      </c>
      <c r="G2610" s="4" t="s">
        <v>20</v>
      </c>
      <c r="H2610" s="4" t="s">
        <v>21</v>
      </c>
      <c r="I2610" s="4" t="s">
        <v>19</v>
      </c>
      <c r="J2610" s="4" t="s">
        <v>13</v>
      </c>
      <c r="K2610" s="4" t="s">
        <v>34</v>
      </c>
      <c r="L2610" s="4" t="s">
        <v>35</v>
      </c>
      <c r="M2610" s="9">
        <v>2</v>
      </c>
      <c r="N2610" s="6">
        <v>40.89</v>
      </c>
      <c r="O2610" s="7">
        <v>0</v>
      </c>
      <c r="P2610" s="6">
        <v>14.95</v>
      </c>
      <c r="Q2610" s="6">
        <f t="shared" si="160"/>
        <v>81.78</v>
      </c>
      <c r="R2610" s="6">
        <f t="shared" si="161"/>
        <v>29.9</v>
      </c>
      <c r="S2610" s="6">
        <f t="shared" si="162"/>
        <v>51.88</v>
      </c>
      <c r="T2610" s="8">
        <f t="shared" si="163"/>
        <v>0.63438493519197847</v>
      </c>
      <c r="U2610" s="5">
        <f>YEAR(SalesDataTable[[#This Row],[Order Date]])</f>
        <v>2026</v>
      </c>
      <c r="V2610" s="8" t="str">
        <f>"Q"&amp;ROUNDUP(MONTH(SalesDataTable[[#This Row],[Order Date]])/3,0)</f>
        <v>Q4</v>
      </c>
      <c r="W2610" s="9">
        <f>MONTH(SalesDataTable[[#This Row],[Order Date]])</f>
        <v>12</v>
      </c>
      <c r="X2610" s="8" t="str">
        <f>TEXT(SalesDataTable[[#This Row],[Order Date]],"mmm")</f>
        <v>Dec</v>
      </c>
    </row>
    <row r="2611" spans="1:24" ht="16">
      <c r="A2611" s="2">
        <v>4888</v>
      </c>
      <c r="B2611" s="3">
        <v>46373</v>
      </c>
      <c r="C2611" s="5">
        <f>YEAR(SalesDataTable[[#This Row],[Order Date]])</f>
        <v>2026</v>
      </c>
      <c r="D2611" s="14" t="str">
        <f>"Q"&amp;ROUNDUP(MONTH(SalesDataTable[[#This Row],[Order Date]])/3,0)</f>
        <v>Q4</v>
      </c>
      <c r="E2611" s="5">
        <f>MONTH(SalesDataTable[[#This Row],[Order Date]])</f>
        <v>12</v>
      </c>
      <c r="F2611" s="5" t="str">
        <f>TEXT(SalesDataTable[[#This Row],[Order Date]], "MMM")</f>
        <v>Dec</v>
      </c>
      <c r="G2611" s="4" t="s">
        <v>11</v>
      </c>
      <c r="H2611" s="4" t="s">
        <v>12</v>
      </c>
      <c r="I2611" s="4" t="s">
        <v>28</v>
      </c>
      <c r="J2611" s="4" t="s">
        <v>13</v>
      </c>
      <c r="K2611" s="4" t="s">
        <v>34</v>
      </c>
      <c r="L2611" s="4" t="s">
        <v>35</v>
      </c>
      <c r="M2611" s="9">
        <v>1</v>
      </c>
      <c r="N2611" s="6">
        <v>40.159999999999997</v>
      </c>
      <c r="O2611" s="7">
        <v>0.15</v>
      </c>
      <c r="P2611" s="6">
        <v>14.46</v>
      </c>
      <c r="Q2611" s="6">
        <f t="shared" si="160"/>
        <v>34.135999999999996</v>
      </c>
      <c r="R2611" s="6">
        <f t="shared" si="161"/>
        <v>14.46</v>
      </c>
      <c r="S2611" s="6">
        <f t="shared" si="162"/>
        <v>19.675999999999995</v>
      </c>
      <c r="T2611" s="8">
        <f t="shared" si="163"/>
        <v>0.576400281228029</v>
      </c>
      <c r="U2611" s="5">
        <f>YEAR(SalesDataTable[[#This Row],[Order Date]])</f>
        <v>2026</v>
      </c>
      <c r="V2611" s="8" t="str">
        <f>"Q"&amp;ROUNDUP(MONTH(SalesDataTable[[#This Row],[Order Date]])/3,0)</f>
        <v>Q4</v>
      </c>
      <c r="W2611" s="9">
        <f>MONTH(SalesDataTable[[#This Row],[Order Date]])</f>
        <v>12</v>
      </c>
      <c r="X2611" s="8" t="str">
        <f>TEXT(SalesDataTable[[#This Row],[Order Date]],"mmm")</f>
        <v>Dec</v>
      </c>
    </row>
    <row r="2612" spans="1:24" ht="16">
      <c r="A2612" s="2">
        <v>4923</v>
      </c>
      <c r="B2612" s="3">
        <v>46373</v>
      </c>
      <c r="C2612" s="5">
        <f>YEAR(SalesDataTable[[#This Row],[Order Date]])</f>
        <v>2026</v>
      </c>
      <c r="D2612" s="14" t="str">
        <f>"Q"&amp;ROUNDUP(MONTH(SalesDataTable[[#This Row],[Order Date]])/3,0)</f>
        <v>Q4</v>
      </c>
      <c r="E2612" s="5">
        <f>MONTH(SalesDataTable[[#This Row],[Order Date]])</f>
        <v>12</v>
      </c>
      <c r="F2612" s="5" t="str">
        <f>TEXT(SalesDataTable[[#This Row],[Order Date]], "MMM")</f>
        <v>Dec</v>
      </c>
      <c r="G2612" s="4" t="s">
        <v>20</v>
      </c>
      <c r="H2612" s="4" t="s">
        <v>47</v>
      </c>
      <c r="I2612" s="4" t="s">
        <v>2</v>
      </c>
      <c r="J2612" s="4" t="s">
        <v>13</v>
      </c>
      <c r="K2612" s="4" t="s">
        <v>23</v>
      </c>
      <c r="L2612" s="4" t="s">
        <v>40</v>
      </c>
      <c r="M2612" s="9">
        <v>2</v>
      </c>
      <c r="N2612" s="6">
        <v>79.86</v>
      </c>
      <c r="O2612" s="7">
        <v>0</v>
      </c>
      <c r="P2612" s="6">
        <v>39.049999999999997</v>
      </c>
      <c r="Q2612" s="6">
        <f t="shared" si="160"/>
        <v>159.72</v>
      </c>
      <c r="R2612" s="6">
        <f t="shared" si="161"/>
        <v>78.099999999999994</v>
      </c>
      <c r="S2612" s="6">
        <f t="shared" si="162"/>
        <v>81.62</v>
      </c>
      <c r="T2612" s="8">
        <f t="shared" si="163"/>
        <v>0.51101928374655647</v>
      </c>
      <c r="U2612" s="5">
        <f>YEAR(SalesDataTable[[#This Row],[Order Date]])</f>
        <v>2026</v>
      </c>
      <c r="V2612" s="8" t="str">
        <f>"Q"&amp;ROUNDUP(MONTH(SalesDataTable[[#This Row],[Order Date]])/3,0)</f>
        <v>Q4</v>
      </c>
      <c r="W2612" s="9">
        <f>MONTH(SalesDataTable[[#This Row],[Order Date]])</f>
        <v>12</v>
      </c>
      <c r="X2612" s="8" t="str">
        <f>TEXT(SalesDataTable[[#This Row],[Order Date]],"mmm")</f>
        <v>Dec</v>
      </c>
    </row>
    <row r="2613" spans="1:24" ht="16">
      <c r="A2613" s="2">
        <v>131</v>
      </c>
      <c r="B2613" s="3">
        <v>46374</v>
      </c>
      <c r="C2613" s="5">
        <f>YEAR(SalesDataTable[[#This Row],[Order Date]])</f>
        <v>2026</v>
      </c>
      <c r="D2613" s="14" t="str">
        <f>"Q"&amp;ROUNDUP(MONTH(SalesDataTable[[#This Row],[Order Date]])/3,0)</f>
        <v>Q4</v>
      </c>
      <c r="E2613" s="5">
        <f>MONTH(SalesDataTable[[#This Row],[Order Date]])</f>
        <v>12</v>
      </c>
      <c r="F2613" s="5" t="str">
        <f>TEXT(SalesDataTable[[#This Row],[Order Date]], "MMM")</f>
        <v>Dec</v>
      </c>
      <c r="G2613" s="4" t="s">
        <v>6</v>
      </c>
      <c r="H2613" s="4" t="s">
        <v>41</v>
      </c>
      <c r="I2613" s="4" t="s">
        <v>28</v>
      </c>
      <c r="J2613" s="4" t="s">
        <v>3</v>
      </c>
      <c r="K2613" s="4" t="s">
        <v>23</v>
      </c>
      <c r="L2613" s="4" t="s">
        <v>51</v>
      </c>
      <c r="M2613" s="9">
        <v>2</v>
      </c>
      <c r="N2613" s="6">
        <v>123.42</v>
      </c>
      <c r="O2613" s="7">
        <v>0.1</v>
      </c>
      <c r="P2613" s="6">
        <v>60.03</v>
      </c>
      <c r="Q2613" s="6">
        <f t="shared" si="160"/>
        <v>222.15600000000001</v>
      </c>
      <c r="R2613" s="6">
        <f t="shared" si="161"/>
        <v>120.06</v>
      </c>
      <c r="S2613" s="6">
        <f t="shared" si="162"/>
        <v>102.096</v>
      </c>
      <c r="T2613" s="8">
        <f t="shared" si="163"/>
        <v>0.45956895154756117</v>
      </c>
      <c r="U2613" s="5">
        <f>YEAR(SalesDataTable[[#This Row],[Order Date]])</f>
        <v>2026</v>
      </c>
      <c r="V2613" s="8" t="str">
        <f>"Q"&amp;ROUNDUP(MONTH(SalesDataTable[[#This Row],[Order Date]])/3,0)</f>
        <v>Q4</v>
      </c>
      <c r="W2613" s="9">
        <f>MONTH(SalesDataTable[[#This Row],[Order Date]])</f>
        <v>12</v>
      </c>
      <c r="X2613" s="8" t="str">
        <f>TEXT(SalesDataTable[[#This Row],[Order Date]],"mmm")</f>
        <v>Dec</v>
      </c>
    </row>
    <row r="2614" spans="1:24" ht="16">
      <c r="A2614" s="2">
        <v>349</v>
      </c>
      <c r="B2614" s="3">
        <v>46374</v>
      </c>
      <c r="C2614" s="5">
        <f>YEAR(SalesDataTable[[#This Row],[Order Date]])</f>
        <v>2026</v>
      </c>
      <c r="D2614" s="14" t="str">
        <f>"Q"&amp;ROUNDUP(MONTH(SalesDataTable[[#This Row],[Order Date]])/3,0)</f>
        <v>Q4</v>
      </c>
      <c r="E2614" s="5">
        <f>MONTH(SalesDataTable[[#This Row],[Order Date]])</f>
        <v>12</v>
      </c>
      <c r="F2614" s="5" t="str">
        <f>TEXT(SalesDataTable[[#This Row],[Order Date]], "MMM")</f>
        <v>Dec</v>
      </c>
      <c r="G2614" s="4" t="s">
        <v>11</v>
      </c>
      <c r="H2614" s="4" t="s">
        <v>12</v>
      </c>
      <c r="I2614" s="4" t="s">
        <v>2</v>
      </c>
      <c r="J2614" s="4" t="s">
        <v>3</v>
      </c>
      <c r="K2614" s="4" t="s">
        <v>14</v>
      </c>
      <c r="L2614" s="4" t="s">
        <v>32</v>
      </c>
      <c r="M2614" s="9">
        <v>1</v>
      </c>
      <c r="N2614" s="6">
        <v>47.61</v>
      </c>
      <c r="O2614" s="7">
        <v>0.05</v>
      </c>
      <c r="P2614" s="6">
        <v>18.18</v>
      </c>
      <c r="Q2614" s="6">
        <f t="shared" si="160"/>
        <v>45.229499999999994</v>
      </c>
      <c r="R2614" s="6">
        <f t="shared" si="161"/>
        <v>18.18</v>
      </c>
      <c r="S2614" s="6">
        <f t="shared" si="162"/>
        <v>27.049499999999995</v>
      </c>
      <c r="T2614" s="8">
        <f t="shared" si="163"/>
        <v>0.59804994527907662</v>
      </c>
      <c r="U2614" s="5">
        <f>YEAR(SalesDataTable[[#This Row],[Order Date]])</f>
        <v>2026</v>
      </c>
      <c r="V2614" s="8" t="str">
        <f>"Q"&amp;ROUNDUP(MONTH(SalesDataTable[[#This Row],[Order Date]])/3,0)</f>
        <v>Q4</v>
      </c>
      <c r="W2614" s="9">
        <f>MONTH(SalesDataTable[[#This Row],[Order Date]])</f>
        <v>12</v>
      </c>
      <c r="X2614" s="8" t="str">
        <f>TEXT(SalesDataTable[[#This Row],[Order Date]],"mmm")</f>
        <v>Dec</v>
      </c>
    </row>
    <row r="2615" spans="1:24" ht="16">
      <c r="A2615" s="2">
        <v>1131</v>
      </c>
      <c r="B2615" s="3">
        <v>46374</v>
      </c>
      <c r="C2615" s="5">
        <f>YEAR(SalesDataTable[[#This Row],[Order Date]])</f>
        <v>2026</v>
      </c>
      <c r="D2615" s="14" t="str">
        <f>"Q"&amp;ROUNDUP(MONTH(SalesDataTable[[#This Row],[Order Date]])/3,0)</f>
        <v>Q4</v>
      </c>
      <c r="E2615" s="5">
        <f>MONTH(SalesDataTable[[#This Row],[Order Date]])</f>
        <v>12</v>
      </c>
      <c r="F2615" s="5" t="str">
        <f>TEXT(SalesDataTable[[#This Row],[Order Date]], "MMM")</f>
        <v>Dec</v>
      </c>
      <c r="G2615" s="4" t="s">
        <v>20</v>
      </c>
      <c r="H2615" s="4" t="s">
        <v>33</v>
      </c>
      <c r="I2615" s="4" t="s">
        <v>2</v>
      </c>
      <c r="J2615" s="4" t="s">
        <v>3</v>
      </c>
      <c r="K2615" s="4" t="s">
        <v>9</v>
      </c>
      <c r="L2615" s="4" t="s">
        <v>10</v>
      </c>
      <c r="M2615" s="9">
        <v>2</v>
      </c>
      <c r="N2615" s="6">
        <v>93.88</v>
      </c>
      <c r="O2615" s="7">
        <v>0.1</v>
      </c>
      <c r="P2615" s="6">
        <v>45.89</v>
      </c>
      <c r="Q2615" s="6">
        <f t="shared" si="160"/>
        <v>168.98400000000001</v>
      </c>
      <c r="R2615" s="6">
        <f t="shared" si="161"/>
        <v>91.78</v>
      </c>
      <c r="S2615" s="6">
        <f t="shared" si="162"/>
        <v>77.204000000000008</v>
      </c>
      <c r="T2615" s="8">
        <f t="shared" si="163"/>
        <v>0.45687165648818823</v>
      </c>
      <c r="U2615" s="5">
        <f>YEAR(SalesDataTable[[#This Row],[Order Date]])</f>
        <v>2026</v>
      </c>
      <c r="V2615" s="8" t="str">
        <f>"Q"&amp;ROUNDUP(MONTH(SalesDataTable[[#This Row],[Order Date]])/3,0)</f>
        <v>Q4</v>
      </c>
      <c r="W2615" s="9">
        <f>MONTH(SalesDataTable[[#This Row],[Order Date]])</f>
        <v>12</v>
      </c>
      <c r="X2615" s="8" t="str">
        <f>TEXT(SalesDataTable[[#This Row],[Order Date]],"mmm")</f>
        <v>Dec</v>
      </c>
    </row>
    <row r="2616" spans="1:24" ht="16">
      <c r="A2616" s="2">
        <v>2738</v>
      </c>
      <c r="B2616" s="3">
        <v>46374</v>
      </c>
      <c r="C2616" s="5">
        <f>YEAR(SalesDataTable[[#This Row],[Order Date]])</f>
        <v>2026</v>
      </c>
      <c r="D2616" s="14" t="str">
        <f>"Q"&amp;ROUNDUP(MONTH(SalesDataTable[[#This Row],[Order Date]])/3,0)</f>
        <v>Q4</v>
      </c>
      <c r="E2616" s="5">
        <f>MONTH(SalesDataTable[[#This Row],[Order Date]])</f>
        <v>12</v>
      </c>
      <c r="F2616" s="5" t="str">
        <f>TEXT(SalesDataTable[[#This Row],[Order Date]], "MMM")</f>
        <v>Dec</v>
      </c>
      <c r="G2616" s="4" t="s">
        <v>6</v>
      </c>
      <c r="H2616" s="4" t="s">
        <v>41</v>
      </c>
      <c r="I2616" s="4" t="s">
        <v>2</v>
      </c>
      <c r="J2616" s="4" t="s">
        <v>13</v>
      </c>
      <c r="K2616" s="4" t="s">
        <v>9</v>
      </c>
      <c r="L2616" s="4" t="s">
        <v>17</v>
      </c>
      <c r="M2616" s="9">
        <v>3</v>
      </c>
      <c r="N2616" s="6">
        <v>145.43</v>
      </c>
      <c r="O2616" s="7">
        <v>0.05</v>
      </c>
      <c r="P2616" s="6">
        <v>81.72</v>
      </c>
      <c r="Q2616" s="6">
        <f t="shared" si="160"/>
        <v>414.47550000000001</v>
      </c>
      <c r="R2616" s="6">
        <f t="shared" si="161"/>
        <v>245.16</v>
      </c>
      <c r="S2616" s="6">
        <f t="shared" si="162"/>
        <v>169.31550000000001</v>
      </c>
      <c r="T2616" s="8">
        <f t="shared" si="163"/>
        <v>0.40850544845232106</v>
      </c>
      <c r="U2616" s="5">
        <f>YEAR(SalesDataTable[[#This Row],[Order Date]])</f>
        <v>2026</v>
      </c>
      <c r="V2616" s="8" t="str">
        <f>"Q"&amp;ROUNDUP(MONTH(SalesDataTable[[#This Row],[Order Date]])/3,0)</f>
        <v>Q4</v>
      </c>
      <c r="W2616" s="9">
        <f>MONTH(SalesDataTable[[#This Row],[Order Date]])</f>
        <v>12</v>
      </c>
      <c r="X2616" s="8" t="str">
        <f>TEXT(SalesDataTable[[#This Row],[Order Date]],"mmm")</f>
        <v>Dec</v>
      </c>
    </row>
    <row r="2617" spans="1:24" ht="16">
      <c r="A2617" s="2">
        <v>4400</v>
      </c>
      <c r="B2617" s="3">
        <v>46374</v>
      </c>
      <c r="C2617" s="5">
        <f>YEAR(SalesDataTable[[#This Row],[Order Date]])</f>
        <v>2026</v>
      </c>
      <c r="D2617" s="14" t="str">
        <f>"Q"&amp;ROUNDUP(MONTH(SalesDataTable[[#This Row],[Order Date]])/3,0)</f>
        <v>Q4</v>
      </c>
      <c r="E2617" s="5">
        <f>MONTH(SalesDataTable[[#This Row],[Order Date]])</f>
        <v>12</v>
      </c>
      <c r="F2617" s="5" t="str">
        <f>TEXT(SalesDataTable[[#This Row],[Order Date]], "MMM")</f>
        <v>Dec</v>
      </c>
      <c r="G2617" s="4" t="s">
        <v>20</v>
      </c>
      <c r="H2617" s="4" t="s">
        <v>21</v>
      </c>
      <c r="I2617" s="4" t="s">
        <v>2</v>
      </c>
      <c r="J2617" s="4" t="s">
        <v>3</v>
      </c>
      <c r="K2617" s="4" t="s">
        <v>14</v>
      </c>
      <c r="L2617" s="4" t="s">
        <v>15</v>
      </c>
      <c r="M2617" s="9">
        <v>2</v>
      </c>
      <c r="N2617" s="6">
        <v>36.89</v>
      </c>
      <c r="O2617" s="7">
        <v>0.1</v>
      </c>
      <c r="P2617" s="6">
        <v>13.74</v>
      </c>
      <c r="Q2617" s="6">
        <f t="shared" si="160"/>
        <v>66.402000000000001</v>
      </c>
      <c r="R2617" s="6">
        <f t="shared" si="161"/>
        <v>27.48</v>
      </c>
      <c r="S2617" s="6">
        <f t="shared" si="162"/>
        <v>38.921999999999997</v>
      </c>
      <c r="T2617" s="8">
        <f t="shared" si="163"/>
        <v>0.58615704346254627</v>
      </c>
      <c r="U2617" s="5">
        <f>YEAR(SalesDataTable[[#This Row],[Order Date]])</f>
        <v>2026</v>
      </c>
      <c r="V2617" s="8" t="str">
        <f>"Q"&amp;ROUNDUP(MONTH(SalesDataTable[[#This Row],[Order Date]])/3,0)</f>
        <v>Q4</v>
      </c>
      <c r="W2617" s="9">
        <f>MONTH(SalesDataTable[[#This Row],[Order Date]])</f>
        <v>12</v>
      </c>
      <c r="X2617" s="8" t="str">
        <f>TEXT(SalesDataTable[[#This Row],[Order Date]],"mmm")</f>
        <v>Dec</v>
      </c>
    </row>
    <row r="2618" spans="1:24" ht="16">
      <c r="A2618" s="2">
        <v>3122</v>
      </c>
      <c r="B2618" s="3">
        <v>46375</v>
      </c>
      <c r="C2618" s="5">
        <f>YEAR(SalesDataTable[[#This Row],[Order Date]])</f>
        <v>2026</v>
      </c>
      <c r="D2618" s="14" t="str">
        <f>"Q"&amp;ROUNDUP(MONTH(SalesDataTable[[#This Row],[Order Date]])/3,0)</f>
        <v>Q4</v>
      </c>
      <c r="E2618" s="5">
        <f>MONTH(SalesDataTable[[#This Row],[Order Date]])</f>
        <v>12</v>
      </c>
      <c r="F2618" s="5" t="str">
        <f>TEXT(SalesDataTable[[#This Row],[Order Date]], "MMM")</f>
        <v>Dec</v>
      </c>
      <c r="G2618" s="4" t="s">
        <v>0</v>
      </c>
      <c r="H2618" s="4" t="s">
        <v>1</v>
      </c>
      <c r="I2618" s="4" t="s">
        <v>28</v>
      </c>
      <c r="J2618" s="4" t="s">
        <v>3</v>
      </c>
      <c r="K2618" s="4" t="s">
        <v>9</v>
      </c>
      <c r="L2618" s="4" t="s">
        <v>17</v>
      </c>
      <c r="M2618" s="9">
        <v>1</v>
      </c>
      <c r="N2618" s="6">
        <v>145.44</v>
      </c>
      <c r="O2618" s="7">
        <v>0.1</v>
      </c>
      <c r="P2618" s="6">
        <v>80.42</v>
      </c>
      <c r="Q2618" s="6">
        <f t="shared" si="160"/>
        <v>130.89600000000002</v>
      </c>
      <c r="R2618" s="6">
        <f t="shared" si="161"/>
        <v>80.42</v>
      </c>
      <c r="S2618" s="6">
        <f t="shared" si="162"/>
        <v>50.476000000000013</v>
      </c>
      <c r="T2618" s="8">
        <f t="shared" si="163"/>
        <v>0.38561911746730232</v>
      </c>
      <c r="U2618" s="5">
        <f>YEAR(SalesDataTable[[#This Row],[Order Date]])</f>
        <v>2026</v>
      </c>
      <c r="V2618" s="8" t="str">
        <f>"Q"&amp;ROUNDUP(MONTH(SalesDataTable[[#This Row],[Order Date]])/3,0)</f>
        <v>Q4</v>
      </c>
      <c r="W2618" s="9">
        <f>MONTH(SalesDataTable[[#This Row],[Order Date]])</f>
        <v>12</v>
      </c>
      <c r="X2618" s="8" t="str">
        <f>TEXT(SalesDataTable[[#This Row],[Order Date]],"mmm")</f>
        <v>Dec</v>
      </c>
    </row>
    <row r="2619" spans="1:24" ht="16">
      <c r="A2619" s="2">
        <v>4572</v>
      </c>
      <c r="B2619" s="3">
        <v>46375</v>
      </c>
      <c r="C2619" s="5">
        <f>YEAR(SalesDataTable[[#This Row],[Order Date]])</f>
        <v>2026</v>
      </c>
      <c r="D2619" s="14" t="str">
        <f>"Q"&amp;ROUNDUP(MONTH(SalesDataTable[[#This Row],[Order Date]])/3,0)</f>
        <v>Q4</v>
      </c>
      <c r="E2619" s="5">
        <f>MONTH(SalesDataTable[[#This Row],[Order Date]])</f>
        <v>12</v>
      </c>
      <c r="F2619" s="5" t="str">
        <f>TEXT(SalesDataTable[[#This Row],[Order Date]], "MMM")</f>
        <v>Dec</v>
      </c>
      <c r="G2619" s="4" t="s">
        <v>0</v>
      </c>
      <c r="H2619" s="4" t="s">
        <v>50</v>
      </c>
      <c r="I2619" s="4" t="s">
        <v>2</v>
      </c>
      <c r="J2619" s="4" t="s">
        <v>13</v>
      </c>
      <c r="K2619" s="4" t="s">
        <v>34</v>
      </c>
      <c r="L2619" s="4" t="s">
        <v>45</v>
      </c>
      <c r="M2619" s="9">
        <v>2</v>
      </c>
      <c r="N2619" s="6">
        <v>51.56</v>
      </c>
      <c r="O2619" s="7">
        <v>0</v>
      </c>
      <c r="P2619" s="6">
        <v>21.9</v>
      </c>
      <c r="Q2619" s="6">
        <f t="shared" si="160"/>
        <v>103.12</v>
      </c>
      <c r="R2619" s="6">
        <f t="shared" si="161"/>
        <v>43.8</v>
      </c>
      <c r="S2619" s="6">
        <f t="shared" si="162"/>
        <v>59.320000000000007</v>
      </c>
      <c r="T2619" s="8">
        <f t="shared" si="163"/>
        <v>0.57525213343677273</v>
      </c>
      <c r="U2619" s="5">
        <f>YEAR(SalesDataTable[[#This Row],[Order Date]])</f>
        <v>2026</v>
      </c>
      <c r="V2619" s="8" t="str">
        <f>"Q"&amp;ROUNDUP(MONTH(SalesDataTable[[#This Row],[Order Date]])/3,0)</f>
        <v>Q4</v>
      </c>
      <c r="W2619" s="9">
        <f>MONTH(SalesDataTable[[#This Row],[Order Date]])</f>
        <v>12</v>
      </c>
      <c r="X2619" s="8" t="str">
        <f>TEXT(SalesDataTable[[#This Row],[Order Date]],"mmm")</f>
        <v>Dec</v>
      </c>
    </row>
    <row r="2620" spans="1:24" ht="16">
      <c r="A2620" s="2">
        <v>4783</v>
      </c>
      <c r="B2620" s="3">
        <v>46375</v>
      </c>
      <c r="C2620" s="5">
        <f>YEAR(SalesDataTable[[#This Row],[Order Date]])</f>
        <v>2026</v>
      </c>
      <c r="D2620" s="14" t="str">
        <f>"Q"&amp;ROUNDUP(MONTH(SalesDataTable[[#This Row],[Order Date]])/3,0)</f>
        <v>Q4</v>
      </c>
      <c r="E2620" s="5">
        <f>MONTH(SalesDataTable[[#This Row],[Order Date]])</f>
        <v>12</v>
      </c>
      <c r="F2620" s="5" t="str">
        <f>TEXT(SalesDataTable[[#This Row],[Order Date]], "MMM")</f>
        <v>Dec</v>
      </c>
      <c r="G2620" s="4" t="s">
        <v>20</v>
      </c>
      <c r="H2620" s="4" t="s">
        <v>31</v>
      </c>
      <c r="I2620" s="4" t="s">
        <v>2</v>
      </c>
      <c r="J2620" s="4" t="s">
        <v>13</v>
      </c>
      <c r="K2620" s="4" t="s">
        <v>23</v>
      </c>
      <c r="L2620" s="4" t="s">
        <v>51</v>
      </c>
      <c r="M2620" s="9">
        <v>2</v>
      </c>
      <c r="N2620" s="6">
        <v>122</v>
      </c>
      <c r="O2620" s="7">
        <v>0.15</v>
      </c>
      <c r="P2620" s="6">
        <v>60.01</v>
      </c>
      <c r="Q2620" s="6">
        <f t="shared" si="160"/>
        <v>207.4</v>
      </c>
      <c r="R2620" s="6">
        <f t="shared" si="161"/>
        <v>120.02</v>
      </c>
      <c r="S2620" s="6">
        <f t="shared" si="162"/>
        <v>87.38000000000001</v>
      </c>
      <c r="T2620" s="8">
        <f t="shared" si="163"/>
        <v>0.4213114754098361</v>
      </c>
      <c r="U2620" s="5">
        <f>YEAR(SalesDataTable[[#This Row],[Order Date]])</f>
        <v>2026</v>
      </c>
      <c r="V2620" s="8" t="str">
        <f>"Q"&amp;ROUNDUP(MONTH(SalesDataTable[[#This Row],[Order Date]])/3,0)</f>
        <v>Q4</v>
      </c>
      <c r="W2620" s="9">
        <f>MONTH(SalesDataTable[[#This Row],[Order Date]])</f>
        <v>12</v>
      </c>
      <c r="X2620" s="8" t="str">
        <f>TEXT(SalesDataTable[[#This Row],[Order Date]],"mmm")</f>
        <v>Dec</v>
      </c>
    </row>
    <row r="2621" spans="1:24" ht="16">
      <c r="A2621" s="2">
        <v>5055</v>
      </c>
      <c r="B2621" s="3">
        <v>46375</v>
      </c>
      <c r="C2621" s="5">
        <f>YEAR(SalesDataTable[[#This Row],[Order Date]])</f>
        <v>2026</v>
      </c>
      <c r="D2621" s="14" t="str">
        <f>"Q"&amp;ROUNDUP(MONTH(SalesDataTable[[#This Row],[Order Date]])/3,0)</f>
        <v>Q4</v>
      </c>
      <c r="E2621" s="5">
        <f>MONTH(SalesDataTable[[#This Row],[Order Date]])</f>
        <v>12</v>
      </c>
      <c r="F2621" s="5" t="str">
        <f>TEXT(SalesDataTable[[#This Row],[Order Date]], "MMM")</f>
        <v>Dec</v>
      </c>
      <c r="G2621" s="4" t="s">
        <v>11</v>
      </c>
      <c r="H2621" s="4" t="s">
        <v>18</v>
      </c>
      <c r="I2621" s="4" t="s">
        <v>28</v>
      </c>
      <c r="J2621" s="4" t="s">
        <v>13</v>
      </c>
      <c r="K2621" s="4" t="s">
        <v>9</v>
      </c>
      <c r="L2621" s="4" t="s">
        <v>46</v>
      </c>
      <c r="M2621" s="9">
        <v>1</v>
      </c>
      <c r="N2621" s="6">
        <v>71.89</v>
      </c>
      <c r="O2621" s="7">
        <v>0.15</v>
      </c>
      <c r="P2621" s="6">
        <v>32.409999999999997</v>
      </c>
      <c r="Q2621" s="6">
        <f t="shared" si="160"/>
        <v>61.106499999999997</v>
      </c>
      <c r="R2621" s="6">
        <f t="shared" si="161"/>
        <v>32.409999999999997</v>
      </c>
      <c r="S2621" s="6">
        <f t="shared" si="162"/>
        <v>28.6965</v>
      </c>
      <c r="T2621" s="8">
        <f t="shared" si="163"/>
        <v>0.46961452545964832</v>
      </c>
      <c r="U2621" s="5">
        <f>YEAR(SalesDataTable[[#This Row],[Order Date]])</f>
        <v>2026</v>
      </c>
      <c r="V2621" s="8" t="str">
        <f>"Q"&amp;ROUNDUP(MONTH(SalesDataTable[[#This Row],[Order Date]])/3,0)</f>
        <v>Q4</v>
      </c>
      <c r="W2621" s="9">
        <f>MONTH(SalesDataTable[[#This Row],[Order Date]])</f>
        <v>12</v>
      </c>
      <c r="X2621" s="8" t="str">
        <f>TEXT(SalesDataTable[[#This Row],[Order Date]],"mmm")</f>
        <v>Dec</v>
      </c>
    </row>
    <row r="2622" spans="1:24" ht="16">
      <c r="A2622" s="2">
        <v>5100</v>
      </c>
      <c r="B2622" s="3">
        <v>46375</v>
      </c>
      <c r="C2622" s="5">
        <f>YEAR(SalesDataTable[[#This Row],[Order Date]])</f>
        <v>2026</v>
      </c>
      <c r="D2622" s="14" t="str">
        <f>"Q"&amp;ROUNDUP(MONTH(SalesDataTable[[#This Row],[Order Date]])/3,0)</f>
        <v>Q4</v>
      </c>
      <c r="E2622" s="5">
        <f>MONTH(SalesDataTable[[#This Row],[Order Date]])</f>
        <v>12</v>
      </c>
      <c r="F2622" s="5" t="str">
        <f>TEXT(SalesDataTable[[#This Row],[Order Date]], "MMM")</f>
        <v>Dec</v>
      </c>
      <c r="G2622" s="4" t="s">
        <v>11</v>
      </c>
      <c r="H2622" s="4" t="s">
        <v>25</v>
      </c>
      <c r="I2622" s="4" t="s">
        <v>2</v>
      </c>
      <c r="J2622" s="4" t="s">
        <v>3</v>
      </c>
      <c r="K2622" s="4" t="s">
        <v>9</v>
      </c>
      <c r="L2622" s="4" t="s">
        <v>46</v>
      </c>
      <c r="M2622" s="9">
        <v>2</v>
      </c>
      <c r="N2622" s="6">
        <v>70.59</v>
      </c>
      <c r="O2622" s="7">
        <v>0.15</v>
      </c>
      <c r="P2622" s="6">
        <v>31.56</v>
      </c>
      <c r="Q2622" s="6">
        <f t="shared" si="160"/>
        <v>120.003</v>
      </c>
      <c r="R2622" s="6">
        <f t="shared" si="161"/>
        <v>63.12</v>
      </c>
      <c r="S2622" s="6">
        <f t="shared" si="162"/>
        <v>56.883000000000003</v>
      </c>
      <c r="T2622" s="8">
        <f t="shared" si="163"/>
        <v>0.47401314967125824</v>
      </c>
      <c r="U2622" s="5">
        <f>YEAR(SalesDataTable[[#This Row],[Order Date]])</f>
        <v>2026</v>
      </c>
      <c r="V2622" s="8" t="str">
        <f>"Q"&amp;ROUNDUP(MONTH(SalesDataTable[[#This Row],[Order Date]])/3,0)</f>
        <v>Q4</v>
      </c>
      <c r="W2622" s="9">
        <f>MONTH(SalesDataTable[[#This Row],[Order Date]])</f>
        <v>12</v>
      </c>
      <c r="X2622" s="8" t="str">
        <f>TEXT(SalesDataTable[[#This Row],[Order Date]],"mmm")</f>
        <v>Dec</v>
      </c>
    </row>
    <row r="2623" spans="1:24" ht="16">
      <c r="A2623" s="2">
        <v>488</v>
      </c>
      <c r="B2623" s="3">
        <v>46376</v>
      </c>
      <c r="C2623" s="5">
        <f>YEAR(SalesDataTable[[#This Row],[Order Date]])</f>
        <v>2026</v>
      </c>
      <c r="D2623" s="14" t="str">
        <f>"Q"&amp;ROUNDUP(MONTH(SalesDataTable[[#This Row],[Order Date]])/3,0)</f>
        <v>Q4</v>
      </c>
      <c r="E2623" s="5">
        <f>MONTH(SalesDataTable[[#This Row],[Order Date]])</f>
        <v>12</v>
      </c>
      <c r="F2623" s="5" t="str">
        <f>TEXT(SalesDataTable[[#This Row],[Order Date]], "MMM")</f>
        <v>Dec</v>
      </c>
      <c r="G2623" s="4" t="s">
        <v>20</v>
      </c>
      <c r="H2623" s="4" t="s">
        <v>31</v>
      </c>
      <c r="I2623" s="4" t="s">
        <v>2</v>
      </c>
      <c r="J2623" s="4" t="s">
        <v>3</v>
      </c>
      <c r="K2623" s="4" t="s">
        <v>9</v>
      </c>
      <c r="L2623" s="4" t="s">
        <v>17</v>
      </c>
      <c r="M2623" s="9">
        <v>4</v>
      </c>
      <c r="N2623" s="6">
        <v>141.91</v>
      </c>
      <c r="O2623" s="7">
        <v>0.05</v>
      </c>
      <c r="P2623" s="6">
        <v>80.260000000000005</v>
      </c>
      <c r="Q2623" s="6">
        <f t="shared" si="160"/>
        <v>539.25799999999992</v>
      </c>
      <c r="R2623" s="6">
        <f t="shared" si="161"/>
        <v>321.04000000000002</v>
      </c>
      <c r="S2623" s="6">
        <f t="shared" si="162"/>
        <v>218.2179999999999</v>
      </c>
      <c r="T2623" s="8">
        <f t="shared" si="163"/>
        <v>0.40466344495584661</v>
      </c>
      <c r="U2623" s="5">
        <f>YEAR(SalesDataTable[[#This Row],[Order Date]])</f>
        <v>2026</v>
      </c>
      <c r="V2623" s="8" t="str">
        <f>"Q"&amp;ROUNDUP(MONTH(SalesDataTable[[#This Row],[Order Date]])/3,0)</f>
        <v>Q4</v>
      </c>
      <c r="W2623" s="9">
        <f>MONTH(SalesDataTable[[#This Row],[Order Date]])</f>
        <v>12</v>
      </c>
      <c r="X2623" s="8" t="str">
        <f>TEXT(SalesDataTable[[#This Row],[Order Date]],"mmm")</f>
        <v>Dec</v>
      </c>
    </row>
    <row r="2624" spans="1:24" ht="16">
      <c r="A2624" s="2">
        <v>710</v>
      </c>
      <c r="B2624" s="3">
        <v>46376</v>
      </c>
      <c r="C2624" s="5">
        <f>YEAR(SalesDataTable[[#This Row],[Order Date]])</f>
        <v>2026</v>
      </c>
      <c r="D2624" s="14" t="str">
        <f>"Q"&amp;ROUNDUP(MONTH(SalesDataTable[[#This Row],[Order Date]])/3,0)</f>
        <v>Q4</v>
      </c>
      <c r="E2624" s="5">
        <f>MONTH(SalesDataTable[[#This Row],[Order Date]])</f>
        <v>12</v>
      </c>
      <c r="F2624" s="5" t="str">
        <f>TEXT(SalesDataTable[[#This Row],[Order Date]], "MMM")</f>
        <v>Dec</v>
      </c>
      <c r="G2624" s="4" t="s">
        <v>6</v>
      </c>
      <c r="H2624" s="4" t="s">
        <v>27</v>
      </c>
      <c r="I2624" s="4" t="s">
        <v>8</v>
      </c>
      <c r="J2624" s="4" t="s">
        <v>16</v>
      </c>
      <c r="K2624" s="4" t="s">
        <v>9</v>
      </c>
      <c r="L2624" s="4" t="s">
        <v>17</v>
      </c>
      <c r="M2624" s="9">
        <v>3</v>
      </c>
      <c r="N2624" s="6">
        <v>140.4</v>
      </c>
      <c r="O2624" s="7">
        <v>0.2</v>
      </c>
      <c r="P2624" s="6">
        <v>81.760000000000005</v>
      </c>
      <c r="Q2624" s="6">
        <f t="shared" si="160"/>
        <v>336.96000000000004</v>
      </c>
      <c r="R2624" s="6">
        <f t="shared" si="161"/>
        <v>245.28000000000003</v>
      </c>
      <c r="S2624" s="6">
        <f t="shared" si="162"/>
        <v>91.68</v>
      </c>
      <c r="T2624" s="8">
        <f t="shared" si="163"/>
        <v>0.27207977207977208</v>
      </c>
      <c r="U2624" s="5">
        <f>YEAR(SalesDataTable[[#This Row],[Order Date]])</f>
        <v>2026</v>
      </c>
      <c r="V2624" s="8" t="str">
        <f>"Q"&amp;ROUNDUP(MONTH(SalesDataTable[[#This Row],[Order Date]])/3,0)</f>
        <v>Q4</v>
      </c>
      <c r="W2624" s="9">
        <f>MONTH(SalesDataTable[[#This Row],[Order Date]])</f>
        <v>12</v>
      </c>
      <c r="X2624" s="8" t="str">
        <f>TEXT(SalesDataTable[[#This Row],[Order Date]],"mmm")</f>
        <v>Dec</v>
      </c>
    </row>
    <row r="2625" spans="1:24" ht="16">
      <c r="A2625" s="2">
        <v>1009</v>
      </c>
      <c r="B2625" s="3">
        <v>46376</v>
      </c>
      <c r="C2625" s="5">
        <f>YEAR(SalesDataTable[[#This Row],[Order Date]])</f>
        <v>2026</v>
      </c>
      <c r="D2625" s="14" t="str">
        <f>"Q"&amp;ROUNDUP(MONTH(SalesDataTable[[#This Row],[Order Date]])/3,0)</f>
        <v>Q4</v>
      </c>
      <c r="E2625" s="5">
        <f>MONTH(SalesDataTable[[#This Row],[Order Date]])</f>
        <v>12</v>
      </c>
      <c r="F2625" s="5" t="str">
        <f>TEXT(SalesDataTable[[#This Row],[Order Date]], "MMM")</f>
        <v>Dec</v>
      </c>
      <c r="G2625" s="4" t="s">
        <v>20</v>
      </c>
      <c r="H2625" s="4" t="s">
        <v>47</v>
      </c>
      <c r="I2625" s="4" t="s">
        <v>28</v>
      </c>
      <c r="J2625" s="4" t="s">
        <v>3</v>
      </c>
      <c r="K2625" s="4" t="s">
        <v>9</v>
      </c>
      <c r="L2625" s="4" t="s">
        <v>46</v>
      </c>
      <c r="M2625" s="9">
        <v>2</v>
      </c>
      <c r="N2625" s="6">
        <v>72.349999999999994</v>
      </c>
      <c r="O2625" s="7">
        <v>0.15</v>
      </c>
      <c r="P2625" s="6">
        <v>32.44</v>
      </c>
      <c r="Q2625" s="6">
        <f t="shared" si="160"/>
        <v>122.99499999999999</v>
      </c>
      <c r="R2625" s="6">
        <f t="shared" si="161"/>
        <v>64.88</v>
      </c>
      <c r="S2625" s="6">
        <f t="shared" si="162"/>
        <v>58.114999999999995</v>
      </c>
      <c r="T2625" s="8">
        <f t="shared" si="163"/>
        <v>0.47249888206837676</v>
      </c>
      <c r="U2625" s="5">
        <f>YEAR(SalesDataTable[[#This Row],[Order Date]])</f>
        <v>2026</v>
      </c>
      <c r="V2625" s="8" t="str">
        <f>"Q"&amp;ROUNDUP(MONTH(SalesDataTable[[#This Row],[Order Date]])/3,0)</f>
        <v>Q4</v>
      </c>
      <c r="W2625" s="9">
        <f>MONTH(SalesDataTable[[#This Row],[Order Date]])</f>
        <v>12</v>
      </c>
      <c r="X2625" s="8" t="str">
        <f>TEXT(SalesDataTable[[#This Row],[Order Date]],"mmm")</f>
        <v>Dec</v>
      </c>
    </row>
    <row r="2626" spans="1:24" ht="16">
      <c r="A2626" s="2">
        <v>1231</v>
      </c>
      <c r="B2626" s="3">
        <v>46376</v>
      </c>
      <c r="C2626" s="5">
        <f>YEAR(SalesDataTable[[#This Row],[Order Date]])</f>
        <v>2026</v>
      </c>
      <c r="D2626" s="14" t="str">
        <f>"Q"&amp;ROUNDUP(MONTH(SalesDataTable[[#This Row],[Order Date]])/3,0)</f>
        <v>Q4</v>
      </c>
      <c r="E2626" s="5">
        <f>MONTH(SalesDataTable[[#This Row],[Order Date]])</f>
        <v>12</v>
      </c>
      <c r="F2626" s="5" t="str">
        <f>TEXT(SalesDataTable[[#This Row],[Order Date]], "MMM")</f>
        <v>Dec</v>
      </c>
      <c r="G2626" s="4" t="s">
        <v>20</v>
      </c>
      <c r="H2626" s="4" t="s">
        <v>33</v>
      </c>
      <c r="I2626" s="4" t="s">
        <v>2</v>
      </c>
      <c r="J2626" s="4" t="s">
        <v>13</v>
      </c>
      <c r="K2626" s="4" t="s">
        <v>23</v>
      </c>
      <c r="L2626" s="4" t="s">
        <v>51</v>
      </c>
      <c r="M2626" s="9">
        <v>4</v>
      </c>
      <c r="N2626" s="6">
        <v>120.8</v>
      </c>
      <c r="O2626" s="7">
        <v>0.1</v>
      </c>
      <c r="P2626" s="6">
        <v>59.93</v>
      </c>
      <c r="Q2626" s="6">
        <f t="shared" ref="Q2626:Q2689" si="164">M2626*N2626*(1-O2626)</f>
        <v>434.88</v>
      </c>
      <c r="R2626" s="6">
        <f t="shared" ref="R2626:R2689" si="165">M2626*P2626</f>
        <v>239.72</v>
      </c>
      <c r="S2626" s="6">
        <f t="shared" ref="S2626:S2689" si="166">Q2626-R2626</f>
        <v>195.16</v>
      </c>
      <c r="T2626" s="8">
        <f t="shared" ref="T2626:T2689" si="167">IFERROR(S2626/Q2626,0)</f>
        <v>0.44876747608535689</v>
      </c>
      <c r="U2626" s="5">
        <f>YEAR(SalesDataTable[[#This Row],[Order Date]])</f>
        <v>2026</v>
      </c>
      <c r="V2626" s="8" t="str">
        <f>"Q"&amp;ROUNDUP(MONTH(SalesDataTable[[#This Row],[Order Date]])/3,0)</f>
        <v>Q4</v>
      </c>
      <c r="W2626" s="9">
        <f>MONTH(SalesDataTable[[#This Row],[Order Date]])</f>
        <v>12</v>
      </c>
      <c r="X2626" s="8" t="str">
        <f>TEXT(SalesDataTable[[#This Row],[Order Date]],"mmm")</f>
        <v>Dec</v>
      </c>
    </row>
    <row r="2627" spans="1:24" ht="16">
      <c r="A2627" s="2">
        <v>1445</v>
      </c>
      <c r="B2627" s="3">
        <v>46376</v>
      </c>
      <c r="C2627" s="5">
        <f>YEAR(SalesDataTable[[#This Row],[Order Date]])</f>
        <v>2026</v>
      </c>
      <c r="D2627" s="14" t="str">
        <f>"Q"&amp;ROUNDUP(MONTH(SalesDataTable[[#This Row],[Order Date]])/3,0)</f>
        <v>Q4</v>
      </c>
      <c r="E2627" s="5">
        <f>MONTH(SalesDataTable[[#This Row],[Order Date]])</f>
        <v>12</v>
      </c>
      <c r="F2627" s="5" t="str">
        <f>TEXT(SalesDataTable[[#This Row],[Order Date]], "MMM")</f>
        <v>Dec</v>
      </c>
      <c r="G2627" s="4" t="s">
        <v>20</v>
      </c>
      <c r="H2627" s="4" t="s">
        <v>31</v>
      </c>
      <c r="I2627" s="4" t="s">
        <v>2</v>
      </c>
      <c r="J2627" s="4" t="s">
        <v>13</v>
      </c>
      <c r="K2627" s="4" t="s">
        <v>9</v>
      </c>
      <c r="L2627" s="4" t="s">
        <v>46</v>
      </c>
      <c r="M2627" s="9">
        <v>1</v>
      </c>
      <c r="N2627" s="6">
        <v>71.23</v>
      </c>
      <c r="O2627" s="7">
        <v>0</v>
      </c>
      <c r="P2627" s="6">
        <v>31.63</v>
      </c>
      <c r="Q2627" s="6">
        <f t="shared" si="164"/>
        <v>71.23</v>
      </c>
      <c r="R2627" s="6">
        <f t="shared" si="165"/>
        <v>31.63</v>
      </c>
      <c r="S2627" s="6">
        <f t="shared" si="166"/>
        <v>39.600000000000009</v>
      </c>
      <c r="T2627" s="8">
        <f t="shared" si="167"/>
        <v>0.55594552856942303</v>
      </c>
      <c r="U2627" s="5">
        <f>YEAR(SalesDataTable[[#This Row],[Order Date]])</f>
        <v>2026</v>
      </c>
      <c r="V2627" s="8" t="str">
        <f>"Q"&amp;ROUNDUP(MONTH(SalesDataTable[[#This Row],[Order Date]])/3,0)</f>
        <v>Q4</v>
      </c>
      <c r="W2627" s="9">
        <f>MONTH(SalesDataTable[[#This Row],[Order Date]])</f>
        <v>12</v>
      </c>
      <c r="X2627" s="8" t="str">
        <f>TEXT(SalesDataTable[[#This Row],[Order Date]],"mmm")</f>
        <v>Dec</v>
      </c>
    </row>
    <row r="2628" spans="1:24" ht="16">
      <c r="A2628" s="2">
        <v>2842</v>
      </c>
      <c r="B2628" s="3">
        <v>46376</v>
      </c>
      <c r="C2628" s="5">
        <f>YEAR(SalesDataTable[[#This Row],[Order Date]])</f>
        <v>2026</v>
      </c>
      <c r="D2628" s="14" t="str">
        <f>"Q"&amp;ROUNDUP(MONTH(SalesDataTable[[#This Row],[Order Date]])/3,0)</f>
        <v>Q4</v>
      </c>
      <c r="E2628" s="5">
        <f>MONTH(SalesDataTable[[#This Row],[Order Date]])</f>
        <v>12</v>
      </c>
      <c r="F2628" s="5" t="str">
        <f>TEXT(SalesDataTable[[#This Row],[Order Date]], "MMM")</f>
        <v>Dec</v>
      </c>
      <c r="G2628" s="4" t="s">
        <v>11</v>
      </c>
      <c r="H2628" s="4" t="s">
        <v>39</v>
      </c>
      <c r="I2628" s="4" t="s">
        <v>8</v>
      </c>
      <c r="J2628" s="4" t="s">
        <v>16</v>
      </c>
      <c r="K2628" s="4" t="s">
        <v>4</v>
      </c>
      <c r="L2628" s="4" t="s">
        <v>22</v>
      </c>
      <c r="M2628" s="9">
        <v>5</v>
      </c>
      <c r="N2628" s="6">
        <v>51.02</v>
      </c>
      <c r="O2628" s="7">
        <v>0.05</v>
      </c>
      <c r="P2628" s="6">
        <v>22.56</v>
      </c>
      <c r="Q2628" s="6">
        <f t="shared" si="164"/>
        <v>242.345</v>
      </c>
      <c r="R2628" s="6">
        <f t="shared" si="165"/>
        <v>112.8</v>
      </c>
      <c r="S2628" s="6">
        <f t="shared" si="166"/>
        <v>129.54500000000002</v>
      </c>
      <c r="T2628" s="8">
        <f t="shared" si="167"/>
        <v>0.5345478553302111</v>
      </c>
      <c r="U2628" s="5">
        <f>YEAR(SalesDataTable[[#This Row],[Order Date]])</f>
        <v>2026</v>
      </c>
      <c r="V2628" s="8" t="str">
        <f>"Q"&amp;ROUNDUP(MONTH(SalesDataTable[[#This Row],[Order Date]])/3,0)</f>
        <v>Q4</v>
      </c>
      <c r="W2628" s="9">
        <f>MONTH(SalesDataTable[[#This Row],[Order Date]])</f>
        <v>12</v>
      </c>
      <c r="X2628" s="8" t="str">
        <f>TEXT(SalesDataTable[[#This Row],[Order Date]],"mmm")</f>
        <v>Dec</v>
      </c>
    </row>
    <row r="2629" spans="1:24" ht="16">
      <c r="A2629" s="2">
        <v>3783</v>
      </c>
      <c r="B2629" s="3">
        <v>46376</v>
      </c>
      <c r="C2629" s="5">
        <f>YEAR(SalesDataTable[[#This Row],[Order Date]])</f>
        <v>2026</v>
      </c>
      <c r="D2629" s="14" t="str">
        <f>"Q"&amp;ROUNDUP(MONTH(SalesDataTable[[#This Row],[Order Date]])/3,0)</f>
        <v>Q4</v>
      </c>
      <c r="E2629" s="5">
        <f>MONTH(SalesDataTable[[#This Row],[Order Date]])</f>
        <v>12</v>
      </c>
      <c r="F2629" s="5" t="str">
        <f>TEXT(SalesDataTable[[#This Row],[Order Date]], "MMM")</f>
        <v>Dec</v>
      </c>
      <c r="G2629" s="4" t="s">
        <v>11</v>
      </c>
      <c r="H2629" s="4" t="s">
        <v>12</v>
      </c>
      <c r="I2629" s="4" t="s">
        <v>28</v>
      </c>
      <c r="J2629" s="4" t="s">
        <v>13</v>
      </c>
      <c r="K2629" s="4" t="s">
        <v>14</v>
      </c>
      <c r="L2629" s="4" t="s">
        <v>44</v>
      </c>
      <c r="M2629" s="9">
        <v>1</v>
      </c>
      <c r="N2629" s="6">
        <v>130.52000000000001</v>
      </c>
      <c r="O2629" s="7">
        <v>0.1</v>
      </c>
      <c r="P2629" s="6">
        <v>66.09</v>
      </c>
      <c r="Q2629" s="6">
        <f t="shared" si="164"/>
        <v>117.46800000000002</v>
      </c>
      <c r="R2629" s="6">
        <f t="shared" si="165"/>
        <v>66.09</v>
      </c>
      <c r="S2629" s="6">
        <f t="shared" si="166"/>
        <v>51.378000000000014</v>
      </c>
      <c r="T2629" s="8">
        <f t="shared" si="167"/>
        <v>0.43737869036673821</v>
      </c>
      <c r="U2629" s="5">
        <f>YEAR(SalesDataTable[[#This Row],[Order Date]])</f>
        <v>2026</v>
      </c>
      <c r="V2629" s="8" t="str">
        <f>"Q"&amp;ROUNDUP(MONTH(SalesDataTable[[#This Row],[Order Date]])/3,0)</f>
        <v>Q4</v>
      </c>
      <c r="W2629" s="9">
        <f>MONTH(SalesDataTable[[#This Row],[Order Date]])</f>
        <v>12</v>
      </c>
      <c r="X2629" s="8" t="str">
        <f>TEXT(SalesDataTable[[#This Row],[Order Date]],"mmm")</f>
        <v>Dec</v>
      </c>
    </row>
    <row r="2630" spans="1:24" ht="16">
      <c r="A2630" s="2">
        <v>4484</v>
      </c>
      <c r="B2630" s="3">
        <v>46376</v>
      </c>
      <c r="C2630" s="5">
        <f>YEAR(SalesDataTable[[#This Row],[Order Date]])</f>
        <v>2026</v>
      </c>
      <c r="D2630" s="14" t="str">
        <f>"Q"&amp;ROUNDUP(MONTH(SalesDataTable[[#This Row],[Order Date]])/3,0)</f>
        <v>Q4</v>
      </c>
      <c r="E2630" s="5">
        <f>MONTH(SalesDataTable[[#This Row],[Order Date]])</f>
        <v>12</v>
      </c>
      <c r="F2630" s="5" t="str">
        <f>TEXT(SalesDataTable[[#This Row],[Order Date]], "MMM")</f>
        <v>Dec</v>
      </c>
      <c r="G2630" s="4" t="s">
        <v>6</v>
      </c>
      <c r="H2630" s="4" t="s">
        <v>49</v>
      </c>
      <c r="I2630" s="4" t="s">
        <v>2</v>
      </c>
      <c r="J2630" s="4" t="s">
        <v>3</v>
      </c>
      <c r="K2630" s="4" t="s">
        <v>4</v>
      </c>
      <c r="L2630" s="4" t="s">
        <v>5</v>
      </c>
      <c r="M2630" s="9">
        <v>2</v>
      </c>
      <c r="N2630" s="6">
        <v>79.87</v>
      </c>
      <c r="O2630" s="7">
        <v>0.15</v>
      </c>
      <c r="P2630" s="6">
        <v>41.9</v>
      </c>
      <c r="Q2630" s="6">
        <f t="shared" si="164"/>
        <v>135.779</v>
      </c>
      <c r="R2630" s="6">
        <f t="shared" si="165"/>
        <v>83.8</v>
      </c>
      <c r="S2630" s="6">
        <f t="shared" si="166"/>
        <v>51.978999999999999</v>
      </c>
      <c r="T2630" s="8">
        <f t="shared" si="167"/>
        <v>0.38282061290773978</v>
      </c>
      <c r="U2630" s="5">
        <f>YEAR(SalesDataTable[[#This Row],[Order Date]])</f>
        <v>2026</v>
      </c>
      <c r="V2630" s="8" t="str">
        <f>"Q"&amp;ROUNDUP(MONTH(SalesDataTable[[#This Row],[Order Date]])/3,0)</f>
        <v>Q4</v>
      </c>
      <c r="W2630" s="9">
        <f>MONTH(SalesDataTable[[#This Row],[Order Date]])</f>
        <v>12</v>
      </c>
      <c r="X2630" s="8" t="str">
        <f>TEXT(SalesDataTable[[#This Row],[Order Date]],"mmm")</f>
        <v>Dec</v>
      </c>
    </row>
    <row r="2631" spans="1:24" ht="16">
      <c r="A2631" s="2">
        <v>4597</v>
      </c>
      <c r="B2631" s="3">
        <v>46376</v>
      </c>
      <c r="C2631" s="5">
        <f>YEAR(SalesDataTable[[#This Row],[Order Date]])</f>
        <v>2026</v>
      </c>
      <c r="D2631" s="14" t="str">
        <f>"Q"&amp;ROUNDUP(MONTH(SalesDataTable[[#This Row],[Order Date]])/3,0)</f>
        <v>Q4</v>
      </c>
      <c r="E2631" s="5">
        <f>MONTH(SalesDataTable[[#This Row],[Order Date]])</f>
        <v>12</v>
      </c>
      <c r="F2631" s="5" t="str">
        <f>TEXT(SalesDataTable[[#This Row],[Order Date]], "MMM")</f>
        <v>Dec</v>
      </c>
      <c r="G2631" s="4" t="s">
        <v>20</v>
      </c>
      <c r="H2631" s="4" t="s">
        <v>47</v>
      </c>
      <c r="I2631" s="4" t="s">
        <v>2</v>
      </c>
      <c r="J2631" s="4" t="s">
        <v>3</v>
      </c>
      <c r="K2631" s="4" t="s">
        <v>9</v>
      </c>
      <c r="L2631" s="4" t="s">
        <v>46</v>
      </c>
      <c r="M2631" s="9">
        <v>3</v>
      </c>
      <c r="N2631" s="6">
        <v>71.3</v>
      </c>
      <c r="O2631" s="7">
        <v>0.1</v>
      </c>
      <c r="P2631" s="6">
        <v>32.93</v>
      </c>
      <c r="Q2631" s="6">
        <f t="shared" si="164"/>
        <v>192.51</v>
      </c>
      <c r="R2631" s="6">
        <f t="shared" si="165"/>
        <v>98.789999999999992</v>
      </c>
      <c r="S2631" s="6">
        <f t="shared" si="166"/>
        <v>93.72</v>
      </c>
      <c r="T2631" s="8">
        <f t="shared" si="167"/>
        <v>0.48683185289075892</v>
      </c>
      <c r="U2631" s="5">
        <f>YEAR(SalesDataTable[[#This Row],[Order Date]])</f>
        <v>2026</v>
      </c>
      <c r="V2631" s="8" t="str">
        <f>"Q"&amp;ROUNDUP(MONTH(SalesDataTable[[#This Row],[Order Date]])/3,0)</f>
        <v>Q4</v>
      </c>
      <c r="W2631" s="9">
        <f>MONTH(SalesDataTable[[#This Row],[Order Date]])</f>
        <v>12</v>
      </c>
      <c r="X2631" s="8" t="str">
        <f>TEXT(SalesDataTable[[#This Row],[Order Date]],"mmm")</f>
        <v>Dec</v>
      </c>
    </row>
    <row r="2632" spans="1:24" ht="16">
      <c r="A2632" s="2">
        <v>4917</v>
      </c>
      <c r="B2632" s="3">
        <v>46376</v>
      </c>
      <c r="C2632" s="5">
        <f>YEAR(SalesDataTable[[#This Row],[Order Date]])</f>
        <v>2026</v>
      </c>
      <c r="D2632" s="14" t="str">
        <f>"Q"&amp;ROUNDUP(MONTH(SalesDataTable[[#This Row],[Order Date]])/3,0)</f>
        <v>Q4</v>
      </c>
      <c r="E2632" s="5">
        <f>MONTH(SalesDataTable[[#This Row],[Order Date]])</f>
        <v>12</v>
      </c>
      <c r="F2632" s="5" t="str">
        <f>TEXT(SalesDataTable[[#This Row],[Order Date]], "MMM")</f>
        <v>Dec</v>
      </c>
      <c r="G2632" s="4" t="s">
        <v>0</v>
      </c>
      <c r="H2632" s="4" t="s">
        <v>36</v>
      </c>
      <c r="I2632" s="4" t="s">
        <v>2</v>
      </c>
      <c r="J2632" s="4" t="s">
        <v>3</v>
      </c>
      <c r="K2632" s="4" t="s">
        <v>23</v>
      </c>
      <c r="L2632" s="4" t="s">
        <v>51</v>
      </c>
      <c r="M2632" s="9">
        <v>2</v>
      </c>
      <c r="N2632" s="6">
        <v>122.95</v>
      </c>
      <c r="O2632" s="7">
        <v>0.1</v>
      </c>
      <c r="P2632" s="6">
        <v>59.79</v>
      </c>
      <c r="Q2632" s="6">
        <f t="shared" si="164"/>
        <v>221.31</v>
      </c>
      <c r="R2632" s="6">
        <f t="shared" si="165"/>
        <v>119.58</v>
      </c>
      <c r="S2632" s="6">
        <f t="shared" si="166"/>
        <v>101.73</v>
      </c>
      <c r="T2632" s="8">
        <f t="shared" si="167"/>
        <v>0.45967195336857802</v>
      </c>
      <c r="U2632" s="5">
        <f>YEAR(SalesDataTable[[#This Row],[Order Date]])</f>
        <v>2026</v>
      </c>
      <c r="V2632" s="8" t="str">
        <f>"Q"&amp;ROUNDUP(MONTH(SalesDataTable[[#This Row],[Order Date]])/3,0)</f>
        <v>Q4</v>
      </c>
      <c r="W2632" s="9">
        <f>MONTH(SalesDataTable[[#This Row],[Order Date]])</f>
        <v>12</v>
      </c>
      <c r="X2632" s="8" t="str">
        <f>TEXT(SalesDataTable[[#This Row],[Order Date]],"mmm")</f>
        <v>Dec</v>
      </c>
    </row>
    <row r="2633" spans="1:24" ht="16">
      <c r="A2633" s="2">
        <v>629</v>
      </c>
      <c r="B2633" s="3">
        <v>46377</v>
      </c>
      <c r="C2633" s="5">
        <f>YEAR(SalesDataTable[[#This Row],[Order Date]])</f>
        <v>2026</v>
      </c>
      <c r="D2633" s="14" t="str">
        <f>"Q"&amp;ROUNDUP(MONTH(SalesDataTable[[#This Row],[Order Date]])/3,0)</f>
        <v>Q4</v>
      </c>
      <c r="E2633" s="5">
        <f>MONTH(SalesDataTable[[#This Row],[Order Date]])</f>
        <v>12</v>
      </c>
      <c r="F2633" s="5" t="str">
        <f>TEXT(SalesDataTable[[#This Row],[Order Date]], "MMM")</f>
        <v>Dec</v>
      </c>
      <c r="G2633" s="4" t="s">
        <v>20</v>
      </c>
      <c r="H2633" s="4" t="s">
        <v>47</v>
      </c>
      <c r="I2633" s="4" t="s">
        <v>2</v>
      </c>
      <c r="J2633" s="4" t="s">
        <v>16</v>
      </c>
      <c r="K2633" s="4" t="s">
        <v>34</v>
      </c>
      <c r="L2633" s="4" t="s">
        <v>45</v>
      </c>
      <c r="M2633" s="9">
        <v>2</v>
      </c>
      <c r="N2633" s="6">
        <v>50.04</v>
      </c>
      <c r="O2633" s="7">
        <v>0.05</v>
      </c>
      <c r="P2633" s="6">
        <v>22.43</v>
      </c>
      <c r="Q2633" s="6">
        <f t="shared" si="164"/>
        <v>95.075999999999993</v>
      </c>
      <c r="R2633" s="6">
        <f t="shared" si="165"/>
        <v>44.86</v>
      </c>
      <c r="S2633" s="6">
        <f t="shared" si="166"/>
        <v>50.215999999999994</v>
      </c>
      <c r="T2633" s="8">
        <f t="shared" si="167"/>
        <v>0.52816694013210486</v>
      </c>
      <c r="U2633" s="5">
        <f>YEAR(SalesDataTable[[#This Row],[Order Date]])</f>
        <v>2026</v>
      </c>
      <c r="V2633" s="8" t="str">
        <f>"Q"&amp;ROUNDUP(MONTH(SalesDataTable[[#This Row],[Order Date]])/3,0)</f>
        <v>Q4</v>
      </c>
      <c r="W2633" s="9">
        <f>MONTH(SalesDataTable[[#This Row],[Order Date]])</f>
        <v>12</v>
      </c>
      <c r="X2633" s="8" t="str">
        <f>TEXT(SalesDataTable[[#This Row],[Order Date]],"mmm")</f>
        <v>Dec</v>
      </c>
    </row>
    <row r="2634" spans="1:24" ht="16">
      <c r="A2634" s="2">
        <v>1373</v>
      </c>
      <c r="B2634" s="3">
        <v>46377</v>
      </c>
      <c r="C2634" s="5">
        <f>YEAR(SalesDataTable[[#This Row],[Order Date]])</f>
        <v>2026</v>
      </c>
      <c r="D2634" s="14" t="str">
        <f>"Q"&amp;ROUNDUP(MONTH(SalesDataTable[[#This Row],[Order Date]])/3,0)</f>
        <v>Q4</v>
      </c>
      <c r="E2634" s="5">
        <f>MONTH(SalesDataTable[[#This Row],[Order Date]])</f>
        <v>12</v>
      </c>
      <c r="F2634" s="5" t="str">
        <f>TEXT(SalesDataTable[[#This Row],[Order Date]], "MMM")</f>
        <v>Dec</v>
      </c>
      <c r="G2634" s="4" t="s">
        <v>6</v>
      </c>
      <c r="H2634" s="4" t="s">
        <v>7</v>
      </c>
      <c r="I2634" s="4" t="s">
        <v>28</v>
      </c>
      <c r="J2634" s="4" t="s">
        <v>3</v>
      </c>
      <c r="K2634" s="4" t="s">
        <v>23</v>
      </c>
      <c r="L2634" s="4" t="s">
        <v>40</v>
      </c>
      <c r="M2634" s="9">
        <v>1</v>
      </c>
      <c r="N2634" s="6">
        <v>80.92</v>
      </c>
      <c r="O2634" s="7">
        <v>0.05</v>
      </c>
      <c r="P2634" s="6">
        <v>40.14</v>
      </c>
      <c r="Q2634" s="6">
        <f t="shared" si="164"/>
        <v>76.873999999999995</v>
      </c>
      <c r="R2634" s="6">
        <f t="shared" si="165"/>
        <v>40.14</v>
      </c>
      <c r="S2634" s="6">
        <f t="shared" si="166"/>
        <v>36.733999999999995</v>
      </c>
      <c r="T2634" s="8">
        <f t="shared" si="167"/>
        <v>0.47784686630069978</v>
      </c>
      <c r="U2634" s="5">
        <f>YEAR(SalesDataTable[[#This Row],[Order Date]])</f>
        <v>2026</v>
      </c>
      <c r="V2634" s="8" t="str">
        <f>"Q"&amp;ROUNDUP(MONTH(SalesDataTable[[#This Row],[Order Date]])/3,0)</f>
        <v>Q4</v>
      </c>
      <c r="W2634" s="9">
        <f>MONTH(SalesDataTable[[#This Row],[Order Date]])</f>
        <v>12</v>
      </c>
      <c r="X2634" s="8" t="str">
        <f>TEXT(SalesDataTable[[#This Row],[Order Date]],"mmm")</f>
        <v>Dec</v>
      </c>
    </row>
    <row r="2635" spans="1:24" ht="16">
      <c r="A2635" s="2">
        <v>1668</v>
      </c>
      <c r="B2635" s="3">
        <v>46377</v>
      </c>
      <c r="C2635" s="5">
        <f>YEAR(SalesDataTable[[#This Row],[Order Date]])</f>
        <v>2026</v>
      </c>
      <c r="D2635" s="14" t="str">
        <f>"Q"&amp;ROUNDUP(MONTH(SalesDataTable[[#This Row],[Order Date]])/3,0)</f>
        <v>Q4</v>
      </c>
      <c r="E2635" s="5">
        <f>MONTH(SalesDataTable[[#This Row],[Order Date]])</f>
        <v>12</v>
      </c>
      <c r="F2635" s="5" t="str">
        <f>TEXT(SalesDataTable[[#This Row],[Order Date]], "MMM")</f>
        <v>Dec</v>
      </c>
      <c r="G2635" s="4" t="s">
        <v>11</v>
      </c>
      <c r="H2635" s="4" t="s">
        <v>25</v>
      </c>
      <c r="I2635" s="4" t="s">
        <v>2</v>
      </c>
      <c r="J2635" s="4" t="s">
        <v>16</v>
      </c>
      <c r="K2635" s="4" t="s">
        <v>4</v>
      </c>
      <c r="L2635" s="4" t="s">
        <v>22</v>
      </c>
      <c r="M2635" s="9">
        <v>6</v>
      </c>
      <c r="N2635" s="6">
        <v>50.35</v>
      </c>
      <c r="O2635" s="7">
        <v>0.15</v>
      </c>
      <c r="P2635" s="6">
        <v>22.91</v>
      </c>
      <c r="Q2635" s="6">
        <f t="shared" si="164"/>
        <v>256.78500000000003</v>
      </c>
      <c r="R2635" s="6">
        <f t="shared" si="165"/>
        <v>137.46</v>
      </c>
      <c r="S2635" s="6">
        <f t="shared" si="166"/>
        <v>119.32500000000002</v>
      </c>
      <c r="T2635" s="8">
        <f t="shared" si="167"/>
        <v>0.46468835796483443</v>
      </c>
      <c r="U2635" s="5">
        <f>YEAR(SalesDataTable[[#This Row],[Order Date]])</f>
        <v>2026</v>
      </c>
      <c r="V2635" s="8" t="str">
        <f>"Q"&amp;ROUNDUP(MONTH(SalesDataTable[[#This Row],[Order Date]])/3,0)</f>
        <v>Q4</v>
      </c>
      <c r="W2635" s="9">
        <f>MONTH(SalesDataTable[[#This Row],[Order Date]])</f>
        <v>12</v>
      </c>
      <c r="X2635" s="8" t="str">
        <f>TEXT(SalesDataTable[[#This Row],[Order Date]],"mmm")</f>
        <v>Dec</v>
      </c>
    </row>
    <row r="2636" spans="1:24" ht="16">
      <c r="A2636" s="2">
        <v>2646</v>
      </c>
      <c r="B2636" s="3">
        <v>46377</v>
      </c>
      <c r="C2636" s="5">
        <f>YEAR(SalesDataTable[[#This Row],[Order Date]])</f>
        <v>2026</v>
      </c>
      <c r="D2636" s="14" t="str">
        <f>"Q"&amp;ROUNDUP(MONTH(SalesDataTable[[#This Row],[Order Date]])/3,0)</f>
        <v>Q4</v>
      </c>
      <c r="E2636" s="5">
        <f>MONTH(SalesDataTable[[#This Row],[Order Date]])</f>
        <v>12</v>
      </c>
      <c r="F2636" s="5" t="str">
        <f>TEXT(SalesDataTable[[#This Row],[Order Date]], "MMM")</f>
        <v>Dec</v>
      </c>
      <c r="G2636" s="4" t="s">
        <v>6</v>
      </c>
      <c r="H2636" s="4" t="s">
        <v>7</v>
      </c>
      <c r="I2636" s="4" t="s">
        <v>2</v>
      </c>
      <c r="J2636" s="4" t="s">
        <v>3</v>
      </c>
      <c r="K2636" s="4" t="s">
        <v>34</v>
      </c>
      <c r="L2636" s="4" t="s">
        <v>42</v>
      </c>
      <c r="M2636" s="9">
        <v>1</v>
      </c>
      <c r="N2636" s="6">
        <v>35.799999999999997</v>
      </c>
      <c r="O2636" s="7">
        <v>0.05</v>
      </c>
      <c r="P2636" s="6">
        <v>14.12</v>
      </c>
      <c r="Q2636" s="6">
        <f t="shared" si="164"/>
        <v>34.01</v>
      </c>
      <c r="R2636" s="6">
        <f t="shared" si="165"/>
        <v>14.12</v>
      </c>
      <c r="S2636" s="6">
        <f t="shared" si="166"/>
        <v>19.89</v>
      </c>
      <c r="T2636" s="8">
        <f t="shared" si="167"/>
        <v>0.58482799176712741</v>
      </c>
      <c r="U2636" s="5">
        <f>YEAR(SalesDataTable[[#This Row],[Order Date]])</f>
        <v>2026</v>
      </c>
      <c r="V2636" s="8" t="str">
        <f>"Q"&amp;ROUNDUP(MONTH(SalesDataTable[[#This Row],[Order Date]])/3,0)</f>
        <v>Q4</v>
      </c>
      <c r="W2636" s="9">
        <f>MONTH(SalesDataTable[[#This Row],[Order Date]])</f>
        <v>12</v>
      </c>
      <c r="X2636" s="8" t="str">
        <f>TEXT(SalesDataTable[[#This Row],[Order Date]],"mmm")</f>
        <v>Dec</v>
      </c>
    </row>
    <row r="2637" spans="1:24" ht="16">
      <c r="A2637" s="2">
        <v>3044</v>
      </c>
      <c r="B2637" s="3">
        <v>46377</v>
      </c>
      <c r="C2637" s="5">
        <f>YEAR(SalesDataTable[[#This Row],[Order Date]])</f>
        <v>2026</v>
      </c>
      <c r="D2637" s="14" t="str">
        <f>"Q"&amp;ROUNDUP(MONTH(SalesDataTable[[#This Row],[Order Date]])/3,0)</f>
        <v>Q4</v>
      </c>
      <c r="E2637" s="5">
        <f>MONTH(SalesDataTable[[#This Row],[Order Date]])</f>
        <v>12</v>
      </c>
      <c r="F2637" s="5" t="str">
        <f>TEXT(SalesDataTable[[#This Row],[Order Date]], "MMM")</f>
        <v>Dec</v>
      </c>
      <c r="G2637" s="4" t="s">
        <v>6</v>
      </c>
      <c r="H2637" s="4" t="s">
        <v>27</v>
      </c>
      <c r="I2637" s="4" t="s">
        <v>8</v>
      </c>
      <c r="J2637" s="4" t="s">
        <v>16</v>
      </c>
      <c r="K2637" s="4" t="s">
        <v>4</v>
      </c>
      <c r="L2637" s="4" t="s">
        <v>26</v>
      </c>
      <c r="M2637" s="9">
        <v>4</v>
      </c>
      <c r="N2637" s="6">
        <v>40.64</v>
      </c>
      <c r="O2637" s="7">
        <v>0.1</v>
      </c>
      <c r="P2637" s="6">
        <v>16.260000000000002</v>
      </c>
      <c r="Q2637" s="6">
        <f t="shared" si="164"/>
        <v>146.304</v>
      </c>
      <c r="R2637" s="6">
        <f t="shared" si="165"/>
        <v>65.040000000000006</v>
      </c>
      <c r="S2637" s="6">
        <f t="shared" si="166"/>
        <v>81.263999999999996</v>
      </c>
      <c r="T2637" s="8">
        <f t="shared" si="167"/>
        <v>0.55544619422572172</v>
      </c>
      <c r="U2637" s="5">
        <f>YEAR(SalesDataTable[[#This Row],[Order Date]])</f>
        <v>2026</v>
      </c>
      <c r="V2637" s="8" t="str">
        <f>"Q"&amp;ROUNDUP(MONTH(SalesDataTable[[#This Row],[Order Date]])/3,0)</f>
        <v>Q4</v>
      </c>
      <c r="W2637" s="9">
        <f>MONTH(SalesDataTable[[#This Row],[Order Date]])</f>
        <v>12</v>
      </c>
      <c r="X2637" s="8" t="str">
        <f>TEXT(SalesDataTable[[#This Row],[Order Date]],"mmm")</f>
        <v>Dec</v>
      </c>
    </row>
    <row r="2638" spans="1:24" ht="16">
      <c r="A2638" s="2">
        <v>3065</v>
      </c>
      <c r="B2638" s="3">
        <v>46377</v>
      </c>
      <c r="C2638" s="5">
        <f>YEAR(SalesDataTable[[#This Row],[Order Date]])</f>
        <v>2026</v>
      </c>
      <c r="D2638" s="14" t="str">
        <f>"Q"&amp;ROUNDUP(MONTH(SalesDataTable[[#This Row],[Order Date]])/3,0)</f>
        <v>Q4</v>
      </c>
      <c r="E2638" s="5">
        <f>MONTH(SalesDataTable[[#This Row],[Order Date]])</f>
        <v>12</v>
      </c>
      <c r="F2638" s="5" t="str">
        <f>TEXT(SalesDataTable[[#This Row],[Order Date]], "MMM")</f>
        <v>Dec</v>
      </c>
      <c r="G2638" s="4" t="s">
        <v>11</v>
      </c>
      <c r="H2638" s="4" t="s">
        <v>39</v>
      </c>
      <c r="I2638" s="4" t="s">
        <v>2</v>
      </c>
      <c r="J2638" s="4" t="s">
        <v>13</v>
      </c>
      <c r="K2638" s="4" t="s">
        <v>23</v>
      </c>
      <c r="L2638" s="4" t="s">
        <v>40</v>
      </c>
      <c r="M2638" s="9">
        <v>3</v>
      </c>
      <c r="N2638" s="6">
        <v>81.510000000000005</v>
      </c>
      <c r="O2638" s="7">
        <v>0.05</v>
      </c>
      <c r="P2638" s="6">
        <v>39.9</v>
      </c>
      <c r="Q2638" s="6">
        <f t="shared" si="164"/>
        <v>232.30350000000001</v>
      </c>
      <c r="R2638" s="6">
        <f t="shared" si="165"/>
        <v>119.69999999999999</v>
      </c>
      <c r="S2638" s="6">
        <f t="shared" si="166"/>
        <v>112.60350000000003</v>
      </c>
      <c r="T2638" s="8">
        <f t="shared" si="167"/>
        <v>0.48472580051527425</v>
      </c>
      <c r="U2638" s="5">
        <f>YEAR(SalesDataTable[[#This Row],[Order Date]])</f>
        <v>2026</v>
      </c>
      <c r="V2638" s="8" t="str">
        <f>"Q"&amp;ROUNDUP(MONTH(SalesDataTable[[#This Row],[Order Date]])/3,0)</f>
        <v>Q4</v>
      </c>
      <c r="W2638" s="9">
        <f>MONTH(SalesDataTable[[#This Row],[Order Date]])</f>
        <v>12</v>
      </c>
      <c r="X2638" s="8" t="str">
        <f>TEXT(SalesDataTable[[#This Row],[Order Date]],"mmm")</f>
        <v>Dec</v>
      </c>
    </row>
    <row r="2639" spans="1:24" ht="16">
      <c r="A2639" s="2">
        <v>3365</v>
      </c>
      <c r="B2639" s="3">
        <v>46377</v>
      </c>
      <c r="C2639" s="5">
        <f>YEAR(SalesDataTable[[#This Row],[Order Date]])</f>
        <v>2026</v>
      </c>
      <c r="D2639" s="14" t="str">
        <f>"Q"&amp;ROUNDUP(MONTH(SalesDataTable[[#This Row],[Order Date]])/3,0)</f>
        <v>Q4</v>
      </c>
      <c r="E2639" s="5">
        <f>MONTH(SalesDataTable[[#This Row],[Order Date]])</f>
        <v>12</v>
      </c>
      <c r="F2639" s="5" t="str">
        <f>TEXT(SalesDataTable[[#This Row],[Order Date]], "MMM")</f>
        <v>Dec</v>
      </c>
      <c r="G2639" s="4" t="s">
        <v>20</v>
      </c>
      <c r="H2639" s="4" t="s">
        <v>31</v>
      </c>
      <c r="I2639" s="4" t="s">
        <v>19</v>
      </c>
      <c r="J2639" s="4" t="s">
        <v>13</v>
      </c>
      <c r="K2639" s="4" t="s">
        <v>34</v>
      </c>
      <c r="L2639" s="4" t="s">
        <v>38</v>
      </c>
      <c r="M2639" s="9">
        <v>2</v>
      </c>
      <c r="N2639" s="6">
        <v>122.4</v>
      </c>
      <c r="O2639" s="7">
        <v>0.1</v>
      </c>
      <c r="P2639" s="6">
        <v>71.09</v>
      </c>
      <c r="Q2639" s="6">
        <f t="shared" si="164"/>
        <v>220.32000000000002</v>
      </c>
      <c r="R2639" s="6">
        <f t="shared" si="165"/>
        <v>142.18</v>
      </c>
      <c r="S2639" s="6">
        <f t="shared" si="166"/>
        <v>78.140000000000015</v>
      </c>
      <c r="T2639" s="8">
        <f t="shared" si="167"/>
        <v>0.35466594045025424</v>
      </c>
      <c r="U2639" s="5">
        <f>YEAR(SalesDataTable[[#This Row],[Order Date]])</f>
        <v>2026</v>
      </c>
      <c r="V2639" s="8" t="str">
        <f>"Q"&amp;ROUNDUP(MONTH(SalesDataTable[[#This Row],[Order Date]])/3,0)</f>
        <v>Q4</v>
      </c>
      <c r="W2639" s="9">
        <f>MONTH(SalesDataTable[[#This Row],[Order Date]])</f>
        <v>12</v>
      </c>
      <c r="X2639" s="8" t="str">
        <f>TEXT(SalesDataTable[[#This Row],[Order Date]],"mmm")</f>
        <v>Dec</v>
      </c>
    </row>
    <row r="2640" spans="1:24" ht="16">
      <c r="A2640" s="2">
        <v>4042</v>
      </c>
      <c r="B2640" s="3">
        <v>46377</v>
      </c>
      <c r="C2640" s="5">
        <f>YEAR(SalesDataTable[[#This Row],[Order Date]])</f>
        <v>2026</v>
      </c>
      <c r="D2640" s="14" t="str">
        <f>"Q"&amp;ROUNDUP(MONTH(SalesDataTable[[#This Row],[Order Date]])/3,0)</f>
        <v>Q4</v>
      </c>
      <c r="E2640" s="5">
        <f>MONTH(SalesDataTable[[#This Row],[Order Date]])</f>
        <v>12</v>
      </c>
      <c r="F2640" s="5" t="str">
        <f>TEXT(SalesDataTable[[#This Row],[Order Date]], "MMM")</f>
        <v>Dec</v>
      </c>
      <c r="G2640" s="4" t="s">
        <v>0</v>
      </c>
      <c r="H2640" s="4" t="s">
        <v>36</v>
      </c>
      <c r="I2640" s="4" t="s">
        <v>28</v>
      </c>
      <c r="J2640" s="4" t="s">
        <v>3</v>
      </c>
      <c r="K2640" s="4" t="s">
        <v>14</v>
      </c>
      <c r="L2640" s="4" t="s">
        <v>32</v>
      </c>
      <c r="M2640" s="9">
        <v>1</v>
      </c>
      <c r="N2640" s="6">
        <v>45.94</v>
      </c>
      <c r="O2640" s="7">
        <v>0.05</v>
      </c>
      <c r="P2640" s="6">
        <v>18.100000000000001</v>
      </c>
      <c r="Q2640" s="6">
        <f t="shared" si="164"/>
        <v>43.642999999999994</v>
      </c>
      <c r="R2640" s="6">
        <f t="shared" si="165"/>
        <v>18.100000000000001</v>
      </c>
      <c r="S2640" s="6">
        <f t="shared" si="166"/>
        <v>25.542999999999992</v>
      </c>
      <c r="T2640" s="8">
        <f t="shared" si="167"/>
        <v>0.58527140664024002</v>
      </c>
      <c r="U2640" s="5">
        <f>YEAR(SalesDataTable[[#This Row],[Order Date]])</f>
        <v>2026</v>
      </c>
      <c r="V2640" s="8" t="str">
        <f>"Q"&amp;ROUNDUP(MONTH(SalesDataTable[[#This Row],[Order Date]])/3,0)</f>
        <v>Q4</v>
      </c>
      <c r="W2640" s="9">
        <f>MONTH(SalesDataTable[[#This Row],[Order Date]])</f>
        <v>12</v>
      </c>
      <c r="X2640" s="8" t="str">
        <f>TEXT(SalesDataTable[[#This Row],[Order Date]],"mmm")</f>
        <v>Dec</v>
      </c>
    </row>
    <row r="2641" spans="1:24" ht="16">
      <c r="A2641" s="2">
        <v>4635</v>
      </c>
      <c r="B2641" s="3">
        <v>46377</v>
      </c>
      <c r="C2641" s="5">
        <f>YEAR(SalesDataTable[[#This Row],[Order Date]])</f>
        <v>2026</v>
      </c>
      <c r="D2641" s="14" t="str">
        <f>"Q"&amp;ROUNDUP(MONTH(SalesDataTable[[#This Row],[Order Date]])/3,0)</f>
        <v>Q4</v>
      </c>
      <c r="E2641" s="5">
        <f>MONTH(SalesDataTable[[#This Row],[Order Date]])</f>
        <v>12</v>
      </c>
      <c r="F2641" s="5" t="str">
        <f>TEXT(SalesDataTable[[#This Row],[Order Date]], "MMM")</f>
        <v>Dec</v>
      </c>
      <c r="G2641" s="4" t="s">
        <v>20</v>
      </c>
      <c r="H2641" s="4" t="s">
        <v>47</v>
      </c>
      <c r="I2641" s="4" t="s">
        <v>8</v>
      </c>
      <c r="J2641" s="4" t="s">
        <v>3</v>
      </c>
      <c r="K2641" s="4" t="s">
        <v>23</v>
      </c>
      <c r="L2641" s="4" t="s">
        <v>29</v>
      </c>
      <c r="M2641" s="9">
        <v>15</v>
      </c>
      <c r="N2641" s="6">
        <v>196.89</v>
      </c>
      <c r="O2641" s="7">
        <v>0.15</v>
      </c>
      <c r="P2641" s="6">
        <v>105.09</v>
      </c>
      <c r="Q2641" s="6">
        <f t="shared" si="164"/>
        <v>2510.3474999999999</v>
      </c>
      <c r="R2641" s="6">
        <f t="shared" si="165"/>
        <v>1576.3500000000001</v>
      </c>
      <c r="S2641" s="6">
        <f t="shared" si="166"/>
        <v>933.99749999999972</v>
      </c>
      <c r="T2641" s="8">
        <f t="shared" si="167"/>
        <v>0.37205904760197533</v>
      </c>
      <c r="U2641" s="5">
        <f>YEAR(SalesDataTable[[#This Row],[Order Date]])</f>
        <v>2026</v>
      </c>
      <c r="V2641" s="8" t="str">
        <f>"Q"&amp;ROUNDUP(MONTH(SalesDataTable[[#This Row],[Order Date]])/3,0)</f>
        <v>Q4</v>
      </c>
      <c r="W2641" s="9">
        <f>MONTH(SalesDataTable[[#This Row],[Order Date]])</f>
        <v>12</v>
      </c>
      <c r="X2641" s="8" t="str">
        <f>TEXT(SalesDataTable[[#This Row],[Order Date]],"mmm")</f>
        <v>Dec</v>
      </c>
    </row>
    <row r="2642" spans="1:24" ht="16">
      <c r="A2642" s="2">
        <v>4748</v>
      </c>
      <c r="B2642" s="3">
        <v>46377</v>
      </c>
      <c r="C2642" s="5">
        <f>YEAR(SalesDataTable[[#This Row],[Order Date]])</f>
        <v>2026</v>
      </c>
      <c r="D2642" s="14" t="str">
        <f>"Q"&amp;ROUNDUP(MONTH(SalesDataTable[[#This Row],[Order Date]])/3,0)</f>
        <v>Q4</v>
      </c>
      <c r="E2642" s="5">
        <f>MONTH(SalesDataTable[[#This Row],[Order Date]])</f>
        <v>12</v>
      </c>
      <c r="F2642" s="5" t="str">
        <f>TEXT(SalesDataTable[[#This Row],[Order Date]], "MMM")</f>
        <v>Dec</v>
      </c>
      <c r="G2642" s="4" t="s">
        <v>20</v>
      </c>
      <c r="H2642" s="4" t="s">
        <v>47</v>
      </c>
      <c r="I2642" s="4" t="s">
        <v>19</v>
      </c>
      <c r="J2642" s="4" t="s">
        <v>16</v>
      </c>
      <c r="K2642" s="4" t="s">
        <v>4</v>
      </c>
      <c r="L2642" s="4" t="s">
        <v>22</v>
      </c>
      <c r="M2642" s="9">
        <v>1</v>
      </c>
      <c r="N2642" s="6">
        <v>51.18</v>
      </c>
      <c r="O2642" s="7">
        <v>0.05</v>
      </c>
      <c r="P2642" s="6">
        <v>22.98</v>
      </c>
      <c r="Q2642" s="6">
        <f t="shared" si="164"/>
        <v>48.620999999999995</v>
      </c>
      <c r="R2642" s="6">
        <f t="shared" si="165"/>
        <v>22.98</v>
      </c>
      <c r="S2642" s="6">
        <f t="shared" si="166"/>
        <v>25.640999999999995</v>
      </c>
      <c r="T2642" s="8">
        <f t="shared" si="167"/>
        <v>0.52736471894860237</v>
      </c>
      <c r="U2642" s="5">
        <f>YEAR(SalesDataTable[[#This Row],[Order Date]])</f>
        <v>2026</v>
      </c>
      <c r="V2642" s="8" t="str">
        <f>"Q"&amp;ROUNDUP(MONTH(SalesDataTable[[#This Row],[Order Date]])/3,0)</f>
        <v>Q4</v>
      </c>
      <c r="W2642" s="9">
        <f>MONTH(SalesDataTable[[#This Row],[Order Date]])</f>
        <v>12</v>
      </c>
      <c r="X2642" s="8" t="str">
        <f>TEXT(SalesDataTable[[#This Row],[Order Date]],"mmm")</f>
        <v>Dec</v>
      </c>
    </row>
    <row r="2643" spans="1:24" ht="16">
      <c r="A2643" s="2">
        <v>342</v>
      </c>
      <c r="B2643" s="3">
        <v>46378</v>
      </c>
      <c r="C2643" s="5">
        <f>YEAR(SalesDataTable[[#This Row],[Order Date]])</f>
        <v>2026</v>
      </c>
      <c r="D2643" s="14" t="str">
        <f>"Q"&amp;ROUNDUP(MONTH(SalesDataTable[[#This Row],[Order Date]])/3,0)</f>
        <v>Q4</v>
      </c>
      <c r="E2643" s="5">
        <f>MONTH(SalesDataTable[[#This Row],[Order Date]])</f>
        <v>12</v>
      </c>
      <c r="F2643" s="5" t="str">
        <f>TEXT(SalesDataTable[[#This Row],[Order Date]], "MMM")</f>
        <v>Dec</v>
      </c>
      <c r="G2643" s="4" t="s">
        <v>6</v>
      </c>
      <c r="H2643" s="4" t="s">
        <v>27</v>
      </c>
      <c r="I2643" s="4" t="s">
        <v>19</v>
      </c>
      <c r="J2643" s="4" t="s">
        <v>13</v>
      </c>
      <c r="K2643" s="4" t="s">
        <v>4</v>
      </c>
      <c r="L2643" s="4" t="s">
        <v>26</v>
      </c>
      <c r="M2643" s="9">
        <v>3</v>
      </c>
      <c r="N2643" s="6">
        <v>40.78</v>
      </c>
      <c r="O2643" s="7">
        <v>0.15</v>
      </c>
      <c r="P2643" s="6">
        <v>16.73</v>
      </c>
      <c r="Q2643" s="6">
        <f t="shared" si="164"/>
        <v>103.989</v>
      </c>
      <c r="R2643" s="6">
        <f t="shared" si="165"/>
        <v>50.19</v>
      </c>
      <c r="S2643" s="6">
        <f t="shared" si="166"/>
        <v>53.799000000000007</v>
      </c>
      <c r="T2643" s="8">
        <f t="shared" si="167"/>
        <v>0.51735279693044456</v>
      </c>
      <c r="U2643" s="5">
        <f>YEAR(SalesDataTable[[#This Row],[Order Date]])</f>
        <v>2026</v>
      </c>
      <c r="V2643" s="8" t="str">
        <f>"Q"&amp;ROUNDUP(MONTH(SalesDataTable[[#This Row],[Order Date]])/3,0)</f>
        <v>Q4</v>
      </c>
      <c r="W2643" s="9">
        <f>MONTH(SalesDataTable[[#This Row],[Order Date]])</f>
        <v>12</v>
      </c>
      <c r="X2643" s="8" t="str">
        <f>TEXT(SalesDataTable[[#This Row],[Order Date]],"mmm")</f>
        <v>Dec</v>
      </c>
    </row>
    <row r="2644" spans="1:24" ht="16">
      <c r="A2644" s="2">
        <v>676</v>
      </c>
      <c r="B2644" s="3">
        <v>46378</v>
      </c>
      <c r="C2644" s="5">
        <f>YEAR(SalesDataTable[[#This Row],[Order Date]])</f>
        <v>2026</v>
      </c>
      <c r="D2644" s="14" t="str">
        <f>"Q"&amp;ROUNDUP(MONTH(SalesDataTable[[#This Row],[Order Date]])/3,0)</f>
        <v>Q4</v>
      </c>
      <c r="E2644" s="5">
        <f>MONTH(SalesDataTable[[#This Row],[Order Date]])</f>
        <v>12</v>
      </c>
      <c r="F2644" s="5" t="str">
        <f>TEXT(SalesDataTable[[#This Row],[Order Date]], "MMM")</f>
        <v>Dec</v>
      </c>
      <c r="G2644" s="4" t="s">
        <v>11</v>
      </c>
      <c r="H2644" s="4" t="s">
        <v>18</v>
      </c>
      <c r="I2644" s="4" t="s">
        <v>28</v>
      </c>
      <c r="J2644" s="4" t="s">
        <v>3</v>
      </c>
      <c r="K2644" s="4" t="s">
        <v>23</v>
      </c>
      <c r="L2644" s="4" t="s">
        <v>29</v>
      </c>
      <c r="M2644" s="9">
        <v>1</v>
      </c>
      <c r="N2644" s="6">
        <v>195.63</v>
      </c>
      <c r="O2644" s="7">
        <v>0.05</v>
      </c>
      <c r="P2644" s="6">
        <v>102.13</v>
      </c>
      <c r="Q2644" s="6">
        <f t="shared" si="164"/>
        <v>185.84849999999997</v>
      </c>
      <c r="R2644" s="6">
        <f t="shared" si="165"/>
        <v>102.13</v>
      </c>
      <c r="S2644" s="6">
        <f t="shared" si="166"/>
        <v>83.718499999999977</v>
      </c>
      <c r="T2644" s="8">
        <f t="shared" si="167"/>
        <v>0.45046637449320276</v>
      </c>
      <c r="U2644" s="5">
        <f>YEAR(SalesDataTable[[#This Row],[Order Date]])</f>
        <v>2026</v>
      </c>
      <c r="V2644" s="8" t="str">
        <f>"Q"&amp;ROUNDUP(MONTH(SalesDataTable[[#This Row],[Order Date]])/3,0)</f>
        <v>Q4</v>
      </c>
      <c r="W2644" s="9">
        <f>MONTH(SalesDataTable[[#This Row],[Order Date]])</f>
        <v>12</v>
      </c>
      <c r="X2644" s="8" t="str">
        <f>TEXT(SalesDataTable[[#This Row],[Order Date]],"mmm")</f>
        <v>Dec</v>
      </c>
    </row>
    <row r="2645" spans="1:24" ht="16">
      <c r="A2645" s="2">
        <v>1912</v>
      </c>
      <c r="B2645" s="3">
        <v>46378</v>
      </c>
      <c r="C2645" s="5">
        <f>YEAR(SalesDataTable[[#This Row],[Order Date]])</f>
        <v>2026</v>
      </c>
      <c r="D2645" s="14" t="str">
        <f>"Q"&amp;ROUNDUP(MONTH(SalesDataTable[[#This Row],[Order Date]])/3,0)</f>
        <v>Q4</v>
      </c>
      <c r="E2645" s="5">
        <f>MONTH(SalesDataTable[[#This Row],[Order Date]])</f>
        <v>12</v>
      </c>
      <c r="F2645" s="5" t="str">
        <f>TEXT(SalesDataTable[[#This Row],[Order Date]], "MMM")</f>
        <v>Dec</v>
      </c>
      <c r="G2645" s="4" t="s">
        <v>11</v>
      </c>
      <c r="H2645" s="4" t="s">
        <v>25</v>
      </c>
      <c r="I2645" s="4" t="s">
        <v>8</v>
      </c>
      <c r="J2645" s="4" t="s">
        <v>3</v>
      </c>
      <c r="K2645" s="4" t="s">
        <v>14</v>
      </c>
      <c r="L2645" s="4" t="s">
        <v>44</v>
      </c>
      <c r="M2645" s="9">
        <v>10</v>
      </c>
      <c r="N2645" s="6">
        <v>134.86000000000001</v>
      </c>
      <c r="O2645" s="7">
        <v>0.1</v>
      </c>
      <c r="P2645" s="6">
        <v>65.3</v>
      </c>
      <c r="Q2645" s="6">
        <f t="shared" si="164"/>
        <v>1213.7400000000002</v>
      </c>
      <c r="R2645" s="6">
        <f t="shared" si="165"/>
        <v>653</v>
      </c>
      <c r="S2645" s="6">
        <f t="shared" si="166"/>
        <v>560.74000000000024</v>
      </c>
      <c r="T2645" s="8">
        <f t="shared" si="167"/>
        <v>0.46199350767050612</v>
      </c>
      <c r="U2645" s="5">
        <f>YEAR(SalesDataTable[[#This Row],[Order Date]])</f>
        <v>2026</v>
      </c>
      <c r="V2645" s="8" t="str">
        <f>"Q"&amp;ROUNDUP(MONTH(SalesDataTable[[#This Row],[Order Date]])/3,0)</f>
        <v>Q4</v>
      </c>
      <c r="W2645" s="9">
        <f>MONTH(SalesDataTable[[#This Row],[Order Date]])</f>
        <v>12</v>
      </c>
      <c r="X2645" s="8" t="str">
        <f>TEXT(SalesDataTable[[#This Row],[Order Date]],"mmm")</f>
        <v>Dec</v>
      </c>
    </row>
    <row r="2646" spans="1:24" ht="16">
      <c r="A2646" s="2">
        <v>2065</v>
      </c>
      <c r="B2646" s="3">
        <v>46378</v>
      </c>
      <c r="C2646" s="5">
        <f>YEAR(SalesDataTable[[#This Row],[Order Date]])</f>
        <v>2026</v>
      </c>
      <c r="D2646" s="14" t="str">
        <f>"Q"&amp;ROUNDUP(MONTH(SalesDataTable[[#This Row],[Order Date]])/3,0)</f>
        <v>Q4</v>
      </c>
      <c r="E2646" s="5">
        <f>MONTH(SalesDataTable[[#This Row],[Order Date]])</f>
        <v>12</v>
      </c>
      <c r="F2646" s="5" t="str">
        <f>TEXT(SalesDataTable[[#This Row],[Order Date]], "MMM")</f>
        <v>Dec</v>
      </c>
      <c r="G2646" s="4" t="s">
        <v>20</v>
      </c>
      <c r="H2646" s="4" t="s">
        <v>21</v>
      </c>
      <c r="I2646" s="4" t="s">
        <v>2</v>
      </c>
      <c r="J2646" s="4" t="s">
        <v>13</v>
      </c>
      <c r="K2646" s="4" t="s">
        <v>4</v>
      </c>
      <c r="L2646" s="4" t="s">
        <v>5</v>
      </c>
      <c r="M2646" s="9">
        <v>1</v>
      </c>
      <c r="N2646" s="6">
        <v>83.15</v>
      </c>
      <c r="O2646" s="7">
        <v>0</v>
      </c>
      <c r="P2646" s="6">
        <v>42.3</v>
      </c>
      <c r="Q2646" s="6">
        <f t="shared" si="164"/>
        <v>83.15</v>
      </c>
      <c r="R2646" s="6">
        <f t="shared" si="165"/>
        <v>42.3</v>
      </c>
      <c r="S2646" s="6">
        <f t="shared" si="166"/>
        <v>40.850000000000009</v>
      </c>
      <c r="T2646" s="8">
        <f t="shared" si="167"/>
        <v>0.49128081779915822</v>
      </c>
      <c r="U2646" s="5">
        <f>YEAR(SalesDataTable[[#This Row],[Order Date]])</f>
        <v>2026</v>
      </c>
      <c r="V2646" s="8" t="str">
        <f>"Q"&amp;ROUNDUP(MONTH(SalesDataTable[[#This Row],[Order Date]])/3,0)</f>
        <v>Q4</v>
      </c>
      <c r="W2646" s="9">
        <f>MONTH(SalesDataTable[[#This Row],[Order Date]])</f>
        <v>12</v>
      </c>
      <c r="X2646" s="8" t="str">
        <f>TEXT(SalesDataTable[[#This Row],[Order Date]],"mmm")</f>
        <v>Dec</v>
      </c>
    </row>
    <row r="2647" spans="1:24" ht="16">
      <c r="A2647" s="2">
        <v>3136</v>
      </c>
      <c r="B2647" s="3">
        <v>46378</v>
      </c>
      <c r="C2647" s="5">
        <f>YEAR(SalesDataTable[[#This Row],[Order Date]])</f>
        <v>2026</v>
      </c>
      <c r="D2647" s="14" t="str">
        <f>"Q"&amp;ROUNDUP(MONTH(SalesDataTable[[#This Row],[Order Date]])/3,0)</f>
        <v>Q4</v>
      </c>
      <c r="E2647" s="5">
        <f>MONTH(SalesDataTable[[#This Row],[Order Date]])</f>
        <v>12</v>
      </c>
      <c r="F2647" s="5" t="str">
        <f>TEXT(SalesDataTable[[#This Row],[Order Date]], "MMM")</f>
        <v>Dec</v>
      </c>
      <c r="G2647" s="4" t="s">
        <v>6</v>
      </c>
      <c r="H2647" s="4" t="s">
        <v>27</v>
      </c>
      <c r="I2647" s="4" t="s">
        <v>28</v>
      </c>
      <c r="J2647" s="4" t="s">
        <v>16</v>
      </c>
      <c r="K2647" s="4" t="s">
        <v>4</v>
      </c>
      <c r="L2647" s="4" t="s">
        <v>5</v>
      </c>
      <c r="M2647" s="9">
        <v>1</v>
      </c>
      <c r="N2647" s="6">
        <v>81.599999999999994</v>
      </c>
      <c r="O2647" s="7">
        <v>0.15</v>
      </c>
      <c r="P2647" s="6">
        <v>42</v>
      </c>
      <c r="Q2647" s="6">
        <f t="shared" si="164"/>
        <v>69.36</v>
      </c>
      <c r="R2647" s="6">
        <f t="shared" si="165"/>
        <v>42</v>
      </c>
      <c r="S2647" s="6">
        <f t="shared" si="166"/>
        <v>27.36</v>
      </c>
      <c r="T2647" s="8">
        <f t="shared" si="167"/>
        <v>0.3944636678200692</v>
      </c>
      <c r="U2647" s="5">
        <f>YEAR(SalesDataTable[[#This Row],[Order Date]])</f>
        <v>2026</v>
      </c>
      <c r="V2647" s="8" t="str">
        <f>"Q"&amp;ROUNDUP(MONTH(SalesDataTable[[#This Row],[Order Date]])/3,0)</f>
        <v>Q4</v>
      </c>
      <c r="W2647" s="9">
        <f>MONTH(SalesDataTable[[#This Row],[Order Date]])</f>
        <v>12</v>
      </c>
      <c r="X2647" s="8" t="str">
        <f>TEXT(SalesDataTable[[#This Row],[Order Date]],"mmm")</f>
        <v>Dec</v>
      </c>
    </row>
    <row r="2648" spans="1:24" ht="16">
      <c r="A2648" s="2">
        <v>3423</v>
      </c>
      <c r="B2648" s="3">
        <v>46378</v>
      </c>
      <c r="C2648" s="5">
        <f>YEAR(SalesDataTable[[#This Row],[Order Date]])</f>
        <v>2026</v>
      </c>
      <c r="D2648" s="14" t="str">
        <f>"Q"&amp;ROUNDUP(MONTH(SalesDataTable[[#This Row],[Order Date]])/3,0)</f>
        <v>Q4</v>
      </c>
      <c r="E2648" s="5">
        <f>MONTH(SalesDataTable[[#This Row],[Order Date]])</f>
        <v>12</v>
      </c>
      <c r="F2648" s="5" t="str">
        <f>TEXT(SalesDataTable[[#This Row],[Order Date]], "MMM")</f>
        <v>Dec</v>
      </c>
      <c r="G2648" s="4" t="s">
        <v>20</v>
      </c>
      <c r="H2648" s="4" t="s">
        <v>31</v>
      </c>
      <c r="I2648" s="4" t="s">
        <v>19</v>
      </c>
      <c r="J2648" s="4" t="s">
        <v>16</v>
      </c>
      <c r="K2648" s="4" t="s">
        <v>14</v>
      </c>
      <c r="L2648" s="4" t="s">
        <v>32</v>
      </c>
      <c r="M2648" s="9">
        <v>5</v>
      </c>
      <c r="N2648" s="6">
        <v>47.67</v>
      </c>
      <c r="O2648" s="7">
        <v>0.1</v>
      </c>
      <c r="P2648" s="6">
        <v>17.84</v>
      </c>
      <c r="Q2648" s="6">
        <f t="shared" si="164"/>
        <v>214.51500000000001</v>
      </c>
      <c r="R2648" s="6">
        <f t="shared" si="165"/>
        <v>89.2</v>
      </c>
      <c r="S2648" s="6">
        <f t="shared" si="166"/>
        <v>125.31500000000001</v>
      </c>
      <c r="T2648" s="8">
        <f t="shared" si="167"/>
        <v>0.5841782625923595</v>
      </c>
      <c r="U2648" s="5">
        <f>YEAR(SalesDataTable[[#This Row],[Order Date]])</f>
        <v>2026</v>
      </c>
      <c r="V2648" s="8" t="str">
        <f>"Q"&amp;ROUNDUP(MONTH(SalesDataTable[[#This Row],[Order Date]])/3,0)</f>
        <v>Q4</v>
      </c>
      <c r="W2648" s="9">
        <f>MONTH(SalesDataTable[[#This Row],[Order Date]])</f>
        <v>12</v>
      </c>
      <c r="X2648" s="8" t="str">
        <f>TEXT(SalesDataTable[[#This Row],[Order Date]],"mmm")</f>
        <v>Dec</v>
      </c>
    </row>
    <row r="2649" spans="1:24" ht="16">
      <c r="A2649" s="2">
        <v>3746</v>
      </c>
      <c r="B2649" s="3">
        <v>46378</v>
      </c>
      <c r="C2649" s="5">
        <f>YEAR(SalesDataTable[[#This Row],[Order Date]])</f>
        <v>2026</v>
      </c>
      <c r="D2649" s="14" t="str">
        <f>"Q"&amp;ROUNDUP(MONTH(SalesDataTable[[#This Row],[Order Date]])/3,0)</f>
        <v>Q4</v>
      </c>
      <c r="E2649" s="5">
        <f>MONTH(SalesDataTable[[#This Row],[Order Date]])</f>
        <v>12</v>
      </c>
      <c r="F2649" s="5" t="str">
        <f>TEXT(SalesDataTable[[#This Row],[Order Date]], "MMM")</f>
        <v>Dec</v>
      </c>
      <c r="G2649" s="4" t="s">
        <v>20</v>
      </c>
      <c r="H2649" s="4" t="s">
        <v>31</v>
      </c>
      <c r="I2649" s="4" t="s">
        <v>19</v>
      </c>
      <c r="J2649" s="4" t="s">
        <v>16</v>
      </c>
      <c r="K2649" s="4" t="s">
        <v>4</v>
      </c>
      <c r="L2649" s="4" t="s">
        <v>22</v>
      </c>
      <c r="M2649" s="9">
        <v>2</v>
      </c>
      <c r="N2649" s="6">
        <v>50.96</v>
      </c>
      <c r="O2649" s="7">
        <v>0.15</v>
      </c>
      <c r="P2649" s="6">
        <v>22.59</v>
      </c>
      <c r="Q2649" s="6">
        <f t="shared" si="164"/>
        <v>86.632000000000005</v>
      </c>
      <c r="R2649" s="6">
        <f t="shared" si="165"/>
        <v>45.18</v>
      </c>
      <c r="S2649" s="6">
        <f t="shared" si="166"/>
        <v>41.452000000000005</v>
      </c>
      <c r="T2649" s="8">
        <f t="shared" si="167"/>
        <v>0.47848370117277683</v>
      </c>
      <c r="U2649" s="5">
        <f>YEAR(SalesDataTable[[#This Row],[Order Date]])</f>
        <v>2026</v>
      </c>
      <c r="V2649" s="8" t="str">
        <f>"Q"&amp;ROUNDUP(MONTH(SalesDataTable[[#This Row],[Order Date]])/3,0)</f>
        <v>Q4</v>
      </c>
      <c r="W2649" s="9">
        <f>MONTH(SalesDataTable[[#This Row],[Order Date]])</f>
        <v>12</v>
      </c>
      <c r="X2649" s="8" t="str">
        <f>TEXT(SalesDataTable[[#This Row],[Order Date]],"mmm")</f>
        <v>Dec</v>
      </c>
    </row>
    <row r="2650" spans="1:24" ht="16">
      <c r="A2650" s="2">
        <v>1198</v>
      </c>
      <c r="B2650" s="3">
        <v>46379</v>
      </c>
      <c r="C2650" s="5">
        <f>YEAR(SalesDataTable[[#This Row],[Order Date]])</f>
        <v>2026</v>
      </c>
      <c r="D2650" s="14" t="str">
        <f>"Q"&amp;ROUNDUP(MONTH(SalesDataTable[[#This Row],[Order Date]])/3,0)</f>
        <v>Q4</v>
      </c>
      <c r="E2650" s="5">
        <f>MONTH(SalesDataTable[[#This Row],[Order Date]])</f>
        <v>12</v>
      </c>
      <c r="F2650" s="5" t="str">
        <f>TEXT(SalesDataTable[[#This Row],[Order Date]], "MMM")</f>
        <v>Dec</v>
      </c>
      <c r="G2650" s="4" t="s">
        <v>20</v>
      </c>
      <c r="H2650" s="4" t="s">
        <v>31</v>
      </c>
      <c r="I2650" s="4" t="s">
        <v>19</v>
      </c>
      <c r="J2650" s="4" t="s">
        <v>13</v>
      </c>
      <c r="K2650" s="4" t="s">
        <v>14</v>
      </c>
      <c r="L2650" s="4" t="s">
        <v>32</v>
      </c>
      <c r="M2650" s="9">
        <v>5</v>
      </c>
      <c r="N2650" s="6">
        <v>47.69</v>
      </c>
      <c r="O2650" s="7">
        <v>0.05</v>
      </c>
      <c r="P2650" s="6">
        <v>18.23</v>
      </c>
      <c r="Q2650" s="6">
        <f t="shared" si="164"/>
        <v>226.52749999999997</v>
      </c>
      <c r="R2650" s="6">
        <f t="shared" si="165"/>
        <v>91.15</v>
      </c>
      <c r="S2650" s="6">
        <f t="shared" si="166"/>
        <v>135.37749999999997</v>
      </c>
      <c r="T2650" s="8">
        <f t="shared" si="167"/>
        <v>0.59762059794064726</v>
      </c>
      <c r="U2650" s="5">
        <f>YEAR(SalesDataTable[[#This Row],[Order Date]])</f>
        <v>2026</v>
      </c>
      <c r="V2650" s="8" t="str">
        <f>"Q"&amp;ROUNDUP(MONTH(SalesDataTable[[#This Row],[Order Date]])/3,0)</f>
        <v>Q4</v>
      </c>
      <c r="W2650" s="9">
        <f>MONTH(SalesDataTable[[#This Row],[Order Date]])</f>
        <v>12</v>
      </c>
      <c r="X2650" s="8" t="str">
        <f>TEXT(SalesDataTable[[#This Row],[Order Date]],"mmm")</f>
        <v>Dec</v>
      </c>
    </row>
    <row r="2651" spans="1:24" ht="16">
      <c r="A2651" s="2">
        <v>2123</v>
      </c>
      <c r="B2651" s="3">
        <v>46379</v>
      </c>
      <c r="C2651" s="5">
        <f>YEAR(SalesDataTable[[#This Row],[Order Date]])</f>
        <v>2026</v>
      </c>
      <c r="D2651" s="14" t="str">
        <f>"Q"&amp;ROUNDUP(MONTH(SalesDataTable[[#This Row],[Order Date]])/3,0)</f>
        <v>Q4</v>
      </c>
      <c r="E2651" s="5">
        <f>MONTH(SalesDataTable[[#This Row],[Order Date]])</f>
        <v>12</v>
      </c>
      <c r="F2651" s="5" t="str">
        <f>TEXT(SalesDataTable[[#This Row],[Order Date]], "MMM")</f>
        <v>Dec</v>
      </c>
      <c r="G2651" s="4" t="s">
        <v>20</v>
      </c>
      <c r="H2651" s="4" t="s">
        <v>33</v>
      </c>
      <c r="I2651" s="4" t="s">
        <v>2</v>
      </c>
      <c r="J2651" s="4" t="s">
        <v>3</v>
      </c>
      <c r="K2651" s="4" t="s">
        <v>9</v>
      </c>
      <c r="L2651" s="4" t="s">
        <v>10</v>
      </c>
      <c r="M2651" s="9">
        <v>1</v>
      </c>
      <c r="N2651" s="6">
        <v>91.08</v>
      </c>
      <c r="O2651" s="7">
        <v>0.2</v>
      </c>
      <c r="P2651" s="6">
        <v>46.14</v>
      </c>
      <c r="Q2651" s="6">
        <f t="shared" si="164"/>
        <v>72.864000000000004</v>
      </c>
      <c r="R2651" s="6">
        <f t="shared" si="165"/>
        <v>46.14</v>
      </c>
      <c r="S2651" s="6">
        <f t="shared" si="166"/>
        <v>26.724000000000004</v>
      </c>
      <c r="T2651" s="8">
        <f t="shared" si="167"/>
        <v>0.36676548089591571</v>
      </c>
      <c r="U2651" s="5">
        <f>YEAR(SalesDataTable[[#This Row],[Order Date]])</f>
        <v>2026</v>
      </c>
      <c r="V2651" s="8" t="str">
        <f>"Q"&amp;ROUNDUP(MONTH(SalesDataTable[[#This Row],[Order Date]])/3,0)</f>
        <v>Q4</v>
      </c>
      <c r="W2651" s="9">
        <f>MONTH(SalesDataTable[[#This Row],[Order Date]])</f>
        <v>12</v>
      </c>
      <c r="X2651" s="8" t="str">
        <f>TEXT(SalesDataTable[[#This Row],[Order Date]],"mmm")</f>
        <v>Dec</v>
      </c>
    </row>
    <row r="2652" spans="1:24" ht="16">
      <c r="A2652" s="2">
        <v>2586</v>
      </c>
      <c r="B2652" s="3">
        <v>46379</v>
      </c>
      <c r="C2652" s="5">
        <f>YEAR(SalesDataTable[[#This Row],[Order Date]])</f>
        <v>2026</v>
      </c>
      <c r="D2652" s="14" t="str">
        <f>"Q"&amp;ROUNDUP(MONTH(SalesDataTable[[#This Row],[Order Date]])/3,0)</f>
        <v>Q4</v>
      </c>
      <c r="E2652" s="5">
        <f>MONTH(SalesDataTable[[#This Row],[Order Date]])</f>
        <v>12</v>
      </c>
      <c r="F2652" s="5" t="str">
        <f>TEXT(SalesDataTable[[#This Row],[Order Date]], "MMM")</f>
        <v>Dec</v>
      </c>
      <c r="G2652" s="4" t="s">
        <v>6</v>
      </c>
      <c r="H2652" s="4" t="s">
        <v>49</v>
      </c>
      <c r="I2652" s="4" t="s">
        <v>19</v>
      </c>
      <c r="J2652" s="4" t="s">
        <v>13</v>
      </c>
      <c r="K2652" s="4" t="s">
        <v>9</v>
      </c>
      <c r="L2652" s="4" t="s">
        <v>17</v>
      </c>
      <c r="M2652" s="9">
        <v>1</v>
      </c>
      <c r="N2652" s="6">
        <v>143.84</v>
      </c>
      <c r="O2652" s="7">
        <v>0.15</v>
      </c>
      <c r="P2652" s="6">
        <v>78.17</v>
      </c>
      <c r="Q2652" s="6">
        <f t="shared" si="164"/>
        <v>122.264</v>
      </c>
      <c r="R2652" s="6">
        <f t="shared" si="165"/>
        <v>78.17</v>
      </c>
      <c r="S2652" s="6">
        <f t="shared" si="166"/>
        <v>44.093999999999994</v>
      </c>
      <c r="T2652" s="8">
        <f t="shared" si="167"/>
        <v>0.360645815612118</v>
      </c>
      <c r="U2652" s="5">
        <f>YEAR(SalesDataTable[[#This Row],[Order Date]])</f>
        <v>2026</v>
      </c>
      <c r="V2652" s="8" t="str">
        <f>"Q"&amp;ROUNDUP(MONTH(SalesDataTable[[#This Row],[Order Date]])/3,0)</f>
        <v>Q4</v>
      </c>
      <c r="W2652" s="9">
        <f>MONTH(SalesDataTable[[#This Row],[Order Date]])</f>
        <v>12</v>
      </c>
      <c r="X2652" s="8" t="str">
        <f>TEXT(SalesDataTable[[#This Row],[Order Date]],"mmm")</f>
        <v>Dec</v>
      </c>
    </row>
    <row r="2653" spans="1:24" ht="16">
      <c r="A2653" s="2">
        <v>3048</v>
      </c>
      <c r="B2653" s="3">
        <v>46379</v>
      </c>
      <c r="C2653" s="5">
        <f>YEAR(SalesDataTable[[#This Row],[Order Date]])</f>
        <v>2026</v>
      </c>
      <c r="D2653" s="14" t="str">
        <f>"Q"&amp;ROUNDUP(MONTH(SalesDataTable[[#This Row],[Order Date]])/3,0)</f>
        <v>Q4</v>
      </c>
      <c r="E2653" s="5">
        <f>MONTH(SalesDataTable[[#This Row],[Order Date]])</f>
        <v>12</v>
      </c>
      <c r="F2653" s="5" t="str">
        <f>TEXT(SalesDataTable[[#This Row],[Order Date]], "MMM")</f>
        <v>Dec</v>
      </c>
      <c r="G2653" s="4" t="s">
        <v>6</v>
      </c>
      <c r="H2653" s="4" t="s">
        <v>27</v>
      </c>
      <c r="I2653" s="4" t="s">
        <v>2</v>
      </c>
      <c r="J2653" s="4" t="s">
        <v>13</v>
      </c>
      <c r="K2653" s="4" t="s">
        <v>4</v>
      </c>
      <c r="L2653" s="4" t="s">
        <v>30</v>
      </c>
      <c r="M2653" s="9">
        <v>1</v>
      </c>
      <c r="N2653" s="6">
        <v>102.66</v>
      </c>
      <c r="O2653" s="7">
        <v>0.05</v>
      </c>
      <c r="P2653" s="6">
        <v>49.2</v>
      </c>
      <c r="Q2653" s="6">
        <f t="shared" si="164"/>
        <v>97.526999999999987</v>
      </c>
      <c r="R2653" s="6">
        <f t="shared" si="165"/>
        <v>49.2</v>
      </c>
      <c r="S2653" s="6">
        <f t="shared" si="166"/>
        <v>48.326999999999984</v>
      </c>
      <c r="T2653" s="8">
        <f t="shared" si="167"/>
        <v>0.4955243163431664</v>
      </c>
      <c r="U2653" s="5">
        <f>YEAR(SalesDataTable[[#This Row],[Order Date]])</f>
        <v>2026</v>
      </c>
      <c r="V2653" s="8" t="str">
        <f>"Q"&amp;ROUNDUP(MONTH(SalesDataTable[[#This Row],[Order Date]])/3,0)</f>
        <v>Q4</v>
      </c>
      <c r="W2653" s="9">
        <f>MONTH(SalesDataTable[[#This Row],[Order Date]])</f>
        <v>12</v>
      </c>
      <c r="X2653" s="8" t="str">
        <f>TEXT(SalesDataTable[[#This Row],[Order Date]],"mmm")</f>
        <v>Dec</v>
      </c>
    </row>
    <row r="2654" spans="1:24" ht="16">
      <c r="A2654" s="2">
        <v>3838</v>
      </c>
      <c r="B2654" s="3">
        <v>46379</v>
      </c>
      <c r="C2654" s="5">
        <f>YEAR(SalesDataTable[[#This Row],[Order Date]])</f>
        <v>2026</v>
      </c>
      <c r="D2654" s="14" t="str">
        <f>"Q"&amp;ROUNDUP(MONTH(SalesDataTable[[#This Row],[Order Date]])/3,0)</f>
        <v>Q4</v>
      </c>
      <c r="E2654" s="5">
        <f>MONTH(SalesDataTable[[#This Row],[Order Date]])</f>
        <v>12</v>
      </c>
      <c r="F2654" s="5" t="str">
        <f>TEXT(SalesDataTable[[#This Row],[Order Date]], "MMM")</f>
        <v>Dec</v>
      </c>
      <c r="G2654" s="4" t="s">
        <v>6</v>
      </c>
      <c r="H2654" s="4" t="s">
        <v>41</v>
      </c>
      <c r="I2654" s="4" t="s">
        <v>19</v>
      </c>
      <c r="J2654" s="4" t="s">
        <v>13</v>
      </c>
      <c r="K2654" s="4" t="s">
        <v>34</v>
      </c>
      <c r="L2654" s="4" t="s">
        <v>35</v>
      </c>
      <c r="M2654" s="9">
        <v>2</v>
      </c>
      <c r="N2654" s="6">
        <v>40.32</v>
      </c>
      <c r="O2654" s="7">
        <v>0</v>
      </c>
      <c r="P2654" s="6">
        <v>14.39</v>
      </c>
      <c r="Q2654" s="6">
        <f t="shared" si="164"/>
        <v>80.64</v>
      </c>
      <c r="R2654" s="6">
        <f t="shared" si="165"/>
        <v>28.78</v>
      </c>
      <c r="S2654" s="6">
        <f t="shared" si="166"/>
        <v>51.86</v>
      </c>
      <c r="T2654" s="8">
        <f t="shared" si="167"/>
        <v>0.64310515873015872</v>
      </c>
      <c r="U2654" s="5">
        <f>YEAR(SalesDataTable[[#This Row],[Order Date]])</f>
        <v>2026</v>
      </c>
      <c r="V2654" s="8" t="str">
        <f>"Q"&amp;ROUNDUP(MONTH(SalesDataTable[[#This Row],[Order Date]])/3,0)</f>
        <v>Q4</v>
      </c>
      <c r="W2654" s="9">
        <f>MONTH(SalesDataTable[[#This Row],[Order Date]])</f>
        <v>12</v>
      </c>
      <c r="X2654" s="8" t="str">
        <f>TEXT(SalesDataTable[[#This Row],[Order Date]],"mmm")</f>
        <v>Dec</v>
      </c>
    </row>
    <row r="2655" spans="1:24" ht="16">
      <c r="A2655" s="2">
        <v>4718</v>
      </c>
      <c r="B2655" s="3">
        <v>46379</v>
      </c>
      <c r="C2655" s="5">
        <f>YEAR(SalesDataTable[[#This Row],[Order Date]])</f>
        <v>2026</v>
      </c>
      <c r="D2655" s="14" t="str">
        <f>"Q"&amp;ROUNDUP(MONTH(SalesDataTable[[#This Row],[Order Date]])/3,0)</f>
        <v>Q4</v>
      </c>
      <c r="E2655" s="5">
        <f>MONTH(SalesDataTable[[#This Row],[Order Date]])</f>
        <v>12</v>
      </c>
      <c r="F2655" s="5" t="str">
        <f>TEXT(SalesDataTable[[#This Row],[Order Date]], "MMM")</f>
        <v>Dec</v>
      </c>
      <c r="G2655" s="4" t="s">
        <v>0</v>
      </c>
      <c r="H2655" s="4" t="s">
        <v>1</v>
      </c>
      <c r="I2655" s="4" t="s">
        <v>19</v>
      </c>
      <c r="J2655" s="4" t="s">
        <v>3</v>
      </c>
      <c r="K2655" s="4" t="s">
        <v>9</v>
      </c>
      <c r="L2655" s="4" t="s">
        <v>37</v>
      </c>
      <c r="M2655" s="9">
        <v>1</v>
      </c>
      <c r="N2655" s="6">
        <v>157.58000000000001</v>
      </c>
      <c r="O2655" s="7">
        <v>0.1</v>
      </c>
      <c r="P2655" s="6">
        <v>80.37</v>
      </c>
      <c r="Q2655" s="6">
        <f t="shared" si="164"/>
        <v>141.822</v>
      </c>
      <c r="R2655" s="6">
        <f t="shared" si="165"/>
        <v>80.37</v>
      </c>
      <c r="S2655" s="6">
        <f t="shared" si="166"/>
        <v>61.451999999999998</v>
      </c>
      <c r="T2655" s="8">
        <f t="shared" si="167"/>
        <v>0.43330371874603374</v>
      </c>
      <c r="U2655" s="5">
        <f>YEAR(SalesDataTable[[#This Row],[Order Date]])</f>
        <v>2026</v>
      </c>
      <c r="V2655" s="8" t="str">
        <f>"Q"&amp;ROUNDUP(MONTH(SalesDataTable[[#This Row],[Order Date]])/3,0)</f>
        <v>Q4</v>
      </c>
      <c r="W2655" s="9">
        <f>MONTH(SalesDataTable[[#This Row],[Order Date]])</f>
        <v>12</v>
      </c>
      <c r="X2655" s="8" t="str">
        <f>TEXT(SalesDataTable[[#This Row],[Order Date]],"mmm")</f>
        <v>Dec</v>
      </c>
    </row>
    <row r="2656" spans="1:24" ht="16">
      <c r="A2656" s="2">
        <v>4844</v>
      </c>
      <c r="B2656" s="3">
        <v>46379</v>
      </c>
      <c r="C2656" s="5">
        <f>YEAR(SalesDataTable[[#This Row],[Order Date]])</f>
        <v>2026</v>
      </c>
      <c r="D2656" s="14" t="str">
        <f>"Q"&amp;ROUNDUP(MONTH(SalesDataTable[[#This Row],[Order Date]])/3,0)</f>
        <v>Q4</v>
      </c>
      <c r="E2656" s="5">
        <f>MONTH(SalesDataTable[[#This Row],[Order Date]])</f>
        <v>12</v>
      </c>
      <c r="F2656" s="5" t="str">
        <f>TEXT(SalesDataTable[[#This Row],[Order Date]], "MMM")</f>
        <v>Dec</v>
      </c>
      <c r="G2656" s="4" t="s">
        <v>6</v>
      </c>
      <c r="H2656" s="4" t="s">
        <v>49</v>
      </c>
      <c r="I2656" s="4" t="s">
        <v>2</v>
      </c>
      <c r="J2656" s="4" t="s">
        <v>13</v>
      </c>
      <c r="K2656" s="4" t="s">
        <v>34</v>
      </c>
      <c r="L2656" s="4" t="s">
        <v>42</v>
      </c>
      <c r="M2656" s="9">
        <v>1</v>
      </c>
      <c r="N2656" s="6">
        <v>36.4</v>
      </c>
      <c r="O2656" s="7">
        <v>0</v>
      </c>
      <c r="P2656" s="6">
        <v>14.22</v>
      </c>
      <c r="Q2656" s="6">
        <f t="shared" si="164"/>
        <v>36.4</v>
      </c>
      <c r="R2656" s="6">
        <f t="shared" si="165"/>
        <v>14.22</v>
      </c>
      <c r="S2656" s="6">
        <f t="shared" si="166"/>
        <v>22.18</v>
      </c>
      <c r="T2656" s="8">
        <f t="shared" si="167"/>
        <v>0.6093406593406594</v>
      </c>
      <c r="U2656" s="5">
        <f>YEAR(SalesDataTable[[#This Row],[Order Date]])</f>
        <v>2026</v>
      </c>
      <c r="V2656" s="8" t="str">
        <f>"Q"&amp;ROUNDUP(MONTH(SalesDataTable[[#This Row],[Order Date]])/3,0)</f>
        <v>Q4</v>
      </c>
      <c r="W2656" s="9">
        <f>MONTH(SalesDataTable[[#This Row],[Order Date]])</f>
        <v>12</v>
      </c>
      <c r="X2656" s="8" t="str">
        <f>TEXT(SalesDataTable[[#This Row],[Order Date]],"mmm")</f>
        <v>Dec</v>
      </c>
    </row>
    <row r="2657" spans="1:24" ht="16">
      <c r="A2657" s="2">
        <v>678</v>
      </c>
      <c r="B2657" s="3">
        <v>46380</v>
      </c>
      <c r="C2657" s="5">
        <f>YEAR(SalesDataTable[[#This Row],[Order Date]])</f>
        <v>2026</v>
      </c>
      <c r="D2657" s="14" t="str">
        <f>"Q"&amp;ROUNDUP(MONTH(SalesDataTable[[#This Row],[Order Date]])/3,0)</f>
        <v>Q4</v>
      </c>
      <c r="E2657" s="5">
        <f>MONTH(SalesDataTable[[#This Row],[Order Date]])</f>
        <v>12</v>
      </c>
      <c r="F2657" s="5" t="str">
        <f>TEXT(SalesDataTable[[#This Row],[Order Date]], "MMM")</f>
        <v>Dec</v>
      </c>
      <c r="G2657" s="4" t="s">
        <v>6</v>
      </c>
      <c r="H2657" s="4" t="s">
        <v>41</v>
      </c>
      <c r="I2657" s="4" t="s">
        <v>2</v>
      </c>
      <c r="J2657" s="4" t="s">
        <v>16</v>
      </c>
      <c r="K2657" s="4" t="s">
        <v>9</v>
      </c>
      <c r="L2657" s="4" t="s">
        <v>17</v>
      </c>
      <c r="M2657" s="9">
        <v>1</v>
      </c>
      <c r="N2657" s="6">
        <v>142.15</v>
      </c>
      <c r="O2657" s="7">
        <v>0.05</v>
      </c>
      <c r="P2657" s="6">
        <v>80.5</v>
      </c>
      <c r="Q2657" s="6">
        <f t="shared" si="164"/>
        <v>135.04249999999999</v>
      </c>
      <c r="R2657" s="6">
        <f t="shared" si="165"/>
        <v>80.5</v>
      </c>
      <c r="S2657" s="6">
        <f t="shared" si="166"/>
        <v>54.54249999999999</v>
      </c>
      <c r="T2657" s="8">
        <f t="shared" si="167"/>
        <v>0.40389136753244342</v>
      </c>
      <c r="U2657" s="5">
        <f>YEAR(SalesDataTable[[#This Row],[Order Date]])</f>
        <v>2026</v>
      </c>
      <c r="V2657" s="8" t="str">
        <f>"Q"&amp;ROUNDUP(MONTH(SalesDataTable[[#This Row],[Order Date]])/3,0)</f>
        <v>Q4</v>
      </c>
      <c r="W2657" s="9">
        <f>MONTH(SalesDataTable[[#This Row],[Order Date]])</f>
        <v>12</v>
      </c>
      <c r="X2657" s="8" t="str">
        <f>TEXT(SalesDataTable[[#This Row],[Order Date]],"mmm")</f>
        <v>Dec</v>
      </c>
    </row>
    <row r="2658" spans="1:24" ht="16">
      <c r="A2658" s="2">
        <v>1706</v>
      </c>
      <c r="B2658" s="3">
        <v>46380</v>
      </c>
      <c r="C2658" s="5">
        <f>YEAR(SalesDataTable[[#This Row],[Order Date]])</f>
        <v>2026</v>
      </c>
      <c r="D2658" s="14" t="str">
        <f>"Q"&amp;ROUNDUP(MONTH(SalesDataTable[[#This Row],[Order Date]])/3,0)</f>
        <v>Q4</v>
      </c>
      <c r="E2658" s="5">
        <f>MONTH(SalesDataTable[[#This Row],[Order Date]])</f>
        <v>12</v>
      </c>
      <c r="F2658" s="5" t="str">
        <f>TEXT(SalesDataTable[[#This Row],[Order Date]], "MMM")</f>
        <v>Dec</v>
      </c>
      <c r="G2658" s="4" t="s">
        <v>0</v>
      </c>
      <c r="H2658" s="4" t="s">
        <v>1</v>
      </c>
      <c r="I2658" s="4" t="s">
        <v>2</v>
      </c>
      <c r="J2658" s="4" t="s">
        <v>3</v>
      </c>
      <c r="K2658" s="4" t="s">
        <v>23</v>
      </c>
      <c r="L2658" s="4" t="s">
        <v>24</v>
      </c>
      <c r="M2658" s="9">
        <v>2</v>
      </c>
      <c r="N2658" s="6">
        <v>332.38</v>
      </c>
      <c r="O2658" s="7">
        <v>0.05</v>
      </c>
      <c r="P2658" s="6">
        <v>192.16</v>
      </c>
      <c r="Q2658" s="6">
        <f t="shared" si="164"/>
        <v>631.52199999999993</v>
      </c>
      <c r="R2658" s="6">
        <f t="shared" si="165"/>
        <v>384.32</v>
      </c>
      <c r="S2658" s="6">
        <f t="shared" si="166"/>
        <v>247.20199999999994</v>
      </c>
      <c r="T2658" s="8">
        <f t="shared" si="167"/>
        <v>0.39143846136793331</v>
      </c>
      <c r="U2658" s="5">
        <f>YEAR(SalesDataTable[[#This Row],[Order Date]])</f>
        <v>2026</v>
      </c>
      <c r="V2658" s="8" t="str">
        <f>"Q"&amp;ROUNDUP(MONTH(SalesDataTable[[#This Row],[Order Date]])/3,0)</f>
        <v>Q4</v>
      </c>
      <c r="W2658" s="9">
        <f>MONTH(SalesDataTable[[#This Row],[Order Date]])</f>
        <v>12</v>
      </c>
      <c r="X2658" s="8" t="str">
        <f>TEXT(SalesDataTable[[#This Row],[Order Date]],"mmm")</f>
        <v>Dec</v>
      </c>
    </row>
    <row r="2659" spans="1:24" ht="16">
      <c r="A2659" s="2">
        <v>3034</v>
      </c>
      <c r="B2659" s="3">
        <v>46380</v>
      </c>
      <c r="C2659" s="5">
        <f>YEAR(SalesDataTable[[#This Row],[Order Date]])</f>
        <v>2026</v>
      </c>
      <c r="D2659" s="14" t="str">
        <f>"Q"&amp;ROUNDUP(MONTH(SalesDataTable[[#This Row],[Order Date]])/3,0)</f>
        <v>Q4</v>
      </c>
      <c r="E2659" s="5">
        <f>MONTH(SalesDataTable[[#This Row],[Order Date]])</f>
        <v>12</v>
      </c>
      <c r="F2659" s="5" t="str">
        <f>TEXT(SalesDataTable[[#This Row],[Order Date]], "MMM")</f>
        <v>Dec</v>
      </c>
      <c r="G2659" s="4" t="s">
        <v>6</v>
      </c>
      <c r="H2659" s="4" t="s">
        <v>7</v>
      </c>
      <c r="I2659" s="4" t="s">
        <v>19</v>
      </c>
      <c r="J2659" s="4" t="s">
        <v>13</v>
      </c>
      <c r="K2659" s="4" t="s">
        <v>23</v>
      </c>
      <c r="L2659" s="4" t="s">
        <v>51</v>
      </c>
      <c r="M2659" s="9">
        <v>1</v>
      </c>
      <c r="N2659" s="6">
        <v>122.18</v>
      </c>
      <c r="O2659" s="7">
        <v>0.15</v>
      </c>
      <c r="P2659" s="6">
        <v>61.28</v>
      </c>
      <c r="Q2659" s="6">
        <f t="shared" si="164"/>
        <v>103.85300000000001</v>
      </c>
      <c r="R2659" s="6">
        <f t="shared" si="165"/>
        <v>61.28</v>
      </c>
      <c r="S2659" s="6">
        <f t="shared" si="166"/>
        <v>42.573000000000008</v>
      </c>
      <c r="T2659" s="8">
        <f t="shared" si="167"/>
        <v>0.40993519686479934</v>
      </c>
      <c r="U2659" s="5">
        <f>YEAR(SalesDataTable[[#This Row],[Order Date]])</f>
        <v>2026</v>
      </c>
      <c r="V2659" s="8" t="str">
        <f>"Q"&amp;ROUNDUP(MONTH(SalesDataTable[[#This Row],[Order Date]])/3,0)</f>
        <v>Q4</v>
      </c>
      <c r="W2659" s="9">
        <f>MONTH(SalesDataTable[[#This Row],[Order Date]])</f>
        <v>12</v>
      </c>
      <c r="X2659" s="8" t="str">
        <f>TEXT(SalesDataTable[[#This Row],[Order Date]],"mmm")</f>
        <v>Dec</v>
      </c>
    </row>
    <row r="2660" spans="1:24" ht="16">
      <c r="A2660" s="2">
        <v>3883</v>
      </c>
      <c r="B2660" s="3">
        <v>46380</v>
      </c>
      <c r="C2660" s="5">
        <f>YEAR(SalesDataTable[[#This Row],[Order Date]])</f>
        <v>2026</v>
      </c>
      <c r="D2660" s="14" t="str">
        <f>"Q"&amp;ROUNDUP(MONTH(SalesDataTable[[#This Row],[Order Date]])/3,0)</f>
        <v>Q4</v>
      </c>
      <c r="E2660" s="5">
        <f>MONTH(SalesDataTable[[#This Row],[Order Date]])</f>
        <v>12</v>
      </c>
      <c r="F2660" s="5" t="str">
        <f>TEXT(SalesDataTable[[#This Row],[Order Date]], "MMM")</f>
        <v>Dec</v>
      </c>
      <c r="G2660" s="4" t="s">
        <v>0</v>
      </c>
      <c r="H2660" s="4" t="s">
        <v>1</v>
      </c>
      <c r="I2660" s="4" t="s">
        <v>2</v>
      </c>
      <c r="J2660" s="4" t="s">
        <v>13</v>
      </c>
      <c r="K2660" s="4" t="s">
        <v>23</v>
      </c>
      <c r="L2660" s="4" t="s">
        <v>51</v>
      </c>
      <c r="M2660" s="9">
        <v>1</v>
      </c>
      <c r="N2660" s="6">
        <v>125.66</v>
      </c>
      <c r="O2660" s="7">
        <v>0.15</v>
      </c>
      <c r="P2660" s="6">
        <v>60.6</v>
      </c>
      <c r="Q2660" s="6">
        <f t="shared" si="164"/>
        <v>106.81099999999999</v>
      </c>
      <c r="R2660" s="6">
        <f t="shared" si="165"/>
        <v>60.6</v>
      </c>
      <c r="S2660" s="6">
        <f t="shared" si="166"/>
        <v>46.210999999999991</v>
      </c>
      <c r="T2660" s="8">
        <f t="shared" si="167"/>
        <v>0.43264270533933763</v>
      </c>
      <c r="U2660" s="5">
        <f>YEAR(SalesDataTable[[#This Row],[Order Date]])</f>
        <v>2026</v>
      </c>
      <c r="V2660" s="8" t="str">
        <f>"Q"&amp;ROUNDUP(MONTH(SalesDataTable[[#This Row],[Order Date]])/3,0)</f>
        <v>Q4</v>
      </c>
      <c r="W2660" s="9">
        <f>MONTH(SalesDataTable[[#This Row],[Order Date]])</f>
        <v>12</v>
      </c>
      <c r="X2660" s="8" t="str">
        <f>TEXT(SalesDataTable[[#This Row],[Order Date]],"mmm")</f>
        <v>Dec</v>
      </c>
    </row>
    <row r="2661" spans="1:24" ht="16">
      <c r="A2661" s="2">
        <v>4342</v>
      </c>
      <c r="B2661" s="3">
        <v>46380</v>
      </c>
      <c r="C2661" s="5">
        <f>YEAR(SalesDataTable[[#This Row],[Order Date]])</f>
        <v>2026</v>
      </c>
      <c r="D2661" s="14" t="str">
        <f>"Q"&amp;ROUNDUP(MONTH(SalesDataTable[[#This Row],[Order Date]])/3,0)</f>
        <v>Q4</v>
      </c>
      <c r="E2661" s="5">
        <f>MONTH(SalesDataTable[[#This Row],[Order Date]])</f>
        <v>12</v>
      </c>
      <c r="F2661" s="5" t="str">
        <f>TEXT(SalesDataTable[[#This Row],[Order Date]], "MMM")</f>
        <v>Dec</v>
      </c>
      <c r="G2661" s="4" t="s">
        <v>20</v>
      </c>
      <c r="H2661" s="4" t="s">
        <v>21</v>
      </c>
      <c r="I2661" s="4" t="s">
        <v>2</v>
      </c>
      <c r="J2661" s="4" t="s">
        <v>3</v>
      </c>
      <c r="K2661" s="4" t="s">
        <v>14</v>
      </c>
      <c r="L2661" s="4" t="s">
        <v>32</v>
      </c>
      <c r="M2661" s="9">
        <v>2</v>
      </c>
      <c r="N2661" s="6">
        <v>47.38</v>
      </c>
      <c r="O2661" s="7">
        <v>0.05</v>
      </c>
      <c r="P2661" s="6">
        <v>18.850000000000001</v>
      </c>
      <c r="Q2661" s="6">
        <f t="shared" si="164"/>
        <v>90.022000000000006</v>
      </c>
      <c r="R2661" s="6">
        <f t="shared" si="165"/>
        <v>37.700000000000003</v>
      </c>
      <c r="S2661" s="6">
        <f t="shared" si="166"/>
        <v>52.322000000000003</v>
      </c>
      <c r="T2661" s="8">
        <f t="shared" si="167"/>
        <v>0.58121348114905247</v>
      </c>
      <c r="U2661" s="5">
        <f>YEAR(SalesDataTable[[#This Row],[Order Date]])</f>
        <v>2026</v>
      </c>
      <c r="V2661" s="8" t="str">
        <f>"Q"&amp;ROUNDUP(MONTH(SalesDataTable[[#This Row],[Order Date]])/3,0)</f>
        <v>Q4</v>
      </c>
      <c r="W2661" s="9">
        <f>MONTH(SalesDataTable[[#This Row],[Order Date]])</f>
        <v>12</v>
      </c>
      <c r="X2661" s="8" t="str">
        <f>TEXT(SalesDataTable[[#This Row],[Order Date]],"mmm")</f>
        <v>Dec</v>
      </c>
    </row>
    <row r="2662" spans="1:24" ht="16">
      <c r="A2662" s="2">
        <v>4468</v>
      </c>
      <c r="B2662" s="3">
        <v>46380</v>
      </c>
      <c r="C2662" s="5">
        <f>YEAR(SalesDataTable[[#This Row],[Order Date]])</f>
        <v>2026</v>
      </c>
      <c r="D2662" s="14" t="str">
        <f>"Q"&amp;ROUNDUP(MONTH(SalesDataTable[[#This Row],[Order Date]])/3,0)</f>
        <v>Q4</v>
      </c>
      <c r="E2662" s="5">
        <f>MONTH(SalesDataTable[[#This Row],[Order Date]])</f>
        <v>12</v>
      </c>
      <c r="F2662" s="5" t="str">
        <f>TEXT(SalesDataTable[[#This Row],[Order Date]], "MMM")</f>
        <v>Dec</v>
      </c>
      <c r="G2662" s="4" t="s">
        <v>0</v>
      </c>
      <c r="H2662" s="4" t="s">
        <v>1</v>
      </c>
      <c r="I2662" s="4" t="s">
        <v>2</v>
      </c>
      <c r="J2662" s="4" t="s">
        <v>16</v>
      </c>
      <c r="K2662" s="4" t="s">
        <v>23</v>
      </c>
      <c r="L2662" s="4" t="s">
        <v>40</v>
      </c>
      <c r="M2662" s="9">
        <v>1</v>
      </c>
      <c r="N2662" s="6">
        <v>80.8</v>
      </c>
      <c r="O2662" s="7">
        <v>0.05</v>
      </c>
      <c r="P2662" s="6">
        <v>38.33</v>
      </c>
      <c r="Q2662" s="6">
        <f t="shared" si="164"/>
        <v>76.759999999999991</v>
      </c>
      <c r="R2662" s="6">
        <f t="shared" si="165"/>
        <v>38.33</v>
      </c>
      <c r="S2662" s="6">
        <f t="shared" si="166"/>
        <v>38.429999999999993</v>
      </c>
      <c r="T2662" s="8">
        <f t="shared" si="167"/>
        <v>0.50065138092756645</v>
      </c>
      <c r="U2662" s="5">
        <f>YEAR(SalesDataTable[[#This Row],[Order Date]])</f>
        <v>2026</v>
      </c>
      <c r="V2662" s="8" t="str">
        <f>"Q"&amp;ROUNDUP(MONTH(SalesDataTable[[#This Row],[Order Date]])/3,0)</f>
        <v>Q4</v>
      </c>
      <c r="W2662" s="9">
        <f>MONTH(SalesDataTable[[#This Row],[Order Date]])</f>
        <v>12</v>
      </c>
      <c r="X2662" s="8" t="str">
        <f>TEXT(SalesDataTable[[#This Row],[Order Date]],"mmm")</f>
        <v>Dec</v>
      </c>
    </row>
    <row r="2663" spans="1:24" ht="16">
      <c r="A2663" s="2">
        <v>7</v>
      </c>
      <c r="B2663" s="3">
        <v>46381</v>
      </c>
      <c r="C2663" s="5">
        <f>YEAR(SalesDataTable[[#This Row],[Order Date]])</f>
        <v>2026</v>
      </c>
      <c r="D2663" s="14" t="str">
        <f>"Q"&amp;ROUNDUP(MONTH(SalesDataTable[[#This Row],[Order Date]])/3,0)</f>
        <v>Q4</v>
      </c>
      <c r="E2663" s="5">
        <f>MONTH(SalesDataTable[[#This Row],[Order Date]])</f>
        <v>12</v>
      </c>
      <c r="F2663" s="5" t="str">
        <f>TEXT(SalesDataTable[[#This Row],[Order Date]], "MMM")</f>
        <v>Dec</v>
      </c>
      <c r="G2663" s="4" t="s">
        <v>20</v>
      </c>
      <c r="H2663" s="4" t="s">
        <v>33</v>
      </c>
      <c r="I2663" s="4" t="s">
        <v>2</v>
      </c>
      <c r="J2663" s="4" t="s">
        <v>3</v>
      </c>
      <c r="K2663" s="4" t="s">
        <v>4</v>
      </c>
      <c r="L2663" s="4" t="s">
        <v>30</v>
      </c>
      <c r="M2663" s="9">
        <v>5</v>
      </c>
      <c r="N2663" s="6">
        <v>103.52</v>
      </c>
      <c r="O2663" s="7">
        <v>0.1</v>
      </c>
      <c r="P2663" s="6">
        <v>49.1</v>
      </c>
      <c r="Q2663" s="6">
        <f t="shared" si="164"/>
        <v>465.84000000000003</v>
      </c>
      <c r="R2663" s="6">
        <f t="shared" si="165"/>
        <v>245.5</v>
      </c>
      <c r="S2663" s="6">
        <f t="shared" si="166"/>
        <v>220.34000000000003</v>
      </c>
      <c r="T2663" s="8">
        <f t="shared" si="167"/>
        <v>0.47299501974927016</v>
      </c>
      <c r="U2663" s="5">
        <f>YEAR(SalesDataTable[[#This Row],[Order Date]])</f>
        <v>2026</v>
      </c>
      <c r="V2663" s="8" t="str">
        <f>"Q"&amp;ROUNDUP(MONTH(SalesDataTable[[#This Row],[Order Date]])/3,0)</f>
        <v>Q4</v>
      </c>
      <c r="W2663" s="9">
        <f>MONTH(SalesDataTable[[#This Row],[Order Date]])</f>
        <v>12</v>
      </c>
      <c r="X2663" s="8" t="str">
        <f>TEXT(SalesDataTable[[#This Row],[Order Date]],"mmm")</f>
        <v>Dec</v>
      </c>
    </row>
    <row r="2664" spans="1:24" ht="16">
      <c r="A2664" s="2">
        <v>658</v>
      </c>
      <c r="B2664" s="3">
        <v>46381</v>
      </c>
      <c r="C2664" s="5">
        <f>YEAR(SalesDataTable[[#This Row],[Order Date]])</f>
        <v>2026</v>
      </c>
      <c r="D2664" s="14" t="str">
        <f>"Q"&amp;ROUNDUP(MONTH(SalesDataTable[[#This Row],[Order Date]])/3,0)</f>
        <v>Q4</v>
      </c>
      <c r="E2664" s="5">
        <f>MONTH(SalesDataTable[[#This Row],[Order Date]])</f>
        <v>12</v>
      </c>
      <c r="F2664" s="5" t="str">
        <f>TEXT(SalesDataTable[[#This Row],[Order Date]], "MMM")</f>
        <v>Dec</v>
      </c>
      <c r="G2664" s="4" t="s">
        <v>6</v>
      </c>
      <c r="H2664" s="4" t="s">
        <v>27</v>
      </c>
      <c r="I2664" s="4" t="s">
        <v>19</v>
      </c>
      <c r="J2664" s="4" t="s">
        <v>16</v>
      </c>
      <c r="K2664" s="4" t="s">
        <v>9</v>
      </c>
      <c r="L2664" s="4" t="s">
        <v>37</v>
      </c>
      <c r="M2664" s="9">
        <v>2</v>
      </c>
      <c r="N2664" s="6">
        <v>153.38999999999999</v>
      </c>
      <c r="O2664" s="7">
        <v>0.05</v>
      </c>
      <c r="P2664" s="6">
        <v>78.06</v>
      </c>
      <c r="Q2664" s="6">
        <f t="shared" si="164"/>
        <v>291.44099999999997</v>
      </c>
      <c r="R2664" s="6">
        <f t="shared" si="165"/>
        <v>156.12</v>
      </c>
      <c r="S2664" s="6">
        <f t="shared" si="166"/>
        <v>135.32099999999997</v>
      </c>
      <c r="T2664" s="8">
        <f t="shared" si="167"/>
        <v>0.46431696295305047</v>
      </c>
      <c r="U2664" s="5">
        <f>YEAR(SalesDataTable[[#This Row],[Order Date]])</f>
        <v>2026</v>
      </c>
      <c r="V2664" s="8" t="str">
        <f>"Q"&amp;ROUNDUP(MONTH(SalesDataTable[[#This Row],[Order Date]])/3,0)</f>
        <v>Q4</v>
      </c>
      <c r="W2664" s="9">
        <f>MONTH(SalesDataTable[[#This Row],[Order Date]])</f>
        <v>12</v>
      </c>
      <c r="X2664" s="8" t="str">
        <f>TEXT(SalesDataTable[[#This Row],[Order Date]],"mmm")</f>
        <v>Dec</v>
      </c>
    </row>
    <row r="2665" spans="1:24" ht="16">
      <c r="A2665" s="2">
        <v>1192</v>
      </c>
      <c r="B2665" s="3">
        <v>46381</v>
      </c>
      <c r="C2665" s="5">
        <f>YEAR(SalesDataTable[[#This Row],[Order Date]])</f>
        <v>2026</v>
      </c>
      <c r="D2665" s="14" t="str">
        <f>"Q"&amp;ROUNDUP(MONTH(SalesDataTable[[#This Row],[Order Date]])/3,0)</f>
        <v>Q4</v>
      </c>
      <c r="E2665" s="5">
        <f>MONTH(SalesDataTable[[#This Row],[Order Date]])</f>
        <v>12</v>
      </c>
      <c r="F2665" s="5" t="str">
        <f>TEXT(SalesDataTable[[#This Row],[Order Date]], "MMM")</f>
        <v>Dec</v>
      </c>
      <c r="G2665" s="4" t="s">
        <v>20</v>
      </c>
      <c r="H2665" s="4" t="s">
        <v>47</v>
      </c>
      <c r="I2665" s="4" t="s">
        <v>8</v>
      </c>
      <c r="J2665" s="4" t="s">
        <v>16</v>
      </c>
      <c r="K2665" s="4" t="s">
        <v>34</v>
      </c>
      <c r="L2665" s="4" t="s">
        <v>35</v>
      </c>
      <c r="M2665" s="9">
        <v>6</v>
      </c>
      <c r="N2665" s="6">
        <v>39.49</v>
      </c>
      <c r="O2665" s="7">
        <v>0.05</v>
      </c>
      <c r="P2665" s="6">
        <v>14.49</v>
      </c>
      <c r="Q2665" s="6">
        <f t="shared" si="164"/>
        <v>225.09299999999999</v>
      </c>
      <c r="R2665" s="6">
        <f t="shared" si="165"/>
        <v>86.94</v>
      </c>
      <c r="S2665" s="6">
        <f t="shared" si="166"/>
        <v>138.15299999999999</v>
      </c>
      <c r="T2665" s="8">
        <f t="shared" si="167"/>
        <v>0.61375964601298127</v>
      </c>
      <c r="U2665" s="5">
        <f>YEAR(SalesDataTable[[#This Row],[Order Date]])</f>
        <v>2026</v>
      </c>
      <c r="V2665" s="8" t="str">
        <f>"Q"&amp;ROUNDUP(MONTH(SalesDataTable[[#This Row],[Order Date]])/3,0)</f>
        <v>Q4</v>
      </c>
      <c r="W2665" s="9">
        <f>MONTH(SalesDataTable[[#This Row],[Order Date]])</f>
        <v>12</v>
      </c>
      <c r="X2665" s="8" t="str">
        <f>TEXT(SalesDataTable[[#This Row],[Order Date]],"mmm")</f>
        <v>Dec</v>
      </c>
    </row>
    <row r="2666" spans="1:24" ht="16">
      <c r="A2666" s="2">
        <v>3852</v>
      </c>
      <c r="B2666" s="3">
        <v>46381</v>
      </c>
      <c r="C2666" s="5">
        <f>YEAR(SalesDataTable[[#This Row],[Order Date]])</f>
        <v>2026</v>
      </c>
      <c r="D2666" s="14" t="str">
        <f>"Q"&amp;ROUNDUP(MONTH(SalesDataTable[[#This Row],[Order Date]])/3,0)</f>
        <v>Q4</v>
      </c>
      <c r="E2666" s="5">
        <f>MONTH(SalesDataTable[[#This Row],[Order Date]])</f>
        <v>12</v>
      </c>
      <c r="F2666" s="5" t="str">
        <f>TEXT(SalesDataTable[[#This Row],[Order Date]], "MMM")</f>
        <v>Dec</v>
      </c>
      <c r="G2666" s="4" t="s">
        <v>11</v>
      </c>
      <c r="H2666" s="4" t="s">
        <v>12</v>
      </c>
      <c r="I2666" s="4" t="s">
        <v>19</v>
      </c>
      <c r="J2666" s="4" t="s">
        <v>16</v>
      </c>
      <c r="K2666" s="4" t="s">
        <v>34</v>
      </c>
      <c r="L2666" s="4" t="s">
        <v>42</v>
      </c>
      <c r="M2666" s="9">
        <v>1</v>
      </c>
      <c r="N2666" s="6">
        <v>35.54</v>
      </c>
      <c r="O2666" s="7">
        <v>0.1</v>
      </c>
      <c r="P2666" s="6">
        <v>13.63</v>
      </c>
      <c r="Q2666" s="6">
        <f t="shared" si="164"/>
        <v>31.986000000000001</v>
      </c>
      <c r="R2666" s="6">
        <f t="shared" si="165"/>
        <v>13.63</v>
      </c>
      <c r="S2666" s="6">
        <f t="shared" si="166"/>
        <v>18.356000000000002</v>
      </c>
      <c r="T2666" s="8">
        <f t="shared" si="167"/>
        <v>0.5738760707809667</v>
      </c>
      <c r="U2666" s="5">
        <f>YEAR(SalesDataTable[[#This Row],[Order Date]])</f>
        <v>2026</v>
      </c>
      <c r="V2666" s="8" t="str">
        <f>"Q"&amp;ROUNDUP(MONTH(SalesDataTable[[#This Row],[Order Date]])/3,0)</f>
        <v>Q4</v>
      </c>
      <c r="W2666" s="9">
        <f>MONTH(SalesDataTable[[#This Row],[Order Date]])</f>
        <v>12</v>
      </c>
      <c r="X2666" s="8" t="str">
        <f>TEXT(SalesDataTable[[#This Row],[Order Date]],"mmm")</f>
        <v>Dec</v>
      </c>
    </row>
    <row r="2667" spans="1:24" ht="16">
      <c r="A2667" s="2">
        <v>4507</v>
      </c>
      <c r="B2667" s="3">
        <v>46381</v>
      </c>
      <c r="C2667" s="5">
        <f>YEAR(SalesDataTable[[#This Row],[Order Date]])</f>
        <v>2026</v>
      </c>
      <c r="D2667" s="14" t="str">
        <f>"Q"&amp;ROUNDUP(MONTH(SalesDataTable[[#This Row],[Order Date]])/3,0)</f>
        <v>Q4</v>
      </c>
      <c r="E2667" s="5">
        <f>MONTH(SalesDataTable[[#This Row],[Order Date]])</f>
        <v>12</v>
      </c>
      <c r="F2667" s="5" t="str">
        <f>TEXT(SalesDataTable[[#This Row],[Order Date]], "MMM")</f>
        <v>Dec</v>
      </c>
      <c r="G2667" s="4" t="s">
        <v>6</v>
      </c>
      <c r="H2667" s="4" t="s">
        <v>43</v>
      </c>
      <c r="I2667" s="4" t="s">
        <v>28</v>
      </c>
      <c r="J2667" s="4" t="s">
        <v>3</v>
      </c>
      <c r="K2667" s="4" t="s">
        <v>14</v>
      </c>
      <c r="L2667" s="4" t="s">
        <v>48</v>
      </c>
      <c r="M2667" s="9">
        <v>2</v>
      </c>
      <c r="N2667" s="6">
        <v>167.21</v>
      </c>
      <c r="O2667" s="7">
        <v>0.05</v>
      </c>
      <c r="P2667" s="6">
        <v>88.23</v>
      </c>
      <c r="Q2667" s="6">
        <f t="shared" si="164"/>
        <v>317.69900000000001</v>
      </c>
      <c r="R2667" s="6">
        <f t="shared" si="165"/>
        <v>176.46</v>
      </c>
      <c r="S2667" s="6">
        <f t="shared" si="166"/>
        <v>141.239</v>
      </c>
      <c r="T2667" s="8">
        <f t="shared" si="167"/>
        <v>0.44456860109726504</v>
      </c>
      <c r="U2667" s="5">
        <f>YEAR(SalesDataTable[[#This Row],[Order Date]])</f>
        <v>2026</v>
      </c>
      <c r="V2667" s="8" t="str">
        <f>"Q"&amp;ROUNDUP(MONTH(SalesDataTable[[#This Row],[Order Date]])/3,0)</f>
        <v>Q4</v>
      </c>
      <c r="W2667" s="9">
        <f>MONTH(SalesDataTable[[#This Row],[Order Date]])</f>
        <v>12</v>
      </c>
      <c r="X2667" s="8" t="str">
        <f>TEXT(SalesDataTable[[#This Row],[Order Date]],"mmm")</f>
        <v>Dec</v>
      </c>
    </row>
    <row r="2668" spans="1:24" ht="16">
      <c r="A2668" s="2">
        <v>260</v>
      </c>
      <c r="B2668" s="3">
        <v>46382</v>
      </c>
      <c r="C2668" s="5">
        <f>YEAR(SalesDataTable[[#This Row],[Order Date]])</f>
        <v>2026</v>
      </c>
      <c r="D2668" s="14" t="str">
        <f>"Q"&amp;ROUNDUP(MONTH(SalesDataTable[[#This Row],[Order Date]])/3,0)</f>
        <v>Q4</v>
      </c>
      <c r="E2668" s="5">
        <f>MONTH(SalesDataTable[[#This Row],[Order Date]])</f>
        <v>12</v>
      </c>
      <c r="F2668" s="5" t="str">
        <f>TEXT(SalesDataTable[[#This Row],[Order Date]], "MMM")</f>
        <v>Dec</v>
      </c>
      <c r="G2668" s="4" t="s">
        <v>11</v>
      </c>
      <c r="H2668" s="4" t="s">
        <v>12</v>
      </c>
      <c r="I2668" s="4" t="s">
        <v>2</v>
      </c>
      <c r="J2668" s="4" t="s">
        <v>16</v>
      </c>
      <c r="K2668" s="4" t="s">
        <v>9</v>
      </c>
      <c r="L2668" s="4" t="s">
        <v>46</v>
      </c>
      <c r="M2668" s="9">
        <v>1</v>
      </c>
      <c r="N2668" s="6">
        <v>71.89</v>
      </c>
      <c r="O2668" s="7">
        <v>0.1</v>
      </c>
      <c r="P2668" s="6">
        <v>31.88</v>
      </c>
      <c r="Q2668" s="6">
        <f t="shared" si="164"/>
        <v>64.701000000000008</v>
      </c>
      <c r="R2668" s="6">
        <f t="shared" si="165"/>
        <v>31.88</v>
      </c>
      <c r="S2668" s="6">
        <f t="shared" si="166"/>
        <v>32.821000000000012</v>
      </c>
      <c r="T2668" s="8">
        <f t="shared" si="167"/>
        <v>0.50727191233520363</v>
      </c>
      <c r="U2668" s="5">
        <f>YEAR(SalesDataTable[[#This Row],[Order Date]])</f>
        <v>2026</v>
      </c>
      <c r="V2668" s="8" t="str">
        <f>"Q"&amp;ROUNDUP(MONTH(SalesDataTable[[#This Row],[Order Date]])/3,0)</f>
        <v>Q4</v>
      </c>
      <c r="W2668" s="9">
        <f>MONTH(SalesDataTable[[#This Row],[Order Date]])</f>
        <v>12</v>
      </c>
      <c r="X2668" s="8" t="str">
        <f>TEXT(SalesDataTable[[#This Row],[Order Date]],"mmm")</f>
        <v>Dec</v>
      </c>
    </row>
    <row r="2669" spans="1:24" ht="16">
      <c r="A2669" s="2">
        <v>1659</v>
      </c>
      <c r="B2669" s="3">
        <v>46382</v>
      </c>
      <c r="C2669" s="5">
        <f>YEAR(SalesDataTable[[#This Row],[Order Date]])</f>
        <v>2026</v>
      </c>
      <c r="D2669" s="14" t="str">
        <f>"Q"&amp;ROUNDUP(MONTH(SalesDataTable[[#This Row],[Order Date]])/3,0)</f>
        <v>Q4</v>
      </c>
      <c r="E2669" s="5">
        <f>MONTH(SalesDataTable[[#This Row],[Order Date]])</f>
        <v>12</v>
      </c>
      <c r="F2669" s="5" t="str">
        <f>TEXT(SalesDataTable[[#This Row],[Order Date]], "MMM")</f>
        <v>Dec</v>
      </c>
      <c r="G2669" s="4" t="s">
        <v>0</v>
      </c>
      <c r="H2669" s="4" t="s">
        <v>50</v>
      </c>
      <c r="I2669" s="4" t="s">
        <v>19</v>
      </c>
      <c r="J2669" s="4" t="s">
        <v>13</v>
      </c>
      <c r="K2669" s="4" t="s">
        <v>14</v>
      </c>
      <c r="L2669" s="4" t="s">
        <v>44</v>
      </c>
      <c r="M2669" s="9">
        <v>1</v>
      </c>
      <c r="N2669" s="6">
        <v>133.56</v>
      </c>
      <c r="O2669" s="7">
        <v>0.05</v>
      </c>
      <c r="P2669" s="6">
        <v>68.739999999999995</v>
      </c>
      <c r="Q2669" s="6">
        <f t="shared" si="164"/>
        <v>126.88199999999999</v>
      </c>
      <c r="R2669" s="6">
        <f t="shared" si="165"/>
        <v>68.739999999999995</v>
      </c>
      <c r="S2669" s="6">
        <f t="shared" si="166"/>
        <v>58.141999999999996</v>
      </c>
      <c r="T2669" s="8">
        <f t="shared" si="167"/>
        <v>0.4582367869358932</v>
      </c>
      <c r="U2669" s="5">
        <f>YEAR(SalesDataTable[[#This Row],[Order Date]])</f>
        <v>2026</v>
      </c>
      <c r="V2669" s="8" t="str">
        <f>"Q"&amp;ROUNDUP(MONTH(SalesDataTable[[#This Row],[Order Date]])/3,0)</f>
        <v>Q4</v>
      </c>
      <c r="W2669" s="9">
        <f>MONTH(SalesDataTable[[#This Row],[Order Date]])</f>
        <v>12</v>
      </c>
      <c r="X2669" s="8" t="str">
        <f>TEXT(SalesDataTable[[#This Row],[Order Date]],"mmm")</f>
        <v>Dec</v>
      </c>
    </row>
    <row r="2670" spans="1:24" ht="16">
      <c r="A2670" s="2">
        <v>3188</v>
      </c>
      <c r="B2670" s="3">
        <v>46382</v>
      </c>
      <c r="C2670" s="5">
        <f>YEAR(SalesDataTable[[#This Row],[Order Date]])</f>
        <v>2026</v>
      </c>
      <c r="D2670" s="14" t="str">
        <f>"Q"&amp;ROUNDUP(MONTH(SalesDataTable[[#This Row],[Order Date]])/3,0)</f>
        <v>Q4</v>
      </c>
      <c r="E2670" s="5">
        <f>MONTH(SalesDataTable[[#This Row],[Order Date]])</f>
        <v>12</v>
      </c>
      <c r="F2670" s="5" t="str">
        <f>TEXT(SalesDataTable[[#This Row],[Order Date]], "MMM")</f>
        <v>Dec</v>
      </c>
      <c r="G2670" s="4" t="s">
        <v>20</v>
      </c>
      <c r="H2670" s="4" t="s">
        <v>31</v>
      </c>
      <c r="I2670" s="4" t="s">
        <v>28</v>
      </c>
      <c r="J2670" s="4" t="s">
        <v>13</v>
      </c>
      <c r="K2670" s="4" t="s">
        <v>23</v>
      </c>
      <c r="L2670" s="4" t="s">
        <v>51</v>
      </c>
      <c r="M2670" s="9">
        <v>2</v>
      </c>
      <c r="N2670" s="6">
        <v>122.28</v>
      </c>
      <c r="O2670" s="7">
        <v>0.1</v>
      </c>
      <c r="P2670" s="6">
        <v>61.64</v>
      </c>
      <c r="Q2670" s="6">
        <f t="shared" si="164"/>
        <v>220.10400000000001</v>
      </c>
      <c r="R2670" s="6">
        <f t="shared" si="165"/>
        <v>123.28</v>
      </c>
      <c r="S2670" s="6">
        <f t="shared" si="166"/>
        <v>96.824000000000012</v>
      </c>
      <c r="T2670" s="8">
        <f t="shared" si="167"/>
        <v>0.43990113764402283</v>
      </c>
      <c r="U2670" s="5">
        <f>YEAR(SalesDataTable[[#This Row],[Order Date]])</f>
        <v>2026</v>
      </c>
      <c r="V2670" s="8" t="str">
        <f>"Q"&amp;ROUNDUP(MONTH(SalesDataTable[[#This Row],[Order Date]])/3,0)</f>
        <v>Q4</v>
      </c>
      <c r="W2670" s="9">
        <f>MONTH(SalesDataTable[[#This Row],[Order Date]])</f>
        <v>12</v>
      </c>
      <c r="X2670" s="8" t="str">
        <f>TEXT(SalesDataTable[[#This Row],[Order Date]],"mmm")</f>
        <v>Dec</v>
      </c>
    </row>
    <row r="2671" spans="1:24" ht="16">
      <c r="A2671" s="2">
        <v>3673</v>
      </c>
      <c r="B2671" s="3">
        <v>46382</v>
      </c>
      <c r="C2671" s="5">
        <f>YEAR(SalesDataTable[[#This Row],[Order Date]])</f>
        <v>2026</v>
      </c>
      <c r="D2671" s="14" t="str">
        <f>"Q"&amp;ROUNDUP(MONTH(SalesDataTable[[#This Row],[Order Date]])/3,0)</f>
        <v>Q4</v>
      </c>
      <c r="E2671" s="5">
        <f>MONTH(SalesDataTable[[#This Row],[Order Date]])</f>
        <v>12</v>
      </c>
      <c r="F2671" s="5" t="str">
        <f>TEXT(SalesDataTable[[#This Row],[Order Date]], "MMM")</f>
        <v>Dec</v>
      </c>
      <c r="G2671" s="4" t="s">
        <v>0</v>
      </c>
      <c r="H2671" s="4" t="s">
        <v>50</v>
      </c>
      <c r="I2671" s="4" t="s">
        <v>2</v>
      </c>
      <c r="J2671" s="4" t="s">
        <v>16</v>
      </c>
      <c r="K2671" s="4" t="s">
        <v>34</v>
      </c>
      <c r="L2671" s="4" t="s">
        <v>35</v>
      </c>
      <c r="M2671" s="9">
        <v>1</v>
      </c>
      <c r="N2671" s="6">
        <v>40.619999999999997</v>
      </c>
      <c r="O2671" s="7">
        <v>0</v>
      </c>
      <c r="P2671" s="6">
        <v>14.62</v>
      </c>
      <c r="Q2671" s="6">
        <f t="shared" si="164"/>
        <v>40.619999999999997</v>
      </c>
      <c r="R2671" s="6">
        <f t="shared" si="165"/>
        <v>14.62</v>
      </c>
      <c r="S2671" s="6">
        <f t="shared" si="166"/>
        <v>26</v>
      </c>
      <c r="T2671" s="8">
        <f t="shared" si="167"/>
        <v>0.64007877892663712</v>
      </c>
      <c r="U2671" s="5">
        <f>YEAR(SalesDataTable[[#This Row],[Order Date]])</f>
        <v>2026</v>
      </c>
      <c r="V2671" s="8" t="str">
        <f>"Q"&amp;ROUNDUP(MONTH(SalesDataTable[[#This Row],[Order Date]])/3,0)</f>
        <v>Q4</v>
      </c>
      <c r="W2671" s="9">
        <f>MONTH(SalesDataTable[[#This Row],[Order Date]])</f>
        <v>12</v>
      </c>
      <c r="X2671" s="8" t="str">
        <f>TEXT(SalesDataTable[[#This Row],[Order Date]],"mmm")</f>
        <v>Dec</v>
      </c>
    </row>
    <row r="2672" spans="1:24" ht="16">
      <c r="A2672" s="2">
        <v>3805</v>
      </c>
      <c r="B2672" s="3">
        <v>46382</v>
      </c>
      <c r="C2672" s="5">
        <f>YEAR(SalesDataTable[[#This Row],[Order Date]])</f>
        <v>2026</v>
      </c>
      <c r="D2672" s="14" t="str">
        <f>"Q"&amp;ROUNDUP(MONTH(SalesDataTable[[#This Row],[Order Date]])/3,0)</f>
        <v>Q4</v>
      </c>
      <c r="E2672" s="5">
        <f>MONTH(SalesDataTable[[#This Row],[Order Date]])</f>
        <v>12</v>
      </c>
      <c r="F2672" s="5" t="str">
        <f>TEXT(SalesDataTable[[#This Row],[Order Date]], "MMM")</f>
        <v>Dec</v>
      </c>
      <c r="G2672" s="4" t="s">
        <v>20</v>
      </c>
      <c r="H2672" s="4" t="s">
        <v>21</v>
      </c>
      <c r="I2672" s="4" t="s">
        <v>8</v>
      </c>
      <c r="J2672" s="4" t="s">
        <v>16</v>
      </c>
      <c r="K2672" s="4" t="s">
        <v>14</v>
      </c>
      <c r="L2672" s="4" t="s">
        <v>32</v>
      </c>
      <c r="M2672" s="9">
        <v>8</v>
      </c>
      <c r="N2672" s="6">
        <v>45.54</v>
      </c>
      <c r="O2672" s="7">
        <v>0.15</v>
      </c>
      <c r="P2672" s="6">
        <v>18.54</v>
      </c>
      <c r="Q2672" s="6">
        <f t="shared" si="164"/>
        <v>309.67199999999997</v>
      </c>
      <c r="R2672" s="6">
        <f t="shared" si="165"/>
        <v>148.32</v>
      </c>
      <c r="S2672" s="6">
        <f t="shared" si="166"/>
        <v>161.35199999999998</v>
      </c>
      <c r="T2672" s="8">
        <f t="shared" si="167"/>
        <v>0.52104161822831896</v>
      </c>
      <c r="U2672" s="5">
        <f>YEAR(SalesDataTable[[#This Row],[Order Date]])</f>
        <v>2026</v>
      </c>
      <c r="V2672" s="8" t="str">
        <f>"Q"&amp;ROUNDUP(MONTH(SalesDataTable[[#This Row],[Order Date]])/3,0)</f>
        <v>Q4</v>
      </c>
      <c r="W2672" s="9">
        <f>MONTH(SalesDataTable[[#This Row],[Order Date]])</f>
        <v>12</v>
      </c>
      <c r="X2672" s="8" t="str">
        <f>TEXT(SalesDataTable[[#This Row],[Order Date]],"mmm")</f>
        <v>Dec</v>
      </c>
    </row>
    <row r="2673" spans="1:24" ht="16">
      <c r="A2673" s="2">
        <v>3945</v>
      </c>
      <c r="B2673" s="3">
        <v>46382</v>
      </c>
      <c r="C2673" s="5">
        <f>YEAR(SalesDataTable[[#This Row],[Order Date]])</f>
        <v>2026</v>
      </c>
      <c r="D2673" s="14" t="str">
        <f>"Q"&amp;ROUNDUP(MONTH(SalesDataTable[[#This Row],[Order Date]])/3,0)</f>
        <v>Q4</v>
      </c>
      <c r="E2673" s="5">
        <f>MONTH(SalesDataTable[[#This Row],[Order Date]])</f>
        <v>12</v>
      </c>
      <c r="F2673" s="5" t="str">
        <f>TEXT(SalesDataTable[[#This Row],[Order Date]], "MMM")</f>
        <v>Dec</v>
      </c>
      <c r="G2673" s="4" t="s">
        <v>20</v>
      </c>
      <c r="H2673" s="4" t="s">
        <v>47</v>
      </c>
      <c r="I2673" s="4" t="s">
        <v>8</v>
      </c>
      <c r="J2673" s="4" t="s">
        <v>16</v>
      </c>
      <c r="K2673" s="4" t="s">
        <v>4</v>
      </c>
      <c r="L2673" s="4" t="s">
        <v>22</v>
      </c>
      <c r="M2673" s="9">
        <v>4</v>
      </c>
      <c r="N2673" s="6">
        <v>50.96</v>
      </c>
      <c r="O2673" s="7">
        <v>0.1</v>
      </c>
      <c r="P2673" s="6">
        <v>22.14</v>
      </c>
      <c r="Q2673" s="6">
        <f t="shared" si="164"/>
        <v>183.45600000000002</v>
      </c>
      <c r="R2673" s="6">
        <f t="shared" si="165"/>
        <v>88.56</v>
      </c>
      <c r="S2673" s="6">
        <f t="shared" si="166"/>
        <v>94.896000000000015</v>
      </c>
      <c r="T2673" s="8">
        <f t="shared" si="167"/>
        <v>0.51726844583987441</v>
      </c>
      <c r="U2673" s="5">
        <f>YEAR(SalesDataTable[[#This Row],[Order Date]])</f>
        <v>2026</v>
      </c>
      <c r="V2673" s="8" t="str">
        <f>"Q"&amp;ROUNDUP(MONTH(SalesDataTable[[#This Row],[Order Date]])/3,0)</f>
        <v>Q4</v>
      </c>
      <c r="W2673" s="9">
        <f>MONTH(SalesDataTable[[#This Row],[Order Date]])</f>
        <v>12</v>
      </c>
      <c r="X2673" s="8" t="str">
        <f>TEXT(SalesDataTable[[#This Row],[Order Date]],"mmm")</f>
        <v>Dec</v>
      </c>
    </row>
    <row r="2674" spans="1:24" ht="16">
      <c r="A2674" s="2">
        <v>4266</v>
      </c>
      <c r="B2674" s="3">
        <v>46382</v>
      </c>
      <c r="C2674" s="5">
        <f>YEAR(SalesDataTable[[#This Row],[Order Date]])</f>
        <v>2026</v>
      </c>
      <c r="D2674" s="14" t="str">
        <f>"Q"&amp;ROUNDUP(MONTH(SalesDataTable[[#This Row],[Order Date]])/3,0)</f>
        <v>Q4</v>
      </c>
      <c r="E2674" s="5">
        <f>MONTH(SalesDataTable[[#This Row],[Order Date]])</f>
        <v>12</v>
      </c>
      <c r="F2674" s="5" t="str">
        <f>TEXT(SalesDataTable[[#This Row],[Order Date]], "MMM")</f>
        <v>Dec</v>
      </c>
      <c r="G2674" s="4" t="s">
        <v>6</v>
      </c>
      <c r="H2674" s="4" t="s">
        <v>7</v>
      </c>
      <c r="I2674" s="4" t="s">
        <v>2</v>
      </c>
      <c r="J2674" s="4" t="s">
        <v>13</v>
      </c>
      <c r="K2674" s="4" t="s">
        <v>4</v>
      </c>
      <c r="L2674" s="4" t="s">
        <v>26</v>
      </c>
      <c r="M2674" s="9">
        <v>4</v>
      </c>
      <c r="N2674" s="6">
        <v>40.19</v>
      </c>
      <c r="O2674" s="7">
        <v>0.15</v>
      </c>
      <c r="P2674" s="6">
        <v>16.55</v>
      </c>
      <c r="Q2674" s="6">
        <f t="shared" si="164"/>
        <v>136.64599999999999</v>
      </c>
      <c r="R2674" s="6">
        <f t="shared" si="165"/>
        <v>66.2</v>
      </c>
      <c r="S2674" s="6">
        <f t="shared" si="166"/>
        <v>70.445999999999984</v>
      </c>
      <c r="T2674" s="8">
        <f t="shared" si="167"/>
        <v>0.51553649576277383</v>
      </c>
      <c r="U2674" s="5">
        <f>YEAR(SalesDataTable[[#This Row],[Order Date]])</f>
        <v>2026</v>
      </c>
      <c r="V2674" s="8" t="str">
        <f>"Q"&amp;ROUNDUP(MONTH(SalesDataTable[[#This Row],[Order Date]])/3,0)</f>
        <v>Q4</v>
      </c>
      <c r="W2674" s="9">
        <f>MONTH(SalesDataTable[[#This Row],[Order Date]])</f>
        <v>12</v>
      </c>
      <c r="X2674" s="8" t="str">
        <f>TEXT(SalesDataTable[[#This Row],[Order Date]],"mmm")</f>
        <v>Dec</v>
      </c>
    </row>
    <row r="2675" spans="1:24" ht="16">
      <c r="A2675" s="2">
        <v>606</v>
      </c>
      <c r="B2675" s="3">
        <v>46383</v>
      </c>
      <c r="C2675" s="5">
        <f>YEAR(SalesDataTable[[#This Row],[Order Date]])</f>
        <v>2026</v>
      </c>
      <c r="D2675" s="14" t="str">
        <f>"Q"&amp;ROUNDUP(MONTH(SalesDataTable[[#This Row],[Order Date]])/3,0)</f>
        <v>Q4</v>
      </c>
      <c r="E2675" s="5">
        <f>MONTH(SalesDataTable[[#This Row],[Order Date]])</f>
        <v>12</v>
      </c>
      <c r="F2675" s="5" t="str">
        <f>TEXT(SalesDataTable[[#This Row],[Order Date]], "MMM")</f>
        <v>Dec</v>
      </c>
      <c r="G2675" s="4" t="s">
        <v>6</v>
      </c>
      <c r="H2675" s="4" t="s">
        <v>43</v>
      </c>
      <c r="I2675" s="4" t="s">
        <v>2</v>
      </c>
      <c r="J2675" s="4" t="s">
        <v>13</v>
      </c>
      <c r="K2675" s="4" t="s">
        <v>23</v>
      </c>
      <c r="L2675" s="4" t="s">
        <v>24</v>
      </c>
      <c r="M2675" s="9">
        <v>3</v>
      </c>
      <c r="N2675" s="6">
        <v>333.84</v>
      </c>
      <c r="O2675" s="7">
        <v>0</v>
      </c>
      <c r="P2675" s="6">
        <v>193.05</v>
      </c>
      <c r="Q2675" s="6">
        <f t="shared" si="164"/>
        <v>1001.52</v>
      </c>
      <c r="R2675" s="6">
        <f t="shared" si="165"/>
        <v>579.15000000000009</v>
      </c>
      <c r="S2675" s="6">
        <f t="shared" si="166"/>
        <v>422.36999999999989</v>
      </c>
      <c r="T2675" s="8">
        <f t="shared" si="167"/>
        <v>0.42172897196261672</v>
      </c>
      <c r="U2675" s="5">
        <f>YEAR(SalesDataTable[[#This Row],[Order Date]])</f>
        <v>2026</v>
      </c>
      <c r="V2675" s="8" t="str">
        <f>"Q"&amp;ROUNDUP(MONTH(SalesDataTable[[#This Row],[Order Date]])/3,0)</f>
        <v>Q4</v>
      </c>
      <c r="W2675" s="9">
        <f>MONTH(SalesDataTable[[#This Row],[Order Date]])</f>
        <v>12</v>
      </c>
      <c r="X2675" s="8" t="str">
        <f>TEXT(SalesDataTable[[#This Row],[Order Date]],"mmm")</f>
        <v>Dec</v>
      </c>
    </row>
    <row r="2676" spans="1:24" ht="16">
      <c r="A2676" s="2">
        <v>1166</v>
      </c>
      <c r="B2676" s="3">
        <v>46383</v>
      </c>
      <c r="C2676" s="5">
        <f>YEAR(SalesDataTable[[#This Row],[Order Date]])</f>
        <v>2026</v>
      </c>
      <c r="D2676" s="14" t="str">
        <f>"Q"&amp;ROUNDUP(MONTH(SalesDataTable[[#This Row],[Order Date]])/3,0)</f>
        <v>Q4</v>
      </c>
      <c r="E2676" s="5">
        <f>MONTH(SalesDataTable[[#This Row],[Order Date]])</f>
        <v>12</v>
      </c>
      <c r="F2676" s="5" t="str">
        <f>TEXT(SalesDataTable[[#This Row],[Order Date]], "MMM")</f>
        <v>Dec</v>
      </c>
      <c r="G2676" s="4" t="s">
        <v>11</v>
      </c>
      <c r="H2676" s="4" t="s">
        <v>52</v>
      </c>
      <c r="I2676" s="4" t="s">
        <v>28</v>
      </c>
      <c r="J2676" s="4" t="s">
        <v>3</v>
      </c>
      <c r="K2676" s="4" t="s">
        <v>23</v>
      </c>
      <c r="L2676" s="4" t="s">
        <v>29</v>
      </c>
      <c r="M2676" s="9">
        <v>2</v>
      </c>
      <c r="N2676" s="6">
        <v>198.94</v>
      </c>
      <c r="O2676" s="7">
        <v>0.15</v>
      </c>
      <c r="P2676" s="6">
        <v>102.32</v>
      </c>
      <c r="Q2676" s="6">
        <f t="shared" si="164"/>
        <v>338.19799999999998</v>
      </c>
      <c r="R2676" s="6">
        <f t="shared" si="165"/>
        <v>204.64</v>
      </c>
      <c r="S2676" s="6">
        <f t="shared" si="166"/>
        <v>133.55799999999999</v>
      </c>
      <c r="T2676" s="8">
        <f t="shared" si="167"/>
        <v>0.39491067362905752</v>
      </c>
      <c r="U2676" s="5">
        <f>YEAR(SalesDataTable[[#This Row],[Order Date]])</f>
        <v>2026</v>
      </c>
      <c r="V2676" s="8" t="str">
        <f>"Q"&amp;ROUNDUP(MONTH(SalesDataTable[[#This Row],[Order Date]])/3,0)</f>
        <v>Q4</v>
      </c>
      <c r="W2676" s="9">
        <f>MONTH(SalesDataTable[[#This Row],[Order Date]])</f>
        <v>12</v>
      </c>
      <c r="X2676" s="8" t="str">
        <f>TEXT(SalesDataTable[[#This Row],[Order Date]],"mmm")</f>
        <v>Dec</v>
      </c>
    </row>
    <row r="2677" spans="1:24" ht="16">
      <c r="A2677" s="2">
        <v>1913</v>
      </c>
      <c r="B2677" s="3">
        <v>46383</v>
      </c>
      <c r="C2677" s="5">
        <f>YEAR(SalesDataTable[[#This Row],[Order Date]])</f>
        <v>2026</v>
      </c>
      <c r="D2677" s="14" t="str">
        <f>"Q"&amp;ROUNDUP(MONTH(SalesDataTable[[#This Row],[Order Date]])/3,0)</f>
        <v>Q4</v>
      </c>
      <c r="E2677" s="5">
        <f>MONTH(SalesDataTable[[#This Row],[Order Date]])</f>
        <v>12</v>
      </c>
      <c r="F2677" s="5" t="str">
        <f>TEXT(SalesDataTable[[#This Row],[Order Date]], "MMM")</f>
        <v>Dec</v>
      </c>
      <c r="G2677" s="4" t="s">
        <v>11</v>
      </c>
      <c r="H2677" s="4" t="s">
        <v>25</v>
      </c>
      <c r="I2677" s="4" t="s">
        <v>28</v>
      </c>
      <c r="J2677" s="4" t="s">
        <v>13</v>
      </c>
      <c r="K2677" s="4" t="s">
        <v>34</v>
      </c>
      <c r="L2677" s="4" t="s">
        <v>42</v>
      </c>
      <c r="M2677" s="9">
        <v>3</v>
      </c>
      <c r="N2677" s="6">
        <v>35.979999999999997</v>
      </c>
      <c r="O2677" s="7">
        <v>0</v>
      </c>
      <c r="P2677" s="6">
        <v>13.6</v>
      </c>
      <c r="Q2677" s="6">
        <f t="shared" si="164"/>
        <v>107.94</v>
      </c>
      <c r="R2677" s="6">
        <f t="shared" si="165"/>
        <v>40.799999999999997</v>
      </c>
      <c r="S2677" s="6">
        <f t="shared" si="166"/>
        <v>67.14</v>
      </c>
      <c r="T2677" s="8">
        <f t="shared" si="167"/>
        <v>0.62201222901612008</v>
      </c>
      <c r="U2677" s="5">
        <f>YEAR(SalesDataTable[[#This Row],[Order Date]])</f>
        <v>2026</v>
      </c>
      <c r="V2677" s="8" t="str">
        <f>"Q"&amp;ROUNDUP(MONTH(SalesDataTable[[#This Row],[Order Date]])/3,0)</f>
        <v>Q4</v>
      </c>
      <c r="W2677" s="9">
        <f>MONTH(SalesDataTable[[#This Row],[Order Date]])</f>
        <v>12</v>
      </c>
      <c r="X2677" s="8" t="str">
        <f>TEXT(SalesDataTable[[#This Row],[Order Date]],"mmm")</f>
        <v>Dec</v>
      </c>
    </row>
    <row r="2678" spans="1:24" ht="16">
      <c r="A2678" s="2">
        <v>2402</v>
      </c>
      <c r="B2678" s="3">
        <v>46383</v>
      </c>
      <c r="C2678" s="5">
        <f>YEAR(SalesDataTable[[#This Row],[Order Date]])</f>
        <v>2026</v>
      </c>
      <c r="D2678" s="14" t="str">
        <f>"Q"&amp;ROUNDUP(MONTH(SalesDataTable[[#This Row],[Order Date]])/3,0)</f>
        <v>Q4</v>
      </c>
      <c r="E2678" s="5">
        <f>MONTH(SalesDataTable[[#This Row],[Order Date]])</f>
        <v>12</v>
      </c>
      <c r="F2678" s="5" t="str">
        <f>TEXT(SalesDataTable[[#This Row],[Order Date]], "MMM")</f>
        <v>Dec</v>
      </c>
      <c r="G2678" s="4" t="s">
        <v>6</v>
      </c>
      <c r="H2678" s="4" t="s">
        <v>49</v>
      </c>
      <c r="I2678" s="4" t="s">
        <v>28</v>
      </c>
      <c r="J2678" s="4" t="s">
        <v>13</v>
      </c>
      <c r="K2678" s="4" t="s">
        <v>14</v>
      </c>
      <c r="L2678" s="4" t="s">
        <v>44</v>
      </c>
      <c r="M2678" s="9">
        <v>6</v>
      </c>
      <c r="N2678" s="6">
        <v>133.4</v>
      </c>
      <c r="O2678" s="7">
        <v>0.1</v>
      </c>
      <c r="P2678" s="6">
        <v>66.3</v>
      </c>
      <c r="Q2678" s="6">
        <f t="shared" si="164"/>
        <v>720.36000000000013</v>
      </c>
      <c r="R2678" s="6">
        <f t="shared" si="165"/>
        <v>397.79999999999995</v>
      </c>
      <c r="S2678" s="6">
        <f t="shared" si="166"/>
        <v>322.56000000000017</v>
      </c>
      <c r="T2678" s="8">
        <f t="shared" si="167"/>
        <v>0.44777611194402817</v>
      </c>
      <c r="U2678" s="5">
        <f>YEAR(SalesDataTable[[#This Row],[Order Date]])</f>
        <v>2026</v>
      </c>
      <c r="V2678" s="8" t="str">
        <f>"Q"&amp;ROUNDUP(MONTH(SalesDataTable[[#This Row],[Order Date]])/3,0)</f>
        <v>Q4</v>
      </c>
      <c r="W2678" s="9">
        <f>MONTH(SalesDataTable[[#This Row],[Order Date]])</f>
        <v>12</v>
      </c>
      <c r="X2678" s="8" t="str">
        <f>TEXT(SalesDataTable[[#This Row],[Order Date]],"mmm")</f>
        <v>Dec</v>
      </c>
    </row>
    <row r="2679" spans="1:24" ht="16">
      <c r="A2679" s="2">
        <v>3192</v>
      </c>
      <c r="B2679" s="3">
        <v>46383</v>
      </c>
      <c r="C2679" s="5">
        <f>YEAR(SalesDataTable[[#This Row],[Order Date]])</f>
        <v>2026</v>
      </c>
      <c r="D2679" s="14" t="str">
        <f>"Q"&amp;ROUNDUP(MONTH(SalesDataTable[[#This Row],[Order Date]])/3,0)</f>
        <v>Q4</v>
      </c>
      <c r="E2679" s="5">
        <f>MONTH(SalesDataTable[[#This Row],[Order Date]])</f>
        <v>12</v>
      </c>
      <c r="F2679" s="5" t="str">
        <f>TEXT(SalesDataTable[[#This Row],[Order Date]], "MMM")</f>
        <v>Dec</v>
      </c>
      <c r="G2679" s="4" t="s">
        <v>20</v>
      </c>
      <c r="H2679" s="4" t="s">
        <v>31</v>
      </c>
      <c r="I2679" s="4" t="s">
        <v>2</v>
      </c>
      <c r="J2679" s="4" t="s">
        <v>3</v>
      </c>
      <c r="K2679" s="4" t="s">
        <v>9</v>
      </c>
      <c r="L2679" s="4" t="s">
        <v>10</v>
      </c>
      <c r="M2679" s="9">
        <v>2</v>
      </c>
      <c r="N2679" s="6">
        <v>93.45</v>
      </c>
      <c r="O2679" s="7">
        <v>0</v>
      </c>
      <c r="P2679" s="6">
        <v>45.75</v>
      </c>
      <c r="Q2679" s="6">
        <f t="shared" si="164"/>
        <v>186.9</v>
      </c>
      <c r="R2679" s="6">
        <f t="shared" si="165"/>
        <v>91.5</v>
      </c>
      <c r="S2679" s="6">
        <f t="shared" si="166"/>
        <v>95.4</v>
      </c>
      <c r="T2679" s="8">
        <f t="shared" si="167"/>
        <v>0.5104333868378812</v>
      </c>
      <c r="U2679" s="5">
        <f>YEAR(SalesDataTable[[#This Row],[Order Date]])</f>
        <v>2026</v>
      </c>
      <c r="V2679" s="8" t="str">
        <f>"Q"&amp;ROUNDUP(MONTH(SalesDataTable[[#This Row],[Order Date]])/3,0)</f>
        <v>Q4</v>
      </c>
      <c r="W2679" s="9">
        <f>MONTH(SalesDataTable[[#This Row],[Order Date]])</f>
        <v>12</v>
      </c>
      <c r="X2679" s="8" t="str">
        <f>TEXT(SalesDataTable[[#This Row],[Order Date]],"mmm")</f>
        <v>Dec</v>
      </c>
    </row>
    <row r="2680" spans="1:24" ht="16">
      <c r="A2680" s="2">
        <v>3721</v>
      </c>
      <c r="B2680" s="3">
        <v>46383</v>
      </c>
      <c r="C2680" s="5">
        <f>YEAR(SalesDataTable[[#This Row],[Order Date]])</f>
        <v>2026</v>
      </c>
      <c r="D2680" s="14" t="str">
        <f>"Q"&amp;ROUNDUP(MONTH(SalesDataTable[[#This Row],[Order Date]])/3,0)</f>
        <v>Q4</v>
      </c>
      <c r="E2680" s="5">
        <f>MONTH(SalesDataTable[[#This Row],[Order Date]])</f>
        <v>12</v>
      </c>
      <c r="F2680" s="5" t="str">
        <f>TEXT(SalesDataTable[[#This Row],[Order Date]], "MMM")</f>
        <v>Dec</v>
      </c>
      <c r="G2680" s="4" t="s">
        <v>11</v>
      </c>
      <c r="H2680" s="4" t="s">
        <v>25</v>
      </c>
      <c r="I2680" s="4" t="s">
        <v>28</v>
      </c>
      <c r="J2680" s="4" t="s">
        <v>13</v>
      </c>
      <c r="K2680" s="4" t="s">
        <v>34</v>
      </c>
      <c r="L2680" s="4" t="s">
        <v>45</v>
      </c>
      <c r="M2680" s="9">
        <v>1</v>
      </c>
      <c r="N2680" s="6">
        <v>49.79</v>
      </c>
      <c r="O2680" s="7">
        <v>0.2</v>
      </c>
      <c r="P2680" s="6">
        <v>21.87</v>
      </c>
      <c r="Q2680" s="6">
        <f t="shared" si="164"/>
        <v>39.832000000000001</v>
      </c>
      <c r="R2680" s="6">
        <f t="shared" si="165"/>
        <v>21.87</v>
      </c>
      <c r="S2680" s="6">
        <f t="shared" si="166"/>
        <v>17.962</v>
      </c>
      <c r="T2680" s="8">
        <f t="shared" si="167"/>
        <v>0.45094396465153641</v>
      </c>
      <c r="U2680" s="5">
        <f>YEAR(SalesDataTable[[#This Row],[Order Date]])</f>
        <v>2026</v>
      </c>
      <c r="V2680" s="8" t="str">
        <f>"Q"&amp;ROUNDUP(MONTH(SalesDataTable[[#This Row],[Order Date]])/3,0)</f>
        <v>Q4</v>
      </c>
      <c r="W2680" s="9">
        <f>MONTH(SalesDataTable[[#This Row],[Order Date]])</f>
        <v>12</v>
      </c>
      <c r="X2680" s="8" t="str">
        <f>TEXT(SalesDataTable[[#This Row],[Order Date]],"mmm")</f>
        <v>Dec</v>
      </c>
    </row>
    <row r="2681" spans="1:24" ht="16">
      <c r="A2681" s="2">
        <v>3882</v>
      </c>
      <c r="B2681" s="3">
        <v>46383</v>
      </c>
      <c r="C2681" s="5">
        <f>YEAR(SalesDataTable[[#This Row],[Order Date]])</f>
        <v>2026</v>
      </c>
      <c r="D2681" s="14" t="str">
        <f>"Q"&amp;ROUNDUP(MONTH(SalesDataTable[[#This Row],[Order Date]])/3,0)</f>
        <v>Q4</v>
      </c>
      <c r="E2681" s="5">
        <f>MONTH(SalesDataTable[[#This Row],[Order Date]])</f>
        <v>12</v>
      </c>
      <c r="F2681" s="5" t="str">
        <f>TEXT(SalesDataTable[[#This Row],[Order Date]], "MMM")</f>
        <v>Dec</v>
      </c>
      <c r="G2681" s="4" t="s">
        <v>20</v>
      </c>
      <c r="H2681" s="4" t="s">
        <v>33</v>
      </c>
      <c r="I2681" s="4" t="s">
        <v>28</v>
      </c>
      <c r="J2681" s="4" t="s">
        <v>3</v>
      </c>
      <c r="K2681" s="4" t="s">
        <v>9</v>
      </c>
      <c r="L2681" s="4" t="s">
        <v>46</v>
      </c>
      <c r="M2681" s="9">
        <v>3</v>
      </c>
      <c r="N2681" s="6">
        <v>70.430000000000007</v>
      </c>
      <c r="O2681" s="7">
        <v>0.1</v>
      </c>
      <c r="P2681" s="6">
        <v>32.869999999999997</v>
      </c>
      <c r="Q2681" s="6">
        <f t="shared" si="164"/>
        <v>190.16100000000003</v>
      </c>
      <c r="R2681" s="6">
        <f t="shared" si="165"/>
        <v>98.609999999999985</v>
      </c>
      <c r="S2681" s="6">
        <f t="shared" si="166"/>
        <v>91.551000000000045</v>
      </c>
      <c r="T2681" s="8">
        <f t="shared" si="167"/>
        <v>0.48143941186678674</v>
      </c>
      <c r="U2681" s="5">
        <f>YEAR(SalesDataTable[[#This Row],[Order Date]])</f>
        <v>2026</v>
      </c>
      <c r="V2681" s="8" t="str">
        <f>"Q"&amp;ROUNDUP(MONTH(SalesDataTable[[#This Row],[Order Date]])/3,0)</f>
        <v>Q4</v>
      </c>
      <c r="W2681" s="9">
        <f>MONTH(SalesDataTable[[#This Row],[Order Date]])</f>
        <v>12</v>
      </c>
      <c r="X2681" s="8" t="str">
        <f>TEXT(SalesDataTable[[#This Row],[Order Date]],"mmm")</f>
        <v>Dec</v>
      </c>
    </row>
    <row r="2682" spans="1:24" ht="16">
      <c r="A2682" s="2">
        <v>4945</v>
      </c>
      <c r="B2682" s="3">
        <v>46383</v>
      </c>
      <c r="C2682" s="5">
        <f>YEAR(SalesDataTable[[#This Row],[Order Date]])</f>
        <v>2026</v>
      </c>
      <c r="D2682" s="14" t="str">
        <f>"Q"&amp;ROUNDUP(MONTH(SalesDataTable[[#This Row],[Order Date]])/3,0)</f>
        <v>Q4</v>
      </c>
      <c r="E2682" s="5">
        <f>MONTH(SalesDataTable[[#This Row],[Order Date]])</f>
        <v>12</v>
      </c>
      <c r="F2682" s="5" t="str">
        <f>TEXT(SalesDataTable[[#This Row],[Order Date]], "MMM")</f>
        <v>Dec</v>
      </c>
      <c r="G2682" s="4" t="s">
        <v>11</v>
      </c>
      <c r="H2682" s="4" t="s">
        <v>12</v>
      </c>
      <c r="I2682" s="4" t="s">
        <v>2</v>
      </c>
      <c r="J2682" s="4" t="s">
        <v>16</v>
      </c>
      <c r="K2682" s="4" t="s">
        <v>23</v>
      </c>
      <c r="L2682" s="4" t="s">
        <v>40</v>
      </c>
      <c r="M2682" s="9">
        <v>2</v>
      </c>
      <c r="N2682" s="6">
        <v>82.04</v>
      </c>
      <c r="O2682" s="7">
        <v>0.1</v>
      </c>
      <c r="P2682" s="6">
        <v>38.880000000000003</v>
      </c>
      <c r="Q2682" s="6">
        <f t="shared" si="164"/>
        <v>147.67200000000003</v>
      </c>
      <c r="R2682" s="6">
        <f t="shared" si="165"/>
        <v>77.760000000000005</v>
      </c>
      <c r="S2682" s="6">
        <f t="shared" si="166"/>
        <v>69.91200000000002</v>
      </c>
      <c r="T2682" s="8">
        <f t="shared" si="167"/>
        <v>0.47342759629449055</v>
      </c>
      <c r="U2682" s="5">
        <f>YEAR(SalesDataTable[[#This Row],[Order Date]])</f>
        <v>2026</v>
      </c>
      <c r="V2682" s="8" t="str">
        <f>"Q"&amp;ROUNDUP(MONTH(SalesDataTable[[#This Row],[Order Date]])/3,0)</f>
        <v>Q4</v>
      </c>
      <c r="W2682" s="9">
        <f>MONTH(SalesDataTable[[#This Row],[Order Date]])</f>
        <v>12</v>
      </c>
      <c r="X2682" s="8" t="str">
        <f>TEXT(SalesDataTable[[#This Row],[Order Date]],"mmm")</f>
        <v>Dec</v>
      </c>
    </row>
    <row r="2683" spans="1:24" ht="16">
      <c r="A2683" s="2">
        <v>5084</v>
      </c>
      <c r="B2683" s="3">
        <v>46383</v>
      </c>
      <c r="C2683" s="5">
        <f>YEAR(SalesDataTable[[#This Row],[Order Date]])</f>
        <v>2026</v>
      </c>
      <c r="D2683" s="14" t="str">
        <f>"Q"&amp;ROUNDUP(MONTH(SalesDataTable[[#This Row],[Order Date]])/3,0)</f>
        <v>Q4</v>
      </c>
      <c r="E2683" s="5">
        <f>MONTH(SalesDataTable[[#This Row],[Order Date]])</f>
        <v>12</v>
      </c>
      <c r="F2683" s="5" t="str">
        <f>TEXT(SalesDataTable[[#This Row],[Order Date]], "MMM")</f>
        <v>Dec</v>
      </c>
      <c r="G2683" s="4" t="s">
        <v>6</v>
      </c>
      <c r="H2683" s="4" t="s">
        <v>41</v>
      </c>
      <c r="I2683" s="4" t="s">
        <v>28</v>
      </c>
      <c r="J2683" s="4" t="s">
        <v>3</v>
      </c>
      <c r="K2683" s="4" t="s">
        <v>14</v>
      </c>
      <c r="L2683" s="4" t="s">
        <v>15</v>
      </c>
      <c r="M2683" s="9">
        <v>1</v>
      </c>
      <c r="N2683" s="6">
        <v>35.409999999999997</v>
      </c>
      <c r="O2683" s="7">
        <v>0.2</v>
      </c>
      <c r="P2683" s="6">
        <v>13.54</v>
      </c>
      <c r="Q2683" s="6">
        <f t="shared" si="164"/>
        <v>28.327999999999999</v>
      </c>
      <c r="R2683" s="6">
        <f t="shared" si="165"/>
        <v>13.54</v>
      </c>
      <c r="S2683" s="6">
        <f t="shared" si="166"/>
        <v>14.788</v>
      </c>
      <c r="T2683" s="8">
        <f t="shared" si="167"/>
        <v>0.5220276757977973</v>
      </c>
      <c r="U2683" s="5">
        <f>YEAR(SalesDataTable[[#This Row],[Order Date]])</f>
        <v>2026</v>
      </c>
      <c r="V2683" s="8" t="str">
        <f>"Q"&amp;ROUNDUP(MONTH(SalesDataTable[[#This Row],[Order Date]])/3,0)</f>
        <v>Q4</v>
      </c>
      <c r="W2683" s="9">
        <f>MONTH(SalesDataTable[[#This Row],[Order Date]])</f>
        <v>12</v>
      </c>
      <c r="X2683" s="8" t="str">
        <f>TEXT(SalesDataTable[[#This Row],[Order Date]],"mmm")</f>
        <v>Dec</v>
      </c>
    </row>
    <row r="2684" spans="1:24" ht="16">
      <c r="A2684" s="2">
        <v>246</v>
      </c>
      <c r="B2684" s="3">
        <v>46384</v>
      </c>
      <c r="C2684" s="5">
        <f>YEAR(SalesDataTable[[#This Row],[Order Date]])</f>
        <v>2026</v>
      </c>
      <c r="D2684" s="14" t="str">
        <f>"Q"&amp;ROUNDUP(MONTH(SalesDataTable[[#This Row],[Order Date]])/3,0)</f>
        <v>Q4</v>
      </c>
      <c r="E2684" s="5">
        <f>MONTH(SalesDataTable[[#This Row],[Order Date]])</f>
        <v>12</v>
      </c>
      <c r="F2684" s="5" t="str">
        <f>TEXT(SalesDataTable[[#This Row],[Order Date]], "MMM")</f>
        <v>Dec</v>
      </c>
      <c r="G2684" s="4" t="s">
        <v>20</v>
      </c>
      <c r="H2684" s="4" t="s">
        <v>31</v>
      </c>
      <c r="I2684" s="4" t="s">
        <v>28</v>
      </c>
      <c r="J2684" s="4" t="s">
        <v>16</v>
      </c>
      <c r="K2684" s="4" t="s">
        <v>4</v>
      </c>
      <c r="L2684" s="4" t="s">
        <v>26</v>
      </c>
      <c r="M2684" s="9">
        <v>1</v>
      </c>
      <c r="N2684" s="6">
        <v>41.06</v>
      </c>
      <c r="O2684" s="7">
        <v>0.1</v>
      </c>
      <c r="P2684" s="6">
        <v>16.23</v>
      </c>
      <c r="Q2684" s="6">
        <f t="shared" si="164"/>
        <v>36.954000000000001</v>
      </c>
      <c r="R2684" s="6">
        <f t="shared" si="165"/>
        <v>16.23</v>
      </c>
      <c r="S2684" s="6">
        <f t="shared" si="166"/>
        <v>20.724</v>
      </c>
      <c r="T2684" s="8">
        <f t="shared" si="167"/>
        <v>0.5608053255398604</v>
      </c>
      <c r="U2684" s="5">
        <f>YEAR(SalesDataTable[[#This Row],[Order Date]])</f>
        <v>2026</v>
      </c>
      <c r="V2684" s="8" t="str">
        <f>"Q"&amp;ROUNDUP(MONTH(SalesDataTable[[#This Row],[Order Date]])/3,0)</f>
        <v>Q4</v>
      </c>
      <c r="W2684" s="9">
        <f>MONTH(SalesDataTable[[#This Row],[Order Date]])</f>
        <v>12</v>
      </c>
      <c r="X2684" s="8" t="str">
        <f>TEXT(SalesDataTable[[#This Row],[Order Date]],"mmm")</f>
        <v>Dec</v>
      </c>
    </row>
    <row r="2685" spans="1:24" ht="16">
      <c r="A2685" s="2">
        <v>537</v>
      </c>
      <c r="B2685" s="3">
        <v>46384</v>
      </c>
      <c r="C2685" s="5">
        <f>YEAR(SalesDataTable[[#This Row],[Order Date]])</f>
        <v>2026</v>
      </c>
      <c r="D2685" s="14" t="str">
        <f>"Q"&amp;ROUNDUP(MONTH(SalesDataTable[[#This Row],[Order Date]])/3,0)</f>
        <v>Q4</v>
      </c>
      <c r="E2685" s="5">
        <f>MONTH(SalesDataTable[[#This Row],[Order Date]])</f>
        <v>12</v>
      </c>
      <c r="F2685" s="5" t="str">
        <f>TEXT(SalesDataTable[[#This Row],[Order Date]], "MMM")</f>
        <v>Dec</v>
      </c>
      <c r="G2685" s="4" t="s">
        <v>20</v>
      </c>
      <c r="H2685" s="4" t="s">
        <v>33</v>
      </c>
      <c r="I2685" s="4" t="s">
        <v>8</v>
      </c>
      <c r="J2685" s="4" t="s">
        <v>16</v>
      </c>
      <c r="K2685" s="4" t="s">
        <v>9</v>
      </c>
      <c r="L2685" s="4" t="s">
        <v>10</v>
      </c>
      <c r="M2685" s="9">
        <v>12</v>
      </c>
      <c r="N2685" s="6">
        <v>90.29</v>
      </c>
      <c r="O2685" s="7">
        <v>0.1</v>
      </c>
      <c r="P2685" s="6">
        <v>45.76</v>
      </c>
      <c r="Q2685" s="6">
        <f t="shared" si="164"/>
        <v>975.13200000000006</v>
      </c>
      <c r="R2685" s="6">
        <f t="shared" si="165"/>
        <v>549.12</v>
      </c>
      <c r="S2685" s="6">
        <f t="shared" si="166"/>
        <v>426.01200000000006</v>
      </c>
      <c r="T2685" s="8">
        <f t="shared" si="167"/>
        <v>0.43687623829389255</v>
      </c>
      <c r="U2685" s="5">
        <f>YEAR(SalesDataTable[[#This Row],[Order Date]])</f>
        <v>2026</v>
      </c>
      <c r="V2685" s="8" t="str">
        <f>"Q"&amp;ROUNDUP(MONTH(SalesDataTable[[#This Row],[Order Date]])/3,0)</f>
        <v>Q4</v>
      </c>
      <c r="W2685" s="9">
        <f>MONTH(SalesDataTable[[#This Row],[Order Date]])</f>
        <v>12</v>
      </c>
      <c r="X2685" s="8" t="str">
        <f>TEXT(SalesDataTable[[#This Row],[Order Date]],"mmm")</f>
        <v>Dec</v>
      </c>
    </row>
    <row r="2686" spans="1:24" ht="16">
      <c r="A2686" s="2">
        <v>968</v>
      </c>
      <c r="B2686" s="3">
        <v>46384</v>
      </c>
      <c r="C2686" s="5">
        <f>YEAR(SalesDataTable[[#This Row],[Order Date]])</f>
        <v>2026</v>
      </c>
      <c r="D2686" s="14" t="str">
        <f>"Q"&amp;ROUNDUP(MONTH(SalesDataTable[[#This Row],[Order Date]])/3,0)</f>
        <v>Q4</v>
      </c>
      <c r="E2686" s="5">
        <f>MONTH(SalesDataTable[[#This Row],[Order Date]])</f>
        <v>12</v>
      </c>
      <c r="F2686" s="5" t="str">
        <f>TEXT(SalesDataTable[[#This Row],[Order Date]], "MMM")</f>
        <v>Dec</v>
      </c>
      <c r="G2686" s="4" t="s">
        <v>6</v>
      </c>
      <c r="H2686" s="4" t="s">
        <v>43</v>
      </c>
      <c r="I2686" s="4" t="s">
        <v>19</v>
      </c>
      <c r="J2686" s="4" t="s">
        <v>13</v>
      </c>
      <c r="K2686" s="4" t="s">
        <v>4</v>
      </c>
      <c r="L2686" s="4" t="s">
        <v>30</v>
      </c>
      <c r="M2686" s="9">
        <v>1</v>
      </c>
      <c r="N2686" s="6">
        <v>103.13</v>
      </c>
      <c r="O2686" s="7">
        <v>0.15</v>
      </c>
      <c r="P2686" s="6">
        <v>50.06</v>
      </c>
      <c r="Q2686" s="6">
        <f t="shared" si="164"/>
        <v>87.660499999999999</v>
      </c>
      <c r="R2686" s="6">
        <f t="shared" si="165"/>
        <v>50.06</v>
      </c>
      <c r="S2686" s="6">
        <f t="shared" si="166"/>
        <v>37.600499999999997</v>
      </c>
      <c r="T2686" s="8">
        <f t="shared" si="167"/>
        <v>0.42893321393329947</v>
      </c>
      <c r="U2686" s="5">
        <f>YEAR(SalesDataTable[[#This Row],[Order Date]])</f>
        <v>2026</v>
      </c>
      <c r="V2686" s="8" t="str">
        <f>"Q"&amp;ROUNDUP(MONTH(SalesDataTable[[#This Row],[Order Date]])/3,0)</f>
        <v>Q4</v>
      </c>
      <c r="W2686" s="9">
        <f>MONTH(SalesDataTable[[#This Row],[Order Date]])</f>
        <v>12</v>
      </c>
      <c r="X2686" s="8" t="str">
        <f>TEXT(SalesDataTable[[#This Row],[Order Date]],"mmm")</f>
        <v>Dec</v>
      </c>
    </row>
    <row r="2687" spans="1:24" ht="16">
      <c r="A2687" s="2">
        <v>1234</v>
      </c>
      <c r="B2687" s="3">
        <v>46384</v>
      </c>
      <c r="C2687" s="5">
        <f>YEAR(SalesDataTable[[#This Row],[Order Date]])</f>
        <v>2026</v>
      </c>
      <c r="D2687" s="14" t="str">
        <f>"Q"&amp;ROUNDUP(MONTH(SalesDataTable[[#This Row],[Order Date]])/3,0)</f>
        <v>Q4</v>
      </c>
      <c r="E2687" s="5">
        <f>MONTH(SalesDataTable[[#This Row],[Order Date]])</f>
        <v>12</v>
      </c>
      <c r="F2687" s="5" t="str">
        <f>TEXT(SalesDataTable[[#This Row],[Order Date]], "MMM")</f>
        <v>Dec</v>
      </c>
      <c r="G2687" s="4" t="s">
        <v>20</v>
      </c>
      <c r="H2687" s="4" t="s">
        <v>47</v>
      </c>
      <c r="I2687" s="4" t="s">
        <v>2</v>
      </c>
      <c r="J2687" s="4" t="s">
        <v>3</v>
      </c>
      <c r="K2687" s="4" t="s">
        <v>4</v>
      </c>
      <c r="L2687" s="4" t="s">
        <v>5</v>
      </c>
      <c r="M2687" s="9">
        <v>1</v>
      </c>
      <c r="N2687" s="6">
        <v>81.39</v>
      </c>
      <c r="O2687" s="7">
        <v>0.05</v>
      </c>
      <c r="P2687" s="6">
        <v>43.54</v>
      </c>
      <c r="Q2687" s="6">
        <f t="shared" si="164"/>
        <v>77.320499999999996</v>
      </c>
      <c r="R2687" s="6">
        <f t="shared" si="165"/>
        <v>43.54</v>
      </c>
      <c r="S2687" s="6">
        <f t="shared" si="166"/>
        <v>33.780499999999996</v>
      </c>
      <c r="T2687" s="8">
        <f t="shared" si="167"/>
        <v>0.43688931137279247</v>
      </c>
      <c r="U2687" s="5">
        <f>YEAR(SalesDataTable[[#This Row],[Order Date]])</f>
        <v>2026</v>
      </c>
      <c r="V2687" s="8" t="str">
        <f>"Q"&amp;ROUNDUP(MONTH(SalesDataTable[[#This Row],[Order Date]])/3,0)</f>
        <v>Q4</v>
      </c>
      <c r="W2687" s="9">
        <f>MONTH(SalesDataTable[[#This Row],[Order Date]])</f>
        <v>12</v>
      </c>
      <c r="X2687" s="8" t="str">
        <f>TEXT(SalesDataTable[[#This Row],[Order Date]],"mmm")</f>
        <v>Dec</v>
      </c>
    </row>
    <row r="2688" spans="1:24" ht="16">
      <c r="A2688" s="2">
        <v>2061</v>
      </c>
      <c r="B2688" s="3">
        <v>46384</v>
      </c>
      <c r="C2688" s="5">
        <f>YEAR(SalesDataTable[[#This Row],[Order Date]])</f>
        <v>2026</v>
      </c>
      <c r="D2688" s="14" t="str">
        <f>"Q"&amp;ROUNDUP(MONTH(SalesDataTable[[#This Row],[Order Date]])/3,0)</f>
        <v>Q4</v>
      </c>
      <c r="E2688" s="5">
        <f>MONTH(SalesDataTable[[#This Row],[Order Date]])</f>
        <v>12</v>
      </c>
      <c r="F2688" s="5" t="str">
        <f>TEXT(SalesDataTable[[#This Row],[Order Date]], "MMM")</f>
        <v>Dec</v>
      </c>
      <c r="G2688" s="4" t="s">
        <v>0</v>
      </c>
      <c r="H2688" s="4" t="s">
        <v>50</v>
      </c>
      <c r="I2688" s="4" t="s">
        <v>28</v>
      </c>
      <c r="J2688" s="4" t="s">
        <v>3</v>
      </c>
      <c r="K2688" s="4" t="s">
        <v>23</v>
      </c>
      <c r="L2688" s="4" t="s">
        <v>24</v>
      </c>
      <c r="M2688" s="9">
        <v>2</v>
      </c>
      <c r="N2688" s="6">
        <v>342.78</v>
      </c>
      <c r="O2688" s="7">
        <v>0</v>
      </c>
      <c r="P2688" s="6">
        <v>197.89</v>
      </c>
      <c r="Q2688" s="6">
        <f t="shared" si="164"/>
        <v>685.56</v>
      </c>
      <c r="R2688" s="6">
        <f t="shared" si="165"/>
        <v>395.78</v>
      </c>
      <c r="S2688" s="6">
        <f t="shared" si="166"/>
        <v>289.77999999999997</v>
      </c>
      <c r="T2688" s="8">
        <f t="shared" si="167"/>
        <v>0.4226909387945621</v>
      </c>
      <c r="U2688" s="5">
        <f>YEAR(SalesDataTable[[#This Row],[Order Date]])</f>
        <v>2026</v>
      </c>
      <c r="V2688" s="8" t="str">
        <f>"Q"&amp;ROUNDUP(MONTH(SalesDataTable[[#This Row],[Order Date]])/3,0)</f>
        <v>Q4</v>
      </c>
      <c r="W2688" s="9">
        <f>MONTH(SalesDataTable[[#This Row],[Order Date]])</f>
        <v>12</v>
      </c>
      <c r="X2688" s="8" t="str">
        <f>TEXT(SalesDataTable[[#This Row],[Order Date]],"mmm")</f>
        <v>Dec</v>
      </c>
    </row>
    <row r="2689" spans="1:24" ht="16">
      <c r="A2689" s="2">
        <v>2219</v>
      </c>
      <c r="B2689" s="3">
        <v>46384</v>
      </c>
      <c r="C2689" s="5">
        <f>YEAR(SalesDataTable[[#This Row],[Order Date]])</f>
        <v>2026</v>
      </c>
      <c r="D2689" s="14" t="str">
        <f>"Q"&amp;ROUNDUP(MONTH(SalesDataTable[[#This Row],[Order Date]])/3,0)</f>
        <v>Q4</v>
      </c>
      <c r="E2689" s="5">
        <f>MONTH(SalesDataTable[[#This Row],[Order Date]])</f>
        <v>12</v>
      </c>
      <c r="F2689" s="5" t="str">
        <f>TEXT(SalesDataTable[[#This Row],[Order Date]], "MMM")</f>
        <v>Dec</v>
      </c>
      <c r="G2689" s="4" t="s">
        <v>6</v>
      </c>
      <c r="H2689" s="4" t="s">
        <v>49</v>
      </c>
      <c r="I2689" s="4" t="s">
        <v>2</v>
      </c>
      <c r="J2689" s="4" t="s">
        <v>3</v>
      </c>
      <c r="K2689" s="4" t="s">
        <v>9</v>
      </c>
      <c r="L2689" s="4" t="s">
        <v>17</v>
      </c>
      <c r="M2689" s="9">
        <v>1</v>
      </c>
      <c r="N2689" s="6">
        <v>147</v>
      </c>
      <c r="O2689" s="7">
        <v>0.15</v>
      </c>
      <c r="P2689" s="6">
        <v>79.58</v>
      </c>
      <c r="Q2689" s="6">
        <f t="shared" si="164"/>
        <v>124.95</v>
      </c>
      <c r="R2689" s="6">
        <f t="shared" si="165"/>
        <v>79.58</v>
      </c>
      <c r="S2689" s="6">
        <f t="shared" si="166"/>
        <v>45.370000000000005</v>
      </c>
      <c r="T2689" s="8">
        <f t="shared" si="167"/>
        <v>0.36310524209683875</v>
      </c>
      <c r="U2689" s="5">
        <f>YEAR(SalesDataTable[[#This Row],[Order Date]])</f>
        <v>2026</v>
      </c>
      <c r="V2689" s="8" t="str">
        <f>"Q"&amp;ROUNDUP(MONTH(SalesDataTable[[#This Row],[Order Date]])/3,0)</f>
        <v>Q4</v>
      </c>
      <c r="W2689" s="9">
        <f>MONTH(SalesDataTable[[#This Row],[Order Date]])</f>
        <v>12</v>
      </c>
      <c r="X2689" s="8" t="str">
        <f>TEXT(SalesDataTable[[#This Row],[Order Date]],"mmm")</f>
        <v>Dec</v>
      </c>
    </row>
    <row r="2690" spans="1:24" ht="16">
      <c r="A2690" s="2">
        <v>2651</v>
      </c>
      <c r="B2690" s="3">
        <v>46384</v>
      </c>
      <c r="C2690" s="5">
        <f>YEAR(SalesDataTable[[#This Row],[Order Date]])</f>
        <v>2026</v>
      </c>
      <c r="D2690" s="14" t="str">
        <f>"Q"&amp;ROUNDUP(MONTH(SalesDataTable[[#This Row],[Order Date]])/3,0)</f>
        <v>Q4</v>
      </c>
      <c r="E2690" s="5">
        <f>MONTH(SalesDataTable[[#This Row],[Order Date]])</f>
        <v>12</v>
      </c>
      <c r="F2690" s="5" t="str">
        <f>TEXT(SalesDataTable[[#This Row],[Order Date]], "MMM")</f>
        <v>Dec</v>
      </c>
      <c r="G2690" s="4" t="s">
        <v>0</v>
      </c>
      <c r="H2690" s="4" t="s">
        <v>50</v>
      </c>
      <c r="I2690" s="4" t="s">
        <v>2</v>
      </c>
      <c r="J2690" s="4" t="s">
        <v>13</v>
      </c>
      <c r="K2690" s="4" t="s">
        <v>14</v>
      </c>
      <c r="L2690" s="4" t="s">
        <v>32</v>
      </c>
      <c r="M2690" s="9">
        <v>1</v>
      </c>
      <c r="N2690" s="6">
        <v>45.69</v>
      </c>
      <c r="O2690" s="7">
        <v>0.2</v>
      </c>
      <c r="P2690" s="6">
        <v>18.829999999999998</v>
      </c>
      <c r="Q2690" s="6">
        <f t="shared" ref="Q2690:Q2708" si="168">M2690*N2690*(1-O2690)</f>
        <v>36.552</v>
      </c>
      <c r="R2690" s="6">
        <f t="shared" ref="R2690:R2708" si="169">M2690*P2690</f>
        <v>18.829999999999998</v>
      </c>
      <c r="S2690" s="6">
        <f t="shared" ref="S2690:S2708" si="170">Q2690-R2690</f>
        <v>17.722000000000001</v>
      </c>
      <c r="T2690" s="8">
        <f t="shared" ref="T2690:T2708" si="171">IFERROR(S2690/Q2690,0)</f>
        <v>0.48484351061501429</v>
      </c>
      <c r="U2690" s="5">
        <f>YEAR(SalesDataTable[[#This Row],[Order Date]])</f>
        <v>2026</v>
      </c>
      <c r="V2690" s="8" t="str">
        <f>"Q"&amp;ROUNDUP(MONTH(SalesDataTable[[#This Row],[Order Date]])/3,0)</f>
        <v>Q4</v>
      </c>
      <c r="W2690" s="9">
        <f>MONTH(SalesDataTable[[#This Row],[Order Date]])</f>
        <v>12</v>
      </c>
      <c r="X2690" s="8" t="str">
        <f>TEXT(SalesDataTable[[#This Row],[Order Date]],"mmm")</f>
        <v>Dec</v>
      </c>
    </row>
    <row r="2691" spans="1:24" ht="16">
      <c r="A2691" s="2">
        <v>3173</v>
      </c>
      <c r="B2691" s="3">
        <v>46384</v>
      </c>
      <c r="C2691" s="5">
        <f>YEAR(SalesDataTable[[#This Row],[Order Date]])</f>
        <v>2026</v>
      </c>
      <c r="D2691" s="14" t="str">
        <f>"Q"&amp;ROUNDUP(MONTH(SalesDataTable[[#This Row],[Order Date]])/3,0)</f>
        <v>Q4</v>
      </c>
      <c r="E2691" s="5">
        <f>MONTH(SalesDataTable[[#This Row],[Order Date]])</f>
        <v>12</v>
      </c>
      <c r="F2691" s="5" t="str">
        <f>TEXT(SalesDataTable[[#This Row],[Order Date]], "MMM")</f>
        <v>Dec</v>
      </c>
      <c r="G2691" s="4" t="s">
        <v>6</v>
      </c>
      <c r="H2691" s="4" t="s">
        <v>43</v>
      </c>
      <c r="I2691" s="4" t="s">
        <v>28</v>
      </c>
      <c r="J2691" s="4" t="s">
        <v>3</v>
      </c>
      <c r="K2691" s="4" t="s">
        <v>4</v>
      </c>
      <c r="L2691" s="4" t="s">
        <v>26</v>
      </c>
      <c r="M2691" s="9">
        <v>1</v>
      </c>
      <c r="N2691" s="6">
        <v>39.69</v>
      </c>
      <c r="O2691" s="7">
        <v>0</v>
      </c>
      <c r="P2691" s="6">
        <v>17.09</v>
      </c>
      <c r="Q2691" s="6">
        <f t="shared" si="168"/>
        <v>39.69</v>
      </c>
      <c r="R2691" s="6">
        <f t="shared" si="169"/>
        <v>17.09</v>
      </c>
      <c r="S2691" s="6">
        <f t="shared" si="170"/>
        <v>22.599999999999998</v>
      </c>
      <c r="T2691" s="8">
        <f t="shared" si="171"/>
        <v>0.56941295036533135</v>
      </c>
      <c r="U2691" s="5">
        <f>YEAR(SalesDataTable[[#This Row],[Order Date]])</f>
        <v>2026</v>
      </c>
      <c r="V2691" s="8" t="str">
        <f>"Q"&amp;ROUNDUP(MONTH(SalesDataTable[[#This Row],[Order Date]])/3,0)</f>
        <v>Q4</v>
      </c>
      <c r="W2691" s="9">
        <f>MONTH(SalesDataTable[[#This Row],[Order Date]])</f>
        <v>12</v>
      </c>
      <c r="X2691" s="8" t="str">
        <f>TEXT(SalesDataTable[[#This Row],[Order Date]],"mmm")</f>
        <v>Dec</v>
      </c>
    </row>
    <row r="2692" spans="1:24" ht="16">
      <c r="A2692" s="2">
        <v>3409</v>
      </c>
      <c r="B2692" s="3">
        <v>46384</v>
      </c>
      <c r="C2692" s="5">
        <f>YEAR(SalesDataTable[[#This Row],[Order Date]])</f>
        <v>2026</v>
      </c>
      <c r="D2692" s="14" t="str">
        <f>"Q"&amp;ROUNDUP(MONTH(SalesDataTable[[#This Row],[Order Date]])/3,0)</f>
        <v>Q4</v>
      </c>
      <c r="E2692" s="5">
        <f>MONTH(SalesDataTable[[#This Row],[Order Date]])</f>
        <v>12</v>
      </c>
      <c r="F2692" s="5" t="str">
        <f>TEXT(SalesDataTable[[#This Row],[Order Date]], "MMM")</f>
        <v>Dec</v>
      </c>
      <c r="G2692" s="4" t="s">
        <v>20</v>
      </c>
      <c r="H2692" s="4" t="s">
        <v>21</v>
      </c>
      <c r="I2692" s="4" t="s">
        <v>2</v>
      </c>
      <c r="J2692" s="4" t="s">
        <v>13</v>
      </c>
      <c r="K2692" s="4" t="s">
        <v>23</v>
      </c>
      <c r="L2692" s="4" t="s">
        <v>51</v>
      </c>
      <c r="M2692" s="9">
        <v>5</v>
      </c>
      <c r="N2692" s="6">
        <v>122.42</v>
      </c>
      <c r="O2692" s="7">
        <v>0</v>
      </c>
      <c r="P2692" s="6">
        <v>60.8</v>
      </c>
      <c r="Q2692" s="6">
        <f t="shared" si="168"/>
        <v>612.1</v>
      </c>
      <c r="R2692" s="6">
        <f t="shared" si="169"/>
        <v>304</v>
      </c>
      <c r="S2692" s="6">
        <f t="shared" si="170"/>
        <v>308.10000000000002</v>
      </c>
      <c r="T2692" s="8">
        <f t="shared" si="171"/>
        <v>0.50334912595981052</v>
      </c>
      <c r="U2692" s="5">
        <f>YEAR(SalesDataTable[[#This Row],[Order Date]])</f>
        <v>2026</v>
      </c>
      <c r="V2692" s="8" t="str">
        <f>"Q"&amp;ROUNDUP(MONTH(SalesDataTable[[#This Row],[Order Date]])/3,0)</f>
        <v>Q4</v>
      </c>
      <c r="W2692" s="9">
        <f>MONTH(SalesDataTable[[#This Row],[Order Date]])</f>
        <v>12</v>
      </c>
      <c r="X2692" s="8" t="str">
        <f>TEXT(SalesDataTable[[#This Row],[Order Date]],"mmm")</f>
        <v>Dec</v>
      </c>
    </row>
    <row r="2693" spans="1:24" ht="16">
      <c r="A2693" s="2">
        <v>3535</v>
      </c>
      <c r="B2693" s="3">
        <v>46384</v>
      </c>
      <c r="C2693" s="5">
        <f>YEAR(SalesDataTable[[#This Row],[Order Date]])</f>
        <v>2026</v>
      </c>
      <c r="D2693" s="14" t="str">
        <f>"Q"&amp;ROUNDUP(MONTH(SalesDataTable[[#This Row],[Order Date]])/3,0)</f>
        <v>Q4</v>
      </c>
      <c r="E2693" s="5">
        <f>MONTH(SalesDataTable[[#This Row],[Order Date]])</f>
        <v>12</v>
      </c>
      <c r="F2693" s="5" t="str">
        <f>TEXT(SalesDataTable[[#This Row],[Order Date]], "MMM")</f>
        <v>Dec</v>
      </c>
      <c r="G2693" s="4" t="s">
        <v>6</v>
      </c>
      <c r="H2693" s="4" t="s">
        <v>27</v>
      </c>
      <c r="I2693" s="4" t="s">
        <v>19</v>
      </c>
      <c r="J2693" s="4" t="s">
        <v>13</v>
      </c>
      <c r="K2693" s="4" t="s">
        <v>14</v>
      </c>
      <c r="L2693" s="4" t="s">
        <v>15</v>
      </c>
      <c r="M2693" s="9">
        <v>1</v>
      </c>
      <c r="N2693" s="6">
        <v>37.03</v>
      </c>
      <c r="O2693" s="7">
        <v>0.15</v>
      </c>
      <c r="P2693" s="6">
        <v>13.53</v>
      </c>
      <c r="Q2693" s="6">
        <f t="shared" si="168"/>
        <v>31.4755</v>
      </c>
      <c r="R2693" s="6">
        <f t="shared" si="169"/>
        <v>13.53</v>
      </c>
      <c r="S2693" s="6">
        <f t="shared" si="170"/>
        <v>17.945500000000003</v>
      </c>
      <c r="T2693" s="8">
        <f t="shared" si="171"/>
        <v>0.57014185636447401</v>
      </c>
      <c r="U2693" s="5">
        <f>YEAR(SalesDataTable[[#This Row],[Order Date]])</f>
        <v>2026</v>
      </c>
      <c r="V2693" s="8" t="str">
        <f>"Q"&amp;ROUNDUP(MONTH(SalesDataTable[[#This Row],[Order Date]])/3,0)</f>
        <v>Q4</v>
      </c>
      <c r="W2693" s="9">
        <f>MONTH(SalesDataTable[[#This Row],[Order Date]])</f>
        <v>12</v>
      </c>
      <c r="X2693" s="8" t="str">
        <f>TEXT(SalesDataTable[[#This Row],[Order Date]],"mmm")</f>
        <v>Dec</v>
      </c>
    </row>
    <row r="2694" spans="1:24" ht="16">
      <c r="A2694" s="2">
        <v>5134</v>
      </c>
      <c r="B2694" s="3">
        <v>46384</v>
      </c>
      <c r="C2694" s="5">
        <f>YEAR(SalesDataTable[[#This Row],[Order Date]])</f>
        <v>2026</v>
      </c>
      <c r="D2694" s="14" t="str">
        <f>"Q"&amp;ROUNDUP(MONTH(SalesDataTable[[#This Row],[Order Date]])/3,0)</f>
        <v>Q4</v>
      </c>
      <c r="E2694" s="5">
        <f>MONTH(SalesDataTable[[#This Row],[Order Date]])</f>
        <v>12</v>
      </c>
      <c r="F2694" s="5" t="str">
        <f>TEXT(SalesDataTable[[#This Row],[Order Date]], "MMM")</f>
        <v>Dec</v>
      </c>
      <c r="G2694" s="4" t="s">
        <v>6</v>
      </c>
      <c r="H2694" s="4" t="s">
        <v>49</v>
      </c>
      <c r="I2694" s="4" t="s">
        <v>19</v>
      </c>
      <c r="J2694" s="4" t="s">
        <v>3</v>
      </c>
      <c r="K2694" s="4" t="s">
        <v>9</v>
      </c>
      <c r="L2694" s="4" t="s">
        <v>10</v>
      </c>
      <c r="M2694" s="9">
        <v>1</v>
      </c>
      <c r="N2694" s="6">
        <v>90.99</v>
      </c>
      <c r="O2694" s="7">
        <v>0.05</v>
      </c>
      <c r="P2694" s="6">
        <v>44.78</v>
      </c>
      <c r="Q2694" s="6">
        <f t="shared" si="168"/>
        <v>86.440499999999986</v>
      </c>
      <c r="R2694" s="6">
        <f t="shared" si="169"/>
        <v>44.78</v>
      </c>
      <c r="S2694" s="6">
        <f t="shared" si="170"/>
        <v>41.660499999999985</v>
      </c>
      <c r="T2694" s="8">
        <f t="shared" si="171"/>
        <v>0.48195579618350187</v>
      </c>
      <c r="U2694" s="5">
        <f>YEAR(SalesDataTable[[#This Row],[Order Date]])</f>
        <v>2026</v>
      </c>
      <c r="V2694" s="8" t="str">
        <f>"Q"&amp;ROUNDUP(MONTH(SalesDataTable[[#This Row],[Order Date]])/3,0)</f>
        <v>Q4</v>
      </c>
      <c r="W2694" s="9">
        <f>MONTH(SalesDataTable[[#This Row],[Order Date]])</f>
        <v>12</v>
      </c>
      <c r="X2694" s="8" t="str">
        <f>TEXT(SalesDataTable[[#This Row],[Order Date]],"mmm")</f>
        <v>Dec</v>
      </c>
    </row>
    <row r="2695" spans="1:24" ht="16">
      <c r="A2695" s="2">
        <v>2011</v>
      </c>
      <c r="B2695" s="3">
        <v>46385</v>
      </c>
      <c r="C2695" s="5">
        <f>YEAR(SalesDataTable[[#This Row],[Order Date]])</f>
        <v>2026</v>
      </c>
      <c r="D2695" s="14" t="str">
        <f>"Q"&amp;ROUNDUP(MONTH(SalesDataTable[[#This Row],[Order Date]])/3,0)</f>
        <v>Q4</v>
      </c>
      <c r="E2695" s="5">
        <f>MONTH(SalesDataTable[[#This Row],[Order Date]])</f>
        <v>12</v>
      </c>
      <c r="F2695" s="5" t="str">
        <f>TEXT(SalesDataTable[[#This Row],[Order Date]], "MMM")</f>
        <v>Dec</v>
      </c>
      <c r="G2695" s="4" t="s">
        <v>6</v>
      </c>
      <c r="H2695" s="4" t="s">
        <v>41</v>
      </c>
      <c r="I2695" s="4" t="s">
        <v>2</v>
      </c>
      <c r="J2695" s="4" t="s">
        <v>3</v>
      </c>
      <c r="K2695" s="4" t="s">
        <v>9</v>
      </c>
      <c r="L2695" s="4" t="s">
        <v>10</v>
      </c>
      <c r="M2695" s="9">
        <v>1</v>
      </c>
      <c r="N2695" s="6">
        <v>90.81</v>
      </c>
      <c r="O2695" s="7">
        <v>0.1</v>
      </c>
      <c r="P2695" s="6">
        <v>46.53</v>
      </c>
      <c r="Q2695" s="6">
        <f t="shared" si="168"/>
        <v>81.728999999999999</v>
      </c>
      <c r="R2695" s="6">
        <f t="shared" si="169"/>
        <v>46.53</v>
      </c>
      <c r="S2695" s="6">
        <f t="shared" si="170"/>
        <v>35.198999999999998</v>
      </c>
      <c r="T2695" s="8">
        <f t="shared" si="171"/>
        <v>0.43067944059024332</v>
      </c>
      <c r="U2695" s="5">
        <f>YEAR(SalesDataTable[[#This Row],[Order Date]])</f>
        <v>2026</v>
      </c>
      <c r="V2695" s="8" t="str">
        <f>"Q"&amp;ROUNDUP(MONTH(SalesDataTable[[#This Row],[Order Date]])/3,0)</f>
        <v>Q4</v>
      </c>
      <c r="W2695" s="9">
        <f>MONTH(SalesDataTable[[#This Row],[Order Date]])</f>
        <v>12</v>
      </c>
      <c r="X2695" s="8" t="str">
        <f>TEXT(SalesDataTable[[#This Row],[Order Date]],"mmm")</f>
        <v>Dec</v>
      </c>
    </row>
    <row r="2696" spans="1:24" ht="16">
      <c r="A2696" s="2">
        <v>2477</v>
      </c>
      <c r="B2696" s="3">
        <v>46385</v>
      </c>
      <c r="C2696" s="5">
        <f>YEAR(SalesDataTable[[#This Row],[Order Date]])</f>
        <v>2026</v>
      </c>
      <c r="D2696" s="14" t="str">
        <f>"Q"&amp;ROUNDUP(MONTH(SalesDataTable[[#This Row],[Order Date]])/3,0)</f>
        <v>Q4</v>
      </c>
      <c r="E2696" s="5">
        <f>MONTH(SalesDataTable[[#This Row],[Order Date]])</f>
        <v>12</v>
      </c>
      <c r="F2696" s="5" t="str">
        <f>TEXT(SalesDataTable[[#This Row],[Order Date]], "MMM")</f>
        <v>Dec</v>
      </c>
      <c r="G2696" s="4" t="s">
        <v>0</v>
      </c>
      <c r="H2696" s="4" t="s">
        <v>50</v>
      </c>
      <c r="I2696" s="4" t="s">
        <v>19</v>
      </c>
      <c r="J2696" s="4" t="s">
        <v>13</v>
      </c>
      <c r="K2696" s="4" t="s">
        <v>4</v>
      </c>
      <c r="L2696" s="4" t="s">
        <v>26</v>
      </c>
      <c r="M2696" s="9">
        <v>1</v>
      </c>
      <c r="N2696" s="6">
        <v>41.28</v>
      </c>
      <c r="O2696" s="7">
        <v>0.15</v>
      </c>
      <c r="P2696" s="6">
        <v>16.41</v>
      </c>
      <c r="Q2696" s="6">
        <f t="shared" si="168"/>
        <v>35.088000000000001</v>
      </c>
      <c r="R2696" s="6">
        <f t="shared" si="169"/>
        <v>16.41</v>
      </c>
      <c r="S2696" s="6">
        <f t="shared" si="170"/>
        <v>18.678000000000001</v>
      </c>
      <c r="T2696" s="8">
        <f t="shared" si="171"/>
        <v>0.53231874145006841</v>
      </c>
      <c r="U2696" s="5">
        <f>YEAR(SalesDataTable[[#This Row],[Order Date]])</f>
        <v>2026</v>
      </c>
      <c r="V2696" s="8" t="str">
        <f>"Q"&amp;ROUNDUP(MONTH(SalesDataTable[[#This Row],[Order Date]])/3,0)</f>
        <v>Q4</v>
      </c>
      <c r="W2696" s="9">
        <f>MONTH(SalesDataTable[[#This Row],[Order Date]])</f>
        <v>12</v>
      </c>
      <c r="X2696" s="8" t="str">
        <f>TEXT(SalesDataTable[[#This Row],[Order Date]],"mmm")</f>
        <v>Dec</v>
      </c>
    </row>
    <row r="2697" spans="1:24" ht="16">
      <c r="A2697" s="2">
        <v>2745</v>
      </c>
      <c r="B2697" s="3">
        <v>46385</v>
      </c>
      <c r="C2697" s="5">
        <f>YEAR(SalesDataTable[[#This Row],[Order Date]])</f>
        <v>2026</v>
      </c>
      <c r="D2697" s="14" t="str">
        <f>"Q"&amp;ROUNDUP(MONTH(SalesDataTable[[#This Row],[Order Date]])/3,0)</f>
        <v>Q4</v>
      </c>
      <c r="E2697" s="5">
        <f>MONTH(SalesDataTable[[#This Row],[Order Date]])</f>
        <v>12</v>
      </c>
      <c r="F2697" s="5" t="str">
        <f>TEXT(SalesDataTable[[#This Row],[Order Date]], "MMM")</f>
        <v>Dec</v>
      </c>
      <c r="G2697" s="4" t="s">
        <v>20</v>
      </c>
      <c r="H2697" s="4" t="s">
        <v>47</v>
      </c>
      <c r="I2697" s="4" t="s">
        <v>28</v>
      </c>
      <c r="J2697" s="4" t="s">
        <v>16</v>
      </c>
      <c r="K2697" s="4" t="s">
        <v>14</v>
      </c>
      <c r="L2697" s="4" t="s">
        <v>32</v>
      </c>
      <c r="M2697" s="9">
        <v>1</v>
      </c>
      <c r="N2697" s="6">
        <v>46.07</v>
      </c>
      <c r="O2697" s="7">
        <v>0</v>
      </c>
      <c r="P2697" s="6">
        <v>18.420000000000002</v>
      </c>
      <c r="Q2697" s="6">
        <f t="shared" si="168"/>
        <v>46.07</v>
      </c>
      <c r="R2697" s="6">
        <f t="shared" si="169"/>
        <v>18.420000000000002</v>
      </c>
      <c r="S2697" s="6">
        <f t="shared" si="170"/>
        <v>27.65</v>
      </c>
      <c r="T2697" s="8">
        <f t="shared" si="171"/>
        <v>0.60017364879531143</v>
      </c>
      <c r="U2697" s="5">
        <f>YEAR(SalesDataTable[[#This Row],[Order Date]])</f>
        <v>2026</v>
      </c>
      <c r="V2697" s="8" t="str">
        <f>"Q"&amp;ROUNDUP(MONTH(SalesDataTable[[#This Row],[Order Date]])/3,0)</f>
        <v>Q4</v>
      </c>
      <c r="W2697" s="9">
        <f>MONTH(SalesDataTable[[#This Row],[Order Date]])</f>
        <v>12</v>
      </c>
      <c r="X2697" s="8" t="str">
        <f>TEXT(SalesDataTable[[#This Row],[Order Date]],"mmm")</f>
        <v>Dec</v>
      </c>
    </row>
    <row r="2698" spans="1:24" ht="16">
      <c r="A2698" s="2">
        <v>4427</v>
      </c>
      <c r="B2698" s="3">
        <v>46385</v>
      </c>
      <c r="C2698" s="5">
        <f>YEAR(SalesDataTable[[#This Row],[Order Date]])</f>
        <v>2026</v>
      </c>
      <c r="D2698" s="14" t="str">
        <f>"Q"&amp;ROUNDUP(MONTH(SalesDataTable[[#This Row],[Order Date]])/3,0)</f>
        <v>Q4</v>
      </c>
      <c r="E2698" s="5">
        <f>MONTH(SalesDataTable[[#This Row],[Order Date]])</f>
        <v>12</v>
      </c>
      <c r="F2698" s="5" t="str">
        <f>TEXT(SalesDataTable[[#This Row],[Order Date]], "MMM")</f>
        <v>Dec</v>
      </c>
      <c r="G2698" s="4" t="s">
        <v>6</v>
      </c>
      <c r="H2698" s="4" t="s">
        <v>43</v>
      </c>
      <c r="I2698" s="4" t="s">
        <v>19</v>
      </c>
      <c r="J2698" s="4" t="s">
        <v>16</v>
      </c>
      <c r="K2698" s="4" t="s">
        <v>9</v>
      </c>
      <c r="L2698" s="4" t="s">
        <v>17</v>
      </c>
      <c r="M2698" s="9">
        <v>1</v>
      </c>
      <c r="N2698" s="6">
        <v>147.29</v>
      </c>
      <c r="O2698" s="7">
        <v>0.1</v>
      </c>
      <c r="P2698" s="6">
        <v>78.2</v>
      </c>
      <c r="Q2698" s="6">
        <f t="shared" si="168"/>
        <v>132.56100000000001</v>
      </c>
      <c r="R2698" s="6">
        <f t="shared" si="169"/>
        <v>78.2</v>
      </c>
      <c r="S2698" s="6">
        <f t="shared" si="170"/>
        <v>54.361000000000004</v>
      </c>
      <c r="T2698" s="8">
        <f t="shared" si="171"/>
        <v>0.4100829052285363</v>
      </c>
      <c r="U2698" s="5">
        <f>YEAR(SalesDataTable[[#This Row],[Order Date]])</f>
        <v>2026</v>
      </c>
      <c r="V2698" s="8" t="str">
        <f>"Q"&amp;ROUNDUP(MONTH(SalesDataTable[[#This Row],[Order Date]])/3,0)</f>
        <v>Q4</v>
      </c>
      <c r="W2698" s="9">
        <f>MONTH(SalesDataTable[[#This Row],[Order Date]])</f>
        <v>12</v>
      </c>
      <c r="X2698" s="8" t="str">
        <f>TEXT(SalesDataTable[[#This Row],[Order Date]],"mmm")</f>
        <v>Dec</v>
      </c>
    </row>
    <row r="2699" spans="1:24" ht="16">
      <c r="A2699" s="2">
        <v>377</v>
      </c>
      <c r="B2699" s="3">
        <v>46386</v>
      </c>
      <c r="C2699" s="5">
        <f>YEAR(SalesDataTable[[#This Row],[Order Date]])</f>
        <v>2026</v>
      </c>
      <c r="D2699" s="14" t="str">
        <f>"Q"&amp;ROUNDUP(MONTH(SalesDataTable[[#This Row],[Order Date]])/3,0)</f>
        <v>Q4</v>
      </c>
      <c r="E2699" s="5">
        <f>MONTH(SalesDataTable[[#This Row],[Order Date]])</f>
        <v>12</v>
      </c>
      <c r="F2699" s="5" t="str">
        <f>TEXT(SalesDataTable[[#This Row],[Order Date]], "MMM")</f>
        <v>Dec</v>
      </c>
      <c r="G2699" s="4" t="s">
        <v>20</v>
      </c>
      <c r="H2699" s="4" t="s">
        <v>47</v>
      </c>
      <c r="I2699" s="4" t="s">
        <v>2</v>
      </c>
      <c r="J2699" s="4" t="s">
        <v>13</v>
      </c>
      <c r="K2699" s="4" t="s">
        <v>4</v>
      </c>
      <c r="L2699" s="4" t="s">
        <v>26</v>
      </c>
      <c r="M2699" s="9">
        <v>1</v>
      </c>
      <c r="N2699" s="6">
        <v>40.82</v>
      </c>
      <c r="O2699" s="7">
        <v>0.1</v>
      </c>
      <c r="P2699" s="6">
        <v>17.2</v>
      </c>
      <c r="Q2699" s="6">
        <f t="shared" si="168"/>
        <v>36.738</v>
      </c>
      <c r="R2699" s="6">
        <f t="shared" si="169"/>
        <v>17.2</v>
      </c>
      <c r="S2699" s="6">
        <f t="shared" si="170"/>
        <v>19.538</v>
      </c>
      <c r="T2699" s="8">
        <f t="shared" si="171"/>
        <v>0.53181991398551909</v>
      </c>
      <c r="U2699" s="5">
        <f>YEAR(SalesDataTable[[#This Row],[Order Date]])</f>
        <v>2026</v>
      </c>
      <c r="V2699" s="8" t="str">
        <f>"Q"&amp;ROUNDUP(MONTH(SalesDataTable[[#This Row],[Order Date]])/3,0)</f>
        <v>Q4</v>
      </c>
      <c r="W2699" s="9">
        <f>MONTH(SalesDataTable[[#This Row],[Order Date]])</f>
        <v>12</v>
      </c>
      <c r="X2699" s="8" t="str">
        <f>TEXT(SalesDataTable[[#This Row],[Order Date]],"mmm")</f>
        <v>Dec</v>
      </c>
    </row>
    <row r="2700" spans="1:24" ht="16">
      <c r="A2700" s="2">
        <v>1530</v>
      </c>
      <c r="B2700" s="3">
        <v>46386</v>
      </c>
      <c r="C2700" s="5">
        <f>YEAR(SalesDataTable[[#This Row],[Order Date]])</f>
        <v>2026</v>
      </c>
      <c r="D2700" s="14" t="str">
        <f>"Q"&amp;ROUNDUP(MONTH(SalesDataTable[[#This Row],[Order Date]])/3,0)</f>
        <v>Q4</v>
      </c>
      <c r="E2700" s="5">
        <f>MONTH(SalesDataTable[[#This Row],[Order Date]])</f>
        <v>12</v>
      </c>
      <c r="F2700" s="5" t="str">
        <f>TEXT(SalesDataTable[[#This Row],[Order Date]], "MMM")</f>
        <v>Dec</v>
      </c>
      <c r="G2700" s="4" t="s">
        <v>20</v>
      </c>
      <c r="H2700" s="4" t="s">
        <v>31</v>
      </c>
      <c r="I2700" s="4" t="s">
        <v>2</v>
      </c>
      <c r="J2700" s="4" t="s">
        <v>13</v>
      </c>
      <c r="K2700" s="4" t="s">
        <v>34</v>
      </c>
      <c r="L2700" s="4" t="s">
        <v>45</v>
      </c>
      <c r="M2700" s="9">
        <v>3</v>
      </c>
      <c r="N2700" s="6">
        <v>50.72</v>
      </c>
      <c r="O2700" s="7">
        <v>0</v>
      </c>
      <c r="P2700" s="6">
        <v>22.3</v>
      </c>
      <c r="Q2700" s="6">
        <f t="shared" si="168"/>
        <v>152.16</v>
      </c>
      <c r="R2700" s="6">
        <f t="shared" si="169"/>
        <v>66.900000000000006</v>
      </c>
      <c r="S2700" s="6">
        <f t="shared" si="170"/>
        <v>85.259999999999991</v>
      </c>
      <c r="T2700" s="8">
        <f t="shared" si="171"/>
        <v>0.56033123028391163</v>
      </c>
      <c r="U2700" s="5">
        <f>YEAR(SalesDataTable[[#This Row],[Order Date]])</f>
        <v>2026</v>
      </c>
      <c r="V2700" s="8" t="str">
        <f>"Q"&amp;ROUNDUP(MONTH(SalesDataTable[[#This Row],[Order Date]])/3,0)</f>
        <v>Q4</v>
      </c>
      <c r="W2700" s="9">
        <f>MONTH(SalesDataTable[[#This Row],[Order Date]])</f>
        <v>12</v>
      </c>
      <c r="X2700" s="8" t="str">
        <f>TEXT(SalesDataTable[[#This Row],[Order Date]],"mmm")</f>
        <v>Dec</v>
      </c>
    </row>
    <row r="2701" spans="1:24" ht="16">
      <c r="A2701" s="2">
        <v>2135</v>
      </c>
      <c r="B2701" s="3">
        <v>46386</v>
      </c>
      <c r="C2701" s="5">
        <f>YEAR(SalesDataTable[[#This Row],[Order Date]])</f>
        <v>2026</v>
      </c>
      <c r="D2701" s="14" t="str">
        <f>"Q"&amp;ROUNDUP(MONTH(SalesDataTable[[#This Row],[Order Date]])/3,0)</f>
        <v>Q4</v>
      </c>
      <c r="E2701" s="5">
        <f>MONTH(SalesDataTable[[#This Row],[Order Date]])</f>
        <v>12</v>
      </c>
      <c r="F2701" s="5" t="str">
        <f>TEXT(SalesDataTable[[#This Row],[Order Date]], "MMM")</f>
        <v>Dec</v>
      </c>
      <c r="G2701" s="4" t="s">
        <v>6</v>
      </c>
      <c r="H2701" s="4" t="s">
        <v>43</v>
      </c>
      <c r="I2701" s="4" t="s">
        <v>28</v>
      </c>
      <c r="J2701" s="4" t="s">
        <v>16</v>
      </c>
      <c r="K2701" s="4" t="s">
        <v>23</v>
      </c>
      <c r="L2701" s="4" t="s">
        <v>29</v>
      </c>
      <c r="M2701" s="9">
        <v>3</v>
      </c>
      <c r="N2701" s="6">
        <v>194.7</v>
      </c>
      <c r="O2701" s="7">
        <v>0.1</v>
      </c>
      <c r="P2701" s="6">
        <v>102.62</v>
      </c>
      <c r="Q2701" s="6">
        <f t="shared" si="168"/>
        <v>525.68999999999994</v>
      </c>
      <c r="R2701" s="6">
        <f t="shared" si="169"/>
        <v>307.86</v>
      </c>
      <c r="S2701" s="6">
        <f t="shared" si="170"/>
        <v>217.82999999999993</v>
      </c>
      <c r="T2701" s="8">
        <f t="shared" si="171"/>
        <v>0.41436968555612613</v>
      </c>
      <c r="U2701" s="5">
        <f>YEAR(SalesDataTable[[#This Row],[Order Date]])</f>
        <v>2026</v>
      </c>
      <c r="V2701" s="8" t="str">
        <f>"Q"&amp;ROUNDUP(MONTH(SalesDataTable[[#This Row],[Order Date]])/3,0)</f>
        <v>Q4</v>
      </c>
      <c r="W2701" s="9">
        <f>MONTH(SalesDataTable[[#This Row],[Order Date]])</f>
        <v>12</v>
      </c>
      <c r="X2701" s="8" t="str">
        <f>TEXT(SalesDataTable[[#This Row],[Order Date]],"mmm")</f>
        <v>Dec</v>
      </c>
    </row>
    <row r="2702" spans="1:24" ht="16">
      <c r="A2702" s="2">
        <v>2916</v>
      </c>
      <c r="B2702" s="3">
        <v>46386</v>
      </c>
      <c r="C2702" s="5">
        <f>YEAR(SalesDataTable[[#This Row],[Order Date]])</f>
        <v>2026</v>
      </c>
      <c r="D2702" s="14" t="str">
        <f>"Q"&amp;ROUNDUP(MONTH(SalesDataTable[[#This Row],[Order Date]])/3,0)</f>
        <v>Q4</v>
      </c>
      <c r="E2702" s="5">
        <f>MONTH(SalesDataTable[[#This Row],[Order Date]])</f>
        <v>12</v>
      </c>
      <c r="F2702" s="5" t="str">
        <f>TEXT(SalesDataTable[[#This Row],[Order Date]], "MMM")</f>
        <v>Dec</v>
      </c>
      <c r="G2702" s="4" t="s">
        <v>6</v>
      </c>
      <c r="H2702" s="4" t="s">
        <v>27</v>
      </c>
      <c r="I2702" s="4" t="s">
        <v>19</v>
      </c>
      <c r="J2702" s="4" t="s">
        <v>13</v>
      </c>
      <c r="K2702" s="4" t="s">
        <v>14</v>
      </c>
      <c r="L2702" s="4" t="s">
        <v>15</v>
      </c>
      <c r="M2702" s="9">
        <v>1</v>
      </c>
      <c r="N2702" s="6">
        <v>36.64</v>
      </c>
      <c r="O2702" s="7">
        <v>0.05</v>
      </c>
      <c r="P2702" s="6">
        <v>13.59</v>
      </c>
      <c r="Q2702" s="6">
        <f t="shared" si="168"/>
        <v>34.808</v>
      </c>
      <c r="R2702" s="6">
        <f t="shared" si="169"/>
        <v>13.59</v>
      </c>
      <c r="S2702" s="6">
        <f t="shared" si="170"/>
        <v>21.218</v>
      </c>
      <c r="T2702" s="8">
        <f t="shared" si="171"/>
        <v>0.60957251206619167</v>
      </c>
      <c r="U2702" s="5">
        <f>YEAR(SalesDataTable[[#This Row],[Order Date]])</f>
        <v>2026</v>
      </c>
      <c r="V2702" s="8" t="str">
        <f>"Q"&amp;ROUNDUP(MONTH(SalesDataTable[[#This Row],[Order Date]])/3,0)</f>
        <v>Q4</v>
      </c>
      <c r="W2702" s="9">
        <f>MONTH(SalesDataTable[[#This Row],[Order Date]])</f>
        <v>12</v>
      </c>
      <c r="X2702" s="8" t="str">
        <f>TEXT(SalesDataTable[[#This Row],[Order Date]],"mmm")</f>
        <v>Dec</v>
      </c>
    </row>
    <row r="2703" spans="1:24" ht="16">
      <c r="A2703" s="2">
        <v>3449</v>
      </c>
      <c r="B2703" s="3">
        <v>46386</v>
      </c>
      <c r="C2703" s="5">
        <f>YEAR(SalesDataTable[[#This Row],[Order Date]])</f>
        <v>2026</v>
      </c>
      <c r="D2703" s="14" t="str">
        <f>"Q"&amp;ROUNDUP(MONTH(SalesDataTable[[#This Row],[Order Date]])/3,0)</f>
        <v>Q4</v>
      </c>
      <c r="E2703" s="5">
        <f>MONTH(SalesDataTable[[#This Row],[Order Date]])</f>
        <v>12</v>
      </c>
      <c r="F2703" s="5" t="str">
        <f>TEXT(SalesDataTable[[#This Row],[Order Date]], "MMM")</f>
        <v>Dec</v>
      </c>
      <c r="G2703" s="4" t="s">
        <v>11</v>
      </c>
      <c r="H2703" s="4" t="s">
        <v>39</v>
      </c>
      <c r="I2703" s="4" t="s">
        <v>28</v>
      </c>
      <c r="J2703" s="4" t="s">
        <v>3</v>
      </c>
      <c r="K2703" s="4" t="s">
        <v>23</v>
      </c>
      <c r="L2703" s="4" t="s">
        <v>29</v>
      </c>
      <c r="M2703" s="9">
        <v>6</v>
      </c>
      <c r="N2703" s="6">
        <v>192.9</v>
      </c>
      <c r="O2703" s="7">
        <v>0.2</v>
      </c>
      <c r="P2703" s="6">
        <v>106.89</v>
      </c>
      <c r="Q2703" s="6">
        <f t="shared" si="168"/>
        <v>925.92000000000007</v>
      </c>
      <c r="R2703" s="6">
        <f t="shared" si="169"/>
        <v>641.34</v>
      </c>
      <c r="S2703" s="6">
        <f t="shared" si="170"/>
        <v>284.58000000000004</v>
      </c>
      <c r="T2703" s="8">
        <f t="shared" si="171"/>
        <v>0.30734836702954899</v>
      </c>
      <c r="U2703" s="5">
        <f>YEAR(SalesDataTable[[#This Row],[Order Date]])</f>
        <v>2026</v>
      </c>
      <c r="V2703" s="8" t="str">
        <f>"Q"&amp;ROUNDUP(MONTH(SalesDataTable[[#This Row],[Order Date]])/3,0)</f>
        <v>Q4</v>
      </c>
      <c r="W2703" s="9">
        <f>MONTH(SalesDataTable[[#This Row],[Order Date]])</f>
        <v>12</v>
      </c>
      <c r="X2703" s="8" t="str">
        <f>TEXT(SalesDataTable[[#This Row],[Order Date]],"mmm")</f>
        <v>Dec</v>
      </c>
    </row>
    <row r="2704" spans="1:24" ht="16">
      <c r="A2704" s="2">
        <v>3498</v>
      </c>
      <c r="B2704" s="3">
        <v>46386</v>
      </c>
      <c r="C2704" s="5">
        <f>YEAR(SalesDataTable[[#This Row],[Order Date]])</f>
        <v>2026</v>
      </c>
      <c r="D2704" s="14" t="str">
        <f>"Q"&amp;ROUNDUP(MONTH(SalesDataTable[[#This Row],[Order Date]])/3,0)</f>
        <v>Q4</v>
      </c>
      <c r="E2704" s="5">
        <f>MONTH(SalesDataTable[[#This Row],[Order Date]])</f>
        <v>12</v>
      </c>
      <c r="F2704" s="5" t="str">
        <f>TEXT(SalesDataTable[[#This Row],[Order Date]], "MMM")</f>
        <v>Dec</v>
      </c>
      <c r="G2704" s="4" t="s">
        <v>20</v>
      </c>
      <c r="H2704" s="4" t="s">
        <v>31</v>
      </c>
      <c r="I2704" s="4" t="s">
        <v>28</v>
      </c>
      <c r="J2704" s="4" t="s">
        <v>3</v>
      </c>
      <c r="K2704" s="4" t="s">
        <v>9</v>
      </c>
      <c r="L2704" s="4" t="s">
        <v>46</v>
      </c>
      <c r="M2704" s="9">
        <v>2</v>
      </c>
      <c r="N2704" s="6">
        <v>71.56</v>
      </c>
      <c r="O2704" s="7">
        <v>0.1</v>
      </c>
      <c r="P2704" s="6">
        <v>32.99</v>
      </c>
      <c r="Q2704" s="6">
        <f t="shared" si="168"/>
        <v>128.80800000000002</v>
      </c>
      <c r="R2704" s="6">
        <f t="shared" si="169"/>
        <v>65.98</v>
      </c>
      <c r="S2704" s="6">
        <f t="shared" si="170"/>
        <v>62.828000000000017</v>
      </c>
      <c r="T2704" s="8">
        <f t="shared" si="171"/>
        <v>0.4877647351096206</v>
      </c>
      <c r="U2704" s="5">
        <f>YEAR(SalesDataTable[[#This Row],[Order Date]])</f>
        <v>2026</v>
      </c>
      <c r="V2704" s="8" t="str">
        <f>"Q"&amp;ROUNDUP(MONTH(SalesDataTable[[#This Row],[Order Date]])/3,0)</f>
        <v>Q4</v>
      </c>
      <c r="W2704" s="9">
        <f>MONTH(SalesDataTable[[#This Row],[Order Date]])</f>
        <v>12</v>
      </c>
      <c r="X2704" s="8" t="str">
        <f>TEXT(SalesDataTable[[#This Row],[Order Date]],"mmm")</f>
        <v>Dec</v>
      </c>
    </row>
    <row r="2705" spans="1:24" ht="16">
      <c r="A2705" s="2">
        <v>4851</v>
      </c>
      <c r="B2705" s="3">
        <v>46386</v>
      </c>
      <c r="C2705" s="5">
        <f>YEAR(SalesDataTable[[#This Row],[Order Date]])</f>
        <v>2026</v>
      </c>
      <c r="D2705" s="14" t="str">
        <f>"Q"&amp;ROUNDUP(MONTH(SalesDataTable[[#This Row],[Order Date]])/3,0)</f>
        <v>Q4</v>
      </c>
      <c r="E2705" s="5">
        <f>MONTH(SalesDataTable[[#This Row],[Order Date]])</f>
        <v>12</v>
      </c>
      <c r="F2705" s="5" t="str">
        <f>TEXT(SalesDataTable[[#This Row],[Order Date]], "MMM")</f>
        <v>Dec</v>
      </c>
      <c r="G2705" s="4" t="s">
        <v>20</v>
      </c>
      <c r="H2705" s="4" t="s">
        <v>47</v>
      </c>
      <c r="I2705" s="4" t="s">
        <v>28</v>
      </c>
      <c r="J2705" s="4" t="s">
        <v>13</v>
      </c>
      <c r="K2705" s="4" t="s">
        <v>4</v>
      </c>
      <c r="L2705" s="4" t="s">
        <v>26</v>
      </c>
      <c r="M2705" s="9">
        <v>1</v>
      </c>
      <c r="N2705" s="6">
        <v>40.270000000000003</v>
      </c>
      <c r="O2705" s="7">
        <v>0.1</v>
      </c>
      <c r="P2705" s="6">
        <v>16.63</v>
      </c>
      <c r="Q2705" s="6">
        <f t="shared" si="168"/>
        <v>36.243000000000002</v>
      </c>
      <c r="R2705" s="6">
        <f t="shared" si="169"/>
        <v>16.63</v>
      </c>
      <c r="S2705" s="6">
        <f t="shared" si="170"/>
        <v>19.613000000000003</v>
      </c>
      <c r="T2705" s="8">
        <f t="shared" si="171"/>
        <v>0.54115277432883602</v>
      </c>
      <c r="U2705" s="5">
        <f>YEAR(SalesDataTable[[#This Row],[Order Date]])</f>
        <v>2026</v>
      </c>
      <c r="V2705" s="8" t="str">
        <f>"Q"&amp;ROUNDUP(MONTH(SalesDataTable[[#This Row],[Order Date]])/3,0)</f>
        <v>Q4</v>
      </c>
      <c r="W2705" s="9">
        <f>MONTH(SalesDataTable[[#This Row],[Order Date]])</f>
        <v>12</v>
      </c>
      <c r="X2705" s="8" t="str">
        <f>TEXT(SalesDataTable[[#This Row],[Order Date]],"mmm")</f>
        <v>Dec</v>
      </c>
    </row>
    <row r="2706" spans="1:24" ht="16">
      <c r="A2706" s="2">
        <v>4926</v>
      </c>
      <c r="B2706" s="3">
        <v>46386</v>
      </c>
      <c r="C2706" s="5">
        <f>YEAR(SalesDataTable[[#This Row],[Order Date]])</f>
        <v>2026</v>
      </c>
      <c r="D2706" s="14" t="str">
        <f>"Q"&amp;ROUNDUP(MONTH(SalesDataTable[[#This Row],[Order Date]])/3,0)</f>
        <v>Q4</v>
      </c>
      <c r="E2706" s="5">
        <f>MONTH(SalesDataTable[[#This Row],[Order Date]])</f>
        <v>12</v>
      </c>
      <c r="F2706" s="5" t="str">
        <f>TEXT(SalesDataTable[[#This Row],[Order Date]], "MMM")</f>
        <v>Dec</v>
      </c>
      <c r="G2706" s="4" t="s">
        <v>20</v>
      </c>
      <c r="H2706" s="4" t="s">
        <v>31</v>
      </c>
      <c r="I2706" s="4" t="s">
        <v>19</v>
      </c>
      <c r="J2706" s="4" t="s">
        <v>16</v>
      </c>
      <c r="K2706" s="4" t="s">
        <v>4</v>
      </c>
      <c r="L2706" s="4" t="s">
        <v>5</v>
      </c>
      <c r="M2706" s="9">
        <v>6</v>
      </c>
      <c r="N2706" s="6">
        <v>81.180000000000007</v>
      </c>
      <c r="O2706" s="7">
        <v>0.05</v>
      </c>
      <c r="P2706" s="6">
        <v>43.3</v>
      </c>
      <c r="Q2706" s="6">
        <f t="shared" si="168"/>
        <v>462.726</v>
      </c>
      <c r="R2706" s="6">
        <f t="shared" si="169"/>
        <v>259.79999999999995</v>
      </c>
      <c r="S2706" s="6">
        <f t="shared" si="170"/>
        <v>202.92600000000004</v>
      </c>
      <c r="T2706" s="8">
        <f t="shared" si="171"/>
        <v>0.43854462468069666</v>
      </c>
      <c r="U2706" s="5">
        <f>YEAR(SalesDataTable[[#This Row],[Order Date]])</f>
        <v>2026</v>
      </c>
      <c r="V2706" s="8" t="str">
        <f>"Q"&amp;ROUNDUP(MONTH(SalesDataTable[[#This Row],[Order Date]])/3,0)</f>
        <v>Q4</v>
      </c>
      <c r="W2706" s="9">
        <f>MONTH(SalesDataTable[[#This Row],[Order Date]])</f>
        <v>12</v>
      </c>
      <c r="X2706" s="8" t="str">
        <f>TEXT(SalesDataTable[[#This Row],[Order Date]],"mmm")</f>
        <v>Dec</v>
      </c>
    </row>
    <row r="2707" spans="1:24" ht="16">
      <c r="A2707" s="2">
        <v>5035</v>
      </c>
      <c r="B2707" s="3">
        <v>46386</v>
      </c>
      <c r="C2707" s="5">
        <f>YEAR(SalesDataTable[[#This Row],[Order Date]])</f>
        <v>2026</v>
      </c>
      <c r="D2707" s="14" t="str">
        <f>"Q"&amp;ROUNDUP(MONTH(SalesDataTable[[#This Row],[Order Date]])/3,0)</f>
        <v>Q4</v>
      </c>
      <c r="E2707" s="5">
        <f>MONTH(SalesDataTable[[#This Row],[Order Date]])</f>
        <v>12</v>
      </c>
      <c r="F2707" s="5" t="str">
        <f>TEXT(SalesDataTable[[#This Row],[Order Date]], "MMM")</f>
        <v>Dec</v>
      </c>
      <c r="G2707" s="4" t="s">
        <v>6</v>
      </c>
      <c r="H2707" s="4" t="s">
        <v>43</v>
      </c>
      <c r="I2707" s="4" t="s">
        <v>2</v>
      </c>
      <c r="J2707" s="4" t="s">
        <v>13</v>
      </c>
      <c r="K2707" s="4" t="s">
        <v>4</v>
      </c>
      <c r="L2707" s="4" t="s">
        <v>30</v>
      </c>
      <c r="M2707" s="9">
        <v>2</v>
      </c>
      <c r="N2707" s="6">
        <v>101.73</v>
      </c>
      <c r="O2707" s="7">
        <v>0.1</v>
      </c>
      <c r="P2707" s="6">
        <v>49.3</v>
      </c>
      <c r="Q2707" s="6">
        <f t="shared" si="168"/>
        <v>183.114</v>
      </c>
      <c r="R2707" s="6">
        <f t="shared" si="169"/>
        <v>98.6</v>
      </c>
      <c r="S2707" s="6">
        <f t="shared" si="170"/>
        <v>84.51400000000001</v>
      </c>
      <c r="T2707" s="8">
        <f t="shared" si="171"/>
        <v>0.46153762137247839</v>
      </c>
      <c r="U2707" s="5">
        <f>YEAR(SalesDataTable[[#This Row],[Order Date]])</f>
        <v>2026</v>
      </c>
      <c r="V2707" s="8" t="str">
        <f>"Q"&amp;ROUNDUP(MONTH(SalesDataTable[[#This Row],[Order Date]])/3,0)</f>
        <v>Q4</v>
      </c>
      <c r="W2707" s="9">
        <f>MONTH(SalesDataTable[[#This Row],[Order Date]])</f>
        <v>12</v>
      </c>
      <c r="X2707" s="8" t="str">
        <f>TEXT(SalesDataTable[[#This Row],[Order Date]],"mmm")</f>
        <v>Dec</v>
      </c>
    </row>
    <row r="2708" spans="1:24" ht="16">
      <c r="A2708" s="2">
        <v>5135</v>
      </c>
      <c r="B2708" s="3">
        <v>46386</v>
      </c>
      <c r="C2708" s="5">
        <f>YEAR(SalesDataTable[[#This Row],[Order Date]])</f>
        <v>2026</v>
      </c>
      <c r="D2708" s="14" t="str">
        <f>"Q"&amp;ROUNDUP(MONTH(SalesDataTable[[#This Row],[Order Date]])/3,0)</f>
        <v>Q4</v>
      </c>
      <c r="E2708" s="5">
        <f>MONTH(SalesDataTable[[#This Row],[Order Date]])</f>
        <v>12</v>
      </c>
      <c r="F2708" s="5" t="str">
        <f>TEXT(SalesDataTable[[#This Row],[Order Date]], "MMM")</f>
        <v>Dec</v>
      </c>
      <c r="G2708" s="4" t="s">
        <v>11</v>
      </c>
      <c r="H2708" s="4" t="s">
        <v>39</v>
      </c>
      <c r="I2708" s="4" t="s">
        <v>2</v>
      </c>
      <c r="J2708" s="4" t="s">
        <v>13</v>
      </c>
      <c r="K2708" s="4" t="s">
        <v>4</v>
      </c>
      <c r="L2708" s="4" t="s">
        <v>22</v>
      </c>
      <c r="M2708" s="9">
        <v>5</v>
      </c>
      <c r="N2708" s="6">
        <v>51.78</v>
      </c>
      <c r="O2708" s="7">
        <v>0.15</v>
      </c>
      <c r="P2708" s="6">
        <v>22.37</v>
      </c>
      <c r="Q2708" s="6">
        <f t="shared" si="168"/>
        <v>220.06499999999997</v>
      </c>
      <c r="R2708" s="6">
        <f t="shared" si="169"/>
        <v>111.85000000000001</v>
      </c>
      <c r="S2708" s="6">
        <f t="shared" si="170"/>
        <v>108.21499999999996</v>
      </c>
      <c r="T2708" s="8">
        <f t="shared" si="171"/>
        <v>0.49174107650012483</v>
      </c>
      <c r="U2708" s="5">
        <f>YEAR(SalesDataTable[[#This Row],[Order Date]])</f>
        <v>2026</v>
      </c>
      <c r="V2708" s="8" t="str">
        <f>"Q"&amp;ROUNDUP(MONTH(SalesDataTable[[#This Row],[Order Date]])/3,0)</f>
        <v>Q4</v>
      </c>
      <c r="W2708" s="9">
        <f>MONTH(SalesDataTable[[#This Row],[Order Date]])</f>
        <v>12</v>
      </c>
      <c r="X2708" s="8" t="str">
        <f>TEXT(SalesDataTable[[#This Row],[Order Date]],"mmm")</f>
        <v>Dec</v>
      </c>
    </row>
  </sheetData>
  <phoneticPr fontId="6"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Kenji Farre</dc:creator>
  <cp:lastModifiedBy>Varsha Kumari</cp:lastModifiedBy>
  <dcterms:created xsi:type="dcterms:W3CDTF">2026-09-07T01:30:55Z</dcterms:created>
  <dcterms:modified xsi:type="dcterms:W3CDTF">2026-10-24T18:02:10Z</dcterms:modified>
</cp:coreProperties>
</file>