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CFC96A1-30BB-4849-BCAE-C01EB4DE0D30}" xr6:coauthVersionLast="47" xr6:coauthVersionMax="47" xr10:uidLastSave="{00000000-0000-0000-0000-000000000000}"/>
  <bookViews>
    <workbookView xWindow="-108" yWindow="-108" windowWidth="23256" windowHeight="12576" xr2:uid="{1169C0C2-F9BF-4C5A-B825-A3230A4688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H11" i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G30" i="1"/>
  <c r="H30" i="1" s="1"/>
  <c r="I30" i="1" s="1"/>
  <c r="J30" i="1" s="1"/>
  <c r="G31" i="1"/>
  <c r="H31" i="1" s="1"/>
  <c r="I31" i="1" s="1"/>
  <c r="J31" i="1" s="1"/>
  <c r="G32" i="1"/>
  <c r="H32" i="1" s="1"/>
  <c r="I32" i="1" s="1"/>
  <c r="J32" i="1" s="1"/>
  <c r="G33" i="1"/>
  <c r="H33" i="1" s="1"/>
  <c r="I33" i="1" s="1"/>
  <c r="J33" i="1" s="1"/>
  <c r="G34" i="1"/>
  <c r="H34" i="1" s="1"/>
  <c r="I34" i="1" s="1"/>
  <c r="J34" i="1" s="1"/>
  <c r="G35" i="1"/>
  <c r="H35" i="1" s="1"/>
  <c r="I35" i="1" s="1"/>
  <c r="J35" i="1" s="1"/>
  <c r="G36" i="1"/>
  <c r="H36" i="1" s="1"/>
  <c r="I36" i="1" s="1"/>
  <c r="J36" i="1" s="1"/>
  <c r="G29" i="1"/>
  <c r="H29" i="1" s="1"/>
  <c r="I29" i="1" s="1"/>
  <c r="J29" i="1" s="1"/>
  <c r="G21" i="1"/>
  <c r="H21" i="1" s="1"/>
  <c r="I21" i="1" s="1"/>
  <c r="J21" i="1" s="1"/>
  <c r="G22" i="1"/>
  <c r="H22" i="1" s="1"/>
  <c r="I22" i="1" s="1"/>
  <c r="J22" i="1" s="1"/>
  <c r="G23" i="1"/>
  <c r="H23" i="1" s="1"/>
  <c r="I23" i="1" s="1"/>
  <c r="J23" i="1" s="1"/>
  <c r="G24" i="1"/>
  <c r="H24" i="1" s="1"/>
  <c r="I24" i="1" s="1"/>
  <c r="J24" i="1" s="1"/>
  <c r="G25" i="1"/>
  <c r="H25" i="1" s="1"/>
  <c r="I25" i="1" s="1"/>
  <c r="J25" i="1" s="1"/>
  <c r="G26" i="1"/>
  <c r="H26" i="1" s="1"/>
  <c r="I26" i="1" s="1"/>
  <c r="J26" i="1" s="1"/>
  <c r="G27" i="1"/>
  <c r="H27" i="1" s="1"/>
  <c r="I27" i="1" s="1"/>
  <c r="J27" i="1" s="1"/>
  <c r="G20" i="1"/>
  <c r="H20" i="1" s="1"/>
  <c r="I20" i="1" s="1"/>
  <c r="J20" i="1" s="1"/>
  <c r="G12" i="1"/>
  <c r="H12" i="1" s="1"/>
  <c r="I12" i="1" s="1"/>
  <c r="J12" i="1" s="1"/>
  <c r="G13" i="1"/>
  <c r="H13" i="1" s="1"/>
  <c r="I13" i="1" s="1"/>
  <c r="J13" i="1" s="1"/>
  <c r="G14" i="1"/>
  <c r="H14" i="1" s="1"/>
  <c r="I14" i="1" s="1"/>
  <c r="J14" i="1" s="1"/>
  <c r="G15" i="1"/>
  <c r="H15" i="1" s="1"/>
  <c r="I15" i="1" s="1"/>
  <c r="J15" i="1" s="1"/>
  <c r="G16" i="1"/>
  <c r="H16" i="1" s="1"/>
  <c r="I16" i="1" s="1"/>
  <c r="J16" i="1" s="1"/>
  <c r="G17" i="1"/>
  <c r="H17" i="1" s="1"/>
  <c r="I17" i="1" s="1"/>
  <c r="J17" i="1" s="1"/>
  <c r="G18" i="1"/>
  <c r="H18" i="1" s="1"/>
  <c r="I18" i="1" s="1"/>
  <c r="J18" i="1" s="1"/>
  <c r="G11" i="1"/>
  <c r="I11" i="1" s="1"/>
  <c r="J11" i="1" s="1"/>
  <c r="G8" i="1"/>
  <c r="G3" i="1"/>
  <c r="G4" i="1"/>
  <c r="G5" i="1"/>
  <c r="G6" i="1"/>
  <c r="G7" i="1"/>
  <c r="G9" i="1"/>
  <c r="G2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8" i="1"/>
  <c r="D39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<sst xmlns="http://schemas.openxmlformats.org/spreadsheetml/2006/main" count="172" uniqueCount="97">
  <si>
    <t>N (no. Of turns)</t>
  </si>
  <si>
    <t>0.20mm</t>
  </si>
  <si>
    <t>0.50mm</t>
  </si>
  <si>
    <t>0.75mm</t>
  </si>
  <si>
    <t>1mm</t>
  </si>
  <si>
    <t>0.1mm</t>
  </si>
  <si>
    <t>0.25mm</t>
  </si>
  <si>
    <t>0.3mm</t>
  </si>
  <si>
    <t>Resistance</t>
  </si>
  <si>
    <t>0.45mm</t>
  </si>
  <si>
    <t>Max Current</t>
  </si>
  <si>
    <t>Current Needed</t>
  </si>
  <si>
    <t>Turns Per Layer</t>
  </si>
  <si>
    <t>Height</t>
  </si>
  <si>
    <t>Area Fill</t>
  </si>
  <si>
    <t>Diameter</t>
  </si>
  <si>
    <t>Percentage Fill</t>
  </si>
  <si>
    <t>Inductance</t>
  </si>
  <si>
    <t>Time constant</t>
  </si>
  <si>
    <t>Magnetic energy</t>
  </si>
  <si>
    <t>0.000213 H</t>
  </si>
  <si>
    <t>0.000507 H</t>
  </si>
  <si>
    <t>0.001001 H</t>
  </si>
  <si>
    <t>0.00173 H</t>
  </si>
  <si>
    <t>0.00261 H</t>
  </si>
  <si>
    <t>0.00390 H</t>
  </si>
  <si>
    <t>0.00557 H</t>
  </si>
  <si>
    <t>0.00987 H</t>
  </si>
  <si>
    <t>0.05 J</t>
  </si>
  <si>
    <t>0.06 J</t>
  </si>
  <si>
    <t>0.07 J</t>
  </si>
  <si>
    <t>2.5ms</t>
  </si>
  <si>
    <t>4.5ms</t>
  </si>
  <si>
    <t>0.000208 H</t>
  </si>
  <si>
    <t>0.000493 H</t>
  </si>
  <si>
    <t>0.000965 H</t>
  </si>
  <si>
    <t>0.00158 H</t>
  </si>
  <si>
    <t>0.00249 H</t>
  </si>
  <si>
    <t>0.00354 H</t>
  </si>
  <si>
    <t>0.00503 H</t>
  </si>
  <si>
    <t>0.00885 H</t>
  </si>
  <si>
    <t>0.000257 H</t>
  </si>
  <si>
    <t>0.000717 H</t>
  </si>
  <si>
    <t>0.00145 H</t>
  </si>
  <si>
    <t>0.00273 H</t>
  </si>
  <si>
    <t>0.00440 H</t>
  </si>
  <si>
    <t>0.00701 H</t>
  </si>
  <si>
    <t>0.01012 H</t>
  </si>
  <si>
    <t>0.01986 H</t>
  </si>
  <si>
    <t>0.000348 H</t>
  </si>
  <si>
    <t>0.00100 H</t>
  </si>
  <si>
    <t>0.00237 H</t>
  </si>
  <si>
    <t>0.00448 H</t>
  </si>
  <si>
    <t>0.00767 H</t>
  </si>
  <si>
    <t>0.01290 H</t>
  </si>
  <si>
    <t>0.01947 H</t>
  </si>
  <si>
    <t>0.04112 H</t>
  </si>
  <si>
    <t>0.04 J</t>
  </si>
  <si>
    <t>0.08 J</t>
  </si>
  <si>
    <t>0.3 ms</t>
  </si>
  <si>
    <t>0.6 ms</t>
  </si>
  <si>
    <t>0.9 ms</t>
  </si>
  <si>
    <t>3.2 ms</t>
  </si>
  <si>
    <t>2.0 ms</t>
  </si>
  <si>
    <t>1.1ms</t>
  </si>
  <si>
    <t xml:space="preserve"> 1.1 ms</t>
  </si>
  <si>
    <t>0.7 ms</t>
  </si>
  <si>
    <t>0.5 ms</t>
  </si>
  <si>
    <t>1.1 ms</t>
  </si>
  <si>
    <t>1.5 ms</t>
  </si>
  <si>
    <t>1.9 ms</t>
  </si>
  <si>
    <t>2.3 ms</t>
  </si>
  <si>
    <t>3.3 ms</t>
  </si>
  <si>
    <t>0.10 J</t>
  </si>
  <si>
    <t>0.12 J</t>
  </si>
  <si>
    <t>0.15 J</t>
  </si>
  <si>
    <t>1.3 ms</t>
  </si>
  <si>
    <t>2.4 ms</t>
  </si>
  <si>
    <t>3.0 ms</t>
  </si>
  <si>
    <t>5.6 ms</t>
  </si>
  <si>
    <t>7.6 ms</t>
  </si>
  <si>
    <t>12.2 ms</t>
  </si>
  <si>
    <t>13.2 ms</t>
  </si>
  <si>
    <t>19.8 ms</t>
  </si>
  <si>
    <t>0.09 J</t>
  </si>
  <si>
    <t>0.11 J</t>
  </si>
  <si>
    <t>0.14 J</t>
  </si>
  <si>
    <t>0.18 J</t>
  </si>
  <si>
    <t>0.23 J</t>
  </si>
  <si>
    <t>0.32 J</t>
  </si>
  <si>
    <t>6.1 ms</t>
  </si>
  <si>
    <t>11 ms</t>
  </si>
  <si>
    <t>16.6 ms</t>
  </si>
  <si>
    <t>23.7 ms</t>
  </si>
  <si>
    <t>34.2 ms</t>
  </si>
  <si>
    <t>44.1 ms</t>
  </si>
  <si>
    <t>76.4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</si>
</sst>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3986-8F54-48EB-AA95-7BAF42EB22FF}">
  <dimension ref="A1:T94"/>
  <sheetViews>
    <sheetView tabSelected="1" zoomScale="108" workbookViewId="0">
      <pane ySplit="1" topLeftCell="A2" activePane="bottomLeft" state="frozen"/>
      <selection pane="bottomLeft" activeCell="L12" sqref="L12"/>
    </sheetView>
  </sheetViews>
  <sheetFormatPr defaultRowHeight="14.4" x14ac:dyDescent="0.3"/>
  <cols>
    <col min="1" max="1" width="14.88671875" style="8" bestFit="1" customWidth="1"/>
    <col min="2" max="2" width="9.109375" style="8"/>
    <col min="3" max="3" width="10.88671875" style="8" customWidth="1"/>
    <col min="4" max="4" width="12" style="8" bestFit="1" customWidth="1"/>
    <col min="5" max="5" width="15.44140625" style="8" bestFit="1" customWidth="1"/>
    <col min="7" max="7" width="14.6640625" style="8" bestFit="1" customWidth="1"/>
    <col min="8" max="8" width="12.109375" style="12" bestFit="1" customWidth="1"/>
    <col min="10" max="11" width="14.5546875" style="8" customWidth="1"/>
    <col min="12" max="12" width="16.44140625" style="8" customWidth="1"/>
    <col min="13" max="13" width="14.5546875" style="8" customWidth="1"/>
  </cols>
  <sheetData>
    <row r="1" spans="1:19" x14ac:dyDescent="0.3">
      <c r="A1" s="8" t="s">
        <v>0</v>
      </c>
      <c r="B1" s="8" t="s">
        <v>15</v>
      </c>
      <c r="C1" s="8" t="s">
        <v>8</v>
      </c>
      <c r="D1" s="8" t="s">
        <v>10</v>
      </c>
      <c r="E1" s="8" t="s">
        <v>11</v>
      </c>
      <c r="G1" s="8" t="s">
        <v>12</v>
      </c>
      <c r="H1" s="8" t="s">
        <v>13</v>
      </c>
      <c r="I1" s="8" t="s">
        <v>14</v>
      </c>
      <c r="J1" s="8" t="s">
        <v>16</v>
      </c>
      <c r="K1" s="8" t="s">
        <v>17</v>
      </c>
      <c r="L1" s="8" t="s">
        <v>19</v>
      </c>
      <c r="M1" s="8" t="s">
        <v>18</v>
      </c>
      <c r="N1" s="8"/>
    </row>
    <row r="2" spans="1:19" x14ac:dyDescent="0.3">
      <c r="A2" s="8">
        <v>100</v>
      </c>
      <c r="B2" s="8" t="s">
        <v>1</v>
      </c>
      <c r="C2" s="8">
        <v>2.76</v>
      </c>
      <c r="D2" s="8">
        <f>24/$C2</f>
        <v>8.6956521739130448</v>
      </c>
      <c r="E2" s="8">
        <v>20</v>
      </c>
      <c r="F2" s="5"/>
      <c r="G2" s="8">
        <f>15/0.2</f>
        <v>75</v>
      </c>
      <c r="H2" s="12">
        <f>A2/G2</f>
        <v>1.3333333333333333</v>
      </c>
      <c r="I2">
        <f>15*H2*0.2</f>
        <v>4</v>
      </c>
      <c r="N2" s="8"/>
    </row>
    <row r="3" spans="1:19" x14ac:dyDescent="0.3">
      <c r="A3" s="8">
        <v>150</v>
      </c>
      <c r="B3" s="8" t="s">
        <v>1</v>
      </c>
      <c r="C3" s="4">
        <v>4.13</v>
      </c>
      <c r="D3" s="8">
        <f t="shared" ref="D3:D66" si="0">24/$C3</f>
        <v>5.8111380145278453</v>
      </c>
      <c r="E3" s="8">
        <v>14</v>
      </c>
      <c r="F3" s="7"/>
      <c r="G3" s="8">
        <f t="shared" ref="G3:G9" si="1">15/0.2</f>
        <v>75</v>
      </c>
      <c r="H3" s="12">
        <f t="shared" ref="H3:H9" si="2">A3/G3</f>
        <v>2</v>
      </c>
      <c r="I3">
        <f t="shared" ref="I3:I9" si="3">15*H3*0.2</f>
        <v>6</v>
      </c>
      <c r="N3" s="8"/>
    </row>
    <row r="4" spans="1:19" x14ac:dyDescent="0.3">
      <c r="A4" s="8">
        <v>200</v>
      </c>
      <c r="B4" s="8" t="s">
        <v>1</v>
      </c>
      <c r="C4" s="4">
        <v>5.58</v>
      </c>
      <c r="D4" s="8">
        <f t="shared" si="0"/>
        <v>4.301075268817204</v>
      </c>
      <c r="E4" s="8">
        <v>10</v>
      </c>
      <c r="F4" s="6"/>
      <c r="G4" s="8">
        <f t="shared" si="1"/>
        <v>75</v>
      </c>
      <c r="H4" s="12">
        <f t="shared" si="2"/>
        <v>2.6666666666666665</v>
      </c>
      <c r="I4">
        <f t="shared" si="3"/>
        <v>8</v>
      </c>
      <c r="N4" s="8"/>
    </row>
    <row r="5" spans="1:19" x14ac:dyDescent="0.3">
      <c r="A5" s="8">
        <v>250</v>
      </c>
      <c r="B5" s="8" t="s">
        <v>1</v>
      </c>
      <c r="C5" s="4">
        <v>7.06</v>
      </c>
      <c r="D5" s="8">
        <f t="shared" si="0"/>
        <v>3.3994334277620397</v>
      </c>
      <c r="E5" s="8">
        <v>8</v>
      </c>
      <c r="F5" s="6"/>
      <c r="G5" s="8">
        <f t="shared" si="1"/>
        <v>75</v>
      </c>
      <c r="H5" s="12">
        <f t="shared" si="2"/>
        <v>3.3333333333333335</v>
      </c>
      <c r="I5">
        <f t="shared" si="3"/>
        <v>10</v>
      </c>
      <c r="N5" s="8"/>
      <c r="O5" s="3"/>
    </row>
    <row r="6" spans="1:19" x14ac:dyDescent="0.3">
      <c r="A6" s="8">
        <v>300</v>
      </c>
      <c r="B6" s="8" t="s">
        <v>1</v>
      </c>
      <c r="C6" s="4">
        <v>8.4700000000000006</v>
      </c>
      <c r="D6" s="8">
        <f t="shared" si="0"/>
        <v>2.8335301062573786</v>
      </c>
      <c r="E6" s="8">
        <v>7</v>
      </c>
      <c r="F6" s="6"/>
      <c r="G6" s="8">
        <f t="shared" si="1"/>
        <v>75</v>
      </c>
      <c r="H6" s="12">
        <f t="shared" si="2"/>
        <v>4</v>
      </c>
      <c r="I6">
        <f t="shared" si="3"/>
        <v>12</v>
      </c>
      <c r="N6" s="8"/>
      <c r="O6" s="3"/>
    </row>
    <row r="7" spans="1:19" x14ac:dyDescent="0.3">
      <c r="A7" s="8">
        <v>350</v>
      </c>
      <c r="B7" s="8" t="s">
        <v>1</v>
      </c>
      <c r="C7" s="4">
        <v>10</v>
      </c>
      <c r="D7" s="8">
        <f t="shared" si="0"/>
        <v>2.4</v>
      </c>
      <c r="E7" s="8">
        <v>6</v>
      </c>
      <c r="F7" s="6"/>
      <c r="G7" s="8">
        <f t="shared" si="1"/>
        <v>75</v>
      </c>
      <c r="H7" s="12">
        <f t="shared" si="2"/>
        <v>4.666666666666667</v>
      </c>
      <c r="I7">
        <f t="shared" si="3"/>
        <v>14</v>
      </c>
      <c r="N7" s="8"/>
      <c r="O7" s="3"/>
    </row>
    <row r="8" spans="1:19" x14ac:dyDescent="0.3">
      <c r="A8" s="8">
        <v>400</v>
      </c>
      <c r="B8" s="8" t="s">
        <v>1</v>
      </c>
      <c r="C8" s="4">
        <v>11.56</v>
      </c>
      <c r="D8" s="8">
        <f t="shared" si="0"/>
        <v>2.0761245674740483</v>
      </c>
      <c r="E8" s="8">
        <v>5</v>
      </c>
      <c r="F8" s="6"/>
      <c r="G8" s="8">
        <f>15/0.2</f>
        <v>75</v>
      </c>
      <c r="H8" s="12">
        <f t="shared" si="2"/>
        <v>5.333333333333333</v>
      </c>
      <c r="I8">
        <f t="shared" si="3"/>
        <v>16</v>
      </c>
      <c r="N8" s="8"/>
      <c r="O8" s="3"/>
    </row>
    <row r="9" spans="1:19" x14ac:dyDescent="0.3">
      <c r="A9" s="8">
        <v>500</v>
      </c>
      <c r="B9" s="8" t="s">
        <v>1</v>
      </c>
      <c r="C9" s="4">
        <v>14.62</v>
      </c>
      <c r="D9" s="8">
        <f t="shared" si="0"/>
        <v>1.6415868673050615</v>
      </c>
      <c r="E9" s="8">
        <v>4</v>
      </c>
      <c r="F9" s="6"/>
      <c r="G9" s="8">
        <f t="shared" si="1"/>
        <v>75</v>
      </c>
      <c r="H9" s="12">
        <f t="shared" si="2"/>
        <v>6.666666666666667</v>
      </c>
      <c r="I9">
        <f t="shared" si="3"/>
        <v>20</v>
      </c>
      <c r="N9" s="3"/>
    </row>
    <row r="10" spans="1:19" x14ac:dyDescent="0.3">
      <c r="C10" s="4"/>
      <c r="F10" s="1"/>
      <c r="G10" s="1"/>
      <c r="H10" s="4"/>
      <c r="N10" s="3"/>
    </row>
    <row r="11" spans="1:19" x14ac:dyDescent="0.3">
      <c r="A11" s="8">
        <v>100</v>
      </c>
      <c r="B11" s="8" t="s">
        <v>2</v>
      </c>
      <c r="C11" s="4">
        <v>0.43</v>
      </c>
      <c r="D11" s="8">
        <f t="shared" si="0"/>
        <v>55.813953488372093</v>
      </c>
      <c r="E11" s="8">
        <v>20</v>
      </c>
      <c r="F11" s="9"/>
      <c r="G11" s="4">
        <f>15/0.5</f>
        <v>30</v>
      </c>
      <c r="H11" s="4">
        <f>$A11/$G11</f>
        <v>3.3333333333333335</v>
      </c>
      <c r="I11">
        <f>15*$H11*0.5</f>
        <v>25</v>
      </c>
      <c r="J11" s="8">
        <f>($I11/150)*100</f>
        <v>16.666666666666664</v>
      </c>
      <c r="K11" s="2" t="s">
        <v>20</v>
      </c>
      <c r="L11" s="8" t="s">
        <v>57</v>
      </c>
      <c r="M11" s="8" t="s">
        <v>67</v>
      </c>
      <c r="N11" s="5"/>
    </row>
    <row r="12" spans="1:19" x14ac:dyDescent="0.3">
      <c r="A12" s="8">
        <v>150</v>
      </c>
      <c r="B12" s="8" t="s">
        <v>2</v>
      </c>
      <c r="C12" s="4">
        <v>0.64500000000000002</v>
      </c>
      <c r="D12" s="8">
        <f t="shared" si="0"/>
        <v>37.209302325581397</v>
      </c>
      <c r="E12" s="8">
        <v>14</v>
      </c>
      <c r="F12" s="9"/>
      <c r="G12" s="4">
        <f t="shared" ref="G12:G18" si="4">15/0.5</f>
        <v>30</v>
      </c>
      <c r="H12" s="4">
        <f t="shared" ref="H12:H45" si="5">$A12/$G12</f>
        <v>5</v>
      </c>
      <c r="I12">
        <f t="shared" ref="I12:I18" si="6">15*$H12*0.5</f>
        <v>37.5</v>
      </c>
      <c r="J12" s="8">
        <f t="shared" ref="J12:J45" si="7">($I12/150)*100</f>
        <v>25</v>
      </c>
      <c r="K12" s="2" t="s">
        <v>21</v>
      </c>
      <c r="L12" s="8" t="s">
        <v>28</v>
      </c>
      <c r="M12" s="8" t="s">
        <v>66</v>
      </c>
      <c r="N12" s="5"/>
    </row>
    <row r="13" spans="1:19" x14ac:dyDescent="0.3">
      <c r="A13" s="8">
        <v>200</v>
      </c>
      <c r="B13" s="8" t="s">
        <v>2</v>
      </c>
      <c r="C13" s="4">
        <v>0.86</v>
      </c>
      <c r="D13" s="8">
        <f t="shared" si="0"/>
        <v>27.906976744186046</v>
      </c>
      <c r="E13" s="8">
        <v>10</v>
      </c>
      <c r="F13" s="9"/>
      <c r="G13" s="4">
        <f t="shared" si="4"/>
        <v>30</v>
      </c>
      <c r="H13" s="4">
        <f t="shared" si="5"/>
        <v>6.666666666666667</v>
      </c>
      <c r="I13">
        <f t="shared" si="6"/>
        <v>50</v>
      </c>
      <c r="J13" s="8">
        <f t="shared" si="7"/>
        <v>33.333333333333329</v>
      </c>
      <c r="K13" s="2" t="s">
        <v>22</v>
      </c>
      <c r="L13" s="8" t="s">
        <v>28</v>
      </c>
      <c r="M13" s="8" t="s">
        <v>65</v>
      </c>
      <c r="N13" s="5"/>
      <c r="Q13" s="1"/>
      <c r="R13" s="1"/>
      <c r="S13" s="1"/>
    </row>
    <row r="14" spans="1:19" x14ac:dyDescent="0.3">
      <c r="A14" s="8">
        <v>250</v>
      </c>
      <c r="B14" s="8" t="s">
        <v>2</v>
      </c>
      <c r="C14" s="4">
        <v>1.0760000000000001</v>
      </c>
      <c r="D14" s="8">
        <f t="shared" si="0"/>
        <v>22.304832713754646</v>
      </c>
      <c r="E14" s="8">
        <v>8</v>
      </c>
      <c r="F14" s="9"/>
      <c r="G14" s="4">
        <f t="shared" si="4"/>
        <v>30</v>
      </c>
      <c r="H14" s="4">
        <f t="shared" si="5"/>
        <v>8.3333333333333339</v>
      </c>
      <c r="I14">
        <f t="shared" si="6"/>
        <v>62.500000000000007</v>
      </c>
      <c r="J14" s="8">
        <f t="shared" si="7"/>
        <v>41.666666666666671</v>
      </c>
      <c r="K14" s="2" t="s">
        <v>23</v>
      </c>
      <c r="L14" s="8" t="s">
        <v>28</v>
      </c>
      <c r="M14" s="8" t="s">
        <v>64</v>
      </c>
      <c r="N14" s="5"/>
      <c r="Q14" s="2"/>
      <c r="R14" s="2"/>
      <c r="S14" s="2"/>
    </row>
    <row r="15" spans="1:19" x14ac:dyDescent="0.3">
      <c r="A15" s="8">
        <v>300</v>
      </c>
      <c r="B15" s="8" t="s">
        <v>2</v>
      </c>
      <c r="C15" s="4">
        <v>1.2909999999999999</v>
      </c>
      <c r="D15" s="8">
        <f t="shared" si="0"/>
        <v>18.590240123934937</v>
      </c>
      <c r="E15" s="8">
        <v>7</v>
      </c>
      <c r="F15" s="9"/>
      <c r="G15" s="4">
        <f t="shared" si="4"/>
        <v>30</v>
      </c>
      <c r="H15" s="4">
        <f t="shared" si="5"/>
        <v>10</v>
      </c>
      <c r="I15">
        <f t="shared" si="6"/>
        <v>75</v>
      </c>
      <c r="J15" s="8">
        <f t="shared" si="7"/>
        <v>50</v>
      </c>
      <c r="K15" s="2" t="s">
        <v>24</v>
      </c>
      <c r="L15" s="8" t="s">
        <v>29</v>
      </c>
      <c r="M15" s="8" t="s">
        <v>63</v>
      </c>
      <c r="N15" s="5"/>
      <c r="Q15" s="2"/>
      <c r="R15" s="2"/>
      <c r="S15" s="2"/>
    </row>
    <row r="16" spans="1:19" x14ac:dyDescent="0.3">
      <c r="A16" s="8">
        <v>350</v>
      </c>
      <c r="B16" s="8" t="s">
        <v>2</v>
      </c>
      <c r="C16" s="4">
        <v>1.5069999999999999</v>
      </c>
      <c r="D16" s="8">
        <f t="shared" si="0"/>
        <v>15.925680159256803</v>
      </c>
      <c r="E16" s="8">
        <v>6</v>
      </c>
      <c r="F16" s="9"/>
      <c r="G16" s="4">
        <f t="shared" si="4"/>
        <v>30</v>
      </c>
      <c r="H16" s="4">
        <f t="shared" si="5"/>
        <v>11.666666666666666</v>
      </c>
      <c r="I16">
        <f t="shared" si="6"/>
        <v>87.5</v>
      </c>
      <c r="J16" s="8">
        <f t="shared" si="7"/>
        <v>58.333333333333336</v>
      </c>
      <c r="K16" s="2" t="s">
        <v>25</v>
      </c>
      <c r="L16" s="8" t="s">
        <v>30</v>
      </c>
      <c r="M16" s="8" t="s">
        <v>31</v>
      </c>
      <c r="N16" s="5"/>
      <c r="Q16" s="2"/>
      <c r="R16" s="2"/>
      <c r="S16" s="2"/>
    </row>
    <row r="17" spans="1:20" x14ac:dyDescent="0.3">
      <c r="A17" s="8">
        <v>400</v>
      </c>
      <c r="B17" s="8" t="s">
        <v>2</v>
      </c>
      <c r="C17" s="4">
        <v>1.722</v>
      </c>
      <c r="D17" s="8">
        <f t="shared" si="0"/>
        <v>13.937282229965158</v>
      </c>
      <c r="E17" s="8">
        <v>5</v>
      </c>
      <c r="F17" s="9"/>
      <c r="G17" s="4">
        <f t="shared" si="4"/>
        <v>30</v>
      </c>
      <c r="H17" s="4">
        <f t="shared" si="5"/>
        <v>13.333333333333334</v>
      </c>
      <c r="I17">
        <f t="shared" si="6"/>
        <v>100</v>
      </c>
      <c r="J17" s="8">
        <f t="shared" si="7"/>
        <v>66.666666666666657</v>
      </c>
      <c r="K17" s="2" t="s">
        <v>26</v>
      </c>
      <c r="L17" s="8" t="s">
        <v>30</v>
      </c>
      <c r="M17" s="8" t="s">
        <v>62</v>
      </c>
      <c r="N17" s="10"/>
      <c r="Q17" s="2"/>
      <c r="R17" s="2"/>
      <c r="S17" s="2"/>
    </row>
    <row r="18" spans="1:20" x14ac:dyDescent="0.3">
      <c r="A18" s="8">
        <v>500</v>
      </c>
      <c r="B18" s="8" t="s">
        <v>2</v>
      </c>
      <c r="C18" s="4">
        <v>2.153</v>
      </c>
      <c r="D18" s="8">
        <f t="shared" si="0"/>
        <v>11.14723641430562</v>
      </c>
      <c r="E18" s="8">
        <v>4</v>
      </c>
      <c r="F18" s="10"/>
      <c r="G18" s="4">
        <f t="shared" si="4"/>
        <v>30</v>
      </c>
      <c r="H18" s="4">
        <f>$A18/$G18</f>
        <v>16.666666666666668</v>
      </c>
      <c r="I18">
        <f t="shared" si="6"/>
        <v>125.00000000000001</v>
      </c>
      <c r="J18" s="8">
        <f t="shared" si="7"/>
        <v>83.333333333333343</v>
      </c>
      <c r="K18" s="2" t="s">
        <v>27</v>
      </c>
      <c r="L18" s="8" t="s">
        <v>30</v>
      </c>
      <c r="M18" s="8" t="s">
        <v>32</v>
      </c>
      <c r="N18" s="10"/>
      <c r="Q18" s="1"/>
      <c r="R18" s="1"/>
      <c r="S18" s="1"/>
      <c r="T18" s="1"/>
    </row>
    <row r="19" spans="1:20" x14ac:dyDescent="0.3">
      <c r="H19" s="4"/>
      <c r="Q19" s="2"/>
      <c r="R19" s="2"/>
      <c r="S19" s="2"/>
      <c r="T19" s="2"/>
    </row>
    <row r="20" spans="1:20" x14ac:dyDescent="0.3">
      <c r="A20" s="8">
        <v>100</v>
      </c>
      <c r="B20" s="8" t="s">
        <v>9</v>
      </c>
      <c r="C20" s="4">
        <v>0.53100000000000003</v>
      </c>
      <c r="D20" s="8">
        <f t="shared" si="0"/>
        <v>45.197740112994346</v>
      </c>
      <c r="E20" s="8">
        <v>20</v>
      </c>
      <c r="F20" s="10"/>
      <c r="G20" s="4">
        <f>15/0.45</f>
        <v>33.333333333333336</v>
      </c>
      <c r="H20" s="4">
        <f t="shared" si="5"/>
        <v>3</v>
      </c>
      <c r="I20">
        <f>15*$H20*0.45</f>
        <v>20.25</v>
      </c>
      <c r="J20" s="8">
        <f t="shared" si="7"/>
        <v>13.5</v>
      </c>
      <c r="K20" s="2" t="s">
        <v>33</v>
      </c>
      <c r="L20" s="8" t="s">
        <v>57</v>
      </c>
      <c r="M20" s="8" t="s">
        <v>59</v>
      </c>
      <c r="N20" s="5"/>
      <c r="Q20" s="2"/>
      <c r="R20" s="2"/>
      <c r="S20" s="2"/>
      <c r="T20" s="2"/>
    </row>
    <row r="21" spans="1:20" x14ac:dyDescent="0.3">
      <c r="A21" s="8">
        <v>150</v>
      </c>
      <c r="B21" s="8" t="s">
        <v>9</v>
      </c>
      <c r="C21" s="4">
        <v>0.79600000000000004</v>
      </c>
      <c r="D21" s="8">
        <f t="shared" si="0"/>
        <v>30.150753768844218</v>
      </c>
      <c r="E21" s="8">
        <v>14</v>
      </c>
      <c r="F21" s="10"/>
      <c r="G21" s="4">
        <f t="shared" ref="G21:G27" si="8">15/0.45</f>
        <v>33.333333333333336</v>
      </c>
      <c r="H21" s="4">
        <f t="shared" si="5"/>
        <v>4.5</v>
      </c>
      <c r="I21">
        <f t="shared" ref="I21:I27" si="9">15*$H21*0.45</f>
        <v>30.375</v>
      </c>
      <c r="J21" s="8">
        <f t="shared" si="7"/>
        <v>20.25</v>
      </c>
      <c r="K21" s="2" t="s">
        <v>34</v>
      </c>
      <c r="L21" s="8" t="s">
        <v>57</v>
      </c>
      <c r="M21" s="8" t="s">
        <v>60</v>
      </c>
      <c r="N21" s="5"/>
      <c r="Q21" s="2"/>
      <c r="R21" s="2"/>
      <c r="S21" s="2"/>
      <c r="T21" s="2"/>
    </row>
    <row r="22" spans="1:20" x14ac:dyDescent="0.3">
      <c r="A22" s="8">
        <v>200</v>
      </c>
      <c r="B22" s="8" t="s">
        <v>9</v>
      </c>
      <c r="C22" s="4">
        <v>1.0620000000000001</v>
      </c>
      <c r="D22" s="8">
        <f t="shared" si="0"/>
        <v>22.598870056497173</v>
      </c>
      <c r="E22" s="8">
        <v>10</v>
      </c>
      <c r="F22" s="10"/>
      <c r="G22" s="4">
        <f t="shared" si="8"/>
        <v>33.333333333333336</v>
      </c>
      <c r="H22" s="4">
        <f t="shared" si="5"/>
        <v>6</v>
      </c>
      <c r="I22">
        <f t="shared" si="9"/>
        <v>40.5</v>
      </c>
      <c r="J22" s="8">
        <f t="shared" si="7"/>
        <v>27</v>
      </c>
      <c r="K22" s="2" t="s">
        <v>35</v>
      </c>
      <c r="L22" s="8" t="s">
        <v>57</v>
      </c>
      <c r="M22" s="8" t="s">
        <v>61</v>
      </c>
      <c r="N22" s="5"/>
      <c r="Q22" s="2"/>
      <c r="R22" s="2"/>
      <c r="S22" s="2"/>
      <c r="T22" s="2"/>
    </row>
    <row r="23" spans="1:20" x14ac:dyDescent="0.3">
      <c r="A23" s="8">
        <v>250</v>
      </c>
      <c r="B23" s="8" t="s">
        <v>9</v>
      </c>
      <c r="C23" s="4">
        <v>1.327</v>
      </c>
      <c r="D23" s="8">
        <f t="shared" si="0"/>
        <v>18.085908063300678</v>
      </c>
      <c r="E23" s="8">
        <v>8</v>
      </c>
      <c r="F23" s="10"/>
      <c r="G23" s="4">
        <f t="shared" si="8"/>
        <v>33.333333333333336</v>
      </c>
      <c r="H23" s="4">
        <f t="shared" si="5"/>
        <v>7.4999999999999991</v>
      </c>
      <c r="I23">
        <f t="shared" si="9"/>
        <v>50.624999999999993</v>
      </c>
      <c r="J23" s="8">
        <f t="shared" si="7"/>
        <v>33.75</v>
      </c>
      <c r="K23" s="2" t="s">
        <v>36</v>
      </c>
      <c r="L23" s="8" t="s">
        <v>28</v>
      </c>
      <c r="M23" s="8" t="s">
        <v>68</v>
      </c>
      <c r="N23" s="5"/>
      <c r="Q23" s="2"/>
      <c r="R23" s="2"/>
      <c r="S23" s="2"/>
      <c r="T23" s="2"/>
    </row>
    <row r="24" spans="1:20" x14ac:dyDescent="0.3">
      <c r="A24" s="8">
        <v>300</v>
      </c>
      <c r="B24" s="8" t="s">
        <v>9</v>
      </c>
      <c r="C24" s="4">
        <v>1.593</v>
      </c>
      <c r="D24" s="8">
        <f t="shared" si="0"/>
        <v>15.065913370998118</v>
      </c>
      <c r="E24" s="8">
        <v>7</v>
      </c>
      <c r="F24" s="10"/>
      <c r="G24" s="4">
        <f t="shared" si="8"/>
        <v>33.333333333333336</v>
      </c>
      <c r="H24" s="4">
        <f t="shared" si="5"/>
        <v>9</v>
      </c>
      <c r="I24">
        <f t="shared" si="9"/>
        <v>60.75</v>
      </c>
      <c r="J24" s="8">
        <f t="shared" si="7"/>
        <v>40.5</v>
      </c>
      <c r="K24" s="2" t="s">
        <v>37</v>
      </c>
      <c r="L24" s="8" t="s">
        <v>29</v>
      </c>
      <c r="M24" s="8" t="s">
        <v>69</v>
      </c>
      <c r="N24" s="5"/>
      <c r="Q24" s="2"/>
      <c r="R24" s="2"/>
      <c r="S24" s="2"/>
      <c r="T24" s="2"/>
    </row>
    <row r="25" spans="1:20" x14ac:dyDescent="0.3">
      <c r="A25" s="8">
        <v>350</v>
      </c>
      <c r="B25" s="8" t="s">
        <v>9</v>
      </c>
      <c r="C25" s="4">
        <v>1.8580000000000001</v>
      </c>
      <c r="D25" s="8">
        <f t="shared" si="0"/>
        <v>12.917115177610333</v>
      </c>
      <c r="E25" s="8">
        <v>6</v>
      </c>
      <c r="F25" s="10"/>
      <c r="G25" s="4">
        <f t="shared" si="8"/>
        <v>33.333333333333336</v>
      </c>
      <c r="H25" s="4">
        <f t="shared" si="5"/>
        <v>10.5</v>
      </c>
      <c r="I25">
        <f t="shared" si="9"/>
        <v>70.875</v>
      </c>
      <c r="J25" s="8">
        <f t="shared" si="7"/>
        <v>47.25</v>
      </c>
      <c r="K25" s="2" t="s">
        <v>38</v>
      </c>
      <c r="L25" s="8" t="s">
        <v>29</v>
      </c>
      <c r="M25" s="8" t="s">
        <v>70</v>
      </c>
      <c r="N25" s="5"/>
      <c r="Q25" s="2"/>
      <c r="R25" s="2"/>
      <c r="S25" s="2"/>
      <c r="T25" s="2"/>
    </row>
    <row r="26" spans="1:20" x14ac:dyDescent="0.3">
      <c r="A26" s="8">
        <v>400</v>
      </c>
      <c r="B26" s="8" t="s">
        <v>9</v>
      </c>
      <c r="C26" s="4">
        <v>2.1240000000000001</v>
      </c>
      <c r="D26" s="8">
        <f t="shared" si="0"/>
        <v>11.299435028248586</v>
      </c>
      <c r="E26" s="8">
        <v>5</v>
      </c>
      <c r="F26" s="10"/>
      <c r="G26" s="4">
        <f t="shared" si="8"/>
        <v>33.333333333333336</v>
      </c>
      <c r="H26" s="4">
        <f t="shared" si="5"/>
        <v>12</v>
      </c>
      <c r="I26">
        <f t="shared" si="9"/>
        <v>81</v>
      </c>
      <c r="J26" s="8">
        <f t="shared" si="7"/>
        <v>54</v>
      </c>
      <c r="K26" s="2" t="s">
        <v>39</v>
      </c>
      <c r="L26" s="8" t="s">
        <v>29</v>
      </c>
      <c r="M26" s="8" t="s">
        <v>71</v>
      </c>
      <c r="N26" s="5"/>
      <c r="Q26" s="2"/>
      <c r="R26" s="2"/>
      <c r="S26" s="2"/>
    </row>
    <row r="27" spans="1:20" s="17" customFormat="1" x14ac:dyDescent="0.3">
      <c r="A27" s="15">
        <v>500</v>
      </c>
      <c r="B27" s="15" t="s">
        <v>9</v>
      </c>
      <c r="C27" s="16">
        <v>2.6549999999999998</v>
      </c>
      <c r="D27" s="15">
        <f t="shared" si="0"/>
        <v>9.0395480225988702</v>
      </c>
      <c r="E27" s="15">
        <v>4</v>
      </c>
      <c r="G27" s="16">
        <f t="shared" si="8"/>
        <v>33.333333333333336</v>
      </c>
      <c r="H27" s="16">
        <f t="shared" si="5"/>
        <v>14.999999999999998</v>
      </c>
      <c r="I27" s="17">
        <f t="shared" si="9"/>
        <v>101.24999999999999</v>
      </c>
      <c r="J27" s="15">
        <f t="shared" si="7"/>
        <v>67.5</v>
      </c>
      <c r="K27" s="2" t="s">
        <v>40</v>
      </c>
      <c r="L27" s="15" t="s">
        <v>30</v>
      </c>
      <c r="M27" s="15" t="s">
        <v>72</v>
      </c>
      <c r="N27" s="18"/>
    </row>
    <row r="28" spans="1:20" x14ac:dyDescent="0.3">
      <c r="C28" s="4"/>
      <c r="H28" s="4"/>
    </row>
    <row r="29" spans="1:20" x14ac:dyDescent="0.3">
      <c r="A29" s="8">
        <v>100</v>
      </c>
      <c r="B29" s="8" t="s">
        <v>3</v>
      </c>
      <c r="C29" s="4">
        <v>0.191</v>
      </c>
      <c r="D29" s="8">
        <f t="shared" si="0"/>
        <v>125.6544502617801</v>
      </c>
      <c r="E29" s="8">
        <v>20</v>
      </c>
      <c r="F29" s="10"/>
      <c r="G29" s="4">
        <f>15/0.75</f>
        <v>20</v>
      </c>
      <c r="H29" s="4">
        <f t="shared" si="5"/>
        <v>5</v>
      </c>
      <c r="I29">
        <f>15*$H29*0.75</f>
        <v>56.25</v>
      </c>
      <c r="J29" s="8">
        <f t="shared" si="7"/>
        <v>37.5</v>
      </c>
      <c r="K29" s="2" t="s">
        <v>41</v>
      </c>
      <c r="L29" s="8" t="s">
        <v>28</v>
      </c>
      <c r="M29" s="8" t="s">
        <v>76</v>
      </c>
      <c r="N29" s="5"/>
    </row>
    <row r="30" spans="1:20" x14ac:dyDescent="0.3">
      <c r="A30" s="8">
        <v>150</v>
      </c>
      <c r="B30" s="8" t="s">
        <v>3</v>
      </c>
      <c r="C30" s="4">
        <v>0.28699999999999998</v>
      </c>
      <c r="D30" s="8">
        <f t="shared" si="0"/>
        <v>83.62369337979095</v>
      </c>
      <c r="E30" s="8">
        <v>14</v>
      </c>
      <c r="F30" s="10"/>
      <c r="G30" s="4">
        <f t="shared" ref="G30:G36" si="10">15/0.75</f>
        <v>20</v>
      </c>
      <c r="H30" s="4">
        <f t="shared" si="5"/>
        <v>7.5</v>
      </c>
      <c r="I30">
        <f t="shared" ref="I30:I36" si="11">15*$H30*0.75</f>
        <v>84.375</v>
      </c>
      <c r="J30" s="8">
        <f t="shared" si="7"/>
        <v>56.25</v>
      </c>
      <c r="K30" s="2" t="s">
        <v>42</v>
      </c>
      <c r="L30" s="8" t="s">
        <v>30</v>
      </c>
      <c r="M30" s="8" t="s">
        <v>77</v>
      </c>
      <c r="N30" s="5"/>
    </row>
    <row r="31" spans="1:20" x14ac:dyDescent="0.3">
      <c r="A31" s="8">
        <v>200</v>
      </c>
      <c r="B31" s="8" t="s">
        <v>3</v>
      </c>
      <c r="C31" s="4">
        <v>0.38300000000000001</v>
      </c>
      <c r="D31" s="8">
        <f t="shared" si="0"/>
        <v>62.663185378590079</v>
      </c>
      <c r="E31" s="8">
        <v>10</v>
      </c>
      <c r="F31" s="10"/>
      <c r="G31" s="4">
        <f t="shared" si="10"/>
        <v>20</v>
      </c>
      <c r="H31" s="4">
        <f t="shared" si="5"/>
        <v>10</v>
      </c>
      <c r="I31">
        <f t="shared" si="11"/>
        <v>112.5</v>
      </c>
      <c r="J31" s="8">
        <f t="shared" si="7"/>
        <v>75</v>
      </c>
      <c r="K31" s="2" t="s">
        <v>43</v>
      </c>
      <c r="L31" s="8" t="s">
        <v>30</v>
      </c>
      <c r="M31" s="8" t="s">
        <v>78</v>
      </c>
      <c r="N31" s="10"/>
    </row>
    <row r="32" spans="1:20" s="10" customFormat="1" x14ac:dyDescent="0.3">
      <c r="A32" s="13">
        <v>250</v>
      </c>
      <c r="B32" s="13" t="s">
        <v>3</v>
      </c>
      <c r="C32" s="14">
        <v>0.47899999999999998</v>
      </c>
      <c r="D32" s="13">
        <f t="shared" si="0"/>
        <v>50.104384133611696</v>
      </c>
      <c r="E32" s="13">
        <v>8</v>
      </c>
      <c r="G32" s="14">
        <f t="shared" si="10"/>
        <v>20</v>
      </c>
      <c r="H32" s="14">
        <f t="shared" si="5"/>
        <v>12.5</v>
      </c>
      <c r="I32" s="10">
        <f t="shared" si="11"/>
        <v>140.625</v>
      </c>
      <c r="J32" s="13">
        <f t="shared" si="7"/>
        <v>93.75</v>
      </c>
      <c r="K32" s="2" t="s">
        <v>44</v>
      </c>
      <c r="L32" s="8" t="s">
        <v>58</v>
      </c>
      <c r="M32" s="19" t="s">
        <v>79</v>
      </c>
    </row>
    <row r="33" spans="1:18" x14ac:dyDescent="0.3">
      <c r="A33" s="8">
        <v>300</v>
      </c>
      <c r="B33" s="8" t="s">
        <v>3</v>
      </c>
      <c r="C33" s="4">
        <v>0.57399999999999995</v>
      </c>
      <c r="D33" s="8">
        <f t="shared" si="0"/>
        <v>41.811846689895475</v>
      </c>
      <c r="E33" s="8">
        <v>7</v>
      </c>
      <c r="F33" s="10"/>
      <c r="G33" s="4">
        <f t="shared" si="10"/>
        <v>20</v>
      </c>
      <c r="H33" s="4">
        <f t="shared" si="5"/>
        <v>15</v>
      </c>
      <c r="I33">
        <f t="shared" si="11"/>
        <v>168.75</v>
      </c>
      <c r="J33" s="8">
        <f t="shared" si="7"/>
        <v>112.5</v>
      </c>
      <c r="K33" s="2" t="s">
        <v>45</v>
      </c>
      <c r="L33" s="8" t="s">
        <v>73</v>
      </c>
      <c r="M33" s="8" t="s">
        <v>80</v>
      </c>
      <c r="N33" s="5"/>
      <c r="P33" s="1"/>
      <c r="Q33" s="1"/>
      <c r="R33" s="1"/>
    </row>
    <row r="34" spans="1:18" x14ac:dyDescent="0.3">
      <c r="A34" s="8">
        <v>350</v>
      </c>
      <c r="B34" s="8" t="s">
        <v>3</v>
      </c>
      <c r="C34" s="4">
        <v>0.67</v>
      </c>
      <c r="D34" s="8">
        <f t="shared" si="0"/>
        <v>35.820895522388057</v>
      </c>
      <c r="E34" s="8">
        <v>6</v>
      </c>
      <c r="F34" s="10"/>
      <c r="G34" s="4">
        <f t="shared" si="10"/>
        <v>20</v>
      </c>
      <c r="H34" s="4">
        <f t="shared" si="5"/>
        <v>17.5</v>
      </c>
      <c r="I34">
        <f t="shared" si="11"/>
        <v>196.875</v>
      </c>
      <c r="J34" s="8">
        <f t="shared" si="7"/>
        <v>131.25</v>
      </c>
      <c r="K34" s="2" t="s">
        <v>46</v>
      </c>
      <c r="L34" s="8" t="s">
        <v>74</v>
      </c>
      <c r="M34" s="8" t="s">
        <v>81</v>
      </c>
      <c r="N34" s="5"/>
      <c r="P34" s="2"/>
      <c r="Q34" s="2"/>
      <c r="R34" s="2"/>
    </row>
    <row r="35" spans="1:18" x14ac:dyDescent="0.3">
      <c r="A35" s="8">
        <v>400</v>
      </c>
      <c r="B35" s="8" t="s">
        <v>3</v>
      </c>
      <c r="C35" s="4">
        <v>0.76600000000000001</v>
      </c>
      <c r="D35" s="8">
        <f t="shared" si="0"/>
        <v>31.331592689295039</v>
      </c>
      <c r="E35" s="8">
        <v>5</v>
      </c>
      <c r="F35" s="10"/>
      <c r="G35" s="4">
        <f t="shared" si="10"/>
        <v>20</v>
      </c>
      <c r="H35" s="4">
        <f t="shared" si="5"/>
        <v>20</v>
      </c>
      <c r="I35">
        <f t="shared" si="11"/>
        <v>225</v>
      </c>
      <c r="J35" s="8">
        <f t="shared" si="7"/>
        <v>150</v>
      </c>
      <c r="K35" s="2" t="s">
        <v>47</v>
      </c>
      <c r="L35" s="8" t="s">
        <v>74</v>
      </c>
      <c r="M35" s="8" t="s">
        <v>82</v>
      </c>
      <c r="N35" s="5"/>
      <c r="P35" s="2"/>
      <c r="Q35" s="2"/>
      <c r="R35" s="2"/>
    </row>
    <row r="36" spans="1:18" x14ac:dyDescent="0.3">
      <c r="A36" s="8">
        <v>500</v>
      </c>
      <c r="B36" s="8" t="s">
        <v>3</v>
      </c>
      <c r="C36" s="4">
        <v>0.95699999999999996</v>
      </c>
      <c r="D36" s="8">
        <f t="shared" si="0"/>
        <v>25.078369905956112</v>
      </c>
      <c r="E36" s="8">
        <v>4</v>
      </c>
      <c r="F36" s="10"/>
      <c r="G36" s="4">
        <f t="shared" si="10"/>
        <v>20</v>
      </c>
      <c r="H36" s="4">
        <f t="shared" si="5"/>
        <v>25</v>
      </c>
      <c r="I36">
        <f t="shared" si="11"/>
        <v>281.25</v>
      </c>
      <c r="J36" s="8">
        <f t="shared" si="7"/>
        <v>187.5</v>
      </c>
      <c r="K36" s="2" t="s">
        <v>48</v>
      </c>
      <c r="L36" s="8" t="s">
        <v>75</v>
      </c>
      <c r="M36" s="8" t="s">
        <v>83</v>
      </c>
      <c r="N36" s="5"/>
      <c r="P36" s="2"/>
      <c r="Q36" s="2"/>
      <c r="R36" s="2"/>
    </row>
    <row r="37" spans="1:18" x14ac:dyDescent="0.3">
      <c r="H37" s="4"/>
      <c r="P37" s="2"/>
      <c r="Q37" s="2"/>
      <c r="R37" s="2"/>
    </row>
    <row r="38" spans="1:18" x14ac:dyDescent="0.3">
      <c r="A38" s="8">
        <v>100</v>
      </c>
      <c r="B38" s="8" t="s">
        <v>4</v>
      </c>
      <c r="C38" s="4">
        <v>0.108</v>
      </c>
      <c r="D38" s="8">
        <f t="shared" si="0"/>
        <v>222.22222222222223</v>
      </c>
      <c r="E38" s="8">
        <v>20</v>
      </c>
      <c r="F38" s="10"/>
      <c r="G38" s="8">
        <v>15</v>
      </c>
      <c r="H38" s="4">
        <f t="shared" si="5"/>
        <v>6.666666666666667</v>
      </c>
      <c r="I38">
        <f>15*$H38*1</f>
        <v>100</v>
      </c>
      <c r="J38" s="8">
        <f t="shared" si="7"/>
        <v>66.666666666666657</v>
      </c>
      <c r="K38" s="2" t="s">
        <v>49</v>
      </c>
      <c r="L38" s="8" t="s">
        <v>29</v>
      </c>
      <c r="M38" s="8" t="s">
        <v>62</v>
      </c>
      <c r="N38" s="5"/>
      <c r="P38" s="2"/>
      <c r="Q38" s="2"/>
      <c r="R38" s="2"/>
    </row>
    <row r="39" spans="1:18" x14ac:dyDescent="0.3">
      <c r="A39" s="8">
        <v>150</v>
      </c>
      <c r="B39" s="8" t="s">
        <v>4</v>
      </c>
      <c r="C39" s="4">
        <v>0.16200000000000001</v>
      </c>
      <c r="D39" s="8">
        <f t="shared" si="0"/>
        <v>148.14814814814815</v>
      </c>
      <c r="E39" s="8">
        <v>14</v>
      </c>
      <c r="F39" s="10"/>
      <c r="G39" s="8">
        <v>15</v>
      </c>
      <c r="H39" s="4">
        <f t="shared" si="5"/>
        <v>10</v>
      </c>
      <c r="I39">
        <f t="shared" ref="I39:I44" si="12">15*$H39*1</f>
        <v>150</v>
      </c>
      <c r="J39" s="8">
        <f t="shared" si="7"/>
        <v>100</v>
      </c>
      <c r="K39" s="2" t="s">
        <v>50</v>
      </c>
      <c r="L39" s="8" t="s">
        <v>84</v>
      </c>
      <c r="M39" s="8" t="s">
        <v>90</v>
      </c>
      <c r="N39" s="5"/>
      <c r="O39" s="1"/>
      <c r="P39" s="1"/>
      <c r="Q39" s="1"/>
      <c r="R39" s="2"/>
    </row>
    <row r="40" spans="1:18" x14ac:dyDescent="0.3">
      <c r="A40" s="8">
        <v>200</v>
      </c>
      <c r="B40" s="8" t="s">
        <v>4</v>
      </c>
      <c r="C40" s="4">
        <v>0.215</v>
      </c>
      <c r="D40" s="8">
        <f t="shared" si="0"/>
        <v>111.62790697674419</v>
      </c>
      <c r="E40" s="8">
        <v>10</v>
      </c>
      <c r="F40" s="10"/>
      <c r="G40" s="8">
        <v>15</v>
      </c>
      <c r="H40" s="4">
        <f t="shared" si="5"/>
        <v>13.333333333333334</v>
      </c>
      <c r="I40">
        <f t="shared" si="12"/>
        <v>200</v>
      </c>
      <c r="J40" s="8">
        <f t="shared" si="7"/>
        <v>133.33333333333331</v>
      </c>
      <c r="K40" s="2" t="s">
        <v>51</v>
      </c>
      <c r="L40" s="8" t="s">
        <v>85</v>
      </c>
      <c r="M40" s="8" t="s">
        <v>91</v>
      </c>
      <c r="N40" s="5"/>
      <c r="O40" s="2"/>
      <c r="P40" s="2"/>
      <c r="Q40" s="2"/>
      <c r="R40" s="2"/>
    </row>
    <row r="41" spans="1:18" x14ac:dyDescent="0.3">
      <c r="A41" s="8">
        <v>250</v>
      </c>
      <c r="B41" s="8" t="s">
        <v>4</v>
      </c>
      <c r="C41" s="4">
        <v>0.26900000000000002</v>
      </c>
      <c r="D41" s="8">
        <f t="shared" si="0"/>
        <v>89.219330855018583</v>
      </c>
      <c r="E41" s="8">
        <v>8</v>
      </c>
      <c r="F41" s="10"/>
      <c r="G41" s="8">
        <v>15</v>
      </c>
      <c r="H41" s="4">
        <f t="shared" si="5"/>
        <v>16.666666666666668</v>
      </c>
      <c r="I41">
        <f t="shared" si="12"/>
        <v>250.00000000000003</v>
      </c>
      <c r="J41" s="8">
        <f t="shared" si="7"/>
        <v>166.66666666666669</v>
      </c>
      <c r="K41" s="2" t="s">
        <v>52</v>
      </c>
      <c r="L41" s="8" t="s">
        <v>86</v>
      </c>
      <c r="M41" s="8" t="s">
        <v>92</v>
      </c>
      <c r="N41" s="5"/>
      <c r="O41" s="2"/>
      <c r="P41" s="2"/>
      <c r="Q41" s="2"/>
      <c r="R41" s="2"/>
    </row>
    <row r="42" spans="1:18" x14ac:dyDescent="0.3">
      <c r="A42" s="8">
        <v>300</v>
      </c>
      <c r="B42" s="8" t="s">
        <v>4</v>
      </c>
      <c r="C42" s="4">
        <v>0.32300000000000001</v>
      </c>
      <c r="D42" s="8">
        <f t="shared" si="0"/>
        <v>74.303405572755409</v>
      </c>
      <c r="E42" s="8">
        <v>7</v>
      </c>
      <c r="F42" s="10"/>
      <c r="G42" s="8">
        <v>15</v>
      </c>
      <c r="H42" s="4">
        <f t="shared" si="5"/>
        <v>20</v>
      </c>
      <c r="I42">
        <f t="shared" si="12"/>
        <v>300</v>
      </c>
      <c r="J42" s="8">
        <f t="shared" si="7"/>
        <v>200</v>
      </c>
      <c r="K42" s="2" t="s">
        <v>53</v>
      </c>
      <c r="L42" s="8" t="s">
        <v>87</v>
      </c>
      <c r="M42" s="8" t="s">
        <v>93</v>
      </c>
      <c r="N42" s="5"/>
      <c r="O42" s="2"/>
      <c r="P42" s="2"/>
      <c r="Q42" s="2"/>
    </row>
    <row r="43" spans="1:18" x14ac:dyDescent="0.3">
      <c r="A43" s="8">
        <v>350</v>
      </c>
      <c r="B43" s="8" t="s">
        <v>4</v>
      </c>
      <c r="C43" s="4">
        <v>0.377</v>
      </c>
      <c r="D43" s="8">
        <f t="shared" si="0"/>
        <v>63.660477453580903</v>
      </c>
      <c r="E43" s="8">
        <v>6</v>
      </c>
      <c r="F43" s="10"/>
      <c r="G43" s="8">
        <v>15</v>
      </c>
      <c r="H43" s="4">
        <f t="shared" si="5"/>
        <v>23.333333333333332</v>
      </c>
      <c r="I43">
        <f t="shared" si="12"/>
        <v>350</v>
      </c>
      <c r="J43" s="8">
        <f t="shared" si="7"/>
        <v>233.33333333333334</v>
      </c>
      <c r="K43" s="2" t="s">
        <v>54</v>
      </c>
      <c r="L43" s="8" t="s">
        <v>88</v>
      </c>
      <c r="M43" s="8" t="s">
        <v>94</v>
      </c>
      <c r="N43" s="5"/>
      <c r="O43" s="2"/>
      <c r="P43" s="2"/>
      <c r="Q43" s="2"/>
    </row>
    <row r="44" spans="1:18" x14ac:dyDescent="0.3">
      <c r="A44" s="8">
        <v>400</v>
      </c>
      <c r="B44" s="8" t="s">
        <v>4</v>
      </c>
      <c r="C44" s="4">
        <v>0.43</v>
      </c>
      <c r="D44" s="8">
        <f t="shared" si="0"/>
        <v>55.813953488372093</v>
      </c>
      <c r="E44" s="8">
        <v>5</v>
      </c>
      <c r="F44" s="10"/>
      <c r="G44" s="8">
        <v>15</v>
      </c>
      <c r="H44" s="4">
        <f t="shared" si="5"/>
        <v>26.666666666666668</v>
      </c>
      <c r="I44">
        <f t="shared" si="12"/>
        <v>400</v>
      </c>
      <c r="J44" s="8">
        <f t="shared" si="7"/>
        <v>266.66666666666663</v>
      </c>
      <c r="K44" s="2" t="s">
        <v>55</v>
      </c>
      <c r="L44" s="8" t="s">
        <v>88</v>
      </c>
      <c r="M44" s="8" t="s">
        <v>95</v>
      </c>
      <c r="N44" s="5"/>
      <c r="O44" s="2"/>
      <c r="P44" s="2"/>
      <c r="Q44" s="2"/>
    </row>
    <row r="45" spans="1:18" x14ac:dyDescent="0.3">
      <c r="A45" s="8">
        <v>500</v>
      </c>
      <c r="B45" s="8" t="s">
        <v>4</v>
      </c>
      <c r="C45" s="4">
        <v>0.53800000000000003</v>
      </c>
      <c r="D45" s="8">
        <f t="shared" si="0"/>
        <v>44.609665427509292</v>
      </c>
      <c r="E45" s="8">
        <v>4</v>
      </c>
      <c r="F45" s="10"/>
      <c r="G45" s="8">
        <v>15</v>
      </c>
      <c r="H45" s="4">
        <f t="shared" si="5"/>
        <v>33.333333333333336</v>
      </c>
      <c r="I45">
        <f>15*$H45*1</f>
        <v>500.00000000000006</v>
      </c>
      <c r="J45" s="8">
        <f t="shared" si="7"/>
        <v>333.33333333333337</v>
      </c>
      <c r="K45" s="2" t="s">
        <v>56</v>
      </c>
      <c r="L45" s="8" t="s">
        <v>89</v>
      </c>
      <c r="M45" s="8" t="s">
        <v>96</v>
      </c>
      <c r="N45" s="5"/>
      <c r="O45" s="2"/>
      <c r="P45" s="2"/>
      <c r="Q45" s="2"/>
    </row>
    <row r="46" spans="1:18" x14ac:dyDescent="0.3">
      <c r="O46" s="2"/>
      <c r="P46" s="2"/>
      <c r="Q46" s="2"/>
    </row>
    <row r="47" spans="1:18" x14ac:dyDescent="0.3">
      <c r="A47" s="8">
        <v>100</v>
      </c>
      <c r="B47" s="8" t="s">
        <v>5</v>
      </c>
      <c r="C47" s="4">
        <v>10.77</v>
      </c>
      <c r="D47" s="8">
        <f t="shared" si="0"/>
        <v>2.2284122562674096</v>
      </c>
      <c r="E47" s="8">
        <v>20</v>
      </c>
      <c r="F47" s="5"/>
      <c r="O47" s="2"/>
      <c r="P47" s="2"/>
      <c r="Q47" s="2"/>
    </row>
    <row r="48" spans="1:18" x14ac:dyDescent="0.3">
      <c r="A48" s="8">
        <v>150</v>
      </c>
      <c r="B48" s="8" t="s">
        <v>5</v>
      </c>
      <c r="C48" s="4">
        <v>16.149999999999999</v>
      </c>
      <c r="D48" s="8">
        <f t="shared" si="0"/>
        <v>1.4860681114551084</v>
      </c>
      <c r="E48" s="8">
        <v>14</v>
      </c>
      <c r="F48" s="5"/>
    </row>
    <row r="49" spans="1:16" x14ac:dyDescent="0.3">
      <c r="A49" s="8">
        <v>200</v>
      </c>
      <c r="B49" s="8" t="s">
        <v>5</v>
      </c>
      <c r="C49" s="4">
        <v>21.53</v>
      </c>
      <c r="D49" s="8">
        <f t="shared" si="0"/>
        <v>1.1147236414305619</v>
      </c>
      <c r="E49" s="8">
        <v>10</v>
      </c>
      <c r="F49" s="5"/>
    </row>
    <row r="50" spans="1:16" x14ac:dyDescent="0.3">
      <c r="A50" s="8">
        <v>250</v>
      </c>
      <c r="B50" s="8" t="s">
        <v>5</v>
      </c>
      <c r="C50" s="4">
        <v>26.91</v>
      </c>
      <c r="D50" s="8">
        <f t="shared" si="0"/>
        <v>0.89186176142697882</v>
      </c>
      <c r="E50" s="8">
        <v>8</v>
      </c>
      <c r="F50" s="5"/>
    </row>
    <row r="51" spans="1:16" x14ac:dyDescent="0.3">
      <c r="A51" s="8">
        <v>300</v>
      </c>
      <c r="B51" s="8" t="s">
        <v>5</v>
      </c>
      <c r="C51" s="4">
        <v>32.29</v>
      </c>
      <c r="D51" s="8">
        <f t="shared" si="0"/>
        <v>0.74326416847321153</v>
      </c>
      <c r="E51" s="8">
        <v>7</v>
      </c>
      <c r="F51" s="5"/>
    </row>
    <row r="52" spans="1:16" x14ac:dyDescent="0.3">
      <c r="A52" s="8">
        <v>350</v>
      </c>
      <c r="B52" s="8" t="s">
        <v>5</v>
      </c>
      <c r="C52" s="4">
        <v>37.67</v>
      </c>
      <c r="D52" s="8">
        <f t="shared" si="0"/>
        <v>0.63711176002123704</v>
      </c>
      <c r="E52" s="8">
        <v>6</v>
      </c>
      <c r="F52" s="5"/>
    </row>
    <row r="53" spans="1:16" x14ac:dyDescent="0.3">
      <c r="A53" s="8">
        <v>400</v>
      </c>
      <c r="B53" s="8" t="s">
        <v>5</v>
      </c>
      <c r="C53" s="4">
        <v>43.06</v>
      </c>
      <c r="D53" s="8">
        <f t="shared" si="0"/>
        <v>0.55736182071528095</v>
      </c>
      <c r="E53" s="8">
        <v>5</v>
      </c>
      <c r="F53" s="5"/>
      <c r="N53" s="1"/>
      <c r="O53" s="1"/>
      <c r="P53" s="1"/>
    </row>
    <row r="54" spans="1:16" x14ac:dyDescent="0.3">
      <c r="A54" s="8">
        <v>500</v>
      </c>
      <c r="B54" s="8" t="s">
        <v>5</v>
      </c>
      <c r="C54" s="4">
        <v>53.82</v>
      </c>
      <c r="D54" s="8">
        <f t="shared" si="0"/>
        <v>0.44593088071348941</v>
      </c>
      <c r="E54" s="8">
        <v>4</v>
      </c>
      <c r="F54" s="5"/>
      <c r="H54" s="4"/>
      <c r="N54" s="2"/>
      <c r="O54" s="2"/>
      <c r="P54" s="2"/>
    </row>
    <row r="55" spans="1:16" x14ac:dyDescent="0.3">
      <c r="H55" s="4"/>
      <c r="N55" s="2"/>
      <c r="O55" s="2"/>
      <c r="P55" s="2"/>
    </row>
    <row r="56" spans="1:16" x14ac:dyDescent="0.3">
      <c r="A56" s="8">
        <v>100</v>
      </c>
      <c r="B56" s="8" t="s">
        <v>6</v>
      </c>
      <c r="C56" s="4">
        <v>1.72</v>
      </c>
      <c r="D56" s="8">
        <f t="shared" si="0"/>
        <v>13.953488372093023</v>
      </c>
      <c r="E56" s="8">
        <v>20</v>
      </c>
      <c r="F56" s="5"/>
      <c r="H56" s="4"/>
      <c r="N56" s="2"/>
      <c r="O56" s="2"/>
      <c r="P56" s="2"/>
    </row>
    <row r="57" spans="1:16" x14ac:dyDescent="0.3">
      <c r="A57" s="8">
        <v>150</v>
      </c>
      <c r="B57" s="8" t="s">
        <v>6</v>
      </c>
      <c r="C57" s="4">
        <v>2.58</v>
      </c>
      <c r="D57" s="8">
        <f t="shared" si="0"/>
        <v>9.3023255813953494</v>
      </c>
      <c r="E57" s="8">
        <v>14</v>
      </c>
      <c r="F57" s="5"/>
      <c r="H57" s="4"/>
      <c r="N57" s="2"/>
      <c r="O57" s="2"/>
      <c r="P57" s="2"/>
    </row>
    <row r="58" spans="1:16" x14ac:dyDescent="0.3">
      <c r="A58" s="8">
        <v>200</v>
      </c>
      <c r="B58" s="8" t="s">
        <v>6</v>
      </c>
      <c r="C58" s="4">
        <v>3.44</v>
      </c>
      <c r="D58" s="8">
        <f t="shared" si="0"/>
        <v>6.9767441860465116</v>
      </c>
      <c r="E58" s="8">
        <v>10</v>
      </c>
      <c r="F58" s="5"/>
      <c r="H58" s="4"/>
      <c r="N58" s="2"/>
      <c r="O58" s="2"/>
      <c r="P58" s="2"/>
    </row>
    <row r="59" spans="1:16" x14ac:dyDescent="0.3">
      <c r="A59" s="8">
        <v>250</v>
      </c>
      <c r="B59" s="8" t="s">
        <v>6</v>
      </c>
      <c r="C59" s="4">
        <v>4.3</v>
      </c>
      <c r="D59" s="8">
        <f t="shared" si="0"/>
        <v>5.5813953488372094</v>
      </c>
      <c r="E59" s="8">
        <v>8</v>
      </c>
      <c r="F59" s="5"/>
      <c r="H59" s="4"/>
      <c r="N59" s="2"/>
      <c r="O59" s="2"/>
      <c r="P59" s="2"/>
    </row>
    <row r="60" spans="1:16" x14ac:dyDescent="0.3">
      <c r="A60" s="8">
        <v>300</v>
      </c>
      <c r="B60" s="8" t="s">
        <v>6</v>
      </c>
      <c r="C60" s="4">
        <v>5.16</v>
      </c>
      <c r="D60" s="8">
        <f t="shared" si="0"/>
        <v>4.6511627906976747</v>
      </c>
      <c r="E60" s="8">
        <v>7</v>
      </c>
      <c r="F60" s="5"/>
      <c r="H60" s="4"/>
      <c r="N60" s="2"/>
      <c r="O60" s="2"/>
      <c r="P60" s="2"/>
    </row>
    <row r="61" spans="1:16" x14ac:dyDescent="0.3">
      <c r="A61" s="8">
        <v>350</v>
      </c>
      <c r="B61" s="8" t="s">
        <v>6</v>
      </c>
      <c r="C61" s="4">
        <v>6.02</v>
      </c>
      <c r="D61" s="8">
        <f t="shared" si="0"/>
        <v>3.9867109634551499</v>
      </c>
      <c r="E61" s="8">
        <v>6</v>
      </c>
      <c r="F61" s="5"/>
      <c r="H61" s="4"/>
      <c r="N61" s="2"/>
      <c r="O61" s="2"/>
      <c r="P61" s="2"/>
    </row>
    <row r="62" spans="1:16" x14ac:dyDescent="0.3">
      <c r="A62" s="8">
        <v>400</v>
      </c>
      <c r="B62" s="8" t="s">
        <v>6</v>
      </c>
      <c r="C62" s="4">
        <v>6.88</v>
      </c>
      <c r="D62" s="8">
        <f t="shared" si="0"/>
        <v>3.4883720930232558</v>
      </c>
      <c r="E62" s="8">
        <v>5</v>
      </c>
      <c r="F62" s="5"/>
    </row>
    <row r="63" spans="1:16" x14ac:dyDescent="0.3">
      <c r="A63" s="8">
        <v>500</v>
      </c>
      <c r="B63" s="8" t="s">
        <v>6</v>
      </c>
      <c r="C63" s="4">
        <v>8.6</v>
      </c>
      <c r="D63" s="8">
        <f t="shared" si="0"/>
        <v>2.7906976744186047</v>
      </c>
      <c r="E63" s="8">
        <v>4</v>
      </c>
      <c r="F63" s="5"/>
    </row>
    <row r="65" spans="1:10" x14ac:dyDescent="0.3">
      <c r="A65" s="8">
        <v>100</v>
      </c>
      <c r="B65" s="8" t="s">
        <v>7</v>
      </c>
      <c r="C65" s="4">
        <v>1.19</v>
      </c>
      <c r="D65" s="8">
        <f t="shared" si="0"/>
        <v>20.168067226890756</v>
      </c>
      <c r="E65" s="8">
        <v>20</v>
      </c>
      <c r="F65" s="11"/>
    </row>
    <row r="66" spans="1:10" x14ac:dyDescent="0.3">
      <c r="A66" s="8">
        <v>150</v>
      </c>
      <c r="B66" s="8" t="s">
        <v>7</v>
      </c>
      <c r="C66" s="4">
        <v>1.78</v>
      </c>
      <c r="D66" s="8">
        <f t="shared" si="0"/>
        <v>13.48314606741573</v>
      </c>
      <c r="E66" s="8">
        <v>14</v>
      </c>
      <c r="F66" s="11"/>
    </row>
    <row r="67" spans="1:10" x14ac:dyDescent="0.3">
      <c r="A67" s="8">
        <v>200</v>
      </c>
      <c r="B67" s="8" t="s">
        <v>7</v>
      </c>
      <c r="C67" s="4">
        <v>2.37</v>
      </c>
      <c r="D67" s="8">
        <f t="shared" ref="D67:D72" si="13">24/$C67</f>
        <v>10.126582278481012</v>
      </c>
      <c r="E67" s="8">
        <v>10</v>
      </c>
      <c r="F67" s="11"/>
    </row>
    <row r="68" spans="1:10" x14ac:dyDescent="0.3">
      <c r="A68" s="8">
        <v>250</v>
      </c>
      <c r="B68" s="8" t="s">
        <v>7</v>
      </c>
      <c r="C68" s="4">
        <v>2.97</v>
      </c>
      <c r="D68" s="8">
        <f t="shared" si="13"/>
        <v>8.0808080808080796</v>
      </c>
      <c r="E68" s="8">
        <v>8</v>
      </c>
      <c r="F68" s="11"/>
    </row>
    <row r="69" spans="1:10" x14ac:dyDescent="0.3">
      <c r="A69" s="8">
        <v>300</v>
      </c>
      <c r="B69" s="8" t="s">
        <v>7</v>
      </c>
      <c r="C69" s="4">
        <v>3.56</v>
      </c>
      <c r="D69" s="8">
        <f t="shared" si="13"/>
        <v>6.7415730337078648</v>
      </c>
      <c r="E69" s="8">
        <v>7</v>
      </c>
      <c r="F69" s="11"/>
    </row>
    <row r="70" spans="1:10" x14ac:dyDescent="0.3">
      <c r="A70" s="8">
        <v>350</v>
      </c>
      <c r="B70" s="8" t="s">
        <v>7</v>
      </c>
      <c r="C70" s="4">
        <v>4.1500000000000004</v>
      </c>
      <c r="D70" s="8">
        <f t="shared" si="13"/>
        <v>5.783132530120481</v>
      </c>
      <c r="E70" s="8">
        <v>6</v>
      </c>
      <c r="F70" s="11"/>
    </row>
    <row r="71" spans="1:10" x14ac:dyDescent="0.3">
      <c r="A71" s="8">
        <v>400</v>
      </c>
      <c r="B71" s="8" t="s">
        <v>7</v>
      </c>
      <c r="C71" s="4">
        <v>4.74</v>
      </c>
      <c r="D71" s="8">
        <f t="shared" si="13"/>
        <v>5.0632911392405058</v>
      </c>
      <c r="E71" s="8">
        <v>5</v>
      </c>
      <c r="F71" s="11"/>
    </row>
    <row r="72" spans="1:10" x14ac:dyDescent="0.3">
      <c r="A72" s="8">
        <v>500</v>
      </c>
      <c r="B72" s="8" t="s">
        <v>7</v>
      </c>
      <c r="C72" s="4">
        <v>5.93</v>
      </c>
      <c r="D72" s="8">
        <f t="shared" si="13"/>
        <v>4.0472175379426645</v>
      </c>
      <c r="E72" s="8">
        <v>4</v>
      </c>
      <c r="F72" s="11"/>
    </row>
    <row r="77" spans="1:10" x14ac:dyDescent="0.3">
      <c r="G77" s="1"/>
      <c r="H77" s="1"/>
    </row>
    <row r="78" spans="1:10" x14ac:dyDescent="0.3">
      <c r="G78" s="2"/>
      <c r="H78" s="2"/>
    </row>
    <row r="79" spans="1:10" x14ac:dyDescent="0.3">
      <c r="G79" s="1"/>
      <c r="H79" s="1"/>
      <c r="I79" s="1"/>
      <c r="J79" s="1"/>
    </row>
    <row r="80" spans="1:10" x14ac:dyDescent="0.3">
      <c r="G80" s="2"/>
      <c r="H80" s="2"/>
      <c r="I80" s="2"/>
      <c r="J80" s="2"/>
    </row>
    <row r="81" spans="7:10" x14ac:dyDescent="0.3">
      <c r="G81" s="2"/>
      <c r="H81" s="2"/>
      <c r="I81" s="2"/>
      <c r="J81" s="2"/>
    </row>
    <row r="82" spans="7:10" x14ac:dyDescent="0.3">
      <c r="G82" s="2"/>
      <c r="H82" s="2"/>
      <c r="I82" s="2"/>
      <c r="J82" s="2"/>
    </row>
    <row r="83" spans="7:10" x14ac:dyDescent="0.3">
      <c r="G83" s="2"/>
      <c r="H83" s="2"/>
      <c r="I83" s="2"/>
      <c r="J83" s="2"/>
    </row>
    <row r="84" spans="7:10" x14ac:dyDescent="0.3">
      <c r="G84" s="2"/>
      <c r="H84" s="2"/>
      <c r="I84" s="2"/>
      <c r="J84" s="2"/>
    </row>
    <row r="85" spans="7:10" x14ac:dyDescent="0.3">
      <c r="G85" s="2"/>
      <c r="H85" s="2"/>
      <c r="I85" s="2"/>
      <c r="J85" s="2"/>
    </row>
    <row r="86" spans="7:10" x14ac:dyDescent="0.3">
      <c r="G86" s="2"/>
      <c r="H86" s="2"/>
      <c r="I86" s="2"/>
      <c r="J86" s="2"/>
    </row>
    <row r="87" spans="7:10" x14ac:dyDescent="0.3">
      <c r="G87" s="2"/>
      <c r="H87" s="2"/>
      <c r="I87" s="2"/>
      <c r="J87" s="2"/>
    </row>
    <row r="88" spans="7:10" x14ac:dyDescent="0.3">
      <c r="G88" s="2"/>
      <c r="H88" s="2"/>
    </row>
    <row r="89" spans="7:10" x14ac:dyDescent="0.3">
      <c r="G89" s="2"/>
      <c r="H89" s="2"/>
    </row>
    <row r="90" spans="7:10" x14ac:dyDescent="0.3">
      <c r="G90" s="2"/>
      <c r="H90" s="2"/>
    </row>
    <row r="91" spans="7:10" x14ac:dyDescent="0.3">
      <c r="G91" s="2"/>
      <c r="H91" s="2"/>
    </row>
    <row r="92" spans="7:10" x14ac:dyDescent="0.3">
      <c r="G92" s="2"/>
      <c r="H92" s="2"/>
    </row>
    <row r="93" spans="7:10" x14ac:dyDescent="0.3">
      <c r="G93" s="2"/>
      <c r="H93" s="2"/>
    </row>
    <row r="94" spans="7:10" x14ac:dyDescent="0.3">
      <c r="G94" s="2"/>
      <c r="H9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Patel</dc:creator>
  <cp:lastModifiedBy>Smit Patel</cp:lastModifiedBy>
  <dcterms:created xsi:type="dcterms:W3CDTF">2025-06-15T13:06:24Z</dcterms:created>
  <dcterms:modified xsi:type="dcterms:W3CDTF">2025-06-22T22:07:27Z</dcterms:modified>
</cp:coreProperties>
</file>