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nve\Desktop\AuctionHelper\"/>
    </mc:Choice>
  </mc:AlternateContent>
  <xr:revisionPtr revIDLastSave="0" documentId="13_ncr:1_{ABAD755E-C721-4148-B7D8-AF71036D4823}" xr6:coauthVersionLast="47" xr6:coauthVersionMax="47" xr10:uidLastSave="{00000000-0000-0000-0000-000000000000}"/>
  <bookViews>
    <workbookView xWindow="-108" yWindow="-108" windowWidth="23256" windowHeight="12456" activeTab="2" xr2:uid="{DC27D2C9-6DB4-43CE-BC25-583D96156D58}"/>
  </bookViews>
  <sheets>
    <sheet name="Fees" sheetId="6" r:id="rId1"/>
    <sheet name="Expenses" sheetId="7" r:id="rId2"/>
    <sheet name="WHOLESOLE" sheetId="8" r:id="rId3"/>
    <sheet name="Schedu;e (2)" sheetId="10" r:id="rId4"/>
  </sheets>
  <definedNames>
    <definedName name="_xlnm._FilterDatabase" localSheetId="0" hidden="1">Fees!$A$1:$B$185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" i="8" l="1"/>
  <c r="M19" i="8"/>
  <c r="M18" i="8"/>
  <c r="M17" i="8"/>
  <c r="M16" i="8"/>
  <c r="L13" i="10"/>
  <c r="J13" i="10"/>
  <c r="G13" i="10"/>
  <c r="E13" i="10"/>
  <c r="L12" i="10"/>
  <c r="J12" i="10"/>
  <c r="G12" i="10"/>
  <c r="E12" i="10"/>
  <c r="L11" i="10"/>
  <c r="J11" i="10"/>
  <c r="G11" i="10"/>
  <c r="E11" i="10"/>
  <c r="L6" i="10"/>
  <c r="J6" i="10"/>
  <c r="G10" i="10"/>
  <c r="E10" i="10"/>
  <c r="L7" i="10"/>
  <c r="J7" i="10"/>
  <c r="G9" i="10"/>
  <c r="E9" i="10"/>
  <c r="L9" i="10"/>
  <c r="J9" i="10"/>
  <c r="G8" i="10"/>
  <c r="E8" i="10"/>
  <c r="Q7" i="10"/>
  <c r="O7" i="10"/>
  <c r="L8" i="10"/>
  <c r="J8" i="10"/>
  <c r="G7" i="10"/>
  <c r="E7" i="10"/>
  <c r="Q6" i="10"/>
  <c r="O6" i="10"/>
  <c r="L10" i="10"/>
  <c r="J10" i="10"/>
  <c r="G6" i="10"/>
  <c r="E6" i="10"/>
  <c r="Q5" i="10"/>
  <c r="O5" i="10"/>
  <c r="L5" i="10"/>
  <c r="J5" i="10"/>
  <c r="G5" i="10"/>
  <c r="E5" i="10"/>
  <c r="Q4" i="10"/>
  <c r="O4" i="10"/>
  <c r="L4" i="10"/>
  <c r="J4" i="10"/>
  <c r="G4" i="10"/>
  <c r="E4" i="10"/>
  <c r="B20" i="8"/>
  <c r="S19" i="8"/>
  <c r="M15" i="8"/>
  <c r="M14" i="8"/>
  <c r="J26" i="8"/>
  <c r="C23" i="8" s="1"/>
  <c r="M13" i="8"/>
  <c r="M12" i="8"/>
  <c r="M11" i="8"/>
  <c r="M10" i="8"/>
  <c r="M9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20" i="8"/>
  <c r="S21" i="8"/>
  <c r="S22" i="8"/>
  <c r="S23" i="8"/>
  <c r="S24" i="8"/>
  <c r="S25" i="8"/>
  <c r="S4" i="8"/>
  <c r="R26" i="8"/>
  <c r="B23" i="8" s="1"/>
  <c r="E19" i="8"/>
  <c r="D20" i="8"/>
  <c r="P26" i="8"/>
  <c r="C26" i="8" s="1"/>
  <c r="K26" i="8"/>
  <c r="M5" i="8"/>
  <c r="M6" i="8"/>
  <c r="M7" i="8"/>
  <c r="M8" i="8"/>
  <c r="M4" i="8"/>
  <c r="D16" i="8"/>
  <c r="C16" i="8"/>
  <c r="E16" i="8"/>
  <c r="G5" i="8"/>
  <c r="G6" i="8"/>
  <c r="G7" i="8"/>
  <c r="G8" i="8"/>
  <c r="G9" i="8"/>
  <c r="G10" i="8"/>
  <c r="G11" i="8"/>
  <c r="G12" i="8"/>
  <c r="G13" i="8"/>
  <c r="G14" i="8"/>
  <c r="G15" i="8"/>
  <c r="G4" i="8"/>
  <c r="D20" i="7"/>
  <c r="D18" i="7"/>
  <c r="E16" i="7"/>
  <c r="R13" i="7"/>
  <c r="H12" i="7"/>
  <c r="E14" i="7"/>
  <c r="D14" i="7"/>
  <c r="E3" i="7"/>
  <c r="E4" i="7"/>
  <c r="E5" i="7"/>
  <c r="E6" i="7"/>
  <c r="E7" i="7"/>
  <c r="E8" i="7"/>
  <c r="E9" i="7"/>
  <c r="E10" i="7"/>
  <c r="E11" i="7"/>
  <c r="E12" i="7"/>
  <c r="E13" i="7"/>
  <c r="E2" i="7"/>
  <c r="B26" i="8" l="1"/>
  <c r="M26" i="8"/>
  <c r="D23" i="8"/>
  <c r="S26" i="8"/>
  <c r="E20" i="8"/>
  <c r="G16" i="8"/>
  <c r="D26" i="8" l="1"/>
  <c r="E26" i="8" s="1"/>
</calcChain>
</file>

<file path=xl/sharedStrings.xml><?xml version="1.0" encoding="utf-8"?>
<sst xmlns="http://schemas.openxmlformats.org/spreadsheetml/2006/main" count="609" uniqueCount="341">
  <si>
    <t>Ujwal Nawlani</t>
  </si>
  <si>
    <t>Puneet Batra</t>
  </si>
  <si>
    <t>Monish Khubchandani</t>
  </si>
  <si>
    <t>Gautam Singh</t>
  </si>
  <si>
    <t>Rounak Oberoi</t>
  </si>
  <si>
    <t xml:space="preserve">Harsh Oberoi </t>
  </si>
  <si>
    <t xml:space="preserve">Pradeep Singh </t>
  </si>
  <si>
    <t>Chetan Nawlani</t>
  </si>
  <si>
    <t>Karan Ahuja</t>
  </si>
  <si>
    <t>Mohit Punjabi</t>
  </si>
  <si>
    <t>Manish Narang</t>
  </si>
  <si>
    <t>Mukesh Bajaj</t>
  </si>
  <si>
    <t>Rajbeer Singh Shahi</t>
  </si>
  <si>
    <t>Rohan Kukreja</t>
  </si>
  <si>
    <t>Arun Kantrod</t>
  </si>
  <si>
    <t>Inder Bambani</t>
  </si>
  <si>
    <t>Abneesh Kirtani</t>
  </si>
  <si>
    <t>Samarth Pardesi</t>
  </si>
  <si>
    <t>Amit Thapar</t>
  </si>
  <si>
    <t>Vishal Kewlani</t>
  </si>
  <si>
    <t>Abhimanyu Nayyar</t>
  </si>
  <si>
    <t>Anuj Bindra</t>
  </si>
  <si>
    <t>Kailash Ahuja</t>
  </si>
  <si>
    <t>Anmol Kukreja</t>
  </si>
  <si>
    <t>Ruchit Kukreja</t>
  </si>
  <si>
    <t>Chirag Ahuja</t>
  </si>
  <si>
    <t>Yashank Goplani</t>
  </si>
  <si>
    <t>Ravinder Singh</t>
  </si>
  <si>
    <t>Sushil Ramnani</t>
  </si>
  <si>
    <t>Sandeep Khubchandani</t>
  </si>
  <si>
    <t>Deepak Makhija</t>
  </si>
  <si>
    <t>Hitesh Oberoi</t>
  </si>
  <si>
    <t>Gaurav Nayyar</t>
  </si>
  <si>
    <t>Jayesh Sachdev</t>
  </si>
  <si>
    <t>Kuldeep Grover</t>
  </si>
  <si>
    <t>Dhruv Sharma</t>
  </si>
  <si>
    <t>Sahil Matlai</t>
  </si>
  <si>
    <t>Akshad Vijjan</t>
  </si>
  <si>
    <t>Ritesh Dembla</t>
  </si>
  <si>
    <t>Honey Lalwani</t>
  </si>
  <si>
    <t>Vinay Narang</t>
  </si>
  <si>
    <t>Girish Asnani</t>
  </si>
  <si>
    <t>Surender Narang</t>
  </si>
  <si>
    <t>Pawan Talreja</t>
  </si>
  <si>
    <t>Jatin Dembla</t>
  </si>
  <si>
    <t>Harshad Talreja</t>
  </si>
  <si>
    <t>Vinit Kantrod</t>
  </si>
  <si>
    <t>Rahul Hardwani</t>
  </si>
  <si>
    <t>Bhavesh Sachdev</t>
  </si>
  <si>
    <t>Bunny Nawlani</t>
  </si>
  <si>
    <t>Mohit NAVLANI</t>
  </si>
  <si>
    <t>Mukesh Khubchandani</t>
  </si>
  <si>
    <t>Rishi Grover</t>
  </si>
  <si>
    <t>Sarbhjot Singh Digwa</t>
  </si>
  <si>
    <t>Vijay Wadhwa</t>
  </si>
  <si>
    <t>Sagar KUMAR</t>
  </si>
  <si>
    <t>Dinesh Thawani</t>
  </si>
  <si>
    <t>Karan Andani</t>
  </si>
  <si>
    <t>Umesh Kanjan</t>
  </si>
  <si>
    <t>Randeep AMAR</t>
  </si>
  <si>
    <t>Shubhang Khubchandani</t>
  </si>
  <si>
    <t>Purav oberoi</t>
  </si>
  <si>
    <t>Iresh Sahani</t>
  </si>
  <si>
    <t>Sawan Chhabra</t>
  </si>
  <si>
    <t>Gaurav Kantrod</t>
  </si>
  <si>
    <t>Nikky Bhagwani</t>
  </si>
  <si>
    <t>Aman TALREJA</t>
  </si>
  <si>
    <t>Jitesh Gulabani</t>
  </si>
  <si>
    <t>Ronak Kaisar</t>
  </si>
  <si>
    <t>Niraj Nawlani</t>
  </si>
  <si>
    <t>Akash Pamnani</t>
  </si>
  <si>
    <t>Saurabh Ahuja</t>
  </si>
  <si>
    <t>Varun Manik</t>
  </si>
  <si>
    <t>Bhavik Ahuja</t>
  </si>
  <si>
    <t>Kunal Santani</t>
  </si>
  <si>
    <t>Rahul Poptani</t>
  </si>
  <si>
    <t>Jatin Vijjan</t>
  </si>
  <si>
    <t>Hiten Nawlani</t>
  </si>
  <si>
    <t>Sahil Krishnani</t>
  </si>
  <si>
    <t>Ajay Ahuja</t>
  </si>
  <si>
    <t>Sudama Bhagwani</t>
  </si>
  <si>
    <t>Rudraksh Wadhwa</t>
  </si>
  <si>
    <t>Deepak Sharma</t>
  </si>
  <si>
    <t>Ritesh Hiranandani</t>
  </si>
  <si>
    <t>Ram LOHANI</t>
  </si>
  <si>
    <t>Lucky SAHANI</t>
  </si>
  <si>
    <t>Shobit Krishnani</t>
  </si>
  <si>
    <t>Dipak Arora</t>
  </si>
  <si>
    <t>Rupesh Kantrod</t>
  </si>
  <si>
    <t>Safal Chopra</t>
  </si>
  <si>
    <t>Kunal Chopda</t>
  </si>
  <si>
    <t>Jai Rohida</t>
  </si>
  <si>
    <t>Akshay Gulati</t>
  </si>
  <si>
    <t>Ankit Duggal</t>
  </si>
  <si>
    <t>Kunal Kirtani</t>
  </si>
  <si>
    <t>Sunny Sukheja</t>
  </si>
  <si>
    <t>Rishab Lakhwani</t>
  </si>
  <si>
    <t>Rohit Tanwani</t>
  </si>
  <si>
    <t>Rahul Punjabi</t>
  </si>
  <si>
    <t>Ritesh Bajaj</t>
  </si>
  <si>
    <t>Rahul Kachhwani</t>
  </si>
  <si>
    <t>Aakash Katariya</t>
  </si>
  <si>
    <t>Sachin Bhagwani</t>
  </si>
  <si>
    <t>Nitin G</t>
  </si>
  <si>
    <t>Tejas Jaggi</t>
  </si>
  <si>
    <t>Pratik Jaggi</t>
  </si>
  <si>
    <t>Sumesh Jaggi</t>
  </si>
  <si>
    <t>Pratham Kaurani</t>
  </si>
  <si>
    <t>Mahesh Narang</t>
  </si>
  <si>
    <t>Krishna Jaggi</t>
  </si>
  <si>
    <t>Narayan Arora</t>
  </si>
  <si>
    <t>Shivkumar Khurana</t>
  </si>
  <si>
    <t>Shubh Abott</t>
  </si>
  <si>
    <t>Amit Kukreja</t>
  </si>
  <si>
    <t>Karan Kukreja</t>
  </si>
  <si>
    <t>Jatin Sachdev</t>
  </si>
  <si>
    <t>Mohit Purswani</t>
  </si>
  <si>
    <t>Yogesh Japwani</t>
  </si>
  <si>
    <t>Hitesh Rajpal</t>
  </si>
  <si>
    <t>Manoj Dembla</t>
  </si>
  <si>
    <t>Nitesh Gabra</t>
  </si>
  <si>
    <t>Girish Sadwani</t>
  </si>
  <si>
    <t>Ashish Kochher</t>
  </si>
  <si>
    <t>Monish Chetwani</t>
  </si>
  <si>
    <t>Naman Khatri</t>
  </si>
  <si>
    <t>Vinod Bajaj</t>
  </si>
  <si>
    <t>Sumit Bajaj</t>
  </si>
  <si>
    <t>Karan Batra</t>
  </si>
  <si>
    <t>Sahil Bajaj</t>
  </si>
  <si>
    <t>Manindar SALUJA</t>
  </si>
  <si>
    <t>Rohit VIJJAN</t>
  </si>
  <si>
    <t>Prem Rohida</t>
  </si>
  <si>
    <t>Harshad Chawla</t>
  </si>
  <si>
    <t>Roshan TALREJA</t>
  </si>
  <si>
    <t>Amit Tekwani</t>
  </si>
  <si>
    <t>Nilesh TALREJA</t>
  </si>
  <si>
    <t>Darshan Mehtani</t>
  </si>
  <si>
    <t>Kartik Dodeja</t>
  </si>
  <si>
    <t>Sahil Dodeja</t>
  </si>
  <si>
    <t>Tanay Kumar</t>
  </si>
  <si>
    <t>Om Andani</t>
  </si>
  <si>
    <t>Naman Nawlani</t>
  </si>
  <si>
    <t>Pritam Singh</t>
  </si>
  <si>
    <t>Jasmit Singh</t>
  </si>
  <si>
    <t>Ravi Tanwani</t>
  </si>
  <si>
    <t>Krish Tanwani</t>
  </si>
  <si>
    <t>Sagar Sandhana</t>
  </si>
  <si>
    <t>Monish Ahuja</t>
  </si>
  <si>
    <t>Punit Vohra</t>
  </si>
  <si>
    <t>Sonu Gambhir</t>
  </si>
  <si>
    <t>Hitesh Darda</t>
  </si>
  <si>
    <t>Manish Jaswani</t>
  </si>
  <si>
    <t>Piyush Wadhwani</t>
  </si>
  <si>
    <t>Kunal Gambhir</t>
  </si>
  <si>
    <t>Rupesh Gulati</t>
  </si>
  <si>
    <t>Yogesh Dewan</t>
  </si>
  <si>
    <t>Akash Grover</t>
  </si>
  <si>
    <t>Jahan KHANNA</t>
  </si>
  <si>
    <t>Shibu Chetry</t>
  </si>
  <si>
    <t>Rohit Batheja</t>
  </si>
  <si>
    <t>Sumeet Andotra</t>
  </si>
  <si>
    <t>Nimish Gulati</t>
  </si>
  <si>
    <t>Harsh Hingorany</t>
  </si>
  <si>
    <t>Mohit Thawani</t>
  </si>
  <si>
    <t>Parab Gulati</t>
  </si>
  <si>
    <t>Akshay Kukreja</t>
  </si>
  <si>
    <t>Viraj Vijjan</t>
  </si>
  <si>
    <t>Anuj Vijjan</t>
  </si>
  <si>
    <t>Suresh Wadhwa</t>
  </si>
  <si>
    <t>Sushil Jaggi</t>
  </si>
  <si>
    <t>Deepesh Kantrod</t>
  </si>
  <si>
    <t>Piyush Kantrod</t>
  </si>
  <si>
    <t>Pratik Khanna</t>
  </si>
  <si>
    <t>Sherry Oberoi</t>
  </si>
  <si>
    <t>Vicky Kukreja</t>
  </si>
  <si>
    <t>Suraj Khosla</t>
  </si>
  <si>
    <t>Name</t>
  </si>
  <si>
    <t>Nitesh Jaggi</t>
  </si>
  <si>
    <t>Kunal Madhyan</t>
  </si>
  <si>
    <t>Sujal Narang</t>
  </si>
  <si>
    <t>Kunal Dodeja</t>
  </si>
  <si>
    <t>Abhishek wai</t>
  </si>
  <si>
    <t>Mahesh Ahuja</t>
  </si>
  <si>
    <t>Payment bhai</t>
  </si>
  <si>
    <t>OWNER</t>
  </si>
  <si>
    <t>RAHUL</t>
  </si>
  <si>
    <t>KUNAL</t>
  </si>
  <si>
    <t>KAILASH</t>
  </si>
  <si>
    <t>PENDING</t>
  </si>
  <si>
    <t>UNSOLD</t>
  </si>
  <si>
    <t>Row Labels</t>
  </si>
  <si>
    <t>Grand Total</t>
  </si>
  <si>
    <t>Count of Name</t>
  </si>
  <si>
    <t>RK</t>
  </si>
  <si>
    <t>JAGGI</t>
  </si>
  <si>
    <t>SANJOG</t>
  </si>
  <si>
    <t>DB</t>
  </si>
  <si>
    <t>KAMDA</t>
  </si>
  <si>
    <t>SMASHERS</t>
  </si>
  <si>
    <t>MK</t>
  </si>
  <si>
    <t>AAA</t>
  </si>
  <si>
    <t>ICONIC</t>
  </si>
  <si>
    <t>TEAM NAM</t>
  </si>
  <si>
    <t>KHALSA W</t>
  </si>
  <si>
    <t>KANTROD</t>
  </si>
  <si>
    <t>BGR</t>
  </si>
  <si>
    <t>SMASHER</t>
  </si>
  <si>
    <t>FEES REC</t>
  </si>
  <si>
    <t>Balance</t>
  </si>
  <si>
    <t>Total Fees</t>
  </si>
  <si>
    <t>topup</t>
  </si>
  <si>
    <t>Sponsors</t>
  </si>
  <si>
    <t>kamda</t>
  </si>
  <si>
    <t>tata</t>
  </si>
  <si>
    <t>amit kukreja</t>
  </si>
  <si>
    <t>bhavik</t>
  </si>
  <si>
    <t>ravi tanwani</t>
  </si>
  <si>
    <t>ather</t>
  </si>
  <si>
    <t>hitesh oberoi</t>
  </si>
  <si>
    <t>papan talreja</t>
  </si>
  <si>
    <t>kinger</t>
  </si>
  <si>
    <t>jaiku</t>
  </si>
  <si>
    <t>expected</t>
  </si>
  <si>
    <t>expenses</t>
  </si>
  <si>
    <t>ground</t>
  </si>
  <si>
    <t>mandap</t>
  </si>
  <si>
    <t>auction</t>
  </si>
  <si>
    <t>gifts</t>
  </si>
  <si>
    <t>akshay adv</t>
  </si>
  <si>
    <t>stationary</t>
  </si>
  <si>
    <t>sheets printing</t>
  </si>
  <si>
    <t>sound</t>
  </si>
  <si>
    <t>tea</t>
  </si>
  <si>
    <t>EXPECTED</t>
  </si>
  <si>
    <t>EXPENSES</t>
  </si>
  <si>
    <t>GROUND</t>
  </si>
  <si>
    <t>MANDAO</t>
  </si>
  <si>
    <t>AUCTION</t>
  </si>
  <si>
    <t>TROPHY</t>
  </si>
  <si>
    <t>BALL</t>
  </si>
  <si>
    <t>PRIZE MONEY</t>
  </si>
  <si>
    <t>UMPIRE</t>
  </si>
  <si>
    <t>TSHIRT</t>
  </si>
  <si>
    <t>YOUTUBE</t>
  </si>
  <si>
    <t>FLEXES</t>
  </si>
  <si>
    <t>MISC</t>
  </si>
  <si>
    <t>FORM FEES RCVD</t>
  </si>
  <si>
    <t>From teams</t>
  </si>
  <si>
    <t>KUNAL Bajaj</t>
  </si>
  <si>
    <t>KUNAL Tanwani</t>
  </si>
  <si>
    <t>SANDEEP</t>
  </si>
  <si>
    <t>SPONSOR</t>
  </si>
  <si>
    <t>NOT PLAYING</t>
  </si>
  <si>
    <t>Info</t>
  </si>
  <si>
    <t>TopUp</t>
  </si>
  <si>
    <t>Money rcvd</t>
  </si>
  <si>
    <t>toWhom</t>
  </si>
  <si>
    <t>RemBalance</t>
  </si>
  <si>
    <t>TeamFees</t>
  </si>
  <si>
    <t>TEAM FEES</t>
  </si>
  <si>
    <t>DB TIGERS</t>
  </si>
  <si>
    <t>ICONIC11</t>
  </si>
  <si>
    <t>KHALSA PUNJAB WARRIORS</t>
  </si>
  <si>
    <t>KANTROD KINGS</t>
  </si>
  <si>
    <t>MK DEFENDERS</t>
  </si>
  <si>
    <t>CHETAK KAMDA KINGS</t>
  </si>
  <si>
    <t>RK WARRIORS</t>
  </si>
  <si>
    <t>SANJOG WARRIORS</t>
  </si>
  <si>
    <t>SPONSORS</t>
  </si>
  <si>
    <t>Sponsorship</t>
  </si>
  <si>
    <t>to whom</t>
  </si>
  <si>
    <t>Money Out</t>
  </si>
  <si>
    <t>By Whom</t>
  </si>
  <si>
    <t>Money Spent</t>
  </si>
  <si>
    <t>Remaining Balance</t>
  </si>
  <si>
    <t>Form Fees rcvd</t>
  </si>
  <si>
    <t>Form Fees Rem</t>
  </si>
  <si>
    <t>Money Rcvd</t>
  </si>
  <si>
    <t>Expected</t>
  </si>
  <si>
    <t>MANDAP</t>
  </si>
  <si>
    <t>AKSHAY FLEX</t>
  </si>
  <si>
    <t>GIFTS</t>
  </si>
  <si>
    <t>STATIONARY</t>
  </si>
  <si>
    <t>SHEET PRINT</t>
  </si>
  <si>
    <t>SOUND AUCTION</t>
  </si>
  <si>
    <t>TEA</t>
  </si>
  <si>
    <t>Expected Expenses</t>
  </si>
  <si>
    <t>Short Till Date</t>
  </si>
  <si>
    <t>Expected Money To be rcvd</t>
  </si>
  <si>
    <t>EXCESS</t>
  </si>
  <si>
    <t>KANNU AND GROUP</t>
  </si>
  <si>
    <t>ATHER</t>
  </si>
  <si>
    <t>HITESH OBEROI</t>
  </si>
  <si>
    <t>JAIKU</t>
  </si>
  <si>
    <t>KINGER</t>
  </si>
  <si>
    <t>PAPAN TALERJA</t>
  </si>
  <si>
    <t>NEXUS GROUP</t>
  </si>
  <si>
    <t>MISCC</t>
  </si>
  <si>
    <t>TOTAL</t>
  </si>
  <si>
    <t>Form Fees Expected (180-2-21)</t>
  </si>
  <si>
    <t>TCB SEASON - 3</t>
  </si>
  <si>
    <t>BHAVIK AHUJA</t>
  </si>
  <si>
    <t>AMIT KUKREJA</t>
  </si>
  <si>
    <t>RAVI TANVANI</t>
  </si>
  <si>
    <t>HARSH BATRA</t>
  </si>
  <si>
    <t>TATA</t>
  </si>
  <si>
    <t>DAY 1</t>
  </si>
  <si>
    <t>DAY 2</t>
  </si>
  <si>
    <t>DAY 3</t>
  </si>
  <si>
    <t>VS</t>
  </si>
  <si>
    <t>(night)</t>
  </si>
  <si>
    <t>Vs</t>
  </si>
  <si>
    <t>GA1</t>
  </si>
  <si>
    <t>GA2</t>
  </si>
  <si>
    <t>GB3</t>
  </si>
  <si>
    <t>GB2</t>
  </si>
  <si>
    <t>GA3</t>
  </si>
  <si>
    <t>QF1</t>
  </si>
  <si>
    <t>QF2</t>
  </si>
  <si>
    <t>SF1</t>
  </si>
  <si>
    <t>SF2</t>
  </si>
  <si>
    <t>GB1</t>
  </si>
  <si>
    <t>FINAL</t>
  </si>
  <si>
    <t>PRITAM BHAGWANI</t>
  </si>
  <si>
    <t>AMIT THAPAR</t>
  </si>
  <si>
    <t>VISHAL KELWANI</t>
  </si>
  <si>
    <t>JAGGI CHALLENGERS</t>
  </si>
  <si>
    <t>CHALLENGERS</t>
  </si>
  <si>
    <t>RAHUL(10000)</t>
  </si>
  <si>
    <t>MISCC2</t>
  </si>
  <si>
    <t>RONAK KAISAR</t>
  </si>
  <si>
    <t>to ground</t>
  </si>
  <si>
    <t>kailash</t>
  </si>
  <si>
    <t>TO TSHIRT</t>
  </si>
  <si>
    <t>KUNAL (25000) , KAILASH (30000) ,Kunal (10000), harsh (20000)</t>
  </si>
  <si>
    <t>(70000)RAHUL , (20000+40000+30000) KAILASH</t>
  </si>
  <si>
    <t xml:space="preserve">KAILASH </t>
  </si>
  <si>
    <t>(15000)RAHUL , AMIT(10000) + FRAME(5000)</t>
  </si>
  <si>
    <t>KUNAL(15000+20000)</t>
  </si>
  <si>
    <t>RAVI (5500)</t>
  </si>
  <si>
    <t>RAHUL,KAILASH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</si>
</sst>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  <color rgb="FFFF0000"/>
      <color rgb="FFFF66FF"/>
      <color rgb="FFFF3B3B"/>
      <color rgb="FFFF505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un Manik" refreshedDate="45663.025503935183" createdVersion="8" refreshedVersion="8" minRefreshableVersion="3" recordCount="184" xr:uid="{5D00A1AB-C9C6-4FB0-A46B-5A3372564E3B}">
  <cacheSource type="worksheet">
    <worksheetSource ref="A1:B185" sheet="Fees"/>
  </cacheSource>
  <cacheFields count="2">
    <cacheField name="Name" numFmtId="0">
      <sharedItems/>
    </cacheField>
    <cacheField name="Payment bhai" numFmtId="0">
      <sharedItems count="9">
        <s v="KUNAL"/>
        <s v="RAHUL"/>
        <s v="UNSOLD"/>
        <s v="OWNER"/>
        <s v="PENDING"/>
        <s v="SPONSOR"/>
        <s v="SANDEEP"/>
        <s v="KAILASH"/>
        <s v="NOT PLAY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Aakash Katariya"/>
    <x v="0"/>
  </r>
  <r>
    <s v="Abhimanyu Nayyar"/>
    <x v="1"/>
  </r>
  <r>
    <s v="Abhishek wai"/>
    <x v="2"/>
  </r>
  <r>
    <s v="Abneesh Kirtani"/>
    <x v="3"/>
  </r>
  <r>
    <s v="Ajay Ahuja"/>
    <x v="0"/>
  </r>
  <r>
    <s v="Akash Grover"/>
    <x v="0"/>
  </r>
  <r>
    <s v="Akash Pamnani"/>
    <x v="4"/>
  </r>
  <r>
    <s v="Akshad Vijjan"/>
    <x v="0"/>
  </r>
  <r>
    <s v="Akshay Gulati"/>
    <x v="0"/>
  </r>
  <r>
    <s v="Akshay Kukreja"/>
    <x v="0"/>
  </r>
  <r>
    <s v="Aman TALREJA"/>
    <x v="4"/>
  </r>
  <r>
    <s v="Amit Kukreja"/>
    <x v="5"/>
  </r>
  <r>
    <s v="Amit Tekwani"/>
    <x v="0"/>
  </r>
  <r>
    <s v="Amit Thapar"/>
    <x v="0"/>
  </r>
  <r>
    <s v="Ankit Duggal"/>
    <x v="3"/>
  </r>
  <r>
    <s v="Anmol Kukreja"/>
    <x v="6"/>
  </r>
  <r>
    <s v="Anuj Bindra"/>
    <x v="1"/>
  </r>
  <r>
    <s v="Anuj Vijjan"/>
    <x v="0"/>
  </r>
  <r>
    <s v="Arun Kantrod"/>
    <x v="0"/>
  </r>
  <r>
    <s v="Ashish Kochher"/>
    <x v="0"/>
  </r>
  <r>
    <s v="Bhavesh Sachdev"/>
    <x v="0"/>
  </r>
  <r>
    <s v="Bhavik Ahuja"/>
    <x v="5"/>
  </r>
  <r>
    <s v="Bunny Nawlani"/>
    <x v="0"/>
  </r>
  <r>
    <s v="Chetan Nawlani"/>
    <x v="0"/>
  </r>
  <r>
    <s v="Chirag Ahuja"/>
    <x v="0"/>
  </r>
  <r>
    <s v="Darshan Mehtani"/>
    <x v="0"/>
  </r>
  <r>
    <s v="Deepak Makhija"/>
    <x v="1"/>
  </r>
  <r>
    <s v="Deepak Sharma"/>
    <x v="0"/>
  </r>
  <r>
    <s v="Deepesh Kantrod"/>
    <x v="3"/>
  </r>
  <r>
    <s v="Dhruv Sharma"/>
    <x v="7"/>
  </r>
  <r>
    <s v="Dinesh Thawani"/>
    <x v="0"/>
  </r>
  <r>
    <s v="Dipak Arora"/>
    <x v="0"/>
  </r>
  <r>
    <s v="Gaurav Kantrod"/>
    <x v="0"/>
  </r>
  <r>
    <s v="Gaurav Nayyar"/>
    <x v="0"/>
  </r>
  <r>
    <s v="Gautam Singh"/>
    <x v="1"/>
  </r>
  <r>
    <s v="Girish Asnani"/>
    <x v="1"/>
  </r>
  <r>
    <s v="Girish Sadwani"/>
    <x v="1"/>
  </r>
  <r>
    <s v="Harsh Hingorany"/>
    <x v="0"/>
  </r>
  <r>
    <s v="Harsh Oberoi "/>
    <x v="6"/>
  </r>
  <r>
    <s v="Harshad Chawla"/>
    <x v="2"/>
  </r>
  <r>
    <s v="Harshad Talreja"/>
    <x v="0"/>
  </r>
  <r>
    <s v="Hiten Nawlani"/>
    <x v="0"/>
  </r>
  <r>
    <s v="Hitesh Darda"/>
    <x v="0"/>
  </r>
  <r>
    <s v="Hitesh Oberoi"/>
    <x v="3"/>
  </r>
  <r>
    <s v="Hitesh Rajpal"/>
    <x v="0"/>
  </r>
  <r>
    <s v="Honey Lalwani"/>
    <x v="1"/>
  </r>
  <r>
    <s v="Inder Bambani"/>
    <x v="3"/>
  </r>
  <r>
    <s v="Iresh Sahani"/>
    <x v="0"/>
  </r>
  <r>
    <s v="Jahan KHANNA"/>
    <x v="0"/>
  </r>
  <r>
    <s v="Jai Rohida"/>
    <x v="0"/>
  </r>
  <r>
    <s v="Jasmit Singh"/>
    <x v="0"/>
  </r>
  <r>
    <s v="Jatin Dembla"/>
    <x v="0"/>
  </r>
  <r>
    <s v="Jatin Sachdev"/>
    <x v="0"/>
  </r>
  <r>
    <s v="Jatin Vijjan"/>
    <x v="3"/>
  </r>
  <r>
    <s v="Jayesh Sachdev"/>
    <x v="3"/>
  </r>
  <r>
    <s v="Jitesh Gulabani"/>
    <x v="4"/>
  </r>
  <r>
    <s v="Kailash Ahuja"/>
    <x v="0"/>
  </r>
  <r>
    <s v="Karan Ahuja"/>
    <x v="3"/>
  </r>
  <r>
    <s v="Karan Andani"/>
    <x v="0"/>
  </r>
  <r>
    <s v="Karan Batra"/>
    <x v="1"/>
  </r>
  <r>
    <s v="Karan Kukreja"/>
    <x v="0"/>
  </r>
  <r>
    <s v="Kartik Dodeja"/>
    <x v="0"/>
  </r>
  <r>
    <s v="Krish Tanwani"/>
    <x v="0"/>
  </r>
  <r>
    <s v="Krishna Jaggi"/>
    <x v="0"/>
  </r>
  <r>
    <s v="Kuldeep Grover"/>
    <x v="0"/>
  </r>
  <r>
    <s v="Kunal Chopda"/>
    <x v="0"/>
  </r>
  <r>
    <s v="Kunal Dodeja"/>
    <x v="1"/>
  </r>
  <r>
    <s v="Kunal Gambhir"/>
    <x v="0"/>
  </r>
  <r>
    <s v="Kunal Kirtani"/>
    <x v="0"/>
  </r>
  <r>
    <s v="Kunal Madhyan"/>
    <x v="0"/>
  </r>
  <r>
    <s v="Kunal Santani"/>
    <x v="0"/>
  </r>
  <r>
    <s v="Lucky SAHANI"/>
    <x v="0"/>
  </r>
  <r>
    <s v="Mahesh Ahuja"/>
    <x v="4"/>
  </r>
  <r>
    <s v="Mahesh Narang"/>
    <x v="0"/>
  </r>
  <r>
    <s v="Manindar SALUJA"/>
    <x v="1"/>
  </r>
  <r>
    <s v="Manish Jaswani"/>
    <x v="0"/>
  </r>
  <r>
    <s v="Manish Narang"/>
    <x v="3"/>
  </r>
  <r>
    <s v="Manoj Dembla"/>
    <x v="1"/>
  </r>
  <r>
    <s v="Mohit NAVLANI"/>
    <x v="3"/>
  </r>
  <r>
    <s v="Mohit Punjabi"/>
    <x v="3"/>
  </r>
  <r>
    <s v="Mohit Purswani"/>
    <x v="0"/>
  </r>
  <r>
    <s v="Mohit Thawani"/>
    <x v="0"/>
  </r>
  <r>
    <s v="Monish Ahuja"/>
    <x v="0"/>
  </r>
  <r>
    <s v="Monish Chetwani"/>
    <x v="0"/>
  </r>
  <r>
    <s v="Monish Khubchandani"/>
    <x v="0"/>
  </r>
  <r>
    <s v="Mukesh Bajaj"/>
    <x v="4"/>
  </r>
  <r>
    <s v="Mukesh Khubchandani"/>
    <x v="0"/>
  </r>
  <r>
    <s v="Naman Khatri"/>
    <x v="0"/>
  </r>
  <r>
    <s v="Naman Nawlani"/>
    <x v="0"/>
  </r>
  <r>
    <s v="Narayan Arora"/>
    <x v="0"/>
  </r>
  <r>
    <s v="KUNAL Bajaj"/>
    <x v="0"/>
  </r>
  <r>
    <s v="KUNAL Tanwani"/>
    <x v="0"/>
  </r>
  <r>
    <s v="Nikky Bhagwani"/>
    <x v="0"/>
  </r>
  <r>
    <s v="Nilesh TALREJA"/>
    <x v="0"/>
  </r>
  <r>
    <s v="Nimish Gulati"/>
    <x v="0"/>
  </r>
  <r>
    <s v="Niraj Nawlani"/>
    <x v="1"/>
  </r>
  <r>
    <s v="Nitesh Gabra"/>
    <x v="1"/>
  </r>
  <r>
    <s v="Nitesh Jaggi"/>
    <x v="3"/>
  </r>
  <r>
    <s v="Nitin G"/>
    <x v="0"/>
  </r>
  <r>
    <s v="Om Andani"/>
    <x v="0"/>
  </r>
  <r>
    <s v="Parab Gulati"/>
    <x v="0"/>
  </r>
  <r>
    <s v="Pawan Talreja"/>
    <x v="0"/>
  </r>
  <r>
    <s v="Piyush Kantrod"/>
    <x v="3"/>
  </r>
  <r>
    <s v="Piyush Wadhwani"/>
    <x v="0"/>
  </r>
  <r>
    <s v="Pradeep Singh "/>
    <x v="0"/>
  </r>
  <r>
    <s v="Pratham Kaurani"/>
    <x v="0"/>
  </r>
  <r>
    <s v="Pratik Jaggi"/>
    <x v="0"/>
  </r>
  <r>
    <s v="Pratik Khanna"/>
    <x v="3"/>
  </r>
  <r>
    <s v="Prem Rohida"/>
    <x v="0"/>
  </r>
  <r>
    <s v="Pritam Singh"/>
    <x v="0"/>
  </r>
  <r>
    <s v="Puneet Batra"/>
    <x v="3"/>
  </r>
  <r>
    <s v="Punit Vohra"/>
    <x v="0"/>
  </r>
  <r>
    <s v="Purav oberoi"/>
    <x v="0"/>
  </r>
  <r>
    <s v="Rahul Hardwani"/>
    <x v="0"/>
  </r>
  <r>
    <s v="Rahul Kachhwani"/>
    <x v="0"/>
  </r>
  <r>
    <s v="Rahul Poptani"/>
    <x v="1"/>
  </r>
  <r>
    <s v="Rahul Punjabi"/>
    <x v="0"/>
  </r>
  <r>
    <s v="Rajbeer Singh Shahi"/>
    <x v="0"/>
  </r>
  <r>
    <s v="Ram LOHANI"/>
    <x v="0"/>
  </r>
  <r>
    <s v="Randeep AMAR"/>
    <x v="0"/>
  </r>
  <r>
    <s v="Ravi Tanwani"/>
    <x v="0"/>
  </r>
  <r>
    <s v="Ravinder Singh"/>
    <x v="0"/>
  </r>
  <r>
    <s v="Rishab Lakhwani"/>
    <x v="0"/>
  </r>
  <r>
    <s v="Rishi Grover"/>
    <x v="0"/>
  </r>
  <r>
    <s v="Ritesh Bajaj"/>
    <x v="0"/>
  </r>
  <r>
    <s v="Ritesh Dembla"/>
    <x v="0"/>
  </r>
  <r>
    <s v="Ritesh Hiranandani"/>
    <x v="0"/>
  </r>
  <r>
    <s v="Rohan Kukreja"/>
    <x v="0"/>
  </r>
  <r>
    <s v="Rohit Batheja"/>
    <x v="0"/>
  </r>
  <r>
    <s v="Rohit Tanwani"/>
    <x v="0"/>
  </r>
  <r>
    <s v="Rohit VIJJAN"/>
    <x v="1"/>
  </r>
  <r>
    <s v="Ronak Kaisar"/>
    <x v="0"/>
  </r>
  <r>
    <s v="Roshan TALREJA"/>
    <x v="0"/>
  </r>
  <r>
    <s v="Rounak Oberoi"/>
    <x v="8"/>
  </r>
  <r>
    <s v="Ruchit Kukreja"/>
    <x v="6"/>
  </r>
  <r>
    <s v="Rudraksh Wadhwa"/>
    <x v="0"/>
  </r>
  <r>
    <s v="Rupesh Gulati"/>
    <x v="0"/>
  </r>
  <r>
    <s v="Rupesh Kantrod"/>
    <x v="0"/>
  </r>
  <r>
    <s v="Sachin Bhagwani"/>
    <x v="0"/>
  </r>
  <r>
    <s v="Safal Chopra"/>
    <x v="0"/>
  </r>
  <r>
    <s v="Sagar KUMAR"/>
    <x v="0"/>
  </r>
  <r>
    <s v="Sagar Sandhana"/>
    <x v="0"/>
  </r>
  <r>
    <s v="Sahil Bajaj"/>
    <x v="1"/>
  </r>
  <r>
    <s v="Sahil Dodeja"/>
    <x v="0"/>
  </r>
  <r>
    <s v="Sahil Krishnani"/>
    <x v="0"/>
  </r>
  <r>
    <s v="Sahil Matlai"/>
    <x v="0"/>
  </r>
  <r>
    <s v="Samarth Pardesi"/>
    <x v="7"/>
  </r>
  <r>
    <s v="Sandeep Khubchandani"/>
    <x v="3"/>
  </r>
  <r>
    <s v="Sarbhjot Singh Digwa"/>
    <x v="1"/>
  </r>
  <r>
    <s v="Saurabh Ahuja"/>
    <x v="0"/>
  </r>
  <r>
    <s v="Sawan Chhabra"/>
    <x v="0"/>
  </r>
  <r>
    <s v="Sherry Oberoi"/>
    <x v="3"/>
  </r>
  <r>
    <s v="Shibu Chetry"/>
    <x v="0"/>
  </r>
  <r>
    <s v="Shivkumar Khurana"/>
    <x v="0"/>
  </r>
  <r>
    <s v="Shobit Krishnani"/>
    <x v="8"/>
  </r>
  <r>
    <s v="Shubh Abott"/>
    <x v="0"/>
  </r>
  <r>
    <s v="Shubhang Khubchandani"/>
    <x v="1"/>
  </r>
  <r>
    <s v="Sonu Gambhir"/>
    <x v="0"/>
  </r>
  <r>
    <s v="Sudama Bhagwani"/>
    <x v="0"/>
  </r>
  <r>
    <s v="Sujal Narang"/>
    <x v="1"/>
  </r>
  <r>
    <s v="Sumeet Andotra"/>
    <x v="0"/>
  </r>
  <r>
    <s v="Sumesh Jaggi"/>
    <x v="0"/>
  </r>
  <r>
    <s v="Sumit Bajaj"/>
    <x v="1"/>
  </r>
  <r>
    <s v="Sunny Sukheja"/>
    <x v="1"/>
  </r>
  <r>
    <s v="Suraj Khosla"/>
    <x v="3"/>
  </r>
  <r>
    <s v="Surender Narang"/>
    <x v="0"/>
  </r>
  <r>
    <s v="Suresh Wadhwa"/>
    <x v="3"/>
  </r>
  <r>
    <s v="Sushil Jaggi"/>
    <x v="3"/>
  </r>
  <r>
    <s v="Sushil Ramnani"/>
    <x v="0"/>
  </r>
  <r>
    <s v="Tanay Kumar"/>
    <x v="0"/>
  </r>
  <r>
    <s v="Tejas Jaggi"/>
    <x v="0"/>
  </r>
  <r>
    <s v="Ujwal Nawlani"/>
    <x v="6"/>
  </r>
  <r>
    <s v="Umesh Kanjan"/>
    <x v="1"/>
  </r>
  <r>
    <s v="Varun Manik"/>
    <x v="0"/>
  </r>
  <r>
    <s v="Vicky Kukreja"/>
    <x v="3"/>
  </r>
  <r>
    <s v="Vijay Wadhwa"/>
    <x v="0"/>
  </r>
  <r>
    <s v="Vinay Narang"/>
    <x v="0"/>
  </r>
  <r>
    <s v="Vinit Kantrod"/>
    <x v="1"/>
  </r>
  <r>
    <s v="Vinod Bajaj"/>
    <x v="1"/>
  </r>
  <r>
    <s v="Viraj Vijjan"/>
    <x v="0"/>
  </r>
  <r>
    <s v="Vishal Kewlani"/>
    <x v="0"/>
  </r>
  <r>
    <s v="Yashank Goplani"/>
    <x v="0"/>
  </r>
  <r>
    <s v="Yogesh Dewan"/>
    <x v="0"/>
  </r>
  <r>
    <s v="Yogesh Japwani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3AFBC-0FA0-4D50-BA57-52080B3200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5:P15" firstHeaderRow="1" firstDataRow="1" firstDataCol="1"/>
  <pivotFields count="2">
    <pivotField dataField="1" showAll="0"/>
    <pivotField axis="axisRow" showAll="0">
      <items count="10">
        <item x="7"/>
        <item x="0"/>
        <item x="8"/>
        <item x="3"/>
        <item x="4"/>
        <item x="1"/>
        <item x="6"/>
        <item x="5"/>
        <item x="2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89C7-9E33-4237-BF64-69425F33CB43}">
  <dimension ref="A1:P185"/>
  <sheetViews>
    <sheetView workbookViewId="0">
      <selection activeCell="G17" sqref="G17"/>
    </sheetView>
  </sheetViews>
  <sheetFormatPr defaultRowHeight="14.4" x14ac:dyDescent="0.3"/>
  <cols>
    <col min="1" max="1" width="24.88671875" bestFit="1" customWidth="1"/>
    <col min="2" max="2" width="18.21875" bestFit="1" customWidth="1"/>
    <col min="15" max="15" width="12.44140625" bestFit="1" customWidth="1"/>
    <col min="16" max="16" width="13.21875" bestFit="1" customWidth="1"/>
    <col min="17" max="17" width="12.44140625" bestFit="1" customWidth="1"/>
    <col min="18" max="18" width="13.21875" bestFit="1" customWidth="1"/>
  </cols>
  <sheetData>
    <row r="1" spans="1:16" ht="15.6" x14ac:dyDescent="0.3">
      <c r="A1" s="1" t="s">
        <v>176</v>
      </c>
      <c r="B1" s="1" t="s">
        <v>183</v>
      </c>
    </row>
    <row r="2" spans="1:16" ht="15.6" x14ac:dyDescent="0.3">
      <c r="A2" s="2" t="s">
        <v>101</v>
      </c>
      <c r="B2" s="1" t="s">
        <v>186</v>
      </c>
    </row>
    <row r="3" spans="1:16" ht="15.6" x14ac:dyDescent="0.3">
      <c r="A3" s="3" t="s">
        <v>20</v>
      </c>
      <c r="B3" s="9" t="s">
        <v>185</v>
      </c>
    </row>
    <row r="4" spans="1:16" ht="15.6" x14ac:dyDescent="0.3">
      <c r="A4" s="3" t="s">
        <v>181</v>
      </c>
      <c r="B4" s="9" t="s">
        <v>189</v>
      </c>
    </row>
    <row r="5" spans="1:16" ht="15.6" x14ac:dyDescent="0.3">
      <c r="A5" s="4" t="s">
        <v>16</v>
      </c>
      <c r="B5" s="9" t="s">
        <v>184</v>
      </c>
      <c r="O5" s="10" t="s">
        <v>190</v>
      </c>
      <c r="P5" t="s">
        <v>192</v>
      </c>
    </row>
    <row r="6" spans="1:16" ht="15.6" x14ac:dyDescent="0.3">
      <c r="A6" s="5" t="s">
        <v>79</v>
      </c>
      <c r="B6" s="1" t="s">
        <v>186</v>
      </c>
      <c r="O6" s="11" t="s">
        <v>187</v>
      </c>
      <c r="P6">
        <v>2</v>
      </c>
    </row>
    <row r="7" spans="1:16" ht="15.6" x14ac:dyDescent="0.3">
      <c r="A7" s="6" t="s">
        <v>156</v>
      </c>
      <c r="B7" s="1" t="s">
        <v>186</v>
      </c>
      <c r="O7" s="11" t="s">
        <v>186</v>
      </c>
      <c r="P7">
        <v>122</v>
      </c>
    </row>
    <row r="8" spans="1:16" ht="15.6" x14ac:dyDescent="0.3">
      <c r="A8" s="2" t="s">
        <v>70</v>
      </c>
      <c r="B8" s="1" t="s">
        <v>185</v>
      </c>
      <c r="O8" s="11" t="s">
        <v>252</v>
      </c>
      <c r="P8">
        <v>2</v>
      </c>
    </row>
    <row r="9" spans="1:16" ht="15.6" x14ac:dyDescent="0.3">
      <c r="A9" s="5" t="s">
        <v>37</v>
      </c>
      <c r="B9" s="1" t="s">
        <v>186</v>
      </c>
      <c r="O9" s="11" t="s">
        <v>184</v>
      </c>
      <c r="P9">
        <v>21</v>
      </c>
    </row>
    <row r="10" spans="1:16" ht="15.6" x14ac:dyDescent="0.3">
      <c r="A10" s="6" t="s">
        <v>92</v>
      </c>
      <c r="B10" s="1" t="s">
        <v>186</v>
      </c>
      <c r="O10" s="11" t="s">
        <v>188</v>
      </c>
      <c r="P10">
        <v>5</v>
      </c>
    </row>
    <row r="11" spans="1:16" ht="15.6" x14ac:dyDescent="0.3">
      <c r="A11" s="5" t="s">
        <v>165</v>
      </c>
      <c r="B11" s="1" t="s">
        <v>186</v>
      </c>
      <c r="O11" s="11" t="s">
        <v>185</v>
      </c>
      <c r="P11">
        <v>24</v>
      </c>
    </row>
    <row r="12" spans="1:16" ht="15.6" x14ac:dyDescent="0.3">
      <c r="A12" s="5" t="s">
        <v>66</v>
      </c>
      <c r="B12" s="1" t="s">
        <v>185</v>
      </c>
      <c r="O12" s="11" t="s">
        <v>250</v>
      </c>
      <c r="P12">
        <v>4</v>
      </c>
    </row>
    <row r="13" spans="1:16" ht="15.6" x14ac:dyDescent="0.3">
      <c r="A13" s="2" t="s">
        <v>113</v>
      </c>
      <c r="B13" s="1" t="s">
        <v>251</v>
      </c>
      <c r="O13" s="11" t="s">
        <v>251</v>
      </c>
      <c r="P13">
        <v>2</v>
      </c>
    </row>
    <row r="14" spans="1:16" ht="15.6" x14ac:dyDescent="0.3">
      <c r="A14" s="2" t="s">
        <v>134</v>
      </c>
      <c r="B14" s="1" t="s">
        <v>186</v>
      </c>
      <c r="O14" s="11" t="s">
        <v>189</v>
      </c>
      <c r="P14">
        <v>2</v>
      </c>
    </row>
    <row r="15" spans="1:16" ht="15.6" x14ac:dyDescent="0.3">
      <c r="A15" s="3" t="s">
        <v>18</v>
      </c>
      <c r="B15" s="9" t="s">
        <v>186</v>
      </c>
      <c r="O15" s="11" t="s">
        <v>191</v>
      </c>
      <c r="P15">
        <v>184</v>
      </c>
    </row>
    <row r="16" spans="1:16" ht="15.6" x14ac:dyDescent="0.3">
      <c r="A16" s="2" t="s">
        <v>93</v>
      </c>
      <c r="B16" s="1" t="s">
        <v>184</v>
      </c>
    </row>
    <row r="17" spans="1:2" ht="15.6" x14ac:dyDescent="0.3">
      <c r="A17" s="3" t="s">
        <v>23</v>
      </c>
      <c r="B17" s="9" t="s">
        <v>250</v>
      </c>
    </row>
    <row r="18" spans="1:2" ht="15.6" x14ac:dyDescent="0.3">
      <c r="A18" s="3" t="s">
        <v>21</v>
      </c>
      <c r="B18" s="9" t="s">
        <v>185</v>
      </c>
    </row>
    <row r="19" spans="1:2" ht="15.6" x14ac:dyDescent="0.3">
      <c r="A19" s="2" t="s">
        <v>167</v>
      </c>
      <c r="B19" s="1" t="s">
        <v>186</v>
      </c>
    </row>
    <row r="20" spans="1:2" ht="15.6" x14ac:dyDescent="0.3">
      <c r="A20" s="3" t="s">
        <v>14</v>
      </c>
      <c r="B20" s="9" t="s">
        <v>186</v>
      </c>
    </row>
    <row r="21" spans="1:2" ht="15.6" x14ac:dyDescent="0.3">
      <c r="A21" s="2" t="s">
        <v>122</v>
      </c>
      <c r="B21" s="1" t="s">
        <v>186</v>
      </c>
    </row>
    <row r="22" spans="1:2" ht="15.6" x14ac:dyDescent="0.3">
      <c r="A22" s="5" t="s">
        <v>48</v>
      </c>
      <c r="B22" s="1" t="s">
        <v>186</v>
      </c>
    </row>
    <row r="23" spans="1:2" ht="15.6" x14ac:dyDescent="0.3">
      <c r="A23" s="5" t="s">
        <v>73</v>
      </c>
      <c r="B23" s="1" t="s">
        <v>251</v>
      </c>
    </row>
    <row r="24" spans="1:2" ht="15.6" x14ac:dyDescent="0.3">
      <c r="A24" s="2" t="s">
        <v>49</v>
      </c>
      <c r="B24" s="1" t="s">
        <v>186</v>
      </c>
    </row>
    <row r="25" spans="1:2" ht="15.6" x14ac:dyDescent="0.3">
      <c r="A25" s="4" t="s">
        <v>7</v>
      </c>
      <c r="B25" s="9" t="s">
        <v>186</v>
      </c>
    </row>
    <row r="26" spans="1:2" ht="15.6" x14ac:dyDescent="0.3">
      <c r="A26" s="4" t="s">
        <v>25</v>
      </c>
      <c r="B26" s="9" t="s">
        <v>186</v>
      </c>
    </row>
    <row r="27" spans="1:2" ht="15.6" x14ac:dyDescent="0.3">
      <c r="A27" s="5" t="s">
        <v>136</v>
      </c>
      <c r="B27" s="1" t="s">
        <v>186</v>
      </c>
    </row>
    <row r="28" spans="1:2" ht="15.6" x14ac:dyDescent="0.3">
      <c r="A28" s="5" t="s">
        <v>30</v>
      </c>
      <c r="B28" s="1" t="s">
        <v>185</v>
      </c>
    </row>
    <row r="29" spans="1:2" ht="15.6" x14ac:dyDescent="0.3">
      <c r="A29" s="2" t="s">
        <v>82</v>
      </c>
      <c r="B29" s="1" t="s">
        <v>186</v>
      </c>
    </row>
    <row r="30" spans="1:2" ht="15.6" x14ac:dyDescent="0.3">
      <c r="A30" s="2" t="s">
        <v>170</v>
      </c>
      <c r="B30" s="1" t="s">
        <v>184</v>
      </c>
    </row>
    <row r="31" spans="1:2" ht="15.6" x14ac:dyDescent="0.3">
      <c r="A31" s="5" t="s">
        <v>35</v>
      </c>
      <c r="B31" s="1" t="s">
        <v>187</v>
      </c>
    </row>
    <row r="32" spans="1:2" ht="15.6" x14ac:dyDescent="0.3">
      <c r="A32" s="2" t="s">
        <v>56</v>
      </c>
      <c r="B32" s="1" t="s">
        <v>186</v>
      </c>
    </row>
    <row r="33" spans="1:2" ht="15.6" x14ac:dyDescent="0.3">
      <c r="A33" s="5" t="s">
        <v>87</v>
      </c>
      <c r="B33" s="1" t="s">
        <v>186</v>
      </c>
    </row>
    <row r="34" spans="1:2" ht="15.6" x14ac:dyDescent="0.3">
      <c r="A34" s="5" t="s">
        <v>64</v>
      </c>
      <c r="B34" s="1" t="s">
        <v>186</v>
      </c>
    </row>
    <row r="35" spans="1:2" ht="15.6" x14ac:dyDescent="0.3">
      <c r="A35" s="2" t="s">
        <v>32</v>
      </c>
      <c r="B35" s="1" t="s">
        <v>186</v>
      </c>
    </row>
    <row r="36" spans="1:2" ht="15.6" x14ac:dyDescent="0.3">
      <c r="A36" s="4" t="s">
        <v>3</v>
      </c>
      <c r="B36" s="9" t="s">
        <v>185</v>
      </c>
    </row>
    <row r="37" spans="1:2" ht="15.6" x14ac:dyDescent="0.3">
      <c r="A37" s="5" t="s">
        <v>41</v>
      </c>
      <c r="B37" s="1" t="s">
        <v>185</v>
      </c>
    </row>
    <row r="38" spans="1:2" ht="15.6" x14ac:dyDescent="0.3">
      <c r="A38" s="5" t="s">
        <v>121</v>
      </c>
      <c r="B38" s="1" t="s">
        <v>185</v>
      </c>
    </row>
    <row r="39" spans="1:2" ht="15.6" x14ac:dyDescent="0.3">
      <c r="A39" s="2" t="s">
        <v>162</v>
      </c>
      <c r="B39" s="1" t="s">
        <v>186</v>
      </c>
    </row>
    <row r="40" spans="1:2" ht="15.6" x14ac:dyDescent="0.3">
      <c r="A40" s="3" t="s">
        <v>5</v>
      </c>
      <c r="B40" s="9" t="s">
        <v>250</v>
      </c>
    </row>
    <row r="41" spans="1:2" ht="15.6" x14ac:dyDescent="0.3">
      <c r="A41" s="2" t="s">
        <v>132</v>
      </c>
      <c r="B41" s="1" t="s">
        <v>189</v>
      </c>
    </row>
    <row r="42" spans="1:2" ht="15.6" x14ac:dyDescent="0.3">
      <c r="A42" s="5" t="s">
        <v>45</v>
      </c>
      <c r="B42" s="1" t="s">
        <v>186</v>
      </c>
    </row>
    <row r="43" spans="1:2" ht="15.6" x14ac:dyDescent="0.3">
      <c r="A43" s="2" t="s">
        <v>77</v>
      </c>
      <c r="B43" s="1" t="s">
        <v>186</v>
      </c>
    </row>
    <row r="44" spans="1:2" ht="15.6" x14ac:dyDescent="0.3">
      <c r="A44" s="2" t="s">
        <v>150</v>
      </c>
      <c r="B44" s="1" t="s">
        <v>186</v>
      </c>
    </row>
    <row r="45" spans="1:2" ht="15.6" x14ac:dyDescent="0.3">
      <c r="A45" s="2" t="s">
        <v>31</v>
      </c>
      <c r="B45" s="1" t="s">
        <v>184</v>
      </c>
    </row>
    <row r="46" spans="1:2" ht="15.6" x14ac:dyDescent="0.3">
      <c r="A46" s="5" t="s">
        <v>118</v>
      </c>
      <c r="B46" s="1" t="s">
        <v>186</v>
      </c>
    </row>
    <row r="47" spans="1:2" ht="15.6" x14ac:dyDescent="0.3">
      <c r="A47" s="5" t="s">
        <v>39</v>
      </c>
      <c r="B47" s="1" t="s">
        <v>185</v>
      </c>
    </row>
    <row r="48" spans="1:2" ht="15.6" x14ac:dyDescent="0.3">
      <c r="A48" s="3" t="s">
        <v>15</v>
      </c>
      <c r="B48" s="9" t="s">
        <v>184</v>
      </c>
    </row>
    <row r="49" spans="1:2" ht="15.6" x14ac:dyDescent="0.3">
      <c r="A49" s="5" t="s">
        <v>62</v>
      </c>
      <c r="B49" s="1" t="s">
        <v>186</v>
      </c>
    </row>
    <row r="50" spans="1:2" ht="15.6" x14ac:dyDescent="0.3">
      <c r="A50" s="2" t="s">
        <v>157</v>
      </c>
      <c r="B50" s="1" t="s">
        <v>186</v>
      </c>
    </row>
    <row r="51" spans="1:2" ht="15.6" x14ac:dyDescent="0.3">
      <c r="A51" s="6" t="s">
        <v>91</v>
      </c>
      <c r="B51" s="1" t="s">
        <v>186</v>
      </c>
    </row>
    <row r="52" spans="1:2" ht="15.6" x14ac:dyDescent="0.3">
      <c r="A52" s="5" t="s">
        <v>143</v>
      </c>
      <c r="B52" s="1" t="s">
        <v>186</v>
      </c>
    </row>
    <row r="53" spans="1:2" ht="15.6" x14ac:dyDescent="0.3">
      <c r="A53" s="2" t="s">
        <v>44</v>
      </c>
      <c r="B53" s="1" t="s">
        <v>186</v>
      </c>
    </row>
    <row r="54" spans="1:2" ht="15.6" x14ac:dyDescent="0.3">
      <c r="A54" s="5" t="s">
        <v>115</v>
      </c>
      <c r="B54" s="1" t="s">
        <v>186</v>
      </c>
    </row>
    <row r="55" spans="1:2" ht="15.6" x14ac:dyDescent="0.3">
      <c r="A55" s="2" t="s">
        <v>76</v>
      </c>
      <c r="B55" s="1" t="s">
        <v>184</v>
      </c>
    </row>
    <row r="56" spans="1:2" ht="15.6" x14ac:dyDescent="0.3">
      <c r="A56" s="5" t="s">
        <v>33</v>
      </c>
      <c r="B56" s="1" t="s">
        <v>184</v>
      </c>
    </row>
    <row r="57" spans="1:2" ht="15.6" x14ac:dyDescent="0.3">
      <c r="A57" s="2" t="s">
        <v>67</v>
      </c>
      <c r="B57" s="1" t="s">
        <v>188</v>
      </c>
    </row>
    <row r="58" spans="1:2" ht="15.6" x14ac:dyDescent="0.3">
      <c r="A58" s="4" t="s">
        <v>22</v>
      </c>
      <c r="B58" s="9" t="s">
        <v>186</v>
      </c>
    </row>
    <row r="59" spans="1:2" ht="15.6" x14ac:dyDescent="0.3">
      <c r="A59" s="3" t="s">
        <v>8</v>
      </c>
      <c r="B59" s="9" t="s">
        <v>184</v>
      </c>
    </row>
    <row r="60" spans="1:2" ht="15.6" x14ac:dyDescent="0.3">
      <c r="A60" s="5" t="s">
        <v>57</v>
      </c>
      <c r="B60" s="1" t="s">
        <v>186</v>
      </c>
    </row>
    <row r="61" spans="1:2" ht="15.6" x14ac:dyDescent="0.3">
      <c r="A61" s="5" t="s">
        <v>127</v>
      </c>
      <c r="B61" s="1" t="s">
        <v>185</v>
      </c>
    </row>
    <row r="62" spans="1:2" ht="15.6" x14ac:dyDescent="0.3">
      <c r="A62" s="2" t="s">
        <v>114</v>
      </c>
      <c r="B62" s="1" t="s">
        <v>186</v>
      </c>
    </row>
    <row r="63" spans="1:2" ht="15.6" x14ac:dyDescent="0.3">
      <c r="A63" s="5" t="s">
        <v>137</v>
      </c>
      <c r="B63" s="1" t="s">
        <v>186</v>
      </c>
    </row>
    <row r="64" spans="1:2" ht="15.6" x14ac:dyDescent="0.3">
      <c r="A64" s="2" t="s">
        <v>145</v>
      </c>
      <c r="B64" s="1" t="s">
        <v>186</v>
      </c>
    </row>
    <row r="65" spans="1:2" ht="15.6" x14ac:dyDescent="0.3">
      <c r="A65" s="5" t="s">
        <v>109</v>
      </c>
      <c r="B65" s="1" t="s">
        <v>186</v>
      </c>
    </row>
    <row r="66" spans="1:2" ht="15.6" x14ac:dyDescent="0.3">
      <c r="A66" s="5" t="s">
        <v>34</v>
      </c>
      <c r="B66" s="1" t="s">
        <v>186</v>
      </c>
    </row>
    <row r="67" spans="1:2" ht="15.6" x14ac:dyDescent="0.3">
      <c r="A67" s="2" t="s">
        <v>90</v>
      </c>
      <c r="B67" s="1" t="s">
        <v>186</v>
      </c>
    </row>
    <row r="68" spans="1:2" ht="15.6" x14ac:dyDescent="0.3">
      <c r="A68" s="3" t="s">
        <v>180</v>
      </c>
      <c r="B68" s="9" t="s">
        <v>185</v>
      </c>
    </row>
    <row r="69" spans="1:2" ht="15.6" x14ac:dyDescent="0.3">
      <c r="A69" s="5" t="s">
        <v>153</v>
      </c>
      <c r="B69" s="1" t="s">
        <v>186</v>
      </c>
    </row>
    <row r="70" spans="1:2" ht="15.6" x14ac:dyDescent="0.3">
      <c r="A70" s="5" t="s">
        <v>94</v>
      </c>
      <c r="B70" s="1" t="s">
        <v>186</v>
      </c>
    </row>
    <row r="71" spans="1:2" ht="15.6" x14ac:dyDescent="0.3">
      <c r="A71" s="3" t="s">
        <v>178</v>
      </c>
      <c r="B71" s="9" t="s">
        <v>186</v>
      </c>
    </row>
    <row r="72" spans="1:2" ht="15.6" x14ac:dyDescent="0.3">
      <c r="A72" s="2" t="s">
        <v>74</v>
      </c>
      <c r="B72" s="1" t="s">
        <v>186</v>
      </c>
    </row>
    <row r="73" spans="1:2" ht="15.6" x14ac:dyDescent="0.3">
      <c r="A73" s="2" t="s">
        <v>85</v>
      </c>
      <c r="B73" s="1" t="s">
        <v>186</v>
      </c>
    </row>
    <row r="74" spans="1:2" ht="15.6" x14ac:dyDescent="0.3">
      <c r="A74" s="5" t="s">
        <v>182</v>
      </c>
      <c r="B74" s="1" t="s">
        <v>188</v>
      </c>
    </row>
    <row r="75" spans="1:2" ht="15.6" x14ac:dyDescent="0.3">
      <c r="A75" s="5" t="s">
        <v>108</v>
      </c>
      <c r="B75" s="1" t="s">
        <v>186</v>
      </c>
    </row>
    <row r="76" spans="1:2" ht="15.6" x14ac:dyDescent="0.3">
      <c r="A76" s="5" t="s">
        <v>129</v>
      </c>
      <c r="B76" s="1" t="s">
        <v>185</v>
      </c>
    </row>
    <row r="77" spans="1:2" ht="15.6" x14ac:dyDescent="0.3">
      <c r="A77" s="2" t="s">
        <v>151</v>
      </c>
      <c r="B77" s="1" t="s">
        <v>186</v>
      </c>
    </row>
    <row r="78" spans="1:2" ht="15.6" x14ac:dyDescent="0.3">
      <c r="A78" s="3" t="s">
        <v>10</v>
      </c>
      <c r="B78" s="9" t="s">
        <v>184</v>
      </c>
    </row>
    <row r="79" spans="1:2" ht="15.6" x14ac:dyDescent="0.3">
      <c r="A79" s="5" t="s">
        <v>119</v>
      </c>
      <c r="B79" s="1" t="s">
        <v>185</v>
      </c>
    </row>
    <row r="80" spans="1:2" ht="15.6" x14ac:dyDescent="0.3">
      <c r="A80" s="2" t="s">
        <v>50</v>
      </c>
      <c r="B80" s="1" t="s">
        <v>184</v>
      </c>
    </row>
    <row r="81" spans="1:2" ht="15.6" x14ac:dyDescent="0.3">
      <c r="A81" s="3" t="s">
        <v>9</v>
      </c>
      <c r="B81" s="9" t="s">
        <v>184</v>
      </c>
    </row>
    <row r="82" spans="1:2" ht="15.6" x14ac:dyDescent="0.3">
      <c r="A82" s="5" t="s">
        <v>116</v>
      </c>
      <c r="B82" s="1" t="s">
        <v>186</v>
      </c>
    </row>
    <row r="83" spans="1:2" ht="15.6" x14ac:dyDescent="0.3">
      <c r="A83" s="2" t="s">
        <v>163</v>
      </c>
      <c r="B83" s="1" t="s">
        <v>186</v>
      </c>
    </row>
    <row r="84" spans="1:2" ht="15.6" x14ac:dyDescent="0.3">
      <c r="A84" s="5" t="s">
        <v>147</v>
      </c>
      <c r="B84" s="1" t="s">
        <v>186</v>
      </c>
    </row>
    <row r="85" spans="1:2" ht="15.6" x14ac:dyDescent="0.3">
      <c r="A85" s="2" t="s">
        <v>123</v>
      </c>
      <c r="B85" s="1" t="s">
        <v>186</v>
      </c>
    </row>
    <row r="86" spans="1:2" ht="15.6" x14ac:dyDescent="0.3">
      <c r="A86" s="4" t="s">
        <v>2</v>
      </c>
      <c r="B86" s="9" t="s">
        <v>186</v>
      </c>
    </row>
    <row r="87" spans="1:2" ht="15.6" x14ac:dyDescent="0.3">
      <c r="A87" s="3" t="s">
        <v>11</v>
      </c>
      <c r="B87" s="9" t="s">
        <v>185</v>
      </c>
    </row>
    <row r="88" spans="1:2" ht="15.6" x14ac:dyDescent="0.3">
      <c r="A88" s="2" t="s">
        <v>51</v>
      </c>
      <c r="B88" s="1" t="s">
        <v>186</v>
      </c>
    </row>
    <row r="89" spans="1:2" ht="15.6" x14ac:dyDescent="0.3">
      <c r="A89" s="5" t="s">
        <v>124</v>
      </c>
      <c r="B89" s="1" t="s">
        <v>186</v>
      </c>
    </row>
    <row r="90" spans="1:2" ht="15.6" x14ac:dyDescent="0.3">
      <c r="A90" s="5" t="s">
        <v>141</v>
      </c>
      <c r="B90" s="1" t="s">
        <v>186</v>
      </c>
    </row>
    <row r="91" spans="1:2" ht="15.6" x14ac:dyDescent="0.3">
      <c r="A91" s="2" t="s">
        <v>110</v>
      </c>
      <c r="B91" s="1" t="s">
        <v>186</v>
      </c>
    </row>
    <row r="92" spans="1:2" ht="15.6" x14ac:dyDescent="0.3">
      <c r="A92" s="5" t="s">
        <v>248</v>
      </c>
      <c r="B92" s="1" t="s">
        <v>186</v>
      </c>
    </row>
    <row r="93" spans="1:2" ht="15.6" x14ac:dyDescent="0.3">
      <c r="A93" s="5" t="s">
        <v>249</v>
      </c>
      <c r="B93" s="1" t="s">
        <v>186</v>
      </c>
    </row>
    <row r="94" spans="1:2" ht="15.6" x14ac:dyDescent="0.3">
      <c r="A94" s="2" t="s">
        <v>65</v>
      </c>
      <c r="B94" s="1" t="s">
        <v>186</v>
      </c>
    </row>
    <row r="95" spans="1:2" ht="15.6" x14ac:dyDescent="0.3">
      <c r="A95" s="2" t="s">
        <v>135</v>
      </c>
      <c r="B95" s="1" t="s">
        <v>186</v>
      </c>
    </row>
    <row r="96" spans="1:2" ht="15.6" x14ac:dyDescent="0.3">
      <c r="A96" s="2" t="s">
        <v>161</v>
      </c>
      <c r="B96" s="1" t="s">
        <v>186</v>
      </c>
    </row>
    <row r="97" spans="1:2" ht="15.6" x14ac:dyDescent="0.3">
      <c r="A97" s="6" t="s">
        <v>69</v>
      </c>
      <c r="B97" s="1" t="s">
        <v>185</v>
      </c>
    </row>
    <row r="98" spans="1:2" ht="15.6" x14ac:dyDescent="0.3">
      <c r="A98" s="5" t="s">
        <v>120</v>
      </c>
      <c r="B98" s="1" t="s">
        <v>185</v>
      </c>
    </row>
    <row r="99" spans="1:2" ht="15.6" x14ac:dyDescent="0.3">
      <c r="A99" s="3" t="s">
        <v>177</v>
      </c>
      <c r="B99" s="9" t="s">
        <v>184</v>
      </c>
    </row>
    <row r="100" spans="1:2" ht="15.6" x14ac:dyDescent="0.3">
      <c r="A100" s="5" t="s">
        <v>103</v>
      </c>
      <c r="B100" s="1" t="s">
        <v>186</v>
      </c>
    </row>
    <row r="101" spans="1:2" ht="15.6" x14ac:dyDescent="0.3">
      <c r="A101" s="5" t="s">
        <v>140</v>
      </c>
      <c r="B101" s="1" t="s">
        <v>186</v>
      </c>
    </row>
    <row r="102" spans="1:2" ht="15.6" x14ac:dyDescent="0.3">
      <c r="A102" s="2" t="s">
        <v>164</v>
      </c>
      <c r="B102" s="1" t="s">
        <v>186</v>
      </c>
    </row>
    <row r="103" spans="1:2" ht="15.6" x14ac:dyDescent="0.3">
      <c r="A103" s="2" t="s">
        <v>43</v>
      </c>
      <c r="B103" s="1" t="s">
        <v>186</v>
      </c>
    </row>
    <row r="104" spans="1:2" ht="15.6" x14ac:dyDescent="0.3">
      <c r="A104" s="2" t="s">
        <v>171</v>
      </c>
      <c r="B104" s="1" t="s">
        <v>184</v>
      </c>
    </row>
    <row r="105" spans="1:2" ht="15.6" x14ac:dyDescent="0.3">
      <c r="A105" s="2" t="s">
        <v>152</v>
      </c>
      <c r="B105" s="1" t="s">
        <v>186</v>
      </c>
    </row>
    <row r="106" spans="1:2" ht="15.6" x14ac:dyDescent="0.3">
      <c r="A106" s="7" t="s">
        <v>6</v>
      </c>
      <c r="B106" s="9" t="s">
        <v>186</v>
      </c>
    </row>
    <row r="107" spans="1:2" ht="15.6" x14ac:dyDescent="0.3">
      <c r="A107" s="6" t="s">
        <v>107</v>
      </c>
      <c r="B107" s="1" t="s">
        <v>186</v>
      </c>
    </row>
    <row r="108" spans="1:2" ht="15.6" x14ac:dyDescent="0.3">
      <c r="A108" s="5" t="s">
        <v>105</v>
      </c>
      <c r="B108" s="1" t="s">
        <v>186</v>
      </c>
    </row>
    <row r="109" spans="1:2" ht="15.6" x14ac:dyDescent="0.3">
      <c r="A109" s="2" t="s">
        <v>172</v>
      </c>
      <c r="B109" s="1" t="s">
        <v>184</v>
      </c>
    </row>
    <row r="110" spans="1:2" ht="15.6" x14ac:dyDescent="0.3">
      <c r="A110" s="2" t="s">
        <v>131</v>
      </c>
      <c r="B110" s="1" t="s">
        <v>186</v>
      </c>
    </row>
    <row r="111" spans="1:2" ht="15.6" x14ac:dyDescent="0.3">
      <c r="A111" s="2" t="s">
        <v>142</v>
      </c>
      <c r="B111" s="1" t="s">
        <v>186</v>
      </c>
    </row>
    <row r="112" spans="1:2" ht="15.6" x14ac:dyDescent="0.3">
      <c r="A112" s="3" t="s">
        <v>1</v>
      </c>
      <c r="B112" s="9" t="s">
        <v>184</v>
      </c>
    </row>
    <row r="113" spans="1:2" ht="15.6" x14ac:dyDescent="0.3">
      <c r="A113" s="2" t="s">
        <v>148</v>
      </c>
      <c r="B113" s="1" t="s">
        <v>186</v>
      </c>
    </row>
    <row r="114" spans="1:2" ht="15.6" x14ac:dyDescent="0.3">
      <c r="A114" s="5" t="s">
        <v>61</v>
      </c>
      <c r="B114" s="1" t="s">
        <v>186</v>
      </c>
    </row>
    <row r="115" spans="1:2" ht="15.6" x14ac:dyDescent="0.3">
      <c r="A115" s="6" t="s">
        <v>47</v>
      </c>
      <c r="B115" s="1" t="s">
        <v>186</v>
      </c>
    </row>
    <row r="116" spans="1:2" ht="15.6" x14ac:dyDescent="0.3">
      <c r="A116" s="2" t="s">
        <v>100</v>
      </c>
      <c r="B116" s="1" t="s">
        <v>186</v>
      </c>
    </row>
    <row r="117" spans="1:2" ht="15.6" x14ac:dyDescent="0.3">
      <c r="A117" s="2" t="s">
        <v>75</v>
      </c>
      <c r="B117" s="1" t="s">
        <v>185</v>
      </c>
    </row>
    <row r="118" spans="1:2" ht="15.6" x14ac:dyDescent="0.3">
      <c r="A118" s="2" t="s">
        <v>98</v>
      </c>
      <c r="B118" s="1" t="s">
        <v>186</v>
      </c>
    </row>
    <row r="119" spans="1:2" ht="15.6" x14ac:dyDescent="0.3">
      <c r="A119" s="4" t="s">
        <v>12</v>
      </c>
      <c r="B119" s="9" t="s">
        <v>186</v>
      </c>
    </row>
    <row r="120" spans="1:2" ht="15.6" x14ac:dyDescent="0.3">
      <c r="A120" s="5" t="s">
        <v>84</v>
      </c>
      <c r="B120" s="1" t="s">
        <v>186</v>
      </c>
    </row>
    <row r="121" spans="1:2" ht="15.6" x14ac:dyDescent="0.3">
      <c r="A121" s="5" t="s">
        <v>59</v>
      </c>
      <c r="B121" s="1" t="s">
        <v>186</v>
      </c>
    </row>
    <row r="122" spans="1:2" ht="15.6" x14ac:dyDescent="0.3">
      <c r="A122" s="2" t="s">
        <v>144</v>
      </c>
      <c r="B122" s="1" t="s">
        <v>186</v>
      </c>
    </row>
    <row r="123" spans="1:2" ht="15.6" x14ac:dyDescent="0.3">
      <c r="A123" s="3" t="s">
        <v>27</v>
      </c>
      <c r="B123" s="9" t="s">
        <v>186</v>
      </c>
    </row>
    <row r="124" spans="1:2" ht="15.6" x14ac:dyDescent="0.3">
      <c r="A124" s="6" t="s">
        <v>96</v>
      </c>
      <c r="B124" s="1" t="s">
        <v>186</v>
      </c>
    </row>
    <row r="125" spans="1:2" ht="15.6" x14ac:dyDescent="0.3">
      <c r="A125" s="5" t="s">
        <v>52</v>
      </c>
      <c r="B125" s="1" t="s">
        <v>186</v>
      </c>
    </row>
    <row r="126" spans="1:2" ht="15.6" x14ac:dyDescent="0.3">
      <c r="A126" s="2" t="s">
        <v>99</v>
      </c>
      <c r="B126" s="1" t="s">
        <v>186</v>
      </c>
    </row>
    <row r="127" spans="1:2" ht="15.6" x14ac:dyDescent="0.3">
      <c r="A127" s="5" t="s">
        <v>38</v>
      </c>
      <c r="B127" s="1" t="s">
        <v>186</v>
      </c>
    </row>
    <row r="128" spans="1:2" ht="15.6" x14ac:dyDescent="0.3">
      <c r="A128" s="5" t="s">
        <v>83</v>
      </c>
      <c r="B128" s="1" t="s">
        <v>186</v>
      </c>
    </row>
    <row r="129" spans="1:2" ht="15.6" x14ac:dyDescent="0.3">
      <c r="A129" s="4" t="s">
        <v>13</v>
      </c>
      <c r="B129" s="9" t="s">
        <v>186</v>
      </c>
    </row>
    <row r="130" spans="1:2" ht="15.6" x14ac:dyDescent="0.3">
      <c r="A130" s="5" t="s">
        <v>159</v>
      </c>
      <c r="B130" s="1" t="s">
        <v>186</v>
      </c>
    </row>
    <row r="131" spans="1:2" ht="15.6" x14ac:dyDescent="0.3">
      <c r="A131" s="5" t="s">
        <v>97</v>
      </c>
      <c r="B131" s="1" t="s">
        <v>186</v>
      </c>
    </row>
    <row r="132" spans="1:2" ht="15.6" x14ac:dyDescent="0.3">
      <c r="A132" s="2" t="s">
        <v>130</v>
      </c>
      <c r="B132" s="1" t="s">
        <v>185</v>
      </c>
    </row>
    <row r="133" spans="1:2" ht="15.6" x14ac:dyDescent="0.3">
      <c r="A133" s="2" t="s">
        <v>68</v>
      </c>
      <c r="B133" s="1" t="s">
        <v>186</v>
      </c>
    </row>
    <row r="134" spans="1:2" ht="15.6" x14ac:dyDescent="0.3">
      <c r="A134" s="2" t="s">
        <v>133</v>
      </c>
      <c r="B134" s="1" t="s">
        <v>186</v>
      </c>
    </row>
    <row r="135" spans="1:2" ht="15.6" x14ac:dyDescent="0.3">
      <c r="A135" s="3" t="s">
        <v>4</v>
      </c>
      <c r="B135" s="9" t="s">
        <v>252</v>
      </c>
    </row>
    <row r="136" spans="1:2" ht="15.6" x14ac:dyDescent="0.3">
      <c r="A136" s="3" t="s">
        <v>24</v>
      </c>
      <c r="B136" s="9" t="s">
        <v>250</v>
      </c>
    </row>
    <row r="137" spans="1:2" ht="15.6" x14ac:dyDescent="0.3">
      <c r="A137" s="5" t="s">
        <v>81</v>
      </c>
      <c r="B137" s="1" t="s">
        <v>186</v>
      </c>
    </row>
    <row r="138" spans="1:2" ht="15.6" x14ac:dyDescent="0.3">
      <c r="A138" s="2" t="s">
        <v>154</v>
      </c>
      <c r="B138" s="1" t="s">
        <v>186</v>
      </c>
    </row>
    <row r="139" spans="1:2" ht="15.6" x14ac:dyDescent="0.3">
      <c r="A139" s="2" t="s">
        <v>88</v>
      </c>
      <c r="B139" s="1" t="s">
        <v>186</v>
      </c>
    </row>
    <row r="140" spans="1:2" ht="15.6" x14ac:dyDescent="0.3">
      <c r="A140" s="2" t="s">
        <v>102</v>
      </c>
      <c r="B140" s="1" t="s">
        <v>186</v>
      </c>
    </row>
    <row r="141" spans="1:2" ht="15.6" x14ac:dyDescent="0.3">
      <c r="A141" s="2" t="s">
        <v>89</v>
      </c>
      <c r="B141" s="1" t="s">
        <v>186</v>
      </c>
    </row>
    <row r="142" spans="1:2" ht="15.6" x14ac:dyDescent="0.3">
      <c r="A142" s="6" t="s">
        <v>55</v>
      </c>
      <c r="B142" s="1" t="s">
        <v>186</v>
      </c>
    </row>
    <row r="143" spans="1:2" ht="15.6" x14ac:dyDescent="0.3">
      <c r="A143" s="2" t="s">
        <v>146</v>
      </c>
      <c r="B143" s="1" t="s">
        <v>186</v>
      </c>
    </row>
    <row r="144" spans="1:2" ht="15.6" x14ac:dyDescent="0.3">
      <c r="A144" s="2" t="s">
        <v>128</v>
      </c>
      <c r="B144" s="1" t="s">
        <v>185</v>
      </c>
    </row>
    <row r="145" spans="1:2" ht="15.6" x14ac:dyDescent="0.3">
      <c r="A145" s="5" t="s">
        <v>138</v>
      </c>
      <c r="B145" s="1" t="s">
        <v>186</v>
      </c>
    </row>
    <row r="146" spans="1:2" ht="15.6" x14ac:dyDescent="0.3">
      <c r="A146" s="2" t="s">
        <v>78</v>
      </c>
      <c r="B146" s="1" t="s">
        <v>186</v>
      </c>
    </row>
    <row r="147" spans="1:2" ht="15.6" x14ac:dyDescent="0.3">
      <c r="A147" s="2" t="s">
        <v>36</v>
      </c>
      <c r="B147" s="1" t="s">
        <v>186</v>
      </c>
    </row>
    <row r="148" spans="1:2" ht="15.6" x14ac:dyDescent="0.3">
      <c r="A148" s="3" t="s">
        <v>17</v>
      </c>
      <c r="B148" s="9" t="s">
        <v>187</v>
      </c>
    </row>
    <row r="149" spans="1:2" ht="15.6" x14ac:dyDescent="0.3">
      <c r="A149" s="2" t="s">
        <v>29</v>
      </c>
      <c r="B149" s="1" t="s">
        <v>184</v>
      </c>
    </row>
    <row r="150" spans="1:2" ht="15.6" x14ac:dyDescent="0.3">
      <c r="A150" s="2" t="s">
        <v>53</v>
      </c>
      <c r="B150" s="1" t="s">
        <v>185</v>
      </c>
    </row>
    <row r="151" spans="1:2" ht="15.6" x14ac:dyDescent="0.3">
      <c r="A151" s="2" t="s">
        <v>71</v>
      </c>
      <c r="B151" s="1" t="s">
        <v>186</v>
      </c>
    </row>
    <row r="152" spans="1:2" ht="15.6" x14ac:dyDescent="0.3">
      <c r="A152" s="5" t="s">
        <v>63</v>
      </c>
      <c r="B152" s="1" t="s">
        <v>186</v>
      </c>
    </row>
    <row r="153" spans="1:2" ht="15.6" x14ac:dyDescent="0.3">
      <c r="A153" s="5" t="s">
        <v>173</v>
      </c>
      <c r="B153" s="1" t="s">
        <v>184</v>
      </c>
    </row>
    <row r="154" spans="1:2" ht="15.6" x14ac:dyDescent="0.3">
      <c r="A154" s="2" t="s">
        <v>158</v>
      </c>
      <c r="B154" s="1" t="s">
        <v>186</v>
      </c>
    </row>
    <row r="155" spans="1:2" ht="15.6" x14ac:dyDescent="0.3">
      <c r="A155" s="5" t="s">
        <v>111</v>
      </c>
      <c r="B155" s="1" t="s">
        <v>186</v>
      </c>
    </row>
    <row r="156" spans="1:2" ht="15.6" x14ac:dyDescent="0.3">
      <c r="A156" s="5" t="s">
        <v>86</v>
      </c>
      <c r="B156" s="1" t="s">
        <v>252</v>
      </c>
    </row>
    <row r="157" spans="1:2" ht="15.6" x14ac:dyDescent="0.3">
      <c r="A157" s="5" t="s">
        <v>112</v>
      </c>
      <c r="B157" s="1" t="s">
        <v>186</v>
      </c>
    </row>
    <row r="158" spans="1:2" ht="15.6" x14ac:dyDescent="0.3">
      <c r="A158" s="5" t="s">
        <v>60</v>
      </c>
      <c r="B158" s="1" t="s">
        <v>185</v>
      </c>
    </row>
    <row r="159" spans="1:2" ht="15.6" x14ac:dyDescent="0.3">
      <c r="A159" s="5" t="s">
        <v>149</v>
      </c>
      <c r="B159" s="1" t="s">
        <v>186</v>
      </c>
    </row>
    <row r="160" spans="1:2" ht="15.6" x14ac:dyDescent="0.3">
      <c r="A160" s="5" t="s">
        <v>80</v>
      </c>
      <c r="B160" s="1" t="s">
        <v>186</v>
      </c>
    </row>
    <row r="161" spans="1:2" ht="15.6" x14ac:dyDescent="0.3">
      <c r="A161" s="5" t="s">
        <v>179</v>
      </c>
      <c r="B161" s="1" t="s">
        <v>185</v>
      </c>
    </row>
    <row r="162" spans="1:2" ht="15.6" x14ac:dyDescent="0.3">
      <c r="A162" s="5" t="s">
        <v>160</v>
      </c>
      <c r="B162" s="1" t="s">
        <v>186</v>
      </c>
    </row>
    <row r="163" spans="1:2" ht="15.6" x14ac:dyDescent="0.3">
      <c r="A163" s="5" t="s">
        <v>106</v>
      </c>
      <c r="B163" s="1" t="s">
        <v>186</v>
      </c>
    </row>
    <row r="164" spans="1:2" ht="15.6" x14ac:dyDescent="0.3">
      <c r="A164" s="5" t="s">
        <v>126</v>
      </c>
      <c r="B164" s="1" t="s">
        <v>185</v>
      </c>
    </row>
    <row r="165" spans="1:2" ht="15.6" x14ac:dyDescent="0.3">
      <c r="A165" s="5" t="s">
        <v>95</v>
      </c>
      <c r="B165" s="1" t="s">
        <v>185</v>
      </c>
    </row>
    <row r="166" spans="1:2" ht="15.6" x14ac:dyDescent="0.3">
      <c r="A166" s="5" t="s">
        <v>175</v>
      </c>
      <c r="B166" s="1" t="s">
        <v>184</v>
      </c>
    </row>
    <row r="167" spans="1:2" ht="15.6" x14ac:dyDescent="0.3">
      <c r="A167" s="2" t="s">
        <v>42</v>
      </c>
      <c r="B167" s="1" t="s">
        <v>186</v>
      </c>
    </row>
    <row r="168" spans="1:2" ht="15.6" x14ac:dyDescent="0.3">
      <c r="A168" s="6" t="s">
        <v>168</v>
      </c>
      <c r="B168" s="1" t="s">
        <v>184</v>
      </c>
    </row>
    <row r="169" spans="1:2" ht="15.6" x14ac:dyDescent="0.3">
      <c r="A169" s="2" t="s">
        <v>169</v>
      </c>
      <c r="B169" s="1" t="s">
        <v>184</v>
      </c>
    </row>
    <row r="170" spans="1:2" ht="15.6" x14ac:dyDescent="0.3">
      <c r="A170" s="2" t="s">
        <v>28</v>
      </c>
      <c r="B170" s="1" t="s">
        <v>186</v>
      </c>
    </row>
    <row r="171" spans="1:2" ht="15.6" x14ac:dyDescent="0.3">
      <c r="A171" s="5" t="s">
        <v>139</v>
      </c>
      <c r="B171" s="1" t="s">
        <v>186</v>
      </c>
    </row>
    <row r="172" spans="1:2" ht="15.6" x14ac:dyDescent="0.3">
      <c r="A172" s="5" t="s">
        <v>104</v>
      </c>
      <c r="B172" s="1" t="s">
        <v>186</v>
      </c>
    </row>
    <row r="173" spans="1:2" ht="15.6" x14ac:dyDescent="0.3">
      <c r="A173" s="3" t="s">
        <v>0</v>
      </c>
      <c r="B173" s="9" t="s">
        <v>250</v>
      </c>
    </row>
    <row r="174" spans="1:2" ht="15.6" x14ac:dyDescent="0.3">
      <c r="A174" s="5" t="s">
        <v>58</v>
      </c>
      <c r="B174" s="1" t="s">
        <v>185</v>
      </c>
    </row>
    <row r="175" spans="1:2" ht="15.6" x14ac:dyDescent="0.3">
      <c r="A175" s="5" t="s">
        <v>72</v>
      </c>
      <c r="B175" s="1" t="s">
        <v>186</v>
      </c>
    </row>
    <row r="176" spans="1:2" ht="15.6" x14ac:dyDescent="0.3">
      <c r="A176" s="5" t="s">
        <v>174</v>
      </c>
      <c r="B176" s="1" t="s">
        <v>184</v>
      </c>
    </row>
    <row r="177" spans="1:2" ht="15.6" x14ac:dyDescent="0.3">
      <c r="A177" s="2" t="s">
        <v>54</v>
      </c>
      <c r="B177" s="1" t="s">
        <v>186</v>
      </c>
    </row>
    <row r="178" spans="1:2" ht="15.6" x14ac:dyDescent="0.3">
      <c r="A178" s="2" t="s">
        <v>40</v>
      </c>
      <c r="B178" s="1" t="s">
        <v>186</v>
      </c>
    </row>
    <row r="179" spans="1:2" ht="15.6" x14ac:dyDescent="0.3">
      <c r="A179" s="5" t="s">
        <v>46</v>
      </c>
      <c r="B179" s="1" t="s">
        <v>185</v>
      </c>
    </row>
    <row r="180" spans="1:2" ht="15.6" x14ac:dyDescent="0.3">
      <c r="A180" s="5" t="s">
        <v>125</v>
      </c>
      <c r="B180" s="1" t="s">
        <v>185</v>
      </c>
    </row>
    <row r="181" spans="1:2" ht="15.6" x14ac:dyDescent="0.3">
      <c r="A181" s="2" t="s">
        <v>166</v>
      </c>
      <c r="B181" s="1" t="s">
        <v>186</v>
      </c>
    </row>
    <row r="182" spans="1:2" ht="15.6" x14ac:dyDescent="0.3">
      <c r="A182" s="3" t="s">
        <v>19</v>
      </c>
      <c r="B182" s="9" t="s">
        <v>186</v>
      </c>
    </row>
    <row r="183" spans="1:2" ht="15.6" x14ac:dyDescent="0.3">
      <c r="A183" s="4" t="s">
        <v>26</v>
      </c>
      <c r="B183" s="9" t="s">
        <v>186</v>
      </c>
    </row>
    <row r="184" spans="1:2" ht="15.6" x14ac:dyDescent="0.3">
      <c r="A184" s="5" t="s">
        <v>155</v>
      </c>
      <c r="B184" s="1" t="s">
        <v>186</v>
      </c>
    </row>
    <row r="185" spans="1:2" ht="15.6" x14ac:dyDescent="0.3">
      <c r="A185" s="2" t="s">
        <v>117</v>
      </c>
      <c r="B185" s="1" t="s">
        <v>186</v>
      </c>
    </row>
  </sheetData>
  <autoFilter ref="A1:B185" xr:uid="{D47B89C7-9E33-4237-BF64-69425F33CB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DDF2-0295-4160-B479-585F7546503D}">
  <dimension ref="A1:R20"/>
  <sheetViews>
    <sheetView workbookViewId="0">
      <selection activeCell="Q15" sqref="Q15"/>
    </sheetView>
  </sheetViews>
  <sheetFormatPr defaultRowHeight="14.4" x14ac:dyDescent="0.3"/>
  <sheetData>
    <row r="1" spans="1:18" x14ac:dyDescent="0.3">
      <c r="A1" t="s">
        <v>202</v>
      </c>
      <c r="B1" t="s">
        <v>209</v>
      </c>
      <c r="C1" t="s">
        <v>210</v>
      </c>
      <c r="D1" t="s">
        <v>207</v>
      </c>
      <c r="E1" t="s">
        <v>208</v>
      </c>
      <c r="G1" t="s">
        <v>211</v>
      </c>
      <c r="H1" t="s">
        <v>222</v>
      </c>
      <c r="K1" t="s">
        <v>223</v>
      </c>
      <c r="Q1" t="s">
        <v>234</v>
      </c>
      <c r="R1" t="s">
        <v>233</v>
      </c>
    </row>
    <row r="2" spans="1:18" x14ac:dyDescent="0.3">
      <c r="A2" t="s">
        <v>203</v>
      </c>
      <c r="B2">
        <v>25000</v>
      </c>
      <c r="C2">
        <v>2000</v>
      </c>
      <c r="D2">
        <v>0</v>
      </c>
      <c r="E2">
        <f>+B2+C2-D2</f>
        <v>27000</v>
      </c>
      <c r="G2" t="s">
        <v>212</v>
      </c>
      <c r="H2">
        <v>25000</v>
      </c>
      <c r="K2" t="s">
        <v>224</v>
      </c>
      <c r="L2">
        <v>15000</v>
      </c>
      <c r="Q2" t="s">
        <v>235</v>
      </c>
      <c r="R2">
        <v>30000</v>
      </c>
    </row>
    <row r="3" spans="1:18" x14ac:dyDescent="0.3">
      <c r="A3" t="s">
        <v>204</v>
      </c>
      <c r="B3">
        <v>25000</v>
      </c>
      <c r="D3">
        <v>10000</v>
      </c>
      <c r="E3">
        <f t="shared" ref="E3:E13" si="0">+B3+C3-D3</f>
        <v>15000</v>
      </c>
      <c r="G3" t="s">
        <v>213</v>
      </c>
      <c r="H3">
        <v>25000</v>
      </c>
      <c r="K3" t="s">
        <v>225</v>
      </c>
      <c r="L3">
        <v>11000</v>
      </c>
      <c r="Q3" t="s">
        <v>236</v>
      </c>
      <c r="R3">
        <v>180000</v>
      </c>
    </row>
    <row r="4" spans="1:18" x14ac:dyDescent="0.3">
      <c r="A4" t="s">
        <v>197</v>
      </c>
      <c r="B4">
        <v>25000</v>
      </c>
      <c r="C4">
        <v>2000</v>
      </c>
      <c r="D4">
        <v>10000</v>
      </c>
      <c r="E4">
        <f t="shared" si="0"/>
        <v>17000</v>
      </c>
      <c r="G4" t="s">
        <v>214</v>
      </c>
      <c r="H4">
        <v>25000</v>
      </c>
      <c r="K4" t="s">
        <v>226</v>
      </c>
      <c r="L4">
        <v>1600</v>
      </c>
      <c r="Q4" t="s">
        <v>237</v>
      </c>
      <c r="R4">
        <v>7000</v>
      </c>
    </row>
    <row r="5" spans="1:18" x14ac:dyDescent="0.3">
      <c r="A5" t="s">
        <v>205</v>
      </c>
      <c r="B5">
        <v>25000</v>
      </c>
      <c r="D5">
        <v>0</v>
      </c>
      <c r="E5">
        <f t="shared" si="0"/>
        <v>25000</v>
      </c>
      <c r="G5" t="s">
        <v>215</v>
      </c>
      <c r="H5">
        <v>20000</v>
      </c>
      <c r="K5" t="s">
        <v>227</v>
      </c>
      <c r="Q5" t="s">
        <v>238</v>
      </c>
      <c r="R5">
        <v>20000</v>
      </c>
    </row>
    <row r="6" spans="1:18" x14ac:dyDescent="0.3">
      <c r="A6" t="s">
        <v>193</v>
      </c>
      <c r="B6">
        <v>25000</v>
      </c>
      <c r="C6">
        <v>2000</v>
      </c>
      <c r="D6">
        <v>10000</v>
      </c>
      <c r="E6">
        <f t="shared" si="0"/>
        <v>17000</v>
      </c>
      <c r="G6" t="s">
        <v>216</v>
      </c>
      <c r="H6">
        <v>10000</v>
      </c>
      <c r="K6" t="s">
        <v>228</v>
      </c>
      <c r="L6">
        <v>15000</v>
      </c>
      <c r="Q6" t="s">
        <v>239</v>
      </c>
      <c r="R6">
        <v>10000</v>
      </c>
    </row>
    <row r="7" spans="1:18" x14ac:dyDescent="0.3">
      <c r="A7" t="s">
        <v>194</v>
      </c>
      <c r="B7">
        <v>25000</v>
      </c>
      <c r="C7">
        <v>4000</v>
      </c>
      <c r="D7">
        <v>10000</v>
      </c>
      <c r="E7">
        <f t="shared" si="0"/>
        <v>19000</v>
      </c>
      <c r="G7" t="s">
        <v>217</v>
      </c>
      <c r="H7">
        <v>10000</v>
      </c>
      <c r="K7" t="s">
        <v>229</v>
      </c>
      <c r="L7">
        <v>370</v>
      </c>
      <c r="Q7" t="s">
        <v>240</v>
      </c>
      <c r="R7">
        <v>55000</v>
      </c>
    </row>
    <row r="8" spans="1:18" x14ac:dyDescent="0.3">
      <c r="A8" t="s">
        <v>199</v>
      </c>
      <c r="B8">
        <v>25000</v>
      </c>
      <c r="C8">
        <v>4000</v>
      </c>
      <c r="D8">
        <v>14000</v>
      </c>
      <c r="E8">
        <f t="shared" si="0"/>
        <v>15000</v>
      </c>
      <c r="G8" t="s">
        <v>218</v>
      </c>
      <c r="H8">
        <v>5000</v>
      </c>
      <c r="K8" t="s">
        <v>230</v>
      </c>
      <c r="L8">
        <v>450</v>
      </c>
      <c r="Q8" t="s">
        <v>241</v>
      </c>
      <c r="R8">
        <v>20000</v>
      </c>
    </row>
    <row r="9" spans="1:18" x14ac:dyDescent="0.3">
      <c r="A9" t="s">
        <v>200</v>
      </c>
      <c r="B9">
        <v>25000</v>
      </c>
      <c r="D9">
        <v>12500</v>
      </c>
      <c r="E9">
        <f t="shared" si="0"/>
        <v>12500</v>
      </c>
      <c r="G9" t="s">
        <v>219</v>
      </c>
      <c r="H9">
        <v>3000</v>
      </c>
      <c r="K9" t="s">
        <v>231</v>
      </c>
      <c r="L9">
        <v>5000</v>
      </c>
      <c r="Q9" t="s">
        <v>242</v>
      </c>
      <c r="R9">
        <v>65000</v>
      </c>
    </row>
    <row r="10" spans="1:18" x14ac:dyDescent="0.3">
      <c r="A10" t="s">
        <v>195</v>
      </c>
      <c r="B10">
        <v>25000</v>
      </c>
      <c r="C10">
        <v>4000</v>
      </c>
      <c r="D10">
        <v>12500</v>
      </c>
      <c r="E10">
        <f t="shared" si="0"/>
        <v>16500</v>
      </c>
      <c r="G10" t="s">
        <v>220</v>
      </c>
      <c r="H10">
        <v>3000</v>
      </c>
      <c r="K10" t="s">
        <v>232</v>
      </c>
      <c r="L10">
        <v>150</v>
      </c>
      <c r="Q10" t="s">
        <v>243</v>
      </c>
      <c r="R10">
        <v>90000</v>
      </c>
    </row>
    <row r="11" spans="1:18" x14ac:dyDescent="0.3">
      <c r="A11" t="s">
        <v>206</v>
      </c>
      <c r="B11">
        <v>25000</v>
      </c>
      <c r="D11">
        <v>10000</v>
      </c>
      <c r="E11">
        <f t="shared" si="0"/>
        <v>15000</v>
      </c>
      <c r="G11" t="s">
        <v>221</v>
      </c>
      <c r="H11">
        <v>3000</v>
      </c>
      <c r="Q11" t="s">
        <v>244</v>
      </c>
      <c r="R11">
        <v>50000</v>
      </c>
    </row>
    <row r="12" spans="1:18" x14ac:dyDescent="0.3">
      <c r="A12" t="s">
        <v>201</v>
      </c>
      <c r="B12">
        <v>25000</v>
      </c>
      <c r="D12">
        <v>10000</v>
      </c>
      <c r="E12">
        <f t="shared" si="0"/>
        <v>15000</v>
      </c>
      <c r="H12">
        <f>SUM(H2:H11)</f>
        <v>129000</v>
      </c>
      <c r="Q12" t="s">
        <v>245</v>
      </c>
      <c r="R12">
        <v>23000</v>
      </c>
    </row>
    <row r="13" spans="1:18" x14ac:dyDescent="0.3">
      <c r="A13" t="s">
        <v>196</v>
      </c>
      <c r="B13">
        <v>25000</v>
      </c>
      <c r="D13">
        <v>8000</v>
      </c>
      <c r="E13">
        <f t="shared" si="0"/>
        <v>17000</v>
      </c>
      <c r="R13">
        <f>SUM(R2:R12)</f>
        <v>550000</v>
      </c>
    </row>
    <row r="14" spans="1:18" x14ac:dyDescent="0.3">
      <c r="D14">
        <f>SUM(D2:D13)</f>
        <v>107000</v>
      </c>
      <c r="E14">
        <f>SUM(E2:E13)</f>
        <v>211000</v>
      </c>
    </row>
    <row r="16" spans="1:18" x14ac:dyDescent="0.3">
      <c r="D16" t="s">
        <v>247</v>
      </c>
      <c r="E16">
        <f>SUM(D14:E14)</f>
        <v>318000</v>
      </c>
    </row>
    <row r="18" spans="3:4" x14ac:dyDescent="0.3">
      <c r="C18" t="s">
        <v>246</v>
      </c>
      <c r="D18">
        <f>133*800</f>
        <v>106400</v>
      </c>
    </row>
    <row r="20" spans="3:4" x14ac:dyDescent="0.3">
      <c r="D20">
        <f>106400+107000</f>
        <v>213400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6FCD-C849-4BC6-B7E7-5BDDED13EF62}">
  <dimension ref="A1:V26"/>
  <sheetViews>
    <sheetView tabSelected="1" topLeftCell="B1" zoomScale="66" workbookViewId="0">
      <selection activeCell="X16" sqref="X16"/>
    </sheetView>
  </sheetViews>
  <sheetFormatPr defaultRowHeight="14.4" x14ac:dyDescent="0.3"/>
  <cols>
    <col min="1" max="1" width="4.77734375" style="8" hidden="1" customWidth="1"/>
    <col min="2" max="2" width="24.5546875" style="8" bestFit="1" customWidth="1"/>
    <col min="3" max="3" width="24.109375" style="8" bestFit="1" customWidth="1"/>
    <col min="4" max="4" width="18" style="8" bestFit="1" customWidth="1"/>
    <col min="5" max="5" width="14.21875" style="8" bestFit="1" customWidth="1"/>
    <col min="6" max="6" width="14.33203125" style="8" bestFit="1" customWidth="1"/>
    <col min="7" max="7" width="11.77734375" style="8" bestFit="1" customWidth="1"/>
    <col min="8" max="8" width="5.6640625" style="8" customWidth="1"/>
    <col min="9" max="9" width="18.44140625" style="8" bestFit="1" customWidth="1"/>
    <col min="10" max="10" width="11.88671875" style="8" bestFit="1" customWidth="1"/>
    <col min="11" max="11" width="10.6640625" style="8" bestFit="1" customWidth="1"/>
    <col min="12" max="12" width="9.6640625" style="8" bestFit="1" customWidth="1"/>
    <col min="13" max="13" width="11.77734375" style="8" bestFit="1" customWidth="1"/>
    <col min="14" max="14" width="3.77734375" style="8" customWidth="1"/>
    <col min="15" max="15" width="15.77734375" style="8" bestFit="1" customWidth="1"/>
    <col min="16" max="16" width="10.109375" style="8" bestFit="1" customWidth="1"/>
    <col min="17" max="17" width="55.77734375" style="8" bestFit="1" customWidth="1"/>
    <col min="18" max="18" width="8.5546875" style="8" bestFit="1" customWidth="1"/>
    <col min="19" max="19" width="11.77734375" style="8" bestFit="1" customWidth="1"/>
    <col min="20" max="21" width="8.88671875" style="8"/>
    <col min="22" max="22" width="6.21875" style="8" bestFit="1" customWidth="1"/>
    <col min="23" max="16384" width="8.88671875" style="8"/>
  </cols>
  <sheetData>
    <row r="1" spans="2:22" x14ac:dyDescent="0.3">
      <c r="G1" s="30" t="s">
        <v>300</v>
      </c>
      <c r="H1" s="30"/>
      <c r="I1" s="30"/>
    </row>
    <row r="2" spans="2:22" x14ac:dyDescent="0.3">
      <c r="B2" s="14" t="s">
        <v>259</v>
      </c>
      <c r="I2" s="14" t="s">
        <v>268</v>
      </c>
      <c r="O2" s="14" t="s">
        <v>234</v>
      </c>
    </row>
    <row r="3" spans="2:22" x14ac:dyDescent="0.3">
      <c r="B3" s="13" t="s">
        <v>253</v>
      </c>
      <c r="C3" s="13" t="s">
        <v>258</v>
      </c>
      <c r="D3" s="13" t="s">
        <v>254</v>
      </c>
      <c r="E3" s="13" t="s">
        <v>255</v>
      </c>
      <c r="F3" s="13" t="s">
        <v>256</v>
      </c>
      <c r="G3" s="13" t="s">
        <v>257</v>
      </c>
      <c r="I3" s="13" t="s">
        <v>253</v>
      </c>
      <c r="J3" s="13" t="s">
        <v>269</v>
      </c>
      <c r="K3" s="13" t="s">
        <v>255</v>
      </c>
      <c r="L3" s="13" t="s">
        <v>270</v>
      </c>
      <c r="M3" s="13" t="s">
        <v>257</v>
      </c>
      <c r="O3" s="13" t="s">
        <v>253</v>
      </c>
      <c r="P3" s="13" t="s">
        <v>271</v>
      </c>
      <c r="Q3" s="13" t="s">
        <v>272</v>
      </c>
      <c r="R3" s="13" t="s">
        <v>278</v>
      </c>
      <c r="S3" s="13" t="s">
        <v>257</v>
      </c>
    </row>
    <row r="4" spans="2:22" x14ac:dyDescent="0.3">
      <c r="B4" s="16" t="s">
        <v>260</v>
      </c>
      <c r="C4" s="12">
        <v>25000</v>
      </c>
      <c r="D4" s="12"/>
      <c r="E4" s="12">
        <v>25000</v>
      </c>
      <c r="F4" s="12" t="s">
        <v>185</v>
      </c>
      <c r="G4" s="12">
        <f>(C4+D4-E4)</f>
        <v>0</v>
      </c>
      <c r="I4" s="12" t="s">
        <v>301</v>
      </c>
      <c r="J4" s="12">
        <v>11000</v>
      </c>
      <c r="K4" s="12">
        <v>11000</v>
      </c>
      <c r="L4" s="12" t="s">
        <v>336</v>
      </c>
      <c r="M4" s="12">
        <f t="shared" ref="M4:M19" si="0">(J4-K4)</f>
        <v>0</v>
      </c>
      <c r="O4" s="12" t="s">
        <v>235</v>
      </c>
      <c r="P4" s="12">
        <v>30000</v>
      </c>
      <c r="Q4" s="12" t="s">
        <v>337</v>
      </c>
      <c r="R4" s="12">
        <v>30000</v>
      </c>
      <c r="S4" s="12">
        <f t="shared" ref="S4:S19" si="1">(P4-R4)</f>
        <v>0</v>
      </c>
    </row>
    <row r="5" spans="2:22" x14ac:dyDescent="0.3">
      <c r="B5" s="17" t="s">
        <v>261</v>
      </c>
      <c r="C5" s="12">
        <v>25000</v>
      </c>
      <c r="D5" s="12"/>
      <c r="E5" s="12">
        <v>25000</v>
      </c>
      <c r="F5" s="12" t="s">
        <v>185</v>
      </c>
      <c r="G5" s="12">
        <f t="shared" ref="G5:G15" si="2">(C5+D5-E5)</f>
        <v>0</v>
      </c>
      <c r="I5" s="12" t="s">
        <v>302</v>
      </c>
      <c r="J5" s="12">
        <v>20000</v>
      </c>
      <c r="K5" s="12">
        <v>10000</v>
      </c>
      <c r="L5" s="12" t="s">
        <v>331</v>
      </c>
      <c r="M5" s="12">
        <f t="shared" si="0"/>
        <v>10000</v>
      </c>
      <c r="O5" s="12" t="s">
        <v>279</v>
      </c>
      <c r="P5" s="12">
        <v>160000</v>
      </c>
      <c r="Q5" s="12" t="s">
        <v>335</v>
      </c>
      <c r="R5" s="12">
        <v>185000</v>
      </c>
      <c r="S5" s="12">
        <f t="shared" si="1"/>
        <v>-25000</v>
      </c>
    </row>
    <row r="6" spans="2:22" x14ac:dyDescent="0.3">
      <c r="B6" s="18" t="s">
        <v>262</v>
      </c>
      <c r="C6" s="12">
        <v>25000</v>
      </c>
      <c r="D6" s="12">
        <v>2000</v>
      </c>
      <c r="E6" s="12">
        <v>27000</v>
      </c>
      <c r="F6" s="12" t="s">
        <v>187</v>
      </c>
      <c r="G6" s="12">
        <f t="shared" si="2"/>
        <v>0</v>
      </c>
      <c r="I6" s="12" t="s">
        <v>303</v>
      </c>
      <c r="J6" s="12">
        <v>10000</v>
      </c>
      <c r="K6" s="12">
        <v>10000</v>
      </c>
      <c r="M6" s="12">
        <f t="shared" si="0"/>
        <v>0</v>
      </c>
      <c r="O6" s="12" t="s">
        <v>280</v>
      </c>
      <c r="P6" s="12">
        <v>35000</v>
      </c>
      <c r="Q6" s="12" t="s">
        <v>338</v>
      </c>
      <c r="R6" s="12">
        <v>35000</v>
      </c>
      <c r="S6" s="12">
        <f t="shared" si="1"/>
        <v>0</v>
      </c>
    </row>
    <row r="7" spans="2:22" x14ac:dyDescent="0.3">
      <c r="B7" s="19" t="s">
        <v>263</v>
      </c>
      <c r="C7" s="12">
        <v>25000</v>
      </c>
      <c r="D7" s="12"/>
      <c r="E7" s="12">
        <v>25000</v>
      </c>
      <c r="F7" s="12" t="s">
        <v>187</v>
      </c>
      <c r="G7" s="12">
        <f t="shared" si="2"/>
        <v>0</v>
      </c>
      <c r="I7" s="12" t="s">
        <v>305</v>
      </c>
      <c r="J7" s="12">
        <v>25000</v>
      </c>
      <c r="K7" s="12">
        <v>25000</v>
      </c>
      <c r="L7" s="12" t="s">
        <v>187</v>
      </c>
      <c r="M7" s="12">
        <f t="shared" si="0"/>
        <v>0</v>
      </c>
      <c r="O7" s="12" t="s">
        <v>238</v>
      </c>
      <c r="P7" s="12">
        <v>5500</v>
      </c>
      <c r="Q7" s="12" t="s">
        <v>339</v>
      </c>
      <c r="R7" s="12">
        <v>20250</v>
      </c>
      <c r="S7" s="12">
        <f t="shared" si="1"/>
        <v>-14750</v>
      </c>
    </row>
    <row r="8" spans="2:22" x14ac:dyDescent="0.3">
      <c r="B8" s="20" t="s">
        <v>264</v>
      </c>
      <c r="C8" s="12">
        <v>25000</v>
      </c>
      <c r="D8" s="12">
        <v>4000</v>
      </c>
      <c r="E8" s="12">
        <v>20000</v>
      </c>
      <c r="F8" s="12" t="s">
        <v>340</v>
      </c>
      <c r="G8" s="12">
        <f t="shared" si="2"/>
        <v>9000</v>
      </c>
      <c r="I8" s="12" t="s">
        <v>304</v>
      </c>
      <c r="J8" s="12">
        <v>21000</v>
      </c>
      <c r="K8" s="12">
        <v>21000</v>
      </c>
      <c r="L8" s="12" t="s">
        <v>333</v>
      </c>
      <c r="M8" s="12">
        <f t="shared" si="0"/>
        <v>0</v>
      </c>
      <c r="O8" s="12" t="s">
        <v>239</v>
      </c>
      <c r="P8" s="12">
        <v>10000</v>
      </c>
      <c r="Q8" s="12" t="s">
        <v>186</v>
      </c>
      <c r="R8" s="12">
        <v>10000</v>
      </c>
      <c r="S8" s="12">
        <f t="shared" si="1"/>
        <v>0</v>
      </c>
    </row>
    <row r="9" spans="2:22" x14ac:dyDescent="0.3">
      <c r="B9" s="21" t="s">
        <v>265</v>
      </c>
      <c r="C9" s="12">
        <v>25000</v>
      </c>
      <c r="D9" s="12">
        <v>2000</v>
      </c>
      <c r="E9" s="12">
        <v>27000</v>
      </c>
      <c r="F9" s="12"/>
      <c r="G9" s="12">
        <f t="shared" si="2"/>
        <v>0</v>
      </c>
      <c r="I9" s="18" t="s">
        <v>290</v>
      </c>
      <c r="J9" s="12"/>
      <c r="K9" s="12"/>
      <c r="L9" s="12"/>
      <c r="M9" s="12">
        <f t="shared" si="0"/>
        <v>0</v>
      </c>
      <c r="O9" s="12" t="s">
        <v>240</v>
      </c>
      <c r="P9" s="12">
        <v>55000</v>
      </c>
      <c r="Q9" s="12" t="s">
        <v>186</v>
      </c>
      <c r="R9" s="12">
        <v>55000</v>
      </c>
      <c r="S9" s="12">
        <f t="shared" si="1"/>
        <v>0</v>
      </c>
      <c r="V9" s="8">
        <f>(37000-23000)</f>
        <v>14000</v>
      </c>
    </row>
    <row r="10" spans="2:22" x14ac:dyDescent="0.3">
      <c r="B10" s="22" t="s">
        <v>205</v>
      </c>
      <c r="C10" s="12">
        <v>25000</v>
      </c>
      <c r="D10" s="12"/>
      <c r="E10" s="12">
        <v>25000</v>
      </c>
      <c r="F10" s="12" t="s">
        <v>187</v>
      </c>
      <c r="G10" s="12">
        <f t="shared" si="2"/>
        <v>0</v>
      </c>
      <c r="I10" s="12" t="s">
        <v>291</v>
      </c>
      <c r="J10" s="12">
        <v>11000</v>
      </c>
      <c r="K10" s="12">
        <v>11000</v>
      </c>
      <c r="L10" s="12" t="s">
        <v>187</v>
      </c>
      <c r="M10" s="12">
        <f t="shared" si="0"/>
        <v>0</v>
      </c>
      <c r="O10" s="12" t="s">
        <v>241</v>
      </c>
      <c r="P10" s="12">
        <v>25000</v>
      </c>
      <c r="Q10" s="12" t="s">
        <v>187</v>
      </c>
      <c r="R10" s="12">
        <v>25000</v>
      </c>
      <c r="S10" s="12">
        <f t="shared" si="1"/>
        <v>0</v>
      </c>
    </row>
    <row r="11" spans="2:22" x14ac:dyDescent="0.3">
      <c r="B11" s="23" t="s">
        <v>266</v>
      </c>
      <c r="C11" s="12">
        <v>25000</v>
      </c>
      <c r="D11" s="12">
        <v>2000</v>
      </c>
      <c r="E11" s="12">
        <v>27000</v>
      </c>
      <c r="F11" s="12"/>
      <c r="G11" s="12">
        <f t="shared" si="2"/>
        <v>0</v>
      </c>
      <c r="I11" s="12" t="s">
        <v>292</v>
      </c>
      <c r="J11" s="12">
        <v>11000</v>
      </c>
      <c r="K11" s="12">
        <v>11000</v>
      </c>
      <c r="L11" s="12"/>
      <c r="M11" s="12">
        <f t="shared" si="0"/>
        <v>0</v>
      </c>
      <c r="O11" s="12" t="s">
        <v>242</v>
      </c>
      <c r="P11" s="12">
        <v>85000</v>
      </c>
      <c r="Q11" s="12" t="s">
        <v>334</v>
      </c>
      <c r="R11" s="12">
        <v>85000</v>
      </c>
      <c r="S11" s="12">
        <f t="shared" si="1"/>
        <v>0</v>
      </c>
    </row>
    <row r="12" spans="2:22" x14ac:dyDescent="0.3">
      <c r="B12" s="24" t="s">
        <v>267</v>
      </c>
      <c r="C12" s="12">
        <v>25000</v>
      </c>
      <c r="D12" s="12">
        <v>4000</v>
      </c>
      <c r="E12" s="12">
        <v>29000</v>
      </c>
      <c r="F12" s="12"/>
      <c r="G12" s="12">
        <f t="shared" si="2"/>
        <v>0</v>
      </c>
      <c r="I12" s="18" t="s">
        <v>293</v>
      </c>
      <c r="J12" s="12"/>
      <c r="K12" s="12"/>
      <c r="L12" s="12"/>
      <c r="M12" s="12">
        <f t="shared" si="0"/>
        <v>0</v>
      </c>
      <c r="O12" s="12" t="s">
        <v>243</v>
      </c>
      <c r="P12" s="12">
        <v>100000</v>
      </c>
      <c r="Q12" s="12" t="s">
        <v>187</v>
      </c>
      <c r="R12" s="12">
        <v>100000</v>
      </c>
      <c r="S12" s="12">
        <f t="shared" si="1"/>
        <v>0</v>
      </c>
    </row>
    <row r="13" spans="2:22" x14ac:dyDescent="0.3">
      <c r="B13" s="25" t="s">
        <v>200</v>
      </c>
      <c r="C13" s="12">
        <v>25000</v>
      </c>
      <c r="D13" s="12"/>
      <c r="E13" s="12">
        <v>25000</v>
      </c>
      <c r="F13" s="12" t="s">
        <v>187</v>
      </c>
      <c r="G13" s="12">
        <f t="shared" si="2"/>
        <v>0</v>
      </c>
      <c r="I13" s="18" t="s">
        <v>294</v>
      </c>
      <c r="J13" s="12"/>
      <c r="K13" s="12"/>
      <c r="L13" s="12"/>
      <c r="M13" s="12">
        <f t="shared" si="0"/>
        <v>0</v>
      </c>
      <c r="O13" s="12" t="s">
        <v>237</v>
      </c>
      <c r="P13" s="12">
        <v>1600</v>
      </c>
      <c r="Q13" s="12"/>
      <c r="R13" s="12">
        <v>1600</v>
      </c>
      <c r="S13" s="12">
        <f t="shared" si="1"/>
        <v>0</v>
      </c>
    </row>
    <row r="14" spans="2:22" x14ac:dyDescent="0.3">
      <c r="B14" s="13" t="s">
        <v>198</v>
      </c>
      <c r="C14" s="12">
        <v>25000</v>
      </c>
      <c r="D14" s="12"/>
      <c r="E14" s="12">
        <v>25000</v>
      </c>
      <c r="F14" s="12"/>
      <c r="G14" s="12">
        <f t="shared" si="2"/>
        <v>0</v>
      </c>
      <c r="I14" s="18" t="s">
        <v>295</v>
      </c>
      <c r="J14" s="12"/>
      <c r="K14" s="12"/>
      <c r="L14" s="12"/>
      <c r="M14" s="12">
        <f t="shared" si="0"/>
        <v>0</v>
      </c>
      <c r="O14" s="12" t="s">
        <v>281</v>
      </c>
      <c r="P14" s="12">
        <v>4780</v>
      </c>
      <c r="Q14" s="12" t="s">
        <v>186</v>
      </c>
      <c r="R14" s="12">
        <v>4780</v>
      </c>
      <c r="S14" s="12">
        <f t="shared" si="1"/>
        <v>0</v>
      </c>
    </row>
    <row r="15" spans="2:22" x14ac:dyDescent="0.3">
      <c r="B15" s="26" t="s">
        <v>326</v>
      </c>
      <c r="C15" s="12">
        <v>25000</v>
      </c>
      <c r="D15" s="12">
        <v>4000</v>
      </c>
      <c r="E15" s="12">
        <v>29000</v>
      </c>
      <c r="F15" s="12" t="s">
        <v>328</v>
      </c>
      <c r="G15" s="12">
        <f t="shared" si="2"/>
        <v>0</v>
      </c>
      <c r="I15" s="18" t="s">
        <v>296</v>
      </c>
      <c r="J15" s="12"/>
      <c r="K15" s="12"/>
      <c r="L15" s="12"/>
      <c r="M15" s="12">
        <f t="shared" si="0"/>
        <v>0</v>
      </c>
      <c r="O15" s="12" t="s">
        <v>282</v>
      </c>
      <c r="P15" s="12">
        <v>370</v>
      </c>
      <c r="Q15" s="12"/>
      <c r="R15" s="12">
        <v>370</v>
      </c>
      <c r="S15" s="12">
        <f t="shared" si="1"/>
        <v>0</v>
      </c>
    </row>
    <row r="16" spans="2:22" x14ac:dyDescent="0.3">
      <c r="B16" s="12" t="s">
        <v>298</v>
      </c>
      <c r="C16" s="12">
        <f>SUM(C4:C15)</f>
        <v>300000</v>
      </c>
      <c r="D16" s="12">
        <f>SUM(D4:D15)</f>
        <v>18000</v>
      </c>
      <c r="E16" s="12">
        <f>SUM(E4:E15)</f>
        <v>309000</v>
      </c>
      <c r="F16" s="12"/>
      <c r="G16" s="12">
        <f>SUM(G4:G15)</f>
        <v>9000</v>
      </c>
      <c r="I16" s="12" t="s">
        <v>323</v>
      </c>
      <c r="J16" s="12">
        <v>10000</v>
      </c>
      <c r="K16" s="12">
        <v>10000</v>
      </c>
      <c r="L16" s="12" t="s">
        <v>187</v>
      </c>
      <c r="M16" s="12">
        <f t="shared" si="0"/>
        <v>0</v>
      </c>
      <c r="O16" s="12" t="s">
        <v>283</v>
      </c>
      <c r="P16" s="12">
        <v>450</v>
      </c>
      <c r="Q16" s="12" t="s">
        <v>185</v>
      </c>
      <c r="R16" s="12">
        <v>450</v>
      </c>
      <c r="S16" s="12">
        <f t="shared" si="1"/>
        <v>0</v>
      </c>
    </row>
    <row r="17" spans="2:19" x14ac:dyDescent="0.3">
      <c r="I17" s="12" t="s">
        <v>324</v>
      </c>
      <c r="J17" s="12">
        <v>5000</v>
      </c>
      <c r="K17" s="12">
        <v>5000</v>
      </c>
      <c r="L17" s="12" t="s">
        <v>187</v>
      </c>
      <c r="M17" s="12">
        <f t="shared" si="0"/>
        <v>0</v>
      </c>
      <c r="O17" s="12" t="s">
        <v>284</v>
      </c>
      <c r="P17" s="12">
        <v>5000</v>
      </c>
      <c r="Q17" s="12" t="s">
        <v>186</v>
      </c>
      <c r="R17" s="12">
        <v>5000</v>
      </c>
      <c r="S17" s="12">
        <f t="shared" si="1"/>
        <v>0</v>
      </c>
    </row>
    <row r="18" spans="2:19" x14ac:dyDescent="0.3">
      <c r="B18" s="28" t="s">
        <v>299</v>
      </c>
      <c r="C18" s="28"/>
      <c r="D18" s="13" t="s">
        <v>275</v>
      </c>
      <c r="E18" s="13" t="s">
        <v>276</v>
      </c>
      <c r="I18" s="12" t="s">
        <v>325</v>
      </c>
      <c r="J18" s="12"/>
      <c r="K18" s="12"/>
      <c r="L18" s="12"/>
      <c r="M18" s="12">
        <f t="shared" si="0"/>
        <v>0</v>
      </c>
      <c r="O18" s="12" t="s">
        <v>285</v>
      </c>
      <c r="P18" s="12">
        <v>150</v>
      </c>
      <c r="Q18" s="12" t="s">
        <v>186</v>
      </c>
      <c r="R18" s="12">
        <v>150</v>
      </c>
      <c r="S18" s="12">
        <f t="shared" si="1"/>
        <v>0</v>
      </c>
    </row>
    <row r="19" spans="2:19" x14ac:dyDescent="0.3">
      <c r="B19" s="29">
        <v>157</v>
      </c>
      <c r="C19" s="29"/>
      <c r="D19" s="12">
        <v>157</v>
      </c>
      <c r="E19" s="12">
        <f>(B19-D19)</f>
        <v>0</v>
      </c>
      <c r="G19" s="8">
        <v>19000</v>
      </c>
      <c r="I19" s="12" t="s">
        <v>330</v>
      </c>
      <c r="J19" s="12">
        <v>10000</v>
      </c>
      <c r="K19" s="12">
        <v>10000</v>
      </c>
      <c r="L19" s="12" t="s">
        <v>332</v>
      </c>
      <c r="M19" s="12">
        <f t="shared" si="0"/>
        <v>0</v>
      </c>
      <c r="O19" s="12" t="s">
        <v>297</v>
      </c>
      <c r="P19" s="12">
        <v>0</v>
      </c>
      <c r="Q19" s="12"/>
      <c r="R19" s="12"/>
      <c r="S19" s="12">
        <f t="shared" si="1"/>
        <v>0</v>
      </c>
    </row>
    <row r="20" spans="2:19" x14ac:dyDescent="0.3">
      <c r="B20" s="29">
        <f>(800*B19)</f>
        <v>125600</v>
      </c>
      <c r="C20" s="29"/>
      <c r="D20" s="12">
        <f>(D19*800)</f>
        <v>125600</v>
      </c>
      <c r="E20" s="12">
        <f>(B20-D20)</f>
        <v>0</v>
      </c>
      <c r="G20" s="8">
        <v>4000</v>
      </c>
      <c r="I20" s="12"/>
      <c r="J20" s="12"/>
      <c r="K20" s="12"/>
      <c r="L20" s="12"/>
      <c r="M20" s="12"/>
      <c r="O20" s="12" t="s">
        <v>329</v>
      </c>
      <c r="P20" s="12">
        <v>10000</v>
      </c>
      <c r="Q20" s="12" t="s">
        <v>336</v>
      </c>
      <c r="R20" s="12">
        <v>10000</v>
      </c>
      <c r="S20" s="12">
        <f t="shared" ref="S20:S26" si="3">(P20-R20)</f>
        <v>0</v>
      </c>
    </row>
    <row r="21" spans="2:19" x14ac:dyDescent="0.3">
      <c r="I21" s="12"/>
      <c r="J21" s="12"/>
      <c r="K21" s="12"/>
      <c r="L21" s="12"/>
      <c r="M21" s="12"/>
      <c r="O21" s="12"/>
      <c r="P21" s="12"/>
      <c r="Q21" s="12"/>
      <c r="R21" s="12"/>
      <c r="S21" s="12">
        <f t="shared" si="3"/>
        <v>0</v>
      </c>
    </row>
    <row r="22" spans="2:19" x14ac:dyDescent="0.3">
      <c r="B22" s="15" t="s">
        <v>286</v>
      </c>
      <c r="C22" s="15" t="s">
        <v>288</v>
      </c>
      <c r="D22" s="15" t="s">
        <v>289</v>
      </c>
      <c r="I22" s="12"/>
      <c r="J22" s="12"/>
      <c r="K22" s="12"/>
      <c r="L22" s="12"/>
      <c r="M22" s="12"/>
      <c r="O22" s="12"/>
      <c r="P22" s="12"/>
      <c r="Q22" s="12"/>
      <c r="R22" s="12"/>
      <c r="S22" s="12">
        <f t="shared" si="3"/>
        <v>0</v>
      </c>
    </row>
    <row r="23" spans="2:19" x14ac:dyDescent="0.3">
      <c r="B23" s="12">
        <f>(R26)</f>
        <v>567600</v>
      </c>
      <c r="C23" s="12">
        <f>(B20+C16+D16+J26)</f>
        <v>577600</v>
      </c>
      <c r="D23" s="12">
        <f>(C23-B23)</f>
        <v>10000</v>
      </c>
      <c r="I23" s="12"/>
      <c r="J23" s="12"/>
      <c r="K23" s="12"/>
      <c r="L23" s="12"/>
      <c r="M23" s="12"/>
      <c r="O23" s="12"/>
      <c r="P23" s="12"/>
      <c r="Q23" s="12"/>
      <c r="R23" s="12"/>
      <c r="S23" s="12">
        <f t="shared" si="3"/>
        <v>0</v>
      </c>
    </row>
    <row r="24" spans="2:19" x14ac:dyDescent="0.3">
      <c r="I24" s="12"/>
      <c r="J24" s="12"/>
      <c r="K24" s="12"/>
      <c r="L24" s="12"/>
      <c r="M24" s="12"/>
      <c r="O24" s="12"/>
      <c r="P24" s="12"/>
      <c r="Q24" s="12"/>
      <c r="R24" s="12"/>
      <c r="S24" s="12">
        <f t="shared" si="3"/>
        <v>0</v>
      </c>
    </row>
    <row r="25" spans="2:19" x14ac:dyDescent="0.3">
      <c r="B25" s="15" t="s">
        <v>277</v>
      </c>
      <c r="C25" s="15" t="s">
        <v>273</v>
      </c>
      <c r="D25" s="15" t="s">
        <v>274</v>
      </c>
      <c r="E25" s="15" t="s">
        <v>287</v>
      </c>
      <c r="I25" s="12"/>
      <c r="J25" s="12"/>
      <c r="K25" s="12"/>
      <c r="L25" s="12"/>
      <c r="M25" s="12"/>
      <c r="O25" s="12"/>
      <c r="P25" s="12"/>
      <c r="Q25" s="12"/>
      <c r="R25" s="12"/>
      <c r="S25" s="12">
        <f t="shared" si="3"/>
        <v>0</v>
      </c>
    </row>
    <row r="26" spans="2:19" x14ac:dyDescent="0.3">
      <c r="B26" s="12">
        <f>(E16+K26+D20)</f>
        <v>533600</v>
      </c>
      <c r="C26" s="12">
        <f>(P26)</f>
        <v>527850</v>
      </c>
      <c r="D26" s="12">
        <f>(G16+M26+E20)</f>
        <v>19000</v>
      </c>
      <c r="E26" s="12">
        <f>(D26-B23)</f>
        <v>-548600</v>
      </c>
      <c r="I26" s="12" t="s">
        <v>298</v>
      </c>
      <c r="J26" s="12">
        <f>SUM(J4:J25)</f>
        <v>134000</v>
      </c>
      <c r="K26" s="12">
        <f>SUM(K4:K14)</f>
        <v>99000</v>
      </c>
      <c r="L26" s="12"/>
      <c r="M26" s="12">
        <f>SUM(M4:M25)</f>
        <v>10000</v>
      </c>
      <c r="O26" s="12" t="s">
        <v>298</v>
      </c>
      <c r="P26" s="12">
        <f>SUM(P4:P25)</f>
        <v>527850</v>
      </c>
      <c r="Q26" s="12"/>
      <c r="R26" s="12">
        <f>SUM(R4:R25)</f>
        <v>567600</v>
      </c>
      <c r="S26" s="12">
        <f t="shared" si="3"/>
        <v>-39750</v>
      </c>
    </row>
  </sheetData>
  <mergeCells count="4">
    <mergeCell ref="B18:C18"/>
    <mergeCell ref="B19:C19"/>
    <mergeCell ref="B20:C20"/>
    <mergeCell ref="G1:I1"/>
  </mergeCells>
  <conditionalFormatting sqref="D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26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6775-714F-490C-897D-F801E2082069}">
  <dimension ref="A1:R13"/>
  <sheetViews>
    <sheetView workbookViewId="0">
      <selection activeCell="E21" sqref="E21"/>
    </sheetView>
  </sheetViews>
  <sheetFormatPr defaultRowHeight="14.4" x14ac:dyDescent="0.3"/>
  <cols>
    <col min="1" max="1" width="17.21875" bestFit="1" customWidth="1"/>
    <col min="2" max="2" width="23.88671875" bestFit="1" customWidth="1"/>
    <col min="4" max="4" width="5.6640625" bestFit="1" customWidth="1"/>
    <col min="5" max="5" width="23.88671875" bestFit="1" customWidth="1"/>
    <col min="6" max="6" width="3.109375" bestFit="1" customWidth="1"/>
    <col min="7" max="7" width="23.88671875" bestFit="1" customWidth="1"/>
    <col min="8" max="8" width="6" bestFit="1" customWidth="1"/>
    <col min="9" max="9" width="5.6640625" bestFit="1" customWidth="1"/>
    <col min="10" max="10" width="23.88671875" bestFit="1" customWidth="1"/>
    <col min="11" max="11" width="3.109375" bestFit="1" customWidth="1"/>
    <col min="12" max="12" width="23.88671875" bestFit="1" customWidth="1"/>
    <col min="13" max="13" width="6" bestFit="1" customWidth="1"/>
    <col min="14" max="14" width="5.6640625" bestFit="1" customWidth="1"/>
    <col min="15" max="15" width="15.21875" bestFit="1" customWidth="1"/>
    <col min="16" max="16" width="3.109375" bestFit="1" customWidth="1"/>
    <col min="17" max="17" width="19.44140625" bestFit="1" customWidth="1"/>
    <col min="18" max="18" width="5.77734375" bestFit="1" customWidth="1"/>
  </cols>
  <sheetData>
    <row r="1" spans="1:18" x14ac:dyDescent="0.3">
      <c r="A1" s="19" t="s">
        <v>263</v>
      </c>
      <c r="B1" s="17" t="s">
        <v>261</v>
      </c>
    </row>
    <row r="2" spans="1:18" x14ac:dyDescent="0.3">
      <c r="A2" s="22" t="s">
        <v>205</v>
      </c>
      <c r="B2" s="16" t="s">
        <v>260</v>
      </c>
      <c r="D2" t="s">
        <v>306</v>
      </c>
      <c r="I2" t="s">
        <v>307</v>
      </c>
      <c r="N2" t="s">
        <v>308</v>
      </c>
    </row>
    <row r="3" spans="1:18" x14ac:dyDescent="0.3">
      <c r="A3" s="26" t="s">
        <v>327</v>
      </c>
      <c r="B3" s="21" t="s">
        <v>265</v>
      </c>
    </row>
    <row r="4" spans="1:18" x14ac:dyDescent="0.3">
      <c r="A4" s="24" t="s">
        <v>267</v>
      </c>
      <c r="B4" s="18" t="s">
        <v>262</v>
      </c>
      <c r="D4" s="27">
        <v>0.3125</v>
      </c>
      <c r="E4" t="str">
        <f>(B5)</f>
        <v>RK WARRIORS</v>
      </c>
      <c r="F4" t="s">
        <v>309</v>
      </c>
      <c r="G4" t="str">
        <f>(B1)</f>
        <v>ICONIC11</v>
      </c>
      <c r="I4" s="27">
        <v>0.3125</v>
      </c>
      <c r="J4" t="str">
        <f>(A5)</f>
        <v>SMASHERS</v>
      </c>
      <c r="K4" t="s">
        <v>309</v>
      </c>
      <c r="L4" t="str">
        <f>(A1)</f>
        <v>KANTROD KINGS</v>
      </c>
      <c r="N4" s="27">
        <v>0.3125</v>
      </c>
      <c r="O4" t="str">
        <f>(B1)</f>
        <v>ICONIC11</v>
      </c>
      <c r="P4" t="s">
        <v>309</v>
      </c>
      <c r="Q4" t="str">
        <f>(B3)</f>
        <v>CHETAK KAMDA KINGS</v>
      </c>
    </row>
    <row r="5" spans="1:18" x14ac:dyDescent="0.3">
      <c r="A5" s="13" t="s">
        <v>198</v>
      </c>
      <c r="B5" s="23" t="s">
        <v>266</v>
      </c>
      <c r="D5" s="27">
        <v>0.375</v>
      </c>
      <c r="E5" t="str">
        <f>(A1)</f>
        <v>KANTROD KINGS</v>
      </c>
      <c r="F5" t="s">
        <v>309</v>
      </c>
      <c r="G5" t="str">
        <f>(A3)</f>
        <v>CHALLENGERS</v>
      </c>
      <c r="I5" s="27">
        <v>0.375</v>
      </c>
      <c r="J5" t="str">
        <f>(B4)</f>
        <v>KHALSA PUNJAB WARRIORS</v>
      </c>
      <c r="K5" t="s">
        <v>309</v>
      </c>
      <c r="L5" t="str">
        <f>(B6)</f>
        <v>AAA</v>
      </c>
      <c r="N5" s="27">
        <v>0.375</v>
      </c>
      <c r="O5" t="str">
        <f>(A2)</f>
        <v>BGR</v>
      </c>
      <c r="P5" t="s">
        <v>309</v>
      </c>
      <c r="Q5" t="str">
        <f>(A6)</f>
        <v>MK DEFENDERS</v>
      </c>
    </row>
    <row r="6" spans="1:18" x14ac:dyDescent="0.3">
      <c r="A6" s="20" t="s">
        <v>264</v>
      </c>
      <c r="B6" s="25" t="s">
        <v>200</v>
      </c>
      <c r="D6" s="27">
        <v>0.4375</v>
      </c>
      <c r="E6" t="str">
        <f>(B2)</f>
        <v>DB TIGERS</v>
      </c>
      <c r="F6" t="s">
        <v>309</v>
      </c>
      <c r="G6" t="str">
        <f>(B4)</f>
        <v>KHALSA PUNJAB WARRIORS</v>
      </c>
      <c r="I6" s="27">
        <v>0.4375</v>
      </c>
      <c r="J6" t="str">
        <f>(A2)</f>
        <v>BGR</v>
      </c>
      <c r="K6" t="s">
        <v>309</v>
      </c>
      <c r="L6" t="str">
        <f>(A5)</f>
        <v>SMASHERS</v>
      </c>
      <c r="N6" s="27">
        <v>0.4375</v>
      </c>
      <c r="O6" t="str">
        <f>(A3)</f>
        <v>CHALLENGERS</v>
      </c>
      <c r="P6" t="s">
        <v>309</v>
      </c>
      <c r="Q6" t="str">
        <f>(A5)</f>
        <v>SMASHERS</v>
      </c>
    </row>
    <row r="7" spans="1:18" x14ac:dyDescent="0.3">
      <c r="D7" s="27">
        <v>0.5</v>
      </c>
      <c r="E7" t="str">
        <f>(B6)</f>
        <v>AAA</v>
      </c>
      <c r="F7" t="s">
        <v>309</v>
      </c>
      <c r="G7" t="str">
        <f>(B3)</f>
        <v>CHETAK KAMDA KINGS</v>
      </c>
      <c r="I7" s="27">
        <v>0.5</v>
      </c>
      <c r="J7" t="str">
        <f>(A4)</f>
        <v>SANJOG WARRIORS</v>
      </c>
      <c r="K7" t="s">
        <v>309</v>
      </c>
      <c r="L7" t="str">
        <f>(A1)</f>
        <v>KANTROD KINGS</v>
      </c>
      <c r="N7" s="27">
        <v>0.5</v>
      </c>
      <c r="O7" t="str">
        <f>(B2)</f>
        <v>DB TIGERS</v>
      </c>
      <c r="P7" t="s">
        <v>309</v>
      </c>
      <c r="Q7" t="str">
        <f>(B6)</f>
        <v>AAA</v>
      </c>
    </row>
    <row r="8" spans="1:18" x14ac:dyDescent="0.3">
      <c r="D8" s="27">
        <v>0.5625</v>
      </c>
      <c r="E8" t="str">
        <f>(A4)</f>
        <v>SANJOG WARRIORS</v>
      </c>
      <c r="F8" t="s">
        <v>309</v>
      </c>
      <c r="G8" t="str">
        <f>(A6)</f>
        <v>MK DEFENDERS</v>
      </c>
      <c r="I8" s="27">
        <v>0.5625</v>
      </c>
      <c r="J8" t="str">
        <f>(A3)</f>
        <v>CHALLENGERS</v>
      </c>
      <c r="K8" t="s">
        <v>309</v>
      </c>
      <c r="L8" t="str">
        <f>(A6)</f>
        <v>MK DEFENDERS</v>
      </c>
    </row>
    <row r="9" spans="1:18" x14ac:dyDescent="0.3">
      <c r="D9" s="27">
        <v>0.625</v>
      </c>
      <c r="E9" t="str">
        <f>(B4)</f>
        <v>KHALSA PUNJAB WARRIORS</v>
      </c>
      <c r="F9" t="s">
        <v>309</v>
      </c>
      <c r="G9" t="str">
        <f>(B1)</f>
        <v>ICONIC11</v>
      </c>
      <c r="I9" s="27">
        <v>0.625</v>
      </c>
      <c r="J9" t="str">
        <f>(B2)</f>
        <v>DB TIGERS</v>
      </c>
      <c r="K9" t="s">
        <v>309</v>
      </c>
      <c r="L9" t="str">
        <f>(B5)</f>
        <v>RK WARRIORS</v>
      </c>
      <c r="N9" s="27">
        <v>0.60416666666666663</v>
      </c>
      <c r="O9" t="s">
        <v>313</v>
      </c>
      <c r="P9" t="s">
        <v>309</v>
      </c>
      <c r="Q9" t="s">
        <v>314</v>
      </c>
      <c r="R9" t="s">
        <v>317</v>
      </c>
    </row>
    <row r="10" spans="1:18" x14ac:dyDescent="0.3">
      <c r="D10" s="27">
        <v>0.6875</v>
      </c>
      <c r="E10" t="str">
        <f>(B3)</f>
        <v>CHETAK KAMDA KINGS</v>
      </c>
      <c r="F10" t="s">
        <v>309</v>
      </c>
      <c r="G10" t="str">
        <f>(B5)</f>
        <v>RK WARRIORS</v>
      </c>
      <c r="I10" s="27">
        <v>0.6875</v>
      </c>
      <c r="J10" t="str">
        <f>(A2)</f>
        <v>BGR</v>
      </c>
      <c r="K10" t="s">
        <v>309</v>
      </c>
      <c r="L10" t="str">
        <f>(A4)</f>
        <v>SANJOG WARRIORS</v>
      </c>
      <c r="N10" s="27">
        <v>0.66666666666666663</v>
      </c>
      <c r="O10" t="s">
        <v>315</v>
      </c>
      <c r="P10" t="s">
        <v>309</v>
      </c>
      <c r="Q10" t="s">
        <v>316</v>
      </c>
      <c r="R10" t="s">
        <v>318</v>
      </c>
    </row>
    <row r="11" spans="1:18" x14ac:dyDescent="0.3">
      <c r="D11" s="27">
        <v>0.75</v>
      </c>
      <c r="E11" t="str">
        <f>(A1)</f>
        <v>KANTROD KINGS</v>
      </c>
      <c r="F11" t="s">
        <v>309</v>
      </c>
      <c r="G11" t="str">
        <f>(A2)</f>
        <v>BGR</v>
      </c>
      <c r="H11" t="s">
        <v>310</v>
      </c>
      <c r="I11" s="27">
        <v>0.75</v>
      </c>
      <c r="J11" t="str">
        <f>(B3)</f>
        <v>CHETAK KAMDA KINGS</v>
      </c>
      <c r="K11" t="s">
        <v>309</v>
      </c>
      <c r="L11" t="str">
        <f>(B4)</f>
        <v>KHALSA PUNJAB WARRIORS</v>
      </c>
      <c r="M11" t="s">
        <v>310</v>
      </c>
      <c r="N11" s="27">
        <v>0.72916666666666663</v>
      </c>
      <c r="O11" t="s">
        <v>312</v>
      </c>
      <c r="P11" t="s">
        <v>309</v>
      </c>
      <c r="Q11" t="s">
        <v>317</v>
      </c>
      <c r="R11" t="s">
        <v>319</v>
      </c>
    </row>
    <row r="12" spans="1:18" x14ac:dyDescent="0.3">
      <c r="D12" s="27">
        <v>0.8125</v>
      </c>
      <c r="E12" t="str">
        <f>(A5)</f>
        <v>SMASHERS</v>
      </c>
      <c r="F12" t="s">
        <v>309</v>
      </c>
      <c r="G12" t="str">
        <f>(A6)</f>
        <v>MK DEFENDERS</v>
      </c>
      <c r="H12" t="s">
        <v>310</v>
      </c>
      <c r="I12" s="27">
        <v>0.8125</v>
      </c>
      <c r="J12" t="str">
        <f>(B1)</f>
        <v>ICONIC11</v>
      </c>
      <c r="K12" t="s">
        <v>311</v>
      </c>
      <c r="L12" t="str">
        <f>(B2)</f>
        <v>DB TIGERS</v>
      </c>
      <c r="M12" t="s">
        <v>310</v>
      </c>
      <c r="N12" s="27">
        <v>0.79166666666666663</v>
      </c>
      <c r="O12" t="s">
        <v>321</v>
      </c>
      <c r="P12" t="s">
        <v>309</v>
      </c>
      <c r="Q12" t="s">
        <v>318</v>
      </c>
      <c r="R12" t="s">
        <v>320</v>
      </c>
    </row>
    <row r="13" spans="1:18" x14ac:dyDescent="0.3">
      <c r="D13" s="27">
        <v>0.875</v>
      </c>
      <c r="E13" t="str">
        <f>(A3)</f>
        <v>CHALLENGERS</v>
      </c>
      <c r="F13" t="s">
        <v>309</v>
      </c>
      <c r="G13" t="str">
        <f>(A4)</f>
        <v>SANJOG WARRIORS</v>
      </c>
      <c r="H13" t="s">
        <v>310</v>
      </c>
      <c r="I13" s="27">
        <v>0.875</v>
      </c>
      <c r="J13" t="str">
        <f>(B5)</f>
        <v>RK WARRIORS</v>
      </c>
      <c r="K13" t="s">
        <v>309</v>
      </c>
      <c r="L13" t="str">
        <f>(B6)</f>
        <v>AAA</v>
      </c>
      <c r="M13" t="s">
        <v>310</v>
      </c>
      <c r="N13" s="27">
        <v>0.875</v>
      </c>
      <c r="O13" t="s">
        <v>319</v>
      </c>
      <c r="P13" t="s">
        <v>309</v>
      </c>
      <c r="Q13" t="s">
        <v>320</v>
      </c>
      <c r="R13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Fees</vt:lpstr>
      <vt:lpstr>Expenses</vt:lpstr>
      <vt:lpstr>WHOLESOLE</vt:lpstr>
      <vt:lpstr>Schedu;e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Manik</dc:creator>
  <cp:lastModifiedBy>Varun Manik</cp:lastModifiedBy>
  <cp:lastPrinted>2024-12-23T16:35:28Z</cp:lastPrinted>
  <dcterms:created xsi:type="dcterms:W3CDTF">2024-12-20T11:06:10Z</dcterms:created>
  <dcterms:modified xsi:type="dcterms:W3CDTF">2025-03-21T13:58:26Z</dcterms:modified>
</cp:coreProperties>
</file>