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ff865f7a05f0bf/EmissionsDatathon/Submissions/"/>
    </mc:Choice>
  </mc:AlternateContent>
  <xr:revisionPtr revIDLastSave="6" documentId="13_ncr:40009_{00BB6262-9547-4768-9257-CF7D83808776}" xr6:coauthVersionLast="47" xr6:coauthVersionMax="47" xr10:uidLastSave="{7E056C64-67A5-467D-9CB9-58BA6138F4EE}"/>
  <bookViews>
    <workbookView xWindow="6375" yWindow="2400" windowWidth="21600" windowHeight="11295" xr2:uid="{00000000-000D-0000-FFFF-FFFF00000000}"/>
  </bookViews>
  <sheets>
    <sheet name="sample_submission_summary" sheetId="1" r:id="rId1"/>
    <sheet name="Sheet6" sheetId="7" r:id="rId2"/>
    <sheet name="Optimize" sheetId="5" r:id="rId3"/>
    <sheet name="Econmics" sheetId="2" r:id="rId4"/>
    <sheet name="ALL" sheetId="3" r:id="rId5"/>
    <sheet name="Sheet3" sheetId="4" r:id="rId6"/>
  </sheets>
  <definedNames>
    <definedName name="_xlnm._FilterDatabase" localSheetId="5" hidden="1">Sheet3!$C$10:$E$61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9" i="1" l="1"/>
  <c r="AJ47" i="1"/>
  <c r="AI49" i="1"/>
  <c r="AI47" i="1"/>
  <c r="AH49" i="1"/>
  <c r="AH47" i="1"/>
  <c r="AG49" i="1"/>
  <c r="AG47" i="1"/>
  <c r="D29" i="2"/>
  <c r="E26" i="2"/>
  <c r="E27" i="2"/>
  <c r="E28" i="2"/>
  <c r="E25" i="2"/>
  <c r="E29" i="2" s="1"/>
  <c r="AE49" i="1"/>
  <c r="AE47" i="1"/>
  <c r="AD49" i="1"/>
  <c r="AD47" i="1"/>
  <c r="AC49" i="1"/>
  <c r="AC47" i="1"/>
  <c r="AB49" i="1" l="1"/>
  <c r="AB47" i="1"/>
  <c r="AA49" i="1" l="1"/>
  <c r="AA47" i="1"/>
  <c r="Z49" i="1"/>
  <c r="Z47" i="1"/>
  <c r="Y49" i="1"/>
  <c r="Y47" i="1"/>
  <c r="X49" i="1"/>
  <c r="X47" i="1"/>
  <c r="V49" i="1" l="1"/>
  <c r="V47" i="1"/>
  <c r="U49" i="1"/>
  <c r="U47" i="1"/>
  <c r="C12" i="2"/>
  <c r="C13" i="2" s="1"/>
  <c r="C15" i="2" s="1"/>
  <c r="C16" i="2" s="1"/>
  <c r="G13" i="2"/>
  <c r="C7" i="4"/>
  <c r="C4" i="4"/>
  <c r="C3" i="4"/>
  <c r="T49" i="1"/>
  <c r="T47" i="1"/>
  <c r="S49" i="1"/>
  <c r="S47" i="1"/>
  <c r="R49" i="1"/>
  <c r="R47" i="1"/>
  <c r="Q49" i="1"/>
  <c r="Q47" i="1"/>
  <c r="P49" i="1"/>
  <c r="P47" i="1"/>
  <c r="O49" i="1"/>
  <c r="O47" i="1"/>
  <c r="N49" i="1"/>
  <c r="N47" i="1"/>
  <c r="M49" i="1"/>
  <c r="M47" i="1"/>
  <c r="L49" i="1"/>
  <c r="L47" i="1"/>
  <c r="K49" i="1"/>
  <c r="K47" i="1"/>
  <c r="J49" i="1"/>
  <c r="J47" i="1"/>
  <c r="I49" i="1"/>
  <c r="I47" i="1"/>
  <c r="C49" i="1"/>
  <c r="D49" i="1"/>
  <c r="E49" i="1"/>
  <c r="F49" i="1"/>
  <c r="G49" i="1"/>
  <c r="H49" i="1"/>
  <c r="B49" i="1"/>
  <c r="H47" i="1"/>
  <c r="G47" i="1"/>
  <c r="F47" i="1"/>
  <c r="C47" i="1"/>
  <c r="D47" i="1"/>
  <c r="E47" i="1"/>
  <c r="B47" i="1"/>
  <c r="C5" i="4" l="1"/>
  <c r="C6" i="4" s="1"/>
</calcChain>
</file>

<file path=xl/sharedStrings.xml><?xml version="1.0" encoding="utf-8"?>
<sst xmlns="http://schemas.openxmlformats.org/spreadsheetml/2006/main" count="426" uniqueCount="163">
  <si>
    <t>source_ID</t>
  </si>
  <si>
    <t>01A</t>
  </si>
  <si>
    <t>02A</t>
  </si>
  <si>
    <t>03A</t>
  </si>
  <si>
    <t>04A</t>
  </si>
  <si>
    <t>05A</t>
  </si>
  <si>
    <t>06A</t>
  </si>
  <si>
    <t>07A</t>
  </si>
  <si>
    <t>08A</t>
  </si>
  <si>
    <t>09A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</si>
  <si>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</si>
  <si>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</si>
  <si>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</si>
  <si>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</si>
  <si>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</si>
  <si>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</si>
  <si>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</si>
  <si>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</si>
  <si>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</si>
  <si>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</si>
  <si>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</si>
  <si>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Others</t>
  </si>
  <si>
    <t>Model</t>
  </si>
  <si>
    <t>CNN</t>
  </si>
  <si>
    <t>Image Filter</t>
  </si>
  <si>
    <t>None</t>
  </si>
  <si>
    <t>HSV</t>
  </si>
  <si>
    <t>MPV</t>
  </si>
  <si>
    <t>Y</t>
  </si>
  <si>
    <t>01_Permian_MeanPixelValue_CNN</t>
  </si>
  <si>
    <t>NA</t>
  </si>
  <si>
    <t>Sub Result</t>
  </si>
  <si>
    <t>Source</t>
  </si>
  <si>
    <t>Per</t>
  </si>
  <si>
    <t>Outlier</t>
  </si>
  <si>
    <t>N</t>
  </si>
  <si>
    <t>Image Input</t>
  </si>
  <si>
    <t>Test RMSE</t>
  </si>
  <si>
    <t>Test R2</t>
  </si>
  <si>
    <t>02_Others_MeanPixelValue_CNN</t>
  </si>
  <si>
    <t>others</t>
  </si>
  <si>
    <t>03_Others_MeanPixelValue_CNN_Ouliers</t>
  </si>
  <si>
    <t>04_Others_HSV_SatFilter_CNN_Ouliers</t>
  </si>
  <si>
    <t>04a_Others_HSV_SatFilter_CNN_Ouliers</t>
  </si>
  <si>
    <t>Normalize</t>
  </si>
  <si>
    <t>05_Others_HSV_SatFilter_CNN_Ouliers_Gray</t>
  </si>
  <si>
    <t>As is</t>
  </si>
  <si>
    <t>06_Others_HSV_Localise_CNN_Ouliers</t>
  </si>
  <si>
    <t>HSV Local</t>
  </si>
  <si>
    <t>Single</t>
  </si>
  <si>
    <t>07_Others_MPV_CNN_Ouliers-Tifs</t>
  </si>
  <si>
    <t>08_CombFil30_MPV_CNN</t>
  </si>
  <si>
    <t>Data Filter</t>
  </si>
  <si>
    <t>Comb</t>
  </si>
  <si>
    <t>30% Un</t>
  </si>
  <si>
    <t>09_CombFil30_HSVFil_CNN</t>
  </si>
  <si>
    <t>10a_LR</t>
  </si>
  <si>
    <t>RGB</t>
  </si>
  <si>
    <t>LR</t>
  </si>
  <si>
    <t>Nans</t>
  </si>
  <si>
    <t>10b_LRmod</t>
  </si>
  <si>
    <t>DROP</t>
  </si>
  <si>
    <t>GBR</t>
  </si>
  <si>
    <t>11b_LRmod</t>
  </si>
  <si>
    <t>10c_GBRmod</t>
  </si>
  <si>
    <t>11c_GBRmod</t>
  </si>
  <si>
    <t>11d_LRmodZscore</t>
  </si>
  <si>
    <t>12b_LRmod</t>
  </si>
  <si>
    <t>CombTIF</t>
  </si>
  <si>
    <t>othersTIF</t>
  </si>
  <si>
    <t>13b_LRmod</t>
  </si>
  <si>
    <t>50% Un</t>
  </si>
  <si>
    <t>14b_LRmod</t>
  </si>
  <si>
    <t>Mean</t>
  </si>
  <si>
    <t>Tanks</t>
  </si>
  <si>
    <t>qplume</t>
  </si>
  <si>
    <t>kg/hr</t>
  </si>
  <si>
    <t>Early replacement of devices</t>
  </si>
  <si>
    <t>Replace pumps</t>
  </si>
  <si>
    <t>Replace compressor seal or rod</t>
  </si>
  <si>
    <t>Replace with instrument air systems</t>
  </si>
  <si>
    <t>Replace with electric motor</t>
  </si>
  <si>
    <t>Vapour recovery units</t>
  </si>
  <si>
    <t>Blowdown capture</t>
  </si>
  <si>
    <t>Install flares</t>
  </si>
  <si>
    <t>Install plunger</t>
  </si>
  <si>
    <t>Upstream LDAR</t>
  </si>
  <si>
    <t>Downstream LDAR</t>
  </si>
  <si>
    <t>Other</t>
  </si>
  <si>
    <t>MMT Cum</t>
  </si>
  <si>
    <t>USD/MBTU</t>
  </si>
  <si>
    <t>Delta MMBTU</t>
  </si>
  <si>
    <t>Negative</t>
  </si>
  <si>
    <t>Positive</t>
  </si>
  <si>
    <t>% Econ</t>
  </si>
  <si>
    <t>VRU</t>
  </si>
  <si>
    <t>Avg cost</t>
  </si>
  <si>
    <t>Density @ SC</t>
  </si>
  <si>
    <t>kg/m3</t>
  </si>
  <si>
    <t xml:space="preserve">Heating Value </t>
  </si>
  <si>
    <t>btu/cf</t>
  </si>
  <si>
    <t>cu ft</t>
  </si>
  <si>
    <t>cu ft/hr</t>
  </si>
  <si>
    <t>1 hr</t>
  </si>
  <si>
    <t>24 hrs</t>
  </si>
  <si>
    <t>Mcfd</t>
  </si>
  <si>
    <t>btu</t>
  </si>
  <si>
    <t>Revenue</t>
  </si>
  <si>
    <t>Units</t>
  </si>
  <si>
    <t>Quantity</t>
  </si>
  <si>
    <t>15a_LR</t>
  </si>
  <si>
    <t>Yes</t>
  </si>
  <si>
    <t>09a_CombFil30_HSVFil_CNN-ReRun (logQ)</t>
  </si>
  <si>
    <t xml:space="preserve"> mt</t>
  </si>
  <si>
    <t>Mcfd = 1000 cfd</t>
  </si>
  <si>
    <t xml:space="preserve">M/btu = million or thousand ? </t>
  </si>
  <si>
    <t>TANKS</t>
  </si>
  <si>
    <t>Optmiizing Code</t>
  </si>
  <si>
    <t>Base</t>
  </si>
  <si>
    <t>los</t>
  </si>
  <si>
    <t>val_loss</t>
  </si>
  <si>
    <t>Epoch</t>
  </si>
  <si>
    <t>batch size</t>
  </si>
  <si>
    <t>RMSE</t>
  </si>
  <si>
    <t>R2</t>
  </si>
  <si>
    <t>Test</t>
  </si>
  <si>
    <t>Batch Size sen</t>
  </si>
  <si>
    <t>HSV 0.4</t>
  </si>
  <si>
    <t xml:space="preserve">MPV </t>
  </si>
  <si>
    <t>Loss</t>
  </si>
  <si>
    <t>Val Loss</t>
  </si>
  <si>
    <t>16a_Final_CombNoFilHSV</t>
  </si>
  <si>
    <t>Transform</t>
  </si>
  <si>
    <t>Drop</t>
  </si>
  <si>
    <t>17a_Final_CombNoFilHSVLR</t>
  </si>
  <si>
    <t>$/MMbtu</t>
  </si>
  <si>
    <t>avg price</t>
  </si>
  <si>
    <t>MMbtu</t>
  </si>
  <si>
    <t>M$/day</t>
  </si>
  <si>
    <t>Zscore</t>
  </si>
  <si>
    <t>16b_Final_OutlierHSV</t>
  </si>
  <si>
    <t>16c_Final_CombNoFilRGB</t>
  </si>
  <si>
    <t>17b_Final_CombOutlierHSVLR</t>
  </si>
  <si>
    <t>17c_Final_CombNoFilHSVLRTransform</t>
  </si>
  <si>
    <t>Y -qpl</t>
  </si>
  <si>
    <t>Method</t>
  </si>
  <si>
    <t>Image Processing</t>
  </si>
  <si>
    <t>Yes - Log</t>
  </si>
  <si>
    <t>DataSet</t>
  </si>
  <si>
    <t>Sub RMSE</t>
  </si>
  <si>
    <t>16d_Final_CombNoFilHSV_Aug</t>
  </si>
  <si>
    <t>Yes-Aug</t>
  </si>
  <si>
    <t>Compressors</t>
  </si>
  <si>
    <t>Wells</t>
  </si>
  <si>
    <t>Pipelines</t>
  </si>
  <si>
    <t>mean</t>
  </si>
  <si>
    <t>per Year</t>
  </si>
  <si>
    <t>MM$</t>
  </si>
  <si>
    <t>Total</t>
  </si>
  <si>
    <t>16g_16aBasenormalize X b4 image process</t>
  </si>
  <si>
    <t>16h_16aBase initializer he normal</t>
  </si>
  <si>
    <t>18a_tifs_autmo</t>
  </si>
  <si>
    <t>16h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</si>
</sst>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textRotation="90"/>
    </xf>
    <xf numFmtId="0" fontId="7" fillId="3" borderId="0" xfId="9"/>
    <xf numFmtId="0" fontId="6" fillId="2" borderId="0" xfId="8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2" applyFont="1"/>
    <xf numFmtId="2" fontId="0" fillId="0" borderId="0" xfId="2" applyNumberFormat="1" applyFont="1"/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165" fontId="0" fillId="33" borderId="10" xfId="1" applyNumberFormat="1" applyFont="1" applyFill="1" applyBorder="1" applyAlignment="1">
      <alignment horizontal="center"/>
    </xf>
    <xf numFmtId="0" fontId="6" fillId="2" borderId="0" xfId="8" applyAlignment="1">
      <alignment horizontal="center"/>
    </xf>
    <xf numFmtId="0" fontId="0" fillId="33" borderId="10" xfId="0" applyFont="1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0" fontId="8" fillId="4" borderId="0" xfId="10" applyAlignment="1">
      <alignment horizontal="center"/>
    </xf>
    <xf numFmtId="0" fontId="0" fillId="0" borderId="0" xfId="0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Sheet3!$C$11:$C$61</c:f>
              <c:numCache>
                <c:formatCode>General</c:formatCode>
                <c:ptCount val="51"/>
                <c:pt idx="0">
                  <c:v>0.2</c:v>
                </c:pt>
                <c:pt idx="1">
                  <c:v>1.1000000000000001</c:v>
                </c:pt>
                <c:pt idx="2">
                  <c:v>2</c:v>
                </c:pt>
                <c:pt idx="3">
                  <c:v>3.9</c:v>
                </c:pt>
                <c:pt idx="4">
                  <c:v>4.5999999999999996</c:v>
                </c:pt>
                <c:pt idx="5">
                  <c:v>4.7</c:v>
                </c:pt>
                <c:pt idx="6">
                  <c:v>4.8</c:v>
                </c:pt>
                <c:pt idx="7">
                  <c:v>4.9000000000000004</c:v>
                </c:pt>
                <c:pt idx="8">
                  <c:v>7</c:v>
                </c:pt>
                <c:pt idx="9">
                  <c:v>8.3000000000000007</c:v>
                </c:pt>
                <c:pt idx="10">
                  <c:v>9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10.5</c:v>
                </c:pt>
                <c:pt idx="14">
                  <c:v>10.6</c:v>
                </c:pt>
                <c:pt idx="15">
                  <c:v>11</c:v>
                </c:pt>
                <c:pt idx="16">
                  <c:v>11.1</c:v>
                </c:pt>
                <c:pt idx="17">
                  <c:v>11.9</c:v>
                </c:pt>
                <c:pt idx="18">
                  <c:v>12</c:v>
                </c:pt>
                <c:pt idx="19">
                  <c:v>12.6</c:v>
                </c:pt>
                <c:pt idx="20">
                  <c:v>12.9</c:v>
                </c:pt>
                <c:pt idx="21">
                  <c:v>13</c:v>
                </c:pt>
                <c:pt idx="22">
                  <c:v>13.1</c:v>
                </c:pt>
                <c:pt idx="23">
                  <c:v>13.6</c:v>
                </c:pt>
                <c:pt idx="24">
                  <c:v>13.7</c:v>
                </c:pt>
                <c:pt idx="25">
                  <c:v>13.8</c:v>
                </c:pt>
                <c:pt idx="26">
                  <c:v>14.3</c:v>
                </c:pt>
                <c:pt idx="27">
                  <c:v>15.1</c:v>
                </c:pt>
                <c:pt idx="28">
                  <c:v>15.3</c:v>
                </c:pt>
                <c:pt idx="29">
                  <c:v>17.899999999999999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18.7</c:v>
                </c:pt>
                <c:pt idx="33">
                  <c:v>19.7</c:v>
                </c:pt>
                <c:pt idx="34">
                  <c:v>25.2</c:v>
                </c:pt>
                <c:pt idx="35">
                  <c:v>25.7</c:v>
                </c:pt>
                <c:pt idx="36">
                  <c:v>26</c:v>
                </c:pt>
                <c:pt idx="37">
                  <c:v>28.5</c:v>
                </c:pt>
                <c:pt idx="38">
                  <c:v>30.8</c:v>
                </c:pt>
                <c:pt idx="39">
                  <c:v>31</c:v>
                </c:pt>
                <c:pt idx="40">
                  <c:v>32.200000000000003</c:v>
                </c:pt>
                <c:pt idx="41">
                  <c:v>32.299999999999997</c:v>
                </c:pt>
                <c:pt idx="42">
                  <c:v>32.4</c:v>
                </c:pt>
                <c:pt idx="43">
                  <c:v>32.9</c:v>
                </c:pt>
                <c:pt idx="44">
                  <c:v>36</c:v>
                </c:pt>
                <c:pt idx="45">
                  <c:v>36.200000000000003</c:v>
                </c:pt>
                <c:pt idx="46">
                  <c:v>39.700000000000003</c:v>
                </c:pt>
                <c:pt idx="47">
                  <c:v>44.5</c:v>
                </c:pt>
                <c:pt idx="48">
                  <c:v>50.7</c:v>
                </c:pt>
              </c:numCache>
            </c:numRef>
          </c:xVal>
          <c:yVal>
            <c:numRef>
              <c:f>Sheet3!$D$11:$D$61</c:f>
              <c:numCache>
                <c:formatCode>General</c:formatCode>
                <c:ptCount val="51"/>
                <c:pt idx="0">
                  <c:v>-8.5</c:v>
                </c:pt>
                <c:pt idx="1">
                  <c:v>-6.9</c:v>
                </c:pt>
                <c:pt idx="2">
                  <c:v>-5.9</c:v>
                </c:pt>
                <c:pt idx="3">
                  <c:v>-5.5</c:v>
                </c:pt>
                <c:pt idx="4">
                  <c:v>-5.3</c:v>
                </c:pt>
                <c:pt idx="5">
                  <c:v>-5.3</c:v>
                </c:pt>
                <c:pt idx="6">
                  <c:v>-5.3</c:v>
                </c:pt>
                <c:pt idx="7">
                  <c:v>-5.3</c:v>
                </c:pt>
                <c:pt idx="8">
                  <c:v>-4.7</c:v>
                </c:pt>
                <c:pt idx="9">
                  <c:v>-4.4000000000000004</c:v>
                </c:pt>
                <c:pt idx="10">
                  <c:v>-4.3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-3.7</c:v>
                </c:pt>
                <c:pt idx="24">
                  <c:v>-3.7</c:v>
                </c:pt>
                <c:pt idx="25">
                  <c:v>-3.7</c:v>
                </c:pt>
                <c:pt idx="26">
                  <c:v>-3.6</c:v>
                </c:pt>
                <c:pt idx="27">
                  <c:v>-3.3</c:v>
                </c:pt>
                <c:pt idx="28">
                  <c:v>-3.2</c:v>
                </c:pt>
                <c:pt idx="29">
                  <c:v>-2.7</c:v>
                </c:pt>
                <c:pt idx="30">
                  <c:v>-2.7</c:v>
                </c:pt>
                <c:pt idx="31">
                  <c:v>-2.5</c:v>
                </c:pt>
                <c:pt idx="32">
                  <c:v>-2.5</c:v>
                </c:pt>
                <c:pt idx="33">
                  <c:v>-2.2000000000000002</c:v>
                </c:pt>
                <c:pt idx="34">
                  <c:v>-1.4</c:v>
                </c:pt>
                <c:pt idx="35">
                  <c:v>-1.2</c:v>
                </c:pt>
                <c:pt idx="36">
                  <c:v>-1.2</c:v>
                </c:pt>
                <c:pt idx="37">
                  <c:v>-0.4</c:v>
                </c:pt>
                <c:pt idx="38">
                  <c:v>-0.2</c:v>
                </c:pt>
                <c:pt idx="39">
                  <c:v>-0.1</c:v>
                </c:pt>
                <c:pt idx="40">
                  <c:v>0.5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1.3</c:v>
                </c:pt>
                <c:pt idx="47">
                  <c:v>2.2999999999999998</c:v>
                </c:pt>
                <c:pt idx="48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3-4C2D-8BF8-5BC08FB3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59759"/>
        <c:axId val="796099663"/>
      </c:scatterChart>
      <c:valAx>
        <c:axId val="16190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99663"/>
        <c:crosses val="autoZero"/>
        <c:crossBetween val="midCat"/>
      </c:valAx>
      <c:valAx>
        <c:axId val="7960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5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Sheet3!$E$11:$E$59</c:f>
              <c:numCache>
                <c:formatCode>General</c:formatCode>
                <c:ptCount val="49"/>
                <c:pt idx="0">
                  <c:v>0.1</c:v>
                </c:pt>
                <c:pt idx="1">
                  <c:v>0.10000000000000009</c:v>
                </c:pt>
                <c:pt idx="2">
                  <c:v>0.10000000000000009</c:v>
                </c:pt>
                <c:pt idx="3">
                  <c:v>0.10000000000000009</c:v>
                </c:pt>
                <c:pt idx="4">
                  <c:v>0.29999999999999982</c:v>
                </c:pt>
                <c:pt idx="5">
                  <c:v>0.10000000000000053</c:v>
                </c:pt>
                <c:pt idx="6">
                  <c:v>9.9999999999999645E-2</c:v>
                </c:pt>
                <c:pt idx="7">
                  <c:v>0.10000000000000053</c:v>
                </c:pt>
                <c:pt idx="8">
                  <c:v>0.20000000000000018</c:v>
                </c:pt>
                <c:pt idx="9">
                  <c:v>0.10000000000000142</c:v>
                </c:pt>
                <c:pt idx="10">
                  <c:v>9.9999999999999645E-2</c:v>
                </c:pt>
                <c:pt idx="11">
                  <c:v>0.39999999999999858</c:v>
                </c:pt>
                <c:pt idx="12">
                  <c:v>9.9999999999999645E-2</c:v>
                </c:pt>
                <c:pt idx="13">
                  <c:v>9.9999999999999645E-2</c:v>
                </c:pt>
                <c:pt idx="14">
                  <c:v>9.9999999999999645E-2</c:v>
                </c:pt>
                <c:pt idx="15">
                  <c:v>9.9999999999999645E-2</c:v>
                </c:pt>
                <c:pt idx="16">
                  <c:v>9.9999999999999645E-2</c:v>
                </c:pt>
                <c:pt idx="17">
                  <c:v>0.80000000000000071</c:v>
                </c:pt>
                <c:pt idx="18">
                  <c:v>9.9999999999999645E-2</c:v>
                </c:pt>
                <c:pt idx="19">
                  <c:v>0.59999999999999964</c:v>
                </c:pt>
                <c:pt idx="20">
                  <c:v>0.30000000000000071</c:v>
                </c:pt>
                <c:pt idx="21">
                  <c:v>9.9999999999999645E-2</c:v>
                </c:pt>
                <c:pt idx="22">
                  <c:v>9.9999999999999645E-2</c:v>
                </c:pt>
                <c:pt idx="23">
                  <c:v>9.9999999999999645E-2</c:v>
                </c:pt>
                <c:pt idx="24">
                  <c:v>9.9999999999999645E-2</c:v>
                </c:pt>
                <c:pt idx="25">
                  <c:v>0.10000000000000142</c:v>
                </c:pt>
                <c:pt idx="26">
                  <c:v>0.10000000000000142</c:v>
                </c:pt>
                <c:pt idx="27">
                  <c:v>0.19999999999999929</c:v>
                </c:pt>
                <c:pt idx="28">
                  <c:v>0.10000000000000142</c:v>
                </c:pt>
                <c:pt idx="29">
                  <c:v>0.19999999999999929</c:v>
                </c:pt>
                <c:pt idx="30">
                  <c:v>0.10000000000000142</c:v>
                </c:pt>
                <c:pt idx="31">
                  <c:v>0.10000000000000142</c:v>
                </c:pt>
                <c:pt idx="32">
                  <c:v>9.9999999999997868E-2</c:v>
                </c:pt>
                <c:pt idx="33">
                  <c:v>0.19999999999999929</c:v>
                </c:pt>
                <c:pt idx="34">
                  <c:v>9.9999999999997868E-2</c:v>
                </c:pt>
                <c:pt idx="35">
                  <c:v>9.9999999999997868E-2</c:v>
                </c:pt>
                <c:pt idx="36">
                  <c:v>0.30000000000000071</c:v>
                </c:pt>
                <c:pt idx="37">
                  <c:v>0.10000000000000142</c:v>
                </c:pt>
                <c:pt idx="38">
                  <c:v>0.10000000000000142</c:v>
                </c:pt>
                <c:pt idx="39">
                  <c:v>0.19999999999999929</c:v>
                </c:pt>
                <c:pt idx="40">
                  <c:v>0.10000000000000142</c:v>
                </c:pt>
                <c:pt idx="41">
                  <c:v>9.9999999999994316E-2</c:v>
                </c:pt>
                <c:pt idx="42">
                  <c:v>0.10000000000000142</c:v>
                </c:pt>
                <c:pt idx="43">
                  <c:v>0.10000000000000142</c:v>
                </c:pt>
                <c:pt idx="44">
                  <c:v>0.20000000000000284</c:v>
                </c:pt>
                <c:pt idx="45">
                  <c:v>0.20000000000000284</c:v>
                </c:pt>
                <c:pt idx="46">
                  <c:v>0.20000000000000284</c:v>
                </c:pt>
                <c:pt idx="47">
                  <c:v>0.10000000000000142</c:v>
                </c:pt>
                <c:pt idx="48">
                  <c:v>0.10000000000000142</c:v>
                </c:pt>
              </c:numCache>
            </c:numRef>
          </c:cat>
          <c:val>
            <c:numRef>
              <c:f>Sheet3!$D$11:$D$59</c:f>
              <c:numCache>
                <c:formatCode>General</c:formatCode>
                <c:ptCount val="49"/>
                <c:pt idx="0">
                  <c:v>-8.5</c:v>
                </c:pt>
                <c:pt idx="1">
                  <c:v>-6.9</c:v>
                </c:pt>
                <c:pt idx="2">
                  <c:v>-5.9</c:v>
                </c:pt>
                <c:pt idx="3">
                  <c:v>-5.5</c:v>
                </c:pt>
                <c:pt idx="4">
                  <c:v>-5.3</c:v>
                </c:pt>
                <c:pt idx="5">
                  <c:v>-5.3</c:v>
                </c:pt>
                <c:pt idx="6">
                  <c:v>-5.3</c:v>
                </c:pt>
                <c:pt idx="7">
                  <c:v>-5.3</c:v>
                </c:pt>
                <c:pt idx="8">
                  <c:v>-4.7</c:v>
                </c:pt>
                <c:pt idx="9">
                  <c:v>-4.4000000000000004</c:v>
                </c:pt>
                <c:pt idx="10">
                  <c:v>-4.3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-3.7</c:v>
                </c:pt>
                <c:pt idx="24">
                  <c:v>-3.7</c:v>
                </c:pt>
                <c:pt idx="25">
                  <c:v>-3.7</c:v>
                </c:pt>
                <c:pt idx="26">
                  <c:v>-3.6</c:v>
                </c:pt>
                <c:pt idx="27">
                  <c:v>-3.3</c:v>
                </c:pt>
                <c:pt idx="28">
                  <c:v>-3.2</c:v>
                </c:pt>
                <c:pt idx="29">
                  <c:v>-2.7</c:v>
                </c:pt>
                <c:pt idx="30">
                  <c:v>-2.7</c:v>
                </c:pt>
                <c:pt idx="31">
                  <c:v>-2.5</c:v>
                </c:pt>
                <c:pt idx="32">
                  <c:v>-2.5</c:v>
                </c:pt>
                <c:pt idx="33">
                  <c:v>-2.2000000000000002</c:v>
                </c:pt>
                <c:pt idx="34">
                  <c:v>-1.4</c:v>
                </c:pt>
                <c:pt idx="35">
                  <c:v>-1.2</c:v>
                </c:pt>
                <c:pt idx="36">
                  <c:v>-1.2</c:v>
                </c:pt>
                <c:pt idx="37">
                  <c:v>-0.4</c:v>
                </c:pt>
                <c:pt idx="38">
                  <c:v>-0.2</c:v>
                </c:pt>
                <c:pt idx="39">
                  <c:v>-0.1</c:v>
                </c:pt>
                <c:pt idx="40">
                  <c:v>0.5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1.3</c:v>
                </c:pt>
                <c:pt idx="47">
                  <c:v>2.2999999999999998</c:v>
                </c:pt>
                <c:pt idx="48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1-4628-8521-453FBFBF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234943"/>
        <c:axId val="2039235359"/>
      </c:barChart>
      <c:catAx>
        <c:axId val="20392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35359"/>
        <c:crosses val="autoZero"/>
        <c:auto val="1"/>
        <c:lblAlgn val="ctr"/>
        <c:lblOffset val="100"/>
        <c:noMultiLvlLbl val="0"/>
      </c:catAx>
      <c:valAx>
        <c:axId val="20392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3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10</xdr:row>
      <xdr:rowOff>33337</xdr:rowOff>
    </xdr:from>
    <xdr:to>
      <xdr:col>13</xdr:col>
      <xdr:colOff>457200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ACBB8-2EF1-62B3-F8F0-0A8E4DBAB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180974</xdr:colOff>
      <xdr:row>26</xdr:row>
      <xdr:rowOff>33336</xdr:rowOff>
    </xdr:from>
    <xdr:to>
      <xdr:col>18</xdr:col>
      <xdr:colOff>457199</xdr:colOff>
      <xdr:row>52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F5FE9-7FFF-F601-FCB3-2CB76A63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AT49"/>
  <sheetViews>
    <sheetView tabSelected="1" topLeftCell="T38" workbookViewId="0">
      <selection activeCell="AJ47" sqref="AJ47:AJ49"/>
    </sheetView>
  </sheetViews>
  <sheetFormatPr defaultRowHeight="15" x14ac:dyDescent="0.25"/>
  <cols>
    <col min="1" max="1" width="11.5703125" bestFit="1" customWidth="1"/>
    <col min="2" max="2" width="6.7109375" bestFit="1" customWidth="1"/>
    <col min="3" max="7" width="7" bestFit="1" customWidth="1"/>
    <col min="8" max="8" width="9.42578125" bestFit="1" customWidth="1"/>
    <col min="10" max="10" width="8.42578125" customWidth="1"/>
    <col min="38" max="38" width="16.42578125" bestFit="1" customWidth="1"/>
  </cols>
  <sheetData>
    <row r="9" spans="1:46" x14ac:dyDescent="0.25">
      <c r="A9" t="s">
        <v>0</v>
      </c>
    </row>
    <row r="10" spans="1:46" s="1" customFormat="1" ht="217.5" x14ac:dyDescent="0.25">
      <c r="B10" s="5" t="s">
        <v>29</v>
      </c>
      <c r="C10" s="1" t="s">
        <v>39</v>
      </c>
      <c r="D10" s="1" t="s">
        <v>41</v>
      </c>
      <c r="E10" s="1" t="s">
        <v>42</v>
      </c>
      <c r="F10" s="5" t="s">
        <v>43</v>
      </c>
      <c r="G10" s="5" t="s">
        <v>45</v>
      </c>
      <c r="H10" s="5" t="s">
        <v>47</v>
      </c>
      <c r="I10" s="5" t="s">
        <v>50</v>
      </c>
      <c r="J10" s="5" t="s">
        <v>51</v>
      </c>
      <c r="K10" s="5" t="s">
        <v>55</v>
      </c>
      <c r="L10" s="5" t="s">
        <v>56</v>
      </c>
      <c r="M10" s="5" t="s">
        <v>60</v>
      </c>
      <c r="N10" s="5" t="s">
        <v>63</v>
      </c>
      <c r="O10" s="5" t="s">
        <v>65</v>
      </c>
      <c r="P10" s="5" t="s">
        <v>64</v>
      </c>
      <c r="Q10" s="1" t="s">
        <v>66</v>
      </c>
      <c r="R10" s="5" t="s">
        <v>67</v>
      </c>
      <c r="S10" s="1" t="s">
        <v>70</v>
      </c>
      <c r="T10" s="5" t="s">
        <v>72</v>
      </c>
      <c r="U10" s="5" t="s">
        <v>110</v>
      </c>
      <c r="V10" s="5" t="s">
        <v>112</v>
      </c>
      <c r="W10"/>
      <c r="X10" s="5" t="s">
        <v>131</v>
      </c>
      <c r="Y10" s="5" t="s">
        <v>140</v>
      </c>
      <c r="Z10" s="1" t="s">
        <v>141</v>
      </c>
      <c r="AA10" s="5" t="s">
        <v>134</v>
      </c>
      <c r="AB10" s="1" t="s">
        <v>142</v>
      </c>
      <c r="AC10" s="1" t="s">
        <v>143</v>
      </c>
      <c r="AD10" s="5" t="s">
        <v>150</v>
      </c>
      <c r="AE10" s="1" t="s">
        <v>21</v>
      </c>
      <c r="AF10" s="1" t="s">
        <v>33</v>
      </c>
      <c r="AG10" s="5" t="s">
        <v>159</v>
      </c>
      <c r="AH10" s="5" t="s">
        <v>160</v>
      </c>
      <c r="AI10" s="5" t="s">
        <v>161</v>
      </c>
      <c r="AJ10" s="5" t="s">
        <v>162</v>
      </c>
      <c r="AK10" s="5"/>
    </row>
    <row r="11" spans="1:46" s="2" customFormat="1" x14ac:dyDescent="0.25">
      <c r="A11" s="2" t="s">
        <v>31</v>
      </c>
      <c r="B11" s="3"/>
      <c r="C11" s="3">
        <v>517</v>
      </c>
      <c r="D11" s="3">
        <v>508</v>
      </c>
      <c r="E11" s="3">
        <v>500</v>
      </c>
      <c r="F11" s="15">
        <v>504</v>
      </c>
      <c r="G11" s="3">
        <v>546</v>
      </c>
      <c r="H11" s="3">
        <v>506</v>
      </c>
      <c r="I11" s="3">
        <v>721</v>
      </c>
      <c r="J11" s="3">
        <v>506</v>
      </c>
      <c r="K11" s="15">
        <v>444</v>
      </c>
      <c r="L11" s="3">
        <v>446</v>
      </c>
      <c r="M11" s="3">
        <v>399</v>
      </c>
      <c r="N11" s="15">
        <v>389</v>
      </c>
      <c r="O11" s="3">
        <v>488</v>
      </c>
      <c r="P11" s="3">
        <v>474</v>
      </c>
      <c r="R11" s="3">
        <v>1874</v>
      </c>
      <c r="S11" s="3"/>
      <c r="T11" s="4">
        <v>400.32</v>
      </c>
      <c r="U11" s="3">
        <v>425</v>
      </c>
      <c r="V11" s="15"/>
      <c r="W11"/>
      <c r="X11" s="18">
        <v>339</v>
      </c>
      <c r="Y11" s="3">
        <v>435</v>
      </c>
      <c r="Z11" s="3">
        <v>482</v>
      </c>
      <c r="AA11" s="3">
        <v>398</v>
      </c>
      <c r="AB11" s="3">
        <v>401</v>
      </c>
      <c r="AC11" s="3">
        <v>453</v>
      </c>
      <c r="AD11" s="3">
        <v>563</v>
      </c>
      <c r="AE11" s="3">
        <v>442</v>
      </c>
      <c r="AG11" s="3">
        <v>492</v>
      </c>
      <c r="AH11" s="3">
        <v>513</v>
      </c>
      <c r="AI11" s="3"/>
      <c r="AJ11" s="3"/>
      <c r="AK11" s="3"/>
    </row>
    <row r="12" spans="1:46" s="2" customFormat="1" x14ac:dyDescent="0.25">
      <c r="A12" s="2" t="s">
        <v>32</v>
      </c>
      <c r="B12" s="3" t="s">
        <v>33</v>
      </c>
      <c r="C12" s="2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69</v>
      </c>
      <c r="J12" s="3" t="s">
        <v>53</v>
      </c>
      <c r="K12" s="3" t="s">
        <v>53</v>
      </c>
      <c r="L12" s="3" t="s">
        <v>53</v>
      </c>
      <c r="M12" s="3" t="s">
        <v>53</v>
      </c>
      <c r="N12" s="3" t="s">
        <v>53</v>
      </c>
      <c r="O12" s="3" t="s">
        <v>53</v>
      </c>
      <c r="P12" s="3" t="s">
        <v>53</v>
      </c>
      <c r="Q12" s="3" t="s">
        <v>53</v>
      </c>
      <c r="R12" s="3" t="s">
        <v>68</v>
      </c>
      <c r="S12" s="3" t="s">
        <v>68</v>
      </c>
      <c r="T12" s="3" t="s">
        <v>53</v>
      </c>
      <c r="U12" s="3" t="s">
        <v>53</v>
      </c>
      <c r="V12" s="3" t="s">
        <v>53</v>
      </c>
      <c r="W12"/>
      <c r="X12" s="3" t="s">
        <v>53</v>
      </c>
      <c r="Y12" s="3" t="s">
        <v>53</v>
      </c>
      <c r="Z12" s="3" t="s">
        <v>53</v>
      </c>
      <c r="AA12" s="3" t="s">
        <v>53</v>
      </c>
      <c r="AB12" s="3" t="s">
        <v>53</v>
      </c>
      <c r="AC12" s="3" t="s">
        <v>53</v>
      </c>
      <c r="AD12" s="3" t="s">
        <v>53</v>
      </c>
      <c r="AG12" s="3"/>
      <c r="AL12" s="3" t="s">
        <v>145</v>
      </c>
      <c r="AM12" s="3">
        <v>1</v>
      </c>
      <c r="AN12" s="3">
        <v>2</v>
      </c>
      <c r="AO12" s="3">
        <v>3</v>
      </c>
      <c r="AP12" s="3">
        <v>4</v>
      </c>
      <c r="AQ12" s="3">
        <v>5</v>
      </c>
      <c r="AR12" s="3">
        <v>6</v>
      </c>
      <c r="AS12" s="3">
        <v>7</v>
      </c>
      <c r="AT12" s="3">
        <v>8</v>
      </c>
    </row>
    <row r="13" spans="1:46" s="2" customFormat="1" x14ac:dyDescent="0.25">
      <c r="A13" s="2" t="s">
        <v>52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54</v>
      </c>
      <c r="K13" s="3" t="s">
        <v>54</v>
      </c>
      <c r="L13" s="3" t="s">
        <v>54</v>
      </c>
      <c r="M13" s="3" t="s">
        <v>54</v>
      </c>
      <c r="N13" s="3" t="s">
        <v>25</v>
      </c>
      <c r="O13" s="3" t="s">
        <v>25</v>
      </c>
      <c r="P13" s="3" t="s">
        <v>54</v>
      </c>
      <c r="Q13" s="3" t="s">
        <v>25</v>
      </c>
      <c r="R13" s="3" t="s">
        <v>25</v>
      </c>
      <c r="S13" s="3" t="s">
        <v>71</v>
      </c>
      <c r="T13" s="3" t="s">
        <v>25</v>
      </c>
      <c r="U13" s="3" t="s">
        <v>75</v>
      </c>
      <c r="V13" s="3" t="s">
        <v>54</v>
      </c>
      <c r="W13"/>
      <c r="X13" s="3" t="s">
        <v>25</v>
      </c>
      <c r="Y13" s="3" t="s">
        <v>139</v>
      </c>
      <c r="Z13" s="3" t="s">
        <v>25</v>
      </c>
      <c r="AA13" s="3" t="s">
        <v>25</v>
      </c>
      <c r="AB13" s="3" t="s">
        <v>139</v>
      </c>
      <c r="AC13" s="3" t="s">
        <v>25</v>
      </c>
      <c r="AD13" s="3" t="s">
        <v>25</v>
      </c>
      <c r="AG13" s="3"/>
      <c r="AL13" s="3" t="s">
        <v>148</v>
      </c>
      <c r="AM13" s="3" t="s">
        <v>53</v>
      </c>
      <c r="AN13" s="3" t="s">
        <v>53</v>
      </c>
      <c r="AO13" s="3" t="s">
        <v>53</v>
      </c>
      <c r="AP13" s="3" t="s">
        <v>53</v>
      </c>
      <c r="AQ13" s="3" t="s">
        <v>53</v>
      </c>
      <c r="AR13" s="3" t="s">
        <v>53</v>
      </c>
      <c r="AS13" s="3" t="s">
        <v>53</v>
      </c>
      <c r="AT13" s="3" t="s">
        <v>21</v>
      </c>
    </row>
    <row r="14" spans="1:46" s="2" customFormat="1" x14ac:dyDescent="0.25">
      <c r="A14" s="2" t="s">
        <v>34</v>
      </c>
      <c r="B14" s="3" t="s">
        <v>35</v>
      </c>
      <c r="C14" s="3" t="s">
        <v>35</v>
      </c>
      <c r="D14" s="3" t="s">
        <v>28</v>
      </c>
      <c r="E14" s="3" t="s">
        <v>28</v>
      </c>
      <c r="F14" s="3" t="s">
        <v>28</v>
      </c>
      <c r="G14" s="3" t="s">
        <v>28</v>
      </c>
      <c r="H14" s="3" t="s">
        <v>28</v>
      </c>
      <c r="I14" s="3" t="s">
        <v>28</v>
      </c>
      <c r="J14" s="3" t="s">
        <v>35</v>
      </c>
      <c r="K14" s="3" t="s">
        <v>35</v>
      </c>
      <c r="L14" s="3" t="s">
        <v>35</v>
      </c>
      <c r="M14" s="3" t="s">
        <v>35</v>
      </c>
      <c r="N14" s="3" t="s">
        <v>35</v>
      </c>
      <c r="O14" s="3" t="s">
        <v>35</v>
      </c>
      <c r="P14" s="3" t="s">
        <v>35</v>
      </c>
      <c r="Q14" s="3" t="s">
        <v>28</v>
      </c>
      <c r="R14" s="3" t="s">
        <v>25</v>
      </c>
      <c r="S14" s="3" t="s">
        <v>25</v>
      </c>
      <c r="T14" s="3" t="s">
        <v>111</v>
      </c>
      <c r="U14" s="3" t="s">
        <v>111</v>
      </c>
      <c r="V14" s="3" t="s">
        <v>35</v>
      </c>
      <c r="W14"/>
      <c r="X14" s="3" t="s">
        <v>25</v>
      </c>
      <c r="Y14" s="3" t="s">
        <v>25</v>
      </c>
      <c r="Z14" s="3" t="s">
        <v>25</v>
      </c>
      <c r="AA14" s="3" t="s">
        <v>25</v>
      </c>
      <c r="AB14" s="3" t="s">
        <v>25</v>
      </c>
      <c r="AC14" s="3" t="s">
        <v>25</v>
      </c>
      <c r="AD14" s="3" t="s">
        <v>25</v>
      </c>
      <c r="AG14" s="3"/>
      <c r="AL14" s="3" t="s">
        <v>22</v>
      </c>
      <c r="AM14" s="3" t="s">
        <v>23</v>
      </c>
      <c r="AN14" s="3" t="s">
        <v>23</v>
      </c>
      <c r="AO14" s="3" t="s">
        <v>23</v>
      </c>
      <c r="AP14" s="3" t="s">
        <v>58</v>
      </c>
      <c r="AQ14" s="3" t="s">
        <v>58</v>
      </c>
      <c r="AR14" s="3" t="s">
        <v>58</v>
      </c>
      <c r="AS14" s="3" t="s">
        <v>58</v>
      </c>
      <c r="AT14" s="3" t="s">
        <v>23</v>
      </c>
    </row>
    <row r="15" spans="1:46" s="2" customFormat="1" x14ac:dyDescent="0.25">
      <c r="A15" s="2" t="s">
        <v>24</v>
      </c>
      <c r="B15" s="3" t="s">
        <v>25</v>
      </c>
      <c r="C15" s="3" t="s">
        <v>25</v>
      </c>
      <c r="D15" s="3" t="s">
        <v>25</v>
      </c>
      <c r="E15" s="3" t="s">
        <v>26</v>
      </c>
      <c r="F15" s="3" t="s">
        <v>26</v>
      </c>
      <c r="G15" s="3" t="s">
        <v>26</v>
      </c>
      <c r="H15" s="3" t="s">
        <v>48</v>
      </c>
      <c r="I15" s="3" t="s">
        <v>30</v>
      </c>
      <c r="J15" s="3" t="s">
        <v>25</v>
      </c>
      <c r="K15" s="3" t="s">
        <v>26</v>
      </c>
      <c r="L15" s="3" t="s">
        <v>26</v>
      </c>
      <c r="M15" s="3" t="s">
        <v>26</v>
      </c>
      <c r="N15" s="3" t="s">
        <v>26</v>
      </c>
      <c r="O15" s="3" t="s">
        <v>26</v>
      </c>
      <c r="P15" s="3" t="s">
        <v>26</v>
      </c>
      <c r="Q15" s="3" t="s">
        <v>26</v>
      </c>
      <c r="R15" s="3" t="s">
        <v>30</v>
      </c>
      <c r="S15" s="3" t="s">
        <v>30</v>
      </c>
      <c r="T15" s="3" t="s">
        <v>111</v>
      </c>
      <c r="U15" s="3" t="s">
        <v>111</v>
      </c>
      <c r="V15" s="3" t="s">
        <v>26</v>
      </c>
      <c r="W15"/>
      <c r="X15" s="3" t="s">
        <v>127</v>
      </c>
      <c r="Y15" s="3" t="s">
        <v>127</v>
      </c>
      <c r="Z15" s="3" t="s">
        <v>57</v>
      </c>
      <c r="AA15" s="3" t="s">
        <v>127</v>
      </c>
      <c r="AB15" s="3" t="s">
        <v>127</v>
      </c>
      <c r="AC15" s="3" t="s">
        <v>127</v>
      </c>
      <c r="AD15" s="3" t="s">
        <v>127</v>
      </c>
      <c r="AG15" s="3"/>
      <c r="AL15" s="3" t="s">
        <v>52</v>
      </c>
      <c r="AM15" s="3" t="s">
        <v>25</v>
      </c>
      <c r="AN15" s="3" t="s">
        <v>139</v>
      </c>
      <c r="AO15" s="3" t="s">
        <v>25</v>
      </c>
      <c r="AP15" s="3" t="s">
        <v>25</v>
      </c>
      <c r="AQ15" s="3" t="s">
        <v>139</v>
      </c>
      <c r="AR15" s="3" t="s">
        <v>25</v>
      </c>
      <c r="AS15" s="3" t="s">
        <v>25</v>
      </c>
      <c r="AT15" s="3" t="s">
        <v>25</v>
      </c>
    </row>
    <row r="16" spans="1:46" s="2" customFormat="1" x14ac:dyDescent="0.25">
      <c r="A16" s="2" t="s">
        <v>36</v>
      </c>
      <c r="B16" s="3" t="s">
        <v>27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46</v>
      </c>
      <c r="H16" s="3" t="s">
        <v>49</v>
      </c>
      <c r="I16" s="3" t="s">
        <v>27</v>
      </c>
      <c r="J16" s="3" t="s">
        <v>27</v>
      </c>
      <c r="K16" s="3" t="s">
        <v>27</v>
      </c>
      <c r="L16" s="3" t="s">
        <v>57</v>
      </c>
      <c r="M16" s="3" t="s">
        <v>57</v>
      </c>
      <c r="N16" s="3" t="s">
        <v>57</v>
      </c>
      <c r="O16" s="3" t="s">
        <v>57</v>
      </c>
      <c r="P16" s="3" t="s">
        <v>57</v>
      </c>
      <c r="Q16" s="3" t="s">
        <v>57</v>
      </c>
      <c r="R16" s="3" t="s">
        <v>57</v>
      </c>
      <c r="S16" s="3" t="s">
        <v>57</v>
      </c>
      <c r="T16" s="3" t="s">
        <v>73</v>
      </c>
      <c r="U16" s="3" t="s">
        <v>73</v>
      </c>
      <c r="V16" s="3" t="s">
        <v>27</v>
      </c>
      <c r="W16" s="3"/>
      <c r="X16" s="3" t="s">
        <v>128</v>
      </c>
      <c r="Y16" s="3" t="s">
        <v>128</v>
      </c>
      <c r="Z16" s="3" t="s">
        <v>27</v>
      </c>
      <c r="AA16" s="3" t="s">
        <v>57</v>
      </c>
      <c r="AB16" s="3" t="s">
        <v>57</v>
      </c>
      <c r="AC16" s="3" t="s">
        <v>57</v>
      </c>
      <c r="AD16" s="3" t="s">
        <v>128</v>
      </c>
      <c r="AG16" s="3"/>
      <c r="AL16" s="3" t="s">
        <v>146</v>
      </c>
      <c r="AM16" s="3" t="s">
        <v>26</v>
      </c>
      <c r="AN16" s="3" t="s">
        <v>26</v>
      </c>
      <c r="AO16" s="3" t="s">
        <v>57</v>
      </c>
      <c r="AP16" s="3" t="s">
        <v>26</v>
      </c>
      <c r="AQ16" s="3" t="s">
        <v>26</v>
      </c>
      <c r="AR16" s="3" t="s">
        <v>26</v>
      </c>
      <c r="AS16" s="3" t="s">
        <v>26</v>
      </c>
      <c r="AT16" s="3" t="s">
        <v>26</v>
      </c>
    </row>
    <row r="17" spans="1:46" s="2" customFormat="1" x14ac:dyDescent="0.25">
      <c r="A17" s="2" t="s">
        <v>44</v>
      </c>
      <c r="B17" s="3" t="s">
        <v>28</v>
      </c>
      <c r="C17" s="3" t="s">
        <v>28</v>
      </c>
      <c r="D17" s="3" t="s">
        <v>28</v>
      </c>
      <c r="E17" s="3" t="s">
        <v>28</v>
      </c>
      <c r="F17" s="3" t="s">
        <v>35</v>
      </c>
      <c r="G17" s="3" t="s">
        <v>28</v>
      </c>
      <c r="H17" s="3" t="s">
        <v>28</v>
      </c>
      <c r="I17" s="3" t="s">
        <v>35</v>
      </c>
      <c r="J17" s="3" t="s">
        <v>28</v>
      </c>
      <c r="K17" s="3" t="s">
        <v>28</v>
      </c>
      <c r="L17" s="3" t="s">
        <v>35</v>
      </c>
      <c r="M17" s="3" t="s">
        <v>35</v>
      </c>
      <c r="N17" s="3" t="s">
        <v>35</v>
      </c>
      <c r="O17" s="3" t="s">
        <v>35</v>
      </c>
      <c r="P17" s="3" t="s">
        <v>35</v>
      </c>
      <c r="Q17" s="3" t="s">
        <v>35</v>
      </c>
      <c r="R17" s="3" t="s">
        <v>35</v>
      </c>
      <c r="S17" s="3" t="s">
        <v>35</v>
      </c>
      <c r="T17" s="3" t="s">
        <v>28</v>
      </c>
      <c r="U17" s="3" t="s">
        <v>35</v>
      </c>
      <c r="V17" s="3" t="s">
        <v>28</v>
      </c>
      <c r="W17" s="3"/>
      <c r="X17" s="3" t="s">
        <v>35</v>
      </c>
      <c r="Y17" s="3" t="s">
        <v>35</v>
      </c>
      <c r="Z17" s="3" t="s">
        <v>35</v>
      </c>
      <c r="AA17" s="3" t="s">
        <v>35</v>
      </c>
      <c r="AB17" s="3" t="s">
        <v>35</v>
      </c>
      <c r="AC17" s="3" t="s">
        <v>35</v>
      </c>
      <c r="AD17" s="3" t="s">
        <v>35</v>
      </c>
      <c r="AG17" s="3"/>
      <c r="AL17" s="3" t="s">
        <v>37</v>
      </c>
      <c r="AM17" s="3">
        <v>652</v>
      </c>
      <c r="AN17" s="3">
        <v>434</v>
      </c>
      <c r="AO17" s="3">
        <v>663</v>
      </c>
      <c r="AP17" s="3">
        <v>819</v>
      </c>
      <c r="AQ17" s="3">
        <v>507</v>
      </c>
      <c r="AR17" s="3">
        <v>0.97</v>
      </c>
      <c r="AS17" s="3"/>
      <c r="AT17" s="3">
        <v>550</v>
      </c>
    </row>
    <row r="18" spans="1:46" s="2" customFormat="1" x14ac:dyDescent="0.25">
      <c r="A18" s="2" t="s">
        <v>37</v>
      </c>
      <c r="B18" s="3">
        <v>733</v>
      </c>
      <c r="C18" s="3">
        <v>528</v>
      </c>
      <c r="D18" s="3">
        <v>357</v>
      </c>
      <c r="E18" s="3">
        <v>358</v>
      </c>
      <c r="F18" s="3">
        <v>351</v>
      </c>
      <c r="G18" s="3">
        <v>607</v>
      </c>
      <c r="H18" s="3">
        <v>414</v>
      </c>
      <c r="I18" s="3">
        <v>435</v>
      </c>
      <c r="J18" s="3">
        <v>442</v>
      </c>
      <c r="K18" s="3">
        <v>442</v>
      </c>
      <c r="L18" s="3">
        <v>642</v>
      </c>
      <c r="M18" s="3">
        <v>659</v>
      </c>
      <c r="N18" s="3">
        <v>812</v>
      </c>
      <c r="O18" s="3">
        <v>688</v>
      </c>
      <c r="P18" s="3">
        <v>509</v>
      </c>
      <c r="Q18" s="3">
        <v>516</v>
      </c>
      <c r="R18" s="3">
        <v>640</v>
      </c>
      <c r="S18" s="3">
        <v>471</v>
      </c>
      <c r="T18" s="3">
        <v>0.9</v>
      </c>
      <c r="U18" s="3">
        <v>501</v>
      </c>
      <c r="V18" s="3">
        <v>518</v>
      </c>
      <c r="W18" s="3"/>
      <c r="X18" s="3">
        <v>652</v>
      </c>
      <c r="Y18" s="3">
        <v>434</v>
      </c>
      <c r="Z18" s="3">
        <v>663</v>
      </c>
      <c r="AA18" s="3">
        <v>819</v>
      </c>
      <c r="AB18" s="3">
        <v>507</v>
      </c>
      <c r="AC18" s="3">
        <v>0.97</v>
      </c>
      <c r="AD18" s="3"/>
      <c r="AG18" s="3">
        <v>624</v>
      </c>
      <c r="AH18" s="3">
        <v>670</v>
      </c>
      <c r="AI18" s="3"/>
      <c r="AJ18" s="3"/>
      <c r="AK18" s="3"/>
      <c r="AL18" s="3" t="s">
        <v>38</v>
      </c>
      <c r="AM18" s="3">
        <v>0.37</v>
      </c>
      <c r="AN18" s="3">
        <v>0.24</v>
      </c>
      <c r="AO18" s="3">
        <v>0.35</v>
      </c>
      <c r="AP18" s="3">
        <v>0.01</v>
      </c>
      <c r="AQ18" s="3">
        <v>5.0000000000000001E-3</v>
      </c>
      <c r="AR18" s="3">
        <v>0.01</v>
      </c>
      <c r="AS18" s="3"/>
      <c r="AT18" s="3">
        <v>0.45</v>
      </c>
    </row>
    <row r="19" spans="1:46" s="2" customFormat="1" x14ac:dyDescent="0.25">
      <c r="A19" s="2" t="s">
        <v>38</v>
      </c>
      <c r="B19" s="3">
        <v>0.28000000000000003</v>
      </c>
      <c r="C19" s="3">
        <v>0.55000000000000004</v>
      </c>
      <c r="D19" s="3">
        <v>0.54</v>
      </c>
      <c r="E19" s="3">
        <v>0.53</v>
      </c>
      <c r="F19" s="3">
        <v>0.55000000000000004</v>
      </c>
      <c r="G19" s="3">
        <v>-0.34</v>
      </c>
      <c r="H19" s="3">
        <v>0.28999999999999998</v>
      </c>
      <c r="I19" s="3">
        <v>7.0000000000000007E-2</v>
      </c>
      <c r="J19" s="3">
        <v>0.39</v>
      </c>
      <c r="K19" s="3">
        <v>0.39</v>
      </c>
      <c r="L19" s="3">
        <v>0.01</v>
      </c>
      <c r="M19" s="3">
        <v>0.01</v>
      </c>
      <c r="N19" s="3">
        <v>0.01</v>
      </c>
      <c r="O19" s="3">
        <v>0.3</v>
      </c>
      <c r="P19" s="3">
        <v>0.41</v>
      </c>
      <c r="Q19" s="3">
        <v>5.0000000000000001E-3</v>
      </c>
      <c r="R19" s="3">
        <v>0.26</v>
      </c>
      <c r="S19" s="3">
        <v>0.3</v>
      </c>
      <c r="T19" s="3">
        <v>0.17</v>
      </c>
      <c r="U19" s="3">
        <v>3.0000000000000001E-3</v>
      </c>
      <c r="V19" s="3">
        <v>0.16</v>
      </c>
      <c r="W19" s="3"/>
      <c r="X19" s="3">
        <v>0.37</v>
      </c>
      <c r="Y19" s="3">
        <v>0.24</v>
      </c>
      <c r="Z19" s="3">
        <v>0.35</v>
      </c>
      <c r="AA19" s="3">
        <v>0.01</v>
      </c>
      <c r="AB19" s="3">
        <v>5.0000000000000001E-3</v>
      </c>
      <c r="AC19" s="3">
        <v>0.01</v>
      </c>
      <c r="AD19" s="3"/>
      <c r="AG19" s="3">
        <v>0.42</v>
      </c>
      <c r="AH19" s="3">
        <v>0.33</v>
      </c>
      <c r="AI19" s="3"/>
      <c r="AJ19" s="3"/>
      <c r="AK19" s="3"/>
      <c r="AL19" s="3" t="s">
        <v>132</v>
      </c>
      <c r="AM19" s="3" t="s">
        <v>30</v>
      </c>
      <c r="AN19" s="3" t="s">
        <v>30</v>
      </c>
      <c r="AO19" s="3" t="s">
        <v>30</v>
      </c>
      <c r="AP19" s="3" t="s">
        <v>25</v>
      </c>
      <c r="AQ19" s="3" t="s">
        <v>25</v>
      </c>
      <c r="AR19" s="3" t="s">
        <v>147</v>
      </c>
      <c r="AS19" s="3" t="s">
        <v>151</v>
      </c>
      <c r="AT19" s="3" t="s">
        <v>30</v>
      </c>
    </row>
    <row r="20" spans="1:46" s="2" customFormat="1" x14ac:dyDescent="0.25">
      <c r="A20" s="2" t="s">
        <v>22</v>
      </c>
      <c r="B20" s="3" t="s">
        <v>23</v>
      </c>
      <c r="C20" s="3" t="s">
        <v>23</v>
      </c>
      <c r="D20" s="3" t="s">
        <v>23</v>
      </c>
      <c r="E20" s="3" t="s">
        <v>23</v>
      </c>
      <c r="F20" s="3" t="s">
        <v>23</v>
      </c>
      <c r="G20" s="3" t="s">
        <v>23</v>
      </c>
      <c r="H20" s="3" t="s">
        <v>23</v>
      </c>
      <c r="I20" s="3" t="s">
        <v>23</v>
      </c>
      <c r="J20" s="3" t="s">
        <v>23</v>
      </c>
      <c r="K20" s="3" t="s">
        <v>23</v>
      </c>
      <c r="L20" s="3" t="s">
        <v>58</v>
      </c>
      <c r="M20" s="3" t="s">
        <v>58</v>
      </c>
      <c r="N20" s="3" t="s">
        <v>58</v>
      </c>
      <c r="O20" s="3" t="s">
        <v>62</v>
      </c>
      <c r="P20" s="3" t="s">
        <v>62</v>
      </c>
      <c r="Q20" s="3" t="s">
        <v>58</v>
      </c>
      <c r="R20" s="3" t="s">
        <v>58</v>
      </c>
      <c r="S20" s="3" t="s">
        <v>58</v>
      </c>
      <c r="T20" s="3" t="s">
        <v>58</v>
      </c>
      <c r="U20" s="3" t="s">
        <v>58</v>
      </c>
      <c r="V20" s="3" t="s">
        <v>23</v>
      </c>
      <c r="W20" s="3"/>
      <c r="X20" s="3" t="s">
        <v>23</v>
      </c>
      <c r="Y20" s="3" t="s">
        <v>23</v>
      </c>
      <c r="Z20" s="3" t="s">
        <v>23</v>
      </c>
      <c r="AA20" s="3" t="s">
        <v>58</v>
      </c>
      <c r="AB20" s="3" t="s">
        <v>58</v>
      </c>
      <c r="AC20" s="3" t="s">
        <v>58</v>
      </c>
      <c r="AD20" s="3" t="s">
        <v>23</v>
      </c>
      <c r="AL20" s="3" t="s">
        <v>149</v>
      </c>
      <c r="AM20" s="3">
        <v>339</v>
      </c>
      <c r="AN20" s="3">
        <v>435</v>
      </c>
      <c r="AO20" s="3">
        <v>482</v>
      </c>
      <c r="AP20" s="3">
        <v>398</v>
      </c>
      <c r="AQ20" s="3">
        <v>401</v>
      </c>
      <c r="AR20" s="3">
        <v>453</v>
      </c>
      <c r="AS20" s="3">
        <v>563</v>
      </c>
      <c r="AT20" s="3">
        <v>442</v>
      </c>
    </row>
    <row r="21" spans="1:46" s="2" customFormat="1" x14ac:dyDescent="0.25">
      <c r="A21" s="2" t="s">
        <v>59</v>
      </c>
      <c r="B21" s="3" t="s">
        <v>30</v>
      </c>
      <c r="C21" s="3" t="s">
        <v>30</v>
      </c>
      <c r="D21" s="3" t="s">
        <v>30</v>
      </c>
      <c r="E21" s="3" t="s">
        <v>30</v>
      </c>
      <c r="F21" s="3" t="s">
        <v>30</v>
      </c>
      <c r="G21" s="3" t="s">
        <v>30</v>
      </c>
      <c r="H21" s="3" t="s">
        <v>30</v>
      </c>
      <c r="I21" s="3" t="s">
        <v>30</v>
      </c>
      <c r="J21" s="3" t="s">
        <v>30</v>
      </c>
      <c r="K21" s="3" t="s">
        <v>30</v>
      </c>
      <c r="L21" s="3">
        <v>0</v>
      </c>
      <c r="M21" s="3" t="s">
        <v>61</v>
      </c>
      <c r="N21" s="3" t="s">
        <v>61</v>
      </c>
      <c r="O21" s="3" t="s">
        <v>61</v>
      </c>
      <c r="P21" s="3" t="s">
        <v>61</v>
      </c>
      <c r="Q21" s="3" t="s">
        <v>61</v>
      </c>
      <c r="R21" s="3" t="s">
        <v>61</v>
      </c>
      <c r="S21" s="3" t="s">
        <v>61</v>
      </c>
      <c r="T21" s="3" t="s">
        <v>61</v>
      </c>
      <c r="U21" s="3" t="s">
        <v>61</v>
      </c>
      <c r="V21" s="3" t="s">
        <v>30</v>
      </c>
      <c r="W21" s="3"/>
      <c r="X21" s="3" t="s">
        <v>30</v>
      </c>
      <c r="Y21" s="3" t="s">
        <v>30</v>
      </c>
      <c r="Z21" s="3" t="s">
        <v>30</v>
      </c>
      <c r="AA21" s="3" t="s">
        <v>133</v>
      </c>
      <c r="AB21" s="3" t="s">
        <v>133</v>
      </c>
      <c r="AC21" s="3" t="s">
        <v>133</v>
      </c>
      <c r="AD21" s="3" t="s">
        <v>30</v>
      </c>
    </row>
    <row r="22" spans="1:46" s="2" customFormat="1" x14ac:dyDescent="0.25">
      <c r="A22" s="2" t="s">
        <v>129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50816</v>
      </c>
      <c r="Y22" s="2">
        <v>24578</v>
      </c>
      <c r="Z22" s="3">
        <v>54756</v>
      </c>
      <c r="AA22" s="3" t="s">
        <v>30</v>
      </c>
      <c r="AB22" s="3" t="s">
        <v>30</v>
      </c>
      <c r="AC22" s="3" t="s">
        <v>30</v>
      </c>
      <c r="AD22" s="3"/>
    </row>
    <row r="23" spans="1:46" s="2" customFormat="1" x14ac:dyDescent="0.25">
      <c r="A23" s="2" t="s">
        <v>130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229458</v>
      </c>
      <c r="Y23" s="2">
        <v>161338</v>
      </c>
      <c r="Z23" s="3">
        <v>270199</v>
      </c>
      <c r="AA23" s="3" t="s">
        <v>30</v>
      </c>
      <c r="AB23" s="3" t="s">
        <v>30</v>
      </c>
      <c r="AC23" s="3" t="s">
        <v>30</v>
      </c>
      <c r="AD23" s="3"/>
    </row>
    <row r="24" spans="1:46" s="2" customFormat="1" x14ac:dyDescent="0.25">
      <c r="A24" s="2" t="s">
        <v>132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 t="s">
        <v>30</v>
      </c>
      <c r="Y24" s="3" t="s">
        <v>35</v>
      </c>
      <c r="Z24" s="3" t="s">
        <v>35</v>
      </c>
      <c r="AA24" s="3" t="s">
        <v>35</v>
      </c>
      <c r="AB24" s="3" t="s">
        <v>35</v>
      </c>
      <c r="AC24" s="3" t="s">
        <v>144</v>
      </c>
      <c r="AD24" s="3" t="s">
        <v>30</v>
      </c>
    </row>
    <row r="25" spans="1:46" s="2" customFormat="1" x14ac:dyDescent="0.25"/>
    <row r="26" spans="1:46" x14ac:dyDescent="0.25">
      <c r="A26" t="s">
        <v>1</v>
      </c>
      <c r="B26" s="3">
        <v>358</v>
      </c>
      <c r="C26" s="3">
        <v>285</v>
      </c>
      <c r="D26" s="3">
        <v>881</v>
      </c>
      <c r="E26" s="3">
        <v>276</v>
      </c>
      <c r="F26" s="3">
        <v>170</v>
      </c>
      <c r="G26" s="3">
        <v>148</v>
      </c>
      <c r="H26" s="3">
        <v>561</v>
      </c>
      <c r="I26" s="3">
        <v>735</v>
      </c>
      <c r="J26" s="3">
        <v>77</v>
      </c>
      <c r="K26" s="3">
        <v>441</v>
      </c>
      <c r="L26" s="4">
        <v>578.68169290000003</v>
      </c>
      <c r="M26" s="4">
        <v>397.40582430000001</v>
      </c>
      <c r="N26" s="4">
        <v>297.39400519999998</v>
      </c>
      <c r="O26" s="4">
        <v>119.9957871</v>
      </c>
      <c r="P26" s="4">
        <v>372.59976360000002</v>
      </c>
      <c r="Q26" s="4">
        <v>443</v>
      </c>
      <c r="R26" s="4">
        <v>768.57590900000002</v>
      </c>
      <c r="S26" s="4">
        <v>762</v>
      </c>
      <c r="T26" s="4">
        <v>626.00057779999997</v>
      </c>
      <c r="U26" s="4">
        <v>488.44726910120301</v>
      </c>
      <c r="V26" s="4">
        <v>136</v>
      </c>
      <c r="W26" s="4"/>
      <c r="X26" s="3">
        <v>248</v>
      </c>
      <c r="Y26" s="3">
        <v>237</v>
      </c>
      <c r="Z26" s="3">
        <v>465</v>
      </c>
      <c r="AA26" s="4">
        <v>271.264085421581</v>
      </c>
      <c r="AB26" s="4">
        <v>348.26849127794401</v>
      </c>
      <c r="AC26" s="4">
        <v>234.13375837311401</v>
      </c>
      <c r="AD26" s="3">
        <v>351</v>
      </c>
      <c r="AE26" s="3">
        <v>201</v>
      </c>
      <c r="AG26" s="3">
        <v>413</v>
      </c>
      <c r="AH26" s="3">
        <v>260</v>
      </c>
      <c r="AI26" s="3">
        <v>1816</v>
      </c>
      <c r="AJ26" s="3">
        <v>491</v>
      </c>
      <c r="AK26" s="3"/>
    </row>
    <row r="27" spans="1:46" x14ac:dyDescent="0.25">
      <c r="A27" t="s">
        <v>2</v>
      </c>
      <c r="B27" s="3">
        <v>390</v>
      </c>
      <c r="C27" s="3">
        <v>121</v>
      </c>
      <c r="D27" s="3">
        <v>118</v>
      </c>
      <c r="E27" s="3">
        <v>718</v>
      </c>
      <c r="F27" s="3">
        <v>664</v>
      </c>
      <c r="G27" s="3">
        <v>103</v>
      </c>
      <c r="H27" s="3">
        <v>96</v>
      </c>
      <c r="I27" s="3">
        <v>1297</v>
      </c>
      <c r="J27" s="3">
        <v>64</v>
      </c>
      <c r="K27" s="3">
        <v>825</v>
      </c>
      <c r="L27" s="4">
        <v>577.25630860000001</v>
      </c>
      <c r="M27" s="4">
        <v>361.95341669999999</v>
      </c>
      <c r="N27" s="4">
        <v>239.8550687</v>
      </c>
      <c r="O27" s="4">
        <v>119.9957871</v>
      </c>
      <c r="P27" s="4">
        <v>47.8381197</v>
      </c>
      <c r="Q27" s="4">
        <v>474</v>
      </c>
      <c r="R27" s="4">
        <v>3068.391063</v>
      </c>
      <c r="S27" s="4">
        <v>2250</v>
      </c>
      <c r="T27" s="4">
        <v>521.86422500000003</v>
      </c>
      <c r="U27" s="4">
        <v>482.51509360211497</v>
      </c>
      <c r="V27" s="4">
        <v>651</v>
      </c>
      <c r="W27" s="4"/>
      <c r="X27" s="3">
        <v>1162</v>
      </c>
      <c r="Y27" s="3">
        <v>527</v>
      </c>
      <c r="Z27" s="3">
        <v>163</v>
      </c>
      <c r="AA27" s="4">
        <v>209.72744962237101</v>
      </c>
      <c r="AB27" s="4">
        <v>324.11969789731899</v>
      </c>
      <c r="AC27" s="4">
        <v>218.310958697936</v>
      </c>
      <c r="AD27" s="3">
        <v>822</v>
      </c>
      <c r="AE27" s="3">
        <v>845</v>
      </c>
      <c r="AG27" s="3">
        <v>362</v>
      </c>
      <c r="AH27" s="3">
        <v>372</v>
      </c>
      <c r="AI27" s="3">
        <v>330</v>
      </c>
      <c r="AJ27" s="3">
        <v>460</v>
      </c>
      <c r="AK27" s="3"/>
    </row>
    <row r="28" spans="1:46" x14ac:dyDescent="0.25">
      <c r="A28" t="s">
        <v>3</v>
      </c>
      <c r="B28" s="3">
        <v>352</v>
      </c>
      <c r="C28" s="3">
        <v>119</v>
      </c>
      <c r="D28" s="3">
        <v>322</v>
      </c>
      <c r="E28" s="3">
        <v>124</v>
      </c>
      <c r="F28" s="3">
        <v>118</v>
      </c>
      <c r="G28" s="3">
        <v>119</v>
      </c>
      <c r="H28" s="3">
        <v>87</v>
      </c>
      <c r="I28" s="3">
        <v>999</v>
      </c>
      <c r="J28" s="3">
        <v>127</v>
      </c>
      <c r="K28" s="3">
        <v>186</v>
      </c>
      <c r="L28" s="4">
        <v>555.23381319999999</v>
      </c>
      <c r="M28" s="4">
        <v>367.49314149999998</v>
      </c>
      <c r="N28" s="4">
        <v>285.92349189999999</v>
      </c>
      <c r="O28" s="4">
        <v>355.8822705</v>
      </c>
      <c r="P28" s="4">
        <v>229.30529050000001</v>
      </c>
      <c r="Q28" s="4">
        <v>489</v>
      </c>
      <c r="R28" s="4">
        <v>2931.9623080000001</v>
      </c>
      <c r="S28" s="4">
        <v>2212</v>
      </c>
      <c r="T28" s="4">
        <v>315.55822910000001</v>
      </c>
      <c r="U28" s="4">
        <v>478.398271370565</v>
      </c>
      <c r="V28" s="4">
        <v>258</v>
      </c>
      <c r="W28" s="4"/>
      <c r="X28" s="3">
        <v>118</v>
      </c>
      <c r="Y28" s="3">
        <v>270</v>
      </c>
      <c r="Z28" s="3">
        <v>261</v>
      </c>
      <c r="AA28" s="4">
        <v>259.05334502641603</v>
      </c>
      <c r="AB28" s="4">
        <v>349.84024886201001</v>
      </c>
      <c r="AC28" s="4">
        <v>233.284666387729</v>
      </c>
      <c r="AD28" s="3">
        <v>795</v>
      </c>
      <c r="AE28" s="3">
        <v>144</v>
      </c>
      <c r="AG28" s="3">
        <v>432</v>
      </c>
      <c r="AH28" s="3">
        <v>275</v>
      </c>
      <c r="AI28" s="3">
        <v>975</v>
      </c>
      <c r="AJ28" s="3">
        <v>172</v>
      </c>
      <c r="AK28" s="3"/>
    </row>
    <row r="29" spans="1:46" x14ac:dyDescent="0.25">
      <c r="A29" t="s">
        <v>4</v>
      </c>
      <c r="B29" s="3">
        <v>158</v>
      </c>
      <c r="C29" s="3">
        <v>163</v>
      </c>
      <c r="D29" s="3">
        <v>241</v>
      </c>
      <c r="E29" s="3">
        <v>174</v>
      </c>
      <c r="F29" s="3">
        <v>132</v>
      </c>
      <c r="G29" s="3">
        <v>125</v>
      </c>
      <c r="H29" s="3">
        <v>261</v>
      </c>
      <c r="I29" s="3">
        <v>1019</v>
      </c>
      <c r="J29" s="3">
        <v>152</v>
      </c>
      <c r="K29" s="3">
        <v>432</v>
      </c>
      <c r="L29" s="4">
        <v>555.88668480000001</v>
      </c>
      <c r="M29" s="4">
        <v>314.27825510000002</v>
      </c>
      <c r="N29" s="4">
        <v>174.68792759999999</v>
      </c>
      <c r="O29" s="4">
        <v>201.0834217</v>
      </c>
      <c r="P29" s="4">
        <v>144.9827707</v>
      </c>
      <c r="Q29" s="4">
        <v>468</v>
      </c>
      <c r="R29" s="4">
        <v>1994.3410389999999</v>
      </c>
      <c r="S29" s="4">
        <v>1580</v>
      </c>
      <c r="T29" s="4">
        <v>253.09274930000001</v>
      </c>
      <c r="U29" s="4">
        <v>480.83586194818798</v>
      </c>
      <c r="V29" s="4">
        <v>405</v>
      </c>
      <c r="W29" s="4"/>
      <c r="X29" s="3">
        <v>553</v>
      </c>
      <c r="Y29" s="3">
        <v>177</v>
      </c>
      <c r="Z29" s="3">
        <v>647</v>
      </c>
      <c r="AA29" s="4">
        <v>142.28445341516101</v>
      </c>
      <c r="AB29" s="4">
        <v>299.74677345532598</v>
      </c>
      <c r="AC29" s="4">
        <v>202.58907715313899</v>
      </c>
      <c r="AD29" s="3">
        <v>1079</v>
      </c>
      <c r="AE29" s="3">
        <v>481</v>
      </c>
      <c r="AG29" s="3">
        <v>432</v>
      </c>
      <c r="AH29" s="3">
        <v>493</v>
      </c>
      <c r="AI29" s="3">
        <v>1176</v>
      </c>
      <c r="AJ29" s="3">
        <v>416</v>
      </c>
      <c r="AK29" s="3"/>
    </row>
    <row r="30" spans="1:46" x14ac:dyDescent="0.25">
      <c r="A30" t="s">
        <v>5</v>
      </c>
      <c r="B30" s="3">
        <v>424</v>
      </c>
      <c r="C30" s="3">
        <v>76</v>
      </c>
      <c r="D30" s="3">
        <v>272</v>
      </c>
      <c r="E30" s="3">
        <v>707</v>
      </c>
      <c r="F30" s="3">
        <v>814</v>
      </c>
      <c r="G30" s="3">
        <v>109</v>
      </c>
      <c r="H30" s="3">
        <v>137</v>
      </c>
      <c r="I30" s="3">
        <v>952</v>
      </c>
      <c r="J30" s="3">
        <v>214</v>
      </c>
      <c r="K30" s="3">
        <v>570</v>
      </c>
      <c r="L30" s="4">
        <v>563.43228280000005</v>
      </c>
      <c r="M30" s="4">
        <v>324.88982299999998</v>
      </c>
      <c r="N30" s="4">
        <v>184.20515789999999</v>
      </c>
      <c r="O30" s="4">
        <v>67.536426129999995</v>
      </c>
      <c r="P30" s="4">
        <v>372.59976360000002</v>
      </c>
      <c r="Q30" s="4">
        <v>436</v>
      </c>
      <c r="R30" s="4">
        <v>1371.181394</v>
      </c>
      <c r="S30" s="4">
        <v>1137</v>
      </c>
      <c r="T30" s="4">
        <v>598.78081050000003</v>
      </c>
      <c r="U30" s="4">
        <v>481.854975667688</v>
      </c>
      <c r="V30" s="4">
        <v>188</v>
      </c>
      <c r="W30" s="4"/>
      <c r="X30" s="3">
        <v>407</v>
      </c>
      <c r="Y30" s="3">
        <v>181</v>
      </c>
      <c r="Z30" s="3">
        <v>464</v>
      </c>
      <c r="AA30" s="4">
        <v>151.99151665967</v>
      </c>
      <c r="AB30" s="4">
        <v>302.23402374071702</v>
      </c>
      <c r="AC30" s="4">
        <v>204.461759425878</v>
      </c>
      <c r="AD30" s="3">
        <v>354</v>
      </c>
      <c r="AE30" s="3">
        <v>282</v>
      </c>
      <c r="AG30" s="3">
        <v>520</v>
      </c>
      <c r="AH30" s="3">
        <v>215</v>
      </c>
      <c r="AI30" s="3">
        <v>1720</v>
      </c>
      <c r="AJ30" s="3">
        <v>223</v>
      </c>
      <c r="AK30" s="3"/>
    </row>
    <row r="31" spans="1:46" x14ac:dyDescent="0.25">
      <c r="A31" t="s">
        <v>6</v>
      </c>
      <c r="B31" s="3">
        <v>568</v>
      </c>
      <c r="C31" s="3">
        <v>110</v>
      </c>
      <c r="D31" s="3">
        <v>150</v>
      </c>
      <c r="E31" s="3">
        <v>641</v>
      </c>
      <c r="F31" s="3">
        <v>915</v>
      </c>
      <c r="G31" s="3">
        <v>88</v>
      </c>
      <c r="H31" s="3">
        <v>141</v>
      </c>
      <c r="I31" s="3">
        <v>1116</v>
      </c>
      <c r="J31" s="3">
        <v>192</v>
      </c>
      <c r="K31" s="3">
        <v>662</v>
      </c>
      <c r="L31" s="4">
        <v>557.89717619999999</v>
      </c>
      <c r="M31" s="4">
        <v>312.4029036</v>
      </c>
      <c r="N31" s="4">
        <v>168.87648429999999</v>
      </c>
      <c r="O31" s="4">
        <v>242.91804289999999</v>
      </c>
      <c r="P31" s="4">
        <v>381.0549216</v>
      </c>
      <c r="Q31" s="4">
        <v>444</v>
      </c>
      <c r="R31" s="4">
        <v>2609.193929</v>
      </c>
      <c r="S31" s="4">
        <v>1916</v>
      </c>
      <c r="T31" s="4">
        <v>532.47992939999995</v>
      </c>
      <c r="U31" s="4">
        <v>480.56854647999199</v>
      </c>
      <c r="V31" s="4">
        <v>286</v>
      </c>
      <c r="W31" s="4"/>
      <c r="X31" s="3">
        <v>255</v>
      </c>
      <c r="Y31" s="3">
        <v>428</v>
      </c>
      <c r="Z31" s="3">
        <v>450</v>
      </c>
      <c r="AA31" s="4">
        <v>135.986688951779</v>
      </c>
      <c r="AB31" s="4">
        <v>296.80037511994402</v>
      </c>
      <c r="AC31" s="4">
        <v>200.999707484075</v>
      </c>
      <c r="AD31" s="3">
        <v>317</v>
      </c>
      <c r="AE31" s="3">
        <v>383</v>
      </c>
      <c r="AG31" s="3">
        <v>432</v>
      </c>
      <c r="AH31" s="3">
        <v>245</v>
      </c>
      <c r="AI31" s="3">
        <v>1472</v>
      </c>
      <c r="AJ31" s="3">
        <v>115</v>
      </c>
      <c r="AK31" s="3"/>
    </row>
    <row r="32" spans="1:46" x14ac:dyDescent="0.25">
      <c r="A32" t="s">
        <v>7</v>
      </c>
      <c r="B32" s="3">
        <v>505</v>
      </c>
      <c r="C32" s="3">
        <v>874</v>
      </c>
      <c r="D32" s="3">
        <v>294</v>
      </c>
      <c r="E32" s="3">
        <v>362</v>
      </c>
      <c r="F32" s="3">
        <v>253</v>
      </c>
      <c r="G32" s="3">
        <v>113</v>
      </c>
      <c r="H32" s="3">
        <v>403</v>
      </c>
      <c r="I32" s="3">
        <v>683</v>
      </c>
      <c r="J32" s="3">
        <v>245</v>
      </c>
      <c r="K32" s="3">
        <v>479</v>
      </c>
      <c r="L32" s="4">
        <v>591.76115830000003</v>
      </c>
      <c r="M32" s="4">
        <v>376.40574079999999</v>
      </c>
      <c r="N32" s="4">
        <v>244.46100229999999</v>
      </c>
      <c r="O32" s="4">
        <v>119.9957871</v>
      </c>
      <c r="P32" s="4">
        <v>237.74774880000001</v>
      </c>
      <c r="Q32" s="4">
        <v>460</v>
      </c>
      <c r="R32" s="4">
        <v>1883.3401260000001</v>
      </c>
      <c r="S32" s="4">
        <v>1496</v>
      </c>
      <c r="T32" s="4">
        <v>318.64178340000001</v>
      </c>
      <c r="U32" s="4">
        <v>485.98105712457198</v>
      </c>
      <c r="V32" s="4">
        <v>431</v>
      </c>
      <c r="W32" s="4"/>
      <c r="X32" s="3">
        <v>501</v>
      </c>
      <c r="Y32" s="3">
        <v>566</v>
      </c>
      <c r="Z32" s="3">
        <v>236</v>
      </c>
      <c r="AA32" s="4">
        <v>214.14314948177901</v>
      </c>
      <c r="AB32" s="4">
        <v>322.61769412932301</v>
      </c>
      <c r="AC32" s="4">
        <v>218.33652705916501</v>
      </c>
      <c r="AD32" s="3">
        <v>952</v>
      </c>
      <c r="AE32" s="3">
        <v>674</v>
      </c>
      <c r="AG32" s="3">
        <v>324</v>
      </c>
      <c r="AH32" s="3">
        <v>556</v>
      </c>
      <c r="AI32" s="3">
        <v>232</v>
      </c>
      <c r="AJ32" s="3">
        <v>524</v>
      </c>
      <c r="AK32" s="3"/>
    </row>
    <row r="33" spans="1:37" x14ac:dyDescent="0.25">
      <c r="A33" t="s">
        <v>8</v>
      </c>
      <c r="B33" s="3">
        <v>426</v>
      </c>
      <c r="C33" s="3">
        <v>118</v>
      </c>
      <c r="D33" s="3">
        <v>423</v>
      </c>
      <c r="E33" s="3">
        <v>288</v>
      </c>
      <c r="F33" s="3">
        <v>208</v>
      </c>
      <c r="G33" s="3">
        <v>92</v>
      </c>
      <c r="H33" s="3">
        <v>78</v>
      </c>
      <c r="I33" s="3">
        <v>1278</v>
      </c>
      <c r="J33" s="3">
        <v>65</v>
      </c>
      <c r="K33" s="3">
        <v>543</v>
      </c>
      <c r="L33" s="4">
        <v>564.41531150000003</v>
      </c>
      <c r="M33" s="4">
        <v>319.73007669999998</v>
      </c>
      <c r="N33" s="4">
        <v>173.40979569999999</v>
      </c>
      <c r="O33" s="4">
        <v>67.536426129999995</v>
      </c>
      <c r="P33" s="4">
        <v>59.670070549999998</v>
      </c>
      <c r="Q33" s="4">
        <v>470</v>
      </c>
      <c r="R33" s="4">
        <v>2989.2146240000002</v>
      </c>
      <c r="S33" s="4">
        <v>2198</v>
      </c>
      <c r="T33" s="4">
        <v>388.14729690000001</v>
      </c>
      <c r="U33" s="4">
        <v>481.629970388228</v>
      </c>
      <c r="V33" s="4">
        <v>566</v>
      </c>
      <c r="W33" s="4"/>
      <c r="X33" s="3">
        <v>487</v>
      </c>
      <c r="Y33" s="3">
        <v>293</v>
      </c>
      <c r="Z33" s="3">
        <v>182</v>
      </c>
      <c r="AA33" s="4">
        <v>140.49067487505599</v>
      </c>
      <c r="AB33" s="4">
        <v>297.30517505737998</v>
      </c>
      <c r="AC33" s="4">
        <v>201.66406975597999</v>
      </c>
      <c r="AD33" s="3">
        <v>855</v>
      </c>
      <c r="AE33" s="3">
        <v>614</v>
      </c>
      <c r="AG33" s="3">
        <v>333</v>
      </c>
      <c r="AH33" s="3">
        <v>804</v>
      </c>
      <c r="AI33" s="3">
        <v>272</v>
      </c>
      <c r="AJ33" s="3">
        <v>758</v>
      </c>
      <c r="AK33" s="3"/>
    </row>
    <row r="34" spans="1:37" x14ac:dyDescent="0.25">
      <c r="A34" s="7" t="s">
        <v>9</v>
      </c>
      <c r="B34" s="3">
        <v>410</v>
      </c>
      <c r="C34" s="3">
        <v>111</v>
      </c>
      <c r="D34" s="3">
        <v>423</v>
      </c>
      <c r="E34" s="3">
        <v>311</v>
      </c>
      <c r="F34" s="3">
        <v>281</v>
      </c>
      <c r="G34" s="3">
        <v>85</v>
      </c>
      <c r="H34" s="3">
        <v>269</v>
      </c>
      <c r="I34" s="3">
        <v>1202</v>
      </c>
      <c r="J34" s="3">
        <v>209</v>
      </c>
      <c r="K34" s="3">
        <v>460</v>
      </c>
      <c r="L34" s="4">
        <v>597.58130519999997</v>
      </c>
      <c r="M34" s="4">
        <v>403.80790580000001</v>
      </c>
      <c r="N34" s="4">
        <v>296.96508340000003</v>
      </c>
      <c r="O34" s="4">
        <v>128.3301496</v>
      </c>
      <c r="P34" s="4">
        <v>54.266655350000001</v>
      </c>
      <c r="Q34" s="4">
        <v>441</v>
      </c>
      <c r="R34" s="4">
        <v>2027.9630119999999</v>
      </c>
      <c r="S34" s="4">
        <v>1537</v>
      </c>
      <c r="T34" s="4">
        <v>598.96068649999995</v>
      </c>
      <c r="U34" s="4">
        <v>484.14452124020499</v>
      </c>
      <c r="V34" s="4">
        <v>131</v>
      </c>
      <c r="W34" s="4"/>
      <c r="X34" s="3">
        <v>374</v>
      </c>
      <c r="Y34" s="3">
        <v>408</v>
      </c>
      <c r="Z34" s="3">
        <v>438</v>
      </c>
      <c r="AA34" s="4">
        <v>268.55137712376501</v>
      </c>
      <c r="AB34" s="4">
        <v>345.34877528252798</v>
      </c>
      <c r="AC34" s="4">
        <v>233.04875072230499</v>
      </c>
      <c r="AD34" s="3">
        <v>311</v>
      </c>
      <c r="AE34" s="3">
        <v>186</v>
      </c>
      <c r="AG34" s="3">
        <v>507</v>
      </c>
      <c r="AH34" s="3">
        <v>200</v>
      </c>
      <c r="AI34" s="3">
        <v>357</v>
      </c>
      <c r="AJ34" s="3">
        <v>289</v>
      </c>
      <c r="AK34" s="3"/>
    </row>
    <row r="35" spans="1:37" x14ac:dyDescent="0.25">
      <c r="A35" t="s">
        <v>10</v>
      </c>
      <c r="B35" s="3">
        <v>449</v>
      </c>
      <c r="C35" s="3">
        <v>95</v>
      </c>
      <c r="D35" s="3">
        <v>141</v>
      </c>
      <c r="E35" s="3">
        <v>79</v>
      </c>
      <c r="F35" s="3">
        <v>259</v>
      </c>
      <c r="G35" s="3">
        <v>140</v>
      </c>
      <c r="H35" s="3">
        <v>127</v>
      </c>
      <c r="I35" s="3">
        <v>1003</v>
      </c>
      <c r="J35" s="3">
        <v>178</v>
      </c>
      <c r="K35" s="3">
        <v>319</v>
      </c>
      <c r="L35" s="4">
        <v>528.14848440000003</v>
      </c>
      <c r="M35" s="4">
        <v>538.52861940000003</v>
      </c>
      <c r="N35" s="4">
        <v>642.69066220000002</v>
      </c>
      <c r="O35" s="4">
        <v>489.4593198</v>
      </c>
      <c r="P35" s="4">
        <v>427.28482270000001</v>
      </c>
      <c r="Q35" s="4">
        <v>482</v>
      </c>
      <c r="R35" s="4">
        <v>2254.4393</v>
      </c>
      <c r="S35" s="4">
        <v>1787</v>
      </c>
      <c r="T35" s="4">
        <v>444.33374609999998</v>
      </c>
      <c r="U35" s="4">
        <v>487.03748172464498</v>
      </c>
      <c r="V35" s="4">
        <v>321</v>
      </c>
      <c r="W35" s="4"/>
      <c r="X35" s="3">
        <v>701</v>
      </c>
      <c r="Y35" s="3">
        <v>332</v>
      </c>
      <c r="Z35" s="3">
        <v>365</v>
      </c>
      <c r="AA35" s="4">
        <v>638.23554295245503</v>
      </c>
      <c r="AB35" s="4">
        <v>512.23386456582796</v>
      </c>
      <c r="AC35" s="4">
        <v>367.56746718725998</v>
      </c>
      <c r="AD35" s="3">
        <v>574</v>
      </c>
      <c r="AE35" s="3">
        <v>264</v>
      </c>
      <c r="AG35" s="3">
        <v>276</v>
      </c>
      <c r="AH35" s="3">
        <v>278</v>
      </c>
      <c r="AI35" s="3">
        <v>794</v>
      </c>
      <c r="AJ35" s="3">
        <v>508</v>
      </c>
      <c r="AK35" s="3"/>
    </row>
    <row r="36" spans="1:37" x14ac:dyDescent="0.25">
      <c r="A36" s="7" t="s">
        <v>11</v>
      </c>
      <c r="B36" s="3">
        <v>164</v>
      </c>
      <c r="C36" s="3">
        <v>92</v>
      </c>
      <c r="D36" s="3">
        <v>785</v>
      </c>
      <c r="E36" s="3">
        <v>585</v>
      </c>
      <c r="F36" s="3">
        <v>688</v>
      </c>
      <c r="G36" s="3">
        <v>107</v>
      </c>
      <c r="H36" s="3">
        <v>173</v>
      </c>
      <c r="I36" s="3">
        <v>1240</v>
      </c>
      <c r="J36" s="3">
        <v>135</v>
      </c>
      <c r="K36" s="3">
        <v>408</v>
      </c>
      <c r="L36" s="4">
        <v>616.80639829999996</v>
      </c>
      <c r="M36" s="4">
        <v>483.7468475</v>
      </c>
      <c r="N36" s="4">
        <v>393.54095000000001</v>
      </c>
      <c r="O36" s="4">
        <v>283.6858699</v>
      </c>
      <c r="P36" s="4">
        <v>558.84451130000002</v>
      </c>
      <c r="Q36" s="4">
        <v>452</v>
      </c>
      <c r="R36" s="4">
        <v>1836.7773609999999</v>
      </c>
      <c r="S36" s="4">
        <v>1433</v>
      </c>
      <c r="T36" s="4">
        <v>599.63643390000004</v>
      </c>
      <c r="U36" s="4">
        <v>502.93985079708801</v>
      </c>
      <c r="V36" s="4">
        <v>129</v>
      </c>
      <c r="W36" s="4"/>
      <c r="X36" s="3">
        <v>501</v>
      </c>
      <c r="Y36" s="3">
        <v>259</v>
      </c>
      <c r="Z36" s="3">
        <v>458</v>
      </c>
      <c r="AA36" s="4">
        <v>372.50204006082799</v>
      </c>
      <c r="AB36" s="4">
        <v>380.44952673828601</v>
      </c>
      <c r="AC36" s="4">
        <v>259.77624868177702</v>
      </c>
      <c r="AD36" s="3">
        <v>378</v>
      </c>
      <c r="AE36" s="3">
        <v>166</v>
      </c>
      <c r="AG36" s="3">
        <v>1342</v>
      </c>
      <c r="AH36" s="3">
        <v>337</v>
      </c>
      <c r="AI36" s="3">
        <v>181</v>
      </c>
      <c r="AJ36" s="3">
        <v>271</v>
      </c>
      <c r="AK36" s="3"/>
    </row>
    <row r="37" spans="1:37" x14ac:dyDescent="0.25">
      <c r="A37" t="s">
        <v>12</v>
      </c>
      <c r="B37" s="3">
        <v>328</v>
      </c>
      <c r="C37" s="3">
        <v>111</v>
      </c>
      <c r="D37" s="3">
        <v>165</v>
      </c>
      <c r="E37" s="3">
        <v>374</v>
      </c>
      <c r="F37" s="3">
        <v>472</v>
      </c>
      <c r="G37" s="3">
        <v>134</v>
      </c>
      <c r="H37" s="3">
        <v>51</v>
      </c>
      <c r="I37" s="3">
        <v>1161</v>
      </c>
      <c r="J37" s="3">
        <v>133</v>
      </c>
      <c r="K37" s="3">
        <v>647</v>
      </c>
      <c r="L37" s="4">
        <v>593.25043719999996</v>
      </c>
      <c r="M37" s="4">
        <v>449.37192950000002</v>
      </c>
      <c r="N37" s="4">
        <v>381.79409920000001</v>
      </c>
      <c r="O37" s="4">
        <v>128.3301496</v>
      </c>
      <c r="P37" s="4">
        <v>367.19634839999998</v>
      </c>
      <c r="Q37" s="4">
        <v>434</v>
      </c>
      <c r="R37" s="4">
        <v>1859.825075</v>
      </c>
      <c r="S37" s="4">
        <v>1403</v>
      </c>
      <c r="T37" s="4">
        <v>483.58355970000002</v>
      </c>
      <c r="U37" s="4">
        <v>488.25631585066202</v>
      </c>
      <c r="V37" s="4">
        <v>328</v>
      </c>
      <c r="W37" s="4"/>
      <c r="X37" s="3">
        <v>515</v>
      </c>
      <c r="Y37" s="3">
        <v>311</v>
      </c>
      <c r="Z37" s="3">
        <v>171</v>
      </c>
      <c r="AA37" s="4">
        <v>359.22372979044599</v>
      </c>
      <c r="AB37" s="4">
        <v>382.79850388557799</v>
      </c>
      <c r="AC37" s="4">
        <v>259.14823624669702</v>
      </c>
      <c r="AD37" s="3">
        <v>332</v>
      </c>
      <c r="AE37" s="3">
        <v>377</v>
      </c>
      <c r="AG37" s="3">
        <v>184</v>
      </c>
      <c r="AH37" s="3">
        <v>620</v>
      </c>
      <c r="AI37" s="3">
        <v>750</v>
      </c>
      <c r="AJ37" s="3">
        <v>751</v>
      </c>
      <c r="AK37" s="3"/>
    </row>
    <row r="38" spans="1:37" x14ac:dyDescent="0.25">
      <c r="A38" t="s">
        <v>13</v>
      </c>
      <c r="B38" s="3">
        <v>397</v>
      </c>
      <c r="C38" s="3">
        <v>108</v>
      </c>
      <c r="D38" s="3">
        <v>129</v>
      </c>
      <c r="E38" s="3">
        <v>200</v>
      </c>
      <c r="F38" s="3">
        <v>112</v>
      </c>
      <c r="G38" s="3">
        <v>137</v>
      </c>
      <c r="H38" s="3">
        <v>16</v>
      </c>
      <c r="I38" s="3">
        <v>928</v>
      </c>
      <c r="J38" s="3">
        <v>174</v>
      </c>
      <c r="K38" s="3">
        <v>349</v>
      </c>
      <c r="L38" s="4">
        <v>660.59771520000004</v>
      </c>
      <c r="M38" s="4">
        <v>616.50414869999997</v>
      </c>
      <c r="N38" s="4">
        <v>536.64268230000005</v>
      </c>
      <c r="O38" s="4">
        <v>199.54477539999999</v>
      </c>
      <c r="P38" s="4">
        <v>368.31018669999997</v>
      </c>
      <c r="Q38" s="4">
        <v>464</v>
      </c>
      <c r="R38" s="4">
        <v>1855.164348</v>
      </c>
      <c r="S38" s="4">
        <v>1464</v>
      </c>
      <c r="T38" s="4">
        <v>274.27303410000002</v>
      </c>
      <c r="U38" s="4">
        <v>536.13583166102705</v>
      </c>
      <c r="V38" s="4">
        <v>293</v>
      </c>
      <c r="W38" s="4"/>
      <c r="X38" s="3">
        <v>210</v>
      </c>
      <c r="Y38" s="3">
        <v>256</v>
      </c>
      <c r="Z38" s="3">
        <v>499</v>
      </c>
      <c r="AA38" s="4">
        <v>526.34903099036399</v>
      </c>
      <c r="AB38" s="4">
        <v>428.40338521078002</v>
      </c>
      <c r="AC38" s="4">
        <v>303.13114282849</v>
      </c>
      <c r="AD38" s="3">
        <v>921</v>
      </c>
      <c r="AE38" s="3">
        <v>430</v>
      </c>
      <c r="AG38" s="3">
        <v>432</v>
      </c>
      <c r="AH38" s="3">
        <v>307</v>
      </c>
      <c r="AI38" s="3">
        <v>318</v>
      </c>
      <c r="AJ38" s="3">
        <v>257</v>
      </c>
      <c r="AK38" s="3"/>
    </row>
    <row r="39" spans="1:37" x14ac:dyDescent="0.25">
      <c r="A39" t="s">
        <v>14</v>
      </c>
      <c r="B39" s="3">
        <v>425</v>
      </c>
      <c r="C39" s="3">
        <v>62</v>
      </c>
      <c r="D39" s="3">
        <v>103</v>
      </c>
      <c r="E39" s="3">
        <v>279</v>
      </c>
      <c r="F39" s="3">
        <v>203</v>
      </c>
      <c r="G39" s="3">
        <v>131</v>
      </c>
      <c r="H39" s="3">
        <v>169</v>
      </c>
      <c r="I39" s="3">
        <v>909</v>
      </c>
      <c r="J39" s="3">
        <v>142</v>
      </c>
      <c r="K39" s="3">
        <v>471</v>
      </c>
      <c r="L39" s="4">
        <v>553.73851300000001</v>
      </c>
      <c r="M39" s="4">
        <v>308.08653670000001</v>
      </c>
      <c r="N39" s="4">
        <v>168.7079798</v>
      </c>
      <c r="O39" s="4">
        <v>219.69911479999999</v>
      </c>
      <c r="P39" s="4">
        <v>161.77670029999999</v>
      </c>
      <c r="Q39" s="4">
        <v>448</v>
      </c>
      <c r="R39" s="4">
        <v>1912.062985</v>
      </c>
      <c r="S39" s="4">
        <v>1472</v>
      </c>
      <c r="T39" s="4">
        <v>165.5789896</v>
      </c>
      <c r="U39" s="4">
        <v>478.93171064312099</v>
      </c>
      <c r="V39" s="4">
        <v>342</v>
      </c>
      <c r="W39" s="4"/>
      <c r="X39" s="3">
        <v>306</v>
      </c>
      <c r="Y39" s="3">
        <v>164</v>
      </c>
      <c r="Z39" s="3">
        <v>400</v>
      </c>
      <c r="AA39" s="4">
        <v>135.795430260519</v>
      </c>
      <c r="AB39" s="4">
        <v>297.89875743342799</v>
      </c>
      <c r="AC39" s="4">
        <v>201.33900053577801</v>
      </c>
      <c r="AD39" s="3">
        <v>1047</v>
      </c>
      <c r="AE39" s="3">
        <v>458</v>
      </c>
      <c r="AG39" s="3">
        <v>432</v>
      </c>
      <c r="AH39" s="3">
        <v>540</v>
      </c>
      <c r="AI39" s="3">
        <v>1310</v>
      </c>
      <c r="AJ39" s="3">
        <v>226</v>
      </c>
      <c r="AK39" s="3"/>
    </row>
    <row r="40" spans="1:37" x14ac:dyDescent="0.25">
      <c r="A40" t="s">
        <v>15</v>
      </c>
      <c r="B40" s="3">
        <v>362</v>
      </c>
      <c r="C40" s="3">
        <v>459</v>
      </c>
      <c r="D40" s="3">
        <v>513</v>
      </c>
      <c r="E40" s="3">
        <v>490</v>
      </c>
      <c r="F40" s="3">
        <v>610</v>
      </c>
      <c r="G40" s="3">
        <v>133</v>
      </c>
      <c r="H40" s="3">
        <v>806</v>
      </c>
      <c r="I40" s="3">
        <v>813</v>
      </c>
      <c r="J40" s="3">
        <v>404</v>
      </c>
      <c r="K40" s="3">
        <v>549</v>
      </c>
      <c r="L40" s="4">
        <v>577.75344070000006</v>
      </c>
      <c r="M40" s="4">
        <v>383.97719540000003</v>
      </c>
      <c r="N40" s="4">
        <v>259.41067249999998</v>
      </c>
      <c r="O40" s="4">
        <v>48.9207331</v>
      </c>
      <c r="P40" s="4">
        <v>249.5796996</v>
      </c>
      <c r="Q40" s="4">
        <v>426</v>
      </c>
      <c r="R40" s="4">
        <v>497.81224450000002</v>
      </c>
      <c r="S40" s="4">
        <v>550</v>
      </c>
      <c r="T40" s="4">
        <v>579.8936688</v>
      </c>
      <c r="U40" s="4">
        <v>494.56293309935597</v>
      </c>
      <c r="V40" s="4">
        <v>199</v>
      </c>
      <c r="W40" s="4"/>
      <c r="X40" s="3">
        <v>384</v>
      </c>
      <c r="Y40" s="3">
        <v>360</v>
      </c>
      <c r="Z40" s="3">
        <v>447</v>
      </c>
      <c r="AA40" s="4">
        <v>232.47695349104899</v>
      </c>
      <c r="AB40" s="4">
        <v>330.26731940846298</v>
      </c>
      <c r="AC40" s="4">
        <v>222.76620156423201</v>
      </c>
      <c r="AD40" s="3">
        <v>379</v>
      </c>
      <c r="AE40" s="3">
        <v>388</v>
      </c>
      <c r="AG40" s="3">
        <v>225</v>
      </c>
      <c r="AH40" s="3">
        <v>197</v>
      </c>
      <c r="AI40" s="3">
        <v>282</v>
      </c>
      <c r="AJ40" s="3">
        <v>349</v>
      </c>
      <c r="AK40" s="3"/>
    </row>
    <row r="41" spans="1:37" x14ac:dyDescent="0.25">
      <c r="A41" t="s">
        <v>16</v>
      </c>
      <c r="B41" s="3">
        <v>546</v>
      </c>
      <c r="C41" s="3">
        <v>349</v>
      </c>
      <c r="D41" s="3">
        <v>258</v>
      </c>
      <c r="E41" s="3">
        <v>293</v>
      </c>
      <c r="F41" s="3">
        <v>261</v>
      </c>
      <c r="G41" s="3">
        <v>115</v>
      </c>
      <c r="H41" s="3">
        <v>261</v>
      </c>
      <c r="I41" s="3">
        <v>853</v>
      </c>
      <c r="J41" s="3">
        <v>248</v>
      </c>
      <c r="K41" s="3">
        <v>284</v>
      </c>
      <c r="L41" s="4">
        <v>657.99119040000005</v>
      </c>
      <c r="M41" s="4">
        <v>613.09641420000003</v>
      </c>
      <c r="N41" s="4">
        <v>524.46332810000001</v>
      </c>
      <c r="O41" s="4">
        <v>314.544556</v>
      </c>
      <c r="P41" s="4">
        <v>283.34068819999999</v>
      </c>
      <c r="Q41" s="4">
        <v>465</v>
      </c>
      <c r="R41" s="4">
        <v>934.55725270000005</v>
      </c>
      <c r="S41" s="4">
        <v>889</v>
      </c>
      <c r="T41" s="4">
        <v>412.75842940000001</v>
      </c>
      <c r="U41" s="4">
        <v>540.89598279802601</v>
      </c>
      <c r="V41" s="4">
        <v>229</v>
      </c>
      <c r="W41" s="4"/>
      <c r="X41" s="3">
        <v>282</v>
      </c>
      <c r="Y41" s="3">
        <v>79</v>
      </c>
      <c r="Z41" s="3">
        <v>353</v>
      </c>
      <c r="AA41" s="4">
        <v>514.50254856042204</v>
      </c>
      <c r="AB41" s="4">
        <v>422.61242874979501</v>
      </c>
      <c r="AC41" s="4">
        <v>298.298957038173</v>
      </c>
      <c r="AD41" s="3">
        <v>294</v>
      </c>
      <c r="AE41" s="3">
        <v>386</v>
      </c>
      <c r="AG41" s="3">
        <v>269</v>
      </c>
      <c r="AH41" s="3">
        <v>183</v>
      </c>
      <c r="AI41" s="3">
        <v>986</v>
      </c>
      <c r="AJ41" s="3">
        <v>234</v>
      </c>
      <c r="AK41" s="3"/>
    </row>
    <row r="42" spans="1:37" x14ac:dyDescent="0.25">
      <c r="A42" t="s">
        <v>17</v>
      </c>
      <c r="B42" s="3">
        <v>267</v>
      </c>
      <c r="C42" s="3">
        <v>64</v>
      </c>
      <c r="D42" s="3">
        <v>259</v>
      </c>
      <c r="E42" s="3">
        <v>132</v>
      </c>
      <c r="F42" s="3">
        <v>68</v>
      </c>
      <c r="G42" s="3">
        <v>118</v>
      </c>
      <c r="H42" s="3">
        <v>101</v>
      </c>
      <c r="I42" s="3">
        <v>960</v>
      </c>
      <c r="J42" s="3">
        <v>450</v>
      </c>
      <c r="K42" s="3">
        <v>658</v>
      </c>
      <c r="L42" s="4">
        <v>575.46317339999996</v>
      </c>
      <c r="M42" s="4">
        <v>445.80734849999999</v>
      </c>
      <c r="N42" s="4">
        <v>402.29067500000002</v>
      </c>
      <c r="O42" s="4">
        <v>342.86774250000002</v>
      </c>
      <c r="P42" s="4">
        <v>267.36056660000003</v>
      </c>
      <c r="Q42" s="4">
        <v>474</v>
      </c>
      <c r="R42" s="4">
        <v>1451.1897469999999</v>
      </c>
      <c r="S42" s="4">
        <v>1217</v>
      </c>
      <c r="T42" s="4">
        <v>290.1817977</v>
      </c>
      <c r="U42" s="4">
        <v>485.52928018986802</v>
      </c>
      <c r="V42" s="4">
        <v>448</v>
      </c>
      <c r="W42" s="4"/>
      <c r="X42" s="3">
        <v>1084</v>
      </c>
      <c r="Y42" s="3">
        <v>405</v>
      </c>
      <c r="Z42" s="3">
        <v>446</v>
      </c>
      <c r="AA42" s="4">
        <v>381.529969884857</v>
      </c>
      <c r="AB42" s="4">
        <v>396.06261415329197</v>
      </c>
      <c r="AC42" s="4">
        <v>267.68473412260801</v>
      </c>
      <c r="AD42" s="3">
        <v>909</v>
      </c>
      <c r="AE42" s="3">
        <v>549</v>
      </c>
      <c r="AG42" s="3">
        <v>484</v>
      </c>
      <c r="AH42" s="3">
        <v>725</v>
      </c>
      <c r="AI42" s="3">
        <v>444</v>
      </c>
      <c r="AJ42" s="3">
        <v>404</v>
      </c>
      <c r="AK42" s="3"/>
    </row>
    <row r="43" spans="1:37" x14ac:dyDescent="0.25">
      <c r="A43" t="s">
        <v>18</v>
      </c>
      <c r="B43" s="3">
        <v>340</v>
      </c>
      <c r="C43" s="3">
        <v>375</v>
      </c>
      <c r="D43" s="3">
        <v>828</v>
      </c>
      <c r="E43" s="3">
        <v>391</v>
      </c>
      <c r="F43" s="3">
        <v>690</v>
      </c>
      <c r="G43" s="3">
        <v>93</v>
      </c>
      <c r="H43" s="3">
        <v>180</v>
      </c>
      <c r="I43" s="3">
        <v>784</v>
      </c>
      <c r="J43" s="3">
        <v>146</v>
      </c>
      <c r="K43" s="3">
        <v>629</v>
      </c>
      <c r="L43" s="4">
        <v>604.20937790000005</v>
      </c>
      <c r="M43" s="4">
        <v>543.22505230000002</v>
      </c>
      <c r="N43" s="4">
        <v>527.8361281</v>
      </c>
      <c r="O43" s="4">
        <v>364.40732739999999</v>
      </c>
      <c r="P43" s="4">
        <v>375.65150640000002</v>
      </c>
      <c r="Q43" s="4">
        <v>468</v>
      </c>
      <c r="R43" s="4">
        <v>962.23800329999995</v>
      </c>
      <c r="S43" s="4">
        <v>892</v>
      </c>
      <c r="T43" s="4">
        <v>484.7050284</v>
      </c>
      <c r="U43" s="4">
        <v>501.95351822822801</v>
      </c>
      <c r="V43" s="4">
        <v>330</v>
      </c>
      <c r="W43" s="4"/>
      <c r="X43" s="3">
        <v>418</v>
      </c>
      <c r="Y43" s="3">
        <v>271</v>
      </c>
      <c r="Z43" s="3">
        <v>510</v>
      </c>
      <c r="AA43" s="4">
        <v>514.77363087219203</v>
      </c>
      <c r="AB43" s="4">
        <v>442.763414130738</v>
      </c>
      <c r="AC43" s="4">
        <v>308.87569836814203</v>
      </c>
      <c r="AD43" s="3">
        <v>239</v>
      </c>
      <c r="AE43" s="3">
        <v>491</v>
      </c>
      <c r="AG43" s="3">
        <v>107</v>
      </c>
      <c r="AH43" s="3">
        <v>321</v>
      </c>
      <c r="AI43" s="3">
        <v>611</v>
      </c>
      <c r="AJ43" s="3">
        <v>237</v>
      </c>
      <c r="AK43" s="3"/>
    </row>
    <row r="44" spans="1:37" x14ac:dyDescent="0.25">
      <c r="A44" s="6" t="s">
        <v>19</v>
      </c>
      <c r="B44" s="3">
        <v>314</v>
      </c>
      <c r="C44" s="3">
        <v>40</v>
      </c>
      <c r="D44" s="3">
        <v>329</v>
      </c>
      <c r="E44" s="3">
        <v>236</v>
      </c>
      <c r="F44" s="3">
        <v>174</v>
      </c>
      <c r="G44" s="3">
        <v>130</v>
      </c>
      <c r="H44" s="3">
        <v>183</v>
      </c>
      <c r="I44" s="3">
        <v>693</v>
      </c>
      <c r="J44" s="3">
        <v>264</v>
      </c>
      <c r="K44" s="3">
        <v>506</v>
      </c>
      <c r="L44" s="4">
        <v>709.02628189999996</v>
      </c>
      <c r="M44" s="4">
        <v>668.31129769999995</v>
      </c>
      <c r="N44" s="4">
        <v>634.77237309999998</v>
      </c>
      <c r="O44" s="4">
        <v>1186.6985460000001</v>
      </c>
      <c r="P44" s="4">
        <v>581.85544540000001</v>
      </c>
      <c r="Q44" s="4">
        <v>464</v>
      </c>
      <c r="R44" s="4">
        <v>705.62524540000004</v>
      </c>
      <c r="S44" s="4">
        <v>734</v>
      </c>
      <c r="T44" s="4">
        <v>172.27008050000001</v>
      </c>
      <c r="U44" s="4">
        <v>504.645249920205</v>
      </c>
      <c r="V44" s="4">
        <v>339</v>
      </c>
      <c r="W44" s="4"/>
      <c r="X44" s="3">
        <v>287</v>
      </c>
      <c r="Y44" s="3">
        <v>305</v>
      </c>
      <c r="Z44" s="3">
        <v>153</v>
      </c>
      <c r="AA44" s="4">
        <v>621.23226607824995</v>
      </c>
      <c r="AB44" s="4">
        <v>468.05727132104897</v>
      </c>
      <c r="AC44" s="4">
        <v>341.173227063703</v>
      </c>
      <c r="AD44" s="3">
        <v>1026</v>
      </c>
      <c r="AE44" s="3">
        <v>462</v>
      </c>
      <c r="AG44" s="3">
        <v>377</v>
      </c>
      <c r="AH44" s="3">
        <v>488</v>
      </c>
      <c r="AI44" s="3">
        <v>275</v>
      </c>
      <c r="AJ44" s="3">
        <v>271</v>
      </c>
      <c r="AK44" s="3"/>
    </row>
    <row r="45" spans="1:37" x14ac:dyDescent="0.25">
      <c r="A45" s="6" t="s">
        <v>20</v>
      </c>
      <c r="B45" s="3">
        <v>551</v>
      </c>
      <c r="C45" s="3">
        <v>65</v>
      </c>
      <c r="D45" s="3">
        <v>411</v>
      </c>
      <c r="E45" s="3">
        <v>111</v>
      </c>
      <c r="F45" s="3">
        <v>139</v>
      </c>
      <c r="G45" s="3">
        <v>122</v>
      </c>
      <c r="H45" s="3">
        <v>298</v>
      </c>
      <c r="I45" s="3">
        <v>752</v>
      </c>
      <c r="J45" s="3">
        <v>357</v>
      </c>
      <c r="K45" s="3">
        <v>296</v>
      </c>
      <c r="L45" s="4">
        <v>634.99019120000003</v>
      </c>
      <c r="M45" s="4">
        <v>617.83607930000005</v>
      </c>
      <c r="N45" s="4">
        <v>581.43353730000001</v>
      </c>
      <c r="O45" s="4">
        <v>636.72154230000001</v>
      </c>
      <c r="P45" s="4">
        <v>575.83931199999995</v>
      </c>
      <c r="Q45" s="4">
        <v>466</v>
      </c>
      <c r="R45" s="4">
        <v>608.9999401</v>
      </c>
      <c r="S45" s="4">
        <v>672</v>
      </c>
      <c r="T45" s="4">
        <v>426.0847789</v>
      </c>
      <c r="U45" s="4">
        <v>531.28002941670297</v>
      </c>
      <c r="V45" s="4">
        <v>291</v>
      </c>
      <c r="W45" s="4"/>
      <c r="X45" s="3">
        <v>131</v>
      </c>
      <c r="Y45" s="3">
        <v>155</v>
      </c>
      <c r="Z45" s="3">
        <v>170</v>
      </c>
      <c r="AA45" s="4">
        <v>574.33275034802796</v>
      </c>
      <c r="AB45" s="4">
        <v>454.55004304238798</v>
      </c>
      <c r="AC45" s="4">
        <v>323.92217875010903</v>
      </c>
      <c r="AD45" s="3">
        <v>210</v>
      </c>
      <c r="AE45" s="3">
        <v>270</v>
      </c>
      <c r="AG45" s="3">
        <v>432</v>
      </c>
      <c r="AH45" s="3">
        <v>86</v>
      </c>
      <c r="AI45" s="3">
        <v>320</v>
      </c>
      <c r="AJ45" s="3">
        <v>100</v>
      </c>
      <c r="AK45" s="3"/>
    </row>
    <row r="46" spans="1:37" x14ac:dyDescent="0.25">
      <c r="B46" s="3"/>
      <c r="C46" s="3"/>
      <c r="D46" s="3"/>
      <c r="E46" s="3"/>
      <c r="I46" s="3"/>
      <c r="L46" s="3"/>
      <c r="M46" s="3"/>
    </row>
    <row r="47" spans="1:37" x14ac:dyDescent="0.25">
      <c r="B47" s="4">
        <f>AVERAGE(B26:B45)</f>
        <v>386.7</v>
      </c>
      <c r="C47" s="4">
        <f t="shared" ref="C47:H47" si="0">AVERAGE(C26:C45)</f>
        <v>189.85</v>
      </c>
      <c r="D47" s="4">
        <f t="shared" si="0"/>
        <v>352.25</v>
      </c>
      <c r="E47" s="4">
        <f t="shared" si="0"/>
        <v>338.55</v>
      </c>
      <c r="F47" s="4">
        <f t="shared" si="0"/>
        <v>361.55</v>
      </c>
      <c r="G47" s="4">
        <f t="shared" si="0"/>
        <v>117.1</v>
      </c>
      <c r="H47" s="4">
        <f t="shared" si="0"/>
        <v>219.9</v>
      </c>
      <c r="I47" s="4">
        <f t="shared" ref="I47:V47" si="1">AVERAGE(I26:I45)</f>
        <v>968.85</v>
      </c>
      <c r="J47" s="4">
        <f t="shared" si="1"/>
        <v>198.8</v>
      </c>
      <c r="K47" s="4">
        <f t="shared" si="1"/>
        <v>485.7</v>
      </c>
      <c r="L47" s="4">
        <f t="shared" si="1"/>
        <v>592.70604685500007</v>
      </c>
      <c r="M47" s="4">
        <f t="shared" si="1"/>
        <v>442.34292783499995</v>
      </c>
      <c r="N47" s="4">
        <f t="shared" si="1"/>
        <v>355.96805523</v>
      </c>
      <c r="O47" s="4">
        <f t="shared" si="1"/>
        <v>281.907688753</v>
      </c>
      <c r="P47" s="4">
        <f t="shared" si="1"/>
        <v>305.85524460000005</v>
      </c>
      <c r="Q47" s="4">
        <f t="shared" si="1"/>
        <v>458.4</v>
      </c>
      <c r="R47" s="4">
        <f t="shared" si="1"/>
        <v>1726.1427453000001</v>
      </c>
      <c r="S47" s="4">
        <f t="shared" si="1"/>
        <v>1380.05</v>
      </c>
      <c r="T47" s="4">
        <f t="shared" si="1"/>
        <v>424.3412917500001</v>
      </c>
      <c r="U47" s="4">
        <f t="shared" si="1"/>
        <v>494.82718756258419</v>
      </c>
      <c r="V47" s="4">
        <f t="shared" si="1"/>
        <v>315.05</v>
      </c>
      <c r="W47" s="4"/>
      <c r="X47" s="4">
        <f t="shared" ref="X47:AE47" si="2">AVERAGE(X26:X45)</f>
        <v>446.2</v>
      </c>
      <c r="Y47" s="4">
        <f t="shared" si="2"/>
        <v>299.2</v>
      </c>
      <c r="Z47" s="4">
        <f t="shared" si="2"/>
        <v>363.9</v>
      </c>
      <c r="AA47" s="4">
        <f t="shared" si="2"/>
        <v>333.22233169334942</v>
      </c>
      <c r="AB47" s="4">
        <f t="shared" si="2"/>
        <v>370.11891917310578</v>
      </c>
      <c r="AC47" s="4">
        <f t="shared" si="2"/>
        <v>255.02561837231451</v>
      </c>
      <c r="AD47" s="4">
        <f t="shared" si="2"/>
        <v>607.25</v>
      </c>
      <c r="AE47" s="4">
        <f t="shared" si="2"/>
        <v>402.55</v>
      </c>
      <c r="AG47" s="4">
        <f>AVERAGE(AG26:AG45)</f>
        <v>415.75</v>
      </c>
      <c r="AH47" s="4">
        <f>AVERAGE(AH26:AH45)</f>
        <v>375.1</v>
      </c>
      <c r="AI47" s="4">
        <f>AVERAGE(AI26:AI45)</f>
        <v>731.05</v>
      </c>
      <c r="AJ47" s="4">
        <f>AVERAGE(AJ26:AJ45)</f>
        <v>352.8</v>
      </c>
      <c r="AK47" s="4"/>
    </row>
    <row r="48" spans="1:37" s="1" customFormat="1" x14ac:dyDescent="0.25">
      <c r="B48" s="5"/>
      <c r="C48" s="5"/>
    </row>
    <row r="49" spans="2:37" x14ac:dyDescent="0.25">
      <c r="B49" s="4">
        <f>AVERAGE(B34,B36)-AVERAGE(B44:B45)</f>
        <v>-145.5</v>
      </c>
      <c r="C49" s="4">
        <f t="shared" ref="C49:M49" si="3">AVERAGE(C34,C36)-AVERAGE(C44:C45)</f>
        <v>49</v>
      </c>
      <c r="D49" s="4">
        <f t="shared" si="3"/>
        <v>234</v>
      </c>
      <c r="E49" s="4">
        <f t="shared" si="3"/>
        <v>274.5</v>
      </c>
      <c r="F49" s="4">
        <f t="shared" si="3"/>
        <v>328</v>
      </c>
      <c r="G49" s="4">
        <f t="shared" si="3"/>
        <v>-30</v>
      </c>
      <c r="H49" s="4">
        <f t="shared" si="3"/>
        <v>-19.5</v>
      </c>
      <c r="I49" s="4">
        <f t="shared" si="3"/>
        <v>498.5</v>
      </c>
      <c r="J49" s="4">
        <f t="shared" si="3"/>
        <v>-138.5</v>
      </c>
      <c r="K49" s="4">
        <f t="shared" si="3"/>
        <v>33</v>
      </c>
      <c r="L49" s="4">
        <f t="shared" si="3"/>
        <v>-64.814384799999971</v>
      </c>
      <c r="M49" s="4">
        <f t="shared" si="3"/>
        <v>-199.29631185</v>
      </c>
      <c r="N49" s="4">
        <f t="shared" ref="N49:O49" si="4">AVERAGE(N34,N36)-AVERAGE(N44:N45)</f>
        <v>-262.84993850000001</v>
      </c>
      <c r="O49" s="4">
        <f t="shared" si="4"/>
        <v>-705.7020344</v>
      </c>
      <c r="P49" s="4">
        <f t="shared" ref="P49:Q49" si="5">AVERAGE(P34,P36)-AVERAGE(P44:P45)</f>
        <v>-272.29179537500005</v>
      </c>
      <c r="Q49" s="4">
        <f t="shared" si="5"/>
        <v>-18.5</v>
      </c>
      <c r="R49" s="4">
        <f t="shared" ref="R49:S49" si="6">AVERAGE(R34,R36)-AVERAGE(R44:R45)</f>
        <v>1275.0575937499998</v>
      </c>
      <c r="S49" s="4">
        <f t="shared" si="6"/>
        <v>782</v>
      </c>
      <c r="T49" s="4">
        <f t="shared" ref="T49:X49" si="7">AVERAGE(T34,T36)-AVERAGE(T44:T45)</f>
        <v>300.12113049999999</v>
      </c>
      <c r="U49" s="4">
        <f t="shared" si="7"/>
        <v>-24.420453649807541</v>
      </c>
      <c r="V49" s="4">
        <f t="shared" si="7"/>
        <v>-185</v>
      </c>
      <c r="W49" s="4"/>
      <c r="X49" s="4">
        <f t="shared" si="7"/>
        <v>228.5</v>
      </c>
      <c r="Y49" s="4">
        <f t="shared" ref="Y49" si="8">AVERAGE(Y34,Y36)-AVERAGE(Y44:Y45)</f>
        <v>103.5</v>
      </c>
      <c r="Z49" s="4">
        <f t="shared" ref="Z49:AB49" si="9">AVERAGE(Z34,Z36)-AVERAGE(Z44:Z45)</f>
        <v>286.5</v>
      </c>
      <c r="AA49" s="4">
        <f t="shared" ref="AA49" si="10">AVERAGE(AA34,AA36)-AVERAGE(AA44:AA45)</f>
        <v>-277.25579962084248</v>
      </c>
      <c r="AB49" s="4">
        <f t="shared" si="9"/>
        <v>-98.404506171311482</v>
      </c>
      <c r="AC49" s="4">
        <f t="shared" ref="AC49:AE49" si="11">AVERAGE(AC34,AC36)-AVERAGE(AC44:AC45)</f>
        <v>-86.135203204865007</v>
      </c>
      <c r="AD49" s="4">
        <f t="shared" si="11"/>
        <v>-273.5</v>
      </c>
      <c r="AE49" s="4">
        <f t="shared" si="11"/>
        <v>-190</v>
      </c>
      <c r="AG49" s="4">
        <f t="shared" ref="AG49:AH49" si="12">AVERAGE(AG34,AG36)-AVERAGE(AG44:AG45)</f>
        <v>520</v>
      </c>
      <c r="AH49" s="4">
        <f t="shared" si="12"/>
        <v>-18.5</v>
      </c>
      <c r="AI49" s="4">
        <f t="shared" ref="AI49:AJ49" si="13">AVERAGE(AI34,AI36)-AVERAGE(AI44:AI45)</f>
        <v>-28.5</v>
      </c>
      <c r="AJ49" s="4">
        <f t="shared" si="13"/>
        <v>94.5</v>
      </c>
      <c r="AK4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J7"/>
  <sheetViews>
    <sheetView workbookViewId="0">
      <selection activeCell="G16" sqref="G16"/>
    </sheetView>
  </sheetViews>
  <sheetFormatPr defaultRowHeight="15" x14ac:dyDescent="0.25"/>
  <cols>
    <col min="3" max="3" width="17.85546875" bestFit="1" customWidth="1"/>
    <col min="7" max="7" width="9.7109375" bestFit="1" customWidth="1"/>
  </cols>
  <sheetData>
    <row r="4" spans="3:10" x14ac:dyDescent="0.25">
      <c r="C4" t="s">
        <v>117</v>
      </c>
    </row>
    <row r="5" spans="3:10" x14ac:dyDescent="0.25">
      <c r="C5" s="3"/>
      <c r="D5" s="3" t="s">
        <v>119</v>
      </c>
      <c r="E5" s="3" t="s">
        <v>120</v>
      </c>
      <c r="F5" s="3" t="s">
        <v>121</v>
      </c>
      <c r="G5" s="3" t="s">
        <v>122</v>
      </c>
      <c r="H5" s="3" t="s">
        <v>123</v>
      </c>
      <c r="I5" s="3" t="s">
        <v>124</v>
      </c>
      <c r="J5" s="3" t="s">
        <v>125</v>
      </c>
    </row>
    <row r="6" spans="3:10" x14ac:dyDescent="0.25">
      <c r="C6" s="3" t="s">
        <v>118</v>
      </c>
      <c r="D6" s="3">
        <v>50602</v>
      </c>
      <c r="E6" s="3">
        <v>402283</v>
      </c>
      <c r="F6" s="3">
        <v>15</v>
      </c>
      <c r="G6" s="3">
        <v>100</v>
      </c>
      <c r="H6" s="3">
        <v>473</v>
      </c>
      <c r="I6" s="3">
        <v>0.3</v>
      </c>
      <c r="J6" s="3">
        <v>444</v>
      </c>
    </row>
    <row r="7" spans="3:10" x14ac:dyDescent="0.25">
      <c r="C7" t="s">
        <v>126</v>
      </c>
      <c r="D7" s="3">
        <v>33065</v>
      </c>
      <c r="E7" s="3">
        <v>461912</v>
      </c>
      <c r="F7" s="3">
        <v>15</v>
      </c>
      <c r="G7" s="3">
        <v>217</v>
      </c>
      <c r="H7" s="3">
        <v>518</v>
      </c>
      <c r="I7" s="3">
        <v>0.16</v>
      </c>
      <c r="J7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29"/>
  <sheetViews>
    <sheetView workbookViewId="0">
      <selection activeCell="C22" sqref="C22:E29"/>
    </sheetView>
  </sheetViews>
  <sheetFormatPr defaultRowHeight="15" x14ac:dyDescent="0.25"/>
  <cols>
    <col min="1" max="1" width="12.5703125" bestFit="1" customWidth="1"/>
    <col min="3" max="3" width="12.42578125" bestFit="1" customWidth="1"/>
  </cols>
  <sheetData>
    <row r="4" spans="1:10" x14ac:dyDescent="0.25">
      <c r="B4" s="6" t="s">
        <v>115</v>
      </c>
    </row>
    <row r="5" spans="1:10" x14ac:dyDescent="0.25">
      <c r="B5" t="s">
        <v>114</v>
      </c>
    </row>
    <row r="7" spans="1:10" x14ac:dyDescent="0.25">
      <c r="A7" t="s">
        <v>116</v>
      </c>
    </row>
    <row r="8" spans="1:10" x14ac:dyDescent="0.25">
      <c r="A8" s="12" t="s">
        <v>109</v>
      </c>
      <c r="B8" s="12" t="s">
        <v>108</v>
      </c>
      <c r="C8" s="12" t="s">
        <v>74</v>
      </c>
    </row>
    <row r="9" spans="1:10" x14ac:dyDescent="0.25">
      <c r="A9" s="12" t="s">
        <v>75</v>
      </c>
      <c r="B9" s="12" t="s">
        <v>76</v>
      </c>
      <c r="C9" s="12">
        <v>485</v>
      </c>
    </row>
    <row r="10" spans="1:10" x14ac:dyDescent="0.25">
      <c r="A10" s="12" t="s">
        <v>107</v>
      </c>
      <c r="B10" s="16" t="s">
        <v>135</v>
      </c>
      <c r="C10" s="13">
        <v>4.5</v>
      </c>
      <c r="E10" t="s">
        <v>136</v>
      </c>
    </row>
    <row r="11" spans="1:10" x14ac:dyDescent="0.25">
      <c r="A11" s="12" t="s">
        <v>97</v>
      </c>
      <c r="B11" s="12" t="s">
        <v>98</v>
      </c>
      <c r="C11" s="12">
        <v>0.65700000000000003</v>
      </c>
    </row>
    <row r="12" spans="1:10" x14ac:dyDescent="0.25">
      <c r="A12" s="12" t="s">
        <v>75</v>
      </c>
      <c r="B12" s="12" t="s">
        <v>102</v>
      </c>
      <c r="C12" s="14">
        <f>((1/C11)*C9)*(3.28^3)</f>
        <v>26049.410532724498</v>
      </c>
      <c r="F12" t="s">
        <v>103</v>
      </c>
      <c r="G12">
        <v>26658</v>
      </c>
      <c r="H12" t="s">
        <v>101</v>
      </c>
    </row>
    <row r="13" spans="1:10" x14ac:dyDescent="0.25">
      <c r="A13" s="12" t="s">
        <v>75</v>
      </c>
      <c r="B13" s="12" t="s">
        <v>105</v>
      </c>
      <c r="C13" s="14">
        <f>(C12*24)/1000</f>
        <v>625.18585278538797</v>
      </c>
      <c r="F13" t="s">
        <v>104</v>
      </c>
      <c r="G13">
        <f>1/0.6</f>
        <v>1.6666666666666667</v>
      </c>
    </row>
    <row r="14" spans="1:10" x14ac:dyDescent="0.25">
      <c r="A14" s="12" t="s">
        <v>99</v>
      </c>
      <c r="B14" s="12" t="s">
        <v>100</v>
      </c>
      <c r="C14" s="12">
        <v>1030</v>
      </c>
    </row>
    <row r="15" spans="1:10" x14ac:dyDescent="0.25">
      <c r="A15" s="12" t="s">
        <v>75</v>
      </c>
      <c r="B15" s="12" t="s">
        <v>137</v>
      </c>
      <c r="C15" s="14">
        <f>(C14*C13)/1000</f>
        <v>643.94142836894957</v>
      </c>
    </row>
    <row r="16" spans="1:10" x14ac:dyDescent="0.25">
      <c r="A16" s="12" t="s">
        <v>107</v>
      </c>
      <c r="B16" s="12" t="s">
        <v>138</v>
      </c>
      <c r="C16" s="17">
        <f>(C15*C10/1000)*1000</f>
        <v>2897.736427660273</v>
      </c>
      <c r="G16">
        <v>1010</v>
      </c>
      <c r="H16" t="s">
        <v>106</v>
      </c>
      <c r="I16">
        <v>1</v>
      </c>
      <c r="J16" t="s">
        <v>101</v>
      </c>
    </row>
    <row r="22" spans="3:5" x14ac:dyDescent="0.25">
      <c r="C22" s="19" t="s">
        <v>32</v>
      </c>
      <c r="D22" s="3" t="s">
        <v>75</v>
      </c>
      <c r="E22" s="3" t="s">
        <v>107</v>
      </c>
    </row>
    <row r="23" spans="3:5" x14ac:dyDescent="0.25">
      <c r="C23" s="19"/>
      <c r="D23" s="3" t="s">
        <v>155</v>
      </c>
      <c r="E23" s="3" t="s">
        <v>156</v>
      </c>
    </row>
    <row r="24" spans="3:5" x14ac:dyDescent="0.25">
      <c r="C24" s="19"/>
      <c r="D24" s="3" t="s">
        <v>76</v>
      </c>
      <c r="E24" s="3" t="s">
        <v>157</v>
      </c>
    </row>
    <row r="25" spans="3:5" x14ac:dyDescent="0.25">
      <c r="C25" s="3" t="s">
        <v>74</v>
      </c>
      <c r="D25" s="3">
        <v>485</v>
      </c>
      <c r="E25" s="8">
        <f>((((((((1/$C$11)*D25)*(3.28^3)*24)/1000)*1030)/1000)*$C$10)*365)/1000000</f>
        <v>1.0576737960959997</v>
      </c>
    </row>
    <row r="26" spans="3:5" x14ac:dyDescent="0.25">
      <c r="C26" s="3" t="s">
        <v>152</v>
      </c>
      <c r="D26" s="3">
        <v>550</v>
      </c>
      <c r="E26" s="8">
        <f t="shared" ref="E26:E28" si="0">((((((((1/$C$11)*D26)*(3.28^3)*24)/1000)*1030)/1000)*$C$10)*365)/1000000</f>
        <v>1.1994238924799994</v>
      </c>
    </row>
    <row r="27" spans="3:5" x14ac:dyDescent="0.25">
      <c r="C27" s="3" t="s">
        <v>153</v>
      </c>
      <c r="D27" s="3">
        <v>468</v>
      </c>
      <c r="E27" s="8">
        <f t="shared" si="0"/>
        <v>1.0206006939647998</v>
      </c>
    </row>
    <row r="28" spans="3:5" x14ac:dyDescent="0.25">
      <c r="C28" s="3" t="s">
        <v>154</v>
      </c>
      <c r="D28" s="3">
        <v>422</v>
      </c>
      <c r="E28" s="8">
        <f t="shared" si="0"/>
        <v>0.92028524113919996</v>
      </c>
    </row>
    <row r="29" spans="3:5" x14ac:dyDescent="0.25">
      <c r="C29" s="3" t="s">
        <v>158</v>
      </c>
      <c r="D29" s="3">
        <f>SUM(D25:D28)</f>
        <v>1925</v>
      </c>
      <c r="E29" s="9">
        <f>SUM(E25:E28)</f>
        <v>4.197983623679999</v>
      </c>
    </row>
  </sheetData>
  <mergeCells count="1">
    <mergeCell ref="C22:C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N361"/>
  <sheetViews>
    <sheetView workbookViewId="0">
      <selection activeCell="L9" sqref="L9"/>
    </sheetView>
  </sheetViews>
  <sheetFormatPr defaultRowHeight="15" x14ac:dyDescent="0.25"/>
  <sheetData>
    <row r="5" spans="2:14" x14ac:dyDescent="0.25">
      <c r="B5" t="s">
        <v>113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</row>
    <row r="6" spans="2:14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-11.1</v>
      </c>
    </row>
    <row r="7" spans="2:14" x14ac:dyDescent="0.25">
      <c r="B7">
        <v>0.1</v>
      </c>
      <c r="C7">
        <v>0</v>
      </c>
      <c r="D7">
        <v>0</v>
      </c>
      <c r="E7">
        <v>0</v>
      </c>
      <c r="F7">
        <v>-9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 x14ac:dyDescent="0.25">
      <c r="B8">
        <v>0.2</v>
      </c>
      <c r="C8">
        <v>0</v>
      </c>
      <c r="D8">
        <v>0</v>
      </c>
      <c r="E8">
        <v>0</v>
      </c>
      <c r="F8">
        <v>0</v>
      </c>
      <c r="G8">
        <v>0</v>
      </c>
      <c r="H8">
        <v>-8.5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25">
      <c r="B9">
        <v>0.3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-7.8</v>
      </c>
      <c r="M9">
        <v>0</v>
      </c>
      <c r="N9">
        <v>0</v>
      </c>
    </row>
    <row r="10" spans="2:14" x14ac:dyDescent="0.25">
      <c r="B10">
        <v>0.4</v>
      </c>
      <c r="C10">
        <v>0</v>
      </c>
      <c r="D10">
        <v>0</v>
      </c>
      <c r="E10">
        <v>0</v>
      </c>
      <c r="F10">
        <v>-7.7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 x14ac:dyDescent="0.25">
      <c r="B11">
        <v>0.5</v>
      </c>
      <c r="C11">
        <v>0</v>
      </c>
      <c r="D11">
        <v>-7.6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 x14ac:dyDescent="0.25">
      <c r="B12">
        <v>0.6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-7.4</v>
      </c>
      <c r="M12">
        <v>0</v>
      </c>
      <c r="N12">
        <v>0</v>
      </c>
    </row>
    <row r="13" spans="2:14" x14ac:dyDescent="0.25">
      <c r="B13">
        <v>0.7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-7.4</v>
      </c>
      <c r="M13">
        <v>0</v>
      </c>
      <c r="N13">
        <v>0</v>
      </c>
    </row>
    <row r="14" spans="2:14" x14ac:dyDescent="0.25">
      <c r="B14">
        <v>0.8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-7.2</v>
      </c>
      <c r="M14">
        <v>0</v>
      </c>
      <c r="N14">
        <v>0</v>
      </c>
    </row>
    <row r="15" spans="2:14" x14ac:dyDescent="0.25">
      <c r="B15">
        <v>0.9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-7.1</v>
      </c>
      <c r="M15">
        <v>0</v>
      </c>
      <c r="N15">
        <v>0</v>
      </c>
    </row>
    <row r="16" spans="2:14" x14ac:dyDescent="0.25"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-6.9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25">
      <c r="B17">
        <v>1.1000000000000001</v>
      </c>
      <c r="C17">
        <v>0</v>
      </c>
      <c r="D17">
        <v>0</v>
      </c>
      <c r="E17">
        <v>0</v>
      </c>
      <c r="F17">
        <v>0</v>
      </c>
      <c r="G17">
        <v>0</v>
      </c>
      <c r="H17">
        <v>-6.9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 x14ac:dyDescent="0.25">
      <c r="B18">
        <v>1.2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-6.8</v>
      </c>
      <c r="M18">
        <v>0</v>
      </c>
      <c r="N18">
        <v>0</v>
      </c>
    </row>
    <row r="19" spans="2:14" x14ac:dyDescent="0.25">
      <c r="B19">
        <v>1.3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-6.7</v>
      </c>
      <c r="M19">
        <v>0</v>
      </c>
      <c r="N19">
        <v>0</v>
      </c>
    </row>
    <row r="20" spans="2:14" x14ac:dyDescent="0.25">
      <c r="B20">
        <v>1.4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-6.6</v>
      </c>
      <c r="N20">
        <v>0</v>
      </c>
    </row>
    <row r="21" spans="2:14" x14ac:dyDescent="0.25">
      <c r="B21">
        <v>1.5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-6.5</v>
      </c>
    </row>
    <row r="22" spans="2:14" x14ac:dyDescent="0.25">
      <c r="B22">
        <v>1.6</v>
      </c>
      <c r="C22">
        <v>0</v>
      </c>
      <c r="D22">
        <v>0</v>
      </c>
      <c r="E22">
        <v>0</v>
      </c>
      <c r="F22">
        <v>-6.4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 x14ac:dyDescent="0.25">
      <c r="B23">
        <v>1.7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-6.3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25">
      <c r="B24">
        <v>1.8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-6.3</v>
      </c>
      <c r="M24">
        <v>0</v>
      </c>
      <c r="N24">
        <v>0</v>
      </c>
    </row>
    <row r="25" spans="2:14" x14ac:dyDescent="0.25">
      <c r="B25">
        <v>1.9</v>
      </c>
      <c r="C25">
        <v>0</v>
      </c>
      <c r="D25">
        <v>0</v>
      </c>
      <c r="E25">
        <v>0</v>
      </c>
      <c r="F25">
        <v>-6.1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 x14ac:dyDescent="0.25"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-5.9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25">
      <c r="B27">
        <v>2.1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-5.7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25">
      <c r="B28">
        <v>2.2000000000000002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-5.6</v>
      </c>
      <c r="M28">
        <v>0</v>
      </c>
      <c r="N28">
        <v>0</v>
      </c>
    </row>
    <row r="29" spans="2:14" x14ac:dyDescent="0.25">
      <c r="B29">
        <v>3.1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-5.5</v>
      </c>
      <c r="M29">
        <v>0</v>
      </c>
      <c r="N29">
        <v>0</v>
      </c>
    </row>
    <row r="30" spans="2:14" x14ac:dyDescent="0.25">
      <c r="B30">
        <v>3.8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-5.5</v>
      </c>
      <c r="M30">
        <v>0</v>
      </c>
      <c r="N30">
        <v>0</v>
      </c>
    </row>
    <row r="31" spans="2:14" x14ac:dyDescent="0.25">
      <c r="B31">
        <v>3.9</v>
      </c>
      <c r="C31">
        <v>0</v>
      </c>
      <c r="D31">
        <v>0</v>
      </c>
      <c r="E31">
        <v>0</v>
      </c>
      <c r="F31">
        <v>0</v>
      </c>
      <c r="G31">
        <v>0</v>
      </c>
      <c r="H31">
        <v>-5.5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 x14ac:dyDescent="0.25"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-5.5</v>
      </c>
    </row>
    <row r="33" spans="2:14" x14ac:dyDescent="0.25">
      <c r="B33">
        <v>4.0999999999999996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-5.5</v>
      </c>
      <c r="N33">
        <v>0</v>
      </c>
    </row>
    <row r="34" spans="2:14" x14ac:dyDescent="0.25">
      <c r="B34">
        <v>4.2</v>
      </c>
      <c r="C34">
        <v>0</v>
      </c>
      <c r="D34">
        <v>-5.4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 x14ac:dyDescent="0.25">
      <c r="B35">
        <v>4.3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-5.4</v>
      </c>
      <c r="M35">
        <v>0</v>
      </c>
      <c r="N35">
        <v>0</v>
      </c>
    </row>
    <row r="36" spans="2:14" x14ac:dyDescent="0.25">
      <c r="B36">
        <v>4.5999999999999996</v>
      </c>
      <c r="C36">
        <v>0</v>
      </c>
      <c r="D36">
        <v>0</v>
      </c>
      <c r="E36">
        <v>0</v>
      </c>
      <c r="F36">
        <v>0</v>
      </c>
      <c r="G36">
        <v>0</v>
      </c>
      <c r="H36">
        <v>-5.3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 x14ac:dyDescent="0.25">
      <c r="B37">
        <v>4.7</v>
      </c>
      <c r="C37">
        <v>0</v>
      </c>
      <c r="D37">
        <v>0</v>
      </c>
      <c r="E37">
        <v>0</v>
      </c>
      <c r="F37">
        <v>0</v>
      </c>
      <c r="G37">
        <v>0</v>
      </c>
      <c r="H37">
        <v>-5.3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2:14" x14ac:dyDescent="0.25">
      <c r="B38">
        <v>4.8</v>
      </c>
      <c r="C38">
        <v>0</v>
      </c>
      <c r="D38">
        <v>0</v>
      </c>
      <c r="E38">
        <v>0</v>
      </c>
      <c r="F38">
        <v>0</v>
      </c>
      <c r="G38">
        <v>0</v>
      </c>
      <c r="H38">
        <v>-5.3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2:14" x14ac:dyDescent="0.25">
      <c r="B39">
        <v>4.9000000000000004</v>
      </c>
      <c r="C39">
        <v>0</v>
      </c>
      <c r="D39">
        <v>0</v>
      </c>
      <c r="E39">
        <v>0</v>
      </c>
      <c r="F39">
        <v>0</v>
      </c>
      <c r="G39">
        <v>0</v>
      </c>
      <c r="H39">
        <v>-5.3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25">
      <c r="B40">
        <v>5.0999999999999996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-5.2</v>
      </c>
      <c r="N40">
        <v>0</v>
      </c>
    </row>
    <row r="41" spans="2:14" x14ac:dyDescent="0.25">
      <c r="B41">
        <v>5.2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-5.2</v>
      </c>
      <c r="M41">
        <v>0</v>
      </c>
      <c r="N41">
        <v>0</v>
      </c>
    </row>
    <row r="42" spans="2:14" x14ac:dyDescent="0.25">
      <c r="B42">
        <v>5.3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-5.2</v>
      </c>
      <c r="M42">
        <v>0</v>
      </c>
      <c r="N42">
        <v>0</v>
      </c>
    </row>
    <row r="43" spans="2:14" x14ac:dyDescent="0.25">
      <c r="B43">
        <v>5.4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-5.0999999999999996</v>
      </c>
      <c r="M43">
        <v>0</v>
      </c>
      <c r="N43">
        <v>0</v>
      </c>
    </row>
    <row r="44" spans="2:14" x14ac:dyDescent="0.25">
      <c r="B44">
        <v>5.5</v>
      </c>
      <c r="C44">
        <v>0</v>
      </c>
      <c r="D44">
        <v>-5.0999999999999996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2:14" x14ac:dyDescent="0.25">
      <c r="B45">
        <v>5.7</v>
      </c>
      <c r="C45">
        <v>0</v>
      </c>
      <c r="D45">
        <v>0</v>
      </c>
      <c r="E45">
        <v>0</v>
      </c>
      <c r="F45">
        <v>-5.0999999999999996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2:14" x14ac:dyDescent="0.25">
      <c r="B46">
        <v>5.8</v>
      </c>
      <c r="C46">
        <v>0</v>
      </c>
      <c r="D46">
        <v>0</v>
      </c>
      <c r="E46">
        <v>0</v>
      </c>
      <c r="F46">
        <v>-5.0999999999999996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2:14" x14ac:dyDescent="0.25">
      <c r="B47">
        <v>5.9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-5.0999999999999996</v>
      </c>
      <c r="M47">
        <v>0</v>
      </c>
      <c r="N47">
        <v>0</v>
      </c>
    </row>
    <row r="48" spans="2:14" x14ac:dyDescent="0.25">
      <c r="B48">
        <v>6</v>
      </c>
      <c r="C48">
        <v>0</v>
      </c>
      <c r="D48">
        <v>-5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2:14" x14ac:dyDescent="0.25">
      <c r="B49">
        <v>6.1</v>
      </c>
      <c r="C49">
        <v>0</v>
      </c>
      <c r="D49">
        <v>0</v>
      </c>
      <c r="E49">
        <v>0</v>
      </c>
      <c r="F49">
        <v>-5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2:14" x14ac:dyDescent="0.25">
      <c r="B50">
        <v>6.3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-4.9000000000000004</v>
      </c>
      <c r="N50">
        <v>0</v>
      </c>
    </row>
    <row r="51" spans="2:14" x14ac:dyDescent="0.25">
      <c r="B51">
        <v>6.4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-4.9000000000000004</v>
      </c>
      <c r="N51">
        <v>0</v>
      </c>
    </row>
    <row r="52" spans="2:14" x14ac:dyDescent="0.25">
      <c r="B52">
        <v>6.5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-4.9000000000000004</v>
      </c>
      <c r="N52">
        <v>0</v>
      </c>
    </row>
    <row r="53" spans="2:14" x14ac:dyDescent="0.25">
      <c r="B53">
        <v>6.6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-4.8</v>
      </c>
      <c r="M53">
        <v>0</v>
      </c>
      <c r="N53">
        <v>0</v>
      </c>
    </row>
    <row r="54" spans="2:14" x14ac:dyDescent="0.25">
      <c r="B54">
        <v>6.7</v>
      </c>
      <c r="C54">
        <v>0</v>
      </c>
      <c r="D54">
        <v>-4.8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2:14" x14ac:dyDescent="0.25">
      <c r="B55">
        <v>6.8</v>
      </c>
      <c r="C55">
        <v>0</v>
      </c>
      <c r="D55">
        <v>0</v>
      </c>
      <c r="E55">
        <v>0</v>
      </c>
      <c r="F55">
        <v>-4.8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2:14" x14ac:dyDescent="0.25"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-4.7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2:14" x14ac:dyDescent="0.25">
      <c r="B57">
        <v>7.1</v>
      </c>
      <c r="C57">
        <v>0</v>
      </c>
      <c r="D57">
        <v>0</v>
      </c>
      <c r="E57">
        <v>0</v>
      </c>
      <c r="F57">
        <v>-4.5999999999999996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2:14" x14ac:dyDescent="0.25">
      <c r="B58">
        <v>7.2</v>
      </c>
      <c r="C58">
        <v>0</v>
      </c>
      <c r="D58">
        <v>0</v>
      </c>
      <c r="E58">
        <v>0</v>
      </c>
      <c r="F58">
        <v>-4.5999999999999996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2:14" x14ac:dyDescent="0.25">
      <c r="B59">
        <v>7.3</v>
      </c>
      <c r="C59">
        <v>0</v>
      </c>
      <c r="D59">
        <v>0</v>
      </c>
      <c r="E59">
        <v>0</v>
      </c>
      <c r="F59">
        <v>-4.5999999999999996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2:14" x14ac:dyDescent="0.25">
      <c r="B60">
        <v>7.4</v>
      </c>
      <c r="C60">
        <v>0</v>
      </c>
      <c r="D60">
        <v>0</v>
      </c>
      <c r="E60">
        <v>0</v>
      </c>
      <c r="F60">
        <v>-4.5999999999999996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2:14" x14ac:dyDescent="0.25">
      <c r="B61">
        <v>7.5</v>
      </c>
      <c r="C61">
        <v>0</v>
      </c>
      <c r="D61">
        <v>0</v>
      </c>
      <c r="E61">
        <v>0</v>
      </c>
      <c r="F61">
        <v>-4.5999999999999996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2:14" x14ac:dyDescent="0.25">
      <c r="B62">
        <v>7.6</v>
      </c>
      <c r="C62">
        <v>0</v>
      </c>
      <c r="D62">
        <v>0</v>
      </c>
      <c r="E62">
        <v>0</v>
      </c>
      <c r="F62">
        <v>-4.5999999999999996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2:14" x14ac:dyDescent="0.25">
      <c r="B63">
        <v>7.7</v>
      </c>
      <c r="C63">
        <v>0</v>
      </c>
      <c r="D63">
        <v>0</v>
      </c>
      <c r="E63">
        <v>0</v>
      </c>
      <c r="F63">
        <v>-4.5999999999999996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2:14" x14ac:dyDescent="0.25">
      <c r="B64">
        <v>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-4.5</v>
      </c>
      <c r="M64">
        <v>0</v>
      </c>
      <c r="N64">
        <v>0</v>
      </c>
    </row>
    <row r="65" spans="2:14" x14ac:dyDescent="0.25">
      <c r="B65">
        <v>8.1</v>
      </c>
      <c r="C65">
        <v>0</v>
      </c>
      <c r="D65">
        <v>-4.5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2:14" x14ac:dyDescent="0.25">
      <c r="B66">
        <v>8.1999999999999993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-4.5</v>
      </c>
      <c r="M66">
        <v>0</v>
      </c>
      <c r="N66">
        <v>0</v>
      </c>
    </row>
    <row r="67" spans="2:14" x14ac:dyDescent="0.25">
      <c r="B67">
        <v>8.3000000000000007</v>
      </c>
      <c r="C67">
        <v>0</v>
      </c>
      <c r="D67">
        <v>0</v>
      </c>
      <c r="E67">
        <v>0</v>
      </c>
      <c r="F67">
        <v>0</v>
      </c>
      <c r="G67">
        <v>0</v>
      </c>
      <c r="H67">
        <v>-4.4000000000000004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2:14" x14ac:dyDescent="0.25">
      <c r="B68">
        <v>8.4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-4.4000000000000004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2:14" x14ac:dyDescent="0.25">
      <c r="B69">
        <v>8.5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-4.4000000000000004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2:14" x14ac:dyDescent="0.25">
      <c r="B70">
        <v>8.6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-4.4000000000000004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2:14" x14ac:dyDescent="0.25">
      <c r="B71">
        <v>8.9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-4.4000000000000004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2:14" x14ac:dyDescent="0.25">
      <c r="B72">
        <v>9</v>
      </c>
      <c r="C72">
        <v>0</v>
      </c>
      <c r="D72">
        <v>0</v>
      </c>
      <c r="E72">
        <v>0</v>
      </c>
      <c r="F72">
        <v>0</v>
      </c>
      <c r="G72">
        <v>0</v>
      </c>
      <c r="H72">
        <v>-4.3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2:14" x14ac:dyDescent="0.25">
      <c r="B73">
        <v>9.1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-4.2</v>
      </c>
      <c r="M73">
        <v>0</v>
      </c>
      <c r="N73">
        <v>0</v>
      </c>
    </row>
    <row r="74" spans="2:14" x14ac:dyDescent="0.25">
      <c r="B74">
        <v>9.1999999999999993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-4.2</v>
      </c>
      <c r="M74">
        <v>0</v>
      </c>
      <c r="N74">
        <v>0</v>
      </c>
    </row>
    <row r="75" spans="2:14" x14ac:dyDescent="0.25">
      <c r="B75">
        <v>9.3000000000000007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-4.2</v>
      </c>
      <c r="M75">
        <v>0</v>
      </c>
      <c r="N75">
        <v>0</v>
      </c>
    </row>
    <row r="76" spans="2:14" x14ac:dyDescent="0.25">
      <c r="B76">
        <v>9.4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-4.2</v>
      </c>
      <c r="M76">
        <v>0</v>
      </c>
      <c r="N76">
        <v>0</v>
      </c>
    </row>
    <row r="77" spans="2:14" x14ac:dyDescent="0.25">
      <c r="B77">
        <v>9.5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-4.0999999999999996</v>
      </c>
      <c r="M77">
        <v>0</v>
      </c>
      <c r="N77">
        <v>0</v>
      </c>
    </row>
    <row r="78" spans="2:14" x14ac:dyDescent="0.25">
      <c r="B78">
        <v>9.6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-4.0999999999999996</v>
      </c>
      <c r="M78">
        <v>0</v>
      </c>
      <c r="N78">
        <v>0</v>
      </c>
    </row>
    <row r="79" spans="2:14" x14ac:dyDescent="0.25">
      <c r="B79">
        <v>9.6999999999999993</v>
      </c>
      <c r="C79">
        <v>0</v>
      </c>
      <c r="D79">
        <v>0</v>
      </c>
      <c r="E79">
        <v>0</v>
      </c>
      <c r="F79">
        <v>0</v>
      </c>
      <c r="G79">
        <v>-4.0999999999999996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2:14" x14ac:dyDescent="0.25">
      <c r="B80">
        <v>9.8000000000000007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-4.0999999999999996</v>
      </c>
      <c r="M80">
        <v>0</v>
      </c>
      <c r="N80">
        <v>0</v>
      </c>
    </row>
    <row r="81" spans="2:14" x14ac:dyDescent="0.25">
      <c r="B81">
        <v>10.199999999999999</v>
      </c>
      <c r="C81">
        <v>0</v>
      </c>
      <c r="D81">
        <v>0</v>
      </c>
      <c r="E81">
        <v>0</v>
      </c>
      <c r="F81">
        <v>0</v>
      </c>
      <c r="G81">
        <v>0</v>
      </c>
      <c r="H81">
        <v>-4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2:14" x14ac:dyDescent="0.25">
      <c r="B82">
        <v>10.3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-4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2:14" x14ac:dyDescent="0.25">
      <c r="B83">
        <v>10.4</v>
      </c>
      <c r="C83">
        <v>0</v>
      </c>
      <c r="D83">
        <v>0</v>
      </c>
      <c r="E83">
        <v>0</v>
      </c>
      <c r="F83">
        <v>0</v>
      </c>
      <c r="G83">
        <v>0</v>
      </c>
      <c r="H83">
        <v>-4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2:14" x14ac:dyDescent="0.25">
      <c r="B84">
        <v>10.5</v>
      </c>
      <c r="C84">
        <v>0</v>
      </c>
      <c r="D84">
        <v>0</v>
      </c>
      <c r="E84">
        <v>0</v>
      </c>
      <c r="F84">
        <v>0</v>
      </c>
      <c r="G84">
        <v>0</v>
      </c>
      <c r="H84">
        <v>-4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2:14" x14ac:dyDescent="0.25">
      <c r="B85">
        <v>10.6</v>
      </c>
      <c r="C85">
        <v>0</v>
      </c>
      <c r="D85">
        <v>0</v>
      </c>
      <c r="E85">
        <v>0</v>
      </c>
      <c r="F85">
        <v>0</v>
      </c>
      <c r="G85">
        <v>0</v>
      </c>
      <c r="H85">
        <v>-4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 x14ac:dyDescent="0.25">
      <c r="B86">
        <v>10.7</v>
      </c>
      <c r="C86">
        <v>0</v>
      </c>
      <c r="D86">
        <v>-4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2:14" x14ac:dyDescent="0.25">
      <c r="B87">
        <v>10.8</v>
      </c>
      <c r="C87">
        <v>0</v>
      </c>
      <c r="D87">
        <v>-4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2:14" x14ac:dyDescent="0.25">
      <c r="B88">
        <v>10.9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-4</v>
      </c>
      <c r="M88">
        <v>0</v>
      </c>
      <c r="N88">
        <v>0</v>
      </c>
    </row>
    <row r="89" spans="2:14" x14ac:dyDescent="0.25">
      <c r="B89">
        <v>11</v>
      </c>
      <c r="C89">
        <v>0</v>
      </c>
      <c r="D89">
        <v>0</v>
      </c>
      <c r="E89">
        <v>0</v>
      </c>
      <c r="F89">
        <v>0</v>
      </c>
      <c r="G89">
        <v>0</v>
      </c>
      <c r="H89">
        <v>-3.9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2:14" x14ac:dyDescent="0.25">
      <c r="B90">
        <v>11.1</v>
      </c>
      <c r="C90">
        <v>0</v>
      </c>
      <c r="D90">
        <v>0</v>
      </c>
      <c r="E90">
        <v>0</v>
      </c>
      <c r="F90">
        <v>0</v>
      </c>
      <c r="G90">
        <v>0</v>
      </c>
      <c r="H90">
        <v>-3.9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2:14" x14ac:dyDescent="0.25">
      <c r="B91">
        <v>11.9</v>
      </c>
      <c r="C91">
        <v>0</v>
      </c>
      <c r="D91">
        <v>0</v>
      </c>
      <c r="E91">
        <v>0</v>
      </c>
      <c r="F91">
        <v>0</v>
      </c>
      <c r="G91">
        <v>0</v>
      </c>
      <c r="H91">
        <v>-3.9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2:14" x14ac:dyDescent="0.25">
      <c r="B92">
        <v>12</v>
      </c>
      <c r="C92">
        <v>0</v>
      </c>
      <c r="D92">
        <v>0</v>
      </c>
      <c r="E92">
        <v>0</v>
      </c>
      <c r="F92">
        <v>0</v>
      </c>
      <c r="G92">
        <v>0</v>
      </c>
      <c r="H92">
        <v>-3.9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2:14" x14ac:dyDescent="0.25">
      <c r="B93">
        <v>12.6</v>
      </c>
      <c r="C93">
        <v>0</v>
      </c>
      <c r="D93">
        <v>0</v>
      </c>
      <c r="E93">
        <v>0</v>
      </c>
      <c r="F93">
        <v>0</v>
      </c>
      <c r="G93">
        <v>0</v>
      </c>
      <c r="H93">
        <v>-3.9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2:14" x14ac:dyDescent="0.25">
      <c r="B94">
        <v>12.9</v>
      </c>
      <c r="C94">
        <v>0</v>
      </c>
      <c r="D94">
        <v>0</v>
      </c>
      <c r="E94">
        <v>0</v>
      </c>
      <c r="F94">
        <v>0</v>
      </c>
      <c r="G94">
        <v>0</v>
      </c>
      <c r="H94">
        <v>-3.9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2:14" x14ac:dyDescent="0.25">
      <c r="B95">
        <v>13</v>
      </c>
      <c r="C95">
        <v>0</v>
      </c>
      <c r="D95">
        <v>0</v>
      </c>
      <c r="E95">
        <v>0</v>
      </c>
      <c r="F95">
        <v>0</v>
      </c>
      <c r="G95">
        <v>0</v>
      </c>
      <c r="H95">
        <v>-3.9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2:14" x14ac:dyDescent="0.25">
      <c r="B96">
        <v>13.1</v>
      </c>
      <c r="C96">
        <v>0</v>
      </c>
      <c r="D96">
        <v>0</v>
      </c>
      <c r="E96">
        <v>0</v>
      </c>
      <c r="F96">
        <v>0</v>
      </c>
      <c r="G96">
        <v>0</v>
      </c>
      <c r="H96">
        <v>-3.9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2:14" x14ac:dyDescent="0.25">
      <c r="B97">
        <v>13.2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-3.8</v>
      </c>
      <c r="N97">
        <v>0</v>
      </c>
    </row>
    <row r="98" spans="2:14" x14ac:dyDescent="0.25">
      <c r="B98">
        <v>13.3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-3.7</v>
      </c>
      <c r="M98">
        <v>0</v>
      </c>
      <c r="N98">
        <v>0</v>
      </c>
    </row>
    <row r="99" spans="2:14" x14ac:dyDescent="0.25">
      <c r="B99">
        <v>13.4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-3.7</v>
      </c>
      <c r="M99">
        <v>0</v>
      </c>
      <c r="N99">
        <v>0</v>
      </c>
    </row>
    <row r="100" spans="2:14" x14ac:dyDescent="0.25">
      <c r="B100">
        <v>13.5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-3.7</v>
      </c>
      <c r="M100">
        <v>0</v>
      </c>
      <c r="N100">
        <v>0</v>
      </c>
    </row>
    <row r="101" spans="2:14" x14ac:dyDescent="0.25">
      <c r="B101">
        <v>13.6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-3.7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2:14" x14ac:dyDescent="0.25">
      <c r="B102">
        <v>13.7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-3.7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2:14" x14ac:dyDescent="0.25">
      <c r="B103">
        <v>13.8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-3.7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2:14" x14ac:dyDescent="0.25">
      <c r="B104">
        <v>13.9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-3.7</v>
      </c>
      <c r="M104">
        <v>0</v>
      </c>
      <c r="N104">
        <v>0</v>
      </c>
    </row>
    <row r="105" spans="2:14" x14ac:dyDescent="0.25">
      <c r="B105">
        <v>14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-3.7</v>
      </c>
      <c r="M105">
        <v>0</v>
      </c>
      <c r="N105">
        <v>0</v>
      </c>
    </row>
    <row r="106" spans="2:14" x14ac:dyDescent="0.25">
      <c r="B106">
        <v>14.1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-3.6</v>
      </c>
      <c r="M106">
        <v>0</v>
      </c>
      <c r="N106">
        <v>0</v>
      </c>
    </row>
    <row r="107" spans="2:14" x14ac:dyDescent="0.25">
      <c r="B107">
        <v>14.2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-3.6</v>
      </c>
      <c r="M107">
        <v>0</v>
      </c>
      <c r="N107">
        <v>0</v>
      </c>
    </row>
    <row r="108" spans="2:14" x14ac:dyDescent="0.25">
      <c r="B108">
        <v>14.3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-3.6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2:14" x14ac:dyDescent="0.25">
      <c r="B109">
        <v>14.4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-3.5</v>
      </c>
      <c r="N109">
        <v>0</v>
      </c>
    </row>
    <row r="110" spans="2:14" x14ac:dyDescent="0.25">
      <c r="B110">
        <v>14.5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-3.5</v>
      </c>
      <c r="N110">
        <v>0</v>
      </c>
    </row>
    <row r="111" spans="2:14" x14ac:dyDescent="0.25">
      <c r="B111">
        <v>14.6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-3.4</v>
      </c>
      <c r="N111">
        <v>0</v>
      </c>
    </row>
    <row r="112" spans="2:14" x14ac:dyDescent="0.25">
      <c r="B112">
        <v>14.7</v>
      </c>
      <c r="C112">
        <v>0</v>
      </c>
      <c r="D112">
        <v>0</v>
      </c>
      <c r="E112">
        <v>0</v>
      </c>
      <c r="F112">
        <v>-3.3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2:14" x14ac:dyDescent="0.25">
      <c r="B113">
        <v>14.8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-3.3</v>
      </c>
      <c r="M113">
        <v>0</v>
      </c>
      <c r="N113">
        <v>0</v>
      </c>
    </row>
    <row r="114" spans="2:14" x14ac:dyDescent="0.25">
      <c r="B114">
        <v>14.9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-3.3</v>
      </c>
      <c r="M114">
        <v>0</v>
      </c>
      <c r="N114">
        <v>0</v>
      </c>
    </row>
    <row r="115" spans="2:14" x14ac:dyDescent="0.25">
      <c r="B115">
        <v>15.1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-3.3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2:14" x14ac:dyDescent="0.25">
      <c r="B116">
        <v>15.2</v>
      </c>
      <c r="C116">
        <v>0</v>
      </c>
      <c r="D116">
        <v>0</v>
      </c>
      <c r="E116">
        <v>0</v>
      </c>
      <c r="F116">
        <v>0</v>
      </c>
      <c r="G116">
        <v>-3.3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2:14" x14ac:dyDescent="0.25">
      <c r="B117">
        <v>15.3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-3.2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2:14" x14ac:dyDescent="0.25">
      <c r="B118">
        <v>15.4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-3.2</v>
      </c>
      <c r="M118">
        <v>0</v>
      </c>
      <c r="N118">
        <v>0</v>
      </c>
    </row>
    <row r="119" spans="2:14" x14ac:dyDescent="0.25">
      <c r="B119">
        <v>15.6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-3.2</v>
      </c>
      <c r="M119">
        <v>0</v>
      </c>
      <c r="N119">
        <v>0</v>
      </c>
    </row>
    <row r="120" spans="2:14" x14ac:dyDescent="0.25">
      <c r="B120">
        <v>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-3.2</v>
      </c>
      <c r="M120">
        <v>0</v>
      </c>
      <c r="N120">
        <v>0</v>
      </c>
    </row>
    <row r="121" spans="2:14" x14ac:dyDescent="0.25">
      <c r="B121">
        <v>16.100000000000001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-3.2</v>
      </c>
      <c r="M121">
        <v>0</v>
      </c>
      <c r="N121">
        <v>0</v>
      </c>
    </row>
    <row r="122" spans="2:14" x14ac:dyDescent="0.25">
      <c r="B122">
        <v>16.2</v>
      </c>
      <c r="C122">
        <v>0</v>
      </c>
      <c r="D122">
        <v>0</v>
      </c>
      <c r="E122">
        <v>0</v>
      </c>
      <c r="F122">
        <v>-3.1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2:14" x14ac:dyDescent="0.25">
      <c r="B123">
        <v>16.3</v>
      </c>
      <c r="C123">
        <v>0</v>
      </c>
      <c r="D123">
        <v>0</v>
      </c>
      <c r="E123">
        <v>0</v>
      </c>
      <c r="F123">
        <v>-3.1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2:14" x14ac:dyDescent="0.25">
      <c r="B124">
        <v>16.600000000000001</v>
      </c>
      <c r="C124">
        <v>0</v>
      </c>
      <c r="D124">
        <v>0</v>
      </c>
      <c r="E124">
        <v>0</v>
      </c>
      <c r="F124">
        <v>-3.1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2:14" x14ac:dyDescent="0.25">
      <c r="B125">
        <v>16.7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-3.1</v>
      </c>
      <c r="M125">
        <v>0</v>
      </c>
      <c r="N125">
        <v>0</v>
      </c>
    </row>
    <row r="126" spans="2:14" x14ac:dyDescent="0.25">
      <c r="B126">
        <v>16.8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-3.1</v>
      </c>
      <c r="N126">
        <v>0</v>
      </c>
    </row>
    <row r="127" spans="2:14" x14ac:dyDescent="0.25">
      <c r="B127">
        <v>16.899999999999999</v>
      </c>
      <c r="C127">
        <v>0</v>
      </c>
      <c r="D127">
        <v>0</v>
      </c>
      <c r="E127">
        <v>0</v>
      </c>
      <c r="F127">
        <v>-3.1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2:14" x14ac:dyDescent="0.25">
      <c r="B128">
        <v>17.100000000000001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-3</v>
      </c>
      <c r="M128">
        <v>0</v>
      </c>
      <c r="N128">
        <v>0</v>
      </c>
    </row>
    <row r="129" spans="2:14" x14ac:dyDescent="0.25">
      <c r="B129">
        <v>17.2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-3</v>
      </c>
      <c r="M129">
        <v>0</v>
      </c>
      <c r="N129">
        <v>0</v>
      </c>
    </row>
    <row r="130" spans="2:14" x14ac:dyDescent="0.25">
      <c r="B130">
        <v>17.3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-3</v>
      </c>
      <c r="M130">
        <v>0</v>
      </c>
      <c r="N130">
        <v>0</v>
      </c>
    </row>
    <row r="131" spans="2:14" x14ac:dyDescent="0.25">
      <c r="B131">
        <v>17.399999999999999</v>
      </c>
      <c r="C131">
        <v>0</v>
      </c>
      <c r="D131">
        <v>0</v>
      </c>
      <c r="E131">
        <v>0</v>
      </c>
      <c r="F131">
        <v>0</v>
      </c>
      <c r="G131">
        <v>-2.9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2:14" x14ac:dyDescent="0.25">
      <c r="B132">
        <v>17.600000000000001</v>
      </c>
      <c r="C132">
        <v>0</v>
      </c>
      <c r="D132">
        <v>-2.9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2:14" x14ac:dyDescent="0.25">
      <c r="B133">
        <v>17.7</v>
      </c>
      <c r="C133">
        <v>0</v>
      </c>
      <c r="D133">
        <v>-2.8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2:14" x14ac:dyDescent="0.25">
      <c r="B134">
        <v>17.899999999999999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-2.7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2:14" x14ac:dyDescent="0.25">
      <c r="B135">
        <v>18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-2.7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2:14" x14ac:dyDescent="0.25">
      <c r="B136">
        <v>18.100000000000001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-2.7</v>
      </c>
      <c r="M136">
        <v>0</v>
      </c>
      <c r="N136">
        <v>0</v>
      </c>
    </row>
    <row r="137" spans="2:14" x14ac:dyDescent="0.25">
      <c r="B137">
        <v>18.2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-2.7</v>
      </c>
      <c r="M137">
        <v>0</v>
      </c>
      <c r="N137">
        <v>0</v>
      </c>
    </row>
    <row r="138" spans="2:14" x14ac:dyDescent="0.25">
      <c r="B138">
        <v>18.3</v>
      </c>
      <c r="C138">
        <v>0</v>
      </c>
      <c r="D138">
        <v>-2.6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2:14" x14ac:dyDescent="0.25">
      <c r="B139">
        <v>18.399999999999999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-2.5</v>
      </c>
      <c r="M139">
        <v>0</v>
      </c>
      <c r="N139">
        <v>0</v>
      </c>
    </row>
    <row r="140" spans="2:14" x14ac:dyDescent="0.25">
      <c r="B140">
        <v>18.5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-2.5</v>
      </c>
      <c r="M140">
        <v>0</v>
      </c>
      <c r="N140">
        <v>0</v>
      </c>
    </row>
    <row r="141" spans="2:14" x14ac:dyDescent="0.25">
      <c r="B141">
        <v>18.600000000000001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-2.5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2:14" x14ac:dyDescent="0.25">
      <c r="B142">
        <v>18.7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-2.5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2:14" x14ac:dyDescent="0.25">
      <c r="B143">
        <v>18.8</v>
      </c>
      <c r="C143">
        <v>0</v>
      </c>
      <c r="D143">
        <v>0</v>
      </c>
      <c r="E143">
        <v>0</v>
      </c>
      <c r="F143">
        <v>0</v>
      </c>
      <c r="G143">
        <v>-2.5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2:14" x14ac:dyDescent="0.25">
      <c r="B144">
        <v>19.100000000000001</v>
      </c>
      <c r="C144">
        <v>0</v>
      </c>
      <c r="D144">
        <v>0</v>
      </c>
      <c r="E144">
        <v>0</v>
      </c>
      <c r="F144">
        <v>-2.4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2:14" x14ac:dyDescent="0.25">
      <c r="B145">
        <v>19.2</v>
      </c>
      <c r="C145">
        <v>0</v>
      </c>
      <c r="D145">
        <v>0</v>
      </c>
      <c r="E145">
        <v>0</v>
      </c>
      <c r="F145">
        <v>-2.4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2:14" x14ac:dyDescent="0.25">
      <c r="B146">
        <v>19.399999999999999</v>
      </c>
      <c r="C146">
        <v>0</v>
      </c>
      <c r="D146">
        <v>-2.4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2:14" x14ac:dyDescent="0.25">
      <c r="B147">
        <v>19.5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-2.2999999999999998</v>
      </c>
      <c r="M147">
        <v>0</v>
      </c>
      <c r="N147">
        <v>0</v>
      </c>
    </row>
    <row r="148" spans="2:14" x14ac:dyDescent="0.25">
      <c r="B148">
        <v>19.7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-2.2000000000000002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2:14" x14ac:dyDescent="0.25">
      <c r="B149">
        <v>19.8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-2.2000000000000002</v>
      </c>
      <c r="N149">
        <v>0</v>
      </c>
    </row>
    <row r="150" spans="2:14" x14ac:dyDescent="0.25">
      <c r="B150">
        <v>19.899999999999999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-2.2000000000000002</v>
      </c>
      <c r="N150">
        <v>0</v>
      </c>
    </row>
    <row r="151" spans="2:14" x14ac:dyDescent="0.25">
      <c r="B151">
        <v>20</v>
      </c>
      <c r="C151">
        <v>0</v>
      </c>
      <c r="D151">
        <v>0</v>
      </c>
      <c r="E151">
        <v>0</v>
      </c>
      <c r="F151">
        <v>0</v>
      </c>
      <c r="G151">
        <v>-2.1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2:14" x14ac:dyDescent="0.25">
      <c r="B152">
        <v>20.100000000000001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-2.1</v>
      </c>
      <c r="M152">
        <v>0</v>
      </c>
      <c r="N152">
        <v>0</v>
      </c>
    </row>
    <row r="153" spans="2:14" x14ac:dyDescent="0.25">
      <c r="B153">
        <v>20.2</v>
      </c>
      <c r="C153">
        <v>0</v>
      </c>
      <c r="D153">
        <v>0</v>
      </c>
      <c r="E153">
        <v>0</v>
      </c>
      <c r="F153">
        <v>-2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2:14" x14ac:dyDescent="0.25">
      <c r="B154">
        <v>20.399999999999999</v>
      </c>
      <c r="C154">
        <v>0</v>
      </c>
      <c r="D154">
        <v>0</v>
      </c>
      <c r="E154">
        <v>0</v>
      </c>
      <c r="F154">
        <v>-2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2:14" x14ac:dyDescent="0.25">
      <c r="B155">
        <v>20.5</v>
      </c>
      <c r="C155">
        <v>0</v>
      </c>
      <c r="D155">
        <v>0</v>
      </c>
      <c r="E155">
        <v>0</v>
      </c>
      <c r="F155">
        <v>-2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2:14" x14ac:dyDescent="0.25">
      <c r="B156">
        <v>20.7</v>
      </c>
      <c r="C156">
        <v>0</v>
      </c>
      <c r="D156">
        <v>0</v>
      </c>
      <c r="E156">
        <v>0</v>
      </c>
      <c r="F156">
        <v>-2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2:14" x14ac:dyDescent="0.25">
      <c r="B157">
        <v>20.8</v>
      </c>
      <c r="C157">
        <v>0</v>
      </c>
      <c r="D157">
        <v>0</v>
      </c>
      <c r="E157">
        <v>0</v>
      </c>
      <c r="F157">
        <v>-2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2:14" x14ac:dyDescent="0.25">
      <c r="B158">
        <v>20.9</v>
      </c>
      <c r="C158">
        <v>0</v>
      </c>
      <c r="D158">
        <v>0</v>
      </c>
      <c r="E158">
        <v>0</v>
      </c>
      <c r="F158">
        <v>-2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2:14" x14ac:dyDescent="0.25">
      <c r="B159">
        <v>21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-1.9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2:14" x14ac:dyDescent="0.25">
      <c r="B160">
        <v>21.4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-1.9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2:14" x14ac:dyDescent="0.25">
      <c r="B161">
        <v>21.5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-1.9</v>
      </c>
      <c r="N161">
        <v>0</v>
      </c>
    </row>
    <row r="162" spans="2:14" x14ac:dyDescent="0.25">
      <c r="B162">
        <v>21.7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-1.9</v>
      </c>
      <c r="N162">
        <v>0</v>
      </c>
    </row>
    <row r="163" spans="2:14" x14ac:dyDescent="0.25">
      <c r="B163">
        <v>21.8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-1.9</v>
      </c>
      <c r="N163">
        <v>0</v>
      </c>
    </row>
    <row r="164" spans="2:14" x14ac:dyDescent="0.25">
      <c r="B164">
        <v>21.9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-1.9</v>
      </c>
      <c r="N164">
        <v>0</v>
      </c>
    </row>
    <row r="165" spans="2:14" x14ac:dyDescent="0.25">
      <c r="B165">
        <v>22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-1.8</v>
      </c>
      <c r="M165">
        <v>0</v>
      </c>
      <c r="N165">
        <v>0</v>
      </c>
    </row>
    <row r="166" spans="2:14" x14ac:dyDescent="0.25">
      <c r="B166">
        <v>22.1</v>
      </c>
      <c r="C166">
        <v>0</v>
      </c>
      <c r="D166">
        <v>0</v>
      </c>
      <c r="E166">
        <v>0</v>
      </c>
      <c r="F166">
        <v>-1.8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2:14" x14ac:dyDescent="0.25">
      <c r="B167">
        <v>22.3</v>
      </c>
      <c r="C167">
        <v>0</v>
      </c>
      <c r="D167">
        <v>0</v>
      </c>
      <c r="E167">
        <v>0</v>
      </c>
      <c r="F167">
        <v>-1.8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2:14" x14ac:dyDescent="0.25">
      <c r="B168">
        <v>22.4</v>
      </c>
      <c r="C168">
        <v>0</v>
      </c>
      <c r="D168">
        <v>0</v>
      </c>
      <c r="E168">
        <v>0</v>
      </c>
      <c r="F168">
        <v>-1.8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2:14" x14ac:dyDescent="0.25">
      <c r="B169">
        <v>22.5</v>
      </c>
      <c r="C169">
        <v>0</v>
      </c>
      <c r="D169">
        <v>0</v>
      </c>
      <c r="E169">
        <v>0</v>
      </c>
      <c r="F169">
        <v>-1.8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2:14" x14ac:dyDescent="0.25">
      <c r="B170">
        <v>22.6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-1.7</v>
      </c>
      <c r="N170">
        <v>0</v>
      </c>
    </row>
    <row r="171" spans="2:14" x14ac:dyDescent="0.25">
      <c r="B171">
        <v>22.7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-1.7</v>
      </c>
      <c r="M171">
        <v>0</v>
      </c>
      <c r="N171">
        <v>0</v>
      </c>
    </row>
    <row r="172" spans="2:14" x14ac:dyDescent="0.25">
      <c r="B172">
        <v>22.8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-1.7</v>
      </c>
      <c r="N172">
        <v>0</v>
      </c>
    </row>
    <row r="173" spans="2:14" x14ac:dyDescent="0.25">
      <c r="B173">
        <v>23.2</v>
      </c>
      <c r="C173">
        <v>0</v>
      </c>
      <c r="D173">
        <v>0</v>
      </c>
      <c r="E173">
        <v>0</v>
      </c>
      <c r="F173">
        <v>0</v>
      </c>
      <c r="G173">
        <v>-1.7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2:14" x14ac:dyDescent="0.25">
      <c r="B174">
        <v>23.3</v>
      </c>
      <c r="C174">
        <v>0</v>
      </c>
      <c r="D174">
        <v>0</v>
      </c>
      <c r="E174">
        <v>0</v>
      </c>
      <c r="F174">
        <v>-1.7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2:14" x14ac:dyDescent="0.25">
      <c r="B175">
        <v>23.4</v>
      </c>
      <c r="C175">
        <v>0</v>
      </c>
      <c r="D175">
        <v>0</v>
      </c>
      <c r="E175">
        <v>0</v>
      </c>
      <c r="F175">
        <v>-1.6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2:14" x14ac:dyDescent="0.25">
      <c r="B176">
        <v>23.9</v>
      </c>
      <c r="C176">
        <v>0</v>
      </c>
      <c r="D176">
        <v>0</v>
      </c>
      <c r="E176">
        <v>0</v>
      </c>
      <c r="F176">
        <v>-1.6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2:14" x14ac:dyDescent="0.25">
      <c r="B177">
        <v>24.7</v>
      </c>
      <c r="C177">
        <v>0</v>
      </c>
      <c r="D177">
        <v>0</v>
      </c>
      <c r="E177">
        <v>0</v>
      </c>
      <c r="F177">
        <v>-1.6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2:14" x14ac:dyDescent="0.25">
      <c r="B178">
        <v>24.8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-1.6</v>
      </c>
      <c r="M178">
        <v>0</v>
      </c>
      <c r="N178">
        <v>0</v>
      </c>
    </row>
    <row r="179" spans="2:14" x14ac:dyDescent="0.25">
      <c r="B179">
        <v>24.9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-1.5</v>
      </c>
      <c r="N179">
        <v>0</v>
      </c>
    </row>
    <row r="180" spans="2:14" x14ac:dyDescent="0.25">
      <c r="B180">
        <v>25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-1.5</v>
      </c>
      <c r="N180">
        <v>0</v>
      </c>
    </row>
    <row r="181" spans="2:14" x14ac:dyDescent="0.25">
      <c r="B181">
        <v>25.1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-1.4</v>
      </c>
      <c r="N181">
        <v>0</v>
      </c>
    </row>
    <row r="182" spans="2:14" x14ac:dyDescent="0.25">
      <c r="B182">
        <v>25.2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-1.4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2:14" x14ac:dyDescent="0.25">
      <c r="B183">
        <v>25.3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-1.3</v>
      </c>
      <c r="M183">
        <v>0</v>
      </c>
      <c r="N183">
        <v>0</v>
      </c>
    </row>
    <row r="184" spans="2:14" x14ac:dyDescent="0.25">
      <c r="B184">
        <v>25.4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-1.2</v>
      </c>
      <c r="M184">
        <v>0</v>
      </c>
      <c r="N184">
        <v>0</v>
      </c>
    </row>
    <row r="185" spans="2:14" x14ac:dyDescent="0.25">
      <c r="B185">
        <v>25.6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-1.2</v>
      </c>
      <c r="M185">
        <v>0</v>
      </c>
      <c r="N185">
        <v>0</v>
      </c>
    </row>
    <row r="186" spans="2:14" x14ac:dyDescent="0.25">
      <c r="B186">
        <v>25.7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-1.2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2:14" x14ac:dyDescent="0.25">
      <c r="B187">
        <v>26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-1.2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2:14" x14ac:dyDescent="0.25">
      <c r="B188">
        <v>26.1</v>
      </c>
      <c r="C188">
        <v>0</v>
      </c>
      <c r="D188">
        <v>0</v>
      </c>
      <c r="E188">
        <v>0</v>
      </c>
      <c r="F188">
        <v>0</v>
      </c>
      <c r="G188">
        <v>-1.1000000000000001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2:14" x14ac:dyDescent="0.25">
      <c r="B189">
        <v>26.7</v>
      </c>
      <c r="C189">
        <v>0</v>
      </c>
      <c r="D189">
        <v>0</v>
      </c>
      <c r="E189">
        <v>0</v>
      </c>
      <c r="F189">
        <v>0</v>
      </c>
      <c r="G189">
        <v>-1.1000000000000001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2:14" x14ac:dyDescent="0.25">
      <c r="B190">
        <v>27.2</v>
      </c>
      <c r="C190">
        <v>0</v>
      </c>
      <c r="D190">
        <v>0</v>
      </c>
      <c r="E190">
        <v>0</v>
      </c>
      <c r="F190">
        <v>0</v>
      </c>
      <c r="G190">
        <v>-1.1000000000000001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2:14" x14ac:dyDescent="0.25">
      <c r="B191">
        <v>27.3</v>
      </c>
      <c r="C191">
        <v>0</v>
      </c>
      <c r="D191">
        <v>0</v>
      </c>
      <c r="E191">
        <v>0</v>
      </c>
      <c r="F191">
        <v>0</v>
      </c>
      <c r="G191">
        <v>-1.1000000000000001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2:14" x14ac:dyDescent="0.25">
      <c r="B192">
        <v>27.4</v>
      </c>
      <c r="C192">
        <v>0</v>
      </c>
      <c r="D192">
        <v>0</v>
      </c>
      <c r="E192">
        <v>0</v>
      </c>
      <c r="F192">
        <v>0</v>
      </c>
      <c r="G192">
        <v>-1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2:14" x14ac:dyDescent="0.25">
      <c r="B193">
        <v>27.5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-0.8</v>
      </c>
      <c r="N193">
        <v>0</v>
      </c>
    </row>
    <row r="194" spans="2:14" x14ac:dyDescent="0.25">
      <c r="B194">
        <v>27.6</v>
      </c>
      <c r="C194">
        <v>0</v>
      </c>
      <c r="D194">
        <v>0</v>
      </c>
      <c r="E194">
        <v>0</v>
      </c>
      <c r="F194">
        <v>0</v>
      </c>
      <c r="G194">
        <v>-0.8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2:14" x14ac:dyDescent="0.25">
      <c r="B195">
        <v>27.7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-0.7</v>
      </c>
      <c r="M195">
        <v>0</v>
      </c>
      <c r="N195">
        <v>0</v>
      </c>
    </row>
    <row r="196" spans="2:14" x14ac:dyDescent="0.25">
      <c r="B196">
        <v>27.8</v>
      </c>
      <c r="C196">
        <v>0</v>
      </c>
      <c r="D196">
        <v>0</v>
      </c>
      <c r="E196">
        <v>0</v>
      </c>
      <c r="F196">
        <v>0</v>
      </c>
      <c r="G196">
        <v>-0.7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2:14" x14ac:dyDescent="0.25">
      <c r="B197">
        <v>27.9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-0.7</v>
      </c>
      <c r="M197">
        <v>0</v>
      </c>
      <c r="N197">
        <v>0</v>
      </c>
    </row>
    <row r="198" spans="2:14" x14ac:dyDescent="0.25">
      <c r="B198">
        <v>28</v>
      </c>
      <c r="C198">
        <v>0</v>
      </c>
      <c r="D198">
        <v>0</v>
      </c>
      <c r="E198">
        <v>0</v>
      </c>
      <c r="F198">
        <v>0</v>
      </c>
      <c r="G198">
        <v>-0.5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2:14" x14ac:dyDescent="0.25">
      <c r="B199">
        <v>28.1</v>
      </c>
      <c r="C199">
        <v>0</v>
      </c>
      <c r="D199">
        <v>0</v>
      </c>
      <c r="E199">
        <v>0</v>
      </c>
      <c r="F199">
        <v>0</v>
      </c>
      <c r="G199">
        <v>-0.5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2:14" x14ac:dyDescent="0.25">
      <c r="B200">
        <v>28.2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-0.5</v>
      </c>
      <c r="M200">
        <v>0</v>
      </c>
      <c r="N200">
        <v>0</v>
      </c>
    </row>
    <row r="201" spans="2:14" x14ac:dyDescent="0.25">
      <c r="B201">
        <v>28.3</v>
      </c>
      <c r="C201">
        <v>0</v>
      </c>
      <c r="D201">
        <v>-0.4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2:14" x14ac:dyDescent="0.25">
      <c r="B202">
        <v>28.4</v>
      </c>
      <c r="C202">
        <v>0</v>
      </c>
      <c r="D202">
        <v>-0.4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2:14" x14ac:dyDescent="0.25">
      <c r="B203">
        <v>28.5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-0.4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2:14" x14ac:dyDescent="0.25">
      <c r="B204">
        <v>28.7</v>
      </c>
      <c r="C204">
        <v>0</v>
      </c>
      <c r="D204">
        <v>0</v>
      </c>
      <c r="E204">
        <v>0</v>
      </c>
      <c r="F204">
        <v>0</v>
      </c>
      <c r="G204">
        <v>-0.3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2:14" x14ac:dyDescent="0.25">
      <c r="B205">
        <v>28.8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-0.3</v>
      </c>
      <c r="M205">
        <v>0</v>
      </c>
      <c r="N205">
        <v>0</v>
      </c>
    </row>
    <row r="206" spans="2:14" x14ac:dyDescent="0.25">
      <c r="B206">
        <v>29.5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-0.3</v>
      </c>
      <c r="M206">
        <v>0</v>
      </c>
      <c r="N206">
        <v>0</v>
      </c>
    </row>
    <row r="207" spans="2:14" x14ac:dyDescent="0.25">
      <c r="B207">
        <v>30</v>
      </c>
      <c r="C207">
        <v>0</v>
      </c>
      <c r="D207">
        <v>-0.3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2:14" x14ac:dyDescent="0.25">
      <c r="B208">
        <v>30.5</v>
      </c>
      <c r="C208">
        <v>0</v>
      </c>
      <c r="D208">
        <v>-0.3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2:14" x14ac:dyDescent="0.25">
      <c r="B209">
        <v>30.6</v>
      </c>
      <c r="C209">
        <v>0</v>
      </c>
      <c r="D209">
        <v>-0.3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2:14" x14ac:dyDescent="0.25">
      <c r="B210">
        <v>30.7</v>
      </c>
      <c r="C210">
        <v>0</v>
      </c>
      <c r="D210">
        <v>-0.3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2:14" x14ac:dyDescent="0.25">
      <c r="B211">
        <v>30.8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-0.2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2:14" x14ac:dyDescent="0.25">
      <c r="B212">
        <v>31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-0.1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2:14" x14ac:dyDescent="0.25">
      <c r="B213">
        <v>31.1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-0.1</v>
      </c>
      <c r="N213">
        <v>0</v>
      </c>
    </row>
    <row r="214" spans="2:14" x14ac:dyDescent="0.25">
      <c r="B214">
        <v>31.2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0.1</v>
      </c>
      <c r="M214">
        <v>0</v>
      </c>
      <c r="N214">
        <v>0</v>
      </c>
    </row>
    <row r="215" spans="2:14" x14ac:dyDescent="0.25">
      <c r="B215">
        <v>31.4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0.1</v>
      </c>
      <c r="M215">
        <v>0</v>
      </c>
      <c r="N215">
        <v>0</v>
      </c>
    </row>
    <row r="216" spans="2:14" x14ac:dyDescent="0.25">
      <c r="B216">
        <v>31.5</v>
      </c>
      <c r="C216">
        <v>0</v>
      </c>
      <c r="D216">
        <v>0.2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2:14" x14ac:dyDescent="0.25">
      <c r="B217">
        <v>31.6</v>
      </c>
      <c r="C217">
        <v>0</v>
      </c>
      <c r="D217">
        <v>0.2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2:14" x14ac:dyDescent="0.25">
      <c r="B218">
        <v>31.7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0.2</v>
      </c>
      <c r="K218">
        <v>0</v>
      </c>
      <c r="L218">
        <v>0</v>
      </c>
      <c r="M218">
        <v>0</v>
      </c>
      <c r="N218">
        <v>0</v>
      </c>
    </row>
    <row r="219" spans="2:14" x14ac:dyDescent="0.25">
      <c r="B219">
        <v>31.8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0.2</v>
      </c>
      <c r="K219">
        <v>0</v>
      </c>
      <c r="L219">
        <v>0</v>
      </c>
      <c r="M219">
        <v>0</v>
      </c>
      <c r="N219">
        <v>0</v>
      </c>
    </row>
    <row r="220" spans="2:14" x14ac:dyDescent="0.25">
      <c r="B220">
        <v>31.9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0.4</v>
      </c>
    </row>
    <row r="221" spans="2:14" x14ac:dyDescent="0.25">
      <c r="B221">
        <v>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0.4</v>
      </c>
      <c r="N221">
        <v>0</v>
      </c>
    </row>
    <row r="222" spans="2:14" x14ac:dyDescent="0.25">
      <c r="B222">
        <v>32.1</v>
      </c>
      <c r="C222">
        <v>0</v>
      </c>
      <c r="D222">
        <v>0.4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2:14" x14ac:dyDescent="0.25">
      <c r="B223">
        <v>32.200000000000003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2:14" x14ac:dyDescent="0.25">
      <c r="B224">
        <v>32.299999999999997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2:14" x14ac:dyDescent="0.25">
      <c r="B225">
        <v>32.4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2:14" x14ac:dyDescent="0.25">
      <c r="B226">
        <v>32.5</v>
      </c>
      <c r="C226">
        <v>0</v>
      </c>
      <c r="D226">
        <v>0</v>
      </c>
      <c r="E226">
        <v>0</v>
      </c>
      <c r="F226">
        <v>0</v>
      </c>
      <c r="G226">
        <v>0.6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2:14" x14ac:dyDescent="0.25">
      <c r="B227">
        <v>32.6</v>
      </c>
      <c r="C227">
        <v>0</v>
      </c>
      <c r="D227">
        <v>0</v>
      </c>
      <c r="E227">
        <v>0</v>
      </c>
      <c r="F227">
        <v>0.6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2:14" x14ac:dyDescent="0.25">
      <c r="B228">
        <v>32.799999999999997</v>
      </c>
      <c r="C228">
        <v>0</v>
      </c>
      <c r="D228">
        <v>0</v>
      </c>
      <c r="E228">
        <v>0</v>
      </c>
      <c r="F228">
        <v>0.6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2:14" x14ac:dyDescent="0.25">
      <c r="B229">
        <v>32.9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2:14" x14ac:dyDescent="0.25">
      <c r="B230">
        <v>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0.7</v>
      </c>
      <c r="N230">
        <v>0</v>
      </c>
    </row>
    <row r="231" spans="2:14" x14ac:dyDescent="0.25">
      <c r="B231">
        <v>33.1</v>
      </c>
      <c r="C231">
        <v>0</v>
      </c>
      <c r="D231">
        <v>0</v>
      </c>
      <c r="E231">
        <v>0</v>
      </c>
      <c r="F231">
        <v>0</v>
      </c>
      <c r="G231">
        <v>0.7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2:14" x14ac:dyDescent="0.25">
      <c r="B232">
        <v>33.200000000000003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0.7</v>
      </c>
    </row>
    <row r="233" spans="2:14" x14ac:dyDescent="0.25">
      <c r="B233">
        <v>33.299999999999997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0.8</v>
      </c>
    </row>
    <row r="234" spans="2:14" x14ac:dyDescent="0.25">
      <c r="B234">
        <v>33.4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0.8</v>
      </c>
      <c r="N234">
        <v>0</v>
      </c>
    </row>
    <row r="235" spans="2:14" x14ac:dyDescent="0.25">
      <c r="B235">
        <v>34.1</v>
      </c>
      <c r="C235">
        <v>0</v>
      </c>
      <c r="D235">
        <v>0</v>
      </c>
      <c r="E235">
        <v>0</v>
      </c>
      <c r="F235">
        <v>0.9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2:14" x14ac:dyDescent="0.25">
      <c r="B236">
        <v>34.299999999999997</v>
      </c>
      <c r="C236">
        <v>0</v>
      </c>
      <c r="D236">
        <v>0</v>
      </c>
      <c r="E236">
        <v>0</v>
      </c>
      <c r="F236">
        <v>0.9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2:14" x14ac:dyDescent="0.25">
      <c r="B237">
        <v>34.799999999999997</v>
      </c>
      <c r="C237">
        <v>0</v>
      </c>
      <c r="D237">
        <v>0</v>
      </c>
      <c r="E237">
        <v>0</v>
      </c>
      <c r="F237">
        <v>0.9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2:14" x14ac:dyDescent="0.25">
      <c r="B238">
        <v>34.9</v>
      </c>
      <c r="C238">
        <v>0</v>
      </c>
      <c r="D238">
        <v>0</v>
      </c>
      <c r="E238">
        <v>0</v>
      </c>
      <c r="F238">
        <v>0</v>
      </c>
      <c r="G238">
        <v>0.9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2:14" x14ac:dyDescent="0.25">
      <c r="B239">
        <v>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</row>
    <row r="240" spans="2:14" x14ac:dyDescent="0.25">
      <c r="B240">
        <v>35.1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2:14" x14ac:dyDescent="0.25">
      <c r="B241">
        <v>35.200000000000003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2:14" x14ac:dyDescent="0.25">
      <c r="B242">
        <v>35.299999999999997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1.1000000000000001</v>
      </c>
      <c r="N242">
        <v>0</v>
      </c>
    </row>
    <row r="243" spans="2:14" x14ac:dyDescent="0.25">
      <c r="B243">
        <v>35.4</v>
      </c>
      <c r="C243">
        <v>0</v>
      </c>
      <c r="D243">
        <v>0</v>
      </c>
      <c r="E243">
        <v>0</v>
      </c>
      <c r="F243">
        <v>0</v>
      </c>
      <c r="G243">
        <v>1.1000000000000001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2:14" x14ac:dyDescent="0.25">
      <c r="B244">
        <v>35.5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1.1000000000000001</v>
      </c>
      <c r="K244">
        <v>0</v>
      </c>
      <c r="L244">
        <v>0</v>
      </c>
      <c r="M244">
        <v>0</v>
      </c>
      <c r="N244">
        <v>0</v>
      </c>
    </row>
    <row r="245" spans="2:14" x14ac:dyDescent="0.25">
      <c r="B245">
        <v>35.6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1.1000000000000001</v>
      </c>
      <c r="K245">
        <v>0</v>
      </c>
      <c r="L245">
        <v>0</v>
      </c>
      <c r="M245">
        <v>0</v>
      </c>
      <c r="N245">
        <v>0</v>
      </c>
    </row>
    <row r="246" spans="2:14" x14ac:dyDescent="0.25">
      <c r="B246">
        <v>35.700000000000003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1.1000000000000001</v>
      </c>
      <c r="K246">
        <v>0</v>
      </c>
      <c r="L246">
        <v>0</v>
      </c>
      <c r="M246">
        <v>0</v>
      </c>
      <c r="N246">
        <v>0</v>
      </c>
    </row>
    <row r="247" spans="2:14" x14ac:dyDescent="0.25">
      <c r="B247">
        <v>35.799999999999997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1.1000000000000001</v>
      </c>
      <c r="K247">
        <v>0</v>
      </c>
      <c r="L247">
        <v>0</v>
      </c>
      <c r="M247">
        <v>0</v>
      </c>
      <c r="N247">
        <v>0</v>
      </c>
    </row>
    <row r="248" spans="2:14" x14ac:dyDescent="0.25">
      <c r="B248">
        <v>36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1.1000000000000001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2:14" x14ac:dyDescent="0.25">
      <c r="B249">
        <v>36.200000000000003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1.1000000000000001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2:14" x14ac:dyDescent="0.25">
      <c r="B250">
        <v>36.299999999999997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1.2</v>
      </c>
      <c r="M250">
        <v>0</v>
      </c>
      <c r="N250">
        <v>0</v>
      </c>
    </row>
    <row r="251" spans="2:14" x14ac:dyDescent="0.25">
      <c r="B251">
        <v>36.4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1.2</v>
      </c>
      <c r="K251">
        <v>0</v>
      </c>
      <c r="L251">
        <v>0</v>
      </c>
      <c r="M251">
        <v>0</v>
      </c>
      <c r="N251">
        <v>0</v>
      </c>
    </row>
    <row r="252" spans="2:14" x14ac:dyDescent="0.25">
      <c r="B252">
        <v>36.799999999999997</v>
      </c>
      <c r="C252">
        <v>0</v>
      </c>
      <c r="D252">
        <v>0</v>
      </c>
      <c r="E252">
        <v>0</v>
      </c>
      <c r="F252">
        <v>0</v>
      </c>
      <c r="G252">
        <v>1.2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2:14" x14ac:dyDescent="0.25">
      <c r="B253">
        <v>37.1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1.2</v>
      </c>
      <c r="K253">
        <v>0</v>
      </c>
      <c r="L253">
        <v>0</v>
      </c>
      <c r="M253">
        <v>0</v>
      </c>
      <c r="N253">
        <v>0</v>
      </c>
    </row>
    <row r="254" spans="2:14" x14ac:dyDescent="0.25">
      <c r="B254">
        <v>37.6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1.3</v>
      </c>
      <c r="K254">
        <v>0</v>
      </c>
      <c r="L254">
        <v>0</v>
      </c>
      <c r="M254">
        <v>0</v>
      </c>
      <c r="N254">
        <v>0</v>
      </c>
    </row>
    <row r="255" spans="2:14" x14ac:dyDescent="0.25">
      <c r="B255">
        <v>37.700000000000003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1.3</v>
      </c>
      <c r="K255">
        <v>0</v>
      </c>
      <c r="L255">
        <v>0</v>
      </c>
      <c r="M255">
        <v>0</v>
      </c>
      <c r="N255">
        <v>0</v>
      </c>
    </row>
    <row r="256" spans="2:14" x14ac:dyDescent="0.25">
      <c r="B256">
        <v>38.1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1.3</v>
      </c>
      <c r="K256">
        <v>0</v>
      </c>
      <c r="L256">
        <v>0</v>
      </c>
      <c r="M256">
        <v>0</v>
      </c>
      <c r="N256">
        <v>0</v>
      </c>
    </row>
    <row r="257" spans="2:14" x14ac:dyDescent="0.25">
      <c r="B257">
        <v>38.200000000000003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1.3</v>
      </c>
      <c r="K257">
        <v>0</v>
      </c>
      <c r="L257">
        <v>0</v>
      </c>
      <c r="M257">
        <v>0</v>
      </c>
      <c r="N257">
        <v>0</v>
      </c>
    </row>
    <row r="258" spans="2:14" x14ac:dyDescent="0.25">
      <c r="B258">
        <v>38.299999999999997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1.3</v>
      </c>
      <c r="K258">
        <v>0</v>
      </c>
      <c r="L258">
        <v>0</v>
      </c>
      <c r="M258">
        <v>0</v>
      </c>
      <c r="N258">
        <v>0</v>
      </c>
    </row>
    <row r="259" spans="2:14" x14ac:dyDescent="0.25">
      <c r="B259">
        <v>38.4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1.3</v>
      </c>
      <c r="K259">
        <v>0</v>
      </c>
      <c r="L259">
        <v>0</v>
      </c>
      <c r="M259">
        <v>0</v>
      </c>
      <c r="N259">
        <v>0</v>
      </c>
    </row>
    <row r="260" spans="2:14" x14ac:dyDescent="0.25">
      <c r="B260">
        <v>38.6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1.3</v>
      </c>
      <c r="K260">
        <v>0</v>
      </c>
      <c r="L260">
        <v>0</v>
      </c>
      <c r="M260">
        <v>0</v>
      </c>
      <c r="N260">
        <v>0</v>
      </c>
    </row>
    <row r="261" spans="2:14" x14ac:dyDescent="0.25">
      <c r="B261">
        <v>39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1.3</v>
      </c>
      <c r="K261">
        <v>0</v>
      </c>
      <c r="L261">
        <v>0</v>
      </c>
      <c r="M261">
        <v>0</v>
      </c>
      <c r="N261">
        <v>0</v>
      </c>
    </row>
    <row r="262" spans="2:14" x14ac:dyDescent="0.25">
      <c r="B262">
        <v>39.1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1.3</v>
      </c>
      <c r="K262">
        <v>0</v>
      </c>
      <c r="L262">
        <v>0</v>
      </c>
      <c r="M262">
        <v>0</v>
      </c>
      <c r="N262">
        <v>0</v>
      </c>
    </row>
    <row r="263" spans="2:14" x14ac:dyDescent="0.25">
      <c r="B263">
        <v>39.299999999999997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1.3</v>
      </c>
      <c r="K263">
        <v>0</v>
      </c>
      <c r="L263">
        <v>0</v>
      </c>
      <c r="M263">
        <v>0</v>
      </c>
      <c r="N263">
        <v>0</v>
      </c>
    </row>
    <row r="264" spans="2:14" x14ac:dyDescent="0.25">
      <c r="B264">
        <v>39.5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1.3</v>
      </c>
      <c r="K264">
        <v>0</v>
      </c>
      <c r="L264">
        <v>0</v>
      </c>
      <c r="M264">
        <v>0</v>
      </c>
      <c r="N264">
        <v>0</v>
      </c>
    </row>
    <row r="265" spans="2:14" x14ac:dyDescent="0.25">
      <c r="B265">
        <v>39.700000000000003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1.3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 x14ac:dyDescent="0.25">
      <c r="B266">
        <v>39.799999999999997</v>
      </c>
      <c r="C266">
        <v>0</v>
      </c>
      <c r="D266">
        <v>0</v>
      </c>
      <c r="E266">
        <v>0</v>
      </c>
      <c r="F266">
        <v>0</v>
      </c>
      <c r="G266">
        <v>1.3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 x14ac:dyDescent="0.25">
      <c r="B267">
        <v>40.200000000000003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1.3</v>
      </c>
      <c r="N267">
        <v>0</v>
      </c>
    </row>
    <row r="268" spans="2:14" x14ac:dyDescent="0.25">
      <c r="B268">
        <v>40.299999999999997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1.4</v>
      </c>
      <c r="K268">
        <v>0</v>
      </c>
      <c r="L268">
        <v>0</v>
      </c>
      <c r="M268">
        <v>0</v>
      </c>
      <c r="N268">
        <v>0</v>
      </c>
    </row>
    <row r="269" spans="2:14" x14ac:dyDescent="0.25">
      <c r="B269">
        <v>40.4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1.4</v>
      </c>
      <c r="K269">
        <v>0</v>
      </c>
      <c r="L269">
        <v>0</v>
      </c>
      <c r="M269">
        <v>0</v>
      </c>
      <c r="N269">
        <v>0</v>
      </c>
    </row>
    <row r="270" spans="2:14" x14ac:dyDescent="0.25">
      <c r="B270">
        <v>40.6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1.4</v>
      </c>
      <c r="K270">
        <v>0</v>
      </c>
      <c r="L270">
        <v>0</v>
      </c>
      <c r="M270">
        <v>0</v>
      </c>
      <c r="N270">
        <v>0</v>
      </c>
    </row>
    <row r="271" spans="2:14" x14ac:dyDescent="0.25">
      <c r="B271">
        <v>40.700000000000003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1.4</v>
      </c>
      <c r="K271">
        <v>0</v>
      </c>
      <c r="L271">
        <v>0</v>
      </c>
      <c r="M271">
        <v>0</v>
      </c>
      <c r="N271">
        <v>0</v>
      </c>
    </row>
    <row r="272" spans="2:14" x14ac:dyDescent="0.25">
      <c r="B272">
        <v>40.799999999999997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1.4</v>
      </c>
      <c r="K272">
        <v>0</v>
      </c>
      <c r="L272">
        <v>0</v>
      </c>
      <c r="M272">
        <v>0</v>
      </c>
      <c r="N272">
        <v>0</v>
      </c>
    </row>
    <row r="273" spans="2:14" x14ac:dyDescent="0.25">
      <c r="B273">
        <v>40.9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1.4</v>
      </c>
      <c r="K273">
        <v>0</v>
      </c>
      <c r="L273">
        <v>0</v>
      </c>
      <c r="M273">
        <v>0</v>
      </c>
      <c r="N273">
        <v>0</v>
      </c>
    </row>
    <row r="274" spans="2:14" x14ac:dyDescent="0.25">
      <c r="B274">
        <v>41.3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1.4</v>
      </c>
      <c r="K274">
        <v>0</v>
      </c>
      <c r="L274">
        <v>0</v>
      </c>
      <c r="M274">
        <v>0</v>
      </c>
      <c r="N274">
        <v>0</v>
      </c>
    </row>
    <row r="275" spans="2:14" x14ac:dyDescent="0.25">
      <c r="B275">
        <v>41.4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1.4</v>
      </c>
      <c r="K275">
        <v>0</v>
      </c>
      <c r="L275">
        <v>0</v>
      </c>
      <c r="M275">
        <v>0</v>
      </c>
      <c r="N275">
        <v>0</v>
      </c>
    </row>
    <row r="276" spans="2:14" x14ac:dyDescent="0.25">
      <c r="B276">
        <v>41.5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1.6</v>
      </c>
      <c r="K276">
        <v>0</v>
      </c>
      <c r="L276">
        <v>0</v>
      </c>
      <c r="M276">
        <v>0</v>
      </c>
      <c r="N276">
        <v>0</v>
      </c>
    </row>
    <row r="277" spans="2:14" x14ac:dyDescent="0.25">
      <c r="B277">
        <v>41.6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1.6</v>
      </c>
      <c r="K277">
        <v>0</v>
      </c>
      <c r="L277">
        <v>0</v>
      </c>
      <c r="M277">
        <v>0</v>
      </c>
      <c r="N277">
        <v>0</v>
      </c>
    </row>
    <row r="278" spans="2:14" x14ac:dyDescent="0.25">
      <c r="B278">
        <v>41.7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1.6</v>
      </c>
      <c r="K278">
        <v>0</v>
      </c>
      <c r="L278">
        <v>0</v>
      </c>
      <c r="M278">
        <v>0</v>
      </c>
      <c r="N278">
        <v>0</v>
      </c>
    </row>
    <row r="279" spans="2:14" x14ac:dyDescent="0.25">
      <c r="B279">
        <v>41.8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1.7</v>
      </c>
      <c r="K279">
        <v>0</v>
      </c>
      <c r="L279">
        <v>0</v>
      </c>
      <c r="M279">
        <v>0</v>
      </c>
      <c r="N279">
        <v>0</v>
      </c>
    </row>
    <row r="280" spans="2:14" x14ac:dyDescent="0.25">
      <c r="B280">
        <v>42</v>
      </c>
      <c r="C280">
        <v>0</v>
      </c>
      <c r="D280">
        <v>0</v>
      </c>
      <c r="E280">
        <v>0</v>
      </c>
      <c r="F280">
        <v>0</v>
      </c>
      <c r="G280">
        <v>1.7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 x14ac:dyDescent="0.25">
      <c r="B281">
        <v>42.1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1.7</v>
      </c>
      <c r="K281">
        <v>0</v>
      </c>
      <c r="L281">
        <v>0</v>
      </c>
      <c r="M281">
        <v>0</v>
      </c>
      <c r="N281">
        <v>0</v>
      </c>
    </row>
    <row r="282" spans="2:14" x14ac:dyDescent="0.25">
      <c r="B282">
        <v>42.8</v>
      </c>
      <c r="C282">
        <v>0</v>
      </c>
      <c r="D282">
        <v>0</v>
      </c>
      <c r="E282">
        <v>0</v>
      </c>
      <c r="F282">
        <v>0</v>
      </c>
      <c r="G282">
        <v>1.8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 x14ac:dyDescent="0.25">
      <c r="B283">
        <v>42.9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1.8</v>
      </c>
      <c r="K283">
        <v>0</v>
      </c>
      <c r="L283">
        <v>0</v>
      </c>
      <c r="M283">
        <v>0</v>
      </c>
      <c r="N283">
        <v>0</v>
      </c>
    </row>
    <row r="284" spans="2:14" x14ac:dyDescent="0.25">
      <c r="B284">
        <v>43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1.8</v>
      </c>
      <c r="K284">
        <v>0</v>
      </c>
      <c r="L284">
        <v>0</v>
      </c>
      <c r="M284">
        <v>0</v>
      </c>
      <c r="N284">
        <v>0</v>
      </c>
    </row>
    <row r="285" spans="2:14" x14ac:dyDescent="0.25">
      <c r="B285">
        <v>43.1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1.8</v>
      </c>
      <c r="K285">
        <v>0</v>
      </c>
      <c r="L285">
        <v>0</v>
      </c>
      <c r="M285">
        <v>0</v>
      </c>
      <c r="N285">
        <v>0</v>
      </c>
    </row>
    <row r="286" spans="2:14" x14ac:dyDescent="0.25">
      <c r="B286">
        <v>43.2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1.9</v>
      </c>
      <c r="M286">
        <v>0</v>
      </c>
      <c r="N286">
        <v>0</v>
      </c>
    </row>
    <row r="287" spans="2:14" x14ac:dyDescent="0.25">
      <c r="B287">
        <v>43.5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1.9</v>
      </c>
      <c r="M287">
        <v>0</v>
      </c>
      <c r="N287">
        <v>0</v>
      </c>
    </row>
    <row r="288" spans="2:14" x14ac:dyDescent="0.25">
      <c r="B288">
        <v>43.6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1.9</v>
      </c>
      <c r="L288">
        <v>0</v>
      </c>
      <c r="M288">
        <v>0</v>
      </c>
      <c r="N288">
        <v>0</v>
      </c>
    </row>
    <row r="289" spans="2:14" x14ac:dyDescent="0.25">
      <c r="B289">
        <v>43.7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</v>
      </c>
      <c r="K289">
        <v>0</v>
      </c>
      <c r="L289">
        <v>0</v>
      </c>
      <c r="M289">
        <v>0</v>
      </c>
      <c r="N289">
        <v>0</v>
      </c>
    </row>
    <row r="290" spans="2:14" x14ac:dyDescent="0.25">
      <c r="B290">
        <v>43.8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2.1</v>
      </c>
      <c r="N290">
        <v>0</v>
      </c>
    </row>
    <row r="291" spans="2:14" x14ac:dyDescent="0.25">
      <c r="B291">
        <v>44.3</v>
      </c>
      <c r="C291">
        <v>0</v>
      </c>
      <c r="D291">
        <v>0</v>
      </c>
      <c r="E291">
        <v>0</v>
      </c>
      <c r="F291">
        <v>0</v>
      </c>
      <c r="G291">
        <v>2.1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 x14ac:dyDescent="0.25">
      <c r="B292">
        <v>44.4</v>
      </c>
      <c r="C292">
        <v>0</v>
      </c>
      <c r="D292">
        <v>0</v>
      </c>
      <c r="E292">
        <v>0</v>
      </c>
      <c r="F292">
        <v>0</v>
      </c>
      <c r="G292">
        <v>2.1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 x14ac:dyDescent="0.25">
      <c r="B293">
        <v>44.5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2.2999999999999998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 x14ac:dyDescent="0.25">
      <c r="B294">
        <v>44.6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2.4</v>
      </c>
      <c r="N294">
        <v>0</v>
      </c>
    </row>
    <row r="295" spans="2:14" x14ac:dyDescent="0.25">
      <c r="B295">
        <v>44.7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2.5</v>
      </c>
    </row>
    <row r="296" spans="2:14" x14ac:dyDescent="0.25">
      <c r="B296">
        <v>44.8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2.7</v>
      </c>
      <c r="M296">
        <v>0</v>
      </c>
      <c r="N296">
        <v>0</v>
      </c>
    </row>
    <row r="297" spans="2:14" x14ac:dyDescent="0.25">
      <c r="B297">
        <v>44.9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2.7</v>
      </c>
      <c r="M297">
        <v>0</v>
      </c>
      <c r="N297">
        <v>0</v>
      </c>
    </row>
    <row r="298" spans="2:14" x14ac:dyDescent="0.25">
      <c r="B298">
        <v>45</v>
      </c>
      <c r="C298">
        <v>0</v>
      </c>
      <c r="D298">
        <v>0</v>
      </c>
      <c r="E298">
        <v>0</v>
      </c>
      <c r="F298">
        <v>0</v>
      </c>
      <c r="G298">
        <v>2.8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 x14ac:dyDescent="0.25">
      <c r="B299">
        <v>45.1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2.8</v>
      </c>
      <c r="N299">
        <v>0</v>
      </c>
    </row>
    <row r="300" spans="2:14" x14ac:dyDescent="0.25">
      <c r="B300">
        <v>45.2</v>
      </c>
      <c r="C300">
        <v>0</v>
      </c>
      <c r="D300">
        <v>0</v>
      </c>
      <c r="E300">
        <v>0</v>
      </c>
      <c r="F300">
        <v>0</v>
      </c>
      <c r="G300">
        <v>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 x14ac:dyDescent="0.25">
      <c r="B301">
        <v>45.3</v>
      </c>
      <c r="C301">
        <v>0</v>
      </c>
      <c r="D301">
        <v>0</v>
      </c>
      <c r="E301">
        <v>0</v>
      </c>
      <c r="F301">
        <v>0</v>
      </c>
      <c r="G301">
        <v>3.1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 x14ac:dyDescent="0.25">
      <c r="B302">
        <v>45.5</v>
      </c>
      <c r="C302">
        <v>0</v>
      </c>
      <c r="D302">
        <v>0</v>
      </c>
      <c r="E302">
        <v>0</v>
      </c>
      <c r="F302">
        <v>0</v>
      </c>
      <c r="G302">
        <v>3.2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 x14ac:dyDescent="0.25">
      <c r="B303">
        <v>45.8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3.3</v>
      </c>
      <c r="M303">
        <v>0</v>
      </c>
      <c r="N303">
        <v>0</v>
      </c>
    </row>
    <row r="304" spans="2:14" x14ac:dyDescent="0.25">
      <c r="B304">
        <v>46.4</v>
      </c>
      <c r="C304">
        <v>0</v>
      </c>
      <c r="D304">
        <v>0</v>
      </c>
      <c r="E304">
        <v>0</v>
      </c>
      <c r="F304">
        <v>0</v>
      </c>
      <c r="G304">
        <v>3.3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 x14ac:dyDescent="0.25">
      <c r="B305">
        <v>46.5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3.3</v>
      </c>
      <c r="N305">
        <v>0</v>
      </c>
    </row>
    <row r="306" spans="2:14" x14ac:dyDescent="0.25">
      <c r="B306">
        <v>47.3</v>
      </c>
      <c r="C306">
        <v>0</v>
      </c>
      <c r="D306">
        <v>0</v>
      </c>
      <c r="E306">
        <v>0</v>
      </c>
      <c r="F306">
        <v>0</v>
      </c>
      <c r="G306">
        <v>3.4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 x14ac:dyDescent="0.25">
      <c r="B307">
        <v>48.3</v>
      </c>
      <c r="C307">
        <v>0</v>
      </c>
      <c r="D307">
        <v>0</v>
      </c>
      <c r="E307">
        <v>0</v>
      </c>
      <c r="F307">
        <v>0</v>
      </c>
      <c r="G307">
        <v>3.4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 x14ac:dyDescent="0.25">
      <c r="B308">
        <v>48.5</v>
      </c>
      <c r="C308">
        <v>0</v>
      </c>
      <c r="D308">
        <v>0</v>
      </c>
      <c r="E308">
        <v>0</v>
      </c>
      <c r="F308">
        <v>0</v>
      </c>
      <c r="G308">
        <v>3.4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 x14ac:dyDescent="0.25">
      <c r="B309">
        <v>48.6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3.4</v>
      </c>
    </row>
    <row r="310" spans="2:14" x14ac:dyDescent="0.25">
      <c r="B310">
        <v>48.9</v>
      </c>
      <c r="C310">
        <v>0</v>
      </c>
      <c r="D310">
        <v>0</v>
      </c>
      <c r="E310">
        <v>0</v>
      </c>
      <c r="F310">
        <v>0</v>
      </c>
      <c r="G310">
        <v>3.5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 x14ac:dyDescent="0.25">
      <c r="B311">
        <v>49</v>
      </c>
      <c r="C311">
        <v>0</v>
      </c>
      <c r="D311">
        <v>0</v>
      </c>
      <c r="E311">
        <v>0</v>
      </c>
      <c r="F311">
        <v>0</v>
      </c>
      <c r="G311">
        <v>3.5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 x14ac:dyDescent="0.25">
      <c r="B312">
        <v>49.1</v>
      </c>
      <c r="C312">
        <v>0</v>
      </c>
      <c r="D312">
        <v>0</v>
      </c>
      <c r="E312">
        <v>0</v>
      </c>
      <c r="F312">
        <v>0</v>
      </c>
      <c r="G312">
        <v>3.6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 x14ac:dyDescent="0.25">
      <c r="B313">
        <v>49.2</v>
      </c>
      <c r="C313">
        <v>0</v>
      </c>
      <c r="D313">
        <v>0</v>
      </c>
      <c r="E313">
        <v>0</v>
      </c>
      <c r="F313">
        <v>0</v>
      </c>
      <c r="G313">
        <v>3.6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 x14ac:dyDescent="0.25">
      <c r="B314">
        <v>49.3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3.7</v>
      </c>
      <c r="N314">
        <v>0</v>
      </c>
    </row>
    <row r="315" spans="2:14" x14ac:dyDescent="0.25">
      <c r="B315">
        <v>49.4</v>
      </c>
      <c r="C315">
        <v>0</v>
      </c>
      <c r="D315">
        <v>0</v>
      </c>
      <c r="E315">
        <v>0</v>
      </c>
      <c r="F315">
        <v>0</v>
      </c>
      <c r="G315">
        <v>3.7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 x14ac:dyDescent="0.25">
      <c r="B316">
        <v>49.6</v>
      </c>
      <c r="C316">
        <v>0</v>
      </c>
      <c r="D316">
        <v>0</v>
      </c>
      <c r="E316">
        <v>0</v>
      </c>
      <c r="F316">
        <v>0</v>
      </c>
      <c r="G316">
        <v>3.7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 x14ac:dyDescent="0.25">
      <c r="B317">
        <v>49.7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3.8</v>
      </c>
    </row>
    <row r="318" spans="2:14" x14ac:dyDescent="0.25">
      <c r="B318">
        <v>49.9</v>
      </c>
      <c r="C318">
        <v>0</v>
      </c>
      <c r="D318">
        <v>0</v>
      </c>
      <c r="E318">
        <v>0</v>
      </c>
      <c r="F318">
        <v>0</v>
      </c>
      <c r="G318">
        <v>3.9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 x14ac:dyDescent="0.25">
      <c r="B319">
        <v>50</v>
      </c>
      <c r="C319">
        <v>0</v>
      </c>
      <c r="D319">
        <v>0</v>
      </c>
      <c r="E319">
        <v>0</v>
      </c>
      <c r="F319">
        <v>0</v>
      </c>
      <c r="G319">
        <v>3.9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 x14ac:dyDescent="0.25">
      <c r="B320">
        <v>50.5</v>
      </c>
      <c r="C320">
        <v>0</v>
      </c>
      <c r="D320">
        <v>0</v>
      </c>
      <c r="E320">
        <v>0</v>
      </c>
      <c r="F320">
        <v>0</v>
      </c>
      <c r="G320">
        <v>3.9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 x14ac:dyDescent="0.25">
      <c r="B321">
        <v>50.6</v>
      </c>
      <c r="C321">
        <v>0</v>
      </c>
      <c r="D321">
        <v>0</v>
      </c>
      <c r="E321">
        <v>0</v>
      </c>
      <c r="F321">
        <v>0</v>
      </c>
      <c r="G321">
        <v>3.9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 x14ac:dyDescent="0.25">
      <c r="B322">
        <v>50.7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3.9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 x14ac:dyDescent="0.25">
      <c r="B323">
        <v>50.8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4.0999999999999996</v>
      </c>
    </row>
    <row r="324" spans="2:14" x14ac:dyDescent="0.25">
      <c r="B324">
        <v>50.9</v>
      </c>
      <c r="C324">
        <v>0</v>
      </c>
      <c r="D324">
        <v>0</v>
      </c>
      <c r="E324">
        <v>0</v>
      </c>
      <c r="F324">
        <v>0</v>
      </c>
      <c r="G324">
        <v>4.2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 x14ac:dyDescent="0.25">
      <c r="B325">
        <v>53.4</v>
      </c>
      <c r="C325">
        <v>0</v>
      </c>
      <c r="D325">
        <v>0</v>
      </c>
      <c r="E325">
        <v>0</v>
      </c>
      <c r="F325">
        <v>0</v>
      </c>
      <c r="G325">
        <v>4.4000000000000004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 x14ac:dyDescent="0.25">
      <c r="B326">
        <v>54.1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4.4000000000000004</v>
      </c>
      <c r="N326">
        <v>0</v>
      </c>
    </row>
    <row r="327" spans="2:14" x14ac:dyDescent="0.25">
      <c r="B327">
        <v>55</v>
      </c>
      <c r="C327">
        <v>0</v>
      </c>
      <c r="D327">
        <v>0</v>
      </c>
      <c r="E327">
        <v>0</v>
      </c>
      <c r="F327">
        <v>0</v>
      </c>
      <c r="G327">
        <v>4.4000000000000004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 x14ac:dyDescent="0.25">
      <c r="B328">
        <v>55.1</v>
      </c>
      <c r="C328">
        <v>0</v>
      </c>
      <c r="D328">
        <v>0</v>
      </c>
      <c r="E328">
        <v>0</v>
      </c>
      <c r="F328">
        <v>0</v>
      </c>
      <c r="G328">
        <v>4.4000000000000004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 x14ac:dyDescent="0.25">
      <c r="B329">
        <v>55.2</v>
      </c>
      <c r="C329">
        <v>0</v>
      </c>
      <c r="D329">
        <v>0</v>
      </c>
      <c r="E329">
        <v>0</v>
      </c>
      <c r="F329">
        <v>0</v>
      </c>
      <c r="G329">
        <v>4.5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 x14ac:dyDescent="0.25">
      <c r="B330">
        <v>55.4</v>
      </c>
      <c r="C330">
        <v>0</v>
      </c>
      <c r="D330">
        <v>0</v>
      </c>
      <c r="E330">
        <v>0</v>
      </c>
      <c r="F330">
        <v>0</v>
      </c>
      <c r="G330">
        <v>4.5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 x14ac:dyDescent="0.25">
      <c r="B331">
        <v>55.5</v>
      </c>
      <c r="C331">
        <v>0</v>
      </c>
      <c r="D331">
        <v>0</v>
      </c>
      <c r="E331">
        <v>0</v>
      </c>
      <c r="F331">
        <v>0</v>
      </c>
      <c r="G331">
        <v>4.5999999999999996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 x14ac:dyDescent="0.25">
      <c r="B332">
        <v>55.6</v>
      </c>
      <c r="C332">
        <v>0</v>
      </c>
      <c r="D332">
        <v>0</v>
      </c>
      <c r="E332">
        <v>0</v>
      </c>
      <c r="F332">
        <v>0</v>
      </c>
      <c r="G332">
        <v>4.7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2:14" x14ac:dyDescent="0.25">
      <c r="B333">
        <v>55.9</v>
      </c>
      <c r="C333">
        <v>0</v>
      </c>
      <c r="D333">
        <v>0</v>
      </c>
      <c r="E333">
        <v>0</v>
      </c>
      <c r="F333">
        <v>0</v>
      </c>
      <c r="G333">
        <v>4.7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2:14" x14ac:dyDescent="0.25">
      <c r="B334">
        <v>56</v>
      </c>
      <c r="C334">
        <v>0</v>
      </c>
      <c r="D334">
        <v>0</v>
      </c>
      <c r="E334">
        <v>0</v>
      </c>
      <c r="F334">
        <v>0</v>
      </c>
      <c r="G334">
        <v>4.9000000000000004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2:14" x14ac:dyDescent="0.25">
      <c r="B335">
        <v>56.5</v>
      </c>
      <c r="C335">
        <v>0</v>
      </c>
      <c r="D335">
        <v>0</v>
      </c>
      <c r="E335">
        <v>0</v>
      </c>
      <c r="F335">
        <v>0</v>
      </c>
      <c r="G335">
        <v>5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2:14" x14ac:dyDescent="0.25">
      <c r="B336">
        <v>56.6</v>
      </c>
      <c r="C336">
        <v>0</v>
      </c>
      <c r="D336">
        <v>0</v>
      </c>
      <c r="E336">
        <v>0</v>
      </c>
      <c r="F336">
        <v>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2:14" x14ac:dyDescent="0.25">
      <c r="B337">
        <v>57.3</v>
      </c>
      <c r="C337">
        <v>0</v>
      </c>
      <c r="D337">
        <v>0</v>
      </c>
      <c r="E337">
        <v>0</v>
      </c>
      <c r="F337">
        <v>0</v>
      </c>
      <c r="G337">
        <v>5.2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2:14" x14ac:dyDescent="0.25">
      <c r="B338">
        <v>58.9</v>
      </c>
      <c r="C338">
        <v>0</v>
      </c>
      <c r="D338">
        <v>0</v>
      </c>
      <c r="E338">
        <v>0</v>
      </c>
      <c r="F338">
        <v>0</v>
      </c>
      <c r="G338">
        <v>5.2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2:14" x14ac:dyDescent="0.25">
      <c r="B339">
        <v>59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5.5</v>
      </c>
      <c r="N339">
        <v>0</v>
      </c>
    </row>
    <row r="340" spans="2:14" x14ac:dyDescent="0.25">
      <c r="B340">
        <v>59.1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5.7</v>
      </c>
      <c r="K340">
        <v>0</v>
      </c>
      <c r="L340">
        <v>0</v>
      </c>
      <c r="M340">
        <v>0</v>
      </c>
      <c r="N340">
        <v>0</v>
      </c>
    </row>
    <row r="341" spans="2:14" x14ac:dyDescent="0.25">
      <c r="B341">
        <v>59.2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5.8</v>
      </c>
      <c r="N341">
        <v>0</v>
      </c>
    </row>
    <row r="342" spans="2:14" x14ac:dyDescent="0.25">
      <c r="B342">
        <v>59.4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6.2</v>
      </c>
      <c r="M342">
        <v>0</v>
      </c>
      <c r="N342">
        <v>0</v>
      </c>
    </row>
    <row r="343" spans="2:14" x14ac:dyDescent="0.25">
      <c r="B343">
        <v>59.5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6.2</v>
      </c>
      <c r="K343">
        <v>0</v>
      </c>
      <c r="L343">
        <v>0</v>
      </c>
      <c r="M343">
        <v>0</v>
      </c>
      <c r="N343">
        <v>0</v>
      </c>
    </row>
    <row r="344" spans="2:14" x14ac:dyDescent="0.25">
      <c r="B344">
        <v>59.6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6.2</v>
      </c>
      <c r="K344">
        <v>0</v>
      </c>
      <c r="L344">
        <v>0</v>
      </c>
      <c r="M344">
        <v>0</v>
      </c>
      <c r="N344">
        <v>0</v>
      </c>
    </row>
    <row r="345" spans="2:14" x14ac:dyDescent="0.25">
      <c r="B345">
        <v>59.7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6.6</v>
      </c>
      <c r="N345">
        <v>0</v>
      </c>
    </row>
    <row r="346" spans="2:14" x14ac:dyDescent="0.25">
      <c r="B346">
        <v>60.1</v>
      </c>
      <c r="C346">
        <v>0</v>
      </c>
      <c r="D346">
        <v>0</v>
      </c>
      <c r="E346">
        <v>0</v>
      </c>
      <c r="F346">
        <v>0</v>
      </c>
      <c r="G346">
        <v>6.6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2:14" x14ac:dyDescent="0.25">
      <c r="B347">
        <v>60.2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6.8</v>
      </c>
      <c r="K347">
        <v>0</v>
      </c>
      <c r="L347">
        <v>0</v>
      </c>
      <c r="M347">
        <v>0</v>
      </c>
      <c r="N347">
        <v>0</v>
      </c>
    </row>
    <row r="348" spans="2:14" x14ac:dyDescent="0.25">
      <c r="B348">
        <v>60.4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6.9</v>
      </c>
      <c r="N348">
        <v>0</v>
      </c>
    </row>
    <row r="349" spans="2:14" x14ac:dyDescent="0.25">
      <c r="B349">
        <v>60.5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8.3000000000000007</v>
      </c>
      <c r="N349">
        <v>0</v>
      </c>
    </row>
    <row r="350" spans="2:14" x14ac:dyDescent="0.25">
      <c r="B350">
        <v>60.6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8.9</v>
      </c>
      <c r="N350">
        <v>0</v>
      </c>
    </row>
    <row r="351" spans="2:14" x14ac:dyDescent="0.25">
      <c r="B351">
        <v>61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10.5</v>
      </c>
      <c r="N351">
        <v>0</v>
      </c>
    </row>
    <row r="352" spans="2:14" x14ac:dyDescent="0.25">
      <c r="B352">
        <v>61.1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10.5</v>
      </c>
      <c r="N352">
        <v>0</v>
      </c>
    </row>
    <row r="353" spans="2:14" x14ac:dyDescent="0.25">
      <c r="B353">
        <v>61.2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11.2</v>
      </c>
      <c r="N353">
        <v>0</v>
      </c>
    </row>
    <row r="354" spans="2:14" x14ac:dyDescent="0.25">
      <c r="B354">
        <v>61.3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13.4</v>
      </c>
    </row>
    <row r="355" spans="2:14" x14ac:dyDescent="0.25">
      <c r="B355">
        <v>61.5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14.6</v>
      </c>
      <c r="N355">
        <v>0</v>
      </c>
    </row>
    <row r="356" spans="2:14" x14ac:dyDescent="0.25">
      <c r="B356">
        <v>61.7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14.9</v>
      </c>
    </row>
    <row r="357" spans="2:14" x14ac:dyDescent="0.25">
      <c r="B357">
        <v>61.8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15.9</v>
      </c>
      <c r="N357">
        <v>0</v>
      </c>
    </row>
    <row r="358" spans="2:14" x14ac:dyDescent="0.25">
      <c r="B358">
        <v>61.9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17.899999999999999</v>
      </c>
      <c r="N358">
        <v>0</v>
      </c>
    </row>
    <row r="359" spans="2:14" x14ac:dyDescent="0.25">
      <c r="B359">
        <v>62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19.2</v>
      </c>
      <c r="N359">
        <v>0</v>
      </c>
    </row>
    <row r="360" spans="2:14" x14ac:dyDescent="0.25">
      <c r="B360">
        <v>62.3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21.1</v>
      </c>
    </row>
    <row r="361" spans="2:14" x14ac:dyDescent="0.25">
      <c r="B361">
        <v>62.5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22.8</v>
      </c>
      <c r="N3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59"/>
  <sheetViews>
    <sheetView workbookViewId="0">
      <selection activeCell="C7" sqref="C7"/>
    </sheetView>
  </sheetViews>
  <sheetFormatPr defaultRowHeight="15" x14ac:dyDescent="0.25"/>
  <cols>
    <col min="4" max="4" width="10.140625" bestFit="1" customWidth="1"/>
  </cols>
  <sheetData>
    <row r="2" spans="2:5" x14ac:dyDescent="0.25">
      <c r="C2" t="s">
        <v>95</v>
      </c>
    </row>
    <row r="3" spans="2:5" x14ac:dyDescent="0.25">
      <c r="B3" t="s">
        <v>92</v>
      </c>
      <c r="C3">
        <f>COUNTIF(D11:D59,"&lt;0")</f>
        <v>40</v>
      </c>
    </row>
    <row r="4" spans="2:5" x14ac:dyDescent="0.25">
      <c r="B4" t="s">
        <v>93</v>
      </c>
      <c r="C4">
        <f>COUNTIF(D11:D59,"&gt;0")</f>
        <v>9</v>
      </c>
    </row>
    <row r="5" spans="2:5" x14ac:dyDescent="0.25">
      <c r="C5">
        <f>C4+C3</f>
        <v>49</v>
      </c>
    </row>
    <row r="6" spans="2:5" x14ac:dyDescent="0.25">
      <c r="B6" t="s">
        <v>94</v>
      </c>
      <c r="C6" s="10">
        <f>C3/C5</f>
        <v>0.81632653061224492</v>
      </c>
    </row>
    <row r="7" spans="2:5" x14ac:dyDescent="0.25">
      <c r="B7" t="s">
        <v>96</v>
      </c>
      <c r="C7" s="11">
        <f>AVERAGE(D11:D50)</f>
        <v>-3.6724999999999994</v>
      </c>
    </row>
    <row r="10" spans="2:5" x14ac:dyDescent="0.25">
      <c r="C10" t="s">
        <v>89</v>
      </c>
      <c r="D10" t="s">
        <v>90</v>
      </c>
      <c r="E10" t="s">
        <v>91</v>
      </c>
    </row>
    <row r="11" spans="2:5" x14ac:dyDescent="0.25">
      <c r="C11">
        <v>0.2</v>
      </c>
      <c r="D11">
        <v>-8.5</v>
      </c>
      <c r="E11">
        <v>0.1</v>
      </c>
    </row>
    <row r="12" spans="2:5" x14ac:dyDescent="0.25">
      <c r="C12">
        <v>1.1000000000000001</v>
      </c>
      <c r="D12">
        <v>-6.9</v>
      </c>
      <c r="E12">
        <v>0.10000000000000009</v>
      </c>
    </row>
    <row r="13" spans="2:5" x14ac:dyDescent="0.25">
      <c r="C13">
        <v>2</v>
      </c>
      <c r="D13">
        <v>-5.9</v>
      </c>
      <c r="E13">
        <v>0.10000000000000009</v>
      </c>
    </row>
    <row r="14" spans="2:5" x14ac:dyDescent="0.25">
      <c r="C14">
        <v>3.9</v>
      </c>
      <c r="D14">
        <v>-5.5</v>
      </c>
      <c r="E14">
        <v>0.10000000000000009</v>
      </c>
    </row>
    <row r="15" spans="2:5" x14ac:dyDescent="0.25">
      <c r="C15">
        <v>4.5999999999999996</v>
      </c>
      <c r="D15">
        <v>-5.3</v>
      </c>
      <c r="E15">
        <v>0.29999999999999982</v>
      </c>
    </row>
    <row r="16" spans="2:5" x14ac:dyDescent="0.25">
      <c r="C16">
        <v>4.7</v>
      </c>
      <c r="D16">
        <v>-5.3</v>
      </c>
      <c r="E16">
        <v>0.10000000000000053</v>
      </c>
    </row>
    <row r="17" spans="3:5" x14ac:dyDescent="0.25">
      <c r="C17">
        <v>4.8</v>
      </c>
      <c r="D17">
        <v>-5.3</v>
      </c>
      <c r="E17">
        <v>9.9999999999999645E-2</v>
      </c>
    </row>
    <row r="18" spans="3:5" x14ac:dyDescent="0.25">
      <c r="C18">
        <v>4.9000000000000004</v>
      </c>
      <c r="D18">
        <v>-5.3</v>
      </c>
      <c r="E18">
        <v>0.10000000000000053</v>
      </c>
    </row>
    <row r="19" spans="3:5" x14ac:dyDescent="0.25">
      <c r="C19">
        <v>7</v>
      </c>
      <c r="D19">
        <v>-4.7</v>
      </c>
      <c r="E19">
        <v>0.20000000000000018</v>
      </c>
    </row>
    <row r="20" spans="3:5" x14ac:dyDescent="0.25">
      <c r="C20">
        <v>8.3000000000000007</v>
      </c>
      <c r="D20">
        <v>-4.4000000000000004</v>
      </c>
      <c r="E20">
        <v>0.10000000000000142</v>
      </c>
    </row>
    <row r="21" spans="3:5" x14ac:dyDescent="0.25">
      <c r="C21">
        <v>9</v>
      </c>
      <c r="D21">
        <v>-4.3</v>
      </c>
      <c r="E21">
        <v>9.9999999999999645E-2</v>
      </c>
    </row>
    <row r="22" spans="3:5" x14ac:dyDescent="0.25">
      <c r="C22">
        <v>10.199999999999999</v>
      </c>
      <c r="D22">
        <v>-4</v>
      </c>
      <c r="E22">
        <v>0.39999999999999858</v>
      </c>
    </row>
    <row r="23" spans="3:5" x14ac:dyDescent="0.25">
      <c r="C23">
        <v>10.4</v>
      </c>
      <c r="D23">
        <v>-4</v>
      </c>
      <c r="E23">
        <v>9.9999999999999645E-2</v>
      </c>
    </row>
    <row r="24" spans="3:5" x14ac:dyDescent="0.25">
      <c r="C24">
        <v>10.5</v>
      </c>
      <c r="D24">
        <v>-4</v>
      </c>
      <c r="E24">
        <v>9.9999999999999645E-2</v>
      </c>
    </row>
    <row r="25" spans="3:5" x14ac:dyDescent="0.25">
      <c r="C25">
        <v>10.6</v>
      </c>
      <c r="D25">
        <v>-4</v>
      </c>
      <c r="E25">
        <v>9.9999999999999645E-2</v>
      </c>
    </row>
    <row r="26" spans="3:5" x14ac:dyDescent="0.25">
      <c r="C26">
        <v>11</v>
      </c>
      <c r="D26">
        <v>-3.9</v>
      </c>
      <c r="E26">
        <v>9.9999999999999645E-2</v>
      </c>
    </row>
    <row r="27" spans="3:5" x14ac:dyDescent="0.25">
      <c r="C27">
        <v>11.1</v>
      </c>
      <c r="D27">
        <v>-3.9</v>
      </c>
      <c r="E27">
        <v>9.9999999999999645E-2</v>
      </c>
    </row>
    <row r="28" spans="3:5" x14ac:dyDescent="0.25">
      <c r="C28">
        <v>11.9</v>
      </c>
      <c r="D28">
        <v>-3.9</v>
      </c>
      <c r="E28">
        <v>0.80000000000000071</v>
      </c>
    </row>
    <row r="29" spans="3:5" x14ac:dyDescent="0.25">
      <c r="C29">
        <v>12</v>
      </c>
      <c r="D29">
        <v>-3.9</v>
      </c>
      <c r="E29">
        <v>9.9999999999999645E-2</v>
      </c>
    </row>
    <row r="30" spans="3:5" x14ac:dyDescent="0.25">
      <c r="C30">
        <v>12.6</v>
      </c>
      <c r="D30">
        <v>-3.9</v>
      </c>
      <c r="E30">
        <v>0.59999999999999964</v>
      </c>
    </row>
    <row r="31" spans="3:5" x14ac:dyDescent="0.25">
      <c r="C31">
        <v>12.9</v>
      </c>
      <c r="D31">
        <v>-3.9</v>
      </c>
      <c r="E31">
        <v>0.30000000000000071</v>
      </c>
    </row>
    <row r="32" spans="3:5" x14ac:dyDescent="0.25">
      <c r="C32">
        <v>13</v>
      </c>
      <c r="D32">
        <v>-3.9</v>
      </c>
      <c r="E32">
        <v>9.9999999999999645E-2</v>
      </c>
    </row>
    <row r="33" spans="3:5" x14ac:dyDescent="0.25">
      <c r="C33">
        <v>13.1</v>
      </c>
      <c r="D33">
        <v>-3.9</v>
      </c>
      <c r="E33">
        <v>9.9999999999999645E-2</v>
      </c>
    </row>
    <row r="34" spans="3:5" x14ac:dyDescent="0.25">
      <c r="C34">
        <v>13.6</v>
      </c>
      <c r="D34">
        <v>-3.7</v>
      </c>
      <c r="E34">
        <v>9.9999999999999645E-2</v>
      </c>
    </row>
    <row r="35" spans="3:5" x14ac:dyDescent="0.25">
      <c r="C35">
        <v>13.7</v>
      </c>
      <c r="D35">
        <v>-3.7</v>
      </c>
      <c r="E35">
        <v>9.9999999999999645E-2</v>
      </c>
    </row>
    <row r="36" spans="3:5" x14ac:dyDescent="0.25">
      <c r="C36">
        <v>13.8</v>
      </c>
      <c r="D36">
        <v>-3.7</v>
      </c>
      <c r="E36">
        <v>0.10000000000000142</v>
      </c>
    </row>
    <row r="37" spans="3:5" x14ac:dyDescent="0.25">
      <c r="C37">
        <v>14.3</v>
      </c>
      <c r="D37">
        <v>-3.6</v>
      </c>
      <c r="E37">
        <v>0.10000000000000142</v>
      </c>
    </row>
    <row r="38" spans="3:5" x14ac:dyDescent="0.25">
      <c r="C38">
        <v>15.1</v>
      </c>
      <c r="D38">
        <v>-3.3</v>
      </c>
      <c r="E38">
        <v>0.19999999999999929</v>
      </c>
    </row>
    <row r="39" spans="3:5" x14ac:dyDescent="0.25">
      <c r="C39">
        <v>15.3</v>
      </c>
      <c r="D39">
        <v>-3.2</v>
      </c>
      <c r="E39">
        <v>0.10000000000000142</v>
      </c>
    </row>
    <row r="40" spans="3:5" x14ac:dyDescent="0.25">
      <c r="C40">
        <v>17.899999999999999</v>
      </c>
      <c r="D40">
        <v>-2.7</v>
      </c>
      <c r="E40">
        <v>0.19999999999999929</v>
      </c>
    </row>
    <row r="41" spans="3:5" x14ac:dyDescent="0.25">
      <c r="C41">
        <v>18</v>
      </c>
      <c r="D41">
        <v>-2.7</v>
      </c>
      <c r="E41">
        <v>0.10000000000000142</v>
      </c>
    </row>
    <row r="42" spans="3:5" x14ac:dyDescent="0.25">
      <c r="C42">
        <v>18.600000000000001</v>
      </c>
      <c r="D42">
        <v>-2.5</v>
      </c>
      <c r="E42">
        <v>0.10000000000000142</v>
      </c>
    </row>
    <row r="43" spans="3:5" x14ac:dyDescent="0.25">
      <c r="C43">
        <v>18.7</v>
      </c>
      <c r="D43">
        <v>-2.5</v>
      </c>
      <c r="E43">
        <v>9.9999999999997868E-2</v>
      </c>
    </row>
    <row r="44" spans="3:5" x14ac:dyDescent="0.25">
      <c r="C44">
        <v>19.7</v>
      </c>
      <c r="D44">
        <v>-2.2000000000000002</v>
      </c>
      <c r="E44">
        <v>0.19999999999999929</v>
      </c>
    </row>
    <row r="45" spans="3:5" x14ac:dyDescent="0.25">
      <c r="C45">
        <v>25.2</v>
      </c>
      <c r="D45">
        <v>-1.4</v>
      </c>
      <c r="E45">
        <v>9.9999999999997868E-2</v>
      </c>
    </row>
    <row r="46" spans="3:5" x14ac:dyDescent="0.25">
      <c r="C46">
        <v>25.7</v>
      </c>
      <c r="D46">
        <v>-1.2</v>
      </c>
      <c r="E46">
        <v>9.9999999999997868E-2</v>
      </c>
    </row>
    <row r="47" spans="3:5" x14ac:dyDescent="0.25">
      <c r="C47">
        <v>26</v>
      </c>
      <c r="D47">
        <v>-1.2</v>
      </c>
      <c r="E47">
        <v>0.30000000000000071</v>
      </c>
    </row>
    <row r="48" spans="3:5" x14ac:dyDescent="0.25">
      <c r="C48">
        <v>28.5</v>
      </c>
      <c r="D48">
        <v>-0.4</v>
      </c>
      <c r="E48">
        <v>0.10000000000000142</v>
      </c>
    </row>
    <row r="49" spans="3:5" x14ac:dyDescent="0.25">
      <c r="C49">
        <v>30.8</v>
      </c>
      <c r="D49">
        <v>-0.2</v>
      </c>
      <c r="E49">
        <v>0.10000000000000142</v>
      </c>
    </row>
    <row r="50" spans="3:5" x14ac:dyDescent="0.25">
      <c r="C50">
        <v>31</v>
      </c>
      <c r="D50">
        <v>-0.1</v>
      </c>
      <c r="E50">
        <v>0.19999999999999929</v>
      </c>
    </row>
    <row r="51" spans="3:5" x14ac:dyDescent="0.25">
      <c r="C51">
        <v>32.200000000000003</v>
      </c>
      <c r="D51">
        <v>0.5</v>
      </c>
      <c r="E51">
        <v>0.10000000000000142</v>
      </c>
    </row>
    <row r="52" spans="3:5" x14ac:dyDescent="0.25">
      <c r="C52">
        <v>32.299999999999997</v>
      </c>
      <c r="D52">
        <v>0.5</v>
      </c>
      <c r="E52">
        <v>9.9999999999994316E-2</v>
      </c>
    </row>
    <row r="53" spans="3:5" x14ac:dyDescent="0.25">
      <c r="C53">
        <v>32.4</v>
      </c>
      <c r="D53">
        <v>0.6</v>
      </c>
      <c r="E53">
        <v>0.10000000000000142</v>
      </c>
    </row>
    <row r="54" spans="3:5" x14ac:dyDescent="0.25">
      <c r="C54">
        <v>32.9</v>
      </c>
      <c r="D54">
        <v>0.7</v>
      </c>
      <c r="E54">
        <v>0.10000000000000142</v>
      </c>
    </row>
    <row r="55" spans="3:5" x14ac:dyDescent="0.25">
      <c r="C55">
        <v>36</v>
      </c>
      <c r="D55">
        <v>1.1000000000000001</v>
      </c>
      <c r="E55">
        <v>0.20000000000000284</v>
      </c>
    </row>
    <row r="56" spans="3:5" x14ac:dyDescent="0.25">
      <c r="C56">
        <v>36.200000000000003</v>
      </c>
      <c r="D56">
        <v>1.1000000000000001</v>
      </c>
      <c r="E56">
        <v>0.20000000000000284</v>
      </c>
    </row>
    <row r="57" spans="3:5" x14ac:dyDescent="0.25">
      <c r="C57">
        <v>39.700000000000003</v>
      </c>
      <c r="D57">
        <v>1.3</v>
      </c>
      <c r="E57">
        <v>0.20000000000000284</v>
      </c>
    </row>
    <row r="58" spans="3:5" x14ac:dyDescent="0.25">
      <c r="C58">
        <v>44.5</v>
      </c>
      <c r="D58">
        <v>2.2999999999999998</v>
      </c>
      <c r="E58">
        <v>0.10000000000000142</v>
      </c>
    </row>
    <row r="59" spans="3:5" x14ac:dyDescent="0.25">
      <c r="C59">
        <v>50.7</v>
      </c>
      <c r="D59">
        <v>3.9</v>
      </c>
      <c r="E59">
        <v>0.10000000000000142</v>
      </c>
    </row>
  </sheetData>
  <autoFilter ref="C10:E61" xr:uid="{00000000-0009-0000-0000-000005000000}">
    <sortState xmlns:xlrd2="http://schemas.microsoft.com/office/spreadsheetml/2017/richdata2" ref="C11:E61">
      <sortCondition ref="C10:C6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sample_submission_summary</vt:lpstr>
      <vt:lpstr>Sheet6</vt:lpstr>
      <vt:lpstr>Optimize</vt:lpstr>
      <vt:lpstr>Econmics</vt:lpstr>
      <vt:lpstr>ALL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Vasanth Swaminathan</cp:lastModifiedBy>
  <dcterms:created xsi:type="dcterms:W3CDTF">2023-02-26T05:13:13Z</dcterms:created>
  <dcterms:modified xsi:type="dcterms:W3CDTF">2023-03-02T15:59:11Z</dcterms:modified>
</cp:coreProperties>
</file>