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esktop\Olive NMR\PublishOliveNMR\"/>
    </mc:Choice>
  </mc:AlternateContent>
  <xr:revisionPtr revIDLastSave="0" documentId="13_ncr:1_{860D555A-5BDB-44B0-BC16-F9F3CF15C47F}" xr6:coauthVersionLast="47" xr6:coauthVersionMax="47" xr10:uidLastSave="{00000000-0000-0000-0000-000000000000}"/>
  <bookViews>
    <workbookView xWindow="-120" yWindow="-120" windowWidth="29040" windowHeight="15840" activeTab="1" xr2:uid="{42BA2BA2-1EA4-4904-BDA9-F5B981C03859}"/>
  </bookViews>
  <sheets>
    <sheet name="Olive_LOD" sheetId="1" r:id="rId1"/>
    <sheet name="Olive_LOD_Statistical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2" i="2" l="1"/>
  <c r="AC31" i="2"/>
  <c r="AC30" i="2"/>
  <c r="AC29" i="2"/>
  <c r="AC28" i="2"/>
  <c r="AC27" i="2"/>
  <c r="AC21" i="2"/>
  <c r="AC20" i="2"/>
  <c r="AC19" i="2"/>
  <c r="AC18" i="2"/>
  <c r="AC17" i="2"/>
  <c r="AC16" i="2"/>
  <c r="AD6" i="2"/>
  <c r="AE6" i="2"/>
  <c r="AD7" i="2"/>
  <c r="AE7" i="2"/>
  <c r="AD8" i="2"/>
  <c r="AE8" i="2"/>
  <c r="AD9" i="2"/>
  <c r="AE9" i="2"/>
  <c r="AD10" i="2"/>
  <c r="AE10" i="2"/>
  <c r="AC10" i="2"/>
  <c r="AC9" i="2"/>
  <c r="AC8" i="2"/>
  <c r="AC7" i="2"/>
  <c r="AC6" i="2"/>
  <c r="AD5" i="2"/>
  <c r="AE5" i="2"/>
  <c r="AC5" i="2"/>
  <c r="Z33" i="2"/>
  <c r="Z32" i="2"/>
  <c r="Z31" i="2"/>
  <c r="Z30" i="2"/>
  <c r="Z29" i="2"/>
  <c r="Z28" i="2"/>
  <c r="Z27" i="2"/>
  <c r="Z22" i="2"/>
  <c r="Z21" i="2"/>
  <c r="Z20" i="2"/>
  <c r="Z19" i="2"/>
  <c r="Z18" i="2"/>
  <c r="Z17" i="2"/>
  <c r="Z16" i="2"/>
  <c r="AB5" i="2"/>
  <c r="AB6" i="2"/>
  <c r="AB7" i="2"/>
  <c r="AB8" i="2"/>
  <c r="AB9" i="2"/>
  <c r="AB10" i="2"/>
  <c r="AB11" i="2"/>
  <c r="AA6" i="2"/>
  <c r="AA7" i="2"/>
  <c r="AA8" i="2"/>
  <c r="AA9" i="2"/>
  <c r="AA10" i="2"/>
  <c r="AA11" i="2"/>
  <c r="Z11" i="2"/>
  <c r="Z10" i="2"/>
  <c r="Z9" i="2"/>
  <c r="Z8" i="2"/>
  <c r="Z7" i="2"/>
  <c r="Z6" i="2"/>
  <c r="AA5" i="2"/>
  <c r="Z5" i="2"/>
  <c r="U12" i="2" l="1"/>
  <c r="R12" i="2"/>
  <c r="O12" i="2"/>
  <c r="L12" i="2"/>
  <c r="I12" i="2"/>
  <c r="F12" i="2"/>
  <c r="C12" i="2"/>
  <c r="U11" i="2"/>
  <c r="R11" i="2"/>
  <c r="O11" i="2"/>
  <c r="L11" i="2"/>
  <c r="I11" i="2"/>
  <c r="F11" i="2"/>
  <c r="C11" i="2"/>
  <c r="U10" i="2"/>
  <c r="R10" i="2"/>
  <c r="O10" i="2"/>
  <c r="L10" i="2"/>
  <c r="I10" i="2"/>
  <c r="F10" i="2"/>
  <c r="C10" i="2"/>
  <c r="U9" i="2"/>
  <c r="R9" i="2"/>
  <c r="O9" i="2"/>
  <c r="L9" i="2"/>
  <c r="I9" i="2"/>
  <c r="F9" i="2"/>
  <c r="C9" i="2"/>
  <c r="U8" i="2"/>
  <c r="R8" i="2"/>
  <c r="O8" i="2"/>
  <c r="L8" i="2"/>
  <c r="I8" i="2"/>
  <c r="F8" i="2"/>
  <c r="C8" i="2"/>
  <c r="U7" i="2"/>
  <c r="R7" i="2"/>
  <c r="O7" i="2"/>
  <c r="L7" i="2"/>
  <c r="I7" i="2"/>
  <c r="F7" i="2"/>
  <c r="C7" i="2"/>
  <c r="U6" i="2"/>
  <c r="R6" i="2"/>
  <c r="O6" i="2"/>
  <c r="L6" i="2"/>
  <c r="I6" i="2"/>
  <c r="F6" i="2"/>
  <c r="C6" i="2"/>
  <c r="U5" i="2"/>
  <c r="R5" i="2"/>
  <c r="O5" i="2"/>
  <c r="L5" i="2"/>
  <c r="I5" i="2"/>
  <c r="F5" i="2"/>
  <c r="C5" i="2"/>
  <c r="U4" i="2"/>
  <c r="R4" i="2"/>
  <c r="O4" i="2"/>
  <c r="L4" i="2"/>
  <c r="I4" i="2"/>
  <c r="F4" i="2"/>
  <c r="C4" i="2"/>
  <c r="U3" i="2"/>
  <c r="R3" i="2"/>
  <c r="O3" i="2"/>
  <c r="L3" i="2"/>
  <c r="I3" i="2"/>
  <c r="F3" i="2"/>
  <c r="C3" i="2"/>
  <c r="L23" i="1"/>
  <c r="K23" i="1"/>
  <c r="J23" i="1"/>
  <c r="I23" i="1"/>
  <c r="H23" i="1"/>
  <c r="G23" i="1"/>
  <c r="F23" i="1"/>
  <c r="E23" i="1"/>
  <c r="D23" i="1"/>
  <c r="C23" i="1"/>
  <c r="N22" i="1"/>
  <c r="M22" i="1"/>
  <c r="N21" i="1"/>
  <c r="M21" i="1"/>
  <c r="L20" i="1"/>
  <c r="K20" i="1"/>
  <c r="J20" i="1"/>
  <c r="I20" i="1"/>
  <c r="H20" i="1"/>
  <c r="G20" i="1"/>
  <c r="F20" i="1"/>
  <c r="E20" i="1"/>
  <c r="D20" i="1"/>
  <c r="C20" i="1"/>
  <c r="N20" i="1" s="1"/>
  <c r="N19" i="1"/>
  <c r="M19" i="1"/>
  <c r="N18" i="1"/>
  <c r="M18" i="1"/>
  <c r="L17" i="1"/>
  <c r="K17" i="1"/>
  <c r="J17" i="1"/>
  <c r="I17" i="1"/>
  <c r="H17" i="1"/>
  <c r="G17" i="1"/>
  <c r="F17" i="1"/>
  <c r="E17" i="1"/>
  <c r="D17" i="1"/>
  <c r="C17" i="1"/>
  <c r="N16" i="1"/>
  <c r="M16" i="1"/>
  <c r="N15" i="1"/>
  <c r="M15" i="1"/>
  <c r="L14" i="1"/>
  <c r="K14" i="1"/>
  <c r="J14" i="1"/>
  <c r="I14" i="1"/>
  <c r="H14" i="1"/>
  <c r="G14" i="1"/>
  <c r="F14" i="1"/>
  <c r="E14" i="1"/>
  <c r="D14" i="1"/>
  <c r="C14" i="1"/>
  <c r="N13" i="1"/>
  <c r="M13" i="1"/>
  <c r="N12" i="1"/>
  <c r="M12" i="1"/>
  <c r="L11" i="1"/>
  <c r="K11" i="1"/>
  <c r="J11" i="1"/>
  <c r="I11" i="1"/>
  <c r="H11" i="1"/>
  <c r="G11" i="1"/>
  <c r="F11" i="1"/>
  <c r="E11" i="1"/>
  <c r="D11" i="1"/>
  <c r="C11" i="1"/>
  <c r="N10" i="1"/>
  <c r="M10" i="1"/>
  <c r="N9" i="1"/>
  <c r="M9" i="1"/>
  <c r="L8" i="1"/>
  <c r="K8" i="1"/>
  <c r="J8" i="1"/>
  <c r="I8" i="1"/>
  <c r="H8" i="1"/>
  <c r="G8" i="1"/>
  <c r="F8" i="1"/>
  <c r="E8" i="1"/>
  <c r="D8" i="1"/>
  <c r="C8" i="1"/>
  <c r="N7" i="1"/>
  <c r="M7" i="1"/>
  <c r="N6" i="1"/>
  <c r="M6" i="1"/>
  <c r="L5" i="1"/>
  <c r="K5" i="1"/>
  <c r="J5" i="1"/>
  <c r="I5" i="1"/>
  <c r="H5" i="1"/>
  <c r="G5" i="1"/>
  <c r="F5" i="1"/>
  <c r="E5" i="1"/>
  <c r="D5" i="1"/>
  <c r="C5" i="1"/>
  <c r="N4" i="1"/>
  <c r="M4" i="1"/>
  <c r="N3" i="1"/>
  <c r="M3" i="1"/>
  <c r="N23" i="1" l="1"/>
  <c r="N5" i="1"/>
  <c r="N17" i="1"/>
  <c r="N14" i="1"/>
  <c r="N11" i="1"/>
  <c r="N8" i="1"/>
  <c r="M8" i="1"/>
  <c r="M11" i="1"/>
  <c r="M14" i="1"/>
  <c r="M17" i="1"/>
  <c r="M20" i="1"/>
  <c r="M23" i="1"/>
</calcChain>
</file>

<file path=xl/sharedStrings.xml><?xml version="1.0" encoding="utf-8"?>
<sst xmlns="http://schemas.openxmlformats.org/spreadsheetml/2006/main" count="84" uniqueCount="29">
  <si>
    <t>olive oil (%)</t>
  </si>
  <si>
    <t>NMR-traits</t>
  </si>
  <si>
    <t>Avg.</t>
  </si>
  <si>
    <t>Sd.</t>
  </si>
  <si>
    <t>Sunflower</t>
  </si>
  <si>
    <r>
      <t>T</t>
    </r>
    <r>
      <rPr>
        <vertAlign val="subscript"/>
        <sz val="11"/>
        <color rgb="FF000000"/>
        <rFont val="Palatino Linotype"/>
        <family val="1"/>
      </rPr>
      <t>1</t>
    </r>
  </si>
  <si>
    <r>
      <t>T</t>
    </r>
    <r>
      <rPr>
        <vertAlign val="subscript"/>
        <sz val="11"/>
        <color rgb="FF000000"/>
        <rFont val="Palatino Linotype"/>
        <family val="1"/>
      </rPr>
      <t>2</t>
    </r>
  </si>
  <si>
    <t>A-ratio</t>
  </si>
  <si>
    <t>NIRS</t>
  </si>
  <si>
    <r>
      <t>T</t>
    </r>
    <r>
      <rPr>
        <b/>
        <vertAlign val="subscript"/>
        <sz val="11"/>
        <color rgb="FF000000"/>
        <rFont val="Palatino Linotype"/>
        <family val="1"/>
      </rPr>
      <t>1</t>
    </r>
  </si>
  <si>
    <r>
      <t>T</t>
    </r>
    <r>
      <rPr>
        <b/>
        <vertAlign val="subscript"/>
        <sz val="11"/>
        <color rgb="FF000000"/>
        <rFont val="Palatino Linotype"/>
        <family val="1"/>
      </rPr>
      <t>2</t>
    </r>
  </si>
  <si>
    <t>NMR-based traits</t>
  </si>
  <si>
    <t>Average</t>
  </si>
  <si>
    <r>
      <t xml:space="preserve">Two-tailed Student </t>
    </r>
    <r>
      <rPr>
        <b/>
        <i/>
        <sz val="11"/>
        <color rgb="FF000000"/>
        <rFont val="Palatino Linotype"/>
        <family val="1"/>
      </rPr>
      <t>t</t>
    </r>
    <r>
      <rPr>
        <b/>
        <sz val="11"/>
        <color rgb="FF000000"/>
        <rFont val="Palatino Linotype"/>
        <family val="1"/>
      </rPr>
      <t>-tests</t>
    </r>
  </si>
  <si>
    <r>
      <t>T</t>
    </r>
    <r>
      <rPr>
        <vertAlign val="subscript"/>
        <sz val="11"/>
        <color indexed="8"/>
        <rFont val="Palatino Linotype"/>
        <family val="1"/>
      </rPr>
      <t>1</t>
    </r>
    <r>
      <rPr>
        <sz val="11"/>
        <color indexed="8"/>
        <rFont val="Palatino Linotype"/>
        <family val="1"/>
      </rPr>
      <t xml:space="preserve"> (ms)</t>
    </r>
  </si>
  <si>
    <r>
      <t>T</t>
    </r>
    <r>
      <rPr>
        <vertAlign val="subscript"/>
        <sz val="11"/>
        <color indexed="8"/>
        <rFont val="Palatino Linotype"/>
        <family val="1"/>
      </rPr>
      <t>2</t>
    </r>
    <r>
      <rPr>
        <sz val="11"/>
        <color indexed="8"/>
        <rFont val="Palatino Linotype"/>
        <family val="1"/>
      </rPr>
      <t xml:space="preserve"> (ms)</t>
    </r>
  </si>
  <si>
    <t>intensity (arb)</t>
  </si>
  <si>
    <t>NIRS 670nm int (arb)</t>
  </si>
  <si>
    <t>UV-VIS 670nm int (arb)</t>
  </si>
  <si>
    <t>sunf</t>
  </si>
  <si>
    <t>(sunf vs 50)</t>
  </si>
  <si>
    <t>(50 vs 75)</t>
  </si>
  <si>
    <t>UV-VIS</t>
  </si>
  <si>
    <t>(75 vs 90)</t>
  </si>
  <si>
    <t>(99 vs control)</t>
  </si>
  <si>
    <r>
      <rPr>
        <i/>
        <sz val="11"/>
        <color rgb="FF000000"/>
        <rFont val="Palatino Linotype"/>
        <family val="1"/>
      </rPr>
      <t>p</t>
    </r>
    <r>
      <rPr>
        <sz val="11"/>
        <color rgb="FF000000"/>
        <rFont val="Palatino Linotype"/>
        <family val="1"/>
      </rPr>
      <t>-value</t>
    </r>
  </si>
  <si>
    <r>
      <t>T</t>
    </r>
    <r>
      <rPr>
        <vertAlign val="subscript"/>
        <sz val="11"/>
        <color indexed="8"/>
        <rFont val="Palatino Linotype"/>
        <family val="1"/>
      </rPr>
      <t>1</t>
    </r>
    <r>
      <rPr>
        <sz val="11"/>
        <color indexed="8"/>
        <rFont val="Palatino Linotype"/>
        <family val="1"/>
      </rPr>
      <t xml:space="preserve"> (ms)</t>
    </r>
    <r>
      <rPr>
        <sz val="11"/>
        <color rgb="FF000000"/>
        <rFont val="Palatino Linotype"/>
        <family val="1"/>
      </rPr>
      <t xml:space="preserve"> </t>
    </r>
    <r>
      <rPr>
        <i/>
        <sz val="11"/>
        <color rgb="FF000000"/>
        <rFont val="Palatino Linotype"/>
        <family val="1"/>
      </rPr>
      <t>p</t>
    </r>
    <r>
      <rPr>
        <sz val="11"/>
        <color rgb="FF000000"/>
        <rFont val="Palatino Linotype"/>
        <family val="1"/>
      </rPr>
      <t>-value</t>
    </r>
  </si>
  <si>
    <r>
      <t>T</t>
    </r>
    <r>
      <rPr>
        <vertAlign val="subscript"/>
        <sz val="11"/>
        <color indexed="8"/>
        <rFont val="Palatino Linotype"/>
        <family val="1"/>
      </rPr>
      <t>2</t>
    </r>
    <r>
      <rPr>
        <sz val="11"/>
        <color indexed="8"/>
        <rFont val="Palatino Linotype"/>
        <family val="1"/>
      </rPr>
      <t xml:space="preserve"> (ms)</t>
    </r>
    <r>
      <rPr>
        <sz val="11"/>
        <color rgb="FF000000"/>
        <rFont val="Palatino Linotype"/>
        <family val="1"/>
      </rPr>
      <t xml:space="preserve"> </t>
    </r>
    <r>
      <rPr>
        <i/>
        <sz val="11"/>
        <color rgb="FF000000"/>
        <rFont val="Palatino Linotype"/>
        <family val="1"/>
      </rPr>
      <t>p</t>
    </r>
    <r>
      <rPr>
        <sz val="11"/>
        <color rgb="FF000000"/>
        <rFont val="Palatino Linotype"/>
        <family val="1"/>
      </rPr>
      <t>-value</t>
    </r>
  </si>
  <si>
    <r>
      <t xml:space="preserve">A-ratio </t>
    </r>
    <r>
      <rPr>
        <i/>
        <sz val="11"/>
        <color rgb="FF000000"/>
        <rFont val="Palatino Linotype"/>
        <family val="1"/>
      </rPr>
      <t>p</t>
    </r>
    <r>
      <rPr>
        <sz val="11"/>
        <color rgb="FF000000"/>
        <rFont val="Palatino Linotype"/>
        <family val="1"/>
      </rPr>
      <t>-value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</si>
</sst>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Palatino Linotype"/>
      <family val="1"/>
    </font>
    <font>
      <sz val="11"/>
      <color rgb="FF000000"/>
      <name val="Palatino Linotype"/>
      <family val="1"/>
    </font>
    <font>
      <vertAlign val="subscript"/>
      <sz val="11"/>
      <color rgb="FF000000"/>
      <name val="Palatino Linotype"/>
      <family val="1"/>
    </font>
    <font>
      <sz val="11"/>
      <color theme="1"/>
      <name val="Palatino Linotype"/>
      <family val="1"/>
    </font>
    <font>
      <b/>
      <vertAlign val="subscript"/>
      <sz val="11"/>
      <color rgb="FF000000"/>
      <name val="Palatino Linotype"/>
      <family val="1"/>
    </font>
    <font>
      <b/>
      <i/>
      <sz val="11"/>
      <color rgb="FF000000"/>
      <name val="Palatino Linotype"/>
      <family val="1"/>
    </font>
    <font>
      <vertAlign val="subscript"/>
      <sz val="11"/>
      <color indexed="8"/>
      <name val="Palatino Linotype"/>
      <family val="1"/>
    </font>
    <font>
      <sz val="11"/>
      <color indexed="8"/>
      <name val="Palatino Linotype"/>
      <family val="1"/>
    </font>
    <font>
      <i/>
      <sz val="11"/>
      <color rgb="FF00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rgb="FFBFBFBF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3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1" fillId="0" borderId="0" xfId="0" applyFont="1"/>
    <xf numFmtId="1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/>
    </xf>
    <xf numFmtId="0" fontId="0" fillId="0" borderId="0" xfId="0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65" fontId="5" fillId="0" borderId="8" xfId="0" applyNumberFormat="1" applyFont="1" applyBorder="1" applyAlignment="1">
      <alignment horizontal="center"/>
    </xf>
    <xf numFmtId="0" fontId="3" fillId="3" borderId="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right" vertical="center"/>
    </xf>
    <xf numFmtId="165" fontId="5" fillId="0" borderId="12" xfId="0" applyNumberFormat="1" applyFont="1" applyBorder="1" applyAlignment="1">
      <alignment horizontal="center"/>
    </xf>
    <xf numFmtId="166" fontId="5" fillId="0" borderId="0" xfId="0" applyNumberFormat="1" applyFont="1" applyAlignment="1"/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66" fontId="5" fillId="0" borderId="0" xfId="0" applyNumberFormat="1" applyFont="1" applyBorder="1" applyAlignment="1"/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166" fontId="3" fillId="0" borderId="1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/>
    </xf>
    <xf numFmtId="166" fontId="5" fillId="0" borderId="12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6344-1EAA-4BC6-BD05-FB321E9312BF}">
  <dimension ref="A1:N23"/>
  <sheetViews>
    <sheetView workbookViewId="0">
      <selection activeCell="D15" sqref="D15"/>
    </sheetView>
  </sheetViews>
  <sheetFormatPr defaultRowHeight="15" x14ac:dyDescent="0.25"/>
  <cols>
    <col min="1" max="1" width="29" customWidth="1"/>
    <col min="2" max="2" width="17.5703125" customWidth="1"/>
  </cols>
  <sheetData>
    <row r="1" spans="1:14" x14ac:dyDescent="0.25">
      <c r="A1" s="59" t="s">
        <v>0</v>
      </c>
      <c r="B1" s="56" t="s">
        <v>1</v>
      </c>
      <c r="C1" s="56">
        <v>1</v>
      </c>
      <c r="D1" s="56">
        <v>2</v>
      </c>
      <c r="E1" s="56">
        <v>3</v>
      </c>
      <c r="F1" s="56">
        <v>4</v>
      </c>
      <c r="G1" s="56">
        <v>5</v>
      </c>
      <c r="H1" s="56">
        <v>6</v>
      </c>
      <c r="I1" s="56">
        <v>7</v>
      </c>
      <c r="J1" s="56">
        <v>8</v>
      </c>
      <c r="K1" s="56">
        <v>9</v>
      </c>
      <c r="L1" s="56">
        <v>10</v>
      </c>
      <c r="M1" s="56" t="s">
        <v>2</v>
      </c>
      <c r="N1" s="57" t="s">
        <v>3</v>
      </c>
    </row>
    <row r="2" spans="1:14" x14ac:dyDescent="0.25">
      <c r="A2" s="56"/>
      <c r="B2" s="56"/>
      <c r="C2" s="58"/>
      <c r="D2" s="58"/>
      <c r="E2" s="58"/>
      <c r="F2" s="58"/>
      <c r="G2" s="58"/>
      <c r="H2" s="58"/>
      <c r="I2" s="58"/>
      <c r="J2" s="58"/>
      <c r="K2" s="58"/>
      <c r="L2" s="58"/>
      <c r="M2" s="56"/>
      <c r="N2" s="57"/>
    </row>
    <row r="3" spans="1:14" ht="18" x14ac:dyDescent="0.25">
      <c r="A3" s="53" t="s">
        <v>4</v>
      </c>
      <c r="B3" s="1" t="s">
        <v>5</v>
      </c>
      <c r="C3" s="2">
        <v>205</v>
      </c>
      <c r="D3" s="2">
        <v>201</v>
      </c>
      <c r="E3" s="2">
        <v>205</v>
      </c>
      <c r="F3" s="2">
        <v>199</v>
      </c>
      <c r="G3" s="2">
        <v>205</v>
      </c>
      <c r="H3" s="2">
        <v>203</v>
      </c>
      <c r="I3" s="2">
        <v>204</v>
      </c>
      <c r="J3" s="2">
        <v>201</v>
      </c>
      <c r="K3" s="2">
        <v>202</v>
      </c>
      <c r="L3" s="2">
        <v>204</v>
      </c>
      <c r="M3" s="3">
        <f>AVERAGE(C3:L3)</f>
        <v>202.9</v>
      </c>
      <c r="N3" s="10">
        <f t="shared" ref="N3:N23" si="0">_xlfn.STDEV.P(C3:L3)</f>
        <v>1.972308292331602</v>
      </c>
    </row>
    <row r="4" spans="1:14" ht="18" x14ac:dyDescent="0.25">
      <c r="A4" s="54"/>
      <c r="B4" s="4" t="s">
        <v>6</v>
      </c>
      <c r="C4" s="5">
        <v>190.2</v>
      </c>
      <c r="D4" s="5">
        <v>189.2</v>
      </c>
      <c r="E4" s="5">
        <v>185.1</v>
      </c>
      <c r="F4" s="5">
        <v>187.5</v>
      </c>
      <c r="G4" s="5">
        <v>186.1</v>
      </c>
      <c r="H4" s="5">
        <v>188.9</v>
      </c>
      <c r="I4" s="5">
        <v>190</v>
      </c>
      <c r="J4" s="5">
        <v>189.3</v>
      </c>
      <c r="K4" s="5">
        <v>189.7</v>
      </c>
      <c r="L4" s="5">
        <v>187.1</v>
      </c>
      <c r="M4" s="6">
        <f>AVERAGE(C4:L4)</f>
        <v>188.31</v>
      </c>
      <c r="N4" s="11">
        <f t="shared" si="0"/>
        <v>1.6670032993368673</v>
      </c>
    </row>
    <row r="5" spans="1:14" ht="17.25" x14ac:dyDescent="0.25">
      <c r="A5" s="55"/>
      <c r="B5" s="7" t="s">
        <v>7</v>
      </c>
      <c r="C5" s="8">
        <f>C3/C4</f>
        <v>1.0778128286014721</v>
      </c>
      <c r="D5" s="8">
        <f t="shared" ref="D5:L5" si="1">D3/D4</f>
        <v>1.0623678646934462</v>
      </c>
      <c r="E5" s="8">
        <f t="shared" si="1"/>
        <v>1.1075094543490005</v>
      </c>
      <c r="F5" s="8">
        <f t="shared" si="1"/>
        <v>1.0613333333333332</v>
      </c>
      <c r="G5" s="8">
        <f t="shared" si="1"/>
        <v>1.1015583019881785</v>
      </c>
      <c r="H5" s="8">
        <f t="shared" si="1"/>
        <v>1.0746426680783483</v>
      </c>
      <c r="I5" s="8">
        <f t="shared" si="1"/>
        <v>1.0736842105263158</v>
      </c>
      <c r="J5" s="8">
        <f t="shared" si="1"/>
        <v>1.0618066561014263</v>
      </c>
      <c r="K5" s="8">
        <f t="shared" si="1"/>
        <v>1.0648392198207697</v>
      </c>
      <c r="L5" s="8">
        <f t="shared" si="1"/>
        <v>1.0903260288615715</v>
      </c>
      <c r="M5" s="9">
        <v>1.07</v>
      </c>
      <c r="N5" s="12">
        <f t="shared" si="0"/>
        <v>1.6011059320954289E-2</v>
      </c>
    </row>
    <row r="6" spans="1:14" ht="18" x14ac:dyDescent="0.25">
      <c r="A6" s="53">
        <v>50</v>
      </c>
      <c r="B6" s="1" t="s">
        <v>5</v>
      </c>
      <c r="C6" s="2">
        <v>191</v>
      </c>
      <c r="D6" s="2">
        <v>187</v>
      </c>
      <c r="E6" s="2">
        <v>192</v>
      </c>
      <c r="F6" s="2">
        <v>193</v>
      </c>
      <c r="G6" s="2">
        <v>190</v>
      </c>
      <c r="H6" s="2">
        <v>188</v>
      </c>
      <c r="I6" s="2">
        <v>186</v>
      </c>
      <c r="J6" s="2">
        <v>186</v>
      </c>
      <c r="K6" s="2">
        <v>184</v>
      </c>
      <c r="L6" s="2">
        <v>190</v>
      </c>
      <c r="M6" s="3">
        <f>AVERAGE(C6:L6)</f>
        <v>188.7</v>
      </c>
      <c r="N6" s="10">
        <f t="shared" si="0"/>
        <v>2.7946377224964238</v>
      </c>
    </row>
    <row r="7" spans="1:14" ht="18" x14ac:dyDescent="0.25">
      <c r="A7" s="54"/>
      <c r="B7" s="4" t="s">
        <v>6</v>
      </c>
      <c r="C7" s="5">
        <v>169.2</v>
      </c>
      <c r="D7" s="5">
        <v>170.2</v>
      </c>
      <c r="E7" s="5">
        <v>173.9</v>
      </c>
      <c r="F7" s="5">
        <v>169.3</v>
      </c>
      <c r="G7" s="5">
        <v>169.5</v>
      </c>
      <c r="H7" s="5">
        <v>175.6</v>
      </c>
      <c r="I7" s="5">
        <v>171.6</v>
      </c>
      <c r="J7" s="5">
        <v>169.9</v>
      </c>
      <c r="K7" s="5">
        <v>171.3</v>
      </c>
      <c r="L7" s="5">
        <v>172.2</v>
      </c>
      <c r="M7" s="6">
        <f>AVERAGE(C7:L7)</f>
        <v>171.26999999999998</v>
      </c>
      <c r="N7" s="11">
        <f t="shared" si="0"/>
        <v>2.0238824076511945</v>
      </c>
    </row>
    <row r="8" spans="1:14" ht="17.25" x14ac:dyDescent="0.25">
      <c r="A8" s="55"/>
      <c r="B8" s="7" t="s">
        <v>7</v>
      </c>
      <c r="C8" s="8">
        <f>C6/C7</f>
        <v>1.1288416075650118</v>
      </c>
      <c r="D8" s="8">
        <f t="shared" ref="D8:L8" si="2">D6/D7</f>
        <v>1.0987074030552293</v>
      </c>
      <c r="E8" s="8">
        <f t="shared" si="2"/>
        <v>1.1040828062104657</v>
      </c>
      <c r="F8" s="8">
        <f t="shared" si="2"/>
        <v>1.1399881866509154</v>
      </c>
      <c r="G8" s="8">
        <f t="shared" si="2"/>
        <v>1.1209439528023599</v>
      </c>
      <c r="H8" s="8">
        <f t="shared" si="2"/>
        <v>1.070615034168565</v>
      </c>
      <c r="I8" s="8">
        <f t="shared" si="2"/>
        <v>1.083916083916084</v>
      </c>
      <c r="J8" s="8">
        <f t="shared" si="2"/>
        <v>1.0947616244849911</v>
      </c>
      <c r="K8" s="8">
        <f t="shared" si="2"/>
        <v>1.0741389375364856</v>
      </c>
      <c r="L8" s="8">
        <f t="shared" si="2"/>
        <v>1.1033681765389083</v>
      </c>
      <c r="M8" s="9">
        <f>AVERAGE(C8:L8)</f>
        <v>1.1019363812929015</v>
      </c>
      <c r="N8" s="12">
        <f t="shared" si="0"/>
        <v>2.1633620275703463E-2</v>
      </c>
    </row>
    <row r="9" spans="1:14" ht="18" x14ac:dyDescent="0.25">
      <c r="A9" s="53">
        <v>75</v>
      </c>
      <c r="B9" s="1" t="s">
        <v>5</v>
      </c>
      <c r="C9" s="2">
        <v>182</v>
      </c>
      <c r="D9" s="2">
        <v>178</v>
      </c>
      <c r="E9" s="2">
        <v>179</v>
      </c>
      <c r="F9" s="2">
        <v>183</v>
      </c>
      <c r="G9" s="2">
        <v>178</v>
      </c>
      <c r="H9" s="2">
        <v>181</v>
      </c>
      <c r="I9" s="2">
        <v>181</v>
      </c>
      <c r="J9" s="2">
        <v>180</v>
      </c>
      <c r="K9" s="2">
        <v>183</v>
      </c>
      <c r="L9" s="2">
        <v>182</v>
      </c>
      <c r="M9" s="3">
        <f t="shared" ref="M9:M23" si="3">AVERAGE(C9:L9)</f>
        <v>180.7</v>
      </c>
      <c r="N9" s="10">
        <f t="shared" si="0"/>
        <v>1.7916472867168918</v>
      </c>
    </row>
    <row r="10" spans="1:14" ht="18" x14ac:dyDescent="0.25">
      <c r="A10" s="54"/>
      <c r="B10" s="4" t="s">
        <v>6</v>
      </c>
      <c r="C10" s="5">
        <v>160.1</v>
      </c>
      <c r="D10" s="5">
        <v>161.4</v>
      </c>
      <c r="E10" s="5">
        <v>159.19999999999999</v>
      </c>
      <c r="F10" s="5">
        <v>160.6</v>
      </c>
      <c r="G10" s="5">
        <v>161.69999999999999</v>
      </c>
      <c r="H10" s="5">
        <v>161.80000000000001</v>
      </c>
      <c r="I10" s="5">
        <v>161</v>
      </c>
      <c r="J10" s="5">
        <v>162.4</v>
      </c>
      <c r="K10" s="5">
        <v>160.30000000000001</v>
      </c>
      <c r="L10" s="5">
        <v>162.4</v>
      </c>
      <c r="M10" s="6">
        <f t="shared" si="3"/>
        <v>161.09</v>
      </c>
      <c r="N10" s="11">
        <f t="shared" si="0"/>
        <v>0.99141313285633248</v>
      </c>
    </row>
    <row r="11" spans="1:14" ht="17.25" x14ac:dyDescent="0.25">
      <c r="A11" s="55"/>
      <c r="B11" s="7" t="s">
        <v>7</v>
      </c>
      <c r="C11" s="8">
        <f>C9/C10</f>
        <v>1.1367895065584011</v>
      </c>
      <c r="D11" s="8">
        <f t="shared" ref="D11:L11" si="4">D9/D10</f>
        <v>1.1028500619578687</v>
      </c>
      <c r="E11" s="8">
        <f t="shared" si="4"/>
        <v>1.1243718592964824</v>
      </c>
      <c r="F11" s="8">
        <f t="shared" si="4"/>
        <v>1.1394769613947697</v>
      </c>
      <c r="G11" s="8">
        <f t="shared" si="4"/>
        <v>1.1008039579468152</v>
      </c>
      <c r="H11" s="8">
        <f t="shared" si="4"/>
        <v>1.1186650185414091</v>
      </c>
      <c r="I11" s="8">
        <f t="shared" si="4"/>
        <v>1.1242236024844721</v>
      </c>
      <c r="J11" s="8">
        <f t="shared" si="4"/>
        <v>1.1083743842364531</v>
      </c>
      <c r="K11" s="8">
        <f t="shared" si="4"/>
        <v>1.1416094822208358</v>
      </c>
      <c r="L11" s="8">
        <f t="shared" si="4"/>
        <v>1.1206896551724137</v>
      </c>
      <c r="M11" s="9">
        <f t="shared" si="3"/>
        <v>1.1217854489809924</v>
      </c>
      <c r="N11" s="12">
        <f t="shared" si="0"/>
        <v>1.3904330676117472E-2</v>
      </c>
    </row>
    <row r="12" spans="1:14" ht="18" x14ac:dyDescent="0.25">
      <c r="A12" s="53">
        <v>90</v>
      </c>
      <c r="B12" s="1" t="s">
        <v>5</v>
      </c>
      <c r="C12" s="2">
        <v>178</v>
      </c>
      <c r="D12" s="2">
        <v>177</v>
      </c>
      <c r="E12" s="2">
        <v>178</v>
      </c>
      <c r="F12" s="2">
        <v>177</v>
      </c>
      <c r="G12" s="2">
        <v>179</v>
      </c>
      <c r="H12" s="2">
        <v>175</v>
      </c>
      <c r="I12" s="2">
        <v>176</v>
      </c>
      <c r="J12" s="2">
        <v>178</v>
      </c>
      <c r="K12" s="2">
        <v>178</v>
      </c>
      <c r="L12" s="2">
        <v>175</v>
      </c>
      <c r="M12" s="3">
        <f t="shared" si="3"/>
        <v>177.1</v>
      </c>
      <c r="N12" s="10">
        <f t="shared" si="0"/>
        <v>1.3</v>
      </c>
    </row>
    <row r="13" spans="1:14" ht="18" x14ac:dyDescent="0.25">
      <c r="A13" s="54"/>
      <c r="B13" s="4" t="s">
        <v>6</v>
      </c>
      <c r="C13" s="5">
        <v>160.19999999999999</v>
      </c>
      <c r="D13" s="5">
        <v>156.9</v>
      </c>
      <c r="E13" s="5">
        <v>158.1</v>
      </c>
      <c r="F13" s="5">
        <v>157.9</v>
      </c>
      <c r="G13" s="5">
        <v>160</v>
      </c>
      <c r="H13" s="5">
        <v>158.1</v>
      </c>
      <c r="I13" s="5">
        <v>158.69999999999999</v>
      </c>
      <c r="J13" s="5">
        <v>159.4</v>
      </c>
      <c r="K13" s="5">
        <v>159.4</v>
      </c>
      <c r="L13" s="5">
        <v>160.19999999999999</v>
      </c>
      <c r="M13" s="6">
        <f t="shared" si="3"/>
        <v>158.89000000000004</v>
      </c>
      <c r="N13" s="11">
        <f t="shared" si="0"/>
        <v>1.0681292056675513</v>
      </c>
    </row>
    <row r="14" spans="1:14" ht="17.25" x14ac:dyDescent="0.25">
      <c r="A14" s="55"/>
      <c r="B14" s="7" t="s">
        <v>7</v>
      </c>
      <c r="C14" s="8">
        <f>C12/C13</f>
        <v>1.1111111111111112</v>
      </c>
      <c r="D14" s="8">
        <f t="shared" ref="D14:L14" si="5">D12/D13</f>
        <v>1.1281070745697896</v>
      </c>
      <c r="E14" s="8">
        <f t="shared" si="5"/>
        <v>1.1258697027197977</v>
      </c>
      <c r="F14" s="8">
        <f t="shared" si="5"/>
        <v>1.1209626345788473</v>
      </c>
      <c r="G14" s="8">
        <f t="shared" si="5"/>
        <v>1.1187499999999999</v>
      </c>
      <c r="H14" s="8">
        <f t="shared" si="5"/>
        <v>1.1068943706514864</v>
      </c>
      <c r="I14" s="8">
        <f t="shared" si="5"/>
        <v>1.1090107120352868</v>
      </c>
      <c r="J14" s="8">
        <f t="shared" si="5"/>
        <v>1.1166875784190715</v>
      </c>
      <c r="K14" s="8">
        <f t="shared" si="5"/>
        <v>1.1166875784190715</v>
      </c>
      <c r="L14" s="8">
        <f t="shared" si="5"/>
        <v>1.0923845193508115</v>
      </c>
      <c r="M14" s="9">
        <f t="shared" si="3"/>
        <v>1.1146465281855276</v>
      </c>
      <c r="N14" s="12">
        <f t="shared" si="0"/>
        <v>9.85983767596668E-3</v>
      </c>
    </row>
    <row r="15" spans="1:14" ht="18" x14ac:dyDescent="0.25">
      <c r="A15" s="53">
        <v>95</v>
      </c>
      <c r="B15" s="1" t="s">
        <v>5</v>
      </c>
      <c r="C15" s="2">
        <v>179</v>
      </c>
      <c r="D15" s="2">
        <v>179</v>
      </c>
      <c r="E15" s="2">
        <v>173</v>
      </c>
      <c r="F15" s="2">
        <v>179</v>
      </c>
      <c r="G15" s="2">
        <v>174</v>
      </c>
      <c r="H15" s="2">
        <v>175</v>
      </c>
      <c r="I15" s="2">
        <v>176</v>
      </c>
      <c r="J15" s="2">
        <v>175</v>
      </c>
      <c r="K15" s="2">
        <v>174</v>
      </c>
      <c r="L15" s="2">
        <v>174</v>
      </c>
      <c r="M15" s="3">
        <f t="shared" si="3"/>
        <v>175.8</v>
      </c>
      <c r="N15" s="10">
        <f t="shared" si="0"/>
        <v>2.2271057451320084</v>
      </c>
    </row>
    <row r="16" spans="1:14" ht="18" x14ac:dyDescent="0.25">
      <c r="A16" s="54"/>
      <c r="B16" s="4" t="s">
        <v>6</v>
      </c>
      <c r="C16" s="5">
        <v>157</v>
      </c>
      <c r="D16" s="5">
        <v>158.4</v>
      </c>
      <c r="E16" s="5">
        <v>158.1</v>
      </c>
      <c r="F16" s="5">
        <v>159.9</v>
      </c>
      <c r="G16" s="5">
        <v>156.80000000000001</v>
      </c>
      <c r="H16" s="5">
        <v>157.1</v>
      </c>
      <c r="I16" s="5">
        <v>156.69999999999999</v>
      </c>
      <c r="J16" s="5">
        <v>158.30000000000001</v>
      </c>
      <c r="K16" s="5">
        <v>157.30000000000001</v>
      </c>
      <c r="L16" s="5">
        <v>160.19999999999999</v>
      </c>
      <c r="M16" s="6">
        <f t="shared" si="3"/>
        <v>157.97999999999999</v>
      </c>
      <c r="N16" s="11">
        <f t="shared" si="0"/>
        <v>1.1889491158161469</v>
      </c>
    </row>
    <row r="17" spans="1:14" ht="17.25" x14ac:dyDescent="0.25">
      <c r="A17" s="55"/>
      <c r="B17" s="7" t="s">
        <v>7</v>
      </c>
      <c r="C17" s="8">
        <f>C15/C16</f>
        <v>1.1401273885350318</v>
      </c>
      <c r="D17" s="8">
        <f t="shared" ref="D17:L17" si="6">D15/D16</f>
        <v>1.130050505050505</v>
      </c>
      <c r="E17" s="8">
        <f t="shared" si="6"/>
        <v>1.0942441492726123</v>
      </c>
      <c r="F17" s="8">
        <f t="shared" si="6"/>
        <v>1.1194496560350218</v>
      </c>
      <c r="G17" s="8">
        <f t="shared" si="6"/>
        <v>1.1096938775510203</v>
      </c>
      <c r="H17" s="8">
        <f t="shared" si="6"/>
        <v>1.1139401654996817</v>
      </c>
      <c r="I17" s="8">
        <f t="shared" si="6"/>
        <v>1.1231652839821316</v>
      </c>
      <c r="J17" s="8">
        <f t="shared" si="6"/>
        <v>1.1054958938723942</v>
      </c>
      <c r="K17" s="8">
        <f t="shared" si="6"/>
        <v>1.1061665607120152</v>
      </c>
      <c r="L17" s="8">
        <f t="shared" si="6"/>
        <v>1.0861423220973783</v>
      </c>
      <c r="M17" s="9">
        <f t="shared" si="3"/>
        <v>1.1128475802607793</v>
      </c>
      <c r="N17" s="12">
        <f t="shared" si="0"/>
        <v>1.5359857850145335E-2</v>
      </c>
    </row>
    <row r="18" spans="1:14" ht="18" x14ac:dyDescent="0.25">
      <c r="A18" s="53">
        <v>99</v>
      </c>
      <c r="B18" s="1" t="s">
        <v>5</v>
      </c>
      <c r="C18" s="2">
        <v>172</v>
      </c>
      <c r="D18" s="2">
        <v>174</v>
      </c>
      <c r="E18" s="2">
        <v>177</v>
      </c>
      <c r="F18" s="2">
        <v>177</v>
      </c>
      <c r="G18" s="2">
        <v>174</v>
      </c>
      <c r="H18" s="2">
        <v>174</v>
      </c>
      <c r="I18" s="2">
        <v>179</v>
      </c>
      <c r="J18" s="2">
        <v>177</v>
      </c>
      <c r="K18" s="2">
        <v>174</v>
      </c>
      <c r="L18" s="2">
        <v>175</v>
      </c>
      <c r="M18" s="3">
        <f t="shared" si="3"/>
        <v>175.3</v>
      </c>
      <c r="N18" s="10">
        <f t="shared" si="0"/>
        <v>2.0024984394500787</v>
      </c>
    </row>
    <row r="19" spans="1:14" ht="18" x14ac:dyDescent="0.25">
      <c r="A19" s="54"/>
      <c r="B19" s="4" t="s">
        <v>6</v>
      </c>
      <c r="C19" s="5">
        <v>156.6</v>
      </c>
      <c r="D19" s="5">
        <v>155.19999999999999</v>
      </c>
      <c r="E19" s="5">
        <v>155.30000000000001</v>
      </c>
      <c r="F19" s="5">
        <v>155.30000000000001</v>
      </c>
      <c r="G19" s="5">
        <v>157.69999999999999</v>
      </c>
      <c r="H19" s="5">
        <v>157.1</v>
      </c>
      <c r="I19" s="5">
        <v>155.69999999999999</v>
      </c>
      <c r="J19" s="5">
        <v>156.5</v>
      </c>
      <c r="K19" s="5">
        <v>156.1</v>
      </c>
      <c r="L19" s="5">
        <v>154.69999999999999</v>
      </c>
      <c r="M19" s="6">
        <f t="shared" si="3"/>
        <v>156.01999999999998</v>
      </c>
      <c r="N19" s="11">
        <f t="shared" si="0"/>
        <v>0.90088845036441478</v>
      </c>
    </row>
    <row r="20" spans="1:14" ht="17.25" x14ac:dyDescent="0.25">
      <c r="A20" s="55"/>
      <c r="B20" s="7" t="s">
        <v>7</v>
      </c>
      <c r="C20" s="8">
        <f t="shared" ref="C20:L20" si="7">C18/C19</f>
        <v>1.0983397190293742</v>
      </c>
      <c r="D20" s="8">
        <f t="shared" si="7"/>
        <v>1.1211340206185567</v>
      </c>
      <c r="E20" s="8">
        <f t="shared" si="7"/>
        <v>1.1397295556986478</v>
      </c>
      <c r="F20" s="8">
        <f t="shared" si="7"/>
        <v>1.1397295556986478</v>
      </c>
      <c r="G20" s="8">
        <f t="shared" si="7"/>
        <v>1.1033608116677236</v>
      </c>
      <c r="H20" s="8">
        <f t="shared" si="7"/>
        <v>1.1075747931253979</v>
      </c>
      <c r="I20" s="8">
        <f t="shared" si="7"/>
        <v>1.1496467565831729</v>
      </c>
      <c r="J20" s="8">
        <f t="shared" si="7"/>
        <v>1.1309904153354633</v>
      </c>
      <c r="K20" s="8">
        <f t="shared" si="7"/>
        <v>1.1146700832799488</v>
      </c>
      <c r="L20" s="8">
        <f t="shared" si="7"/>
        <v>1.1312217194570136</v>
      </c>
      <c r="M20" s="9">
        <f t="shared" si="3"/>
        <v>1.1236397430493947</v>
      </c>
      <c r="N20" s="12">
        <f t="shared" si="0"/>
        <v>1.643712254368691E-2</v>
      </c>
    </row>
    <row r="21" spans="1:14" ht="18" x14ac:dyDescent="0.25">
      <c r="A21" s="53">
        <v>100</v>
      </c>
      <c r="B21" s="1" t="s">
        <v>5</v>
      </c>
      <c r="C21" s="2">
        <v>177</v>
      </c>
      <c r="D21" s="2">
        <v>178</v>
      </c>
      <c r="E21" s="2">
        <v>174</v>
      </c>
      <c r="F21" s="2">
        <v>171</v>
      </c>
      <c r="G21" s="2">
        <v>177</v>
      </c>
      <c r="H21" s="2">
        <v>173</v>
      </c>
      <c r="I21" s="2">
        <v>174</v>
      </c>
      <c r="J21" s="2">
        <v>173</v>
      </c>
      <c r="K21" s="2">
        <v>177</v>
      </c>
      <c r="L21" s="2">
        <v>172</v>
      </c>
      <c r="M21" s="3">
        <f t="shared" si="3"/>
        <v>174.6</v>
      </c>
      <c r="N21" s="10">
        <f t="shared" si="0"/>
        <v>2.3323807579381199</v>
      </c>
    </row>
    <row r="22" spans="1:14" ht="18" x14ac:dyDescent="0.25">
      <c r="A22" s="54"/>
      <c r="B22" s="4" t="s">
        <v>6</v>
      </c>
      <c r="C22" s="5">
        <v>154.5</v>
      </c>
      <c r="D22" s="5">
        <v>154.80000000000001</v>
      </c>
      <c r="E22" s="5">
        <v>155.1</v>
      </c>
      <c r="F22" s="5">
        <v>155.5</v>
      </c>
      <c r="G22" s="5">
        <v>156.5</v>
      </c>
      <c r="H22" s="5">
        <v>153.19999999999999</v>
      </c>
      <c r="I22" s="5">
        <v>155.5</v>
      </c>
      <c r="J22" s="5">
        <v>156.69999999999999</v>
      </c>
      <c r="K22" s="5">
        <v>155.5</v>
      </c>
      <c r="L22" s="5">
        <v>155.5</v>
      </c>
      <c r="M22" s="6">
        <f t="shared" si="3"/>
        <v>155.28</v>
      </c>
      <c r="N22" s="11">
        <f t="shared" si="0"/>
        <v>0.94318608980412788</v>
      </c>
    </row>
    <row r="23" spans="1:14" ht="17.25" x14ac:dyDescent="0.25">
      <c r="A23" s="55"/>
      <c r="B23" s="7" t="s">
        <v>7</v>
      </c>
      <c r="C23" s="8">
        <f t="shared" ref="C23:L23" si="8">C21/C22</f>
        <v>1.145631067961165</v>
      </c>
      <c r="D23" s="8">
        <f t="shared" si="8"/>
        <v>1.1498708010335916</v>
      </c>
      <c r="E23" s="8">
        <f t="shared" si="8"/>
        <v>1.1218568665377175</v>
      </c>
      <c r="F23" s="8">
        <f t="shared" si="8"/>
        <v>1.0996784565916398</v>
      </c>
      <c r="G23" s="8">
        <f t="shared" si="8"/>
        <v>1.1309904153354633</v>
      </c>
      <c r="H23" s="8">
        <f t="shared" si="8"/>
        <v>1.1292428198433422</v>
      </c>
      <c r="I23" s="8">
        <f t="shared" si="8"/>
        <v>1.1189710610932475</v>
      </c>
      <c r="J23" s="8">
        <f t="shared" si="8"/>
        <v>1.1040204211869815</v>
      </c>
      <c r="K23" s="8">
        <f t="shared" si="8"/>
        <v>1.1382636655948553</v>
      </c>
      <c r="L23" s="8">
        <f t="shared" si="8"/>
        <v>1.1061093247588425</v>
      </c>
      <c r="M23" s="9">
        <f t="shared" si="3"/>
        <v>1.1244634899936847</v>
      </c>
      <c r="N23" s="12">
        <f t="shared" si="0"/>
        <v>1.6599816238897298E-2</v>
      </c>
    </row>
  </sheetData>
  <mergeCells count="21">
    <mergeCell ref="B1:B2"/>
    <mergeCell ref="C1:C2"/>
    <mergeCell ref="D1:D2"/>
    <mergeCell ref="E1:E2"/>
    <mergeCell ref="F1:F2"/>
    <mergeCell ref="A15:A17"/>
    <mergeCell ref="A18:A20"/>
    <mergeCell ref="A21:A23"/>
    <mergeCell ref="M1:M2"/>
    <mergeCell ref="N1:N2"/>
    <mergeCell ref="A3:A5"/>
    <mergeCell ref="A6:A8"/>
    <mergeCell ref="A9:A11"/>
    <mergeCell ref="A12:A14"/>
    <mergeCell ref="G1:G2"/>
    <mergeCell ref="H1:H2"/>
    <mergeCell ref="I1:I2"/>
    <mergeCell ref="J1:J2"/>
    <mergeCell ref="K1:K2"/>
    <mergeCell ref="L1:L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7543-3971-470F-ADCC-2233D3E7F56A}">
  <dimension ref="A1:AJ33"/>
  <sheetViews>
    <sheetView tabSelected="1" topLeftCell="H1" workbookViewId="0">
      <selection activeCell="AC15" sqref="AC15:AE15"/>
    </sheetView>
  </sheetViews>
  <sheetFormatPr defaultRowHeight="15" x14ac:dyDescent="0.25"/>
  <cols>
    <col min="29" max="29" width="20.7109375" customWidth="1"/>
    <col min="30" max="30" width="24.5703125" customWidth="1"/>
    <col min="31" max="31" width="19.5703125" customWidth="1"/>
  </cols>
  <sheetData>
    <row r="1" spans="1:36" ht="17.25" x14ac:dyDescent="0.25">
      <c r="A1" s="79" t="s">
        <v>4</v>
      </c>
      <c r="B1" s="80"/>
      <c r="C1" s="80"/>
      <c r="D1" s="80">
        <v>50</v>
      </c>
      <c r="E1" s="80"/>
      <c r="F1" s="80"/>
      <c r="G1" s="80">
        <v>75</v>
      </c>
      <c r="H1" s="80"/>
      <c r="I1" s="80"/>
      <c r="J1" s="80">
        <v>90</v>
      </c>
      <c r="K1" s="80"/>
      <c r="L1" s="80"/>
      <c r="M1" s="80">
        <v>95</v>
      </c>
      <c r="N1" s="80"/>
      <c r="O1" s="80"/>
      <c r="P1" s="80">
        <v>99</v>
      </c>
      <c r="Q1" s="80"/>
      <c r="R1" s="80"/>
      <c r="S1" s="80">
        <v>100</v>
      </c>
      <c r="T1" s="80"/>
      <c r="U1" s="81"/>
    </row>
    <row r="2" spans="1:36" ht="18.75" x14ac:dyDescent="0.3">
      <c r="A2" s="49" t="s">
        <v>9</v>
      </c>
      <c r="B2" s="17" t="s">
        <v>10</v>
      </c>
      <c r="C2" s="17" t="s">
        <v>7</v>
      </c>
      <c r="D2" s="17" t="s">
        <v>9</v>
      </c>
      <c r="E2" s="17" t="s">
        <v>10</v>
      </c>
      <c r="F2" s="17" t="s">
        <v>7</v>
      </c>
      <c r="G2" s="17" t="s">
        <v>9</v>
      </c>
      <c r="H2" s="17" t="s">
        <v>10</v>
      </c>
      <c r="I2" s="17" t="s">
        <v>7</v>
      </c>
      <c r="J2" s="17" t="s">
        <v>9</v>
      </c>
      <c r="K2" s="17" t="s">
        <v>10</v>
      </c>
      <c r="L2" s="17" t="s">
        <v>7</v>
      </c>
      <c r="M2" s="17" t="s">
        <v>9</v>
      </c>
      <c r="N2" s="17" t="s">
        <v>10</v>
      </c>
      <c r="O2" s="17" t="s">
        <v>7</v>
      </c>
      <c r="P2" s="17" t="s">
        <v>9</v>
      </c>
      <c r="Q2" s="17" t="s">
        <v>10</v>
      </c>
      <c r="R2" s="17" t="s">
        <v>7</v>
      </c>
      <c r="S2" s="17" t="s">
        <v>9</v>
      </c>
      <c r="T2" s="17" t="s">
        <v>10</v>
      </c>
      <c r="U2" s="50" t="s">
        <v>7</v>
      </c>
      <c r="Z2" s="73" t="s">
        <v>11</v>
      </c>
      <c r="AA2" s="73"/>
      <c r="AB2" s="73"/>
      <c r="AC2" s="73"/>
      <c r="AD2" s="73"/>
      <c r="AE2" s="73"/>
    </row>
    <row r="3" spans="1:36" ht="17.25" x14ac:dyDescent="0.25">
      <c r="A3" s="51">
        <v>205</v>
      </c>
      <c r="B3" s="15">
        <v>190.2</v>
      </c>
      <c r="C3" s="16">
        <f t="shared" ref="C3:C12" si="0">A3/B3</f>
        <v>1.0778128286014721</v>
      </c>
      <c r="D3" s="14">
        <v>191</v>
      </c>
      <c r="E3" s="15">
        <v>169.2</v>
      </c>
      <c r="F3" s="16">
        <f t="shared" ref="F3:F12" si="1">D3/E3</f>
        <v>1.1288416075650118</v>
      </c>
      <c r="G3" s="14">
        <v>182</v>
      </c>
      <c r="H3" s="15">
        <v>160.1</v>
      </c>
      <c r="I3" s="16">
        <f t="shared" ref="I3:I12" si="2">G3/H3</f>
        <v>1.1367895065584011</v>
      </c>
      <c r="J3" s="14">
        <v>178</v>
      </c>
      <c r="K3" s="15">
        <v>160.19999999999999</v>
      </c>
      <c r="L3" s="16">
        <f t="shared" ref="L3:L12" si="3">J3/K3</f>
        <v>1.1111111111111112</v>
      </c>
      <c r="M3" s="14">
        <v>179</v>
      </c>
      <c r="N3" s="15">
        <v>157</v>
      </c>
      <c r="O3" s="16">
        <f t="shared" ref="O3:O12" si="4">M3/N3</f>
        <v>1.1401273885350318</v>
      </c>
      <c r="P3" s="14">
        <v>172</v>
      </c>
      <c r="Q3" s="15">
        <v>156.6</v>
      </c>
      <c r="R3" s="16">
        <f t="shared" ref="R3:R12" si="5">P3/Q3</f>
        <v>1.0983397190293742</v>
      </c>
      <c r="S3" s="14">
        <v>177</v>
      </c>
      <c r="T3" s="15">
        <v>154.5</v>
      </c>
      <c r="U3" s="19">
        <f t="shared" ref="U3:U12" si="6">S3/T3</f>
        <v>1.145631067961165</v>
      </c>
      <c r="Z3" s="79" t="s">
        <v>12</v>
      </c>
      <c r="AA3" s="80"/>
      <c r="AB3" s="81"/>
      <c r="AC3" s="79" t="s">
        <v>13</v>
      </c>
      <c r="AD3" s="80"/>
      <c r="AE3" s="81"/>
    </row>
    <row r="4" spans="1:36" ht="18" x14ac:dyDescent="0.25">
      <c r="A4" s="51">
        <v>201</v>
      </c>
      <c r="B4" s="15">
        <v>189.2</v>
      </c>
      <c r="C4" s="16">
        <f t="shared" si="0"/>
        <v>1.0623678646934462</v>
      </c>
      <c r="D4" s="14">
        <v>187</v>
      </c>
      <c r="E4" s="15">
        <v>170.2</v>
      </c>
      <c r="F4" s="16">
        <f t="shared" si="1"/>
        <v>1.0987074030552293</v>
      </c>
      <c r="G4" s="14">
        <v>178</v>
      </c>
      <c r="H4" s="15">
        <v>161.4</v>
      </c>
      <c r="I4" s="16">
        <f t="shared" si="2"/>
        <v>1.1028500619578687</v>
      </c>
      <c r="J4" s="14">
        <v>177</v>
      </c>
      <c r="K4" s="15">
        <v>156.9</v>
      </c>
      <c r="L4" s="16">
        <f t="shared" si="3"/>
        <v>1.1281070745697896</v>
      </c>
      <c r="M4" s="14">
        <v>179</v>
      </c>
      <c r="N4" s="15">
        <v>158.4</v>
      </c>
      <c r="O4" s="16">
        <f t="shared" si="4"/>
        <v>1.130050505050505</v>
      </c>
      <c r="P4" s="14">
        <v>174</v>
      </c>
      <c r="Q4" s="15">
        <v>155.19999999999999</v>
      </c>
      <c r="R4" s="16">
        <f t="shared" si="5"/>
        <v>1.1211340206185567</v>
      </c>
      <c r="S4" s="14">
        <v>178</v>
      </c>
      <c r="T4" s="15">
        <v>154.80000000000001</v>
      </c>
      <c r="U4" s="19">
        <f t="shared" si="6"/>
        <v>1.1498708010335916</v>
      </c>
      <c r="Z4" s="30" t="s">
        <v>14</v>
      </c>
      <c r="AA4" s="31" t="s">
        <v>15</v>
      </c>
      <c r="AB4" s="32" t="s">
        <v>7</v>
      </c>
      <c r="AC4" s="30" t="s">
        <v>26</v>
      </c>
      <c r="AD4" s="31" t="s">
        <v>27</v>
      </c>
      <c r="AE4" s="32" t="s">
        <v>28</v>
      </c>
    </row>
    <row r="5" spans="1:36" ht="16.5" x14ac:dyDescent="0.3">
      <c r="A5" s="51">
        <v>205</v>
      </c>
      <c r="B5" s="15">
        <v>185.1</v>
      </c>
      <c r="C5" s="16">
        <f t="shared" si="0"/>
        <v>1.1075094543490005</v>
      </c>
      <c r="D5" s="14">
        <v>192</v>
      </c>
      <c r="E5" s="15">
        <v>173.9</v>
      </c>
      <c r="F5" s="16">
        <f t="shared" si="1"/>
        <v>1.1040828062104657</v>
      </c>
      <c r="G5" s="14">
        <v>179</v>
      </c>
      <c r="H5" s="15">
        <v>159.19999999999999</v>
      </c>
      <c r="I5" s="16">
        <f t="shared" si="2"/>
        <v>1.1243718592964824</v>
      </c>
      <c r="J5" s="14">
        <v>178</v>
      </c>
      <c r="K5" s="15">
        <v>158.1</v>
      </c>
      <c r="L5" s="16">
        <f t="shared" si="3"/>
        <v>1.1258697027197977</v>
      </c>
      <c r="M5" s="14">
        <v>173</v>
      </c>
      <c r="N5" s="15">
        <v>158.1</v>
      </c>
      <c r="O5" s="16">
        <f t="shared" si="4"/>
        <v>1.0942441492726123</v>
      </c>
      <c r="P5" s="14">
        <v>177</v>
      </c>
      <c r="Q5" s="15">
        <v>155.30000000000001</v>
      </c>
      <c r="R5" s="16">
        <f t="shared" si="5"/>
        <v>1.1397295556986478</v>
      </c>
      <c r="S5" s="14">
        <v>174</v>
      </c>
      <c r="T5" s="15">
        <v>155.1</v>
      </c>
      <c r="U5" s="19">
        <f t="shared" si="6"/>
        <v>1.1218568665377175</v>
      </c>
      <c r="Y5" s="44" t="s">
        <v>19</v>
      </c>
      <c r="Z5" s="35">
        <f>AVERAGE(A3:A12)</f>
        <v>202.9</v>
      </c>
      <c r="AA5" s="36">
        <f t="shared" ref="AA5:AB5" si="7">AVERAGE(B3:B12)</f>
        <v>188.31</v>
      </c>
      <c r="AB5" s="36">
        <f t="shared" si="7"/>
        <v>1.0775880566353861</v>
      </c>
      <c r="AC5" s="43">
        <f>_xlfn.T.TEST(A3:A12,D3:D12,2,2)</f>
        <v>2.7684307335391109E-10</v>
      </c>
      <c r="AD5" s="37">
        <f t="shared" ref="AD5:AE5" si="8">_xlfn.T.TEST(B3:B12,E3:E12,2,2)</f>
        <v>1.4952934120898037E-13</v>
      </c>
      <c r="AE5" s="38">
        <f t="shared" si="8"/>
        <v>1.4221980096556305E-2</v>
      </c>
      <c r="AF5" s="22" t="s">
        <v>20</v>
      </c>
    </row>
    <row r="6" spans="1:36" ht="16.5" x14ac:dyDescent="0.3">
      <c r="A6" s="51">
        <v>199</v>
      </c>
      <c r="B6" s="15">
        <v>187.5</v>
      </c>
      <c r="C6" s="16">
        <f t="shared" si="0"/>
        <v>1.0613333333333332</v>
      </c>
      <c r="D6" s="14">
        <v>193</v>
      </c>
      <c r="E6" s="15">
        <v>169.3</v>
      </c>
      <c r="F6" s="16">
        <f t="shared" si="1"/>
        <v>1.1399881866509154</v>
      </c>
      <c r="G6" s="14">
        <v>183</v>
      </c>
      <c r="H6" s="15">
        <v>160.6</v>
      </c>
      <c r="I6" s="16">
        <f t="shared" si="2"/>
        <v>1.1394769613947697</v>
      </c>
      <c r="J6" s="14">
        <v>177</v>
      </c>
      <c r="K6" s="15">
        <v>157.9</v>
      </c>
      <c r="L6" s="16">
        <f t="shared" si="3"/>
        <v>1.1209626345788473</v>
      </c>
      <c r="M6" s="14">
        <v>179</v>
      </c>
      <c r="N6" s="15">
        <v>159.9</v>
      </c>
      <c r="O6" s="16">
        <f t="shared" si="4"/>
        <v>1.1194496560350218</v>
      </c>
      <c r="P6" s="14">
        <v>177</v>
      </c>
      <c r="Q6" s="15">
        <v>155.30000000000001</v>
      </c>
      <c r="R6" s="16">
        <f t="shared" si="5"/>
        <v>1.1397295556986478</v>
      </c>
      <c r="S6" s="14">
        <v>171</v>
      </c>
      <c r="T6" s="15">
        <v>155.5</v>
      </c>
      <c r="U6" s="19">
        <f t="shared" si="6"/>
        <v>1.0996784565916398</v>
      </c>
      <c r="Y6" s="45">
        <v>50</v>
      </c>
      <c r="Z6" s="18">
        <f>AVERAGE(D3:D12)</f>
        <v>188.7</v>
      </c>
      <c r="AA6" s="15">
        <f>AVERAGE(E3:E12)</f>
        <v>171.26999999999998</v>
      </c>
      <c r="AB6" s="15">
        <f>AVERAGE(F3:F12)</f>
        <v>1.1019363812929015</v>
      </c>
      <c r="AC6" s="20">
        <f>_xlfn.T.TEST(D3:D12,G3:G12,2,2)</f>
        <v>1.0044457953795382E-6</v>
      </c>
      <c r="AD6" s="33">
        <f t="shared" ref="AD6:AE6" si="9">_xlfn.T.TEST(E3:E12,H3:H12,2,2)</f>
        <v>6.9630200594147286E-11</v>
      </c>
      <c r="AE6" s="21">
        <f t="shared" si="9"/>
        <v>3.2587411497531728E-2</v>
      </c>
      <c r="AF6" s="22" t="s">
        <v>21</v>
      </c>
    </row>
    <row r="7" spans="1:36" ht="16.5" x14ac:dyDescent="0.3">
      <c r="A7" s="51">
        <v>205</v>
      </c>
      <c r="B7" s="15">
        <v>186.1</v>
      </c>
      <c r="C7" s="16">
        <f t="shared" si="0"/>
        <v>1.1015583019881785</v>
      </c>
      <c r="D7" s="14">
        <v>190</v>
      </c>
      <c r="E7" s="15">
        <v>169.5</v>
      </c>
      <c r="F7" s="16">
        <f t="shared" si="1"/>
        <v>1.1209439528023599</v>
      </c>
      <c r="G7" s="14">
        <v>178</v>
      </c>
      <c r="H7" s="15">
        <v>161.69999999999999</v>
      </c>
      <c r="I7" s="16">
        <f t="shared" si="2"/>
        <v>1.1008039579468152</v>
      </c>
      <c r="J7" s="14">
        <v>179</v>
      </c>
      <c r="K7" s="15">
        <v>160</v>
      </c>
      <c r="L7" s="16">
        <f t="shared" si="3"/>
        <v>1.1187499999999999</v>
      </c>
      <c r="M7" s="14">
        <v>174</v>
      </c>
      <c r="N7" s="15">
        <v>156.80000000000001</v>
      </c>
      <c r="O7" s="16">
        <f t="shared" si="4"/>
        <v>1.1096938775510203</v>
      </c>
      <c r="P7" s="14">
        <v>174</v>
      </c>
      <c r="Q7" s="15">
        <v>157.69999999999999</v>
      </c>
      <c r="R7" s="16">
        <f t="shared" si="5"/>
        <v>1.1033608116677236</v>
      </c>
      <c r="S7" s="14">
        <v>177</v>
      </c>
      <c r="T7" s="15">
        <v>156.5</v>
      </c>
      <c r="U7" s="19">
        <f t="shared" si="6"/>
        <v>1.1309904153354633</v>
      </c>
      <c r="Y7" s="45">
        <v>75</v>
      </c>
      <c r="Z7" s="18">
        <f>AVERAGE(G3:G12)</f>
        <v>180.7</v>
      </c>
      <c r="AA7" s="15">
        <f>AVERAGE(H3:H12)</f>
        <v>161.09</v>
      </c>
      <c r="AB7" s="15">
        <f>AVERAGE(I3:I12)</f>
        <v>1.1217854489809924</v>
      </c>
      <c r="AC7" s="20">
        <f>_xlfn.T.TEST(G3:G12,J3:J12,2,2)</f>
        <v>1.20734086746394E-4</v>
      </c>
      <c r="AD7" s="33">
        <f t="shared" ref="AD7:AE7" si="10">_xlfn.T.TEST(H3:H12,K3:K12,2,2)</f>
        <v>2.5993472745325873E-4</v>
      </c>
      <c r="AE7" s="21">
        <f t="shared" si="10"/>
        <v>0.22501456749772558</v>
      </c>
      <c r="AF7" s="22" t="s">
        <v>23</v>
      </c>
    </row>
    <row r="8" spans="1:36" ht="16.5" x14ac:dyDescent="0.3">
      <c r="A8" s="51">
        <v>203</v>
      </c>
      <c r="B8" s="15">
        <v>188.9</v>
      </c>
      <c r="C8" s="16">
        <f t="shared" si="0"/>
        <v>1.0746426680783483</v>
      </c>
      <c r="D8" s="14">
        <v>188</v>
      </c>
      <c r="E8" s="15">
        <v>175.6</v>
      </c>
      <c r="F8" s="16">
        <f t="shared" si="1"/>
        <v>1.070615034168565</v>
      </c>
      <c r="G8" s="14">
        <v>181</v>
      </c>
      <c r="H8" s="15">
        <v>161.80000000000001</v>
      </c>
      <c r="I8" s="16">
        <f t="shared" si="2"/>
        <v>1.1186650185414091</v>
      </c>
      <c r="J8" s="14">
        <v>175</v>
      </c>
      <c r="K8" s="15">
        <v>158.1</v>
      </c>
      <c r="L8" s="16">
        <f t="shared" si="3"/>
        <v>1.1068943706514864</v>
      </c>
      <c r="M8" s="14">
        <v>175</v>
      </c>
      <c r="N8" s="15">
        <v>157.1</v>
      </c>
      <c r="O8" s="16">
        <f t="shared" si="4"/>
        <v>1.1139401654996817</v>
      </c>
      <c r="P8" s="14">
        <v>174</v>
      </c>
      <c r="Q8" s="15">
        <v>157.1</v>
      </c>
      <c r="R8" s="16">
        <f t="shared" si="5"/>
        <v>1.1075747931253979</v>
      </c>
      <c r="S8" s="14">
        <v>173</v>
      </c>
      <c r="T8" s="15">
        <v>153.19999999999999</v>
      </c>
      <c r="U8" s="19">
        <f t="shared" si="6"/>
        <v>1.1292428198433422</v>
      </c>
      <c r="Y8" s="45">
        <v>90</v>
      </c>
      <c r="Z8" s="18">
        <f>AVERAGE(J3:J12)</f>
        <v>177.1</v>
      </c>
      <c r="AA8" s="15">
        <f>AVERAGE(K3:K12)</f>
        <v>158.89000000000004</v>
      </c>
      <c r="AB8" s="15">
        <f>AVERAGE(L3:L12)</f>
        <v>1.1146465281855276</v>
      </c>
      <c r="AC8" s="20">
        <f>_xlfn.T.TEST(J3:J12,M3:M12,2,2)</f>
        <v>0.14780247732163498</v>
      </c>
      <c r="AD8" s="33">
        <f t="shared" ref="AD8:AE8" si="11">_xlfn.T.TEST(K3:K12,N3:N12,2,2)</f>
        <v>0.10480832105768</v>
      </c>
      <c r="AE8" s="21">
        <f t="shared" si="11"/>
        <v>0.77085659020291553</v>
      </c>
    </row>
    <row r="9" spans="1:36" ht="16.5" x14ac:dyDescent="0.3">
      <c r="A9" s="51">
        <v>204</v>
      </c>
      <c r="B9" s="15">
        <v>190</v>
      </c>
      <c r="C9" s="16">
        <f t="shared" si="0"/>
        <v>1.0736842105263158</v>
      </c>
      <c r="D9" s="14">
        <v>186</v>
      </c>
      <c r="E9" s="15">
        <v>171.6</v>
      </c>
      <c r="F9" s="16">
        <f t="shared" si="1"/>
        <v>1.083916083916084</v>
      </c>
      <c r="G9" s="14">
        <v>181</v>
      </c>
      <c r="H9" s="15">
        <v>161</v>
      </c>
      <c r="I9" s="16">
        <f t="shared" si="2"/>
        <v>1.1242236024844721</v>
      </c>
      <c r="J9" s="14">
        <v>176</v>
      </c>
      <c r="K9" s="15">
        <v>158.69999999999999</v>
      </c>
      <c r="L9" s="16">
        <f t="shared" si="3"/>
        <v>1.1090107120352868</v>
      </c>
      <c r="M9" s="14">
        <v>176</v>
      </c>
      <c r="N9" s="15">
        <v>156.69999999999999</v>
      </c>
      <c r="O9" s="16">
        <f t="shared" si="4"/>
        <v>1.1231652839821316</v>
      </c>
      <c r="P9" s="14">
        <v>179</v>
      </c>
      <c r="Q9" s="15">
        <v>155.69999999999999</v>
      </c>
      <c r="R9" s="16">
        <f t="shared" si="5"/>
        <v>1.1496467565831729</v>
      </c>
      <c r="S9" s="14">
        <v>174</v>
      </c>
      <c r="T9" s="15">
        <v>155.5</v>
      </c>
      <c r="U9" s="19">
        <f t="shared" si="6"/>
        <v>1.1189710610932475</v>
      </c>
      <c r="X9" s="25"/>
      <c r="Y9" s="45">
        <v>95</v>
      </c>
      <c r="Z9" s="18">
        <f>AVERAGE(M3:M12)</f>
        <v>175.8</v>
      </c>
      <c r="AA9" s="15">
        <f>AVERAGE(N3:N12)</f>
        <v>157.97999999999999</v>
      </c>
      <c r="AB9" s="15">
        <f>AVERAGE(O3:O12)</f>
        <v>1.1128475802607793</v>
      </c>
      <c r="AC9" s="20">
        <f>_xlfn.T.TEST(M3:M12,P3:P12,2,2)</f>
        <v>0.62255593713146551</v>
      </c>
      <c r="AD9" s="33">
        <f t="shared" ref="AD9:AE9" si="12">_xlfn.T.TEST(N3:N12,Q3:Q12,2,2)</f>
        <v>9.5612113712799471E-4</v>
      </c>
      <c r="AE9" s="21">
        <f t="shared" si="12"/>
        <v>0.16726818761054268</v>
      </c>
      <c r="AF9" s="25"/>
      <c r="AG9" s="25"/>
      <c r="AH9" s="25"/>
      <c r="AI9" s="25"/>
      <c r="AJ9" s="25"/>
    </row>
    <row r="10" spans="1:36" ht="16.5" x14ac:dyDescent="0.3">
      <c r="A10" s="51">
        <v>201</v>
      </c>
      <c r="B10" s="15">
        <v>189.3</v>
      </c>
      <c r="C10" s="16">
        <f t="shared" si="0"/>
        <v>1.0618066561014263</v>
      </c>
      <c r="D10" s="14">
        <v>186</v>
      </c>
      <c r="E10" s="15">
        <v>169.9</v>
      </c>
      <c r="F10" s="16">
        <f t="shared" si="1"/>
        <v>1.0947616244849911</v>
      </c>
      <c r="G10" s="14">
        <v>180</v>
      </c>
      <c r="H10" s="15">
        <v>162.4</v>
      </c>
      <c r="I10" s="16">
        <f t="shared" si="2"/>
        <v>1.1083743842364531</v>
      </c>
      <c r="J10" s="14">
        <v>178</v>
      </c>
      <c r="K10" s="15">
        <v>159.4</v>
      </c>
      <c r="L10" s="16">
        <f t="shared" si="3"/>
        <v>1.1166875784190715</v>
      </c>
      <c r="M10" s="14">
        <v>175</v>
      </c>
      <c r="N10" s="15">
        <v>158.30000000000001</v>
      </c>
      <c r="O10" s="16">
        <f t="shared" si="4"/>
        <v>1.1054958938723942</v>
      </c>
      <c r="P10" s="14">
        <v>177</v>
      </c>
      <c r="Q10" s="15">
        <v>156.5</v>
      </c>
      <c r="R10" s="16">
        <f t="shared" si="5"/>
        <v>1.1309904153354633</v>
      </c>
      <c r="S10" s="14">
        <v>173</v>
      </c>
      <c r="T10" s="15">
        <v>156.69999999999999</v>
      </c>
      <c r="U10" s="19">
        <f t="shared" si="6"/>
        <v>1.1040204211869815</v>
      </c>
      <c r="X10" s="25"/>
      <c r="Y10" s="45">
        <v>99</v>
      </c>
      <c r="Z10" s="18">
        <f>AVERAGE(P3:P12)</f>
        <v>175.3</v>
      </c>
      <c r="AA10" s="15">
        <f>AVERAGE(Q3:Q12)</f>
        <v>156.01999999999998</v>
      </c>
      <c r="AB10" s="15">
        <f>AVERAGE(R3:R12)</f>
        <v>1.1236397430493947</v>
      </c>
      <c r="AC10" s="20">
        <f>_xlfn.T.TEST(P3:P12,S3:S12,2,2)</f>
        <v>0.50322345917614819</v>
      </c>
      <c r="AD10" s="33">
        <f t="shared" ref="AD10:AE10" si="13">_xlfn.T.TEST(Q3:Q12,T3:T12,2,2)</f>
        <v>0.10595139429439032</v>
      </c>
      <c r="AE10" s="21">
        <f t="shared" si="13"/>
        <v>0.91692274746482005</v>
      </c>
      <c r="AF10" s="27" t="s">
        <v>24</v>
      </c>
      <c r="AG10" s="25"/>
      <c r="AH10" s="25"/>
      <c r="AI10" s="25"/>
      <c r="AJ10" s="25"/>
    </row>
    <row r="11" spans="1:36" ht="16.5" x14ac:dyDescent="0.3">
      <c r="A11" s="51">
        <v>202</v>
      </c>
      <c r="B11" s="15">
        <v>189.7</v>
      </c>
      <c r="C11" s="16">
        <f t="shared" si="0"/>
        <v>1.0648392198207697</v>
      </c>
      <c r="D11" s="14">
        <v>184</v>
      </c>
      <c r="E11" s="15">
        <v>171.3</v>
      </c>
      <c r="F11" s="16">
        <f t="shared" si="1"/>
        <v>1.0741389375364856</v>
      </c>
      <c r="G11" s="14">
        <v>183</v>
      </c>
      <c r="H11" s="15">
        <v>160.30000000000001</v>
      </c>
      <c r="I11" s="16">
        <f t="shared" si="2"/>
        <v>1.1416094822208358</v>
      </c>
      <c r="J11" s="14">
        <v>178</v>
      </c>
      <c r="K11" s="15">
        <v>159.4</v>
      </c>
      <c r="L11" s="16">
        <f t="shared" si="3"/>
        <v>1.1166875784190715</v>
      </c>
      <c r="M11" s="14">
        <v>174</v>
      </c>
      <c r="N11" s="15">
        <v>157.30000000000001</v>
      </c>
      <c r="O11" s="16">
        <f t="shared" si="4"/>
        <v>1.1061665607120152</v>
      </c>
      <c r="P11" s="14">
        <v>174</v>
      </c>
      <c r="Q11" s="15">
        <v>156.1</v>
      </c>
      <c r="R11" s="16">
        <f t="shared" si="5"/>
        <v>1.1146700832799488</v>
      </c>
      <c r="S11" s="14">
        <v>177</v>
      </c>
      <c r="T11" s="15">
        <v>155.5</v>
      </c>
      <c r="U11" s="19">
        <f t="shared" si="6"/>
        <v>1.1382636655948553</v>
      </c>
      <c r="X11" s="25"/>
      <c r="Y11" s="46">
        <v>100</v>
      </c>
      <c r="Z11" s="23">
        <f>AVERAGE(S3:S12)</f>
        <v>174.6</v>
      </c>
      <c r="AA11" s="24">
        <f>AVERAGE(T3:T12)</f>
        <v>155.28</v>
      </c>
      <c r="AB11" s="24">
        <f>AVERAGE(U3:U12)</f>
        <v>1.1244634899936847</v>
      </c>
      <c r="AC11" s="47"/>
      <c r="AD11" s="41"/>
      <c r="AE11" s="42"/>
      <c r="AF11" s="25"/>
      <c r="AG11" s="25"/>
      <c r="AH11" s="25"/>
      <c r="AI11" s="25"/>
      <c r="AJ11" s="25"/>
    </row>
    <row r="12" spans="1:36" ht="16.5" x14ac:dyDescent="0.25">
      <c r="A12" s="51">
        <v>204</v>
      </c>
      <c r="B12" s="15">
        <v>187.1</v>
      </c>
      <c r="C12" s="16">
        <f t="shared" si="0"/>
        <v>1.0903260288615715</v>
      </c>
      <c r="D12" s="14">
        <v>190</v>
      </c>
      <c r="E12" s="15">
        <v>172.2</v>
      </c>
      <c r="F12" s="16">
        <f t="shared" si="1"/>
        <v>1.1033681765389083</v>
      </c>
      <c r="G12" s="14">
        <v>182</v>
      </c>
      <c r="H12" s="15">
        <v>162.4</v>
      </c>
      <c r="I12" s="16">
        <f t="shared" si="2"/>
        <v>1.1206896551724137</v>
      </c>
      <c r="J12" s="14">
        <v>175</v>
      </c>
      <c r="K12" s="15">
        <v>160.19999999999999</v>
      </c>
      <c r="L12" s="16">
        <f t="shared" si="3"/>
        <v>1.0923845193508115</v>
      </c>
      <c r="M12" s="14">
        <v>174</v>
      </c>
      <c r="N12" s="15">
        <v>160.19999999999999</v>
      </c>
      <c r="O12" s="16">
        <f t="shared" si="4"/>
        <v>1.0861423220973783</v>
      </c>
      <c r="P12" s="14">
        <v>175</v>
      </c>
      <c r="Q12" s="15">
        <v>154.69999999999999</v>
      </c>
      <c r="R12" s="16">
        <f t="shared" si="5"/>
        <v>1.1312217194570136</v>
      </c>
      <c r="S12" s="14">
        <v>172</v>
      </c>
      <c r="T12" s="15">
        <v>155.5</v>
      </c>
      <c r="U12" s="19">
        <f t="shared" si="6"/>
        <v>1.1061093247588425</v>
      </c>
      <c r="X12" s="25"/>
      <c r="Y12" s="26"/>
      <c r="Z12" s="28"/>
      <c r="AA12" s="28"/>
      <c r="AB12" s="28"/>
      <c r="AC12" s="29"/>
      <c r="AD12" s="29"/>
      <c r="AE12" s="29"/>
      <c r="AF12" s="27"/>
      <c r="AG12" s="25"/>
      <c r="AH12" s="25"/>
      <c r="AI12" s="25"/>
      <c r="AJ12" s="25"/>
    </row>
    <row r="13" spans="1:36" ht="16.5" x14ac:dyDescent="0.3">
      <c r="A13" s="39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40"/>
      <c r="X13" s="25"/>
      <c r="Z13" s="73" t="s">
        <v>8</v>
      </c>
      <c r="AA13" s="73"/>
      <c r="AB13" s="73"/>
      <c r="AC13" s="73"/>
      <c r="AD13" s="73"/>
      <c r="AE13" s="73"/>
      <c r="AF13" s="27"/>
      <c r="AG13" s="25"/>
      <c r="AH13" s="25"/>
      <c r="AI13" s="25"/>
      <c r="AJ13" s="25"/>
    </row>
    <row r="14" spans="1:36" ht="17.25" x14ac:dyDescent="0.25">
      <c r="A14" s="90" t="s">
        <v>17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2"/>
      <c r="X14" s="25"/>
      <c r="Z14" s="79" t="s">
        <v>12</v>
      </c>
      <c r="AA14" s="80"/>
      <c r="AB14" s="81"/>
      <c r="AC14" s="79" t="s">
        <v>13</v>
      </c>
      <c r="AD14" s="80"/>
      <c r="AE14" s="81"/>
      <c r="AF14" s="25"/>
      <c r="AG14" s="25"/>
      <c r="AH14" s="25"/>
      <c r="AI14" s="25"/>
      <c r="AJ14" s="25"/>
    </row>
    <row r="15" spans="1:36" ht="17.25" x14ac:dyDescent="0.3">
      <c r="A15" s="89">
        <v>-3.3300000000000003E-2</v>
      </c>
      <c r="B15" s="66"/>
      <c r="C15" s="66"/>
      <c r="D15" s="66">
        <v>0.31219999999999998</v>
      </c>
      <c r="E15" s="66"/>
      <c r="F15" s="66"/>
      <c r="G15" s="66">
        <v>0.52629999999999999</v>
      </c>
      <c r="H15" s="66"/>
      <c r="I15" s="66"/>
      <c r="J15" s="66">
        <v>0.59599999999999997</v>
      </c>
      <c r="K15" s="66"/>
      <c r="L15" s="66"/>
      <c r="M15" s="66">
        <v>0.61850000000000005</v>
      </c>
      <c r="N15" s="66"/>
      <c r="O15" s="66"/>
      <c r="P15" s="66">
        <v>0.62880000000000003</v>
      </c>
      <c r="Q15" s="66"/>
      <c r="R15" s="66"/>
      <c r="S15" s="66">
        <v>0.63100000000000001</v>
      </c>
      <c r="T15" s="66"/>
      <c r="U15" s="85"/>
      <c r="X15" s="25"/>
      <c r="Z15" s="82" t="s">
        <v>16</v>
      </c>
      <c r="AA15" s="83"/>
      <c r="AB15" s="84"/>
      <c r="AC15" s="97" t="s">
        <v>25</v>
      </c>
      <c r="AD15" s="98"/>
      <c r="AE15" s="99"/>
      <c r="AF15" s="25"/>
      <c r="AG15" s="25"/>
      <c r="AH15" s="25"/>
      <c r="AI15" s="25"/>
      <c r="AJ15" s="25"/>
    </row>
    <row r="16" spans="1:36" ht="16.5" x14ac:dyDescent="0.3">
      <c r="A16" s="89">
        <v>-3.3099999999999997E-2</v>
      </c>
      <c r="B16" s="66"/>
      <c r="C16" s="66"/>
      <c r="D16" s="66">
        <v>0.30959999999999999</v>
      </c>
      <c r="E16" s="66"/>
      <c r="F16" s="66"/>
      <c r="G16" s="66">
        <v>0.53500000000000003</v>
      </c>
      <c r="H16" s="66"/>
      <c r="I16" s="66"/>
      <c r="J16" s="66">
        <v>0.59740000000000004</v>
      </c>
      <c r="K16" s="66"/>
      <c r="L16" s="66"/>
      <c r="M16" s="66">
        <v>0.61709999999999998</v>
      </c>
      <c r="N16" s="66"/>
      <c r="O16" s="66"/>
      <c r="P16" s="66">
        <v>0.62560000000000004</v>
      </c>
      <c r="Q16" s="66"/>
      <c r="R16" s="66"/>
      <c r="S16" s="66">
        <v>0.63</v>
      </c>
      <c r="T16" s="66"/>
      <c r="U16" s="85"/>
      <c r="X16" s="25"/>
      <c r="Y16" s="44" t="s">
        <v>19</v>
      </c>
      <c r="Z16" s="77">
        <f>AVERAGE(A15:C17)</f>
        <v>-3.3099999999999997E-2</v>
      </c>
      <c r="AA16" s="78"/>
      <c r="AB16" s="96"/>
      <c r="AC16" s="70">
        <f>_xlfn.T.TEST(A15:C17,D15:F17,2,2)</f>
        <v>1.4247972489096002E-10</v>
      </c>
      <c r="AD16" s="71"/>
      <c r="AE16" s="72"/>
      <c r="AF16" s="22" t="s">
        <v>20</v>
      </c>
      <c r="AG16" s="25"/>
      <c r="AH16" s="25"/>
      <c r="AI16" s="25"/>
      <c r="AJ16" s="25"/>
    </row>
    <row r="17" spans="1:36" ht="16.5" x14ac:dyDescent="0.3">
      <c r="A17" s="89">
        <v>-3.2899999999999999E-2</v>
      </c>
      <c r="B17" s="66"/>
      <c r="C17" s="66"/>
      <c r="D17" s="66">
        <v>0.31090000000000001</v>
      </c>
      <c r="E17" s="66"/>
      <c r="F17" s="66"/>
      <c r="G17" s="66">
        <v>0.52700000000000002</v>
      </c>
      <c r="H17" s="66"/>
      <c r="I17" s="66"/>
      <c r="J17" s="66">
        <v>0.59870000000000001</v>
      </c>
      <c r="K17" s="66"/>
      <c r="L17" s="66"/>
      <c r="M17" s="66">
        <v>0.61629999999999996</v>
      </c>
      <c r="N17" s="66"/>
      <c r="O17" s="66"/>
      <c r="P17" s="66">
        <v>0.62629999999999997</v>
      </c>
      <c r="Q17" s="66"/>
      <c r="R17" s="66"/>
      <c r="S17" s="66">
        <v>0.63260000000000005</v>
      </c>
      <c r="T17" s="66"/>
      <c r="U17" s="85"/>
      <c r="X17" s="25"/>
      <c r="Y17" s="45">
        <v>50</v>
      </c>
      <c r="Z17" s="93">
        <f>AVERAGE(D15:F17)</f>
        <v>0.31089999999999995</v>
      </c>
      <c r="AA17" s="94"/>
      <c r="AB17" s="95"/>
      <c r="AC17" s="60">
        <f>_xlfn.T.TEST(D15:F17,G15:I17,2,2)</f>
        <v>1.8325797793007599E-7</v>
      </c>
      <c r="AD17" s="61"/>
      <c r="AE17" s="62"/>
      <c r="AF17" s="22" t="s">
        <v>21</v>
      </c>
      <c r="AG17" s="25"/>
      <c r="AH17" s="25"/>
      <c r="AI17" s="25"/>
      <c r="AJ17" s="25"/>
    </row>
    <row r="18" spans="1:36" ht="17.25" x14ac:dyDescent="0.3">
      <c r="A18" s="90" t="s">
        <v>18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2"/>
      <c r="X18" s="25"/>
      <c r="Y18" s="45">
        <v>75</v>
      </c>
      <c r="Z18" s="93">
        <f>AVERAGE(G15:I17)</f>
        <v>0.52943333333333342</v>
      </c>
      <c r="AA18" s="94"/>
      <c r="AB18" s="95"/>
      <c r="AC18" s="60">
        <f>_xlfn.T.TEST(J15:L17,G15:I17,2,2)</f>
        <v>1.9618669332851647E-5</v>
      </c>
      <c r="AD18" s="61"/>
      <c r="AE18" s="62"/>
      <c r="AF18" s="22" t="s">
        <v>23</v>
      </c>
      <c r="AG18" s="25"/>
      <c r="AH18" s="25"/>
      <c r="AI18" s="25"/>
      <c r="AJ18" s="25"/>
    </row>
    <row r="19" spans="1:36" ht="16.5" x14ac:dyDescent="0.3">
      <c r="A19" s="89">
        <v>6.1000000000000004E-3</v>
      </c>
      <c r="B19" s="66"/>
      <c r="C19" s="66"/>
      <c r="D19" s="66">
        <v>0.39223999999999998</v>
      </c>
      <c r="E19" s="66"/>
      <c r="F19" s="66"/>
      <c r="G19" s="66">
        <v>0.62841999999999998</v>
      </c>
      <c r="H19" s="66"/>
      <c r="I19" s="66"/>
      <c r="J19" s="66">
        <v>0.66971999999999998</v>
      </c>
      <c r="K19" s="66"/>
      <c r="L19" s="66"/>
      <c r="M19" s="66">
        <v>0.70960999999999996</v>
      </c>
      <c r="N19" s="66"/>
      <c r="O19" s="66"/>
      <c r="P19" s="66">
        <v>0.78818999999999995</v>
      </c>
      <c r="Q19" s="66"/>
      <c r="R19" s="66"/>
      <c r="S19" s="66">
        <v>0.81269999999999998</v>
      </c>
      <c r="T19" s="66"/>
      <c r="U19" s="85"/>
      <c r="X19" s="25"/>
      <c r="Y19" s="45">
        <v>90</v>
      </c>
      <c r="Z19" s="93">
        <f>AVERAGE(J15:L17)</f>
        <v>0.59736666666666671</v>
      </c>
      <c r="AA19" s="94"/>
      <c r="AB19" s="95"/>
      <c r="AC19" s="60">
        <f>_xlfn.T.TEST(M15:O17,J15:L17,2,2)</f>
        <v>3.895591164525793E-5</v>
      </c>
      <c r="AD19" s="61"/>
      <c r="AE19" s="62"/>
      <c r="AG19" s="25"/>
      <c r="AH19" s="25"/>
      <c r="AI19" s="25"/>
      <c r="AJ19" s="25"/>
    </row>
    <row r="20" spans="1:36" ht="16.5" x14ac:dyDescent="0.3">
      <c r="A20" s="89">
        <v>5.7099999999999998E-3</v>
      </c>
      <c r="B20" s="66"/>
      <c r="C20" s="66"/>
      <c r="D20" s="66">
        <v>0.38983000000000001</v>
      </c>
      <c r="E20" s="66"/>
      <c r="F20" s="66"/>
      <c r="G20" s="66">
        <v>0.62053000000000003</v>
      </c>
      <c r="H20" s="66"/>
      <c r="I20" s="66"/>
      <c r="J20" s="66">
        <v>0.68152000000000001</v>
      </c>
      <c r="K20" s="66"/>
      <c r="L20" s="66"/>
      <c r="M20" s="66">
        <v>0.71426000000000001</v>
      </c>
      <c r="N20" s="66"/>
      <c r="O20" s="66"/>
      <c r="P20" s="66">
        <v>0.78198000000000001</v>
      </c>
      <c r="Q20" s="66"/>
      <c r="R20" s="66"/>
      <c r="S20" s="66">
        <v>0.81949000000000005</v>
      </c>
      <c r="T20" s="66"/>
      <c r="U20" s="85"/>
      <c r="X20" s="25"/>
      <c r="Y20" s="45">
        <v>95</v>
      </c>
      <c r="Z20" s="93">
        <f>AVERAGE(M15:O17)</f>
        <v>0.61730000000000007</v>
      </c>
      <c r="AA20" s="94"/>
      <c r="AB20" s="95"/>
      <c r="AC20" s="60">
        <f>_xlfn.T.TEST(P15:R17,M15:O17,2,2)</f>
        <v>1.1818157607508875E-3</v>
      </c>
      <c r="AD20" s="61"/>
      <c r="AE20" s="62"/>
      <c r="AF20" s="25"/>
      <c r="AG20" s="25"/>
      <c r="AH20" s="25"/>
      <c r="AI20" s="25"/>
      <c r="AJ20" s="25"/>
    </row>
    <row r="21" spans="1:36" ht="16.5" x14ac:dyDescent="0.3">
      <c r="A21" s="86">
        <v>9.8899999999999995E-3</v>
      </c>
      <c r="B21" s="87"/>
      <c r="C21" s="87"/>
      <c r="D21" s="87">
        <v>0.39083000000000001</v>
      </c>
      <c r="E21" s="87"/>
      <c r="F21" s="87"/>
      <c r="G21" s="87">
        <v>0.62710999999999995</v>
      </c>
      <c r="H21" s="87"/>
      <c r="I21" s="87"/>
      <c r="J21" s="87">
        <v>0.64966999999999997</v>
      </c>
      <c r="K21" s="87"/>
      <c r="L21" s="87"/>
      <c r="M21" s="87">
        <v>0.71509999999999996</v>
      </c>
      <c r="N21" s="87"/>
      <c r="O21" s="87"/>
      <c r="P21" s="87">
        <v>0.81028999999999995</v>
      </c>
      <c r="Q21" s="87"/>
      <c r="R21" s="87"/>
      <c r="S21" s="87">
        <v>0.77300999999999997</v>
      </c>
      <c r="T21" s="87"/>
      <c r="U21" s="88"/>
      <c r="X21" s="25"/>
      <c r="Y21" s="45">
        <v>99</v>
      </c>
      <c r="Z21" s="93">
        <f>AVERAGE(P15:R17)</f>
        <v>0.62690000000000001</v>
      </c>
      <c r="AA21" s="94"/>
      <c r="AB21" s="95"/>
      <c r="AC21" s="60">
        <f>_xlfn.T.TEST(P15:R17,S15:U17,2,2)</f>
        <v>2.5086614301317256E-2</v>
      </c>
      <c r="AD21" s="61"/>
      <c r="AE21" s="62"/>
      <c r="AF21" s="27" t="s">
        <v>24</v>
      </c>
      <c r="AG21" s="25"/>
      <c r="AH21" s="25"/>
      <c r="AI21" s="25"/>
      <c r="AJ21" s="25"/>
    </row>
    <row r="22" spans="1:36" ht="16.5" x14ac:dyDescent="0.3">
      <c r="X22" s="25"/>
      <c r="Y22" s="46">
        <v>100</v>
      </c>
      <c r="Z22" s="74">
        <f>AVERAGE(S15:U17)</f>
        <v>0.63120000000000009</v>
      </c>
      <c r="AA22" s="75"/>
      <c r="AB22" s="76"/>
      <c r="AC22" s="67"/>
      <c r="AD22" s="68"/>
      <c r="AE22" s="69"/>
      <c r="AF22" s="25"/>
      <c r="AG22" s="25"/>
      <c r="AH22" s="25"/>
      <c r="AI22" s="25"/>
      <c r="AJ22" s="25"/>
    </row>
    <row r="23" spans="1:36" ht="16.5" x14ac:dyDescent="0.3">
      <c r="A23" s="66"/>
      <c r="B23" s="66"/>
      <c r="C23" s="66"/>
      <c r="D23" s="52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1:36" ht="16.5" x14ac:dyDescent="0.3">
      <c r="A24" s="66"/>
      <c r="B24" s="66"/>
      <c r="C24" s="66"/>
      <c r="D24" s="52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Z24" s="73" t="s">
        <v>22</v>
      </c>
      <c r="AA24" s="73"/>
      <c r="AB24" s="73"/>
      <c r="AC24" s="73"/>
      <c r="AD24" s="73"/>
      <c r="AE24" s="73"/>
    </row>
    <row r="25" spans="1:36" ht="17.25" x14ac:dyDescent="0.3">
      <c r="A25" s="66"/>
      <c r="B25" s="66"/>
      <c r="C25" s="66"/>
      <c r="D25" s="52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Z25" s="79" t="s">
        <v>12</v>
      </c>
      <c r="AA25" s="80"/>
      <c r="AB25" s="81"/>
      <c r="AC25" s="79" t="s">
        <v>13</v>
      </c>
      <c r="AD25" s="80"/>
      <c r="AE25" s="81"/>
    </row>
    <row r="26" spans="1:36" ht="17.25" x14ac:dyDescent="0.25">
      <c r="A26" s="34"/>
      <c r="B26" s="34"/>
      <c r="C26" s="34"/>
      <c r="D26" s="34"/>
      <c r="Z26" s="82" t="s">
        <v>16</v>
      </c>
      <c r="AA26" s="83"/>
      <c r="AB26" s="84"/>
      <c r="AC26" s="97" t="s">
        <v>25</v>
      </c>
      <c r="AD26" s="98"/>
      <c r="AE26" s="99"/>
    </row>
    <row r="27" spans="1:36" ht="16.5" x14ac:dyDescent="0.3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Y27" s="44" t="s">
        <v>19</v>
      </c>
      <c r="Z27" s="77">
        <f>AVERAGE(A19:C21)</f>
        <v>7.2333333333333338E-3</v>
      </c>
      <c r="AA27" s="78"/>
      <c r="AB27" s="78"/>
      <c r="AC27" s="70">
        <f>_xlfn.T.TEST(A19:C21,D19:F21,2,2)</f>
        <v>1.4204967987640323E-9</v>
      </c>
      <c r="AD27" s="71"/>
      <c r="AE27" s="72"/>
      <c r="AF27" s="22" t="s">
        <v>20</v>
      </c>
    </row>
    <row r="28" spans="1:36" ht="16.5" x14ac:dyDescent="0.3">
      <c r="Y28" s="45">
        <v>50</v>
      </c>
      <c r="Z28" s="93">
        <f>AVERAGE(D19:F21)</f>
        <v>0.39096666666666668</v>
      </c>
      <c r="AA28" s="94"/>
      <c r="AB28" s="94"/>
      <c r="AC28" s="60">
        <f>_xlfn.T.TEST(D19:F21,G19:I21,2,2)</f>
        <v>8.2585920155259971E-8</v>
      </c>
      <c r="AD28" s="61"/>
      <c r="AE28" s="62"/>
      <c r="AF28" s="22" t="s">
        <v>21</v>
      </c>
    </row>
    <row r="29" spans="1:36" ht="16.5" x14ac:dyDescent="0.3">
      <c r="Y29" s="45">
        <v>75</v>
      </c>
      <c r="Z29" s="93">
        <f>AVERAGE(G19:I21)</f>
        <v>0.62535333333333332</v>
      </c>
      <c r="AA29" s="94"/>
      <c r="AB29" s="94"/>
      <c r="AC29" s="60">
        <f>_xlfn.T.TEST(G19:I21,J19:L21,2,2)</f>
        <v>1.2351775320791394E-2</v>
      </c>
      <c r="AD29" s="61"/>
      <c r="AE29" s="62"/>
      <c r="AF29" s="22" t="s">
        <v>23</v>
      </c>
    </row>
    <row r="30" spans="1:36" ht="16.5" x14ac:dyDescent="0.3">
      <c r="Y30" s="45">
        <v>90</v>
      </c>
      <c r="Z30" s="93">
        <f>AVERAGE(J19:L21)</f>
        <v>0.66697000000000006</v>
      </c>
      <c r="AA30" s="94"/>
      <c r="AB30" s="94"/>
      <c r="AC30" s="60">
        <f>_xlfn.T.TEST(J19:L21,M19:O21,2,2)</f>
        <v>8.2268203497558312E-3</v>
      </c>
      <c r="AD30" s="61"/>
      <c r="AE30" s="62"/>
    </row>
    <row r="31" spans="1:36" ht="16.5" x14ac:dyDescent="0.3">
      <c r="Y31" s="45">
        <v>95</v>
      </c>
      <c r="Z31" s="93">
        <f>AVERAGE(M19:O21)</f>
        <v>0.71299000000000001</v>
      </c>
      <c r="AA31" s="94"/>
      <c r="AB31" s="94"/>
      <c r="AC31" s="60">
        <f>_xlfn.T.TEST(M19:O21,P19:R21,2,2)</f>
        <v>7.7856311735358856E-4</v>
      </c>
      <c r="AD31" s="61"/>
      <c r="AE31" s="62"/>
      <c r="AF31" s="25"/>
    </row>
    <row r="32" spans="1:36" ht="16.5" x14ac:dyDescent="0.3">
      <c r="Y32" s="45">
        <v>99</v>
      </c>
      <c r="Z32" s="93">
        <f>AVERAGE(P19:R21)</f>
        <v>0.79348666666666678</v>
      </c>
      <c r="AA32" s="94"/>
      <c r="AB32" s="94"/>
      <c r="AC32" s="60">
        <f>_xlfn.T.TEST(P19:R21,S19:U21,2,2)</f>
        <v>0.65016054595675354</v>
      </c>
      <c r="AD32" s="61"/>
      <c r="AE32" s="62"/>
      <c r="AF32" s="27" t="s">
        <v>24</v>
      </c>
    </row>
    <row r="33" spans="25:31" ht="16.5" x14ac:dyDescent="0.25">
      <c r="Y33" s="46">
        <v>100</v>
      </c>
      <c r="Z33" s="74">
        <f>AVERAGE(S19:U21)</f>
        <v>0.8017333333333333</v>
      </c>
      <c r="AA33" s="75"/>
      <c r="AB33" s="75"/>
      <c r="AC33" s="63"/>
      <c r="AD33" s="64"/>
      <c r="AE33" s="65"/>
    </row>
  </sheetData>
  <mergeCells count="95">
    <mergeCell ref="Z16:AB16"/>
    <mergeCell ref="Z2:AE2"/>
    <mergeCell ref="Z3:AB3"/>
    <mergeCell ref="AC3:AE3"/>
    <mergeCell ref="Z14:AB14"/>
    <mergeCell ref="AC14:AE14"/>
    <mergeCell ref="Z13:AE13"/>
    <mergeCell ref="Z15:AB15"/>
    <mergeCell ref="AC15:AE15"/>
    <mergeCell ref="Z20:AB20"/>
    <mergeCell ref="Z31:AB31"/>
    <mergeCell ref="Z21:AB21"/>
    <mergeCell ref="Z32:AB32"/>
    <mergeCell ref="A1:C1"/>
    <mergeCell ref="D1:F1"/>
    <mergeCell ref="G1:I1"/>
    <mergeCell ref="J1:L1"/>
    <mergeCell ref="M1:O1"/>
    <mergeCell ref="P1:R1"/>
    <mergeCell ref="Z17:AB17"/>
    <mergeCell ref="Z28:AB28"/>
    <mergeCell ref="Z18:AB18"/>
    <mergeCell ref="Z29:AB29"/>
    <mergeCell ref="Z19:AB19"/>
    <mergeCell ref="Z30:AB30"/>
    <mergeCell ref="S1:U1"/>
    <mergeCell ref="A15:C15"/>
    <mergeCell ref="D15:F15"/>
    <mergeCell ref="G15:I15"/>
    <mergeCell ref="J15:L15"/>
    <mergeCell ref="M15:O15"/>
    <mergeCell ref="P15:R15"/>
    <mergeCell ref="S15:U15"/>
    <mergeCell ref="A14:U14"/>
    <mergeCell ref="S16:U16"/>
    <mergeCell ref="A17:C17"/>
    <mergeCell ref="D17:F17"/>
    <mergeCell ref="G17:I17"/>
    <mergeCell ref="J17:L17"/>
    <mergeCell ref="M17:O17"/>
    <mergeCell ref="P17:R17"/>
    <mergeCell ref="S17:U17"/>
    <mergeCell ref="A16:C16"/>
    <mergeCell ref="D16:F16"/>
    <mergeCell ref="G16:I16"/>
    <mergeCell ref="J16:L16"/>
    <mergeCell ref="M16:O16"/>
    <mergeCell ref="P16:R16"/>
    <mergeCell ref="A18:U18"/>
    <mergeCell ref="A19:C19"/>
    <mergeCell ref="D19:F19"/>
    <mergeCell ref="G19:I19"/>
    <mergeCell ref="J19:L19"/>
    <mergeCell ref="M19:O19"/>
    <mergeCell ref="P19:R19"/>
    <mergeCell ref="S19:U19"/>
    <mergeCell ref="S20:U20"/>
    <mergeCell ref="A21:C21"/>
    <mergeCell ref="D21:F21"/>
    <mergeCell ref="G21:I21"/>
    <mergeCell ref="J21:L21"/>
    <mergeCell ref="M21:O21"/>
    <mergeCell ref="P21:R21"/>
    <mergeCell ref="S21:U21"/>
    <mergeCell ref="A20:C20"/>
    <mergeCell ref="D20:F20"/>
    <mergeCell ref="G20:I20"/>
    <mergeCell ref="J20:L20"/>
    <mergeCell ref="M20:O20"/>
    <mergeCell ref="P20:R20"/>
    <mergeCell ref="AC21:AE21"/>
    <mergeCell ref="Z22:AB22"/>
    <mergeCell ref="Z27:AB27"/>
    <mergeCell ref="Z33:AB33"/>
    <mergeCell ref="Z25:AB25"/>
    <mergeCell ref="AC25:AE25"/>
    <mergeCell ref="Z26:AB26"/>
    <mergeCell ref="AC26:AE26"/>
    <mergeCell ref="AC16:AE16"/>
    <mergeCell ref="AC17:AE17"/>
    <mergeCell ref="AC18:AE18"/>
    <mergeCell ref="AC19:AE19"/>
    <mergeCell ref="AC20:AE20"/>
    <mergeCell ref="AC22:AE22"/>
    <mergeCell ref="AC27:AE27"/>
    <mergeCell ref="AC28:AE28"/>
    <mergeCell ref="AC29:AE29"/>
    <mergeCell ref="AC30:AE30"/>
    <mergeCell ref="Z24:AE24"/>
    <mergeCell ref="AC32:AE32"/>
    <mergeCell ref="AC33:AE33"/>
    <mergeCell ref="A23:C23"/>
    <mergeCell ref="A24:C24"/>
    <mergeCell ref="A25:C25"/>
    <mergeCell ref="AC31:AE3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Olive_LOD</vt:lpstr>
      <vt:lpstr>Olive_LOD_StatisticalAnalysis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Santos</dc:creator>
  <cp:lastModifiedBy>Vasco Santos</cp:lastModifiedBy>
  <dcterms:created xsi:type="dcterms:W3CDTF">2022-11-04T18:43:24Z</dcterms:created>
  <dcterms:modified xsi:type="dcterms:W3CDTF">2022-11-04T19:36:17Z</dcterms:modified>
</cp:coreProperties>
</file>