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bookViews>
    <workbookView xWindow="0" yWindow="0" windowWidth="20490" windowHeight="7755"/>
  </bookViews>
  <sheets>
    <sheet name="Sheet2" sheetId="2" r:id="rId1"/>
    <sheet name="Sheet1" sheetId="1" r:id="rId2"/>
  </sheets>
  <calcPr calcId="152511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L3" i="1"/>
  <c r="L4" i="1"/>
  <c r="L5" i="1"/>
  <c r="L6" i="1"/>
  <c r="L7" i="1"/>
  <c r="L8" i="1"/>
  <c r="L9" i="1"/>
  <c r="L10" i="1"/>
  <c r="L11" i="1"/>
  <c r="K3" i="1"/>
  <c r="K4" i="1"/>
  <c r="K5" i="1"/>
  <c r="K6" i="1"/>
  <c r="K7" i="1"/>
  <c r="K8" i="1"/>
  <c r="K9" i="1"/>
  <c r="K10" i="1"/>
  <c r="K11" i="1"/>
  <c r="J3" i="1"/>
  <c r="J4" i="1"/>
  <c r="J5" i="1"/>
  <c r="J6" i="1"/>
  <c r="J7" i="1"/>
  <c r="J8" i="1"/>
  <c r="J9" i="1"/>
  <c r="J10" i="1"/>
  <c r="J11" i="1"/>
  <c r="I3" i="1"/>
  <c r="I4" i="1"/>
  <c r="I5" i="1"/>
  <c r="I6" i="1"/>
  <c r="I7" i="1"/>
  <c r="I8" i="1"/>
  <c r="I9" i="1"/>
  <c r="I10" i="1"/>
  <c r="I11" i="1"/>
  <c r="M2" i="1"/>
  <c r="L2" i="1"/>
  <c r="K2" i="1"/>
  <c r="J2" i="1"/>
  <c r="I2" i="1"/>
</calcChain>
</file>

<file path=xl/sharedStrings.xml><?xml version="1.0" encoding="utf-8"?>
<sst xmlns="http://schemas.openxmlformats.org/spreadsheetml/2006/main" count="65" uniqueCount="47">
  <si>
    <t>EMPL ID</t>
  </si>
  <si>
    <t>NAME</t>
  </si>
  <si>
    <t>DEPARTMENT</t>
  </si>
  <si>
    <t>HIRE DATE</t>
  </si>
  <si>
    <t>DA</t>
  </si>
  <si>
    <t>TA</t>
  </si>
  <si>
    <t>PF</t>
  </si>
  <si>
    <t>Swetha</t>
  </si>
  <si>
    <t>Harini</t>
  </si>
  <si>
    <t>bhuvana</t>
  </si>
  <si>
    <t>Harish</t>
  </si>
  <si>
    <t>Vinoth</t>
  </si>
  <si>
    <t>Kiishore</t>
  </si>
  <si>
    <t>venumugai</t>
  </si>
  <si>
    <t>danush</t>
  </si>
  <si>
    <t>surya</t>
  </si>
  <si>
    <t>Monika</t>
  </si>
  <si>
    <t>finance</t>
  </si>
  <si>
    <t>marketing</t>
  </si>
  <si>
    <t>technical</t>
  </si>
  <si>
    <t>supervisor</t>
  </si>
  <si>
    <t>engineer</t>
  </si>
  <si>
    <t>sales</t>
  </si>
  <si>
    <t>executive</t>
  </si>
  <si>
    <t>tecnician</t>
  </si>
  <si>
    <t>driver</t>
  </si>
  <si>
    <t>executive assitant</t>
  </si>
  <si>
    <t>opertator</t>
  </si>
  <si>
    <t>coordinator</t>
  </si>
  <si>
    <t xml:space="preserve"> job division</t>
  </si>
  <si>
    <t>accounts</t>
  </si>
  <si>
    <t>audit</t>
  </si>
  <si>
    <t>auditor</t>
  </si>
  <si>
    <t xml:space="preserve">EXIT DATE </t>
  </si>
  <si>
    <t xml:space="preserve">Employee type </t>
  </si>
  <si>
    <t>Temporary</t>
  </si>
  <si>
    <t>Part-time</t>
  </si>
  <si>
    <t>Full time</t>
  </si>
  <si>
    <t>Part -time</t>
  </si>
  <si>
    <t>Part time</t>
  </si>
  <si>
    <t>Basic salary</t>
  </si>
  <si>
    <t>Net salary</t>
  </si>
  <si>
    <t>Gross salary</t>
  </si>
  <si>
    <t>Row Labels</t>
  </si>
  <si>
    <t>Grand Total</t>
  </si>
  <si>
    <t>Sum of Net salary</t>
  </si>
  <si>
    <t>Sum of Basic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</si>
</sst>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[J.VASEELA EMPLOYEE DATA ANALYSIS.xlsx]Sheet2!PivotTable2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Sum of Net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8"/>
                <c:pt idx="0">
                  <c:v>bhuvana</c:v>
                </c:pt>
                <c:pt idx="1">
                  <c:v>danush</c:v>
                </c:pt>
                <c:pt idx="2">
                  <c:v>Harish</c:v>
                </c:pt>
                <c:pt idx="3">
                  <c:v>Monika</c:v>
                </c:pt>
                <c:pt idx="4">
                  <c:v>surya</c:v>
                </c:pt>
                <c:pt idx="5">
                  <c:v>Swetha</c:v>
                </c:pt>
                <c:pt idx="6">
                  <c:v>venumugai</c:v>
                </c:pt>
                <c:pt idx="7">
                  <c:v>Vinoth</c:v>
                </c:pt>
              </c:strCache>
            </c:strRef>
          </c:cat>
          <c:val>
            <c:numRef>
              <c:f>Sheet2!$B$2:$B$10</c:f>
              <c:numCache>
                <c:formatCode>General</c:formatCode>
                <c:ptCount val="8"/>
                <c:pt idx="0">
                  <c:v>8243.2000000000007</c:v>
                </c:pt>
                <c:pt idx="1">
                  <c:v>10598.4</c:v>
                </c:pt>
                <c:pt idx="2">
                  <c:v>52992</c:v>
                </c:pt>
                <c:pt idx="3">
                  <c:v>58880</c:v>
                </c:pt>
                <c:pt idx="4">
                  <c:v>40038.400000000001</c:v>
                </c:pt>
                <c:pt idx="5">
                  <c:v>23552</c:v>
                </c:pt>
                <c:pt idx="6">
                  <c:v>14131.2</c:v>
                </c:pt>
                <c:pt idx="7">
                  <c:v>29440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Sum of Basic salary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8"/>
                <c:pt idx="0">
                  <c:v>bhuvana</c:v>
                </c:pt>
                <c:pt idx="1">
                  <c:v>danush</c:v>
                </c:pt>
                <c:pt idx="2">
                  <c:v>Harish</c:v>
                </c:pt>
                <c:pt idx="3">
                  <c:v>Monika</c:v>
                </c:pt>
                <c:pt idx="4">
                  <c:v>surya</c:v>
                </c:pt>
                <c:pt idx="5">
                  <c:v>Swetha</c:v>
                </c:pt>
                <c:pt idx="6">
                  <c:v>venumugai</c:v>
                </c:pt>
                <c:pt idx="7">
                  <c:v>Vinoth</c:v>
                </c:pt>
              </c:strCache>
            </c:strRef>
          </c:cat>
          <c:val>
            <c:numRef>
              <c:f>Sheet2!$C$2:$C$10</c:f>
              <c:numCache>
                <c:formatCode>General</c:formatCode>
                <c:ptCount val="8"/>
                <c:pt idx="0">
                  <c:v>7000</c:v>
                </c:pt>
                <c:pt idx="1">
                  <c:v>9000</c:v>
                </c:pt>
                <c:pt idx="2">
                  <c:v>45000</c:v>
                </c:pt>
                <c:pt idx="3">
                  <c:v>50000</c:v>
                </c:pt>
                <c:pt idx="4">
                  <c:v>34000</c:v>
                </c:pt>
                <c:pt idx="5">
                  <c:v>20000</c:v>
                </c:pt>
                <c:pt idx="6">
                  <c:v>12000</c:v>
                </c:pt>
                <c:pt idx="7">
                  <c:v>25000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2384688"/>
        <c:axId val="992385232"/>
      </c:barChart>
      <c:catAx>
        <c:axId val="99238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385232"/>
        <c:crosses val="autoZero"/>
        <c:auto val="1"/>
        <c:lblAlgn val="ctr"/>
        <c:lblOffset val="100"/>
        <c:noMultiLvlLbl val="0"/>
      </c:catAx>
      <c:valAx>
        <c:axId val="99238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38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18897637795277"/>
          <c:y val="0.11972258675998831"/>
          <c:w val="0.24854237974000573"/>
          <c:h val="0.200538998045805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161924</xdr:rowOff>
    </xdr:from>
    <xdr:to>
      <xdr:col>5</xdr:col>
      <xdr:colOff>57150</xdr:colOff>
      <xdr:row>26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35.810000810183" createdVersion="5" refreshedVersion="5" minRefreshableVersion="3" recordCount="10">
  <cacheSource type="worksheet">
    <worksheetSource ref="A1:M11" sheet="Sheet1"/>
  </cacheSource>
  <cacheFields count="13">
    <cacheField name="EMPL ID" numFmtId="0">
      <sharedItems containsSemiMixedTypes="0" containsString="0" containsNumber="1" containsInteger="1" minValue="982" maxValue="9897"/>
    </cacheField>
    <cacheField name="NAME" numFmtId="0">
      <sharedItems count="10">
        <s v="Swetha"/>
        <s v="Harini"/>
        <s v="bhuvana"/>
        <s v="Harish"/>
        <s v="Vinoth"/>
        <s v="Kiishore"/>
        <s v="venumugai"/>
        <s v="danush"/>
        <s v="surya"/>
        <s v="Monika"/>
      </sharedItems>
    </cacheField>
    <cacheField name=" job division" numFmtId="0">
      <sharedItems count="10">
        <s v="coordinator"/>
        <s v="supervisor"/>
        <s v="engineer"/>
        <s v="auditor"/>
        <s v="sales"/>
        <s v="executive"/>
        <s v="tecnician"/>
        <s v="driver"/>
        <s v="executive assitant"/>
        <s v="opertator"/>
      </sharedItems>
    </cacheField>
    <cacheField name="DEPARTMENT" numFmtId="0">
      <sharedItems count="6">
        <s v="sales"/>
        <s v="accounts"/>
        <s v="technical"/>
        <s v="audit"/>
        <s v="marketing"/>
        <s v="finance"/>
      </sharedItems>
    </cacheField>
    <cacheField name="HIRE DATE" numFmtId="14">
      <sharedItems containsSemiMixedTypes="0" containsNonDate="0" containsDate="1" containsString="0" minDate="2012-10-11T00:00:00" maxDate="2022-03-23T00:00:00" count="10">
        <d v="2018-11-12T00:00:00"/>
        <d v="2020-07-15T00:00:00"/>
        <d v="2022-03-22T00:00:00"/>
        <d v="2014-01-22T00:00:00"/>
        <d v="2021-11-01T00:00:00"/>
        <d v="2016-12-07T00:00:00"/>
        <d v="2019-09-04T00:00:00"/>
        <d v="2018-05-29T00:00:00"/>
        <d v="2021-02-16T00:00:00"/>
        <d v="2012-10-11T00:00:00"/>
      </sharedItems>
    </cacheField>
    <cacheField name="EXIT DATE " numFmtId="0">
      <sharedItems containsNonDate="0" containsDate="1" containsString="0" containsBlank="1" minDate="2022-04-28T00:00:00" maxDate="2024-02-05T00:00:00"/>
    </cacheField>
    <cacheField name="Employee type " numFmtId="0">
      <sharedItems count="5">
        <s v="Part-time"/>
        <s v="Full time"/>
        <s v="Temporary"/>
        <s v="Part -time"/>
        <s v="Part time"/>
      </sharedItems>
    </cacheField>
    <cacheField name="Basic salary" numFmtId="3">
      <sharedItems containsSemiMixedTypes="0" containsString="0" containsNumber="1" containsInteger="1" minValue="7000" maxValue="50000"/>
    </cacheField>
    <cacheField name="DA" numFmtId="0">
      <sharedItems containsSemiMixedTypes="0" containsString="0" containsNumber="1" containsInteger="1" minValue="700" maxValue="5000"/>
    </cacheField>
    <cacheField name="TA" numFmtId="0">
      <sharedItems containsSemiMixedTypes="0" containsString="0" containsNumber="1" containsInteger="1" minValue="1260" maxValue="9000"/>
    </cacheField>
    <cacheField name="Gross salary" numFmtId="3">
      <sharedItems containsSemiMixedTypes="0" containsString="0" containsNumber="1" containsInteger="1" minValue="8960" maxValue="64000"/>
    </cacheField>
    <cacheField name="PF" numFmtId="0">
      <sharedItems containsSemiMixedTypes="0" containsString="0" containsNumber="1" minValue="716.80000000000007" maxValue="5120"/>
    </cacheField>
    <cacheField name="Net salary" numFmtId="3">
      <sharedItems containsSemiMixedTypes="0" containsString="0" containsNumber="1" minValue="8243.2000000000007" maxValue="588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n v="9897"/>
    <x v="0"/>
    <x v="0"/>
    <x v="0"/>
    <x v="0"/>
    <m/>
    <x v="0"/>
    <n v="20000"/>
    <n v="2000"/>
    <n v="3600"/>
    <n v="25600"/>
    <n v="2048"/>
    <n v="23552"/>
  </r>
  <r>
    <n v="7865"/>
    <x v="1"/>
    <x v="1"/>
    <x v="1"/>
    <x v="1"/>
    <d v="2024-02-04T00:00:00"/>
    <x v="1"/>
    <n v="38000"/>
    <n v="3800"/>
    <n v="6840"/>
    <n v="48640"/>
    <n v="3891.2000000000003"/>
    <n v="44748.800000000003"/>
  </r>
  <r>
    <n v="7896"/>
    <x v="2"/>
    <x v="2"/>
    <x v="2"/>
    <x v="2"/>
    <m/>
    <x v="2"/>
    <n v="7000"/>
    <n v="700"/>
    <n v="1260"/>
    <n v="8960"/>
    <n v="716.80000000000007"/>
    <n v="8243.2000000000007"/>
  </r>
  <r>
    <n v="9733"/>
    <x v="3"/>
    <x v="3"/>
    <x v="3"/>
    <x v="3"/>
    <m/>
    <x v="1"/>
    <n v="45000"/>
    <n v="4500"/>
    <n v="8100"/>
    <n v="57600"/>
    <n v="4608"/>
    <n v="52992"/>
  </r>
  <r>
    <n v="6751"/>
    <x v="4"/>
    <x v="4"/>
    <x v="4"/>
    <x v="4"/>
    <m/>
    <x v="3"/>
    <n v="25000"/>
    <n v="2500"/>
    <n v="4500"/>
    <n v="32000"/>
    <n v="2560"/>
    <n v="29440"/>
  </r>
  <r>
    <n v="982"/>
    <x v="5"/>
    <x v="5"/>
    <x v="5"/>
    <x v="5"/>
    <d v="2023-10-22T00:00:00"/>
    <x v="1"/>
    <n v="45000"/>
    <n v="4500"/>
    <n v="8100"/>
    <n v="57600"/>
    <n v="4608"/>
    <n v="52992"/>
  </r>
  <r>
    <n v="4563"/>
    <x v="6"/>
    <x v="6"/>
    <x v="2"/>
    <x v="6"/>
    <m/>
    <x v="4"/>
    <n v="12000"/>
    <n v="1200"/>
    <n v="2160"/>
    <n v="15360"/>
    <n v="1228.8"/>
    <n v="14131.2"/>
  </r>
  <r>
    <n v="7653"/>
    <x v="7"/>
    <x v="7"/>
    <x v="4"/>
    <x v="7"/>
    <m/>
    <x v="2"/>
    <n v="9000"/>
    <n v="900"/>
    <n v="1620"/>
    <n v="11520"/>
    <n v="921.6"/>
    <n v="10598.4"/>
  </r>
  <r>
    <n v="8943"/>
    <x v="8"/>
    <x v="8"/>
    <x v="1"/>
    <x v="8"/>
    <m/>
    <x v="1"/>
    <n v="34000"/>
    <n v="3400"/>
    <n v="6120"/>
    <n v="43520"/>
    <n v="3481.6"/>
    <n v="40038.400000000001"/>
  </r>
  <r>
    <n v="4592"/>
    <x v="9"/>
    <x v="9"/>
    <x v="2"/>
    <x v="9"/>
    <d v="2022-04-28T00:00:00"/>
    <x v="1"/>
    <n v="50000"/>
    <n v="5000"/>
    <n v="9000"/>
    <n v="64000"/>
    <n v="5120"/>
    <n v="588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7">
  <location ref="A1:C10" firstHeaderRow="0" firstDataRow="1" firstDataCol="1"/>
  <pivotFields count="13">
    <pivotField showAll="0"/>
    <pivotField axis="axisRow" showAll="0">
      <items count="11">
        <item x="2"/>
        <item x="7"/>
        <item h="1" x="1"/>
        <item x="3"/>
        <item h="1" x="5"/>
        <item x="9"/>
        <item x="8"/>
        <item x="0"/>
        <item x="6"/>
        <item x="4"/>
        <item t="default"/>
      </items>
    </pivotField>
    <pivotField showAll="0"/>
    <pivotField showAll="0">
      <items count="7">
        <item x="1"/>
        <item x="3"/>
        <item x="5"/>
        <item x="4"/>
        <item x="0"/>
        <item x="2"/>
        <item t="default"/>
      </items>
    </pivotField>
    <pivotField numFmtId="14" showAll="0">
      <items count="11">
        <item x="9"/>
        <item x="3"/>
        <item x="5"/>
        <item x="7"/>
        <item x="0"/>
        <item x="6"/>
        <item x="1"/>
        <item x="8"/>
        <item x="4"/>
        <item x="2"/>
        <item t="default"/>
      </items>
    </pivotField>
    <pivotField showAll="0"/>
    <pivotField showAll="0">
      <items count="6">
        <item x="1"/>
        <item x="4"/>
        <item x="3"/>
        <item x="0"/>
        <item x="2"/>
        <item t="default"/>
      </items>
    </pivotField>
    <pivotField dataField="1" numFmtId="3" showAll="0"/>
    <pivotField showAll="0"/>
    <pivotField showAll="0"/>
    <pivotField numFmtId="3" showAll="0"/>
    <pivotField showAll="0"/>
    <pivotField dataField="1" numFmtId="3" showAll="0"/>
  </pivotFields>
  <rowFields count="1">
    <field x="1"/>
  </rowFields>
  <rowItems count="9">
    <i>
      <x/>
    </i>
    <i>
      <x v="1"/>
    </i>
    <i>
      <x v="3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et salary" fld="12" baseField="0" baseItem="0"/>
    <dataField name="Sum of Basic salary" fld="7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topLeftCell="A7" workbookViewId="0">
      <selection activeCell="J16" sqref="J16"/>
    </sheetView>
  </sheetViews>
  <sheetFormatPr defaultRowHeight="15" x14ac:dyDescent="0.25"/>
  <cols>
    <col min="1" max="1" width="13.140625" customWidth="1"/>
    <col min="2" max="2" width="16.5703125" customWidth="1"/>
    <col min="3" max="3" width="17.85546875" customWidth="1"/>
  </cols>
  <sheetData>
    <row r="1" spans="1:3" x14ac:dyDescent="0.25">
      <c r="A1" s="6" t="s">
        <v>43</v>
      </c>
      <c r="B1" t="s">
        <v>45</v>
      </c>
      <c r="C1" t="s">
        <v>46</v>
      </c>
    </row>
    <row r="2" spans="1:3" x14ac:dyDescent="0.25">
      <c r="A2" s="4" t="s">
        <v>9</v>
      </c>
      <c r="B2" s="7">
        <v>8243.2000000000007</v>
      </c>
      <c r="C2" s="7">
        <v>7000</v>
      </c>
    </row>
    <row r="3" spans="1:3" x14ac:dyDescent="0.25">
      <c r="A3" s="4" t="s">
        <v>14</v>
      </c>
      <c r="B3" s="7">
        <v>10598.4</v>
      </c>
      <c r="C3" s="7">
        <v>9000</v>
      </c>
    </row>
    <row r="4" spans="1:3" x14ac:dyDescent="0.25">
      <c r="A4" s="4" t="s">
        <v>10</v>
      </c>
      <c r="B4" s="7">
        <v>52992</v>
      </c>
      <c r="C4" s="7">
        <v>45000</v>
      </c>
    </row>
    <row r="5" spans="1:3" x14ac:dyDescent="0.25">
      <c r="A5" s="4" t="s">
        <v>16</v>
      </c>
      <c r="B5" s="7">
        <v>58880</v>
      </c>
      <c r="C5" s="7">
        <v>50000</v>
      </c>
    </row>
    <row r="6" spans="1:3" x14ac:dyDescent="0.25">
      <c r="A6" s="4" t="s">
        <v>15</v>
      </c>
      <c r="B6" s="7">
        <v>40038.400000000001</v>
      </c>
      <c r="C6" s="7">
        <v>34000</v>
      </c>
    </row>
    <row r="7" spans="1:3" x14ac:dyDescent="0.25">
      <c r="A7" s="4" t="s">
        <v>7</v>
      </c>
      <c r="B7" s="7">
        <v>23552</v>
      </c>
      <c r="C7" s="7">
        <v>20000</v>
      </c>
    </row>
    <row r="8" spans="1:3" x14ac:dyDescent="0.25">
      <c r="A8" s="4" t="s">
        <v>13</v>
      </c>
      <c r="B8" s="7">
        <v>14131.2</v>
      </c>
      <c r="C8" s="7">
        <v>12000</v>
      </c>
    </row>
    <row r="9" spans="1:3" x14ac:dyDescent="0.25">
      <c r="A9" s="4" t="s">
        <v>11</v>
      </c>
      <c r="B9" s="7">
        <v>29440</v>
      </c>
      <c r="C9" s="7">
        <v>25000</v>
      </c>
    </row>
    <row r="10" spans="1:3" x14ac:dyDescent="0.25">
      <c r="A10" s="4" t="s">
        <v>44</v>
      </c>
      <c r="B10" s="7">
        <v>237875.20000000001</v>
      </c>
      <c r="C10" s="7">
        <v>202000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sqref="A1:M11"/>
    </sheetView>
  </sheetViews>
  <sheetFormatPr defaultRowHeight="15" x14ac:dyDescent="0.25"/>
  <cols>
    <col min="2" max="2" width="13.5703125" customWidth="1"/>
    <col min="3" max="3" width="21.7109375" customWidth="1"/>
    <col min="4" max="4" width="13.7109375" customWidth="1"/>
    <col min="5" max="5" width="10.42578125" bestFit="1" customWidth="1"/>
    <col min="6" max="6" width="11.42578125" customWidth="1"/>
    <col min="7" max="7" width="17.42578125" customWidth="1"/>
    <col min="8" max="8" width="16.7109375" customWidth="1"/>
    <col min="11" max="11" width="13.7109375" customWidth="1"/>
    <col min="13" max="13" width="10" customWidth="1"/>
  </cols>
  <sheetData>
    <row r="1" spans="1:13" x14ac:dyDescent="0.25">
      <c r="A1" s="3" t="s">
        <v>0</v>
      </c>
      <c r="B1" s="3" t="s">
        <v>1</v>
      </c>
      <c r="C1" s="3" t="s">
        <v>29</v>
      </c>
      <c r="D1" s="3" t="s">
        <v>2</v>
      </c>
      <c r="E1" s="3" t="s">
        <v>3</v>
      </c>
      <c r="F1" s="3" t="s">
        <v>33</v>
      </c>
      <c r="G1" s="5" t="s">
        <v>34</v>
      </c>
      <c r="H1" s="3" t="s">
        <v>40</v>
      </c>
      <c r="I1" s="3" t="s">
        <v>4</v>
      </c>
      <c r="J1" s="3" t="s">
        <v>5</v>
      </c>
      <c r="K1" s="3" t="s">
        <v>42</v>
      </c>
      <c r="L1" s="3" t="s">
        <v>6</v>
      </c>
      <c r="M1" t="s">
        <v>41</v>
      </c>
    </row>
    <row r="2" spans="1:13" x14ac:dyDescent="0.25">
      <c r="A2">
        <v>9897</v>
      </c>
      <c r="B2" t="s">
        <v>7</v>
      </c>
      <c r="C2" t="s">
        <v>28</v>
      </c>
      <c r="D2" t="s">
        <v>22</v>
      </c>
      <c r="E2" s="1">
        <v>43416</v>
      </c>
      <c r="G2" t="s">
        <v>36</v>
      </c>
      <c r="H2" s="2">
        <v>20000</v>
      </c>
      <c r="I2">
        <f>H2*10%</f>
        <v>2000</v>
      </c>
      <c r="J2">
        <f>H2*18%</f>
        <v>3600</v>
      </c>
      <c r="K2" s="2">
        <f>SUM(H2:J2)</f>
        <v>25600</v>
      </c>
      <c r="L2">
        <f>K2*8%</f>
        <v>2048</v>
      </c>
      <c r="M2" s="2">
        <f>K2-L2</f>
        <v>23552</v>
      </c>
    </row>
    <row r="3" spans="1:13" x14ac:dyDescent="0.25">
      <c r="A3">
        <v>7865</v>
      </c>
      <c r="B3" t="s">
        <v>8</v>
      </c>
      <c r="C3" t="s">
        <v>20</v>
      </c>
      <c r="D3" t="s">
        <v>30</v>
      </c>
      <c r="E3" s="1">
        <v>44027</v>
      </c>
      <c r="F3" s="1">
        <v>45326</v>
      </c>
      <c r="G3" t="s">
        <v>37</v>
      </c>
      <c r="H3" s="2">
        <v>38000</v>
      </c>
      <c r="I3">
        <f t="shared" ref="I3:I11" si="0">H3*10%</f>
        <v>3800</v>
      </c>
      <c r="J3">
        <f t="shared" ref="J3:J11" si="1">H3*18%</f>
        <v>6840</v>
      </c>
      <c r="K3" s="2">
        <f t="shared" ref="K3:K11" si="2">SUM(H3:J3)</f>
        <v>48640</v>
      </c>
      <c r="L3">
        <f t="shared" ref="L3:L11" si="3">K3*8%</f>
        <v>3891.2000000000003</v>
      </c>
      <c r="M3" s="2">
        <f t="shared" ref="M3:M11" si="4">K3-L3</f>
        <v>44748.800000000003</v>
      </c>
    </row>
    <row r="4" spans="1:13" x14ac:dyDescent="0.25">
      <c r="A4">
        <v>7896</v>
      </c>
      <c r="B4" t="s">
        <v>9</v>
      </c>
      <c r="C4" t="s">
        <v>21</v>
      </c>
      <c r="D4" t="s">
        <v>19</v>
      </c>
      <c r="E4" s="1">
        <v>44642</v>
      </c>
      <c r="G4" t="s">
        <v>35</v>
      </c>
      <c r="H4" s="2">
        <v>7000</v>
      </c>
      <c r="I4">
        <f t="shared" si="0"/>
        <v>700</v>
      </c>
      <c r="J4">
        <f t="shared" si="1"/>
        <v>1260</v>
      </c>
      <c r="K4" s="2">
        <f t="shared" si="2"/>
        <v>8960</v>
      </c>
      <c r="L4">
        <f t="shared" si="3"/>
        <v>716.80000000000007</v>
      </c>
      <c r="M4" s="2">
        <f t="shared" si="4"/>
        <v>8243.2000000000007</v>
      </c>
    </row>
    <row r="5" spans="1:13" x14ac:dyDescent="0.25">
      <c r="A5">
        <v>9733</v>
      </c>
      <c r="B5" t="s">
        <v>10</v>
      </c>
      <c r="C5" t="s">
        <v>32</v>
      </c>
      <c r="D5" t="s">
        <v>31</v>
      </c>
      <c r="E5" s="1">
        <v>41661</v>
      </c>
      <c r="G5" t="s">
        <v>37</v>
      </c>
      <c r="H5" s="2">
        <v>45000</v>
      </c>
      <c r="I5">
        <f t="shared" si="0"/>
        <v>4500</v>
      </c>
      <c r="J5">
        <f t="shared" si="1"/>
        <v>8100</v>
      </c>
      <c r="K5" s="2">
        <f t="shared" si="2"/>
        <v>57600</v>
      </c>
      <c r="L5">
        <f t="shared" si="3"/>
        <v>4608</v>
      </c>
      <c r="M5" s="2">
        <f t="shared" si="4"/>
        <v>52992</v>
      </c>
    </row>
    <row r="6" spans="1:13" x14ac:dyDescent="0.25">
      <c r="A6">
        <v>6751</v>
      </c>
      <c r="B6" t="s">
        <v>11</v>
      </c>
      <c r="C6" t="s">
        <v>22</v>
      </c>
      <c r="D6" t="s">
        <v>18</v>
      </c>
      <c r="E6" s="1">
        <v>44501</v>
      </c>
      <c r="G6" t="s">
        <v>38</v>
      </c>
      <c r="H6" s="2">
        <v>25000</v>
      </c>
      <c r="I6">
        <f t="shared" si="0"/>
        <v>2500</v>
      </c>
      <c r="J6">
        <f t="shared" si="1"/>
        <v>4500</v>
      </c>
      <c r="K6" s="2">
        <f t="shared" si="2"/>
        <v>32000</v>
      </c>
      <c r="L6">
        <f t="shared" si="3"/>
        <v>2560</v>
      </c>
      <c r="M6" s="2">
        <f t="shared" si="4"/>
        <v>29440</v>
      </c>
    </row>
    <row r="7" spans="1:13" x14ac:dyDescent="0.25">
      <c r="A7">
        <v>982</v>
      </c>
      <c r="B7" t="s">
        <v>12</v>
      </c>
      <c r="C7" t="s">
        <v>23</v>
      </c>
      <c r="D7" t="s">
        <v>17</v>
      </c>
      <c r="E7" s="1">
        <v>42711</v>
      </c>
      <c r="F7" s="1">
        <v>45221</v>
      </c>
      <c r="G7" t="s">
        <v>37</v>
      </c>
      <c r="H7" s="2">
        <v>45000</v>
      </c>
      <c r="I7">
        <f t="shared" si="0"/>
        <v>4500</v>
      </c>
      <c r="J7">
        <f t="shared" si="1"/>
        <v>8100</v>
      </c>
      <c r="K7" s="2">
        <f t="shared" si="2"/>
        <v>57600</v>
      </c>
      <c r="L7">
        <f t="shared" si="3"/>
        <v>4608</v>
      </c>
      <c r="M7" s="2">
        <f t="shared" si="4"/>
        <v>52992</v>
      </c>
    </row>
    <row r="8" spans="1:13" x14ac:dyDescent="0.25">
      <c r="A8">
        <v>4563</v>
      </c>
      <c r="B8" t="s">
        <v>13</v>
      </c>
      <c r="C8" t="s">
        <v>24</v>
      </c>
      <c r="D8" t="s">
        <v>19</v>
      </c>
      <c r="E8" s="1">
        <v>43712</v>
      </c>
      <c r="G8" t="s">
        <v>39</v>
      </c>
      <c r="H8" s="2">
        <v>12000</v>
      </c>
      <c r="I8">
        <f t="shared" si="0"/>
        <v>1200</v>
      </c>
      <c r="J8">
        <f t="shared" si="1"/>
        <v>2160</v>
      </c>
      <c r="K8" s="2">
        <f t="shared" si="2"/>
        <v>15360</v>
      </c>
      <c r="L8">
        <f t="shared" si="3"/>
        <v>1228.8</v>
      </c>
      <c r="M8" s="2">
        <f t="shared" si="4"/>
        <v>14131.2</v>
      </c>
    </row>
    <row r="9" spans="1:13" x14ac:dyDescent="0.25">
      <c r="A9">
        <v>7653</v>
      </c>
      <c r="B9" t="s">
        <v>14</v>
      </c>
      <c r="C9" t="s">
        <v>25</v>
      </c>
      <c r="D9" t="s">
        <v>18</v>
      </c>
      <c r="E9" s="1">
        <v>43249</v>
      </c>
      <c r="G9" t="s">
        <v>35</v>
      </c>
      <c r="H9" s="2">
        <v>9000</v>
      </c>
      <c r="I9">
        <f t="shared" si="0"/>
        <v>900</v>
      </c>
      <c r="J9">
        <f t="shared" si="1"/>
        <v>1620</v>
      </c>
      <c r="K9" s="2">
        <f t="shared" si="2"/>
        <v>11520</v>
      </c>
      <c r="L9">
        <f t="shared" si="3"/>
        <v>921.6</v>
      </c>
      <c r="M9" s="2">
        <f t="shared" si="4"/>
        <v>10598.4</v>
      </c>
    </row>
    <row r="10" spans="1:13" x14ac:dyDescent="0.25">
      <c r="A10">
        <v>8943</v>
      </c>
      <c r="B10" t="s">
        <v>15</v>
      </c>
      <c r="C10" t="s">
        <v>26</v>
      </c>
      <c r="D10" t="s">
        <v>30</v>
      </c>
      <c r="E10" s="1">
        <v>44243</v>
      </c>
      <c r="G10" t="s">
        <v>37</v>
      </c>
      <c r="H10" s="2">
        <v>34000</v>
      </c>
      <c r="I10">
        <f t="shared" si="0"/>
        <v>3400</v>
      </c>
      <c r="J10">
        <f t="shared" si="1"/>
        <v>6120</v>
      </c>
      <c r="K10" s="2">
        <f t="shared" si="2"/>
        <v>43520</v>
      </c>
      <c r="L10">
        <f t="shared" si="3"/>
        <v>3481.6</v>
      </c>
      <c r="M10" s="2">
        <f t="shared" si="4"/>
        <v>40038.400000000001</v>
      </c>
    </row>
    <row r="11" spans="1:13" x14ac:dyDescent="0.25">
      <c r="A11">
        <v>4592</v>
      </c>
      <c r="B11" t="s">
        <v>16</v>
      </c>
      <c r="C11" t="s">
        <v>27</v>
      </c>
      <c r="D11" t="s">
        <v>19</v>
      </c>
      <c r="E11" s="1">
        <v>41193</v>
      </c>
      <c r="F11" s="1">
        <v>44679</v>
      </c>
      <c r="G11" t="s">
        <v>37</v>
      </c>
      <c r="H11" s="2">
        <v>50000</v>
      </c>
      <c r="I11">
        <f t="shared" si="0"/>
        <v>5000</v>
      </c>
      <c r="J11">
        <f t="shared" si="1"/>
        <v>9000</v>
      </c>
      <c r="K11" s="2">
        <f t="shared" si="2"/>
        <v>64000</v>
      </c>
      <c r="L11">
        <f t="shared" si="3"/>
        <v>5120</v>
      </c>
      <c r="M11" s="2">
        <f t="shared" si="4"/>
        <v>58880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2024-08-30T04:48:41Z</dcterms:created>
  <dcterms:modified xsi:type="dcterms:W3CDTF">2024-08-31T14:33:47Z</dcterms:modified>
</cp:coreProperties>
</file>