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HydraTyan\Desktop\Information-Systems-Tools\Lab6\"/>
    </mc:Choice>
  </mc:AlternateContent>
  <xr:revisionPtr revIDLastSave="0" documentId="13_ncr:1_{433AA927-CA8C-4497-B091-67582300D3B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cklog" sheetId="1" r:id="rId1"/>
    <sheet name="calcs" sheetId="2" r:id="rId2"/>
    <sheet name="repor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2" l="1"/>
  <c r="I2" i="1"/>
  <c r="I3" i="1"/>
  <c r="I1" i="1"/>
  <c r="J2" i="2"/>
  <c r="D7" i="2" s="1"/>
  <c r="D8" i="2" l="1"/>
  <c r="D6" i="2"/>
  <c r="D5" i="2"/>
  <c r="D4" i="2"/>
  <c r="D3" i="2"/>
  <c r="C3" i="2"/>
  <c r="J3" i="2" s="1"/>
  <c r="C2" i="2"/>
  <c r="F2" i="2" s="1"/>
  <c r="F3" i="2" s="1"/>
  <c r="F4" i="2" s="1"/>
  <c r="C4" i="2"/>
  <c r="D2" i="2"/>
  <c r="D9" i="2"/>
  <c r="C9" i="2"/>
  <c r="C8" i="2"/>
  <c r="C7" i="2"/>
  <c r="C6" i="2"/>
  <c r="C5" i="2"/>
  <c r="A5" i="2"/>
  <c r="A2" i="2"/>
  <c r="A9" i="2"/>
  <c r="A8" i="2"/>
  <c r="A7" i="2"/>
  <c r="A6" i="2"/>
  <c r="A4" i="2"/>
  <c r="A3" i="2"/>
  <c r="E2" i="2" l="1"/>
  <c r="E3" i="2" s="1"/>
  <c r="E4" i="2" s="1"/>
  <c r="J4" i="2"/>
  <c r="J5" i="2"/>
</calcChain>
</file>

<file path=xl/sharedStrings.xml><?xml version="1.0" encoding="utf-8"?>
<sst xmlns="http://schemas.openxmlformats.org/spreadsheetml/2006/main" count="24" uniqueCount="24">
  <si>
    <t>№</t>
  </si>
  <si>
    <t>Задача</t>
  </si>
  <si>
    <t>Оценка</t>
  </si>
  <si>
    <t>Пришла</t>
  </si>
  <si>
    <t>Ушла</t>
  </si>
  <si>
    <t>N</t>
  </si>
  <si>
    <t>Sprint</t>
  </si>
  <si>
    <t>Ушло</t>
  </si>
  <si>
    <t>Пришло</t>
  </si>
  <si>
    <t>Выполнение</t>
  </si>
  <si>
    <t>Добавление</t>
  </si>
  <si>
    <t>Скачать Docker</t>
  </si>
  <si>
    <t>Установить Docker</t>
  </si>
  <si>
    <t xml:space="preserve">Выяснить что в с виртуализацией, включить её </t>
  </si>
  <si>
    <t>Скачать и развернуть первый контейнер</t>
  </si>
  <si>
    <t>Найти ошибку в запуске Скачать Docker, устранить её</t>
  </si>
  <si>
    <t>Сумма всех работ:</t>
  </si>
  <si>
    <t>Исходное количество задач:</t>
  </si>
  <si>
    <t>Последний спринт:</t>
  </si>
  <si>
    <t>Средняя скорость выполнения:</t>
  </si>
  <si>
    <t>Средняя скорость поступления:</t>
  </si>
  <si>
    <t>Осталось работы всего:</t>
  </si>
  <si>
    <t>Пришла:</t>
  </si>
  <si>
    <t>Ушла: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</si>
</sst>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911561902219849E-2"/>
          <c:y val="1.2239676540959967E-2"/>
          <c:w val="0.91280646192288695"/>
          <c:h val="0.93393394955570941"/>
        </c:manualLayout>
      </c:layout>
      <c:scatterChart>
        <c:scatterStyle val="lineMarker"/>
        <c:varyColors val="0"/>
        <c:ser>
          <c:idx val="0"/>
          <c:order val="0"/>
          <c:spPr>
            <a:ln w="127000" cap="sq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(calcs!$B$2,calcs!$B$2)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calcs!$E$2:$F$2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2-4DC3-A55F-6B910F1857C4}"/>
            </c:ext>
          </c:extLst>
        </c:ser>
        <c:ser>
          <c:idx val="1"/>
          <c:order val="1"/>
          <c:spPr>
            <a:ln w="127000" cap="sq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(calcs!$B$3,calcs!$B$3)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calcs!$E$3:$F$3</c:f>
              <c:numCache>
                <c:formatCode>General</c:formatCode>
                <c:ptCount val="2"/>
                <c:pt idx="0">
                  <c:v>3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92-4DC3-A55F-6B910F1857C4}"/>
            </c:ext>
          </c:extLst>
        </c:ser>
        <c:ser>
          <c:idx val="2"/>
          <c:order val="2"/>
          <c:spPr>
            <a:ln w="127000" cap="sq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(calcs!$B$4,calcs!$B$4)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calcs!$E$4:$F$4</c:f>
              <c:numCache>
                <c:formatCode>General</c:formatCode>
                <c:ptCount val="2"/>
                <c:pt idx="0">
                  <c:v>0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92-4DC3-A55F-6B910F1857C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calcs!$B$2:$B$4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calcs!$E$2:$E$4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92-4DC3-A55F-6B910F1857C4}"/>
            </c:ext>
          </c:extLst>
        </c:ser>
        <c:ser>
          <c:idx val="4"/>
          <c:order val="4"/>
          <c:spPr>
            <a:ln w="19050" cap="rnd">
              <a:solidFill>
                <a:srgbClr val="FF0000">
                  <a:alpha val="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calcs!$B$2:$B$4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calcs!$F$2:$F$4</c:f>
              <c:numCache>
                <c:formatCode>General</c:formatCode>
                <c:ptCount val="3"/>
                <c:pt idx="0">
                  <c:v>0</c:v>
                </c:pt>
                <c:pt idx="1">
                  <c:v>-2</c:v>
                </c:pt>
                <c:pt idx="2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92-4DC3-A55F-6B910F1857C4}"/>
            </c:ext>
          </c:extLst>
        </c:ser>
        <c:ser>
          <c:idx val="5"/>
          <c:order val="5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calcs!$B$2:$B$9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(calcs!$B$2,calcs!$B$2,calcs!$B$2,calcs!$B$2,calcs!$B$2,calcs!$B$2,calcs!$B$2)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C-4C91-9FE6-D73958028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253840"/>
        <c:axId val="2108636288"/>
      </c:scatterChart>
      <c:valAx>
        <c:axId val="205425384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636288"/>
        <c:crossesAt val="-4"/>
        <c:crossBetween val="midCat"/>
      </c:valAx>
      <c:valAx>
        <c:axId val="2108636288"/>
        <c:scaling>
          <c:orientation val="minMax"/>
          <c:max val="7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2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12</xdr:col>
      <xdr:colOff>38100</xdr:colOff>
      <xdr:row>32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1BB640-956E-48E2-AF7A-BCCBF8595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activeCell="G3" sqref="G3:H3"/>
    </sheetView>
  </sheetViews>
  <sheetFormatPr defaultRowHeight="15" x14ac:dyDescent="0.25"/>
  <cols>
    <col min="2" max="2" width="51.5703125" customWidth="1"/>
    <col min="9" max="9" width="10.285156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1" t="s">
        <v>16</v>
      </c>
      <c r="H1" s="1"/>
      <c r="I1" s="1">
        <f>SUM(C2:C16)</f>
        <v>8</v>
      </c>
    </row>
    <row r="2" spans="1:9" x14ac:dyDescent="0.25">
      <c r="A2" s="2">
        <v>1</v>
      </c>
      <c r="B2" s="4" t="s">
        <v>11</v>
      </c>
      <c r="C2" s="2">
        <v>1</v>
      </c>
      <c r="D2" s="2">
        <v>0</v>
      </c>
      <c r="E2" s="2">
        <v>1</v>
      </c>
      <c r="G2" s="8" t="s">
        <v>22</v>
      </c>
      <c r="H2" s="9"/>
      <c r="I2" s="1">
        <f>SUM(D2:D16)</f>
        <v>1</v>
      </c>
    </row>
    <row r="3" spans="1:9" x14ac:dyDescent="0.25">
      <c r="A3" s="2">
        <v>2</v>
      </c>
      <c r="B3" s="4" t="s">
        <v>13</v>
      </c>
      <c r="C3" s="2">
        <v>2</v>
      </c>
      <c r="D3" s="2">
        <v>0</v>
      </c>
      <c r="E3" s="2">
        <v>1</v>
      </c>
      <c r="G3" s="8" t="s">
        <v>23</v>
      </c>
      <c r="H3" s="9"/>
      <c r="I3" s="1">
        <f>SUM(E2:E16)</f>
        <v>6</v>
      </c>
    </row>
    <row r="4" spans="1:9" x14ac:dyDescent="0.25">
      <c r="A4" s="2">
        <v>3</v>
      </c>
      <c r="B4" s="4" t="s">
        <v>12</v>
      </c>
      <c r="C4" s="2">
        <v>1</v>
      </c>
      <c r="D4" s="2">
        <v>0</v>
      </c>
      <c r="E4" s="2">
        <v>2</v>
      </c>
    </row>
    <row r="5" spans="1:9" x14ac:dyDescent="0.25">
      <c r="A5" s="2">
        <v>4</v>
      </c>
      <c r="B5" s="4" t="s">
        <v>14</v>
      </c>
      <c r="C5" s="2">
        <v>2</v>
      </c>
      <c r="D5" s="2">
        <v>0</v>
      </c>
      <c r="E5" s="2"/>
    </row>
    <row r="6" spans="1:9" x14ac:dyDescent="0.25">
      <c r="A6" s="2">
        <v>5</v>
      </c>
      <c r="B6" s="4" t="s">
        <v>15</v>
      </c>
      <c r="C6" s="2">
        <v>2</v>
      </c>
      <c r="D6" s="2">
        <v>1</v>
      </c>
      <c r="E6" s="2">
        <v>2</v>
      </c>
    </row>
    <row r="7" spans="1:9" x14ac:dyDescent="0.25">
      <c r="A7" s="2"/>
      <c r="B7" s="4"/>
      <c r="C7" s="2"/>
      <c r="D7" s="2"/>
      <c r="E7" s="2"/>
    </row>
    <row r="8" spans="1:9" x14ac:dyDescent="0.25">
      <c r="A8" s="2"/>
      <c r="B8" s="4"/>
      <c r="C8" s="2"/>
      <c r="D8" s="2"/>
      <c r="E8" s="2"/>
    </row>
    <row r="9" spans="1:9" x14ac:dyDescent="0.25">
      <c r="A9" s="2"/>
      <c r="B9" s="4"/>
      <c r="C9" s="2"/>
      <c r="D9" s="2"/>
      <c r="E9" s="2"/>
    </row>
    <row r="10" spans="1:9" x14ac:dyDescent="0.25">
      <c r="A10" s="2"/>
      <c r="B10" s="4"/>
      <c r="C10" s="2"/>
      <c r="D10" s="2"/>
      <c r="E10" s="2"/>
    </row>
    <row r="11" spans="1:9" x14ac:dyDescent="0.25">
      <c r="A11" s="2"/>
      <c r="B11" s="4"/>
      <c r="C11" s="2"/>
      <c r="D11" s="2"/>
      <c r="E11" s="2"/>
    </row>
    <row r="12" spans="1:9" x14ac:dyDescent="0.25">
      <c r="A12" s="2"/>
      <c r="B12" s="4"/>
      <c r="C12" s="2"/>
      <c r="D12" s="2"/>
      <c r="E12" s="2"/>
    </row>
    <row r="13" spans="1:9" x14ac:dyDescent="0.25">
      <c r="A13" s="2"/>
      <c r="B13" s="4"/>
      <c r="C13" s="2"/>
      <c r="D13" s="2"/>
      <c r="E13" s="2"/>
    </row>
    <row r="14" spans="1:9" x14ac:dyDescent="0.25">
      <c r="A14" s="2"/>
      <c r="B14" s="4"/>
      <c r="C14" s="2"/>
      <c r="D14" s="2"/>
      <c r="E14" s="2"/>
    </row>
    <row r="15" spans="1:9" x14ac:dyDescent="0.25">
      <c r="A15" s="2"/>
      <c r="B15" s="4"/>
      <c r="C15" s="2"/>
      <c r="D15" s="2"/>
      <c r="E15" s="2"/>
    </row>
    <row r="16" spans="1:9" x14ac:dyDescent="0.25">
      <c r="A16" s="2"/>
      <c r="B16" s="4"/>
      <c r="C16" s="2"/>
      <c r="D16" s="2"/>
      <c r="E16" s="2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</sheetData>
  <mergeCells count="2">
    <mergeCell ref="G3:H3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C1388-A294-484C-80DB-819D9B9515A8}">
  <dimension ref="A1:J13"/>
  <sheetViews>
    <sheetView workbookViewId="0">
      <selection activeCell="O12" sqref="O12"/>
    </sheetView>
  </sheetViews>
  <sheetFormatPr defaultRowHeight="15" x14ac:dyDescent="0.25"/>
  <cols>
    <col min="5" max="5" width="15.7109375" customWidth="1"/>
    <col min="6" max="6" width="14.140625" customWidth="1"/>
    <col min="9" max="9" width="24.85546875" customWidth="1"/>
  </cols>
  <sheetData>
    <row r="1" spans="1:10" x14ac:dyDescent="0.25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H1" s="10" t="s">
        <v>17</v>
      </c>
      <c r="I1" s="10"/>
      <c r="J1" s="1">
        <f xml:space="preserve"> SUMIF(backlog!D2:D16, 0, backlog!C2:C16)</f>
        <v>6</v>
      </c>
    </row>
    <row r="2" spans="1:10" x14ac:dyDescent="0.25">
      <c r="A2" s="1">
        <f>$B2-$J$2</f>
        <v>-2</v>
      </c>
      <c r="B2" s="1">
        <v>0</v>
      </c>
      <c r="C2" s="1">
        <f>IF($B2&lt;=$J$2,SUMIF(backlog!$E$2:$E$16, $B2, backlog!$C$2:$C$16),"")</f>
        <v>0</v>
      </c>
      <c r="D2" s="1">
        <f>IF($B2&lt;=$J$2,SUMIF(backlog!$D$2:$D$16, $B2, backlog!$C$2:$C$16),"")</f>
        <v>6</v>
      </c>
      <c r="E2" s="1">
        <f>IF($B2&lt;=$J$2,J1-C2)</f>
        <v>6</v>
      </c>
      <c r="F2" s="1">
        <f>IF($C2&lt;&gt;"",-$D2 + 6, "")</f>
        <v>0</v>
      </c>
      <c r="G2">
        <v>1</v>
      </c>
      <c r="H2" s="10" t="s">
        <v>18</v>
      </c>
      <c r="I2" s="10"/>
      <c r="J2" s="1">
        <f xml:space="preserve"> MAX(backlog!E2:E6)</f>
        <v>2</v>
      </c>
    </row>
    <row r="3" spans="1:10" x14ac:dyDescent="0.25">
      <c r="A3" s="1">
        <f t="shared" ref="A3:A9" si="0">$B3-$J$2</f>
        <v>-1</v>
      </c>
      <c r="B3" s="1">
        <v>1</v>
      </c>
      <c r="C3" s="1">
        <f>IF($B3&lt;=$J$2,SUMIF(backlog!$E$2:$E$16, $B3, backlog!$C$2:$C$16),"")</f>
        <v>3</v>
      </c>
      <c r="D3" s="1">
        <f>IF($B3&lt;=$J$2,SUMIF(backlog!$D$2:$D$16, $B3, backlog!$C$2:$C$16),"")</f>
        <v>2</v>
      </c>
      <c r="E3" s="1">
        <f>IF($B3&lt;=$J$2,$E2-C3)</f>
        <v>3</v>
      </c>
      <c r="F3" s="1">
        <f>IF($C3&lt;&gt;"",-$D3 + $F2, "")</f>
        <v>-2</v>
      </c>
      <c r="G3">
        <v>2</v>
      </c>
      <c r="H3" s="10" t="s">
        <v>19</v>
      </c>
      <c r="I3" s="10"/>
      <c r="J3" s="1">
        <f xml:space="preserve"> AVERAGE(C3:C13)</f>
        <v>3</v>
      </c>
    </row>
    <row r="4" spans="1:10" x14ac:dyDescent="0.25">
      <c r="A4" s="1">
        <f t="shared" si="0"/>
        <v>0</v>
      </c>
      <c r="B4" s="1">
        <v>2</v>
      </c>
      <c r="C4" s="1">
        <f>IF($B4&lt;=$J$2,SUMIF(backlog!$E$2:$E$16, $B4, backlog!$C$2:$C$16),"")</f>
        <v>3</v>
      </c>
      <c r="D4" s="1">
        <f>IF($B4&lt;=$J$2,SUMIF(backlog!$D$2:$D$16, $B4, backlog!$C$2:$C$16),"")</f>
        <v>0</v>
      </c>
      <c r="E4" s="1">
        <f>IF($B4&lt;=$J$2,$E3-C4)</f>
        <v>0</v>
      </c>
      <c r="F4" s="1">
        <f>IF($C4&lt;&gt;"",-$D4 + $F3, "")</f>
        <v>-2</v>
      </c>
      <c r="G4">
        <v>3</v>
      </c>
      <c r="H4" s="10" t="s">
        <v>20</v>
      </c>
      <c r="I4" s="10"/>
      <c r="J4" s="1">
        <f xml:space="preserve"> AVERAGE(D3:D13)</f>
        <v>1</v>
      </c>
    </row>
    <row r="5" spans="1:10" ht="23.25" customHeight="1" x14ac:dyDescent="0.25">
      <c r="A5" s="1">
        <f t="shared" si="0"/>
        <v>1</v>
      </c>
      <c r="B5" s="1">
        <v>3</v>
      </c>
      <c r="C5" s="1" t="str">
        <f>IF($B5&lt;=$J$2,SUMIF(backlog!$E$2:$E$16, $B5,backlog!$C$2:$C$16),"")</f>
        <v/>
      </c>
      <c r="D5" s="1" t="str">
        <f>IF($B5&lt;=$J$2,SUMIF(backlog!$D$2:$D$16, $B5, backlog!$C$2:$C$16),"")</f>
        <v/>
      </c>
      <c r="E5" s="1"/>
      <c r="F5" s="1"/>
      <c r="H5" s="10" t="s">
        <v>21</v>
      </c>
      <c r="I5" s="10"/>
      <c r="J5" s="6">
        <f>J1-SUM(C3:C13)+SUM(D3:D13)</f>
        <v>2</v>
      </c>
    </row>
    <row r="6" spans="1:10" x14ac:dyDescent="0.25">
      <c r="A6" s="1">
        <f t="shared" si="0"/>
        <v>2</v>
      </c>
      <c r="B6" s="1">
        <v>4</v>
      </c>
      <c r="C6" s="1" t="str">
        <f>IF($B6&lt;=$J$2,SUMIF(backlog!$E$2:$E$16, $B6,backlog!$C$2:$C$16),"")</f>
        <v/>
      </c>
      <c r="D6" s="1" t="str">
        <f>IF($B6&lt;=$J$2,SUMIF(backlog!$D$2:$D$16, $B6, backlog!$C$2:$C$16),"")</f>
        <v/>
      </c>
      <c r="E6" s="1"/>
      <c r="F6" s="1"/>
    </row>
    <row r="7" spans="1:10" x14ac:dyDescent="0.25">
      <c r="A7" s="1">
        <f t="shared" si="0"/>
        <v>3</v>
      </c>
      <c r="B7" s="1">
        <v>5</v>
      </c>
      <c r="C7" s="1" t="str">
        <f>IF($B7&lt;=$J$2,SUMIF(backlog!$E$2:$E$16, $B7,backlog!$C$2:$C$16),"")</f>
        <v/>
      </c>
      <c r="D7" s="1" t="str">
        <f>IF($B7&lt;=$J$2,SUMIF(backlog!$D$2:$D$16, $B7, backlog!$C$2:$C$16),"")</f>
        <v/>
      </c>
      <c r="E7" s="1"/>
      <c r="F7" s="1"/>
    </row>
    <row r="8" spans="1:10" x14ac:dyDescent="0.25">
      <c r="A8" s="1">
        <f t="shared" si="0"/>
        <v>4</v>
      </c>
      <c r="B8" s="1">
        <v>6</v>
      </c>
      <c r="C8" s="1" t="str">
        <f>IF($B8&lt;=$J$2,SUMIF(backlog!$E$2:$E$16, $B8,backlog!$C$2:$C$16),"")</f>
        <v/>
      </c>
      <c r="D8" s="1" t="str">
        <f>IF($B8&lt;=$J$2,SUMIF(backlog!$D$2:$D$16, $B8, backlog!$C$2:$C$16),"")</f>
        <v/>
      </c>
      <c r="E8" s="1"/>
      <c r="F8" s="1"/>
    </row>
    <row r="9" spans="1:10" x14ac:dyDescent="0.25">
      <c r="A9" s="1">
        <f t="shared" si="0"/>
        <v>5</v>
      </c>
      <c r="B9" s="1">
        <v>7</v>
      </c>
      <c r="C9" s="1" t="str">
        <f>IF($B9&lt;=$J$2,SUMIF(backlog!$E$2:$E$16, $B9,backlog!$C$2:$C$16),"")</f>
        <v/>
      </c>
      <c r="D9" s="1" t="str">
        <f>IF($B9&lt;=$J$2,SUMIF(backlog!$D$2:$D$16, $B9, backlog!$C$2:$C$16),"")</f>
        <v/>
      </c>
      <c r="E9" s="1"/>
      <c r="F9" s="1"/>
    </row>
    <row r="10" spans="1:10" x14ac:dyDescent="0.25">
      <c r="A10" s="1"/>
      <c r="B10" s="1"/>
      <c r="C10" s="1"/>
      <c r="D10" s="1"/>
      <c r="E10" s="1"/>
      <c r="F10" s="1"/>
    </row>
    <row r="11" spans="1:10" x14ac:dyDescent="0.25">
      <c r="A11" s="1"/>
      <c r="B11" s="1"/>
      <c r="C11" s="1"/>
      <c r="D11" s="1"/>
      <c r="E11" s="1"/>
      <c r="F11" s="1"/>
    </row>
    <row r="12" spans="1:10" x14ac:dyDescent="0.25">
      <c r="A12" s="1"/>
      <c r="B12" s="1"/>
      <c r="C12" s="1"/>
      <c r="D12" s="1"/>
      <c r="E12" s="1"/>
      <c r="F12" s="1"/>
    </row>
    <row r="13" spans="1:10" x14ac:dyDescent="0.25">
      <c r="A13" s="1"/>
      <c r="B13" s="1"/>
      <c r="C13" s="1"/>
      <c r="D13" s="1"/>
      <c r="E13" s="1"/>
      <c r="F13" s="1"/>
    </row>
  </sheetData>
  <mergeCells count="5">
    <mergeCell ref="H1:I1"/>
    <mergeCell ref="H2:I2"/>
    <mergeCell ref="H3:I3"/>
    <mergeCell ref="H4:I4"/>
    <mergeCell ref="H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026C-7DBF-4B6C-8161-EEAC909FC9DF}">
  <dimension ref="A1"/>
  <sheetViews>
    <sheetView tabSelected="1" workbookViewId="0">
      <selection activeCell="A26" sqref="A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backlog</vt:lpstr>
      <vt:lpstr>calcs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HydraTyan</dc:creator>
  <cp:lastModifiedBy>HydraTyan</cp:lastModifiedBy>
  <dcterms:created xsi:type="dcterms:W3CDTF">2015-06-05T18:19:34Z</dcterms:created>
  <dcterms:modified xsi:type="dcterms:W3CDTF">2023-12-07T14:49:17Z</dcterms:modified>
</cp:coreProperties>
</file>