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\\wsl.localhost\Ubuntu\home\axillv\Polydiastates\"/>
    </mc:Choice>
  </mc:AlternateContent>
  <xr:revisionPtr revIDLastSave="0" documentId="13_ncr:1_{7BD79453-6E20-4CC2-9339-3B12FFED3B27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" i="1" l="1"/>
  <c r="X8" i="1"/>
  <c r="V8" i="1"/>
  <c r="T8" i="1"/>
  <c r="T9" i="1" s="1"/>
  <c r="R8" i="1"/>
  <c r="P8" i="1"/>
  <c r="N8" i="1"/>
  <c r="L8" i="1"/>
  <c r="L9" i="1" s="1"/>
  <c r="I8" i="1"/>
  <c r="H8" i="1"/>
  <c r="G8" i="1"/>
  <c r="F8" i="1"/>
  <c r="E8" i="1"/>
  <c r="D8" i="1"/>
  <c r="C8" i="1"/>
  <c r="B8" i="1"/>
  <c r="B9" i="1" s="1"/>
  <c r="Z6" i="1"/>
  <c r="X6" i="1"/>
  <c r="V6" i="1"/>
  <c r="T6" i="1"/>
  <c r="T7" i="1" s="1"/>
  <c r="R6" i="1"/>
  <c r="P6" i="1"/>
  <c r="N6" i="1"/>
  <c r="L6" i="1"/>
  <c r="L7" i="1" s="1"/>
  <c r="I6" i="1"/>
  <c r="H6" i="1"/>
  <c r="G6" i="1"/>
  <c r="F6" i="1"/>
  <c r="E6" i="1"/>
  <c r="D6" i="1"/>
  <c r="C6" i="1"/>
  <c r="B6" i="1"/>
  <c r="B7" i="1" s="1"/>
  <c r="Z4" i="1"/>
  <c r="X4" i="1"/>
  <c r="V4" i="1"/>
  <c r="T4" i="1"/>
  <c r="R4" i="1"/>
  <c r="P4" i="1"/>
  <c r="N4" i="1"/>
  <c r="L4" i="1"/>
  <c r="L5" i="1" s="1"/>
  <c r="I4" i="1"/>
  <c r="H4" i="1"/>
  <c r="G4" i="1"/>
  <c r="F4" i="1"/>
  <c r="E4" i="1"/>
  <c r="D4" i="1"/>
  <c r="C4" i="1"/>
  <c r="B4" i="1"/>
  <c r="B5" i="1" s="1"/>
  <c r="T5" i="1" l="1"/>
  <c r="C5" i="1"/>
  <c r="G5" i="1"/>
  <c r="N5" i="1"/>
  <c r="V5" i="1"/>
  <c r="C7" i="1"/>
  <c r="G7" i="1"/>
  <c r="N7" i="1"/>
  <c r="V7" i="1"/>
  <c r="C9" i="1"/>
  <c r="G9" i="1"/>
  <c r="N9" i="1"/>
  <c r="V9" i="1"/>
  <c r="F5" i="1"/>
  <c r="F7" i="1"/>
  <c r="F9" i="1"/>
  <c r="D5" i="1"/>
  <c r="H5" i="1"/>
  <c r="P5" i="1"/>
  <c r="X5" i="1"/>
  <c r="D7" i="1"/>
  <c r="H7" i="1"/>
  <c r="P7" i="1"/>
  <c r="X7" i="1"/>
  <c r="D9" i="1"/>
  <c r="H9" i="1"/>
  <c r="P9" i="1"/>
  <c r="X9" i="1"/>
  <c r="E5" i="1"/>
  <c r="I5" i="1"/>
  <c r="R5" i="1"/>
  <c r="Z5" i="1"/>
  <c r="E7" i="1"/>
  <c r="I7" i="1"/>
  <c r="R7" i="1"/>
  <c r="Z7" i="1"/>
  <c r="E9" i="1"/>
  <c r="I9" i="1"/>
  <c r="R9" i="1"/>
  <c r="Z9" i="1"/>
</calcChain>
</file>

<file path=xl/sharedStrings.xml><?xml version="1.0" encoding="utf-8"?>
<sst xmlns="http://schemas.openxmlformats.org/spreadsheetml/2006/main" count="25" uniqueCount="24">
  <si>
    <t>INSERTIONS</t>
  </si>
  <si>
    <t>QUERIES</t>
  </si>
  <si>
    <t>avg(μs)</t>
  </si>
  <si>
    <t>avg(μs/results)</t>
  </si>
  <si>
    <t>constant factor log2</t>
  </si>
  <si>
    <t>constant factor Cres=1</t>
  </si>
  <si>
    <t>normalized c.f. log2</t>
  </si>
  <si>
    <t>normalized c.f. Cres=1</t>
  </si>
  <si>
    <t>constant factor (log2)^3</t>
  </si>
  <si>
    <t>constant factor Cres=10</t>
  </si>
  <si>
    <t>normalized c.f. (log2)^3</t>
  </si>
  <si>
    <t>normalized c.f. Cres=10</t>
  </si>
  <si>
    <t>constant factor sqrt</t>
  </si>
  <si>
    <t>constant factor Cres=100</t>
  </si>
  <si>
    <t>normalized c.f. sqrt</t>
  </si>
  <si>
    <t>normalized c.f. Cres=100</t>
  </si>
  <si>
    <t>range (-3,6 to 3,6)</t>
  </si>
  <si>
    <t>INTERVAL</t>
  </si>
  <si>
    <t>insertion</t>
  </si>
  <si>
    <t>query</t>
  </si>
  <si>
    <t>min</t>
  </si>
  <si>
    <t>600-700</t>
  </si>
  <si>
    <t>deletion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</si>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</sst>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9" fontId="0" fillId="0" borderId="1" xfId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1" xfId="0" applyNumberFormat="1" applyBorder="1"/>
    <xf numFmtId="2" fontId="0" fillId="0" borderId="1" xfId="0" applyNumberFormat="1" applyBorder="1"/>
    <xf numFmtId="9" fontId="0" fillId="0" borderId="2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0" xfId="0" applyNumberFormat="1"/>
    <xf numFmtId="11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"/>
  <sheetViews>
    <sheetView tabSelected="1" zoomScale="85" zoomScaleNormal="85" workbookViewId="0">
      <selection activeCell="C16" sqref="C16"/>
    </sheetView>
  </sheetViews>
  <sheetFormatPr defaultRowHeight="14.5" x14ac:dyDescent="0.35"/>
  <cols>
    <col min="1" max="1" width="20.90625" bestFit="1" customWidth="1"/>
    <col min="2" max="9" width="7.90625" bestFit="1" customWidth="1"/>
    <col min="11" max="11" width="21.90625" bestFit="1" customWidth="1"/>
    <col min="12" max="12" width="5.7265625" bestFit="1" customWidth="1"/>
    <col min="13" max="13" width="9" bestFit="1" customWidth="1"/>
    <col min="14" max="14" width="5.7265625" bestFit="1" customWidth="1"/>
    <col min="15" max="15" width="7.90625" bestFit="1" customWidth="1"/>
    <col min="16" max="16" width="5.7265625" bestFit="1" customWidth="1"/>
    <col min="17" max="17" width="6.81640625" bestFit="1" customWidth="1"/>
    <col min="18" max="20" width="5.7265625" bestFit="1" customWidth="1"/>
    <col min="21" max="21" width="4.7265625" bestFit="1" customWidth="1"/>
    <col min="22" max="22" width="5.7265625" bestFit="1" customWidth="1"/>
    <col min="23" max="23" width="4.7265625" bestFit="1" customWidth="1"/>
    <col min="24" max="24" width="5.7265625" bestFit="1" customWidth="1"/>
    <col min="25" max="25" width="4.7265625" bestFit="1" customWidth="1"/>
    <col min="26" max="26" width="5.7265625" bestFit="1" customWidth="1"/>
    <col min="27" max="27" width="4.7265625" bestFit="1" customWidth="1"/>
  </cols>
  <sheetData>
    <row r="1" spans="1:27" x14ac:dyDescent="0.35">
      <c r="A1" t="s">
        <v>23</v>
      </c>
    </row>
    <row r="2" spans="1:27" x14ac:dyDescent="0.35">
      <c r="A2" s="15" t="s">
        <v>0</v>
      </c>
      <c r="B2" s="15"/>
      <c r="C2" s="15"/>
      <c r="D2" s="15"/>
      <c r="E2" s="15"/>
      <c r="F2" s="15"/>
      <c r="G2" s="15"/>
      <c r="H2" s="15"/>
      <c r="I2" s="15"/>
      <c r="K2" s="15" t="s">
        <v>1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x14ac:dyDescent="0.35">
      <c r="A3" s="1" t="s">
        <v>2</v>
      </c>
      <c r="B3" s="2">
        <v>0.22899900000000001</v>
      </c>
      <c r="C3" s="2">
        <v>0.59319500000000003</v>
      </c>
      <c r="D3" s="2">
        <v>1.7286539999999999</v>
      </c>
      <c r="E3" s="2">
        <v>4.1572209999999998</v>
      </c>
      <c r="F3" s="2">
        <v>6.9347630000000002</v>
      </c>
      <c r="G3" s="2">
        <v>9.4689510000000006</v>
      </c>
      <c r="H3" s="2">
        <v>10.525233</v>
      </c>
      <c r="I3" s="2">
        <v>16.540472999999999</v>
      </c>
      <c r="K3" s="1" t="s">
        <v>3</v>
      </c>
      <c r="L3" s="2">
        <v>0.46619300000000002</v>
      </c>
      <c r="M3" s="8">
        <v>25925.328323000002</v>
      </c>
      <c r="N3" s="2">
        <v>0.65822499999999995</v>
      </c>
      <c r="O3" s="8">
        <v>2253.2361110000002</v>
      </c>
      <c r="P3" s="2">
        <v>1.9924649999999999</v>
      </c>
      <c r="Q3" s="8">
        <v>290.69572199999999</v>
      </c>
      <c r="R3" s="2">
        <v>2.5921150000000002</v>
      </c>
      <c r="S3" s="8">
        <v>29.163567</v>
      </c>
      <c r="T3" s="2">
        <v>3.1930269999999998</v>
      </c>
      <c r="U3" s="8">
        <v>3.2377509999999998</v>
      </c>
      <c r="V3" s="2">
        <v>4.4907589999999997</v>
      </c>
      <c r="W3" s="8">
        <v>1.233252</v>
      </c>
      <c r="X3" s="2">
        <v>4.2941500000000001</v>
      </c>
      <c r="Y3" s="8">
        <v>1.0153490000000001</v>
      </c>
      <c r="Z3" s="2">
        <v>4.2770270000000004</v>
      </c>
      <c r="AA3" s="8">
        <v>0.98977000000000004</v>
      </c>
    </row>
    <row r="4" spans="1:27" x14ac:dyDescent="0.35">
      <c r="A4" s="1" t="s">
        <v>4</v>
      </c>
      <c r="B4" s="3">
        <f>B3/(LOG(B11*7.3, 2))</f>
        <v>3.6996040488978726E-2</v>
      </c>
      <c r="C4" s="3">
        <f t="shared" ref="C4:I4" si="0">C3/(LOG(C11*7.3, 2))</f>
        <v>6.2364426577582371E-2</v>
      </c>
      <c r="D4" s="3">
        <f t="shared" si="0"/>
        <v>0.13469666527127858</v>
      </c>
      <c r="E4" s="3">
        <f t="shared" si="0"/>
        <v>0.25732369731529925</v>
      </c>
      <c r="F4" s="3">
        <f t="shared" si="0"/>
        <v>0.35603901160200652</v>
      </c>
      <c r="G4" s="3">
        <f t="shared" si="0"/>
        <v>0.48614724900444778</v>
      </c>
      <c r="H4" s="3">
        <f t="shared" si="0"/>
        <v>0.40293536215093878</v>
      </c>
      <c r="I4" s="3">
        <f t="shared" si="0"/>
        <v>0.56177334325408168</v>
      </c>
      <c r="K4" s="1" t="s">
        <v>5</v>
      </c>
      <c r="L4" s="13">
        <f>(L$3+M$3)/(LOG(L$11*7.3, 2)+ M$3)</f>
        <v>0.99977927896367991</v>
      </c>
      <c r="M4" s="14"/>
      <c r="N4" s="13">
        <f t="shared" ref="N4" si="1">(N$3+O$3)/(LOG(N$11*7.3, 2)+ O$3)</f>
        <v>0.99608726725766472</v>
      </c>
      <c r="O4" s="14"/>
      <c r="P4" s="13">
        <f t="shared" ref="P4" si="2">(P$3+Q$3)/(LOG(P$11*7.3, 2)+ Q$3)</f>
        <v>0.96428281527100657</v>
      </c>
      <c r="Q4" s="14"/>
      <c r="R4" s="13">
        <f t="shared" ref="R4" si="3">(R$3+S$3)/(LOG(R$11*7.3, 2)+ S$3)</f>
        <v>0.70071181589073672</v>
      </c>
      <c r="S4" s="14"/>
      <c r="T4" s="13">
        <f t="shared" ref="T4" si="4">(T$3+U$3)/(LOG(T$11*7.3, 2)+ U$3)</f>
        <v>0.2831035211805738</v>
      </c>
      <c r="U4" s="14"/>
      <c r="V4" s="13">
        <f t="shared" ref="V4" si="5">(V$3+W$3)/(LOG(V$11*7.3, 2)+ W$3)</f>
        <v>0.23817577480168967</v>
      </c>
      <c r="W4" s="14"/>
      <c r="X4" s="13">
        <f t="shared" ref="X4" si="6">(X$3+Y$3)/(LOG(X$11*7.3, 2)+ Y$3)</f>
        <v>0.19565720066601683</v>
      </c>
      <c r="Y4" s="14"/>
      <c r="Z4" s="13">
        <f t="shared" ref="Z4" si="7">(Z$3+AA$3)/(LOG(Z$11*7.3, 2)+ AA$3)</f>
        <v>0.17306151916647039</v>
      </c>
      <c r="AA4" s="14"/>
    </row>
    <row r="5" spans="1:27" x14ac:dyDescent="0.35">
      <c r="A5" s="1" t="s">
        <v>6</v>
      </c>
      <c r="B5" s="4">
        <f>B4/$B4</f>
        <v>1</v>
      </c>
      <c r="C5" s="4">
        <f t="shared" ref="C5:G5" si="8">C4/$B$4</f>
        <v>1.6857054364009845</v>
      </c>
      <c r="D5" s="4">
        <f t="shared" si="8"/>
        <v>3.6408400329058259</v>
      </c>
      <c r="E5" s="4">
        <f t="shared" si="8"/>
        <v>6.9554388500563205</v>
      </c>
      <c r="F5" s="4">
        <f t="shared" si="8"/>
        <v>9.6237058586870123</v>
      </c>
      <c r="G5" s="4">
        <f t="shared" si="8"/>
        <v>13.140521055199761</v>
      </c>
      <c r="H5" s="4">
        <f>H4/$B$4</f>
        <v>10.891310443639904</v>
      </c>
      <c r="I5" s="4">
        <f>I4/$B$4</f>
        <v>15.184688302561359</v>
      </c>
      <c r="K5" s="1" t="s">
        <v>7</v>
      </c>
      <c r="L5" s="9">
        <f>L4/$L4</f>
        <v>1</v>
      </c>
      <c r="M5" s="10"/>
      <c r="N5" s="9">
        <f>N4/$L4</f>
        <v>0.99630717320942863</v>
      </c>
      <c r="O5" s="10"/>
      <c r="P5" s="9">
        <f t="shared" ref="P5" si="9">P4/$L4</f>
        <v>0.96449569976138416</v>
      </c>
      <c r="Q5" s="10"/>
      <c r="R5" s="9">
        <f t="shared" ref="R5" si="10">R4/$L4</f>
        <v>0.70086651187355953</v>
      </c>
      <c r="S5" s="10"/>
      <c r="T5" s="9">
        <f t="shared" ref="T5" si="11">T4/$L4</f>
        <v>0.28316602187837342</v>
      </c>
      <c r="U5" s="10"/>
      <c r="V5" s="9">
        <f t="shared" ref="V5" si="12">V4/$L4</f>
        <v>0.23822835681148594</v>
      </c>
      <c r="W5" s="10"/>
      <c r="X5" s="9">
        <f t="shared" ref="X5" si="13">X4/$L4</f>
        <v>0.19570039586019936</v>
      </c>
      <c r="Y5" s="10"/>
      <c r="Z5" s="9">
        <f t="shared" ref="Z5" si="14">Z4/$L4</f>
        <v>0.17309972591736159</v>
      </c>
      <c r="AA5" s="10"/>
    </row>
    <row r="6" spans="1:27" x14ac:dyDescent="0.35">
      <c r="A6" s="1" t="s">
        <v>8</v>
      </c>
      <c r="B6" s="3">
        <f>B3/(LOG(B11*7.3, 2)^3)</f>
        <v>9.6560291133977413E-4</v>
      </c>
      <c r="C6" s="3">
        <f t="shared" ref="C6:I6" si="15">C3/(LOG(C11*7.3, 2)^3)</f>
        <v>6.8931199675320511E-4</v>
      </c>
      <c r="D6" s="3">
        <f t="shared" si="15"/>
        <v>8.1781369849895477E-4</v>
      </c>
      <c r="E6" s="3">
        <f t="shared" si="15"/>
        <v>9.8590058366587545E-4</v>
      </c>
      <c r="F6" s="3">
        <f t="shared" si="15"/>
        <v>9.3848970619430858E-4</v>
      </c>
      <c r="G6" s="3">
        <f t="shared" si="15"/>
        <v>1.2814443755263596E-3</v>
      </c>
      <c r="H6" s="3">
        <f t="shared" si="15"/>
        <v>5.9053101587739471E-4</v>
      </c>
      <c r="I6" s="3">
        <f t="shared" si="15"/>
        <v>6.4801869234290652E-4</v>
      </c>
      <c r="K6" s="1" t="s">
        <v>9</v>
      </c>
      <c r="L6" s="13">
        <f>(L$3+M$3*10)/(LOG(L$11*7.3, 2)+ M$3*10)</f>
        <v>0.99997792315362122</v>
      </c>
      <c r="M6" s="14"/>
      <c r="N6" s="13">
        <f t="shared" ref="N6" si="16">(N$3+O$3*10)/(LOG(N$11*7.3, 2)+ O$3*10)</f>
        <v>0.99960724081323171</v>
      </c>
      <c r="O6" s="14"/>
      <c r="P6" s="13">
        <f t="shared" ref="P6" si="17">(P$3+Q$3*10)/(LOG(P$11*7.3, 2)+ Q$3*10)</f>
        <v>0.9962869889943573</v>
      </c>
      <c r="Q6" s="14"/>
      <c r="R6" s="13">
        <f t="shared" ref="R6" si="18">(R$3+S$3*10)/(LOG(R$11*7.3, 2)+ S$3*10)</f>
        <v>0.95593281949214426</v>
      </c>
      <c r="S6" s="14"/>
      <c r="T6" s="13">
        <f t="shared" ref="T6" si="19">(T$3+U$3*10)/(LOG(T$11*7.3, 2)+ U$3*10)</f>
        <v>0.68596094498255844</v>
      </c>
      <c r="U6" s="14"/>
      <c r="V6" s="13">
        <f t="shared" ref="V6" si="20">(V$3+W$3*10)/(LOG(V$11*7.3, 2)+ W$3*10)</f>
        <v>0.47885933527655566</v>
      </c>
      <c r="W6" s="14"/>
      <c r="X6" s="13">
        <f t="shared" ref="X6" si="21">(X$3+Y$3*10)/(LOG(X$11*7.3, 2)+ Y$3*10)</f>
        <v>0.3982821929139938</v>
      </c>
      <c r="Y6" s="14"/>
      <c r="Z6" s="13">
        <f t="shared" ref="Z6" si="22">(Z$3+AA$3*10)/(LOG(Z$11*7.3, 2)+ AA$3*10)</f>
        <v>0.36030399210074449</v>
      </c>
      <c r="AA6" s="14"/>
    </row>
    <row r="7" spans="1:27" x14ac:dyDescent="0.35">
      <c r="A7" s="1" t="s">
        <v>10</v>
      </c>
      <c r="B7" s="4">
        <f>B6/$B6</f>
        <v>1</v>
      </c>
      <c r="C7" s="4">
        <f t="shared" ref="C7:I7" si="23">C6/$B6</f>
        <v>0.71386694122202332</v>
      </c>
      <c r="D7" s="4">
        <f t="shared" si="23"/>
        <v>0.84694618139069011</v>
      </c>
      <c r="E7" s="4">
        <f t="shared" si="23"/>
        <v>1.0210207240344154</v>
      </c>
      <c r="F7" s="4">
        <f t="shared" si="23"/>
        <v>0.97192095754159857</v>
      </c>
      <c r="G7" s="4">
        <f t="shared" si="23"/>
        <v>1.3270924936922108</v>
      </c>
      <c r="H7" s="4">
        <f t="shared" si="23"/>
        <v>0.61156714519225386</v>
      </c>
      <c r="I7" s="4">
        <f t="shared" si="23"/>
        <v>0.67110267039665461</v>
      </c>
      <c r="K7" s="1" t="s">
        <v>11</v>
      </c>
      <c r="L7" s="9">
        <f>L6/$L6</f>
        <v>1</v>
      </c>
      <c r="M7" s="10"/>
      <c r="N7" s="9">
        <f>N6/$L6</f>
        <v>0.99962930947593276</v>
      </c>
      <c r="O7" s="10"/>
      <c r="P7" s="9">
        <f t="shared" ref="P7" si="24">P6/$L6</f>
        <v>0.99630898435475068</v>
      </c>
      <c r="Q7" s="10"/>
      <c r="R7" s="9">
        <f t="shared" ref="R7" si="25">R6/$L6</f>
        <v>0.95595392394006828</v>
      </c>
      <c r="S7" s="10"/>
      <c r="T7" s="9">
        <f t="shared" ref="T7" si="26">T6/$L6</f>
        <v>0.6859760891712986</v>
      </c>
      <c r="U7" s="10"/>
      <c r="V7" s="9">
        <f t="shared" ref="V7" si="27">V6/$L6</f>
        <v>0.47886990721393263</v>
      </c>
      <c r="W7" s="10"/>
      <c r="X7" s="9">
        <f t="shared" ref="X7" si="28">X6/$L6</f>
        <v>0.39829098592290407</v>
      </c>
      <c r="Y7" s="10"/>
      <c r="Z7" s="9">
        <f t="shared" ref="Z7" si="29">Z6/$L6</f>
        <v>0.36031194665223915</v>
      </c>
      <c r="AA7" s="10"/>
    </row>
    <row r="8" spans="1:27" x14ac:dyDescent="0.35">
      <c r="A8" s="1" t="s">
        <v>12</v>
      </c>
      <c r="B8" s="3">
        <f>B3/(SQRT(B11*7.3))</f>
        <v>2.6802305666766706E-2</v>
      </c>
      <c r="C8" s="3">
        <f t="shared" ref="C8:I8" si="30">C3/(SQRT(C11*7.3))</f>
        <v>2.1955131956158423E-2</v>
      </c>
      <c r="D8" s="3">
        <f t="shared" si="30"/>
        <v>2.0232364726517987E-2</v>
      </c>
      <c r="E8" s="3">
        <f t="shared" si="30"/>
        <v>1.5386565231654492E-2</v>
      </c>
      <c r="F8" s="3">
        <f t="shared" si="30"/>
        <v>8.1165261705328003E-3</v>
      </c>
      <c r="G8" s="3">
        <f t="shared" si="30"/>
        <v>1.1082568877839477E-2</v>
      </c>
      <c r="H8" s="3">
        <f t="shared" si="30"/>
        <v>1.2318853448265708E-3</v>
      </c>
      <c r="I8" s="3">
        <f t="shared" si="30"/>
        <v>6.1219037134884065E-4</v>
      </c>
      <c r="K8" s="1" t="s">
        <v>13</v>
      </c>
      <c r="L8" s="13">
        <f t="shared" ref="L8" si="31">(L$3+M$3*100)/(LOG(L$11*7.3, 2)+ M$3*100)</f>
        <v>0.9999977922679234</v>
      </c>
      <c r="M8" s="14"/>
      <c r="N8" s="13">
        <f>(N$3+O$3*100)/(LOG(N$11*7.3, 2)+ O$3*100)</f>
        <v>0.99996070916010171</v>
      </c>
      <c r="O8" s="14"/>
      <c r="P8" s="13">
        <f>(P$3+Q$3*100)/(LOG(P$11*7.3, 2)+ Q$3*100)</f>
        <v>0.99962722424708905</v>
      </c>
      <c r="Q8" s="14"/>
      <c r="R8" s="13">
        <f t="shared" ref="R8" si="32">(R$3+S$3*100)/(LOG(R$11*7.3, 2)+ S$3*100)</f>
        <v>0.99537478707160443</v>
      </c>
      <c r="S8" s="14"/>
      <c r="T8" s="13">
        <f t="shared" ref="T8" si="33">(T$3+U$3*100)/(LOG(T$11*7.3, 2)+ U$3*100)</f>
        <v>0.95255823790990857</v>
      </c>
      <c r="U8" s="14"/>
      <c r="V8" s="13">
        <f t="shared" ref="V8" si="34">(V$3+W$3*100)/(LOG(V$11*7.3, 2)+ W$3*100)</f>
        <v>0.87470488962871251</v>
      </c>
      <c r="W8" s="14"/>
      <c r="X8" s="13">
        <f t="shared" ref="X8" si="35">(X$3+Y$3*100)/(LOG(X$11*7.3, 2)+ Y$3*100)</f>
        <v>0.82901553387357674</v>
      </c>
      <c r="Y8" s="14"/>
      <c r="Z8" s="13">
        <f>(Z$3+AA$3*100)/(LOG(Z$11*7.3, 2)+ AA$3*100)</f>
        <v>0.80403183870430672</v>
      </c>
      <c r="AA8" s="14"/>
    </row>
    <row r="9" spans="1:27" x14ac:dyDescent="0.35">
      <c r="A9" s="1" t="s">
        <v>14</v>
      </c>
      <c r="B9" s="4">
        <f>B8/$B8</f>
        <v>1</v>
      </c>
      <c r="C9" s="4">
        <f t="shared" ref="C9:I9" si="36">C8/$B8</f>
        <v>0.81915086818002769</v>
      </c>
      <c r="D9" s="4">
        <f t="shared" si="36"/>
        <v>0.7548740387512608</v>
      </c>
      <c r="E9" s="4">
        <f t="shared" si="36"/>
        <v>0.57407617922710785</v>
      </c>
      <c r="F9" s="4">
        <f t="shared" si="36"/>
        <v>0.3028294010017511</v>
      </c>
      <c r="G9" s="4">
        <f t="shared" si="36"/>
        <v>0.41349311569046149</v>
      </c>
      <c r="H9" s="4">
        <f t="shared" si="36"/>
        <v>4.5961916864265775E-2</v>
      </c>
      <c r="I9" s="4">
        <f t="shared" si="36"/>
        <v>2.2840959242843087E-2</v>
      </c>
      <c r="K9" s="1" t="s">
        <v>15</v>
      </c>
      <c r="L9" s="9">
        <f>L8/$L8</f>
        <v>1</v>
      </c>
      <c r="M9" s="10"/>
      <c r="N9" s="9">
        <f t="shared" ref="N9" si="37">N8/$L8</f>
        <v>0.99996291681030858</v>
      </c>
      <c r="O9" s="10"/>
      <c r="P9" s="9">
        <f t="shared" ref="P9" si="38">P8/$L8</f>
        <v>0.99962943116104896</v>
      </c>
      <c r="Q9" s="10"/>
      <c r="R9" s="9">
        <f t="shared" ref="R9" si="39">R8/$L8</f>
        <v>0.99537698459730162</v>
      </c>
      <c r="S9" s="10"/>
      <c r="T9" s="9">
        <f t="shared" ref="T9" si="40">T8/$L8</f>
        <v>0.95256034090792807</v>
      </c>
      <c r="U9" s="10"/>
      <c r="V9" s="9">
        <f t="shared" ref="V9" si="41">V8/$L8</f>
        <v>0.87470682074701833</v>
      </c>
      <c r="W9" s="10"/>
      <c r="X9" s="9">
        <f t="shared" ref="X9" si="42">X8/$L8</f>
        <v>0.8290173641218036</v>
      </c>
      <c r="Y9" s="10"/>
      <c r="Z9" s="9">
        <f t="shared" ref="Z9" si="43">Z8/$L8</f>
        <v>0.80403361379510652</v>
      </c>
      <c r="AA9" s="10"/>
    </row>
    <row r="10" spans="1:27" x14ac:dyDescent="0.35">
      <c r="A10" s="1"/>
      <c r="B10" s="1"/>
      <c r="C10" s="1"/>
      <c r="D10" s="1"/>
      <c r="E10" s="1"/>
      <c r="F10" s="1"/>
      <c r="G10" s="1"/>
      <c r="H10" s="1"/>
      <c r="I10" s="1"/>
      <c r="K10" s="1"/>
      <c r="L10" s="5"/>
      <c r="M10" s="6"/>
      <c r="N10" s="5"/>
      <c r="O10" s="6"/>
      <c r="P10" s="5"/>
      <c r="Q10" s="6"/>
      <c r="R10" s="5"/>
      <c r="S10" s="6"/>
      <c r="T10" s="5"/>
      <c r="U10" s="6"/>
      <c r="V10" s="5"/>
      <c r="W10" s="6"/>
      <c r="X10" s="5"/>
      <c r="Y10" s="6"/>
      <c r="Z10" s="5"/>
      <c r="AA10" s="6"/>
    </row>
    <row r="11" spans="1:27" x14ac:dyDescent="0.35">
      <c r="A11" s="1" t="s">
        <v>16</v>
      </c>
      <c r="B11" s="7">
        <v>10</v>
      </c>
      <c r="C11" s="7">
        <v>100</v>
      </c>
      <c r="D11" s="7">
        <v>1000</v>
      </c>
      <c r="E11" s="7">
        <v>10000</v>
      </c>
      <c r="F11" s="7">
        <v>100000</v>
      </c>
      <c r="G11" s="7">
        <v>100000</v>
      </c>
      <c r="H11" s="7">
        <v>10000000</v>
      </c>
      <c r="I11" s="7">
        <v>100000000</v>
      </c>
      <c r="K11" s="1" t="s">
        <v>16</v>
      </c>
      <c r="L11" s="11">
        <v>10</v>
      </c>
      <c r="M11" s="12"/>
      <c r="N11" s="11">
        <v>100</v>
      </c>
      <c r="O11" s="12"/>
      <c r="P11" s="11">
        <v>1000</v>
      </c>
      <c r="Q11" s="12"/>
      <c r="R11" s="11">
        <v>10000</v>
      </c>
      <c r="S11" s="12"/>
      <c r="T11" s="11">
        <v>100000</v>
      </c>
      <c r="U11" s="12"/>
      <c r="V11" s="11">
        <v>1000000</v>
      </c>
      <c r="W11" s="12"/>
      <c r="X11" s="11">
        <v>10000000</v>
      </c>
      <c r="Y11" s="12"/>
      <c r="Z11" s="11">
        <v>100000000</v>
      </c>
      <c r="AA11" s="12"/>
    </row>
    <row r="17" spans="1:10" x14ac:dyDescent="0.35">
      <c r="A17" t="s">
        <v>17</v>
      </c>
    </row>
    <row r="18" spans="1:10" x14ac:dyDescent="0.35">
      <c r="A18" t="s">
        <v>18</v>
      </c>
      <c r="G18" t="s">
        <v>19</v>
      </c>
    </row>
    <row r="19" spans="1:10" x14ac:dyDescent="0.35">
      <c r="C19" t="s">
        <v>20</v>
      </c>
    </row>
    <row r="20" spans="1:10" x14ac:dyDescent="0.35">
      <c r="A20">
        <v>155041497</v>
      </c>
      <c r="B20">
        <v>155.04149699999999</v>
      </c>
      <c r="C20">
        <v>2.5840249499999999</v>
      </c>
      <c r="G20" s="16">
        <v>100000</v>
      </c>
      <c r="H20">
        <v>1731.80664</v>
      </c>
      <c r="I20" s="17">
        <v>5.48E-6</v>
      </c>
      <c r="J20" s="18">
        <v>0.73</v>
      </c>
    </row>
    <row r="21" spans="1:10" x14ac:dyDescent="0.35">
      <c r="G21" s="16">
        <v>10000</v>
      </c>
      <c r="H21">
        <v>55.478999999999999</v>
      </c>
      <c r="I21" s="17">
        <v>8.7900000000000005E-6</v>
      </c>
      <c r="J21" s="18">
        <v>1.18</v>
      </c>
    </row>
    <row r="22" spans="1:10" x14ac:dyDescent="0.35">
      <c r="G22" s="16">
        <v>1000</v>
      </c>
      <c r="H22">
        <v>0.94199999999999995</v>
      </c>
      <c r="I22" s="17">
        <v>7.4800000000000004E-6</v>
      </c>
      <c r="J22" s="18">
        <v>1</v>
      </c>
    </row>
    <row r="23" spans="1:10" x14ac:dyDescent="0.35">
      <c r="A23" t="s">
        <v>21</v>
      </c>
      <c r="B23">
        <v>4.732673267</v>
      </c>
      <c r="C23">
        <v>0.50074781000000002</v>
      </c>
      <c r="D23" s="18">
        <v>1</v>
      </c>
    </row>
    <row r="24" spans="1:10" x14ac:dyDescent="0.35">
      <c r="A24">
        <v>98880</v>
      </c>
      <c r="B24">
        <v>4226.3548389999996</v>
      </c>
      <c r="C24">
        <v>13.36490749</v>
      </c>
    </row>
    <row r="25" spans="1:10" x14ac:dyDescent="0.35">
      <c r="C25">
        <v>0.60229895700000002</v>
      </c>
      <c r="D25" s="18">
        <v>1.2</v>
      </c>
    </row>
    <row r="28" spans="1:10" x14ac:dyDescent="0.35">
      <c r="A28" t="s">
        <v>22</v>
      </c>
    </row>
    <row r="29" spans="1:10" x14ac:dyDescent="0.35">
      <c r="A29" s="17">
        <v>1000</v>
      </c>
      <c r="B29">
        <v>29.3</v>
      </c>
      <c r="C29" s="17">
        <v>2.6099999999999999E-3</v>
      </c>
      <c r="D29" s="18">
        <v>1</v>
      </c>
    </row>
    <row r="30" spans="1:10" x14ac:dyDescent="0.35">
      <c r="A30" s="17">
        <v>10000</v>
      </c>
      <c r="B30">
        <v>696.38</v>
      </c>
      <c r="C30">
        <v>2.772339E-3</v>
      </c>
      <c r="D30" s="18">
        <v>1.06</v>
      </c>
    </row>
    <row r="31" spans="1:10" x14ac:dyDescent="0.35">
      <c r="A31" s="17">
        <v>100000</v>
      </c>
      <c r="B31">
        <v>15149.1</v>
      </c>
      <c r="C31">
        <v>2.6939329999999999E-3</v>
      </c>
      <c r="D31" s="18">
        <v>1.03</v>
      </c>
    </row>
  </sheetData>
  <mergeCells count="58">
    <mergeCell ref="A2:I2"/>
    <mergeCell ref="K2:AA2"/>
    <mergeCell ref="L4:M4"/>
    <mergeCell ref="N4:O4"/>
    <mergeCell ref="P4:Q4"/>
    <mergeCell ref="R4:S4"/>
    <mergeCell ref="T4:U4"/>
    <mergeCell ref="V4:W4"/>
    <mergeCell ref="X4:Y4"/>
    <mergeCell ref="Z4:AA4"/>
    <mergeCell ref="X5:Y5"/>
    <mergeCell ref="Z5:AA5"/>
    <mergeCell ref="L6:M6"/>
    <mergeCell ref="N6:O6"/>
    <mergeCell ref="P6:Q6"/>
    <mergeCell ref="R6:S6"/>
    <mergeCell ref="T6:U6"/>
    <mergeCell ref="V6:W6"/>
    <mergeCell ref="X6:Y6"/>
    <mergeCell ref="Z6:AA6"/>
    <mergeCell ref="L5:M5"/>
    <mergeCell ref="N5:O5"/>
    <mergeCell ref="P5:Q5"/>
    <mergeCell ref="R5:S5"/>
    <mergeCell ref="T5:U5"/>
    <mergeCell ref="V5:W5"/>
    <mergeCell ref="X7:Y7"/>
    <mergeCell ref="Z7:AA7"/>
    <mergeCell ref="L8:M8"/>
    <mergeCell ref="N8:O8"/>
    <mergeCell ref="P8:Q8"/>
    <mergeCell ref="R8:S8"/>
    <mergeCell ref="T8:U8"/>
    <mergeCell ref="V8:W8"/>
    <mergeCell ref="X8:Y8"/>
    <mergeCell ref="Z8:AA8"/>
    <mergeCell ref="L7:M7"/>
    <mergeCell ref="N7:O7"/>
    <mergeCell ref="P7:Q7"/>
    <mergeCell ref="R7:S7"/>
    <mergeCell ref="T7:U7"/>
    <mergeCell ref="V7:W7"/>
    <mergeCell ref="X9:Y9"/>
    <mergeCell ref="Z9:AA9"/>
    <mergeCell ref="L11:M11"/>
    <mergeCell ref="N11:O11"/>
    <mergeCell ref="P11:Q11"/>
    <mergeCell ref="R11:S11"/>
    <mergeCell ref="T11:U11"/>
    <mergeCell ref="V11:W11"/>
    <mergeCell ref="X11:Y11"/>
    <mergeCell ref="Z11:AA11"/>
    <mergeCell ref="L9:M9"/>
    <mergeCell ref="N9:O9"/>
    <mergeCell ref="P9:Q9"/>
    <mergeCell ref="R9:S9"/>
    <mergeCell ref="T9:U9"/>
    <mergeCell ref="V9:W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AxillV</dc:creator>
  <cp:lastModifiedBy>ΒΙΛΛΙΩΤΗΣ ΑΧΙΛΛΕΑΣ</cp:lastModifiedBy>
  <dcterms:created xsi:type="dcterms:W3CDTF">2015-06-05T18:19:34Z</dcterms:created>
  <dcterms:modified xsi:type="dcterms:W3CDTF">2023-09-25T03:05:31Z</dcterms:modified>
</cp:coreProperties>
</file>