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Булат\Desktop\"/>
    </mc:Choice>
  </mc:AlternateContent>
  <xr:revisionPtr revIDLastSave="0" documentId="13_ncr:1_{FF75D36E-1CD7-442C-A127-01D99B6B922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Показатели" sheetId="3" r:id="rId1"/>
    <sheet name="KPI" sheetId="1" r:id="rId2"/>
    <sheet name="KPI Баллы" sheetId="5" r:id="rId3"/>
    <sheet name="Нормы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C50" i="1"/>
  <c r="B50" i="1"/>
  <c r="C49" i="1"/>
  <c r="B49" i="1"/>
  <c r="B49" i="5" s="1"/>
  <c r="C48" i="1"/>
  <c r="B48" i="1"/>
  <c r="C47" i="1"/>
  <c r="B47" i="1"/>
  <c r="B47" i="5" s="1"/>
  <c r="C46" i="1"/>
  <c r="B46" i="1"/>
  <c r="C45" i="1"/>
  <c r="B45" i="1"/>
  <c r="B45" i="5" s="1"/>
  <c r="C44" i="1"/>
  <c r="B44" i="1"/>
  <c r="C43" i="1"/>
  <c r="B43" i="1"/>
  <c r="B43" i="5" s="1"/>
  <c r="C42" i="1"/>
  <c r="B42" i="1"/>
  <c r="C41" i="1"/>
  <c r="B41" i="1"/>
  <c r="B41" i="5" s="1"/>
  <c r="C40" i="1"/>
  <c r="B40" i="1"/>
  <c r="C39" i="1"/>
  <c r="B39" i="1"/>
  <c r="B39" i="5" s="1"/>
  <c r="C38" i="1"/>
  <c r="B38" i="1"/>
  <c r="C37" i="1"/>
  <c r="B37" i="1"/>
  <c r="B37" i="5" s="1"/>
  <c r="C36" i="1"/>
  <c r="B36" i="1"/>
  <c r="C35" i="1"/>
  <c r="B35" i="1"/>
  <c r="B35" i="5" s="1"/>
  <c r="C34" i="1"/>
  <c r="B34" i="1"/>
  <c r="C33" i="1"/>
  <c r="B33" i="1"/>
  <c r="B33" i="5" s="1"/>
  <c r="C32" i="1"/>
  <c r="B32" i="1"/>
  <c r="C31" i="1"/>
  <c r="B31" i="1"/>
  <c r="B31" i="5" s="1"/>
  <c r="C30" i="1"/>
  <c r="B30" i="1"/>
  <c r="C29" i="1"/>
  <c r="B29" i="1"/>
  <c r="B29" i="5" s="1"/>
  <c r="C28" i="1"/>
  <c r="B28" i="1"/>
  <c r="C27" i="1"/>
  <c r="B27" i="1"/>
  <c r="B27" i="5" s="1"/>
  <c r="C26" i="1"/>
  <c r="B26" i="1"/>
  <c r="C25" i="1"/>
  <c r="B25" i="1"/>
  <c r="B25" i="5" s="1"/>
  <c r="C24" i="1"/>
  <c r="B24" i="1"/>
  <c r="C23" i="1"/>
  <c r="B23" i="1"/>
  <c r="B23" i="5" s="1"/>
  <c r="C22" i="1"/>
  <c r="B22" i="1"/>
  <c r="C21" i="1"/>
  <c r="B21" i="1"/>
  <c r="B21" i="5" s="1"/>
  <c r="C20" i="1"/>
  <c r="B20" i="1"/>
  <c r="C19" i="1"/>
  <c r="B19" i="1"/>
  <c r="B19" i="5" s="1"/>
  <c r="C18" i="1"/>
  <c r="B18" i="1"/>
  <c r="C17" i="1"/>
  <c r="B17" i="1"/>
  <c r="B17" i="5" s="1"/>
  <c r="C16" i="1"/>
  <c r="B16" i="1"/>
  <c r="C15" i="1"/>
  <c r="B15" i="1"/>
  <c r="B15" i="5" s="1"/>
  <c r="C14" i="1"/>
  <c r="B14" i="1"/>
  <c r="C13" i="1"/>
  <c r="B13" i="1"/>
  <c r="B13" i="5" s="1"/>
  <c r="C12" i="1"/>
  <c r="B12" i="1"/>
  <c r="C11" i="1"/>
  <c r="B11" i="1"/>
  <c r="B11" i="5" s="1"/>
  <c r="C10" i="1"/>
  <c r="B10" i="1"/>
  <c r="C9" i="1"/>
  <c r="B9" i="1"/>
  <c r="B9" i="5" s="1"/>
  <c r="C8" i="1"/>
  <c r="B8" i="1"/>
  <c r="C7" i="1"/>
  <c r="B7" i="1"/>
  <c r="B7" i="5" s="1"/>
  <c r="C6" i="1"/>
  <c r="C5" i="1"/>
  <c r="B5" i="5"/>
  <c r="C4" i="1"/>
  <c r="C3" i="1"/>
  <c r="C3" i="5" s="1"/>
  <c r="C2" i="1"/>
  <c r="C2" i="5" s="1"/>
  <c r="B3" i="1"/>
  <c r="B3" i="5" s="1"/>
  <c r="B2" i="1"/>
  <c r="B2" i="5" s="1"/>
  <c r="C50" i="5"/>
  <c r="B50" i="5"/>
  <c r="C49" i="5"/>
  <c r="C48" i="5"/>
  <c r="B48" i="5"/>
  <c r="C47" i="5"/>
  <c r="C46" i="5"/>
  <c r="B46" i="5"/>
  <c r="C45" i="5"/>
  <c r="C44" i="5"/>
  <c r="B44" i="5"/>
  <c r="C43" i="5"/>
  <c r="C42" i="5"/>
  <c r="B42" i="5"/>
  <c r="C41" i="5"/>
  <c r="C40" i="5"/>
  <c r="B40" i="5"/>
  <c r="C39" i="5"/>
  <c r="C38" i="5"/>
  <c r="B38" i="5"/>
  <c r="C37" i="5"/>
  <c r="C36" i="5"/>
  <c r="B36" i="5"/>
  <c r="C35" i="5"/>
  <c r="C34" i="5"/>
  <c r="B34" i="5"/>
  <c r="C33" i="5"/>
  <c r="C32" i="5"/>
  <c r="B32" i="5"/>
  <c r="C31" i="5"/>
  <c r="C30" i="5"/>
  <c r="B30" i="5"/>
  <c r="C29" i="5"/>
  <c r="C28" i="5"/>
  <c r="B28" i="5"/>
  <c r="C27" i="5"/>
  <c r="C26" i="5"/>
  <c r="B26" i="5"/>
  <c r="C25" i="5"/>
  <c r="C24" i="5"/>
  <c r="B24" i="5"/>
  <c r="C23" i="5"/>
  <c r="C22" i="5"/>
  <c r="B22" i="5"/>
  <c r="C21" i="5"/>
  <c r="C20" i="5"/>
  <c r="B20" i="5"/>
  <c r="C19" i="5"/>
  <c r="C18" i="5"/>
  <c r="B18" i="5"/>
  <c r="C17" i="5"/>
  <c r="C16" i="5"/>
  <c r="B16" i="5"/>
  <c r="C15" i="5"/>
  <c r="C14" i="5"/>
  <c r="B14" i="5"/>
  <c r="C13" i="5"/>
  <c r="C12" i="5"/>
  <c r="B12" i="5"/>
  <c r="C11" i="5"/>
  <c r="C10" i="5"/>
  <c r="B10" i="5"/>
  <c r="C9" i="5"/>
  <c r="C8" i="5"/>
  <c r="B8" i="5"/>
  <c r="C7" i="5"/>
  <c r="C6" i="5"/>
  <c r="B6" i="5"/>
  <c r="C5" i="5"/>
  <c r="C4" i="5"/>
  <c r="B4" i="5"/>
  <c r="G50" i="5"/>
  <c r="F50" i="5"/>
  <c r="E50" i="5"/>
  <c r="D50" i="5"/>
  <c r="H50" i="5" s="1"/>
  <c r="G49" i="5"/>
  <c r="F49" i="5"/>
  <c r="E49" i="5"/>
  <c r="D49" i="5"/>
  <c r="H49" i="1" s="1"/>
  <c r="G48" i="5"/>
  <c r="F48" i="5"/>
  <c r="E48" i="5"/>
  <c r="D48" i="5"/>
  <c r="H48" i="1" s="1"/>
  <c r="G47" i="5"/>
  <c r="F47" i="5"/>
  <c r="E47" i="5"/>
  <c r="D47" i="5"/>
  <c r="H47" i="1" s="1"/>
  <c r="G46" i="5"/>
  <c r="F46" i="5"/>
  <c r="E46" i="5"/>
  <c r="D46" i="5"/>
  <c r="H46" i="5" s="1"/>
  <c r="G45" i="5"/>
  <c r="F45" i="5"/>
  <c r="E45" i="5"/>
  <c r="D45" i="5"/>
  <c r="H45" i="1" s="1"/>
  <c r="G44" i="5"/>
  <c r="F44" i="5"/>
  <c r="E44" i="5"/>
  <c r="D44" i="5"/>
  <c r="H44" i="5" s="1"/>
  <c r="G43" i="5"/>
  <c r="F43" i="5"/>
  <c r="E43" i="5"/>
  <c r="D43" i="5"/>
  <c r="H43" i="5" s="1"/>
  <c r="G42" i="5"/>
  <c r="F42" i="5"/>
  <c r="E42" i="5"/>
  <c r="D42" i="5"/>
  <c r="H42" i="5" s="1"/>
  <c r="G41" i="5"/>
  <c r="F41" i="5"/>
  <c r="E41" i="5"/>
  <c r="D41" i="5"/>
  <c r="H41" i="1" s="1"/>
  <c r="G40" i="5"/>
  <c r="F40" i="5"/>
  <c r="E40" i="5"/>
  <c r="D40" i="5"/>
  <c r="H40" i="1" s="1"/>
  <c r="G39" i="5"/>
  <c r="F39" i="5"/>
  <c r="E39" i="5"/>
  <c r="D39" i="5"/>
  <c r="H39" i="1" s="1"/>
  <c r="G38" i="5"/>
  <c r="F38" i="5"/>
  <c r="E38" i="5"/>
  <c r="D38" i="5"/>
  <c r="H38" i="5" s="1"/>
  <c r="G37" i="5"/>
  <c r="F37" i="5"/>
  <c r="E37" i="5"/>
  <c r="D37" i="5"/>
  <c r="H37" i="1" s="1"/>
  <c r="G36" i="5"/>
  <c r="F36" i="5"/>
  <c r="E36" i="5"/>
  <c r="D36" i="5"/>
  <c r="H36" i="1" s="1"/>
  <c r="G35" i="5"/>
  <c r="F35" i="5"/>
  <c r="E35" i="5"/>
  <c r="D35" i="5"/>
  <c r="H35" i="5" s="1"/>
  <c r="G34" i="5"/>
  <c r="F34" i="5"/>
  <c r="E34" i="5"/>
  <c r="D34" i="5"/>
  <c r="H34" i="5" s="1"/>
  <c r="G33" i="5"/>
  <c r="F33" i="5"/>
  <c r="E33" i="5"/>
  <c r="D33" i="5"/>
  <c r="H33" i="1" s="1"/>
  <c r="G32" i="5"/>
  <c r="F32" i="5"/>
  <c r="E32" i="5"/>
  <c r="D32" i="5"/>
  <c r="H32" i="5" s="1"/>
  <c r="G31" i="5"/>
  <c r="F31" i="5"/>
  <c r="E31" i="5"/>
  <c r="D31" i="5"/>
  <c r="H31" i="1" s="1"/>
  <c r="G30" i="5"/>
  <c r="F30" i="5"/>
  <c r="E30" i="5"/>
  <c r="D30" i="5"/>
  <c r="H30" i="5" s="1"/>
  <c r="G29" i="5"/>
  <c r="F29" i="5"/>
  <c r="E29" i="5"/>
  <c r="D29" i="5"/>
  <c r="H29" i="1" s="1"/>
  <c r="G28" i="5"/>
  <c r="F28" i="5"/>
  <c r="E28" i="5"/>
  <c r="D28" i="5"/>
  <c r="H28" i="1" s="1"/>
  <c r="G27" i="5"/>
  <c r="F27" i="5"/>
  <c r="E27" i="5"/>
  <c r="D27" i="5"/>
  <c r="H27" i="5" s="1"/>
  <c r="G26" i="5"/>
  <c r="F26" i="5"/>
  <c r="E26" i="5"/>
  <c r="D26" i="5"/>
  <c r="H26" i="5" s="1"/>
  <c r="G25" i="5"/>
  <c r="F25" i="5"/>
  <c r="E25" i="5"/>
  <c r="D25" i="5"/>
  <c r="H25" i="1" s="1"/>
  <c r="G24" i="5"/>
  <c r="F24" i="5"/>
  <c r="E24" i="5"/>
  <c r="D24" i="5"/>
  <c r="H24" i="1" s="1"/>
  <c r="G23" i="5"/>
  <c r="F23" i="5"/>
  <c r="E23" i="5"/>
  <c r="D23" i="5"/>
  <c r="H23" i="1" s="1"/>
  <c r="G22" i="5"/>
  <c r="F22" i="5"/>
  <c r="E22" i="5"/>
  <c r="D22" i="5"/>
  <c r="H22" i="5" s="1"/>
  <c r="G21" i="5"/>
  <c r="F21" i="5"/>
  <c r="E21" i="5"/>
  <c r="D21" i="5"/>
  <c r="H21" i="1" s="1"/>
  <c r="G20" i="5"/>
  <c r="F20" i="5"/>
  <c r="E20" i="5"/>
  <c r="D20" i="5"/>
  <c r="H20" i="1" s="1"/>
  <c r="G19" i="5"/>
  <c r="F19" i="5"/>
  <c r="E19" i="5"/>
  <c r="D19" i="5"/>
  <c r="H19" i="1" s="1"/>
  <c r="G18" i="5"/>
  <c r="F18" i="5"/>
  <c r="E18" i="5"/>
  <c r="D18" i="5"/>
  <c r="H18" i="5" s="1"/>
  <c r="G17" i="5"/>
  <c r="F17" i="5"/>
  <c r="E17" i="5"/>
  <c r="D17" i="5"/>
  <c r="H17" i="1" s="1"/>
  <c r="G16" i="5"/>
  <c r="F16" i="5"/>
  <c r="E16" i="5"/>
  <c r="D16" i="5"/>
  <c r="H16" i="1" s="1"/>
  <c r="G15" i="5"/>
  <c r="F15" i="5"/>
  <c r="E15" i="5"/>
  <c r="D15" i="5"/>
  <c r="H15" i="1" s="1"/>
  <c r="G14" i="5"/>
  <c r="F14" i="5"/>
  <c r="E14" i="5"/>
  <c r="D14" i="5"/>
  <c r="H14" i="5" s="1"/>
  <c r="G13" i="5"/>
  <c r="F13" i="5"/>
  <c r="E13" i="5"/>
  <c r="D13" i="5"/>
  <c r="H13" i="1" s="1"/>
  <c r="G12" i="5"/>
  <c r="F12" i="5"/>
  <c r="E12" i="5"/>
  <c r="D12" i="5"/>
  <c r="H12" i="1" s="1"/>
  <c r="G11" i="5"/>
  <c r="F11" i="5"/>
  <c r="E11" i="5"/>
  <c r="D11" i="5"/>
  <c r="H11" i="1" s="1"/>
  <c r="G10" i="5"/>
  <c r="F10" i="5"/>
  <c r="E10" i="5"/>
  <c r="D10" i="5"/>
  <c r="H10" i="5" s="1"/>
  <c r="G9" i="5"/>
  <c r="F9" i="5"/>
  <c r="E9" i="5"/>
  <c r="D9" i="5"/>
  <c r="H9" i="1" s="1"/>
  <c r="G8" i="5"/>
  <c r="F8" i="5"/>
  <c r="E8" i="5"/>
  <c r="D8" i="5"/>
  <c r="H8" i="1" s="1"/>
  <c r="G7" i="5"/>
  <c r="F7" i="5"/>
  <c r="E7" i="5"/>
  <c r="D7" i="5"/>
  <c r="H7" i="1" s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H38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H22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G6" i="5" s="1"/>
  <c r="F6" i="1"/>
  <c r="F6" i="5" s="1"/>
  <c r="E6" i="1"/>
  <c r="E6" i="5" s="1"/>
  <c r="D6" i="1"/>
  <c r="D6" i="5" s="1"/>
  <c r="G5" i="1"/>
  <c r="G5" i="5" s="1"/>
  <c r="F5" i="1"/>
  <c r="F5" i="5" s="1"/>
  <c r="E5" i="1"/>
  <c r="E5" i="5" s="1"/>
  <c r="D5" i="1"/>
  <c r="D5" i="5" s="1"/>
  <c r="G4" i="1"/>
  <c r="G4" i="5" s="1"/>
  <c r="F4" i="1"/>
  <c r="F4" i="5" s="1"/>
  <c r="E4" i="1"/>
  <c r="E4" i="5" s="1"/>
  <c r="D4" i="1"/>
  <c r="D4" i="5" s="1"/>
  <c r="G3" i="1"/>
  <c r="F3" i="1"/>
  <c r="E3" i="1"/>
  <c r="D3" i="1"/>
  <c r="D3" i="5" s="1"/>
  <c r="G3" i="5"/>
  <c r="F3" i="5"/>
  <c r="E3" i="5"/>
  <c r="G2" i="5"/>
  <c r="F2" i="5"/>
  <c r="E2" i="5"/>
  <c r="D2" i="5"/>
  <c r="H2" i="1" s="1"/>
  <c r="G2" i="1"/>
  <c r="F2" i="1"/>
  <c r="E2" i="1"/>
  <c r="D2" i="1"/>
  <c r="H6" i="5" l="1"/>
  <c r="H6" i="1"/>
  <c r="H5" i="1"/>
  <c r="H4" i="5"/>
  <c r="H26" i="1"/>
  <c r="H14" i="1"/>
  <c r="H30" i="1"/>
  <c r="H46" i="1"/>
  <c r="H10" i="1"/>
  <c r="H42" i="1"/>
  <c r="H2" i="5"/>
  <c r="H18" i="1"/>
  <c r="H34" i="1"/>
  <c r="H50" i="1"/>
  <c r="H11" i="5"/>
  <c r="H19" i="5"/>
  <c r="H31" i="5"/>
  <c r="H39" i="5"/>
  <c r="H27" i="1"/>
  <c r="H35" i="1"/>
  <c r="H43" i="1"/>
  <c r="H8" i="5"/>
  <c r="H16" i="5"/>
  <c r="H24" i="5"/>
  <c r="H28" i="5"/>
  <c r="H36" i="5"/>
  <c r="H40" i="5"/>
  <c r="H4" i="1"/>
  <c r="H32" i="1"/>
  <c r="H44" i="1"/>
  <c r="H5" i="5"/>
  <c r="H17" i="5"/>
  <c r="H25" i="5"/>
  <c r="H29" i="5"/>
  <c r="H33" i="5"/>
  <c r="H37" i="5"/>
  <c r="H41" i="5"/>
  <c r="H45" i="5"/>
  <c r="H49" i="5"/>
  <c r="H7" i="5"/>
  <c r="H15" i="5"/>
  <c r="H23" i="5"/>
  <c r="H47" i="5"/>
  <c r="H12" i="5"/>
  <c r="H20" i="5"/>
  <c r="H48" i="5"/>
  <c r="H9" i="5"/>
  <c r="H13" i="5"/>
  <c r="H21" i="5"/>
  <c r="H3" i="5"/>
  <c r="H3" i="1"/>
</calcChain>
</file>

<file path=xl/sharedStrings.xml><?xml version="1.0" encoding="utf-8"?>
<sst xmlns="http://schemas.openxmlformats.org/spreadsheetml/2006/main" count="36" uniqueCount="22">
  <si>
    <t>№</t>
  </si>
  <si>
    <t>ФИО</t>
  </si>
  <si>
    <t>Таб.№</t>
  </si>
  <si>
    <t>Остановки</t>
  </si>
  <si>
    <t>Пассажиры</t>
  </si>
  <si>
    <t>Расход топлива</t>
  </si>
  <si>
    <t>Скорость</t>
  </si>
  <si>
    <t>Нормы</t>
  </si>
  <si>
    <t>Значение</t>
  </si>
  <si>
    <t>Средняя скорость</t>
  </si>
  <si>
    <t>Иванов Иван Петрович</t>
  </si>
  <si>
    <t>001</t>
  </si>
  <si>
    <t>Итоговый KPI</t>
  </si>
  <si>
    <t>Сидоров Евгений Алексеевич</t>
  </si>
  <si>
    <t>010</t>
  </si>
  <si>
    <t>Остановки, вес KPI 30%</t>
  </si>
  <si>
    <t>Пассажиры, вес KPI 30%</t>
  </si>
  <si>
    <t>Расход топлива, вес KPI 20%</t>
  </si>
  <si>
    <t>Скорость, вес KPI 20%</t>
  </si>
  <si>
    <t>Попов Глеб Дмитриевич</t>
  </si>
  <si>
    <t>Шорохов Дмитрий Робертович</t>
  </si>
  <si>
    <t>Лобин Леонид Захарович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</si>
</sst>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9" fontId="0" fillId="0" borderId="0" xfId="1" applyFont="1"/>
    <xf numFmtId="9" fontId="2" fillId="0" borderId="0" xfId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2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9351-FB19-4237-9D69-C185015B813A}">
  <dimension ref="A1:G50"/>
  <sheetViews>
    <sheetView workbookViewId="0">
      <selection activeCell="J18" sqref="J18"/>
    </sheetView>
  </sheetViews>
  <sheetFormatPr defaultRowHeight="15" x14ac:dyDescent="0.25"/>
  <cols>
    <col min="2" max="2" width="28.140625" bestFit="1" customWidth="1"/>
    <col min="4" max="4" width="12" bestFit="1" customWidth="1"/>
    <col min="5" max="5" width="12.28515625" bestFit="1" customWidth="1"/>
    <col min="6" max="6" width="16.5703125" bestFit="1" customWidth="1"/>
    <col min="7" max="7" width="10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2">
        <v>1</v>
      </c>
      <c r="B2" s="5" t="s">
        <v>10</v>
      </c>
      <c r="C2" s="6" t="s">
        <v>11</v>
      </c>
      <c r="D2" s="14">
        <v>40</v>
      </c>
      <c r="E2" s="14">
        <v>450</v>
      </c>
      <c r="F2" s="14">
        <v>65</v>
      </c>
      <c r="G2" s="14">
        <v>24</v>
      </c>
    </row>
    <row r="3" spans="1:7" x14ac:dyDescent="0.25">
      <c r="A3" s="2">
        <v>2</v>
      </c>
      <c r="B3" s="5" t="s">
        <v>13</v>
      </c>
      <c r="C3" s="6" t="s">
        <v>14</v>
      </c>
      <c r="D3" s="14">
        <v>39</v>
      </c>
      <c r="E3" s="14">
        <v>520</v>
      </c>
      <c r="F3" s="14">
        <v>62</v>
      </c>
      <c r="G3" s="14">
        <v>29</v>
      </c>
    </row>
    <row r="4" spans="1:7" x14ac:dyDescent="0.25">
      <c r="A4" s="2">
        <v>3</v>
      </c>
      <c r="B4" s="2" t="s">
        <v>19</v>
      </c>
      <c r="C4" s="2">
        <v>123</v>
      </c>
      <c r="D4" s="2">
        <v>35</v>
      </c>
      <c r="E4" s="2">
        <v>400</v>
      </c>
      <c r="F4" s="2">
        <v>55</v>
      </c>
      <c r="G4" s="2">
        <v>30</v>
      </c>
    </row>
    <row r="5" spans="1:7" x14ac:dyDescent="0.25">
      <c r="A5" s="2">
        <v>4</v>
      </c>
      <c r="B5" s="2" t="s">
        <v>20</v>
      </c>
      <c r="C5" s="2">
        <v>234</v>
      </c>
      <c r="D5" s="2">
        <v>38</v>
      </c>
      <c r="E5" s="2">
        <v>600</v>
      </c>
      <c r="F5" s="2">
        <v>58</v>
      </c>
      <c r="G5" s="2">
        <v>27</v>
      </c>
    </row>
    <row r="6" spans="1:7" x14ac:dyDescent="0.25">
      <c r="A6" s="2">
        <v>5</v>
      </c>
      <c r="B6" s="2" t="s">
        <v>21</v>
      </c>
      <c r="C6" s="2">
        <v>500</v>
      </c>
      <c r="D6" s="2">
        <v>40</v>
      </c>
      <c r="E6" s="2">
        <v>550</v>
      </c>
      <c r="F6" s="2">
        <v>60</v>
      </c>
      <c r="G6" s="2">
        <v>25</v>
      </c>
    </row>
    <row r="7" spans="1:7" x14ac:dyDescent="0.25">
      <c r="A7" s="2">
        <v>6</v>
      </c>
      <c r="B7" s="5"/>
      <c r="C7" s="2"/>
      <c r="D7" s="2"/>
      <c r="E7" s="2"/>
      <c r="F7" s="2"/>
      <c r="G7" s="2"/>
    </row>
    <row r="8" spans="1:7" x14ac:dyDescent="0.25">
      <c r="A8" s="2">
        <v>7</v>
      </c>
      <c r="B8" s="5"/>
      <c r="C8" s="2"/>
      <c r="D8" s="2"/>
      <c r="E8" s="2"/>
      <c r="F8" s="2"/>
      <c r="G8" s="2"/>
    </row>
    <row r="9" spans="1:7" x14ac:dyDescent="0.25">
      <c r="A9" s="2">
        <v>8</v>
      </c>
      <c r="B9" s="5"/>
      <c r="C9" s="2"/>
      <c r="D9" s="2"/>
      <c r="E9" s="2"/>
      <c r="F9" s="2"/>
      <c r="G9" s="2"/>
    </row>
    <row r="10" spans="1:7" x14ac:dyDescent="0.25">
      <c r="A10" s="2">
        <v>9</v>
      </c>
      <c r="B10" s="5"/>
      <c r="C10" s="2"/>
      <c r="D10" s="2"/>
      <c r="E10" s="2"/>
      <c r="F10" s="2"/>
      <c r="G10" s="2"/>
    </row>
    <row r="11" spans="1:7" x14ac:dyDescent="0.25">
      <c r="A11" s="2">
        <v>10</v>
      </c>
      <c r="B11" s="5"/>
      <c r="C11" s="2"/>
      <c r="D11" s="2"/>
      <c r="E11" s="2"/>
      <c r="F11" s="2"/>
      <c r="G11" s="2"/>
    </row>
    <row r="12" spans="1:7" x14ac:dyDescent="0.25">
      <c r="A12" s="2">
        <v>11</v>
      </c>
      <c r="B12" s="5"/>
      <c r="C12" s="2"/>
      <c r="D12" s="2"/>
      <c r="E12" s="2"/>
      <c r="F12" s="2"/>
      <c r="G12" s="2"/>
    </row>
    <row r="13" spans="1:7" x14ac:dyDescent="0.25">
      <c r="A13" s="2">
        <v>12</v>
      </c>
      <c r="B13" s="5"/>
      <c r="C13" s="2"/>
      <c r="D13" s="2"/>
      <c r="E13" s="2"/>
      <c r="F13" s="2"/>
      <c r="G13" s="2"/>
    </row>
    <row r="14" spans="1:7" x14ac:dyDescent="0.25">
      <c r="A14" s="2">
        <v>13</v>
      </c>
      <c r="B14" s="5"/>
      <c r="C14" s="2"/>
      <c r="D14" s="2"/>
      <c r="E14" s="2"/>
      <c r="F14" s="2"/>
      <c r="G14" s="2"/>
    </row>
    <row r="15" spans="1:7" x14ac:dyDescent="0.25">
      <c r="A15" s="2">
        <v>14</v>
      </c>
      <c r="B15" s="5"/>
      <c r="C15" s="2"/>
      <c r="D15" s="2"/>
      <c r="E15" s="2"/>
      <c r="F15" s="2"/>
      <c r="G15" s="2"/>
    </row>
    <row r="16" spans="1:7" x14ac:dyDescent="0.25">
      <c r="A16" s="2">
        <v>15</v>
      </c>
      <c r="B16" s="5"/>
      <c r="C16" s="2"/>
      <c r="D16" s="2"/>
      <c r="E16" s="2"/>
      <c r="F16" s="2"/>
      <c r="G16" s="2"/>
    </row>
    <row r="17" spans="1:7" x14ac:dyDescent="0.25">
      <c r="A17" s="2">
        <v>16</v>
      </c>
      <c r="B17" s="5"/>
      <c r="C17" s="2"/>
      <c r="D17" s="2"/>
      <c r="E17" s="2"/>
      <c r="F17" s="2"/>
      <c r="G17" s="2"/>
    </row>
    <row r="18" spans="1:7" x14ac:dyDescent="0.25">
      <c r="A18" s="2">
        <v>17</v>
      </c>
      <c r="B18" s="5"/>
      <c r="C18" s="2"/>
      <c r="D18" s="2"/>
      <c r="E18" s="2"/>
      <c r="F18" s="2"/>
      <c r="G18" s="2"/>
    </row>
    <row r="19" spans="1:7" x14ac:dyDescent="0.25">
      <c r="A19" s="2">
        <v>18</v>
      </c>
      <c r="B19" s="5"/>
      <c r="C19" s="2"/>
      <c r="D19" s="2"/>
      <c r="E19" s="2"/>
      <c r="F19" s="2"/>
      <c r="G19" s="2"/>
    </row>
    <row r="20" spans="1:7" x14ac:dyDescent="0.25">
      <c r="A20" s="2">
        <v>19</v>
      </c>
      <c r="B20" s="5"/>
      <c r="C20" s="2"/>
      <c r="D20" s="2"/>
      <c r="E20" s="2"/>
      <c r="F20" s="2"/>
      <c r="G20" s="2"/>
    </row>
    <row r="21" spans="1:7" x14ac:dyDescent="0.25">
      <c r="A21" s="2">
        <v>20</v>
      </c>
      <c r="B21" s="5"/>
      <c r="C21" s="2"/>
      <c r="D21" s="2"/>
      <c r="E21" s="2"/>
      <c r="F21" s="2"/>
      <c r="G21" s="2"/>
    </row>
    <row r="22" spans="1:7" x14ac:dyDescent="0.25">
      <c r="A22" s="2">
        <v>21</v>
      </c>
      <c r="B22" s="5"/>
      <c r="C22" s="2"/>
      <c r="D22" s="2"/>
      <c r="E22" s="2"/>
      <c r="F22" s="2"/>
      <c r="G22" s="2"/>
    </row>
    <row r="23" spans="1:7" x14ac:dyDescent="0.25">
      <c r="A23" s="2">
        <v>22</v>
      </c>
      <c r="B23" s="5"/>
      <c r="C23" s="2"/>
      <c r="D23" s="2"/>
      <c r="E23" s="2"/>
      <c r="F23" s="2"/>
      <c r="G23" s="2"/>
    </row>
    <row r="24" spans="1:7" x14ac:dyDescent="0.25">
      <c r="A24" s="2">
        <v>23</v>
      </c>
      <c r="B24" s="5"/>
      <c r="C24" s="2"/>
      <c r="D24" s="2"/>
      <c r="E24" s="2"/>
      <c r="F24" s="2"/>
      <c r="G24" s="2"/>
    </row>
    <row r="25" spans="1:7" x14ac:dyDescent="0.25">
      <c r="A25" s="2">
        <v>24</v>
      </c>
      <c r="B25" s="5"/>
      <c r="C25" s="2"/>
      <c r="D25" s="2"/>
      <c r="E25" s="2"/>
      <c r="F25" s="2"/>
      <c r="G25" s="2"/>
    </row>
    <row r="26" spans="1:7" x14ac:dyDescent="0.25">
      <c r="A26" s="2">
        <v>25</v>
      </c>
      <c r="B26" s="5"/>
      <c r="C26" s="2"/>
      <c r="D26" s="2"/>
      <c r="E26" s="2"/>
      <c r="F26" s="2"/>
      <c r="G26" s="2"/>
    </row>
    <row r="27" spans="1:7" x14ac:dyDescent="0.25">
      <c r="A27" s="2">
        <v>26</v>
      </c>
      <c r="B27" s="5"/>
      <c r="C27" s="2"/>
      <c r="D27" s="2"/>
      <c r="E27" s="2"/>
      <c r="F27" s="2"/>
      <c r="G27" s="2"/>
    </row>
    <row r="28" spans="1:7" x14ac:dyDescent="0.25">
      <c r="A28" s="2">
        <v>27</v>
      </c>
      <c r="B28" s="5"/>
      <c r="C28" s="2"/>
      <c r="D28" s="2"/>
      <c r="E28" s="2"/>
      <c r="F28" s="2"/>
      <c r="G28" s="2"/>
    </row>
    <row r="29" spans="1:7" x14ac:dyDescent="0.25">
      <c r="A29" s="2">
        <v>28</v>
      </c>
      <c r="B29" s="5"/>
      <c r="C29" s="2"/>
      <c r="D29" s="2"/>
      <c r="E29" s="2"/>
      <c r="F29" s="2"/>
      <c r="G29" s="2"/>
    </row>
    <row r="30" spans="1:7" x14ac:dyDescent="0.25">
      <c r="A30" s="2">
        <v>29</v>
      </c>
      <c r="B30" s="5"/>
      <c r="C30" s="2"/>
      <c r="D30" s="2"/>
      <c r="E30" s="2"/>
      <c r="F30" s="2"/>
      <c r="G30" s="2"/>
    </row>
    <row r="31" spans="1:7" x14ac:dyDescent="0.25">
      <c r="A31" s="2">
        <v>30</v>
      </c>
      <c r="B31" s="5"/>
      <c r="C31" s="2"/>
      <c r="D31" s="2"/>
      <c r="E31" s="2"/>
      <c r="F31" s="2"/>
      <c r="G31" s="2"/>
    </row>
    <row r="32" spans="1:7" x14ac:dyDescent="0.25">
      <c r="A32" s="2">
        <v>31</v>
      </c>
      <c r="B32" s="5"/>
      <c r="C32" s="2"/>
      <c r="D32" s="2"/>
      <c r="E32" s="2"/>
      <c r="F32" s="2"/>
      <c r="G32" s="2"/>
    </row>
    <row r="33" spans="1:7" x14ac:dyDescent="0.25">
      <c r="A33" s="2">
        <v>32</v>
      </c>
      <c r="B33" s="5"/>
      <c r="C33" s="2"/>
      <c r="D33" s="2"/>
      <c r="E33" s="2"/>
      <c r="F33" s="2"/>
      <c r="G33" s="2"/>
    </row>
    <row r="34" spans="1:7" x14ac:dyDescent="0.25">
      <c r="A34" s="2">
        <v>33</v>
      </c>
      <c r="B34" s="5"/>
      <c r="C34" s="2"/>
      <c r="D34" s="2"/>
      <c r="E34" s="2"/>
      <c r="F34" s="2"/>
      <c r="G34" s="2"/>
    </row>
    <row r="35" spans="1:7" x14ac:dyDescent="0.25">
      <c r="A35" s="2">
        <v>34</v>
      </c>
      <c r="B35" s="5"/>
      <c r="C35" s="2"/>
      <c r="D35" s="2"/>
      <c r="E35" s="2"/>
      <c r="F35" s="2"/>
      <c r="G35" s="2"/>
    </row>
    <row r="36" spans="1:7" x14ac:dyDescent="0.25">
      <c r="A36" s="2">
        <v>35</v>
      </c>
      <c r="B36" s="5"/>
      <c r="C36" s="2"/>
      <c r="D36" s="2"/>
      <c r="E36" s="2"/>
      <c r="F36" s="2"/>
      <c r="G36" s="2"/>
    </row>
    <row r="37" spans="1:7" x14ac:dyDescent="0.25">
      <c r="A37" s="2">
        <v>36</v>
      </c>
      <c r="B37" s="5"/>
      <c r="C37" s="2"/>
      <c r="D37" s="2"/>
      <c r="E37" s="2"/>
      <c r="F37" s="2"/>
      <c r="G37" s="2"/>
    </row>
    <row r="38" spans="1:7" x14ac:dyDescent="0.25">
      <c r="A38" s="2">
        <v>37</v>
      </c>
      <c r="B38" s="5"/>
      <c r="C38" s="2"/>
      <c r="D38" s="2"/>
      <c r="E38" s="2"/>
      <c r="F38" s="2"/>
      <c r="G38" s="2"/>
    </row>
    <row r="39" spans="1:7" x14ac:dyDescent="0.25">
      <c r="A39" s="2">
        <v>38</v>
      </c>
      <c r="B39" s="5"/>
      <c r="C39" s="2"/>
      <c r="D39" s="2"/>
      <c r="E39" s="2"/>
      <c r="F39" s="2"/>
      <c r="G39" s="2"/>
    </row>
    <row r="40" spans="1:7" x14ac:dyDescent="0.25">
      <c r="A40" s="2">
        <v>39</v>
      </c>
      <c r="B40" s="5"/>
      <c r="C40" s="2"/>
      <c r="D40" s="2"/>
      <c r="E40" s="2"/>
      <c r="F40" s="2"/>
      <c r="G40" s="2"/>
    </row>
    <row r="41" spans="1:7" x14ac:dyDescent="0.25">
      <c r="A41" s="2">
        <v>40</v>
      </c>
      <c r="B41" s="5"/>
      <c r="C41" s="2"/>
      <c r="D41" s="2"/>
      <c r="E41" s="2"/>
      <c r="F41" s="2"/>
      <c r="G41" s="2"/>
    </row>
    <row r="42" spans="1:7" x14ac:dyDescent="0.25">
      <c r="A42" s="2">
        <v>41</v>
      </c>
      <c r="B42" s="5"/>
      <c r="C42" s="2"/>
      <c r="D42" s="2"/>
      <c r="E42" s="2"/>
      <c r="F42" s="2"/>
      <c r="G42" s="2"/>
    </row>
    <row r="43" spans="1:7" x14ac:dyDescent="0.25">
      <c r="A43" s="2">
        <v>42</v>
      </c>
      <c r="B43" s="5"/>
      <c r="C43" s="2"/>
      <c r="D43" s="2"/>
      <c r="E43" s="2"/>
      <c r="F43" s="2"/>
      <c r="G43" s="2"/>
    </row>
    <row r="44" spans="1:7" x14ac:dyDescent="0.25">
      <c r="A44" s="2">
        <v>43</v>
      </c>
      <c r="B44" s="5"/>
      <c r="C44" s="2"/>
      <c r="D44" s="2"/>
      <c r="E44" s="2"/>
      <c r="F44" s="2"/>
      <c r="G44" s="2"/>
    </row>
    <row r="45" spans="1:7" x14ac:dyDescent="0.25">
      <c r="A45" s="2">
        <v>44</v>
      </c>
      <c r="B45" s="5"/>
      <c r="C45" s="2"/>
      <c r="D45" s="2"/>
      <c r="E45" s="2"/>
      <c r="F45" s="2"/>
      <c r="G45" s="2"/>
    </row>
    <row r="46" spans="1:7" x14ac:dyDescent="0.25">
      <c r="A46" s="2">
        <v>45</v>
      </c>
      <c r="B46" s="5"/>
      <c r="C46" s="2"/>
      <c r="D46" s="2"/>
      <c r="E46" s="2"/>
      <c r="F46" s="2"/>
      <c r="G46" s="2"/>
    </row>
    <row r="47" spans="1:7" x14ac:dyDescent="0.25">
      <c r="A47" s="2">
        <v>46</v>
      </c>
      <c r="B47" s="5"/>
      <c r="C47" s="2"/>
      <c r="D47" s="2"/>
      <c r="E47" s="2"/>
      <c r="F47" s="2"/>
      <c r="G47" s="2"/>
    </row>
    <row r="48" spans="1:7" x14ac:dyDescent="0.25">
      <c r="A48" s="2">
        <v>47</v>
      </c>
      <c r="B48" s="5"/>
      <c r="C48" s="2"/>
      <c r="D48" s="2"/>
      <c r="E48" s="2"/>
      <c r="F48" s="2"/>
      <c r="G48" s="2"/>
    </row>
    <row r="49" spans="1:7" x14ac:dyDescent="0.25">
      <c r="A49" s="2">
        <v>48</v>
      </c>
      <c r="B49" s="5"/>
      <c r="C49" s="2"/>
      <c r="D49" s="2"/>
      <c r="E49" s="2"/>
      <c r="F49" s="2"/>
      <c r="G49" s="2"/>
    </row>
    <row r="50" spans="1:7" x14ac:dyDescent="0.25">
      <c r="A50" s="2">
        <v>49</v>
      </c>
      <c r="B50" s="5"/>
      <c r="C50" s="2"/>
      <c r="D50" s="2"/>
      <c r="E50" s="2"/>
      <c r="F50" s="2"/>
      <c r="G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L20" sqref="L20"/>
    </sheetView>
  </sheetViews>
  <sheetFormatPr defaultRowHeight="15" x14ac:dyDescent="0.25"/>
  <cols>
    <col min="1" max="1" width="9.140625" style="7"/>
    <col min="2" max="2" width="29.28515625" style="7" bestFit="1" customWidth="1"/>
    <col min="3" max="3" width="9.140625" style="8"/>
    <col min="4" max="4" width="12" style="7" bestFit="1" customWidth="1"/>
    <col min="5" max="5" width="12.28515625" style="7" bestFit="1" customWidth="1"/>
    <col min="6" max="6" width="16.5703125" style="7" bestFit="1" customWidth="1"/>
    <col min="7" max="7" width="10.5703125" style="7" bestFit="1" customWidth="1"/>
    <col min="8" max="8" width="15.85546875" bestFit="1" customWidth="1"/>
    <col min="9" max="9" width="17.42578125" bestFit="1" customWidth="1"/>
    <col min="10" max="10" width="10.42578125" bestFit="1" customWidth="1"/>
    <col min="14" max="14" width="12.7109375" bestFit="1" customWidth="1"/>
  </cols>
  <sheetData>
    <row r="1" spans="1:10" x14ac:dyDescent="0.25">
      <c r="A1" s="3" t="s">
        <v>0</v>
      </c>
      <c r="B1" s="3" t="s">
        <v>1</v>
      </c>
      <c r="C1" s="1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3" t="s">
        <v>12</v>
      </c>
      <c r="I1" s="1"/>
      <c r="J1" s="1"/>
    </row>
    <row r="2" spans="1:10" x14ac:dyDescent="0.25">
      <c r="A2" s="2">
        <v>1</v>
      </c>
      <c r="B2" s="2" t="str">
        <f>Показатели!B2</f>
        <v>Иванов Иван Петрович</v>
      </c>
      <c r="C2" s="6" t="str">
        <f>Показатели!C2</f>
        <v>001</v>
      </c>
      <c r="D2" s="9">
        <f>IF(Показатели!D2=0, 0, MIN((Показатели!D2/Нормы!$B$2)*100, 100))</f>
        <v>100</v>
      </c>
      <c r="E2" s="9">
        <f>IF(Показатели!E2=0, 0, (Показатели!E2/Нормы!$B$3)*100)</f>
        <v>90</v>
      </c>
      <c r="F2" s="9">
        <f>IF(Показатели!F2&lt;=Нормы!$B$4, 100, 100-(Показатели!F2-Нормы!$B$4)*2)</f>
        <v>90</v>
      </c>
      <c r="G2" s="9">
        <f>IF(Показатели!G2&lt;=Нормы!$B$5, 100, 100-(Показатели!G2-Нормы!$B$5)*5)</f>
        <v>100</v>
      </c>
      <c r="H2" s="16">
        <f>'KPI Баллы'!D2+'KPI Баллы'!E2+'KPI Баллы'!F2+'KPI Баллы'!G2</f>
        <v>95</v>
      </c>
      <c r="I2" s="1"/>
      <c r="J2" s="1"/>
    </row>
    <row r="3" spans="1:10" x14ac:dyDescent="0.25">
      <c r="A3" s="2">
        <v>2</v>
      </c>
      <c r="B3" s="2" t="str">
        <f>Показатели!B3</f>
        <v>Сидоров Евгений Алексеевич</v>
      </c>
      <c r="C3" s="6" t="str">
        <f>Показатели!C3</f>
        <v>010</v>
      </c>
      <c r="D3" s="9">
        <f>IF(Показатели!D3=0, 0, MIN((Показатели!D3/Нормы!$B$2)*100, 100))</f>
        <v>97.5</v>
      </c>
      <c r="E3" s="9">
        <f>IF(Показатели!E3=0, 0, (Показатели!E3/Нормы!$B$3)*100)</f>
        <v>104</v>
      </c>
      <c r="F3" s="9">
        <f>IF(Показатели!F3&lt;=Нормы!$B$4, 100, 100-(Показатели!F3-Нормы!$B$4)*2)</f>
        <v>96</v>
      </c>
      <c r="G3" s="9">
        <f>IF(Показатели!G3&lt;=Нормы!$B$5, 100, 100-(Показатели!G3-Нормы!$B$5)*5)</f>
        <v>80</v>
      </c>
      <c r="H3" s="16">
        <f>'KPI Баллы'!D3+'KPI Баллы'!E3+'KPI Баллы'!F3+'KPI Баллы'!G3</f>
        <v>95.65</v>
      </c>
    </row>
    <row r="4" spans="1:10" x14ac:dyDescent="0.25">
      <c r="A4" s="2">
        <v>3</v>
      </c>
      <c r="B4" s="2" t="str">
        <f>Показатели!B4</f>
        <v>Попов Глеб Дмитриевич</v>
      </c>
      <c r="C4" s="6">
        <f>Показатели!C4</f>
        <v>123</v>
      </c>
      <c r="D4" s="9">
        <f>IF(Показатели!D4=0, 0, MIN((Показатели!D4/Нормы!$B$2)*100, 100))</f>
        <v>87.5</v>
      </c>
      <c r="E4" s="9">
        <f>IF(Показатели!E4=0, 0, (Показатели!E4/Нормы!$B$3)*100)</f>
        <v>80</v>
      </c>
      <c r="F4" s="9">
        <f>IF(Показатели!F4&lt;=Нормы!$B$4, 100, 100-(Показатели!F4-Нормы!$B$4)*2)</f>
        <v>100</v>
      </c>
      <c r="G4" s="9">
        <f>IF(Показатели!G4&lt;=Нормы!$B$5, 100, 100-(Показатели!G4-Нормы!$B$5)*5)</f>
        <v>75</v>
      </c>
      <c r="H4" s="16">
        <f>'KPI Баллы'!D4+'KPI Баллы'!E4+'KPI Баллы'!F4+'KPI Баллы'!G4</f>
        <v>85.25</v>
      </c>
    </row>
    <row r="5" spans="1:10" x14ac:dyDescent="0.25">
      <c r="A5" s="2">
        <v>4</v>
      </c>
      <c r="B5" s="2" t="str">
        <f>Показатели!B5</f>
        <v>Шорохов Дмитрий Робертович</v>
      </c>
      <c r="C5" s="6">
        <f>Показатели!C5</f>
        <v>234</v>
      </c>
      <c r="D5" s="9">
        <f>IF(Показатели!D5=0, 0, MIN((Показатели!D5/Нормы!$B$2)*100, 100))</f>
        <v>95</v>
      </c>
      <c r="E5" s="9">
        <f>IF(Показатели!E5=0, 0, (Показатели!E5/Нормы!$B$3)*100)</f>
        <v>120</v>
      </c>
      <c r="F5" s="9">
        <f>IF(Показатели!F5&lt;=Нормы!$B$4, 100, 100-(Показатели!F5-Нормы!$B$4)*2)</f>
        <v>100</v>
      </c>
      <c r="G5" s="9">
        <f>IF(Показатели!G5&lt;=Нормы!$B$5, 100, 100-(Показатели!G5-Нормы!$B$5)*5)</f>
        <v>90</v>
      </c>
      <c r="H5" s="16">
        <f>'KPI Баллы'!D5+'KPI Баллы'!E5+'KPI Баллы'!F5+'KPI Баллы'!G5</f>
        <v>102.5</v>
      </c>
    </row>
    <row r="6" spans="1:10" x14ac:dyDescent="0.25">
      <c r="A6" s="2">
        <v>5</v>
      </c>
      <c r="B6" s="2" t="str">
        <f>Показатели!B6</f>
        <v>Лобин Леонид Захарович</v>
      </c>
      <c r="C6" s="6">
        <f>Показатели!C6</f>
        <v>500</v>
      </c>
      <c r="D6" s="9">
        <f>IF(Показатели!D6=0, 0, MIN((Показатели!D6/Нормы!$B$2)*100, 100))</f>
        <v>100</v>
      </c>
      <c r="E6" s="9">
        <f>IF(Показатели!E6=0, 0, (Показатели!E6/Нормы!$B$3)*100)</f>
        <v>110.00000000000001</v>
      </c>
      <c r="F6" s="9">
        <f>IF(Показатели!F6&lt;=Нормы!$B$4, 100, 100-(Показатели!F6-Нормы!$B$4)*2)</f>
        <v>100</v>
      </c>
      <c r="G6" s="9">
        <f>IF(Показатели!G6&lt;=Нормы!$B$5, 100, 100-(Показатели!G6-Нормы!$B$5)*5)</f>
        <v>100</v>
      </c>
      <c r="H6" s="16">
        <f>'KPI Баллы'!D6+'KPI Баллы'!E6+'KPI Баллы'!F6+'KPI Баллы'!G6</f>
        <v>103</v>
      </c>
    </row>
    <row r="7" spans="1:10" x14ac:dyDescent="0.25">
      <c r="A7" s="2">
        <v>6</v>
      </c>
      <c r="B7" s="2">
        <f>Показатели!B7</f>
        <v>0</v>
      </c>
      <c r="C7" s="6">
        <f>Показатели!C7</f>
        <v>0</v>
      </c>
      <c r="D7" s="9">
        <f>IF(Показатели!D7=0, 0, MIN((Показатели!D7/Нормы!$B$2)*100, 100))</f>
        <v>0</v>
      </c>
      <c r="E7" s="9">
        <f>IF(Показатели!E7=0, 0, (Показатели!E7/Нормы!$B$3)*100)</f>
        <v>0</v>
      </c>
      <c r="F7" s="9">
        <f>IF(Показатели!F7&lt;=Нормы!$B$4, 100, 100-(Показатели!F7-Нормы!$B$4)*2)</f>
        <v>100</v>
      </c>
      <c r="G7" s="9">
        <f>IF(Показатели!G7&lt;=Нормы!$B$5, 100, 100-(Показатели!G7-Нормы!$B$5)*5)</f>
        <v>100</v>
      </c>
      <c r="H7" s="16">
        <f>'KPI Баллы'!D7+'KPI Баллы'!E7+'KPI Баллы'!F7+'KPI Баллы'!G7</f>
        <v>40</v>
      </c>
    </row>
    <row r="8" spans="1:10" x14ac:dyDescent="0.25">
      <c r="A8" s="2">
        <v>7</v>
      </c>
      <c r="B8" s="2">
        <f>Показатели!B8</f>
        <v>0</v>
      </c>
      <c r="C8" s="6">
        <f>Показатели!C8</f>
        <v>0</v>
      </c>
      <c r="D8" s="9">
        <f>IF(Показатели!D8=0, 0, MIN((Показатели!D8/Нормы!$B$2)*100, 100))</f>
        <v>0</v>
      </c>
      <c r="E8" s="9">
        <f>IF(Показатели!E8=0, 0, (Показатели!E8/Нормы!$B$3)*100)</f>
        <v>0</v>
      </c>
      <c r="F8" s="9">
        <f>IF(Показатели!F8&lt;=Нормы!$B$4, 100, 100-(Показатели!F8-Нормы!$B$4)*2)</f>
        <v>100</v>
      </c>
      <c r="G8" s="9">
        <f>IF(Показатели!G8&lt;=Нормы!$B$5, 100, 100-(Показатели!G8-Нормы!$B$5)*5)</f>
        <v>100</v>
      </c>
      <c r="H8" s="16">
        <f>'KPI Баллы'!D8+'KPI Баллы'!E8+'KPI Баллы'!F8+'KPI Баллы'!G8</f>
        <v>40</v>
      </c>
    </row>
    <row r="9" spans="1:10" x14ac:dyDescent="0.25">
      <c r="A9" s="2">
        <v>8</v>
      </c>
      <c r="B9" s="2">
        <f>Показатели!B9</f>
        <v>0</v>
      </c>
      <c r="C9" s="6">
        <f>Показатели!C9</f>
        <v>0</v>
      </c>
      <c r="D9" s="9">
        <f>IF(Показатели!D9=0, 0, MIN((Показатели!D9/Нормы!$B$2)*100, 100))</f>
        <v>0</v>
      </c>
      <c r="E9" s="9">
        <f>IF(Показатели!E9=0, 0, (Показатели!E9/Нормы!$B$3)*100)</f>
        <v>0</v>
      </c>
      <c r="F9" s="9">
        <f>IF(Показатели!F9&lt;=Нормы!$B$4, 100, 100-(Показатели!F9-Нормы!$B$4)*2)</f>
        <v>100</v>
      </c>
      <c r="G9" s="9">
        <f>IF(Показатели!G9&lt;=Нормы!$B$5, 100, 100-(Показатели!G9-Нормы!$B$5)*5)</f>
        <v>100</v>
      </c>
      <c r="H9" s="16">
        <f>'KPI Баллы'!D9+'KPI Баллы'!E9+'KPI Баллы'!F9+'KPI Баллы'!G9</f>
        <v>40</v>
      </c>
    </row>
    <row r="10" spans="1:10" x14ac:dyDescent="0.25">
      <c r="A10" s="2">
        <v>9</v>
      </c>
      <c r="B10" s="2">
        <f>Показатели!B10</f>
        <v>0</v>
      </c>
      <c r="C10" s="6">
        <f>Показатели!C10</f>
        <v>0</v>
      </c>
      <c r="D10" s="9">
        <f>IF(Показатели!D10=0, 0, MIN((Показатели!D10/Нормы!$B$2)*100, 100))</f>
        <v>0</v>
      </c>
      <c r="E10" s="9">
        <f>IF(Показатели!E10=0, 0, (Показатели!E10/Нормы!$B$3)*100)</f>
        <v>0</v>
      </c>
      <c r="F10" s="9">
        <f>IF(Показатели!F10&lt;=Нормы!$B$4, 100, 100-(Показатели!F10-Нормы!$B$4)*2)</f>
        <v>100</v>
      </c>
      <c r="G10" s="9">
        <f>IF(Показатели!G10&lt;=Нормы!$B$5, 100, 100-(Показатели!G10-Нормы!$B$5)*5)</f>
        <v>100</v>
      </c>
      <c r="H10" s="16">
        <f>'KPI Баллы'!D10+'KPI Баллы'!E10+'KPI Баллы'!F10+'KPI Баллы'!G10</f>
        <v>40</v>
      </c>
    </row>
    <row r="11" spans="1:10" x14ac:dyDescent="0.25">
      <c r="A11" s="2">
        <v>10</v>
      </c>
      <c r="B11" s="2">
        <f>Показатели!B11</f>
        <v>0</v>
      </c>
      <c r="C11" s="6">
        <f>Показатели!C11</f>
        <v>0</v>
      </c>
      <c r="D11" s="9">
        <f>IF(Показатели!D11=0, 0, MIN((Показатели!D11/Нормы!$B$2)*100, 100))</f>
        <v>0</v>
      </c>
      <c r="E11" s="9">
        <f>IF(Показатели!E11=0, 0, (Показатели!E11/Нормы!$B$3)*100)</f>
        <v>0</v>
      </c>
      <c r="F11" s="9">
        <f>IF(Показатели!F11&lt;=Нормы!$B$4, 100, 100-(Показатели!F11-Нормы!$B$4)*2)</f>
        <v>100</v>
      </c>
      <c r="G11" s="9">
        <f>IF(Показатели!G11&lt;=Нормы!$B$5, 100, 100-(Показатели!G11-Нормы!$B$5)*5)</f>
        <v>100</v>
      </c>
      <c r="H11" s="16">
        <f>'KPI Баллы'!D11+'KPI Баллы'!E11+'KPI Баллы'!F11+'KPI Баллы'!G11</f>
        <v>40</v>
      </c>
    </row>
    <row r="12" spans="1:10" x14ac:dyDescent="0.25">
      <c r="A12" s="2">
        <v>11</v>
      </c>
      <c r="B12" s="2">
        <f>Показатели!B12</f>
        <v>0</v>
      </c>
      <c r="C12" s="6">
        <f>Показатели!C12</f>
        <v>0</v>
      </c>
      <c r="D12" s="9">
        <f>IF(Показатели!D12=0, 0, MIN((Показатели!D12/Нормы!$B$2)*100, 100))</f>
        <v>0</v>
      </c>
      <c r="E12" s="9">
        <f>IF(Показатели!E12=0, 0, (Показатели!E12/Нормы!$B$3)*100)</f>
        <v>0</v>
      </c>
      <c r="F12" s="9">
        <f>IF(Показатели!F12&lt;=Нормы!$B$4, 100, 100-(Показатели!F12-Нормы!$B$4)*2)</f>
        <v>100</v>
      </c>
      <c r="G12" s="9">
        <f>IF(Показатели!G12&lt;=Нормы!$B$5, 100, 100-(Показатели!G12-Нормы!$B$5)*5)</f>
        <v>100</v>
      </c>
      <c r="H12" s="16">
        <f>'KPI Баллы'!D12+'KPI Баллы'!E12+'KPI Баллы'!F12+'KPI Баллы'!G12</f>
        <v>40</v>
      </c>
    </row>
    <row r="13" spans="1:10" x14ac:dyDescent="0.25">
      <c r="A13" s="2">
        <v>12</v>
      </c>
      <c r="B13" s="2">
        <f>Показатели!B13</f>
        <v>0</v>
      </c>
      <c r="C13" s="6">
        <f>Показатели!C13</f>
        <v>0</v>
      </c>
      <c r="D13" s="9">
        <f>IF(Показатели!D13=0, 0, MIN((Показатели!D13/Нормы!$B$2)*100, 100))</f>
        <v>0</v>
      </c>
      <c r="E13" s="9">
        <f>IF(Показатели!E13=0, 0, (Показатели!E13/Нормы!$B$3)*100)</f>
        <v>0</v>
      </c>
      <c r="F13" s="9">
        <f>IF(Показатели!F13&lt;=Нормы!$B$4, 100, 100-(Показатели!F13-Нормы!$B$4)*2)</f>
        <v>100</v>
      </c>
      <c r="G13" s="9">
        <f>IF(Показатели!G13&lt;=Нормы!$B$5, 100, 100-(Показатели!G13-Нормы!$B$5)*5)</f>
        <v>100</v>
      </c>
      <c r="H13" s="16">
        <f>'KPI Баллы'!D13+'KPI Баллы'!E13+'KPI Баллы'!F13+'KPI Баллы'!G13</f>
        <v>40</v>
      </c>
    </row>
    <row r="14" spans="1:10" x14ac:dyDescent="0.25">
      <c r="A14" s="2">
        <v>13</v>
      </c>
      <c r="B14" s="2">
        <f>Показатели!B14</f>
        <v>0</v>
      </c>
      <c r="C14" s="6">
        <f>Показатели!C14</f>
        <v>0</v>
      </c>
      <c r="D14" s="9">
        <f>IF(Показатели!D14=0, 0, MIN((Показатели!D14/Нормы!$B$2)*100, 100))</f>
        <v>0</v>
      </c>
      <c r="E14" s="9">
        <f>IF(Показатели!E14=0, 0, (Показатели!E14/Нормы!$B$3)*100)</f>
        <v>0</v>
      </c>
      <c r="F14" s="9">
        <f>IF(Показатели!F14&lt;=Нормы!$B$4, 100, 100-(Показатели!F14-Нормы!$B$4)*2)</f>
        <v>100</v>
      </c>
      <c r="G14" s="9">
        <f>IF(Показатели!G14&lt;=Нормы!$B$5, 100, 100-(Показатели!G14-Нормы!$B$5)*5)</f>
        <v>100</v>
      </c>
      <c r="H14" s="16">
        <f>'KPI Баллы'!D14+'KPI Баллы'!E14+'KPI Баллы'!F14+'KPI Баллы'!G14</f>
        <v>40</v>
      </c>
    </row>
    <row r="15" spans="1:10" x14ac:dyDescent="0.25">
      <c r="A15" s="2">
        <v>14</v>
      </c>
      <c r="B15" s="2">
        <f>Показатели!B15</f>
        <v>0</v>
      </c>
      <c r="C15" s="6">
        <f>Показатели!C15</f>
        <v>0</v>
      </c>
      <c r="D15" s="9">
        <f>IF(Показатели!D15=0, 0, MIN((Показатели!D15/Нормы!$B$2)*100, 100))</f>
        <v>0</v>
      </c>
      <c r="E15" s="9">
        <f>IF(Показатели!E15=0, 0, (Показатели!E15/Нормы!$B$3)*100)</f>
        <v>0</v>
      </c>
      <c r="F15" s="9">
        <f>IF(Показатели!F15&lt;=Нормы!$B$4, 100, 100-(Показатели!F15-Нормы!$B$4)*2)</f>
        <v>100</v>
      </c>
      <c r="G15" s="9">
        <f>IF(Показатели!G15&lt;=Нормы!$B$5, 100, 100-(Показатели!G15-Нормы!$B$5)*5)</f>
        <v>100</v>
      </c>
      <c r="H15" s="16">
        <f>'KPI Баллы'!D15+'KPI Баллы'!E15+'KPI Баллы'!F15+'KPI Баллы'!G15</f>
        <v>40</v>
      </c>
    </row>
    <row r="16" spans="1:10" x14ac:dyDescent="0.25">
      <c r="A16" s="2">
        <v>15</v>
      </c>
      <c r="B16" s="2">
        <f>Показатели!B16</f>
        <v>0</v>
      </c>
      <c r="C16" s="6">
        <f>Показатели!C16</f>
        <v>0</v>
      </c>
      <c r="D16" s="9">
        <f>IF(Показатели!D16=0, 0, MIN((Показатели!D16/Нормы!$B$2)*100, 100))</f>
        <v>0</v>
      </c>
      <c r="E16" s="9">
        <f>IF(Показатели!E16=0, 0, (Показатели!E16/Нормы!$B$3)*100)</f>
        <v>0</v>
      </c>
      <c r="F16" s="9">
        <f>IF(Показатели!F16&lt;=Нормы!$B$4, 100, 100-(Показатели!F16-Нормы!$B$4)*2)</f>
        <v>100</v>
      </c>
      <c r="G16" s="9">
        <f>IF(Показатели!G16&lt;=Нормы!$B$5, 100, 100-(Показатели!G16-Нормы!$B$5)*5)</f>
        <v>100</v>
      </c>
      <c r="H16" s="16">
        <f>'KPI Баллы'!D16+'KPI Баллы'!E16+'KPI Баллы'!F16+'KPI Баллы'!G16</f>
        <v>40</v>
      </c>
    </row>
    <row r="17" spans="1:8" x14ac:dyDescent="0.25">
      <c r="A17" s="2">
        <v>16</v>
      </c>
      <c r="B17" s="2">
        <f>Показатели!B17</f>
        <v>0</v>
      </c>
      <c r="C17" s="6">
        <f>Показатели!C17</f>
        <v>0</v>
      </c>
      <c r="D17" s="9">
        <f>IF(Показатели!D17=0, 0, MIN((Показатели!D17/Нормы!$B$2)*100, 100))</f>
        <v>0</v>
      </c>
      <c r="E17" s="9">
        <f>IF(Показатели!E17=0, 0, (Показатели!E17/Нормы!$B$3)*100)</f>
        <v>0</v>
      </c>
      <c r="F17" s="9">
        <f>IF(Показатели!F17&lt;=Нормы!$B$4, 100, 100-(Показатели!F17-Нормы!$B$4)*2)</f>
        <v>100</v>
      </c>
      <c r="G17" s="9">
        <f>IF(Показатели!G17&lt;=Нормы!$B$5, 100, 100-(Показатели!G17-Нормы!$B$5)*5)</f>
        <v>100</v>
      </c>
      <c r="H17" s="16">
        <f>'KPI Баллы'!D17+'KPI Баллы'!E17+'KPI Баллы'!F17+'KPI Баллы'!G17</f>
        <v>40</v>
      </c>
    </row>
    <row r="18" spans="1:8" x14ac:dyDescent="0.25">
      <c r="A18" s="2">
        <v>17</v>
      </c>
      <c r="B18" s="2">
        <f>Показатели!B18</f>
        <v>0</v>
      </c>
      <c r="C18" s="6">
        <f>Показатели!C18</f>
        <v>0</v>
      </c>
      <c r="D18" s="9">
        <f>IF(Показатели!D18=0, 0, MIN((Показатели!D18/Нормы!$B$2)*100, 100))</f>
        <v>0</v>
      </c>
      <c r="E18" s="9">
        <f>IF(Показатели!E18=0, 0, (Показатели!E18/Нормы!$B$3)*100)</f>
        <v>0</v>
      </c>
      <c r="F18" s="9">
        <f>IF(Показатели!F18&lt;=Нормы!$B$4, 100, 100-(Показатели!F18-Нормы!$B$4)*2)</f>
        <v>100</v>
      </c>
      <c r="G18" s="9">
        <f>IF(Показатели!G18&lt;=Нормы!$B$5, 100, 100-(Показатели!G18-Нормы!$B$5)*5)</f>
        <v>100</v>
      </c>
      <c r="H18" s="16">
        <f>'KPI Баллы'!D18+'KPI Баллы'!E18+'KPI Баллы'!F18+'KPI Баллы'!G18</f>
        <v>40</v>
      </c>
    </row>
    <row r="19" spans="1:8" x14ac:dyDescent="0.25">
      <c r="A19" s="2">
        <v>18</v>
      </c>
      <c r="B19" s="2">
        <f>Показатели!B19</f>
        <v>0</v>
      </c>
      <c r="C19" s="6">
        <f>Показатели!C19</f>
        <v>0</v>
      </c>
      <c r="D19" s="9">
        <f>IF(Показатели!D19=0, 0, MIN((Показатели!D19/Нормы!$B$2)*100, 100))</f>
        <v>0</v>
      </c>
      <c r="E19" s="9">
        <f>IF(Показатели!E19=0, 0, (Показатели!E19/Нормы!$B$3)*100)</f>
        <v>0</v>
      </c>
      <c r="F19" s="9">
        <f>IF(Показатели!F19&lt;=Нормы!$B$4, 100, 100-(Показатели!F19-Нормы!$B$4)*2)</f>
        <v>100</v>
      </c>
      <c r="G19" s="9">
        <f>IF(Показатели!G19&lt;=Нормы!$B$5, 100, 100-(Показатели!G19-Нормы!$B$5)*5)</f>
        <v>100</v>
      </c>
      <c r="H19" s="16">
        <f>'KPI Баллы'!D19+'KPI Баллы'!E19+'KPI Баллы'!F19+'KPI Баллы'!G19</f>
        <v>40</v>
      </c>
    </row>
    <row r="20" spans="1:8" x14ac:dyDescent="0.25">
      <c r="A20" s="2">
        <v>19</v>
      </c>
      <c r="B20" s="2">
        <f>Показатели!B20</f>
        <v>0</v>
      </c>
      <c r="C20" s="6">
        <f>Показатели!C20</f>
        <v>0</v>
      </c>
      <c r="D20" s="9">
        <f>IF(Показатели!D20=0, 0, MIN((Показатели!D20/Нормы!$B$2)*100, 100))</f>
        <v>0</v>
      </c>
      <c r="E20" s="9">
        <f>IF(Показатели!E20=0, 0, (Показатели!E20/Нормы!$B$3)*100)</f>
        <v>0</v>
      </c>
      <c r="F20" s="9">
        <f>IF(Показатели!F20&lt;=Нормы!$B$4, 100, 100-(Показатели!F20-Нормы!$B$4)*2)</f>
        <v>100</v>
      </c>
      <c r="G20" s="9">
        <f>IF(Показатели!G20&lt;=Нормы!$B$5, 100, 100-(Показатели!G20-Нормы!$B$5)*5)</f>
        <v>100</v>
      </c>
      <c r="H20" s="16">
        <f>'KPI Баллы'!D20+'KPI Баллы'!E20+'KPI Баллы'!F20+'KPI Баллы'!G20</f>
        <v>40</v>
      </c>
    </row>
    <row r="21" spans="1:8" x14ac:dyDescent="0.25">
      <c r="A21" s="2">
        <v>20</v>
      </c>
      <c r="B21" s="2">
        <f>Показатели!B21</f>
        <v>0</v>
      </c>
      <c r="C21" s="6">
        <f>Показатели!C21</f>
        <v>0</v>
      </c>
      <c r="D21" s="9">
        <f>IF(Показатели!D21=0, 0, MIN((Показатели!D21/Нормы!$B$2)*100, 100))</f>
        <v>0</v>
      </c>
      <c r="E21" s="9">
        <f>IF(Показатели!E21=0, 0, (Показатели!E21/Нормы!$B$3)*100)</f>
        <v>0</v>
      </c>
      <c r="F21" s="9">
        <f>IF(Показатели!F21&lt;=Нормы!$B$4, 100, 100-(Показатели!F21-Нормы!$B$4)*2)</f>
        <v>100</v>
      </c>
      <c r="G21" s="9">
        <f>IF(Показатели!G21&lt;=Нормы!$B$5, 100, 100-(Показатели!G21-Нормы!$B$5)*5)</f>
        <v>100</v>
      </c>
      <c r="H21" s="16">
        <f>'KPI Баллы'!D21+'KPI Баллы'!E21+'KPI Баллы'!F21+'KPI Баллы'!G21</f>
        <v>40</v>
      </c>
    </row>
    <row r="22" spans="1:8" x14ac:dyDescent="0.25">
      <c r="A22" s="2">
        <v>21</v>
      </c>
      <c r="B22" s="2">
        <f>Показатели!B22</f>
        <v>0</v>
      </c>
      <c r="C22" s="6">
        <f>Показатели!C22</f>
        <v>0</v>
      </c>
      <c r="D22" s="9">
        <f>IF(Показатели!D22=0, 0, MIN((Показатели!D22/Нормы!$B$2)*100, 100))</f>
        <v>0</v>
      </c>
      <c r="E22" s="9">
        <f>IF(Показатели!E22=0, 0, (Показатели!E22/Нормы!$B$3)*100)</f>
        <v>0</v>
      </c>
      <c r="F22" s="9">
        <f>IF(Показатели!F22&lt;=Нормы!$B$4, 100, 100-(Показатели!F22-Нормы!$B$4)*2)</f>
        <v>100</v>
      </c>
      <c r="G22" s="9">
        <f>IF(Показатели!G22&lt;=Нормы!$B$5, 100, 100-(Показатели!G22-Нормы!$B$5)*5)</f>
        <v>100</v>
      </c>
      <c r="H22" s="16">
        <f>'KPI Баллы'!D22+'KPI Баллы'!E22+'KPI Баллы'!F22+'KPI Баллы'!G22</f>
        <v>40</v>
      </c>
    </row>
    <row r="23" spans="1:8" x14ac:dyDescent="0.25">
      <c r="A23" s="2">
        <v>22</v>
      </c>
      <c r="B23" s="2">
        <f>Показатели!B23</f>
        <v>0</v>
      </c>
      <c r="C23" s="6">
        <f>Показатели!C23</f>
        <v>0</v>
      </c>
      <c r="D23" s="9">
        <f>IF(Показатели!D23=0, 0, MIN((Показатели!D23/Нормы!$B$2)*100, 100))</f>
        <v>0</v>
      </c>
      <c r="E23" s="9">
        <f>IF(Показатели!E23=0, 0, (Показатели!E23/Нормы!$B$3)*100)</f>
        <v>0</v>
      </c>
      <c r="F23" s="9">
        <f>IF(Показатели!F23&lt;=Нормы!$B$4, 100, 100-(Показатели!F23-Нормы!$B$4)*2)</f>
        <v>100</v>
      </c>
      <c r="G23" s="9">
        <f>IF(Показатели!G23&lt;=Нормы!$B$5, 100, 100-(Показатели!G23-Нормы!$B$5)*5)</f>
        <v>100</v>
      </c>
      <c r="H23" s="16">
        <f>'KPI Баллы'!D23+'KPI Баллы'!E23+'KPI Баллы'!F23+'KPI Баллы'!G23</f>
        <v>40</v>
      </c>
    </row>
    <row r="24" spans="1:8" x14ac:dyDescent="0.25">
      <c r="A24" s="2">
        <v>23</v>
      </c>
      <c r="B24" s="2">
        <f>Показатели!B24</f>
        <v>0</v>
      </c>
      <c r="C24" s="6">
        <f>Показатели!C24</f>
        <v>0</v>
      </c>
      <c r="D24" s="9">
        <f>IF(Показатели!D24=0, 0, MIN((Показатели!D24/Нормы!$B$2)*100, 100))</f>
        <v>0</v>
      </c>
      <c r="E24" s="9">
        <f>IF(Показатели!E24=0, 0, (Показатели!E24/Нормы!$B$3)*100)</f>
        <v>0</v>
      </c>
      <c r="F24" s="9">
        <f>IF(Показатели!F24&lt;=Нормы!$B$4, 100, 100-(Показатели!F24-Нормы!$B$4)*2)</f>
        <v>100</v>
      </c>
      <c r="G24" s="9">
        <f>IF(Показатели!G24&lt;=Нормы!$B$5, 100, 100-(Показатели!G24-Нормы!$B$5)*5)</f>
        <v>100</v>
      </c>
      <c r="H24" s="16">
        <f>'KPI Баллы'!D24+'KPI Баллы'!E24+'KPI Баллы'!F24+'KPI Баллы'!G24</f>
        <v>40</v>
      </c>
    </row>
    <row r="25" spans="1:8" x14ac:dyDescent="0.25">
      <c r="A25" s="2">
        <v>24</v>
      </c>
      <c r="B25" s="2">
        <f>Показатели!B25</f>
        <v>0</v>
      </c>
      <c r="C25" s="6">
        <f>Показатели!C25</f>
        <v>0</v>
      </c>
      <c r="D25" s="9">
        <f>IF(Показатели!D25=0, 0, MIN((Показатели!D25/Нормы!$B$2)*100, 100))</f>
        <v>0</v>
      </c>
      <c r="E25" s="9">
        <f>IF(Показатели!E25=0, 0, (Показатели!E25/Нормы!$B$3)*100)</f>
        <v>0</v>
      </c>
      <c r="F25" s="9">
        <f>IF(Показатели!F25&lt;=Нормы!$B$4, 100, 100-(Показатели!F25-Нормы!$B$4)*2)</f>
        <v>100</v>
      </c>
      <c r="G25" s="9">
        <f>IF(Показатели!G25&lt;=Нормы!$B$5, 100, 100-(Показатели!G25-Нормы!$B$5)*5)</f>
        <v>100</v>
      </c>
      <c r="H25" s="16">
        <f>'KPI Баллы'!D25+'KPI Баллы'!E25+'KPI Баллы'!F25+'KPI Баллы'!G25</f>
        <v>40</v>
      </c>
    </row>
    <row r="26" spans="1:8" x14ac:dyDescent="0.25">
      <c r="A26" s="2">
        <v>25</v>
      </c>
      <c r="B26" s="2">
        <f>Показатели!B26</f>
        <v>0</v>
      </c>
      <c r="C26" s="6">
        <f>Показатели!C26</f>
        <v>0</v>
      </c>
      <c r="D26" s="9">
        <f>IF(Показатели!D26=0, 0, MIN((Показатели!D26/Нормы!$B$2)*100, 100))</f>
        <v>0</v>
      </c>
      <c r="E26" s="9">
        <f>IF(Показатели!E26=0, 0, (Показатели!E26/Нормы!$B$3)*100)</f>
        <v>0</v>
      </c>
      <c r="F26" s="9">
        <f>IF(Показатели!F26&lt;=Нормы!$B$4, 100, 100-(Показатели!F26-Нормы!$B$4)*2)</f>
        <v>100</v>
      </c>
      <c r="G26" s="9">
        <f>IF(Показатели!G26&lt;=Нормы!$B$5, 100, 100-(Показатели!G26-Нормы!$B$5)*5)</f>
        <v>100</v>
      </c>
      <c r="H26" s="16">
        <f>'KPI Баллы'!D26+'KPI Баллы'!E26+'KPI Баллы'!F26+'KPI Баллы'!G26</f>
        <v>40</v>
      </c>
    </row>
    <row r="27" spans="1:8" x14ac:dyDescent="0.25">
      <c r="A27" s="2">
        <v>26</v>
      </c>
      <c r="B27" s="2">
        <f>Показатели!B27</f>
        <v>0</v>
      </c>
      <c r="C27" s="6">
        <f>Показатели!C27</f>
        <v>0</v>
      </c>
      <c r="D27" s="9">
        <f>IF(Показатели!D27=0, 0, MIN((Показатели!D27/Нормы!$B$2)*100, 100))</f>
        <v>0</v>
      </c>
      <c r="E27" s="9">
        <f>IF(Показатели!E27=0, 0, (Показатели!E27/Нормы!$B$3)*100)</f>
        <v>0</v>
      </c>
      <c r="F27" s="9">
        <f>IF(Показатели!F27&lt;=Нормы!$B$4, 100, 100-(Показатели!F27-Нормы!$B$4)*2)</f>
        <v>100</v>
      </c>
      <c r="G27" s="9">
        <f>IF(Показатели!G27&lt;=Нормы!$B$5, 100, 100-(Показатели!G27-Нормы!$B$5)*5)</f>
        <v>100</v>
      </c>
      <c r="H27" s="16">
        <f>'KPI Баллы'!D27+'KPI Баллы'!E27+'KPI Баллы'!F27+'KPI Баллы'!G27</f>
        <v>40</v>
      </c>
    </row>
    <row r="28" spans="1:8" x14ac:dyDescent="0.25">
      <c r="A28" s="2">
        <v>27</v>
      </c>
      <c r="B28" s="2">
        <f>Показатели!B28</f>
        <v>0</v>
      </c>
      <c r="C28" s="6">
        <f>Показатели!C28</f>
        <v>0</v>
      </c>
      <c r="D28" s="9">
        <f>IF(Показатели!D28=0, 0, MIN((Показатели!D28/Нормы!$B$2)*100, 100))</f>
        <v>0</v>
      </c>
      <c r="E28" s="9">
        <f>IF(Показатели!E28=0, 0, (Показатели!E28/Нормы!$B$3)*100)</f>
        <v>0</v>
      </c>
      <c r="F28" s="9">
        <f>IF(Показатели!F28&lt;=Нормы!$B$4, 100, 100-(Показатели!F28-Нормы!$B$4)*2)</f>
        <v>100</v>
      </c>
      <c r="G28" s="9">
        <f>IF(Показатели!G28&lt;=Нормы!$B$5, 100, 100-(Показатели!G28-Нормы!$B$5)*5)</f>
        <v>100</v>
      </c>
      <c r="H28" s="16">
        <f>'KPI Баллы'!D28+'KPI Баллы'!E28+'KPI Баллы'!F28+'KPI Баллы'!G28</f>
        <v>40</v>
      </c>
    </row>
    <row r="29" spans="1:8" x14ac:dyDescent="0.25">
      <c r="A29" s="2">
        <v>28</v>
      </c>
      <c r="B29" s="2">
        <f>Показатели!B29</f>
        <v>0</v>
      </c>
      <c r="C29" s="6">
        <f>Показатели!C29</f>
        <v>0</v>
      </c>
      <c r="D29" s="9">
        <f>IF(Показатели!D29=0, 0, MIN((Показатели!D29/Нормы!$B$2)*100, 100))</f>
        <v>0</v>
      </c>
      <c r="E29" s="9">
        <f>IF(Показатели!E29=0, 0, (Показатели!E29/Нормы!$B$3)*100)</f>
        <v>0</v>
      </c>
      <c r="F29" s="9">
        <f>IF(Показатели!F29&lt;=Нормы!$B$4, 100, 100-(Показатели!F29-Нормы!$B$4)*2)</f>
        <v>100</v>
      </c>
      <c r="G29" s="9">
        <f>IF(Показатели!G29&lt;=Нормы!$B$5, 100, 100-(Показатели!G29-Нормы!$B$5)*5)</f>
        <v>100</v>
      </c>
      <c r="H29" s="16">
        <f>'KPI Баллы'!D29+'KPI Баллы'!E29+'KPI Баллы'!F29+'KPI Баллы'!G29</f>
        <v>40</v>
      </c>
    </row>
    <row r="30" spans="1:8" x14ac:dyDescent="0.25">
      <c r="A30" s="2">
        <v>29</v>
      </c>
      <c r="B30" s="2">
        <f>Показатели!B30</f>
        <v>0</v>
      </c>
      <c r="C30" s="6">
        <f>Показатели!C30</f>
        <v>0</v>
      </c>
      <c r="D30" s="9">
        <f>IF(Показатели!D30=0, 0, MIN((Показатели!D30/Нормы!$B$2)*100, 100))</f>
        <v>0</v>
      </c>
      <c r="E30" s="9">
        <f>IF(Показатели!E30=0, 0, (Показатели!E30/Нормы!$B$3)*100)</f>
        <v>0</v>
      </c>
      <c r="F30" s="9">
        <f>IF(Показатели!F30&lt;=Нормы!$B$4, 100, 100-(Показатели!F30-Нормы!$B$4)*2)</f>
        <v>100</v>
      </c>
      <c r="G30" s="9">
        <f>IF(Показатели!G30&lt;=Нормы!$B$5, 100, 100-(Показатели!G30-Нормы!$B$5)*5)</f>
        <v>100</v>
      </c>
      <c r="H30" s="16">
        <f>'KPI Баллы'!D30+'KPI Баллы'!E30+'KPI Баллы'!F30+'KPI Баллы'!G30</f>
        <v>40</v>
      </c>
    </row>
    <row r="31" spans="1:8" x14ac:dyDescent="0.25">
      <c r="A31" s="2">
        <v>30</v>
      </c>
      <c r="B31" s="2">
        <f>Показатели!B31</f>
        <v>0</v>
      </c>
      <c r="C31" s="6">
        <f>Показатели!C31</f>
        <v>0</v>
      </c>
      <c r="D31" s="9">
        <f>IF(Показатели!D31=0, 0, MIN((Показатели!D31/Нормы!$B$2)*100, 100))</f>
        <v>0</v>
      </c>
      <c r="E31" s="9">
        <f>IF(Показатели!E31=0, 0, (Показатели!E31/Нормы!$B$3)*100)</f>
        <v>0</v>
      </c>
      <c r="F31" s="9">
        <f>IF(Показатели!F31&lt;=Нормы!$B$4, 100, 100-(Показатели!F31-Нормы!$B$4)*2)</f>
        <v>100</v>
      </c>
      <c r="G31" s="9">
        <f>IF(Показатели!G31&lt;=Нормы!$B$5, 100, 100-(Показатели!G31-Нормы!$B$5)*5)</f>
        <v>100</v>
      </c>
      <c r="H31" s="16">
        <f>'KPI Баллы'!D31+'KPI Баллы'!E31+'KPI Баллы'!F31+'KPI Баллы'!G31</f>
        <v>40</v>
      </c>
    </row>
    <row r="32" spans="1:8" x14ac:dyDescent="0.25">
      <c r="A32" s="2">
        <v>31</v>
      </c>
      <c r="B32" s="2">
        <f>Показатели!B32</f>
        <v>0</v>
      </c>
      <c r="C32" s="6">
        <f>Показатели!C32</f>
        <v>0</v>
      </c>
      <c r="D32" s="9">
        <f>IF(Показатели!D32=0, 0, MIN((Показатели!D32/Нормы!$B$2)*100, 100))</f>
        <v>0</v>
      </c>
      <c r="E32" s="9">
        <f>IF(Показатели!E32=0, 0, (Показатели!E32/Нормы!$B$3)*100)</f>
        <v>0</v>
      </c>
      <c r="F32" s="9">
        <f>IF(Показатели!F32&lt;=Нормы!$B$4, 100, 100-(Показатели!F32-Нормы!$B$4)*2)</f>
        <v>100</v>
      </c>
      <c r="G32" s="9">
        <f>IF(Показатели!G32&lt;=Нормы!$B$5, 100, 100-(Показатели!G32-Нормы!$B$5)*5)</f>
        <v>100</v>
      </c>
      <c r="H32" s="16">
        <f>'KPI Баллы'!D32+'KPI Баллы'!E32+'KPI Баллы'!F32+'KPI Баллы'!G32</f>
        <v>40</v>
      </c>
    </row>
    <row r="33" spans="1:8" x14ac:dyDescent="0.25">
      <c r="A33" s="2">
        <v>32</v>
      </c>
      <c r="B33" s="2">
        <f>Показатели!B33</f>
        <v>0</v>
      </c>
      <c r="C33" s="6">
        <f>Показатели!C33</f>
        <v>0</v>
      </c>
      <c r="D33" s="9">
        <f>IF(Показатели!D33=0, 0, MIN((Показатели!D33/Нормы!$B$2)*100, 100))</f>
        <v>0</v>
      </c>
      <c r="E33" s="9">
        <f>IF(Показатели!E33=0, 0, (Показатели!E33/Нормы!$B$3)*100)</f>
        <v>0</v>
      </c>
      <c r="F33" s="9">
        <f>IF(Показатели!F33&lt;=Нормы!$B$4, 100, 100-(Показатели!F33-Нормы!$B$4)*2)</f>
        <v>100</v>
      </c>
      <c r="G33" s="9">
        <f>IF(Показатели!G33&lt;=Нормы!$B$5, 100, 100-(Показатели!G33-Нормы!$B$5)*5)</f>
        <v>100</v>
      </c>
      <c r="H33" s="16">
        <f>'KPI Баллы'!D33+'KPI Баллы'!E33+'KPI Баллы'!F33+'KPI Баллы'!G33</f>
        <v>40</v>
      </c>
    </row>
    <row r="34" spans="1:8" x14ac:dyDescent="0.25">
      <c r="A34" s="2">
        <v>33</v>
      </c>
      <c r="B34" s="2">
        <f>Показатели!B34</f>
        <v>0</v>
      </c>
      <c r="C34" s="6">
        <f>Показатели!C34</f>
        <v>0</v>
      </c>
      <c r="D34" s="9">
        <f>IF(Показатели!D34=0, 0, MIN((Показатели!D34/Нормы!$B$2)*100, 100))</f>
        <v>0</v>
      </c>
      <c r="E34" s="9">
        <f>IF(Показатели!E34=0, 0, (Показатели!E34/Нормы!$B$3)*100)</f>
        <v>0</v>
      </c>
      <c r="F34" s="9">
        <f>IF(Показатели!F34&lt;=Нормы!$B$4, 100, 100-(Показатели!F34-Нормы!$B$4)*2)</f>
        <v>100</v>
      </c>
      <c r="G34" s="9">
        <f>IF(Показатели!G34&lt;=Нормы!$B$5, 100, 100-(Показатели!G34-Нормы!$B$5)*5)</f>
        <v>100</v>
      </c>
      <c r="H34" s="16">
        <f>'KPI Баллы'!D34+'KPI Баллы'!E34+'KPI Баллы'!F34+'KPI Баллы'!G34</f>
        <v>40</v>
      </c>
    </row>
    <row r="35" spans="1:8" x14ac:dyDescent="0.25">
      <c r="A35" s="2">
        <v>34</v>
      </c>
      <c r="B35" s="2">
        <f>Показатели!B35</f>
        <v>0</v>
      </c>
      <c r="C35" s="6">
        <f>Показатели!C35</f>
        <v>0</v>
      </c>
      <c r="D35" s="9">
        <f>IF(Показатели!D35=0, 0, MIN((Показатели!D35/Нормы!$B$2)*100, 100))</f>
        <v>0</v>
      </c>
      <c r="E35" s="9">
        <f>IF(Показатели!E35=0, 0, (Показатели!E35/Нормы!$B$3)*100)</f>
        <v>0</v>
      </c>
      <c r="F35" s="9">
        <f>IF(Показатели!F35&lt;=Нормы!$B$4, 100, 100-(Показатели!F35-Нормы!$B$4)*2)</f>
        <v>100</v>
      </c>
      <c r="G35" s="9">
        <f>IF(Показатели!G35&lt;=Нормы!$B$5, 100, 100-(Показатели!G35-Нормы!$B$5)*5)</f>
        <v>100</v>
      </c>
      <c r="H35" s="16">
        <f>'KPI Баллы'!D35+'KPI Баллы'!E35+'KPI Баллы'!F35+'KPI Баллы'!G35</f>
        <v>40</v>
      </c>
    </row>
    <row r="36" spans="1:8" x14ac:dyDescent="0.25">
      <c r="A36" s="2">
        <v>35</v>
      </c>
      <c r="B36" s="2">
        <f>Показатели!B36</f>
        <v>0</v>
      </c>
      <c r="C36" s="6">
        <f>Показатели!C36</f>
        <v>0</v>
      </c>
      <c r="D36" s="9">
        <f>IF(Показатели!D36=0, 0, MIN((Показатели!D36/Нормы!$B$2)*100, 100))</f>
        <v>0</v>
      </c>
      <c r="E36" s="9">
        <f>IF(Показатели!E36=0, 0, (Показатели!E36/Нормы!$B$3)*100)</f>
        <v>0</v>
      </c>
      <c r="F36" s="9">
        <f>IF(Показатели!F36&lt;=Нормы!$B$4, 100, 100-(Показатели!F36-Нормы!$B$4)*2)</f>
        <v>100</v>
      </c>
      <c r="G36" s="9">
        <f>IF(Показатели!G36&lt;=Нормы!$B$5, 100, 100-(Показатели!G36-Нормы!$B$5)*5)</f>
        <v>100</v>
      </c>
      <c r="H36" s="16">
        <f>'KPI Баллы'!D36+'KPI Баллы'!E36+'KPI Баллы'!F36+'KPI Баллы'!G36</f>
        <v>40</v>
      </c>
    </row>
    <row r="37" spans="1:8" x14ac:dyDescent="0.25">
      <c r="A37" s="2">
        <v>36</v>
      </c>
      <c r="B37" s="2">
        <f>Показатели!B37</f>
        <v>0</v>
      </c>
      <c r="C37" s="6">
        <f>Показатели!C37</f>
        <v>0</v>
      </c>
      <c r="D37" s="9">
        <f>IF(Показатели!D37=0, 0, MIN((Показатели!D37/Нормы!$B$2)*100, 100))</f>
        <v>0</v>
      </c>
      <c r="E37" s="9">
        <f>IF(Показатели!E37=0, 0, (Показатели!E37/Нормы!$B$3)*100)</f>
        <v>0</v>
      </c>
      <c r="F37" s="9">
        <f>IF(Показатели!F37&lt;=Нормы!$B$4, 100, 100-(Показатели!F37-Нормы!$B$4)*2)</f>
        <v>100</v>
      </c>
      <c r="G37" s="9">
        <f>IF(Показатели!G37&lt;=Нормы!$B$5, 100, 100-(Показатели!G37-Нормы!$B$5)*5)</f>
        <v>100</v>
      </c>
      <c r="H37" s="16">
        <f>'KPI Баллы'!D37+'KPI Баллы'!E37+'KPI Баллы'!F37+'KPI Баллы'!G37</f>
        <v>40</v>
      </c>
    </row>
    <row r="38" spans="1:8" x14ac:dyDescent="0.25">
      <c r="A38" s="2">
        <v>37</v>
      </c>
      <c r="B38" s="2">
        <f>Показатели!B38</f>
        <v>0</v>
      </c>
      <c r="C38" s="6">
        <f>Показатели!C38</f>
        <v>0</v>
      </c>
      <c r="D38" s="9">
        <f>IF(Показатели!D38=0, 0, MIN((Показатели!D38/Нормы!$B$2)*100, 100))</f>
        <v>0</v>
      </c>
      <c r="E38" s="9">
        <f>IF(Показатели!E38=0, 0, (Показатели!E38/Нормы!$B$3)*100)</f>
        <v>0</v>
      </c>
      <c r="F38" s="9">
        <f>IF(Показатели!F38&lt;=Нормы!$B$4, 100, 100-(Показатели!F38-Нормы!$B$4)*2)</f>
        <v>100</v>
      </c>
      <c r="G38" s="9">
        <f>IF(Показатели!G38&lt;=Нормы!$B$5, 100, 100-(Показатели!G38-Нормы!$B$5)*5)</f>
        <v>100</v>
      </c>
      <c r="H38" s="16">
        <f>'KPI Баллы'!D38+'KPI Баллы'!E38+'KPI Баллы'!F38+'KPI Баллы'!G38</f>
        <v>40</v>
      </c>
    </row>
    <row r="39" spans="1:8" x14ac:dyDescent="0.25">
      <c r="A39" s="2">
        <v>38</v>
      </c>
      <c r="B39" s="2">
        <f>Показатели!B39</f>
        <v>0</v>
      </c>
      <c r="C39" s="6">
        <f>Показатели!C39</f>
        <v>0</v>
      </c>
      <c r="D39" s="9">
        <f>IF(Показатели!D39=0, 0, MIN((Показатели!D39/Нормы!$B$2)*100, 100))</f>
        <v>0</v>
      </c>
      <c r="E39" s="9">
        <f>IF(Показатели!E39=0, 0, (Показатели!E39/Нормы!$B$3)*100)</f>
        <v>0</v>
      </c>
      <c r="F39" s="9">
        <f>IF(Показатели!F39&lt;=Нормы!$B$4, 100, 100-(Показатели!F39-Нормы!$B$4)*2)</f>
        <v>100</v>
      </c>
      <c r="G39" s="9">
        <f>IF(Показатели!G39&lt;=Нормы!$B$5, 100, 100-(Показатели!G39-Нормы!$B$5)*5)</f>
        <v>100</v>
      </c>
      <c r="H39" s="16">
        <f>'KPI Баллы'!D39+'KPI Баллы'!E39+'KPI Баллы'!F39+'KPI Баллы'!G39</f>
        <v>40</v>
      </c>
    </row>
    <row r="40" spans="1:8" x14ac:dyDescent="0.25">
      <c r="A40" s="2">
        <v>39</v>
      </c>
      <c r="B40" s="2">
        <f>Показатели!B40</f>
        <v>0</v>
      </c>
      <c r="C40" s="6">
        <f>Показатели!C40</f>
        <v>0</v>
      </c>
      <c r="D40" s="9">
        <f>IF(Показатели!D40=0, 0, MIN((Показатели!D40/Нормы!$B$2)*100, 100))</f>
        <v>0</v>
      </c>
      <c r="E40" s="9">
        <f>IF(Показатели!E40=0, 0, (Показатели!E40/Нормы!$B$3)*100)</f>
        <v>0</v>
      </c>
      <c r="F40" s="9">
        <f>IF(Показатели!F40&lt;=Нормы!$B$4, 100, 100-(Показатели!F40-Нормы!$B$4)*2)</f>
        <v>100</v>
      </c>
      <c r="G40" s="9">
        <f>IF(Показатели!G40&lt;=Нормы!$B$5, 100, 100-(Показатели!G40-Нормы!$B$5)*5)</f>
        <v>100</v>
      </c>
      <c r="H40" s="16">
        <f>'KPI Баллы'!D40+'KPI Баллы'!E40+'KPI Баллы'!F40+'KPI Баллы'!G40</f>
        <v>40</v>
      </c>
    </row>
    <row r="41" spans="1:8" x14ac:dyDescent="0.25">
      <c r="A41" s="2">
        <v>40</v>
      </c>
      <c r="B41" s="2">
        <f>Показатели!B41</f>
        <v>0</v>
      </c>
      <c r="C41" s="6">
        <f>Показатели!C41</f>
        <v>0</v>
      </c>
      <c r="D41" s="9">
        <f>IF(Показатели!D41=0, 0, MIN((Показатели!D41/Нормы!$B$2)*100, 100))</f>
        <v>0</v>
      </c>
      <c r="E41" s="9">
        <f>IF(Показатели!E41=0, 0, (Показатели!E41/Нормы!$B$3)*100)</f>
        <v>0</v>
      </c>
      <c r="F41" s="9">
        <f>IF(Показатели!F41&lt;=Нормы!$B$4, 100, 100-(Показатели!F41-Нормы!$B$4)*2)</f>
        <v>100</v>
      </c>
      <c r="G41" s="9">
        <f>IF(Показатели!G41&lt;=Нормы!$B$5, 100, 100-(Показатели!G41-Нормы!$B$5)*5)</f>
        <v>100</v>
      </c>
      <c r="H41" s="16">
        <f>'KPI Баллы'!D41+'KPI Баллы'!E41+'KPI Баллы'!F41+'KPI Баллы'!G41</f>
        <v>40</v>
      </c>
    </row>
    <row r="42" spans="1:8" x14ac:dyDescent="0.25">
      <c r="A42" s="2">
        <v>41</v>
      </c>
      <c r="B42" s="2">
        <f>Показатели!B42</f>
        <v>0</v>
      </c>
      <c r="C42" s="6">
        <f>Показатели!C42</f>
        <v>0</v>
      </c>
      <c r="D42" s="9">
        <f>IF(Показатели!D42=0, 0, MIN((Показатели!D42/Нормы!$B$2)*100, 100))</f>
        <v>0</v>
      </c>
      <c r="E42" s="9">
        <f>IF(Показатели!E42=0, 0, (Показатели!E42/Нормы!$B$3)*100)</f>
        <v>0</v>
      </c>
      <c r="F42" s="9">
        <f>IF(Показатели!F42&lt;=Нормы!$B$4, 100, 100-(Показатели!F42-Нормы!$B$4)*2)</f>
        <v>100</v>
      </c>
      <c r="G42" s="9">
        <f>IF(Показатели!G42&lt;=Нормы!$B$5, 100, 100-(Показатели!G42-Нормы!$B$5)*5)</f>
        <v>100</v>
      </c>
      <c r="H42" s="16">
        <f>'KPI Баллы'!D42+'KPI Баллы'!E42+'KPI Баллы'!F42+'KPI Баллы'!G42</f>
        <v>40</v>
      </c>
    </row>
    <row r="43" spans="1:8" x14ac:dyDescent="0.25">
      <c r="A43" s="2">
        <v>42</v>
      </c>
      <c r="B43" s="2">
        <f>Показатели!B43</f>
        <v>0</v>
      </c>
      <c r="C43" s="6">
        <f>Показатели!C43</f>
        <v>0</v>
      </c>
      <c r="D43" s="9">
        <f>IF(Показатели!D43=0, 0, MIN((Показатели!D43/Нормы!$B$2)*100, 100))</f>
        <v>0</v>
      </c>
      <c r="E43" s="9">
        <f>IF(Показатели!E43=0, 0, (Показатели!E43/Нормы!$B$3)*100)</f>
        <v>0</v>
      </c>
      <c r="F43" s="9">
        <f>IF(Показатели!F43&lt;=Нормы!$B$4, 100, 100-(Показатели!F43-Нормы!$B$4)*2)</f>
        <v>100</v>
      </c>
      <c r="G43" s="9">
        <f>IF(Показатели!G43&lt;=Нормы!$B$5, 100, 100-(Показатели!G43-Нормы!$B$5)*5)</f>
        <v>100</v>
      </c>
      <c r="H43" s="16">
        <f>'KPI Баллы'!D43+'KPI Баллы'!E43+'KPI Баллы'!F43+'KPI Баллы'!G43</f>
        <v>40</v>
      </c>
    </row>
    <row r="44" spans="1:8" x14ac:dyDescent="0.25">
      <c r="A44" s="2">
        <v>43</v>
      </c>
      <c r="B44" s="2">
        <f>Показатели!B44</f>
        <v>0</v>
      </c>
      <c r="C44" s="6">
        <f>Показатели!C44</f>
        <v>0</v>
      </c>
      <c r="D44" s="9">
        <f>IF(Показатели!D44=0, 0, MIN((Показатели!D44/Нормы!$B$2)*100, 100))</f>
        <v>0</v>
      </c>
      <c r="E44" s="9">
        <f>IF(Показатели!E44=0, 0, (Показатели!E44/Нормы!$B$3)*100)</f>
        <v>0</v>
      </c>
      <c r="F44" s="9">
        <f>IF(Показатели!F44&lt;=Нормы!$B$4, 100, 100-(Показатели!F44-Нормы!$B$4)*2)</f>
        <v>100</v>
      </c>
      <c r="G44" s="9">
        <f>IF(Показатели!G44&lt;=Нормы!$B$5, 100, 100-(Показатели!G44-Нормы!$B$5)*5)</f>
        <v>100</v>
      </c>
      <c r="H44" s="16">
        <f>'KPI Баллы'!D44+'KPI Баллы'!E44+'KPI Баллы'!F44+'KPI Баллы'!G44</f>
        <v>40</v>
      </c>
    </row>
    <row r="45" spans="1:8" x14ac:dyDescent="0.25">
      <c r="A45" s="2">
        <v>44</v>
      </c>
      <c r="B45" s="2">
        <f>Показатели!B45</f>
        <v>0</v>
      </c>
      <c r="C45" s="6">
        <f>Показатели!C45</f>
        <v>0</v>
      </c>
      <c r="D45" s="9">
        <f>IF(Показатели!D45=0, 0, MIN((Показатели!D45/Нормы!$B$2)*100, 100))</f>
        <v>0</v>
      </c>
      <c r="E45" s="9">
        <f>IF(Показатели!E45=0, 0, (Показатели!E45/Нормы!$B$3)*100)</f>
        <v>0</v>
      </c>
      <c r="F45" s="9">
        <f>IF(Показатели!F45&lt;=Нормы!$B$4, 100, 100-(Показатели!F45-Нормы!$B$4)*2)</f>
        <v>100</v>
      </c>
      <c r="G45" s="9">
        <f>IF(Показатели!G45&lt;=Нормы!$B$5, 100, 100-(Показатели!G45-Нормы!$B$5)*5)</f>
        <v>100</v>
      </c>
      <c r="H45" s="16">
        <f>'KPI Баллы'!D45+'KPI Баллы'!E45+'KPI Баллы'!F45+'KPI Баллы'!G45</f>
        <v>40</v>
      </c>
    </row>
    <row r="46" spans="1:8" x14ac:dyDescent="0.25">
      <c r="A46" s="2">
        <v>45</v>
      </c>
      <c r="B46" s="2">
        <f>Показатели!B46</f>
        <v>0</v>
      </c>
      <c r="C46" s="6">
        <f>Показатели!C46</f>
        <v>0</v>
      </c>
      <c r="D46" s="9">
        <f>IF(Показатели!D46=0, 0, MIN((Показатели!D46/Нормы!$B$2)*100, 100))</f>
        <v>0</v>
      </c>
      <c r="E46" s="9">
        <f>IF(Показатели!E46=0, 0, (Показатели!E46/Нормы!$B$3)*100)</f>
        <v>0</v>
      </c>
      <c r="F46" s="9">
        <f>IF(Показатели!F46&lt;=Нормы!$B$4, 100, 100-(Показатели!F46-Нормы!$B$4)*2)</f>
        <v>100</v>
      </c>
      <c r="G46" s="9">
        <f>IF(Показатели!G46&lt;=Нормы!$B$5, 100, 100-(Показатели!G46-Нормы!$B$5)*5)</f>
        <v>100</v>
      </c>
      <c r="H46" s="16">
        <f>'KPI Баллы'!D46+'KPI Баллы'!E46+'KPI Баллы'!F46+'KPI Баллы'!G46</f>
        <v>40</v>
      </c>
    </row>
    <row r="47" spans="1:8" x14ac:dyDescent="0.25">
      <c r="A47" s="2">
        <v>46</v>
      </c>
      <c r="B47" s="2">
        <f>Показатели!B47</f>
        <v>0</v>
      </c>
      <c r="C47" s="6">
        <f>Показатели!C47</f>
        <v>0</v>
      </c>
      <c r="D47" s="9">
        <f>IF(Показатели!D47=0, 0, MIN((Показатели!D47/Нормы!$B$2)*100, 100))</f>
        <v>0</v>
      </c>
      <c r="E47" s="9">
        <f>IF(Показатели!E47=0, 0, (Показатели!E47/Нормы!$B$3)*100)</f>
        <v>0</v>
      </c>
      <c r="F47" s="9">
        <f>IF(Показатели!F47&lt;=Нормы!$B$4, 100, 100-(Показатели!F47-Нормы!$B$4)*2)</f>
        <v>100</v>
      </c>
      <c r="G47" s="9">
        <f>IF(Показатели!G47&lt;=Нормы!$B$5, 100, 100-(Показатели!G47-Нормы!$B$5)*5)</f>
        <v>100</v>
      </c>
      <c r="H47" s="16">
        <f>'KPI Баллы'!D47+'KPI Баллы'!E47+'KPI Баллы'!F47+'KPI Баллы'!G47</f>
        <v>40</v>
      </c>
    </row>
    <row r="48" spans="1:8" x14ac:dyDescent="0.25">
      <c r="A48" s="2">
        <v>47</v>
      </c>
      <c r="B48" s="2">
        <f>Показатели!B48</f>
        <v>0</v>
      </c>
      <c r="C48" s="6">
        <f>Показатели!C48</f>
        <v>0</v>
      </c>
      <c r="D48" s="9">
        <f>IF(Показатели!D48=0, 0, MIN((Показатели!D48/Нормы!$B$2)*100, 100))</f>
        <v>0</v>
      </c>
      <c r="E48" s="9">
        <f>IF(Показатели!E48=0, 0, (Показатели!E48/Нормы!$B$3)*100)</f>
        <v>0</v>
      </c>
      <c r="F48" s="9">
        <f>IF(Показатели!F48&lt;=Нормы!$B$4, 100, 100-(Показатели!F48-Нормы!$B$4)*2)</f>
        <v>100</v>
      </c>
      <c r="G48" s="9">
        <f>IF(Показатели!G48&lt;=Нормы!$B$5, 100, 100-(Показатели!G48-Нормы!$B$5)*5)</f>
        <v>100</v>
      </c>
      <c r="H48" s="16">
        <f>'KPI Баллы'!D48+'KPI Баллы'!E48+'KPI Баллы'!F48+'KPI Баллы'!G48</f>
        <v>40</v>
      </c>
    </row>
    <row r="49" spans="1:8" x14ac:dyDescent="0.25">
      <c r="A49" s="2">
        <v>48</v>
      </c>
      <c r="B49" s="2">
        <f>Показатели!B49</f>
        <v>0</v>
      </c>
      <c r="C49" s="6">
        <f>Показатели!C49</f>
        <v>0</v>
      </c>
      <c r="D49" s="9">
        <f>IF(Показатели!D49=0, 0, MIN((Показатели!D49/Нормы!$B$2)*100, 100))</f>
        <v>0</v>
      </c>
      <c r="E49" s="9">
        <f>IF(Показатели!E49=0, 0, (Показатели!E49/Нормы!$B$3)*100)</f>
        <v>0</v>
      </c>
      <c r="F49" s="9">
        <f>IF(Показатели!F49&lt;=Нормы!$B$4, 100, 100-(Показатели!F49-Нормы!$B$4)*2)</f>
        <v>100</v>
      </c>
      <c r="G49" s="9">
        <f>IF(Показатели!G49&lt;=Нормы!$B$5, 100, 100-(Показатели!G49-Нормы!$B$5)*5)</f>
        <v>100</v>
      </c>
      <c r="H49" s="16">
        <f>'KPI Баллы'!D49+'KPI Баллы'!E49+'KPI Баллы'!F49+'KPI Баллы'!G49</f>
        <v>40</v>
      </c>
    </row>
    <row r="50" spans="1:8" x14ac:dyDescent="0.25">
      <c r="A50" s="2">
        <v>49</v>
      </c>
      <c r="B50" s="2">
        <f>Показатели!B50</f>
        <v>0</v>
      </c>
      <c r="C50" s="6">
        <f>Показатели!C50</f>
        <v>0</v>
      </c>
      <c r="D50" s="9">
        <f>IF(Показатели!D50=0, 0, MIN((Показатели!D50/Нормы!$B$2)*100, 100))</f>
        <v>0</v>
      </c>
      <c r="E50" s="9">
        <f>IF(Показатели!E50=0, 0, (Показатели!E50/Нормы!$B$3)*100)</f>
        <v>0</v>
      </c>
      <c r="F50" s="9">
        <f>IF(Показатели!F50&lt;=Нормы!$B$4, 100, 100-(Показатели!F50-Нормы!$B$4)*2)</f>
        <v>100</v>
      </c>
      <c r="G50" s="9">
        <f>IF(Показатели!G50&lt;=Нормы!$B$5, 100, 100-(Показатели!G50-Нормы!$B$5)*5)</f>
        <v>100</v>
      </c>
      <c r="H50" s="16">
        <f>'KPI Баллы'!D50+'KPI Баллы'!E50+'KPI Баллы'!F50+'KPI Баллы'!G50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BCAE-F020-44D4-AB13-98B1C4C9225C}">
  <dimension ref="A1:H50"/>
  <sheetViews>
    <sheetView tabSelected="1" workbookViewId="0">
      <selection activeCell="K19" sqref="K19"/>
    </sheetView>
  </sheetViews>
  <sheetFormatPr defaultRowHeight="15" x14ac:dyDescent="0.25"/>
  <cols>
    <col min="2" max="2" width="28.140625" bestFit="1" customWidth="1"/>
    <col min="3" max="3" width="7.28515625" bestFit="1" customWidth="1"/>
    <col min="4" max="4" width="16.5703125" bestFit="1" customWidth="1"/>
    <col min="5" max="5" width="16.140625" customWidth="1"/>
    <col min="6" max="6" width="23.28515625" customWidth="1"/>
    <col min="7" max="7" width="14.42578125" customWidth="1"/>
    <col min="8" max="8" width="15.85546875" bestFit="1" customWidth="1"/>
  </cols>
  <sheetData>
    <row r="1" spans="1:8" ht="28.5" x14ac:dyDescent="0.25">
      <c r="A1" s="3" t="s">
        <v>0</v>
      </c>
      <c r="B1" s="3" t="s">
        <v>1</v>
      </c>
      <c r="C1" s="12" t="s">
        <v>2</v>
      </c>
      <c r="D1" s="15" t="s">
        <v>15</v>
      </c>
      <c r="E1" s="15" t="s">
        <v>16</v>
      </c>
      <c r="F1" s="15" t="s">
        <v>17</v>
      </c>
      <c r="G1" s="15" t="s">
        <v>18</v>
      </c>
      <c r="H1" s="3" t="s">
        <v>12</v>
      </c>
    </row>
    <row r="2" spans="1:8" x14ac:dyDescent="0.25">
      <c r="A2" s="2">
        <v>1</v>
      </c>
      <c r="B2" s="5" t="str">
        <f>KPI!B2</f>
        <v>Иванов Иван Петрович</v>
      </c>
      <c r="C2" s="6" t="str">
        <f>KPI!C2</f>
        <v>001</v>
      </c>
      <c r="D2" s="9">
        <f>KPI!D2*0.3</f>
        <v>30</v>
      </c>
      <c r="E2" s="9">
        <f>KPI!E2*0.3</f>
        <v>27</v>
      </c>
      <c r="F2" s="9">
        <f>KPI!F2*0.2</f>
        <v>18</v>
      </c>
      <c r="G2" s="9">
        <f>KPI!G2*0.2</f>
        <v>20</v>
      </c>
      <c r="H2" s="16">
        <f>D2+E2+F2+G2</f>
        <v>95</v>
      </c>
    </row>
    <row r="3" spans="1:8" x14ac:dyDescent="0.25">
      <c r="A3" s="2">
        <v>2</v>
      </c>
      <c r="B3" s="5" t="str">
        <f>KPI!B3</f>
        <v>Сидоров Евгений Алексеевич</v>
      </c>
      <c r="C3" s="6" t="str">
        <f>KPI!C3</f>
        <v>010</v>
      </c>
      <c r="D3" s="9">
        <f>KPI!D3*0.3</f>
        <v>29.25</v>
      </c>
      <c r="E3" s="9">
        <f>KPI!E3*0.3</f>
        <v>31.2</v>
      </c>
      <c r="F3" s="9">
        <f>KPI!F3*0.2</f>
        <v>19.200000000000003</v>
      </c>
      <c r="G3" s="9">
        <f>KPI!G3*0.2</f>
        <v>16</v>
      </c>
      <c r="H3" s="16">
        <f>D3+E3+F3+G3</f>
        <v>95.65</v>
      </c>
    </row>
    <row r="4" spans="1:8" x14ac:dyDescent="0.25">
      <c r="A4" s="2">
        <v>3</v>
      </c>
      <c r="B4" s="2" t="str">
        <f>KPI!B4</f>
        <v>Попов Глеб Дмитриевич</v>
      </c>
      <c r="C4" s="6">
        <f>KPI!C4</f>
        <v>123</v>
      </c>
      <c r="D4" s="9">
        <f>KPI!D4*0.3</f>
        <v>26.25</v>
      </c>
      <c r="E4" s="9">
        <f>KPI!E4*0.3</f>
        <v>24</v>
      </c>
      <c r="F4" s="9">
        <f>KPI!F4*0.2</f>
        <v>20</v>
      </c>
      <c r="G4" s="9">
        <f>KPI!G4*0.2</f>
        <v>15</v>
      </c>
      <c r="H4" s="16">
        <f t="shared" ref="H4:H50" si="0">D4+E4+F4+G4</f>
        <v>85.25</v>
      </c>
    </row>
    <row r="5" spans="1:8" x14ac:dyDescent="0.25">
      <c r="A5" s="2">
        <v>4</v>
      </c>
      <c r="B5" s="2" t="str">
        <f>KPI!B5</f>
        <v>Шорохов Дмитрий Робертович</v>
      </c>
      <c r="C5" s="6">
        <f>KPI!C5</f>
        <v>234</v>
      </c>
      <c r="D5" s="9">
        <f>KPI!D5*0.3</f>
        <v>28.5</v>
      </c>
      <c r="E5" s="9">
        <f>KPI!E5*0.3</f>
        <v>36</v>
      </c>
      <c r="F5" s="9">
        <f>KPI!F5*0.2</f>
        <v>20</v>
      </c>
      <c r="G5" s="9">
        <f>KPI!G5*0.2</f>
        <v>18</v>
      </c>
      <c r="H5" s="16">
        <f t="shared" si="0"/>
        <v>102.5</v>
      </c>
    </row>
    <row r="6" spans="1:8" x14ac:dyDescent="0.25">
      <c r="A6" s="2">
        <v>5</v>
      </c>
      <c r="B6" s="2" t="str">
        <f>KPI!B6</f>
        <v>Лобин Леонид Захарович</v>
      </c>
      <c r="C6" s="6">
        <f>KPI!C6</f>
        <v>500</v>
      </c>
      <c r="D6" s="9">
        <f>KPI!D6*0.3</f>
        <v>30</v>
      </c>
      <c r="E6" s="9">
        <f>KPI!E6*0.3</f>
        <v>33</v>
      </c>
      <c r="F6" s="9">
        <f>KPI!F6*0.2</f>
        <v>20</v>
      </c>
      <c r="G6" s="9">
        <f>KPI!G6*0.2</f>
        <v>20</v>
      </c>
      <c r="H6" s="16">
        <f t="shared" si="0"/>
        <v>103</v>
      </c>
    </row>
    <row r="7" spans="1:8" x14ac:dyDescent="0.25">
      <c r="A7" s="2">
        <v>6</v>
      </c>
      <c r="B7" s="2">
        <f>KPI!B7</f>
        <v>0</v>
      </c>
      <c r="C7" s="6">
        <f>KPI!C7</f>
        <v>0</v>
      </c>
      <c r="D7" s="9">
        <f>KPI!D7*0.3</f>
        <v>0</v>
      </c>
      <c r="E7" s="9">
        <f>KPI!E7*0.3</f>
        <v>0</v>
      </c>
      <c r="F7" s="9">
        <f>KPI!F7*0.2</f>
        <v>20</v>
      </c>
      <c r="G7" s="9">
        <f>KPI!G7*0.2</f>
        <v>20</v>
      </c>
      <c r="H7" s="16">
        <f t="shared" si="0"/>
        <v>40</v>
      </c>
    </row>
    <row r="8" spans="1:8" x14ac:dyDescent="0.25">
      <c r="A8" s="2">
        <v>7</v>
      </c>
      <c r="B8" s="2">
        <f>KPI!B8</f>
        <v>0</v>
      </c>
      <c r="C8" s="6">
        <f>KPI!C8</f>
        <v>0</v>
      </c>
      <c r="D8" s="9">
        <f>KPI!D8*0.3</f>
        <v>0</v>
      </c>
      <c r="E8" s="9">
        <f>KPI!E8*0.3</f>
        <v>0</v>
      </c>
      <c r="F8" s="9">
        <f>KPI!F8*0.2</f>
        <v>20</v>
      </c>
      <c r="G8" s="9">
        <f>KPI!G8*0.2</f>
        <v>20</v>
      </c>
      <c r="H8" s="16">
        <f t="shared" si="0"/>
        <v>40</v>
      </c>
    </row>
    <row r="9" spans="1:8" x14ac:dyDescent="0.25">
      <c r="A9" s="2">
        <v>8</v>
      </c>
      <c r="B9" s="2">
        <f>KPI!B9</f>
        <v>0</v>
      </c>
      <c r="C9" s="6">
        <f>KPI!C9</f>
        <v>0</v>
      </c>
      <c r="D9" s="9">
        <f>KPI!D9*0.3</f>
        <v>0</v>
      </c>
      <c r="E9" s="9">
        <f>KPI!E9*0.3</f>
        <v>0</v>
      </c>
      <c r="F9" s="9">
        <f>KPI!F9*0.2</f>
        <v>20</v>
      </c>
      <c r="G9" s="9">
        <f>KPI!G9*0.2</f>
        <v>20</v>
      </c>
      <c r="H9" s="16">
        <f t="shared" si="0"/>
        <v>40</v>
      </c>
    </row>
    <row r="10" spans="1:8" x14ac:dyDescent="0.25">
      <c r="A10" s="2">
        <v>9</v>
      </c>
      <c r="B10" s="2">
        <f>KPI!B10</f>
        <v>0</v>
      </c>
      <c r="C10" s="6">
        <f>KPI!C10</f>
        <v>0</v>
      </c>
      <c r="D10" s="9">
        <f>KPI!D10*0.3</f>
        <v>0</v>
      </c>
      <c r="E10" s="9">
        <f>KPI!E10*0.3</f>
        <v>0</v>
      </c>
      <c r="F10" s="9">
        <f>KPI!F10*0.2</f>
        <v>20</v>
      </c>
      <c r="G10" s="9">
        <f>KPI!G10*0.2</f>
        <v>20</v>
      </c>
      <c r="H10" s="16">
        <f t="shared" si="0"/>
        <v>40</v>
      </c>
    </row>
    <row r="11" spans="1:8" x14ac:dyDescent="0.25">
      <c r="A11" s="2">
        <v>10</v>
      </c>
      <c r="B11" s="2">
        <f>KPI!B11</f>
        <v>0</v>
      </c>
      <c r="C11" s="6">
        <f>KPI!C11</f>
        <v>0</v>
      </c>
      <c r="D11" s="9">
        <f>KPI!D11*0.3</f>
        <v>0</v>
      </c>
      <c r="E11" s="9">
        <f>KPI!E11*0.3</f>
        <v>0</v>
      </c>
      <c r="F11" s="9">
        <f>KPI!F11*0.2</f>
        <v>20</v>
      </c>
      <c r="G11" s="9">
        <f>KPI!G11*0.2</f>
        <v>20</v>
      </c>
      <c r="H11" s="16">
        <f t="shared" si="0"/>
        <v>40</v>
      </c>
    </row>
    <row r="12" spans="1:8" x14ac:dyDescent="0.25">
      <c r="A12" s="2">
        <v>11</v>
      </c>
      <c r="B12" s="2">
        <f>KPI!B12</f>
        <v>0</v>
      </c>
      <c r="C12" s="6">
        <f>KPI!C12</f>
        <v>0</v>
      </c>
      <c r="D12" s="9">
        <f>KPI!D12*0.3</f>
        <v>0</v>
      </c>
      <c r="E12" s="9">
        <f>KPI!E12*0.3</f>
        <v>0</v>
      </c>
      <c r="F12" s="9">
        <f>KPI!F12*0.2</f>
        <v>20</v>
      </c>
      <c r="G12" s="9">
        <f>KPI!G12*0.2</f>
        <v>20</v>
      </c>
      <c r="H12" s="16">
        <f t="shared" si="0"/>
        <v>40</v>
      </c>
    </row>
    <row r="13" spans="1:8" x14ac:dyDescent="0.25">
      <c r="A13" s="2">
        <v>12</v>
      </c>
      <c r="B13" s="2">
        <f>KPI!B13</f>
        <v>0</v>
      </c>
      <c r="C13" s="6">
        <f>KPI!C13</f>
        <v>0</v>
      </c>
      <c r="D13" s="9">
        <f>KPI!D13*0.3</f>
        <v>0</v>
      </c>
      <c r="E13" s="9">
        <f>KPI!E13*0.3</f>
        <v>0</v>
      </c>
      <c r="F13" s="9">
        <f>KPI!F13*0.2</f>
        <v>20</v>
      </c>
      <c r="G13" s="9">
        <f>KPI!G13*0.2</f>
        <v>20</v>
      </c>
      <c r="H13" s="16">
        <f t="shared" si="0"/>
        <v>40</v>
      </c>
    </row>
    <row r="14" spans="1:8" x14ac:dyDescent="0.25">
      <c r="A14" s="2">
        <v>13</v>
      </c>
      <c r="B14" s="2">
        <f>KPI!B14</f>
        <v>0</v>
      </c>
      <c r="C14" s="6">
        <f>KPI!C14</f>
        <v>0</v>
      </c>
      <c r="D14" s="9">
        <f>KPI!D14*0.3</f>
        <v>0</v>
      </c>
      <c r="E14" s="9">
        <f>KPI!E14*0.3</f>
        <v>0</v>
      </c>
      <c r="F14" s="9">
        <f>KPI!F14*0.2</f>
        <v>20</v>
      </c>
      <c r="G14" s="9">
        <f>KPI!G14*0.2</f>
        <v>20</v>
      </c>
      <c r="H14" s="16">
        <f t="shared" si="0"/>
        <v>40</v>
      </c>
    </row>
    <row r="15" spans="1:8" x14ac:dyDescent="0.25">
      <c r="A15" s="2">
        <v>14</v>
      </c>
      <c r="B15" s="2">
        <f>KPI!B15</f>
        <v>0</v>
      </c>
      <c r="C15" s="6">
        <f>KPI!C15</f>
        <v>0</v>
      </c>
      <c r="D15" s="9">
        <f>KPI!D15*0.3</f>
        <v>0</v>
      </c>
      <c r="E15" s="9">
        <f>KPI!E15*0.3</f>
        <v>0</v>
      </c>
      <c r="F15" s="9">
        <f>KPI!F15*0.2</f>
        <v>20</v>
      </c>
      <c r="G15" s="9">
        <f>KPI!G15*0.2</f>
        <v>20</v>
      </c>
      <c r="H15" s="16">
        <f t="shared" si="0"/>
        <v>40</v>
      </c>
    </row>
    <row r="16" spans="1:8" x14ac:dyDescent="0.25">
      <c r="A16" s="2">
        <v>15</v>
      </c>
      <c r="B16" s="2">
        <f>KPI!B16</f>
        <v>0</v>
      </c>
      <c r="C16" s="6">
        <f>KPI!C16</f>
        <v>0</v>
      </c>
      <c r="D16" s="9">
        <f>KPI!D16*0.3</f>
        <v>0</v>
      </c>
      <c r="E16" s="9">
        <f>KPI!E16*0.3</f>
        <v>0</v>
      </c>
      <c r="F16" s="9">
        <f>KPI!F16*0.2</f>
        <v>20</v>
      </c>
      <c r="G16" s="9">
        <f>KPI!G16*0.2</f>
        <v>20</v>
      </c>
      <c r="H16" s="16">
        <f t="shared" si="0"/>
        <v>40</v>
      </c>
    </row>
    <row r="17" spans="1:8" x14ac:dyDescent="0.25">
      <c r="A17" s="2">
        <v>16</v>
      </c>
      <c r="B17" s="2">
        <f>KPI!B17</f>
        <v>0</v>
      </c>
      <c r="C17" s="6">
        <f>KPI!C17</f>
        <v>0</v>
      </c>
      <c r="D17" s="9">
        <f>KPI!D17*0.3</f>
        <v>0</v>
      </c>
      <c r="E17" s="9">
        <f>KPI!E17*0.3</f>
        <v>0</v>
      </c>
      <c r="F17" s="9">
        <f>KPI!F17*0.2</f>
        <v>20</v>
      </c>
      <c r="G17" s="9">
        <f>KPI!G17*0.2</f>
        <v>20</v>
      </c>
      <c r="H17" s="16">
        <f t="shared" si="0"/>
        <v>40</v>
      </c>
    </row>
    <row r="18" spans="1:8" x14ac:dyDescent="0.25">
      <c r="A18" s="2">
        <v>17</v>
      </c>
      <c r="B18" s="2">
        <f>KPI!B18</f>
        <v>0</v>
      </c>
      <c r="C18" s="6">
        <f>KPI!C18</f>
        <v>0</v>
      </c>
      <c r="D18" s="9">
        <f>KPI!D18*0.3</f>
        <v>0</v>
      </c>
      <c r="E18" s="9">
        <f>KPI!E18*0.3</f>
        <v>0</v>
      </c>
      <c r="F18" s="9">
        <f>KPI!F18*0.2</f>
        <v>20</v>
      </c>
      <c r="G18" s="9">
        <f>KPI!G18*0.2</f>
        <v>20</v>
      </c>
      <c r="H18" s="16">
        <f t="shared" si="0"/>
        <v>40</v>
      </c>
    </row>
    <row r="19" spans="1:8" x14ac:dyDescent="0.25">
      <c r="A19" s="2">
        <v>18</v>
      </c>
      <c r="B19" s="2">
        <f>KPI!B19</f>
        <v>0</v>
      </c>
      <c r="C19" s="6">
        <f>KPI!C19</f>
        <v>0</v>
      </c>
      <c r="D19" s="9">
        <f>KPI!D19*0.3</f>
        <v>0</v>
      </c>
      <c r="E19" s="9">
        <f>KPI!E19*0.3</f>
        <v>0</v>
      </c>
      <c r="F19" s="9">
        <f>KPI!F19*0.2</f>
        <v>20</v>
      </c>
      <c r="G19" s="9">
        <f>KPI!G19*0.2</f>
        <v>20</v>
      </c>
      <c r="H19" s="16">
        <f t="shared" si="0"/>
        <v>40</v>
      </c>
    </row>
    <row r="20" spans="1:8" x14ac:dyDescent="0.25">
      <c r="A20" s="2">
        <v>19</v>
      </c>
      <c r="B20" s="2">
        <f>KPI!B20</f>
        <v>0</v>
      </c>
      <c r="C20" s="6">
        <f>KPI!C20</f>
        <v>0</v>
      </c>
      <c r="D20" s="9">
        <f>KPI!D20*0.3</f>
        <v>0</v>
      </c>
      <c r="E20" s="9">
        <f>KPI!E20*0.3</f>
        <v>0</v>
      </c>
      <c r="F20" s="9">
        <f>KPI!F20*0.2</f>
        <v>20</v>
      </c>
      <c r="G20" s="9">
        <f>KPI!G20*0.2</f>
        <v>20</v>
      </c>
      <c r="H20" s="16">
        <f t="shared" si="0"/>
        <v>40</v>
      </c>
    </row>
    <row r="21" spans="1:8" x14ac:dyDescent="0.25">
      <c r="A21" s="2">
        <v>20</v>
      </c>
      <c r="B21" s="2">
        <f>KPI!B21</f>
        <v>0</v>
      </c>
      <c r="C21" s="6">
        <f>KPI!C21</f>
        <v>0</v>
      </c>
      <c r="D21" s="9">
        <f>KPI!D21*0.3</f>
        <v>0</v>
      </c>
      <c r="E21" s="9">
        <f>KPI!E21*0.3</f>
        <v>0</v>
      </c>
      <c r="F21" s="9">
        <f>KPI!F21*0.2</f>
        <v>20</v>
      </c>
      <c r="G21" s="9">
        <f>KPI!G21*0.2</f>
        <v>20</v>
      </c>
      <c r="H21" s="16">
        <f t="shared" si="0"/>
        <v>40</v>
      </c>
    </row>
    <row r="22" spans="1:8" x14ac:dyDescent="0.25">
      <c r="A22" s="2">
        <v>21</v>
      </c>
      <c r="B22" s="2">
        <f>KPI!B22</f>
        <v>0</v>
      </c>
      <c r="C22" s="6">
        <f>KPI!C22</f>
        <v>0</v>
      </c>
      <c r="D22" s="9">
        <f>KPI!D22*0.3</f>
        <v>0</v>
      </c>
      <c r="E22" s="9">
        <f>KPI!E22*0.3</f>
        <v>0</v>
      </c>
      <c r="F22" s="9">
        <f>KPI!F22*0.2</f>
        <v>20</v>
      </c>
      <c r="G22" s="9">
        <f>KPI!G22*0.2</f>
        <v>20</v>
      </c>
      <c r="H22" s="16">
        <f t="shared" si="0"/>
        <v>40</v>
      </c>
    </row>
    <row r="23" spans="1:8" x14ac:dyDescent="0.25">
      <c r="A23" s="2">
        <v>22</v>
      </c>
      <c r="B23" s="2">
        <f>KPI!B23</f>
        <v>0</v>
      </c>
      <c r="C23" s="6">
        <f>KPI!C23</f>
        <v>0</v>
      </c>
      <c r="D23" s="9">
        <f>KPI!D23*0.3</f>
        <v>0</v>
      </c>
      <c r="E23" s="9">
        <f>KPI!E23*0.3</f>
        <v>0</v>
      </c>
      <c r="F23" s="9">
        <f>KPI!F23*0.2</f>
        <v>20</v>
      </c>
      <c r="G23" s="9">
        <f>KPI!G23*0.2</f>
        <v>20</v>
      </c>
      <c r="H23" s="16">
        <f t="shared" si="0"/>
        <v>40</v>
      </c>
    </row>
    <row r="24" spans="1:8" x14ac:dyDescent="0.25">
      <c r="A24" s="2">
        <v>23</v>
      </c>
      <c r="B24" s="2">
        <f>KPI!B24</f>
        <v>0</v>
      </c>
      <c r="C24" s="6">
        <f>KPI!C24</f>
        <v>0</v>
      </c>
      <c r="D24" s="9">
        <f>KPI!D24*0.3</f>
        <v>0</v>
      </c>
      <c r="E24" s="9">
        <f>KPI!E24*0.3</f>
        <v>0</v>
      </c>
      <c r="F24" s="9">
        <f>KPI!F24*0.2</f>
        <v>20</v>
      </c>
      <c r="G24" s="9">
        <f>KPI!G24*0.2</f>
        <v>20</v>
      </c>
      <c r="H24" s="16">
        <f t="shared" si="0"/>
        <v>40</v>
      </c>
    </row>
    <row r="25" spans="1:8" x14ac:dyDescent="0.25">
      <c r="A25" s="2">
        <v>24</v>
      </c>
      <c r="B25" s="2">
        <f>KPI!B25</f>
        <v>0</v>
      </c>
      <c r="C25" s="6">
        <f>KPI!C25</f>
        <v>0</v>
      </c>
      <c r="D25" s="9">
        <f>KPI!D25*0.3</f>
        <v>0</v>
      </c>
      <c r="E25" s="9">
        <f>KPI!E25*0.3</f>
        <v>0</v>
      </c>
      <c r="F25" s="9">
        <f>KPI!F25*0.2</f>
        <v>20</v>
      </c>
      <c r="G25" s="9">
        <f>KPI!G25*0.2</f>
        <v>20</v>
      </c>
      <c r="H25" s="16">
        <f t="shared" si="0"/>
        <v>40</v>
      </c>
    </row>
    <row r="26" spans="1:8" x14ac:dyDescent="0.25">
      <c r="A26" s="2">
        <v>25</v>
      </c>
      <c r="B26" s="2">
        <f>KPI!B26</f>
        <v>0</v>
      </c>
      <c r="C26" s="6">
        <f>KPI!C26</f>
        <v>0</v>
      </c>
      <c r="D26" s="9">
        <f>KPI!D26*0.3</f>
        <v>0</v>
      </c>
      <c r="E26" s="9">
        <f>KPI!E26*0.3</f>
        <v>0</v>
      </c>
      <c r="F26" s="9">
        <f>KPI!F26*0.2</f>
        <v>20</v>
      </c>
      <c r="G26" s="9">
        <f>KPI!G26*0.2</f>
        <v>20</v>
      </c>
      <c r="H26" s="16">
        <f t="shared" si="0"/>
        <v>40</v>
      </c>
    </row>
    <row r="27" spans="1:8" x14ac:dyDescent="0.25">
      <c r="A27" s="2">
        <v>26</v>
      </c>
      <c r="B27" s="2">
        <f>KPI!B27</f>
        <v>0</v>
      </c>
      <c r="C27" s="6">
        <f>KPI!C27</f>
        <v>0</v>
      </c>
      <c r="D27" s="9">
        <f>KPI!D27*0.3</f>
        <v>0</v>
      </c>
      <c r="E27" s="9">
        <f>KPI!E27*0.3</f>
        <v>0</v>
      </c>
      <c r="F27" s="9">
        <f>KPI!F27*0.2</f>
        <v>20</v>
      </c>
      <c r="G27" s="9">
        <f>KPI!G27*0.2</f>
        <v>20</v>
      </c>
      <c r="H27" s="16">
        <f t="shared" si="0"/>
        <v>40</v>
      </c>
    </row>
    <row r="28" spans="1:8" x14ac:dyDescent="0.25">
      <c r="A28" s="2">
        <v>27</v>
      </c>
      <c r="B28" s="2">
        <f>KPI!B28</f>
        <v>0</v>
      </c>
      <c r="C28" s="6">
        <f>KPI!C28</f>
        <v>0</v>
      </c>
      <c r="D28" s="9">
        <f>KPI!D28*0.3</f>
        <v>0</v>
      </c>
      <c r="E28" s="9">
        <f>KPI!E28*0.3</f>
        <v>0</v>
      </c>
      <c r="F28" s="9">
        <f>KPI!F28*0.2</f>
        <v>20</v>
      </c>
      <c r="G28" s="9">
        <f>KPI!G28*0.2</f>
        <v>20</v>
      </c>
      <c r="H28" s="16">
        <f t="shared" si="0"/>
        <v>40</v>
      </c>
    </row>
    <row r="29" spans="1:8" x14ac:dyDescent="0.25">
      <c r="A29" s="2">
        <v>28</v>
      </c>
      <c r="B29" s="2">
        <f>KPI!B29</f>
        <v>0</v>
      </c>
      <c r="C29" s="6">
        <f>KPI!C29</f>
        <v>0</v>
      </c>
      <c r="D29" s="9">
        <f>KPI!D29*0.3</f>
        <v>0</v>
      </c>
      <c r="E29" s="9">
        <f>KPI!E29*0.3</f>
        <v>0</v>
      </c>
      <c r="F29" s="9">
        <f>KPI!F29*0.2</f>
        <v>20</v>
      </c>
      <c r="G29" s="9">
        <f>KPI!G29*0.2</f>
        <v>20</v>
      </c>
      <c r="H29" s="16">
        <f t="shared" si="0"/>
        <v>40</v>
      </c>
    </row>
    <row r="30" spans="1:8" x14ac:dyDescent="0.25">
      <c r="A30" s="2">
        <v>29</v>
      </c>
      <c r="B30" s="2">
        <f>KPI!B30</f>
        <v>0</v>
      </c>
      <c r="C30" s="6">
        <f>KPI!C30</f>
        <v>0</v>
      </c>
      <c r="D30" s="9">
        <f>KPI!D30*0.3</f>
        <v>0</v>
      </c>
      <c r="E30" s="9">
        <f>KPI!E30*0.3</f>
        <v>0</v>
      </c>
      <c r="F30" s="9">
        <f>KPI!F30*0.2</f>
        <v>20</v>
      </c>
      <c r="G30" s="9">
        <f>KPI!G30*0.2</f>
        <v>20</v>
      </c>
      <c r="H30" s="16">
        <f t="shared" si="0"/>
        <v>40</v>
      </c>
    </row>
    <row r="31" spans="1:8" x14ac:dyDescent="0.25">
      <c r="A31" s="2">
        <v>30</v>
      </c>
      <c r="B31" s="2">
        <f>KPI!B31</f>
        <v>0</v>
      </c>
      <c r="C31" s="6">
        <f>KPI!C31</f>
        <v>0</v>
      </c>
      <c r="D31" s="9">
        <f>KPI!D31*0.3</f>
        <v>0</v>
      </c>
      <c r="E31" s="9">
        <f>KPI!E31*0.3</f>
        <v>0</v>
      </c>
      <c r="F31" s="9">
        <f>KPI!F31*0.2</f>
        <v>20</v>
      </c>
      <c r="G31" s="9">
        <f>KPI!G31*0.2</f>
        <v>20</v>
      </c>
      <c r="H31" s="16">
        <f t="shared" si="0"/>
        <v>40</v>
      </c>
    </row>
    <row r="32" spans="1:8" x14ac:dyDescent="0.25">
      <c r="A32" s="2">
        <v>31</v>
      </c>
      <c r="B32" s="2">
        <f>KPI!B32</f>
        <v>0</v>
      </c>
      <c r="C32" s="6">
        <f>KPI!C32</f>
        <v>0</v>
      </c>
      <c r="D32" s="9">
        <f>KPI!D32*0.3</f>
        <v>0</v>
      </c>
      <c r="E32" s="9">
        <f>KPI!E32*0.3</f>
        <v>0</v>
      </c>
      <c r="F32" s="9">
        <f>KPI!F32*0.2</f>
        <v>20</v>
      </c>
      <c r="G32" s="9">
        <f>KPI!G32*0.2</f>
        <v>20</v>
      </c>
      <c r="H32" s="16">
        <f t="shared" si="0"/>
        <v>40</v>
      </c>
    </row>
    <row r="33" spans="1:8" x14ac:dyDescent="0.25">
      <c r="A33" s="2">
        <v>32</v>
      </c>
      <c r="B33" s="2">
        <f>KPI!B33</f>
        <v>0</v>
      </c>
      <c r="C33" s="6">
        <f>KPI!C33</f>
        <v>0</v>
      </c>
      <c r="D33" s="9">
        <f>KPI!D33*0.3</f>
        <v>0</v>
      </c>
      <c r="E33" s="9">
        <f>KPI!E33*0.3</f>
        <v>0</v>
      </c>
      <c r="F33" s="9">
        <f>KPI!F33*0.2</f>
        <v>20</v>
      </c>
      <c r="G33" s="9">
        <f>KPI!G33*0.2</f>
        <v>20</v>
      </c>
      <c r="H33" s="16">
        <f t="shared" si="0"/>
        <v>40</v>
      </c>
    </row>
    <row r="34" spans="1:8" x14ac:dyDescent="0.25">
      <c r="A34" s="2">
        <v>33</v>
      </c>
      <c r="B34" s="2">
        <f>KPI!B34</f>
        <v>0</v>
      </c>
      <c r="C34" s="6">
        <f>KPI!C34</f>
        <v>0</v>
      </c>
      <c r="D34" s="9">
        <f>KPI!D34*0.3</f>
        <v>0</v>
      </c>
      <c r="E34" s="9">
        <f>KPI!E34*0.3</f>
        <v>0</v>
      </c>
      <c r="F34" s="9">
        <f>KPI!F34*0.2</f>
        <v>20</v>
      </c>
      <c r="G34" s="9">
        <f>KPI!G34*0.2</f>
        <v>20</v>
      </c>
      <c r="H34" s="16">
        <f t="shared" si="0"/>
        <v>40</v>
      </c>
    </row>
    <row r="35" spans="1:8" x14ac:dyDescent="0.25">
      <c r="A35" s="2">
        <v>34</v>
      </c>
      <c r="B35" s="2">
        <f>KPI!B35</f>
        <v>0</v>
      </c>
      <c r="C35" s="6">
        <f>KPI!C35</f>
        <v>0</v>
      </c>
      <c r="D35" s="9">
        <f>KPI!D35*0.3</f>
        <v>0</v>
      </c>
      <c r="E35" s="9">
        <f>KPI!E35*0.3</f>
        <v>0</v>
      </c>
      <c r="F35" s="9">
        <f>KPI!F35*0.2</f>
        <v>20</v>
      </c>
      <c r="G35" s="9">
        <f>KPI!G35*0.2</f>
        <v>20</v>
      </c>
      <c r="H35" s="16">
        <f t="shared" si="0"/>
        <v>40</v>
      </c>
    </row>
    <row r="36" spans="1:8" x14ac:dyDescent="0.25">
      <c r="A36" s="2">
        <v>35</v>
      </c>
      <c r="B36" s="2">
        <f>KPI!B36</f>
        <v>0</v>
      </c>
      <c r="C36" s="6">
        <f>KPI!C36</f>
        <v>0</v>
      </c>
      <c r="D36" s="9">
        <f>KPI!D36*0.3</f>
        <v>0</v>
      </c>
      <c r="E36" s="9">
        <f>KPI!E36*0.3</f>
        <v>0</v>
      </c>
      <c r="F36" s="9">
        <f>KPI!F36*0.2</f>
        <v>20</v>
      </c>
      <c r="G36" s="9">
        <f>KPI!G36*0.2</f>
        <v>20</v>
      </c>
      <c r="H36" s="16">
        <f t="shared" si="0"/>
        <v>40</v>
      </c>
    </row>
    <row r="37" spans="1:8" x14ac:dyDescent="0.25">
      <c r="A37" s="2">
        <v>36</v>
      </c>
      <c r="B37" s="2">
        <f>KPI!B37</f>
        <v>0</v>
      </c>
      <c r="C37" s="6">
        <f>KPI!C37</f>
        <v>0</v>
      </c>
      <c r="D37" s="9">
        <f>KPI!D37*0.3</f>
        <v>0</v>
      </c>
      <c r="E37" s="9">
        <f>KPI!E37*0.3</f>
        <v>0</v>
      </c>
      <c r="F37" s="9">
        <f>KPI!F37*0.2</f>
        <v>20</v>
      </c>
      <c r="G37" s="9">
        <f>KPI!G37*0.2</f>
        <v>20</v>
      </c>
      <c r="H37" s="16">
        <f t="shared" si="0"/>
        <v>40</v>
      </c>
    </row>
    <row r="38" spans="1:8" x14ac:dyDescent="0.25">
      <c r="A38" s="2">
        <v>37</v>
      </c>
      <c r="B38" s="2">
        <f>KPI!B38</f>
        <v>0</v>
      </c>
      <c r="C38" s="6">
        <f>KPI!C38</f>
        <v>0</v>
      </c>
      <c r="D38" s="9">
        <f>KPI!D38*0.3</f>
        <v>0</v>
      </c>
      <c r="E38" s="9">
        <f>KPI!E38*0.3</f>
        <v>0</v>
      </c>
      <c r="F38" s="9">
        <f>KPI!F38*0.2</f>
        <v>20</v>
      </c>
      <c r="G38" s="9">
        <f>KPI!G38*0.2</f>
        <v>20</v>
      </c>
      <c r="H38" s="16">
        <f t="shared" si="0"/>
        <v>40</v>
      </c>
    </row>
    <row r="39" spans="1:8" x14ac:dyDescent="0.25">
      <c r="A39" s="2">
        <v>38</v>
      </c>
      <c r="B39" s="2">
        <f>KPI!B39</f>
        <v>0</v>
      </c>
      <c r="C39" s="6">
        <f>KPI!C39</f>
        <v>0</v>
      </c>
      <c r="D39" s="9">
        <f>KPI!D39*0.3</f>
        <v>0</v>
      </c>
      <c r="E39" s="9">
        <f>KPI!E39*0.3</f>
        <v>0</v>
      </c>
      <c r="F39" s="9">
        <f>KPI!F39*0.2</f>
        <v>20</v>
      </c>
      <c r="G39" s="9">
        <f>KPI!G39*0.2</f>
        <v>20</v>
      </c>
      <c r="H39" s="16">
        <f t="shared" si="0"/>
        <v>40</v>
      </c>
    </row>
    <row r="40" spans="1:8" x14ac:dyDescent="0.25">
      <c r="A40" s="2">
        <v>39</v>
      </c>
      <c r="B40" s="2">
        <f>KPI!B40</f>
        <v>0</v>
      </c>
      <c r="C40" s="6">
        <f>KPI!C40</f>
        <v>0</v>
      </c>
      <c r="D40" s="9">
        <f>KPI!D40*0.3</f>
        <v>0</v>
      </c>
      <c r="E40" s="9">
        <f>KPI!E40*0.3</f>
        <v>0</v>
      </c>
      <c r="F40" s="9">
        <f>KPI!F40*0.2</f>
        <v>20</v>
      </c>
      <c r="G40" s="9">
        <f>KPI!G40*0.2</f>
        <v>20</v>
      </c>
      <c r="H40" s="16">
        <f t="shared" si="0"/>
        <v>40</v>
      </c>
    </row>
    <row r="41" spans="1:8" x14ac:dyDescent="0.25">
      <c r="A41" s="2">
        <v>40</v>
      </c>
      <c r="B41" s="2">
        <f>KPI!B41</f>
        <v>0</v>
      </c>
      <c r="C41" s="6">
        <f>KPI!C41</f>
        <v>0</v>
      </c>
      <c r="D41" s="9">
        <f>KPI!D41*0.3</f>
        <v>0</v>
      </c>
      <c r="E41" s="9">
        <f>KPI!E41*0.3</f>
        <v>0</v>
      </c>
      <c r="F41" s="9">
        <f>KPI!F41*0.2</f>
        <v>20</v>
      </c>
      <c r="G41" s="9">
        <f>KPI!G41*0.2</f>
        <v>20</v>
      </c>
      <c r="H41" s="16">
        <f t="shared" si="0"/>
        <v>40</v>
      </c>
    </row>
    <row r="42" spans="1:8" x14ac:dyDescent="0.25">
      <c r="A42" s="2">
        <v>41</v>
      </c>
      <c r="B42" s="2">
        <f>KPI!B42</f>
        <v>0</v>
      </c>
      <c r="C42" s="6">
        <f>KPI!C42</f>
        <v>0</v>
      </c>
      <c r="D42" s="9">
        <f>KPI!D42*0.3</f>
        <v>0</v>
      </c>
      <c r="E42" s="9">
        <f>KPI!E42*0.3</f>
        <v>0</v>
      </c>
      <c r="F42" s="9">
        <f>KPI!F42*0.2</f>
        <v>20</v>
      </c>
      <c r="G42" s="9">
        <f>KPI!G42*0.2</f>
        <v>20</v>
      </c>
      <c r="H42" s="16">
        <f t="shared" si="0"/>
        <v>40</v>
      </c>
    </row>
    <row r="43" spans="1:8" x14ac:dyDescent="0.25">
      <c r="A43" s="2">
        <v>42</v>
      </c>
      <c r="B43" s="2">
        <f>KPI!B43</f>
        <v>0</v>
      </c>
      <c r="C43" s="6">
        <f>KPI!C43</f>
        <v>0</v>
      </c>
      <c r="D43" s="9">
        <f>KPI!D43*0.3</f>
        <v>0</v>
      </c>
      <c r="E43" s="9">
        <f>KPI!E43*0.3</f>
        <v>0</v>
      </c>
      <c r="F43" s="9">
        <f>KPI!F43*0.2</f>
        <v>20</v>
      </c>
      <c r="G43" s="9">
        <f>KPI!G43*0.2</f>
        <v>20</v>
      </c>
      <c r="H43" s="16">
        <f t="shared" si="0"/>
        <v>40</v>
      </c>
    </row>
    <row r="44" spans="1:8" x14ac:dyDescent="0.25">
      <c r="A44" s="2">
        <v>43</v>
      </c>
      <c r="B44" s="2">
        <f>KPI!B44</f>
        <v>0</v>
      </c>
      <c r="C44" s="6">
        <f>KPI!C44</f>
        <v>0</v>
      </c>
      <c r="D44" s="9">
        <f>KPI!D44*0.3</f>
        <v>0</v>
      </c>
      <c r="E44" s="9">
        <f>KPI!E44*0.3</f>
        <v>0</v>
      </c>
      <c r="F44" s="9">
        <f>KPI!F44*0.2</f>
        <v>20</v>
      </c>
      <c r="G44" s="9">
        <f>KPI!G44*0.2</f>
        <v>20</v>
      </c>
      <c r="H44" s="16">
        <f t="shared" si="0"/>
        <v>40</v>
      </c>
    </row>
    <row r="45" spans="1:8" x14ac:dyDescent="0.25">
      <c r="A45" s="2">
        <v>44</v>
      </c>
      <c r="B45" s="2">
        <f>KPI!B45</f>
        <v>0</v>
      </c>
      <c r="C45" s="6">
        <f>KPI!C45</f>
        <v>0</v>
      </c>
      <c r="D45" s="9">
        <f>KPI!D45*0.3</f>
        <v>0</v>
      </c>
      <c r="E45" s="9">
        <f>KPI!E45*0.3</f>
        <v>0</v>
      </c>
      <c r="F45" s="9">
        <f>KPI!F45*0.2</f>
        <v>20</v>
      </c>
      <c r="G45" s="9">
        <f>KPI!G45*0.2</f>
        <v>20</v>
      </c>
      <c r="H45" s="16">
        <f t="shared" si="0"/>
        <v>40</v>
      </c>
    </row>
    <row r="46" spans="1:8" x14ac:dyDescent="0.25">
      <c r="A46" s="2">
        <v>45</v>
      </c>
      <c r="B46" s="2">
        <f>KPI!B46</f>
        <v>0</v>
      </c>
      <c r="C46" s="6">
        <f>KPI!C46</f>
        <v>0</v>
      </c>
      <c r="D46" s="9">
        <f>KPI!D46*0.3</f>
        <v>0</v>
      </c>
      <c r="E46" s="9">
        <f>KPI!E46*0.3</f>
        <v>0</v>
      </c>
      <c r="F46" s="9">
        <f>KPI!F46*0.2</f>
        <v>20</v>
      </c>
      <c r="G46" s="9">
        <f>KPI!G46*0.2</f>
        <v>20</v>
      </c>
      <c r="H46" s="16">
        <f t="shared" si="0"/>
        <v>40</v>
      </c>
    </row>
    <row r="47" spans="1:8" x14ac:dyDescent="0.25">
      <c r="A47" s="2">
        <v>46</v>
      </c>
      <c r="B47" s="2">
        <f>KPI!B47</f>
        <v>0</v>
      </c>
      <c r="C47" s="6">
        <f>KPI!C47</f>
        <v>0</v>
      </c>
      <c r="D47" s="9">
        <f>KPI!D47*0.3</f>
        <v>0</v>
      </c>
      <c r="E47" s="9">
        <f>KPI!E47*0.3</f>
        <v>0</v>
      </c>
      <c r="F47" s="9">
        <f>KPI!F47*0.2</f>
        <v>20</v>
      </c>
      <c r="G47" s="9">
        <f>KPI!G47*0.2</f>
        <v>20</v>
      </c>
      <c r="H47" s="16">
        <f t="shared" si="0"/>
        <v>40</v>
      </c>
    </row>
    <row r="48" spans="1:8" x14ac:dyDescent="0.25">
      <c r="A48" s="2">
        <v>47</v>
      </c>
      <c r="B48" s="2">
        <f>KPI!B48</f>
        <v>0</v>
      </c>
      <c r="C48" s="6">
        <f>KPI!C48</f>
        <v>0</v>
      </c>
      <c r="D48" s="9">
        <f>KPI!D48*0.3</f>
        <v>0</v>
      </c>
      <c r="E48" s="9">
        <f>KPI!E48*0.3</f>
        <v>0</v>
      </c>
      <c r="F48" s="9">
        <f>KPI!F48*0.2</f>
        <v>20</v>
      </c>
      <c r="G48" s="9">
        <f>KPI!G48*0.2</f>
        <v>20</v>
      </c>
      <c r="H48" s="16">
        <f t="shared" si="0"/>
        <v>40</v>
      </c>
    </row>
    <row r="49" spans="1:8" x14ac:dyDescent="0.25">
      <c r="A49" s="2">
        <v>48</v>
      </c>
      <c r="B49" s="2">
        <f>KPI!B49</f>
        <v>0</v>
      </c>
      <c r="C49" s="6">
        <f>KPI!C49</f>
        <v>0</v>
      </c>
      <c r="D49" s="9">
        <f>KPI!D49*0.3</f>
        <v>0</v>
      </c>
      <c r="E49" s="9">
        <f>KPI!E49*0.3</f>
        <v>0</v>
      </c>
      <c r="F49" s="9">
        <f>KPI!F49*0.2</f>
        <v>20</v>
      </c>
      <c r="G49" s="9">
        <f>KPI!G49*0.2</f>
        <v>20</v>
      </c>
      <c r="H49" s="16">
        <f t="shared" si="0"/>
        <v>40</v>
      </c>
    </row>
    <row r="50" spans="1:8" x14ac:dyDescent="0.25">
      <c r="A50" s="2">
        <v>49</v>
      </c>
      <c r="B50" s="2">
        <f>KPI!B50</f>
        <v>0</v>
      </c>
      <c r="C50" s="6">
        <f>KPI!C50</f>
        <v>0</v>
      </c>
      <c r="D50" s="9">
        <f>KPI!D50*0.3</f>
        <v>0</v>
      </c>
      <c r="E50" s="9">
        <f>KPI!E50*0.3</f>
        <v>0</v>
      </c>
      <c r="F50" s="9">
        <f>KPI!F50*0.2</f>
        <v>20</v>
      </c>
      <c r="G50" s="9">
        <f>KPI!G50*0.2</f>
        <v>20</v>
      </c>
      <c r="H50" s="16">
        <f t="shared" si="0"/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5A68-A274-4D03-9856-95EEADD3DBA8}">
  <dimension ref="A1:C6"/>
  <sheetViews>
    <sheetView workbookViewId="0">
      <selection activeCell="Q22" sqref="Q22"/>
    </sheetView>
  </sheetViews>
  <sheetFormatPr defaultRowHeight="15" x14ac:dyDescent="0.25"/>
  <cols>
    <col min="1" max="1" width="17.42578125" bestFit="1" customWidth="1"/>
    <col min="2" max="2" width="10.42578125" bestFit="1" customWidth="1"/>
  </cols>
  <sheetData>
    <row r="1" spans="1:3" x14ac:dyDescent="0.25">
      <c r="A1" s="3" t="s">
        <v>7</v>
      </c>
      <c r="B1" s="3" t="s">
        <v>8</v>
      </c>
    </row>
    <row r="2" spans="1:3" x14ac:dyDescent="0.25">
      <c r="A2" s="4" t="s">
        <v>3</v>
      </c>
      <c r="B2" s="14">
        <v>40</v>
      </c>
    </row>
    <row r="3" spans="1:3" x14ac:dyDescent="0.25">
      <c r="A3" s="4" t="s">
        <v>4</v>
      </c>
      <c r="B3" s="14">
        <v>500</v>
      </c>
    </row>
    <row r="4" spans="1:3" x14ac:dyDescent="0.25">
      <c r="A4" s="4" t="s">
        <v>5</v>
      </c>
      <c r="B4" s="14">
        <v>60</v>
      </c>
    </row>
    <row r="5" spans="1:3" x14ac:dyDescent="0.25">
      <c r="A5" s="4" t="s">
        <v>9</v>
      </c>
      <c r="B5" s="14">
        <v>25</v>
      </c>
      <c r="C5" s="10"/>
    </row>
    <row r="6" spans="1:3" x14ac:dyDescent="0.25">
      <c r="C6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Показатели</vt:lpstr>
      <vt:lpstr>KPI</vt:lpstr>
      <vt:lpstr>KPI Баллы</vt:lpstr>
      <vt:lpstr>Нормы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Булат</dc:creator>
  <cp:lastModifiedBy>Bulat Vasilev</cp:lastModifiedBy>
  <dcterms:created xsi:type="dcterms:W3CDTF">2015-06-05T18:17:20Z</dcterms:created>
  <dcterms:modified xsi:type="dcterms:W3CDTF">2025-08-07T20:59:59Z</dcterms:modified>
</cp:coreProperties>
</file>