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АП!$A$2:$K$2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АП!$A$2:$J$2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9" i="6" l="1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48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R113" i="6" s="1"/>
  <c r="G113" i="6" s="1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G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G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D113" i="6" s="1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D135" i="6" s="1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D154" i="6" s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F113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F154" i="6" s="1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F48" i="6" l="1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<sst xmlns="http://schemas.openxmlformats.org/spreadsheetml/2006/main" count="2606" uniqueCount="1102">
  <si>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</si>
  <si>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</si>
  <si>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</si>
  <si>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</si>
  <si>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</si>
  <si>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</si>
  <si>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</si>
  <si>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</si>
  <si>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</si>
  <si>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</si>
  <si>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</si>
  <si>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</si>
  <si>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</si>
  <si>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</si>
  <si>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</si>
  <si>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</si>
  <si>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</si>
  <si>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</si>
  <si>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</si>
  <si>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</si>
  <si>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</si>
  <si>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</si>
  <si>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</si>
  <si>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</si>
  <si>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</si>
  <si>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</si>
  <si>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</si>
  <si>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</si>
  <si>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</si>
  <si>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</si>
  <si>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</si>
  <si>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</si>
  <si>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</si>
  <si>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</si>
  <si>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</si>
  <si>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</si>
  <si>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</si>
  <si>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</si>
  <si>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</si>
  <si>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</si>
  <si>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</si>
  <si>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</si>
  <si>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</si>
  <si>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</si>
  <si>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</si>
  <si>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</si>
  <si>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</si>
  <si>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</si>
  <si>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</si>
  <si>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</si>
  <si>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</si>
  <si>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</si>
  <si>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</si>
  <si>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</si>
  <si>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</si>
  <si>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</si>
  <si>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</si>
  <si>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</si>
  <si>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</si>
  <si>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</si>
  <si>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</si>
  <si>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</si>
  <si>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</si>
  <si>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</si>
  <si>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</si>
  <si>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</si>
  <si>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</si>
  <si>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</si>
  <si>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</si>
  <si>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</si>
  <si>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</si>
  <si>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</si>
  <si>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</si>
  <si>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</si>
  <si>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</si>
  <si>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</si>
  <si>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</si>
  <si>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</si>
  <si>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</si>
  <si>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</si>
  <si>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</si>
  <si>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</si>
  <si>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</si>
  <si>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</si>
  <si>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</si>
  <si>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</si>
  <si>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</si>
  <si>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</si>
  <si>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</si>
  <si>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</si>
  <si>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</si>
  <si>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</si>
  <si>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</si>
  <si>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</si>
  <si>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</si>
  <si>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</si>
  <si>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</si>
  <si>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</si>
  <si>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</si>
  <si>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</si>
  <si>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</si>
  <si>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</si>
  <si>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</si>
  <si>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</si>
  <si>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</si>
  <si>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</si>
  <si>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</si>
  <si>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</si>
  <si>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</si>
  <si>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</si>
  <si>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</si>
  <si>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</si>
  <si>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</si>
  <si>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</si>
  <si>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</si>
  <si>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</si>
  <si>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</si>
  <si>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</si>
  <si>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</si>
  <si>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</si>
  <si>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</si>
  <si>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</si>
  <si>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</si>
  <si>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</si>
  <si>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</si>
  <si>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</si>
  <si>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</si>
  <si>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</si>
  <si>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</si>
  <si>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</si>
  <si>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</si>
  <si>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</si>
  <si>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</si>
  <si>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</si>
  <si>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</si>
  <si>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</si>
  <si>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</si>
  <si>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</si>
  <si>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</si>
  <si>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</si>
  <si>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</si>
  <si>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</si>
  <si>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</si>
  <si>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</si>
  <si>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</si>
  <si>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</si>
  <si>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</si>
  <si>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</si>
  <si>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</si>
  <si>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</si>
  <si>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</si>
  <si>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</si>
  <si>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</si>
  <si>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</si>
  <si>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</si>
  <si>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</si>
  <si>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</si>
  <si>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</si>
  <si>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</si>
  <si>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</si>
  <si>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</si>
  <si>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</si>
  <si>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</si>
  <si>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</si>
  <si>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</si>
  <si>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</si>
  <si>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</si>
  <si>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</si>
  <si>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</si>
  <si>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</si>
  <si>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</si>
  <si>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</si>
  <si>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</si>
  <si>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</si>
  <si>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</si>
  <si>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</si>
  <si>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</si>
  <si>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</si>
  <si>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</si>
  <si>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</si>
  <si>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</si>
  <si>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</si>
  <si>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</si>
  <si>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</si>
  <si>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</si>
  <si>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</si>
  <si>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</si>
  <si>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</si>
  <si>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</si>
  <si>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</si>
  <si>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</si>
  <si>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</si>
  <si>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</si>
  <si>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</si>
  <si>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</si>
  <si>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</si>
  <si>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</si>
  <si>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</si>
  <si>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</si>
  <si>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</si>
  <si>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</si>
  <si>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</si>
  <si>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</si>
  <si>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</si>
  <si>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</si>
  <si>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</si>
  <si>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</si>
  <si>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</si>
  <si>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</si>
  <si>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</si>
  <si>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</si>
  <si>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</si>
  <si>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</si>
  <si>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</si>
  <si>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</si>
  <si>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</si>
  <si>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</si>
  <si>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</si>
  <si>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</si>
  <si>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</si>
  <si>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</si>
  <si>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</si>
  <si>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</si>
  <si>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</si>
  <si>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</si>
  <si>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</si>
  <si>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</si>
  <si>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</si>
  <si>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</si>
  <si>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</si>
  <si>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</si>
  <si>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</si>
  <si>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</si>
  <si>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</si>
  <si>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</si>
  <si>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</si>
  <si>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</si>
  <si>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</si>
  <si>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</si>
  <si>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</si>
  <si>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</si>
  <si>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</si>
  <si>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</si>
  <si>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</si>
  <si>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</si>
  <si>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</si>
  <si>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</si>
  <si>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</si>
  <si>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</si>
  <si>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</si>
  <si>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</si>
  <si>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</si>
  <si>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</si>
  <si>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</si>
  <si>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</si>
  <si>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</si>
  <si>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</si>
  <si>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</si>
  <si>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</si>
  <si>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</si>
  <si>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</si>
  <si>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</si>
  <si>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</si>
  <si>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</si>
  <si>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</si>
  <si>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</si>
  <si>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</si>
  <si>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</si>
  <si>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</si>
  <si>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</si>
  <si>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</si>
  <si>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</si>
  <si>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</si>
  <si>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</si>
  <si>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</si>
  <si>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</si>
  <si>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</si>
  <si>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</si>
  <si>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</si>
  <si>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</si>
  <si>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</si>
  <si>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</si>
  <si>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</si>
  <si>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</si>
  <si>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</si>
  <si>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</si>
  <si>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</si>
  <si>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</si>
  <si>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</si>
  <si>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</si>
  <si>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</si>
  <si>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</si>
  <si>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</si>
  <si>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</si>
  <si>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</si>
  <si>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</si>
  <si>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</si>
  <si>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</si>
  <si>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</si>
  <si>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</si>
  <si>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</si>
  <si>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</si>
  <si>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</si>
  <si>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</si>
  <si>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</si>
  <si>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</si>
  <si>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</si>
  <si>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</si>
  <si>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</si>
  <si>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</si>
  <si>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</si>
  <si>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</si>
  <si>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</si>
  <si>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</si>
  <si>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</si>
  <si>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</si>
  <si>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</si>
  <si>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</si>
  <si>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</si>
  <si>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</si>
  <si>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</si>
  <si>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</si>
  <si>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</si>
  <si>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</si>
  <si>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</si>
  <si>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</si>
  <si>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</si>
  <si>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</si>
  <si>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</si>
  <si>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</si>
  <si>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</si>
  <si>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</si>
  <si>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</si>
  <si>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</si>
  <si>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</si>
  <si>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</si>
  <si>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</si>
  <si>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</si>
  <si>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</si>
  <si>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</si>
  <si>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</si>
  <si>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</si>
  <si>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</si>
  <si>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</si>
  <si>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</si>
  <si>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</si>
  <si>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</si>
  <si>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</si>
  <si>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</si>
  <si>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</si>
  <si>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</si>
  <si>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</si>
  <si>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</si>
  <si>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</si>
  <si>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</si>
  <si>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</si>
  <si>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</si>
  <si>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</si>
  <si>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</si>
  <si>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</si>
  <si>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</si>
  <si>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</si>
  <si>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</si>
  <si>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</si>
  <si>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</si>
  <si>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</si>
  <si>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</si>
  <si>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</si>
  <si>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</si>
  <si>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</si>
  <si>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</si>
  <si>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</si>
  <si>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</si>
  <si>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</si>
  <si>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</si>
  <si>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</si>
  <si>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</si>
  <si>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</si>
  <si>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</si>
  <si>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</si>
  <si>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</si>
  <si>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</si>
  <si>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</si>
  <si>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</si>
  <si>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</si>
  <si>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</si>
  <si>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</si>
  <si>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</si>
  <si>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</si>
  <si>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</si>
  <si>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</si>
  <si>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</si>
  <si>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</si>
  <si>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</si>
  <si>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</si>
  <si>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</si>
  <si>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</si>
  <si>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</si>
  <si>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</si>
  <si>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</si>
  <si>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</si>
  <si>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</si>
  <si>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</si>
  <si>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</si>
  <si>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</si>
  <si>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</si>
  <si>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</si>
  <si>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</si>
  <si>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</si>
  <si>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</si>
  <si>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</si>
  <si>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</si>
  <si>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</si>
  <si>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</si>
  <si>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</si>
  <si>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</si>
  <si>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</si>
  <si>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</si>
  <si>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</si>
  <si>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</si>
  <si>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</si>
  <si>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</si>
  <si>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</si>
  <si>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</si>
  <si>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</si>
  <si>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</si>
  <si>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</si>
  <si>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</si>
  <si>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</si>
  <si>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</si>
  <si>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</si>
  <si>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</si>
  <si>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</si>
  <si>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</si>
  <si>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</si>
  <si>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</si>
  <si>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</si>
  <si>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</si>
  <si>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</si>
  <si>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</si>
  <si>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</si>
  <si>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</si>
  <si>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</si>
  <si>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</si>
  <si>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</si>
  <si>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</si>
  <si>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</si>
  <si>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</si>
  <si>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</si>
  <si>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</si>
  <si>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</si>
  <si>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</si>
  <si>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</si>
  <si>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</si>
  <si>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</si>
  <si>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</si>
  <si>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</si>
  <si>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</si>
  <si>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</si>
  <si>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</si>
  <si>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</si>
  <si>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</si>
  <si>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</si>
  <si>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</si>
  <si>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</si>
  <si>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</si>
  <si>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</si>
  <si>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</si>
  <si>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</si>
  <si>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</si>
  <si>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</si>
  <si>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</si>
  <si>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</si>
  <si>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</si>
  <si>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</si>
  <si>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</si>
  <si>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</si>
  <si>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</si>
  <si>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</si>
  <si>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</si>
  <si>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</si>
  <si>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</si>
  <si>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</si>
  <si>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</si>
  <si>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</si>
  <si>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</si>
  <si>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</si>
  <si>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</si>
  <si>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</si>
  <si>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</si>
  <si>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</si>
  <si>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</si>
  <si>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</si>
  <si>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</si>
  <si>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</si>
  <si>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</si>
  <si>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</si>
  <si>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</si>
  <si>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</si>
  <si>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</si>
  <si>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</si>
  <si>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</si>
  <si>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</si>
  <si>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</si>
  <si>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</si>
  <si>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</si>
  <si>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</si>
  <si>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</si>
  <si>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</si>
  <si>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</si>
  <si>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</si>
  <si>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</si>
  <si>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</si>
  <si>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</si>
  <si>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</si>
  <si>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</si>
  <si>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</si>
  <si>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</si>
  <si>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</si>
  <si>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</si>
  <si>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</si>
  <si>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</si>
  <si>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</si>
  <si>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</si>
  <si>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</si>
  <si>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</si>
  <si>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</si>
  <si>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</si>
  <si>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</si>
  <si>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</si>
  <si>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</si>
  <si>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</si>
  <si>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</si>
  <si>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</si>
  <si>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</si>
  <si>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</si>
  <si>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</si>
  <si>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</si>
  <si>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</si>
  <si>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</si>
  <si>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</si>
  <si>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</si>
  <si>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</si>
  <si>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</si>
  <si>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</si>
  <si>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</si>
  <si>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</si>
  <si>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</si>
  <si>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</si>
  <si>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</si>
  <si>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</si>
  <si>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</si>
  <si>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</si>
  <si>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</si>
  <si>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</si>
  <si>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</si>
  <si>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</si>
  <si>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</si>
  <si>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</si>
  <si>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</si>
  <si>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</si>
  <si>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</si>
  <si>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</si>
  <si>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</si>
  <si>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</si>
  <si>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</si>
  <si>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</si>
  <si>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</si>
  <si>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</si>
  <si>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</si>
  <si>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</si>
  <si>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</si>
  <si>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</si>
  <si>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</si>
  <si>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</si>
  <si>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</si>
  <si>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</si>
  <si>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</si>
  <si>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</si>
  <si>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</si>
  <si>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</si>
  <si>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</si>
  <si>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</si>
  <si>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</si>
  <si>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</si>
  <si>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</si>
  <si>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</si>
  <si>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</si>
  <si>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</si>
  <si>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</si>
  <si>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</si>
  <si>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</si>
  <si>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</si>
  <si>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</si>
  <si>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</si>
  <si>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</si>
  <si>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</si>
  <si>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</si>
  <si>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</si>
  <si>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</si>
  <si>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</si>
  <si>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</si>
  <si>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</si>
  <si>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</si>
  <si>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</si>
  <si>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</si>
  <si>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</si>
  <si>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</si>
  <si>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</si>
  <si>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</si>
  <si>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</si>
  <si>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</si>
  <si>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</si>
  <si>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</si>
  <si>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</si>
  <si>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</si>
  <si>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</si>
  <si>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</si>
  <si>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</si>
  <si>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</si>
  <si>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</si>
  <si>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</si>
  <si>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</si>
  <si>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</si>
  <si>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</si>
  <si>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</si>
  <si>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</si>
  <si>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</si>
  <si>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</si>
  <si>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</si>
  <si>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</si>
  <si>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</si>
  <si>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</si>
  <si>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</si>
  <si>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</si>
  <si>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</si>
  <si>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</si>
  <si>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</si>
  <si>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</si>
  <si>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</si>
  <si>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</si>
  <si>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</si>
  <si>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</si>
  <si>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</si>
  <si>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</si>
  <si>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</si>
  <si>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</si>
  <si>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</si>
  <si>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</si>
  <si>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</si>
  <si>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</si>
  <si>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</si>
  <si>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</si>
  <si>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</si>
  <si>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</si>
  <si>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</si>
  <si>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</si>
  <si>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</si>
  <si>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</si>
  <si>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</si>
  <si>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</si>
  <si>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</si>
  <si>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</si>
  <si>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</si>
  <si>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</si>
  <si>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</si>
  <si>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</si>
  <si>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</si>
  <si>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</si>
  <si>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</si>
  <si>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</si>
  <si>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</si>
  <si>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</si>
  <si>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</si>
  <si>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</si>
  <si>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</si>
  <si>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</si>
  <si>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</si>
  <si>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</si>
  <si>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</si>
  <si>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</si>
  <si>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</si>
  <si>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</si>
  <si>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</si>
  <si>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</si>
  <si>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</si>
  <si>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</si>
  <si>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</si>
  <si>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</si>
  <si>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</si>
  <si>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</si>
  <si>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</si>
  <si>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</si>
  <si>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</si>
  <si>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</si>
  <si>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</si>
  <si>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</si>
  <si>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</si>
  <si>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</si>
  <si>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</si>
  <si>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</si>
  <si>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</si>
  <si>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</si>
  <si>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</si>
  <si>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</si>
  <si>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</si>
  <si>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</si>
  <si>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</si>
  <si>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</si>
  <si>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</si>
  <si>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</si>
  <si>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</si>
  <si>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</si>
  <si>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</si>
  <si>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</si>
  <si>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</si>
  <si>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</si>
  <si>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</si>
  <si>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</si>
  <si>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</si>
  <si>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</si>
  <si>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</si>
  <si>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</si>
  <si>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</si>
  <si>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</si>
  <si>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</si>
  <si>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</si>
  <si>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</si>
  <si>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</si>
  <si>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</si>
  <si>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</si>
  <si>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</si>
  <si>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</si>
  <si>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</si>
  <si>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</si>
  <si>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</si>
  <si>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</si>
  <si>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</si>
  <si>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</si>
  <si>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</si>
  <si>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</si>
  <si>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</si>
  <si>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</si>
  <si>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</si>
  <si>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</si>
  <si>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</si>
  <si>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</si>
  <si>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</si>
  <si>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</si>
  <si>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</si>
  <si>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</si>
  <si>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</si>
  <si>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</si>
  <si>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</si>
  <si>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</si>
  <si>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</si>
  <si>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</si>
  <si>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</si>
  <si>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</si>
  <si>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</si>
  <si>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</si>
  <si>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</si>
  <si>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</si>
  <si>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</si>
  <si>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</si>
  <si>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</si>
  <si>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</si>
  <si>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</si>
  <si>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</si>
  <si>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</si>
  <si>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</si>
  <si>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</si>
  <si>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</si>
  <si>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</si>
  <si>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</si>
  <si>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</si>
  <si>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</si>
  <si>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</si>
  <si>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</si>
  <si>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</si>
  <si>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</si>
  <si>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</si>
  <si>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</si>
  <si>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</si>
  <si>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</si>
  <si>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</si>
  <si>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</si>
  <si>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</si>
  <si>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</si>
  <si>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</si>
  <si>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</si>
  <si>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</si>
  <si>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</si>
  <si>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</si>
  <si>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</si>
  <si>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</si>
  <si>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</si>
  <si>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</si>
  <si>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</si>
  <si>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</si>
  <si>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</si>
  <si>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</si>
  <si>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</si>
  <si>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</si>
  <si>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</si>
  <si>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</si>
  <si>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</si>
  <si>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</si>
  <si>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</si>
  <si>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</si>
  <si>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</si>
  <si>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</si>
  <si>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</si>
  <si>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</si>
  <si>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</si>
  <si>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</si>
  <si>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</si>
  <si>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</si>
  <si>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</si>
  <si>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</si>
  <si>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</si>
  <si>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</si>
  <si>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</si>
  <si>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</si>
  <si>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</si>
  <si>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</si>
  <si>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</si>
  <si>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</si>
  <si>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</si>
  <si>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</si>
  <si>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</si>
  <si>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</si>
  <si>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</si>
  <si>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</si>
  <si>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</si>
  <si>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</si>
  <si>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</si>
  <si>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</si>
  <si>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</si>
  <si>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</si>
  <si>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</si>
  <si>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</si>
  <si>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</si>
  <si>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</si>
  <si>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</si>
  <si>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</si>
  <si>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</si>
  <si>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</si>
  <si>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</si>
  <si>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</si>
  <si>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</si>
  <si>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</si>
  <si>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</si>
  <si>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</si>
  <si>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</si>
  <si>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</si>
  <si>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</si>
  <si>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</si>
  <si>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</si>
  <si>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</si>
  <si>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</si>
  <si>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</si>
  <si>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</si>
  <si>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</si>
  <si>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</si>
  <si>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</si>
  <si>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</si>
  <si>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</si>
  <si>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</si>
  <si>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</si>
  <si>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</si>
  <si>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</si>
  <si>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</si>
  <si>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</si>
  <si>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</si>
  <si>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</si>
  <si>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</si>
  <si>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</si>
  <si>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</si>
  <si>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</si>
  <si>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</si>
  <si>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</si>
  <si>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</si>
  <si>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</si>
  <si>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</si>
  <si>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</si>
  <si>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</si>
  <si>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</si>
  <si>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</si>
  <si>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</si>
  <si>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</si>
  <si>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</si>
  <si>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</si>
  <si>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</si>
  <si>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</si>
  <si>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</si>
  <si>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</si>
  <si>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</si>
  <si>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</si>
  <si>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</si>
  <si>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</si>
  <si>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</si>
  <si>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</si>
  <si>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</si>
  <si>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</si>
  <si>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</si>
  <si>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</si>
  <si>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</si>
  <si>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</si>
  <si>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</si>
  <si>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</si>
  <si>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</si>
  <si>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</si>
  <si>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</si>
  <si>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</si>
  <si>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</si>
  <si>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</si>
  <si>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</si>
  <si>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</si>
  <si>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</si>
  <si>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</si>
  <si>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</si>
  <si>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</si>
  <si>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</si>
  <si>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</si>
  <si>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</si>
  <si>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</si>
  <si>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</si>
  <si>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</si>
  <si>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</si>
  <si>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</si>
  <si>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</si>
  <si>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</si>
  <si>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</si>
  <si>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</si>
  <si>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</si>
  <si>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</si>
  <si>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</si>
  <si>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</si>
  <si>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</si>
  <si>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</si>
  <si>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</si>
  <si>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</si>
  <si>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</si>
  <si>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</si>
  <si>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</si>
  <si>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</si>
  <si>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</si>
  <si>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</si>
  <si>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</si>
  <si>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</si>
  <si>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</si>
  <si>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</si>
  <si>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</si>
  <si>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</si>
  <si>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</si>
  <si>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</si>
  <si>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</si>
  <si>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</si>
  <si>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</si>
  <si>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</si>
  <si>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</si>
  <si>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</si>
  <si>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</si>
  <si>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</si>
  <si>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</si>
  <si>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</si>
  <si>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</si>
  <si>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</si>
  <si>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</si>
  <si>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</si>
  <si>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</si>
  <si>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</si>
  <si>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</si>
  <si>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</si>
  <si>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</si>
  <si>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</si>
  <si>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</si>
  <si>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</si>
  <si>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</si>
  <si>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</si>
  <si>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</si>
  <si>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</si>
  <si>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</si>
  <si>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</si>
  <si>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</si>
  <si>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</si>
  <si>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</si>
  <si>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</si>
  <si>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</si>
  <si>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</si>
  <si>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</si>
  <si>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</si>
  <si>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</si>
  <si>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</si>
  <si>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</si>
  <si>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</si>
  <si>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</si>
  <si>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</si>
  <si>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</si>
  <si>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</si>
  <si>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</si>
  <si>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</si>
  <si>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</si>
  <si>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</si>
  <si>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</si>
  <si>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</si>
  <si>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</si>
  <si>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</si>
  <si>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</si>
  <si>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</si>
  <si>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</si>
  <si>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</si>
  <si>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</si>
  <si>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</si>
  <si>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</si>
  <si>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</si>
  <si>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</si>
  <si>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</si>
  <si>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</si>
  <si>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</si>
  <si>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</si>
  <si>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</si>
  <si>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</si>
  <si>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</si>
  <si>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</si>
  <si>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</si>
  <si>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</si>
  <si>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</si>
  <si>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</si>
  <si>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</si>
  <si>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</si>
  <si>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</si>
  <si>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</si>
  <si>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</si>
  <si>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</si>
  <si>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</si>
  <si>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</si>
  <si>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</si>
  <si>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</si>
  <si>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</si>
  <si>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</si>
  <si>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</si>
  <si>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</si>
  <si>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</si>
  <si>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</si>
  <si>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</si>
  <si>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</si>
  <si>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</si>
  <si>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</si>
  <si>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</si>
  <si>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</si>
  <si>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</si>
  <si>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</si>
  <si>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</si>
  <si>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</si>
  <si>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</si>
  <si>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</si>
  <si>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</si>
  <si>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</si>
  <si>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</si>
  <si>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</si>
  <si>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</si>
  <si>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</si>
  <si>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</si>
  <si>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</si>
  <si>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</si>
  <si>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</si>
  <si>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</si>
  <si>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</si>
  <si>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</si>
  <si>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</si>
  <si>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</si>
  <si>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</si>
  <si>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</si>
  <si>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</si>
  <si>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</si>
  <si>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</si>
  <si>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</si>
  <si>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</si>
  <si>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</si>
  <si>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</si>
  <si>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</si>
  <si>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</si>
  <si>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префікс</t>
  </si>
  <si>
    <t>префікс_вулиці</t>
  </si>
  <si>
    <t>2</t>
  </si>
  <si>
    <t>Перова</t>
  </si>
  <si>
    <t>32</t>
  </si>
  <si>
    <t>17/52 а</t>
  </si>
  <si>
    <t>62</t>
  </si>
  <si>
    <t>Берковецька</t>
  </si>
  <si>
    <t>Бориспільська</t>
  </si>
  <si>
    <t>4</t>
  </si>
  <si>
    <t>Борщагівська</t>
  </si>
  <si>
    <t>195/43</t>
  </si>
  <si>
    <t>м. Харків, Салтовское (вул. Героїв Праці, 24-А)</t>
  </si>
  <si>
    <t>м. Одеса, вул. Рішельєвська, 11</t>
  </si>
  <si>
    <t>вул.</t>
  </si>
  <si>
    <t>буль</t>
  </si>
  <si>
    <t>Хмельницького</t>
  </si>
  <si>
    <t>м. Київ, шосе Столичне,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</si>
</sst>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2" fillId="0" borderId="0"/>
  </cellStyleXfs>
  <cellXfs count="253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8" borderId="55" xfId="5" applyFont="1" applyFill="1" applyBorder="1" applyAlignment="1">
      <alignment horizontal="center" vertical="center"/>
    </xf>
    <xf numFmtId="0" fontId="18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0" fontId="18" fillId="0" borderId="0" xfId="5" applyAlignment="1">
      <alignment horizontal="center"/>
    </xf>
    <xf numFmtId="49" fontId="23" fillId="0" borderId="0" xfId="0" applyNumberFormat="1" applyFont="1" applyAlignment="1">
      <alignment horizontal="center" vertical="center"/>
    </xf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L9"/>
  <sheetViews>
    <sheetView tabSelected="1" topLeftCell="B1" zoomScale="115" zoomScaleNormal="115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E19" sqref="E19"/>
    </sheetView>
  </sheetViews>
  <sheetFormatPr defaultColWidth="8.85546875" defaultRowHeight="15"/>
  <cols>
    <col min="1" max="1" width="4" style="244" customWidth="1"/>
    <col min="2" max="2" width="5.140625" style="246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1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2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2">
      <c r="B3" s="245">
        <v>1044</v>
      </c>
      <c r="C3" s="224" t="s">
        <v>1030</v>
      </c>
      <c r="D3" s="224" t="s">
        <v>1099</v>
      </c>
      <c r="E3" s="224" t="s">
        <v>1087</v>
      </c>
      <c r="F3" s="224" t="s">
        <v>1088</v>
      </c>
      <c r="G3" s="224">
        <v>1</v>
      </c>
      <c r="H3" s="219">
        <v>1</v>
      </c>
      <c r="I3" s="220" t="s">
        <v>290</v>
      </c>
      <c r="J3" s="222" t="s">
        <v>291</v>
      </c>
      <c r="K3" s="252"/>
    </row>
    <row r="4" spans="1:12">
      <c r="B4" s="245">
        <v>1045</v>
      </c>
      <c r="C4" s="224" t="s">
        <v>1030</v>
      </c>
      <c r="D4" s="224" t="s">
        <v>1099</v>
      </c>
      <c r="E4" s="224" t="s">
        <v>1037</v>
      </c>
      <c r="F4" s="224" t="s">
        <v>1086</v>
      </c>
      <c r="G4" s="224">
        <v>1</v>
      </c>
      <c r="H4" s="219">
        <v>1</v>
      </c>
      <c r="I4" s="220" t="s">
        <v>334</v>
      </c>
      <c r="J4" s="222" t="s">
        <v>335</v>
      </c>
      <c r="K4" s="252"/>
    </row>
    <row r="5" spans="1:12">
      <c r="B5" s="245">
        <v>1046</v>
      </c>
      <c r="C5" s="224" t="s">
        <v>1030</v>
      </c>
      <c r="D5" s="224" t="s">
        <v>1098</v>
      </c>
      <c r="E5" s="224" t="s">
        <v>1100</v>
      </c>
      <c r="F5" s="224" t="s">
        <v>1089</v>
      </c>
      <c r="G5" s="224">
        <v>1</v>
      </c>
      <c r="H5" s="219">
        <v>1</v>
      </c>
      <c r="I5" s="220" t="s">
        <v>619</v>
      </c>
      <c r="J5" s="222" t="s">
        <v>907</v>
      </c>
      <c r="K5" s="252"/>
    </row>
    <row r="6" spans="1:12">
      <c r="B6" s="245">
        <v>1047</v>
      </c>
      <c r="C6" s="224" t="s">
        <v>1030</v>
      </c>
      <c r="D6" s="224" t="s">
        <v>1098</v>
      </c>
      <c r="E6" s="224" t="s">
        <v>1100</v>
      </c>
      <c r="F6" s="224" t="s">
        <v>1090</v>
      </c>
      <c r="G6" s="224">
        <v>1</v>
      </c>
      <c r="H6" s="219">
        <v>1</v>
      </c>
      <c r="I6" s="220" t="s">
        <v>673</v>
      </c>
      <c r="J6" s="222" t="s">
        <v>827</v>
      </c>
      <c r="K6" s="252"/>
    </row>
    <row r="7" spans="1:12">
      <c r="B7" s="245">
        <v>1048</v>
      </c>
      <c r="C7" s="224" t="s">
        <v>1030</v>
      </c>
      <c r="D7" s="224" t="s">
        <v>1098</v>
      </c>
      <c r="E7" s="224" t="s">
        <v>1091</v>
      </c>
      <c r="F7" s="224">
        <v>6</v>
      </c>
      <c r="G7" s="224">
        <v>1</v>
      </c>
      <c r="H7" s="219">
        <v>1</v>
      </c>
      <c r="I7" s="220" t="s">
        <v>292</v>
      </c>
      <c r="J7" s="222" t="s">
        <v>293</v>
      </c>
      <c r="K7" s="252"/>
    </row>
    <row r="8" spans="1:12">
      <c r="B8" s="245">
        <v>1049</v>
      </c>
      <c r="C8" s="224" t="s">
        <v>1030</v>
      </c>
      <c r="D8" s="224" t="s">
        <v>1098</v>
      </c>
      <c r="E8" s="224" t="s">
        <v>1092</v>
      </c>
      <c r="F8" s="224" t="s">
        <v>1093</v>
      </c>
      <c r="G8" s="224">
        <v>1</v>
      </c>
      <c r="H8" s="219">
        <v>1</v>
      </c>
      <c r="I8" s="220" t="s">
        <v>620</v>
      </c>
      <c r="J8" s="222" t="s">
        <v>908</v>
      </c>
      <c r="K8" s="252"/>
    </row>
    <row r="9" spans="1:12">
      <c r="B9" s="245">
        <v>1050</v>
      </c>
      <c r="C9" s="224" t="s">
        <v>1030</v>
      </c>
      <c r="D9" s="224" t="s">
        <v>1098</v>
      </c>
      <c r="E9" s="224" t="s">
        <v>1094</v>
      </c>
      <c r="F9" s="224" t="s">
        <v>1095</v>
      </c>
      <c r="G9" s="224">
        <v>1</v>
      </c>
      <c r="H9" s="219">
        <v>1</v>
      </c>
      <c r="I9" s="220" t="s">
        <v>120</v>
      </c>
      <c r="J9" s="222" t="s">
        <v>121</v>
      </c>
      <c r="K9" s="252"/>
    </row>
  </sheetData>
  <autoFilter ref="A2:K2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95" activePane="bottomRight" state="frozen"/>
      <selection pane="topRight" activeCell="C1" sqref="C1"/>
      <selection pane="bottomLeft" activeCell="A2" sqref="A2"/>
      <selection pane="bottomRight" activeCell="F113" sqref="F113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1084</v>
      </c>
      <c r="D2" s="249" t="s">
        <v>1057</v>
      </c>
      <c r="E2" s="249" t="s">
        <v>1085</v>
      </c>
      <c r="F2" s="249" t="s">
        <v>1035</v>
      </c>
      <c r="G2" s="249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48" t="s">
        <v>1030</v>
      </c>
      <c r="E3" s="248" t="s">
        <v>1031</v>
      </c>
      <c r="F3" s="248" t="s">
        <v>1032</v>
      </c>
      <c r="G3" s="248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48" t="s">
        <v>1036</v>
      </c>
      <c r="E4" s="248" t="s">
        <v>1031</v>
      </c>
      <c r="F4" s="248" t="s">
        <v>1037</v>
      </c>
      <c r="G4" s="248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48" t="s">
        <v>1047</v>
      </c>
      <c r="E5" s="248" t="s">
        <v>1031</v>
      </c>
      <c r="F5" s="248" t="s">
        <v>1038</v>
      </c>
      <c r="G5" s="248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48" t="s">
        <v>1048</v>
      </c>
      <c r="E6" s="248" t="s">
        <v>1060</v>
      </c>
      <c r="F6" s="248" t="s">
        <v>1062</v>
      </c>
      <c r="G6" s="248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48" t="s">
        <v>1049</v>
      </c>
      <c r="E7" s="248" t="s">
        <v>1064</v>
      </c>
      <c r="F7" s="248" t="s">
        <v>1061</v>
      </c>
      <c r="G7" s="248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48" t="s">
        <v>1066</v>
      </c>
      <c r="E8" s="248" t="s">
        <v>1064</v>
      </c>
      <c r="F8" s="248" t="s">
        <v>1056</v>
      </c>
      <c r="G8" s="248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48" t="s">
        <v>1050</v>
      </c>
      <c r="E9" s="248" t="s">
        <v>1031</v>
      </c>
      <c r="F9" s="248" t="s">
        <v>1039</v>
      </c>
      <c r="G9" s="248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48" t="s">
        <v>1050</v>
      </c>
      <c r="E10" s="248" t="s">
        <v>1031</v>
      </c>
      <c r="F10" s="248" t="s">
        <v>1040</v>
      </c>
      <c r="G10" s="248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48" t="s">
        <v>1050</v>
      </c>
      <c r="E11" s="248" t="s">
        <v>1064</v>
      </c>
      <c r="F11" s="248" t="s">
        <v>1068</v>
      </c>
      <c r="G11" s="248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48" t="s">
        <v>1051</v>
      </c>
      <c r="E12" s="248" t="s">
        <v>1031</v>
      </c>
      <c r="F12" s="248" t="s">
        <v>1041</v>
      </c>
      <c r="G12" s="248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0" t="s">
        <v>1052</v>
      </c>
      <c r="E13" s="250" t="s">
        <v>1031</v>
      </c>
      <c r="F13" s="250" t="s">
        <v>1042</v>
      </c>
      <c r="G13" s="250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48" t="s">
        <v>1053</v>
      </c>
      <c r="E14" s="248" t="s">
        <v>1031</v>
      </c>
      <c r="F14" s="248" t="s">
        <v>1072</v>
      </c>
      <c r="G14" s="248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48" t="s">
        <v>1054</v>
      </c>
      <c r="E15" s="248" t="s">
        <v>1031</v>
      </c>
      <c r="F15" s="248" t="s">
        <v>1043</v>
      </c>
      <c r="G15" s="248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48" t="s">
        <v>1055</v>
      </c>
      <c r="E16" s="248" t="s">
        <v>1031</v>
      </c>
      <c r="F16" s="248" t="s">
        <v>1044</v>
      </c>
      <c r="G16" s="248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48" t="str">
        <f>MID(C48,4,LEN(C48)-3)</f>
        <v>Вінниця</v>
      </c>
      <c r="E48" s="248" t="str">
        <f>MID(B48,  SEARCH(",",B48) + 2, SEARCH(",", B48, SEARCH(",",B48)+1) - SEARCH(",",B48) - 2)</f>
        <v>вул. Пирогова</v>
      </c>
      <c r="F48" s="248" t="str">
        <f>MID(E48,SEARCH(" ", E48,1)+1, LEN(E48)-SEARCH(" ", E48,1)+1)</f>
        <v>Пирогова</v>
      </c>
      <c r="G48" s="248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47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48" t="str">
        <f t="shared" ref="D49:D112" si="7">MID(C49,4,LEN(C49)-3)</f>
        <v>Вінниця</v>
      </c>
      <c r="E49" s="248" t="str">
        <f t="shared" ref="E49:E112" si="8">MID(B49,  SEARCH(",",B49) + 2, SEARCH(",", B49, SEARCH(",",B49)+1) - SEARCH(",",B49) - 2)</f>
        <v>вул. Привокзальна</v>
      </c>
      <c r="F49" s="248" t="str">
        <f t="shared" ref="F49:F112" si="9">MID(E49,SEARCH(" ", E49,1)+1, LEN(E49)-SEARCH(" ", E49,1)+1)</f>
        <v>Привокзальна</v>
      </c>
      <c r="G49" s="248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47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48" t="str">
        <f t="shared" si="7"/>
        <v>Вінниця</v>
      </c>
      <c r="E50" s="248" t="str">
        <f t="shared" si="8"/>
        <v>вул. Хмельницьке шосе</v>
      </c>
      <c r="F50" s="248" t="str">
        <f t="shared" si="9"/>
        <v>Хмельницьке шосе</v>
      </c>
      <c r="G50" s="248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47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48" t="str">
        <f t="shared" si="7"/>
        <v>Дніпро</v>
      </c>
      <c r="E51" s="248" t="str">
        <f t="shared" si="8"/>
        <v>вул. Березинська</v>
      </c>
      <c r="F51" s="248" t="str">
        <f t="shared" si="9"/>
        <v>Березинська</v>
      </c>
      <c r="G51" s="248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47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48" t="str">
        <f t="shared" si="7"/>
        <v>Дніпро</v>
      </c>
      <c r="E52" s="248" t="str">
        <f t="shared" si="8"/>
        <v>вул. Запорізьке шосе</v>
      </c>
      <c r="F52" s="248" t="str">
        <f t="shared" si="9"/>
        <v>Запорізьке шосе</v>
      </c>
      <c r="G52" s="248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47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48" t="str">
        <f t="shared" si="7"/>
        <v>Дніпро</v>
      </c>
      <c r="E53" s="248" t="str">
        <f t="shared" si="8"/>
        <v>вул. Ливарна</v>
      </c>
      <c r="F53" s="248" t="str">
        <f t="shared" si="9"/>
        <v>Ливарна</v>
      </c>
      <c r="G53" s="248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47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48" t="str">
        <f t="shared" si="7"/>
        <v>Дніпро</v>
      </c>
      <c r="E54" s="248" t="str">
        <f t="shared" si="8"/>
        <v>вул. Мечникова</v>
      </c>
      <c r="F54" s="248" t="str">
        <f t="shared" si="9"/>
        <v>Мечникова</v>
      </c>
      <c r="G54" s="248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47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48" t="str">
        <f t="shared" si="7"/>
        <v>Дніпро</v>
      </c>
      <c r="E55" s="248" t="str">
        <f t="shared" si="8"/>
        <v>ул. Барикадна 16</v>
      </c>
      <c r="F55" s="248" t="str">
        <f t="shared" si="9"/>
        <v>Барикадна 16</v>
      </c>
      <c r="G55" s="248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47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48" t="str">
        <f t="shared" si="7"/>
        <v>Дніпро</v>
      </c>
      <c r="E56" s="248" t="str">
        <f t="shared" si="8"/>
        <v>вул. Молодогвардійська</v>
      </c>
      <c r="F56" s="248" t="str">
        <f t="shared" si="9"/>
        <v>Молодогвардійська</v>
      </c>
      <c r="G56" s="248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47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48" t="str">
        <f t="shared" si="7"/>
        <v>Дніпро</v>
      </c>
      <c r="E57" s="248" t="str">
        <f t="shared" si="8"/>
        <v>вул. Січеславська Набережна</v>
      </c>
      <c r="F57" s="248" t="str">
        <f t="shared" si="9"/>
        <v>Січеславська Набережна</v>
      </c>
      <c r="G57" s="248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47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48" t="str">
        <f t="shared" si="7"/>
        <v>Дніпро</v>
      </c>
      <c r="E58" s="248" t="str">
        <f t="shared" si="8"/>
        <v>вул. Титова</v>
      </c>
      <c r="F58" s="248" t="str">
        <f t="shared" si="9"/>
        <v>Титова</v>
      </c>
      <c r="G58" s="248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47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48" t="str">
        <f t="shared" si="7"/>
        <v>Дніпро</v>
      </c>
      <c r="E59" s="248" t="str">
        <f t="shared" si="8"/>
        <v>вул. Харківська</v>
      </c>
      <c r="F59" s="248" t="str">
        <f t="shared" si="9"/>
        <v>Харківська</v>
      </c>
      <c r="G59" s="248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47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48" t="str">
        <f t="shared" si="7"/>
        <v>Дніпро</v>
      </c>
      <c r="E60" s="248" t="str">
        <f t="shared" si="8"/>
        <v>пр-т Д. Яворницького</v>
      </c>
      <c r="F60" s="248" t="str">
        <f t="shared" si="9"/>
        <v>Д. Яворницького</v>
      </c>
      <c r="G60" s="248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47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48" t="str">
        <f t="shared" si="7"/>
        <v>Дніпро</v>
      </c>
      <c r="E61" s="248" t="str">
        <f t="shared" si="8"/>
        <v>пр-т Д. Яворницького</v>
      </c>
      <c r="F61" s="248" t="str">
        <f t="shared" si="9"/>
        <v>Д. Яворницького</v>
      </c>
      <c r="G61" s="248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47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48" t="str">
        <f t="shared" si="7"/>
        <v>Дніпро</v>
      </c>
      <c r="E62" s="248" t="str">
        <f t="shared" si="8"/>
        <v>пр-т Слобожанський</v>
      </c>
      <c r="F62" s="248" t="str">
        <f t="shared" si="9"/>
        <v>Слобожанський</v>
      </c>
      <c r="G62" s="248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47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48" t="str">
        <f t="shared" si="7"/>
        <v>Житомир</v>
      </c>
      <c r="E63" s="248" t="str">
        <f t="shared" si="8"/>
        <v>вул. Київська</v>
      </c>
      <c r="F63" s="248" t="str">
        <f t="shared" si="9"/>
        <v>Київська</v>
      </c>
      <c r="G63" s="248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47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48" t="str">
        <f t="shared" si="7"/>
        <v>Житомир</v>
      </c>
      <c r="E64" s="248" t="str">
        <f t="shared" si="8"/>
        <v>вул. Перемоги</v>
      </c>
      <c r="F64" s="248" t="str">
        <f t="shared" si="9"/>
        <v>Перемоги</v>
      </c>
      <c r="G64" s="248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47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48" t="str">
        <f t="shared" si="7"/>
        <v>Запоріжжя</v>
      </c>
      <c r="E65" s="248" t="str">
        <f t="shared" si="8"/>
        <v>вул. Запорізька</v>
      </c>
      <c r="F65" s="248" t="str">
        <f t="shared" si="9"/>
        <v>Запорізька</v>
      </c>
      <c r="G65" s="248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47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48" t="str">
        <f t="shared" si="7"/>
        <v>Запоріжжя</v>
      </c>
      <c r="E66" s="248" t="str">
        <f t="shared" si="8"/>
        <v>вул. Почтова</v>
      </c>
      <c r="F66" s="248" t="str">
        <f t="shared" si="9"/>
        <v>Почтова</v>
      </c>
      <c r="G66" s="248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47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48" t="str">
        <f t="shared" si="7"/>
        <v>Запоріжжя</v>
      </c>
      <c r="E67" s="248" t="str">
        <f t="shared" si="8"/>
        <v>вул. Сталеварів</v>
      </c>
      <c r="F67" s="248" t="str">
        <f t="shared" si="9"/>
        <v>Сталеварів</v>
      </c>
      <c r="G67" s="248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47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48" t="str">
        <f t="shared" si="7"/>
        <v>Запоріжжя</v>
      </c>
      <c r="E68" s="248" t="str">
        <f t="shared" si="8"/>
        <v>пр-т Соборний</v>
      </c>
      <c r="F68" s="248" t="str">
        <f t="shared" si="9"/>
        <v>Соборний</v>
      </c>
      <c r="G68" s="248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47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48" t="str">
        <f t="shared" si="7"/>
        <v>Запоріжжя</v>
      </c>
      <c r="E69" s="248" t="str">
        <f t="shared" si="8"/>
        <v>пр-т Соборний</v>
      </c>
      <c r="F69" s="248" t="str">
        <f t="shared" si="9"/>
        <v>Соборний</v>
      </c>
      <c r="G69" s="248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47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48" t="str">
        <f t="shared" si="7"/>
        <v>Запоріжжя</v>
      </c>
      <c r="E70" s="248" t="str">
        <f t="shared" si="8"/>
        <v>пр-т Соборний</v>
      </c>
      <c r="F70" s="248" t="str">
        <f t="shared" si="9"/>
        <v>Соборний</v>
      </c>
      <c r="G70" s="248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47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48" t="str">
        <f t="shared" si="7"/>
        <v>Івано-Франківськ</v>
      </c>
      <c r="E71" s="248" t="str">
        <f t="shared" si="8"/>
        <v>вул. Івасюка</v>
      </c>
      <c r="F71" s="248" t="str">
        <f t="shared" si="9"/>
        <v>Івасюка</v>
      </c>
      <c r="G71" s="248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47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48" t="str">
        <f t="shared" si="7"/>
        <v>Івано-Франківськ</v>
      </c>
      <c r="E72" s="248" t="str">
        <f t="shared" si="8"/>
        <v xml:space="preserve"> вул.Мельника</v>
      </c>
      <c r="F72" s="248" t="str">
        <f t="shared" si="9"/>
        <v>вул.Мельника</v>
      </c>
      <c r="G72" s="248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47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48" t="str">
        <f t="shared" si="7"/>
        <v>Івано-Франківськ</v>
      </c>
      <c r="E73" s="248" t="str">
        <f t="shared" si="8"/>
        <v>площа Міцькевича</v>
      </c>
      <c r="F73" s="248" t="str">
        <f t="shared" si="9"/>
        <v>Міцькевича</v>
      </c>
      <c r="G73" s="248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47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48" t="str">
        <f t="shared" si="7"/>
        <v>Кам’янець-Подільський</v>
      </c>
      <c r="E74" s="248" t="str">
        <f t="shared" si="8"/>
        <v>вул. Соборна</v>
      </c>
      <c r="F74" s="248" t="str">
        <f t="shared" si="9"/>
        <v>Соборна</v>
      </c>
      <c r="G74" s="248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47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48" t="str">
        <f t="shared" si="7"/>
        <v>Кам'янець-Подільський</v>
      </c>
      <c r="E75" s="248" t="str">
        <f t="shared" si="8"/>
        <v>вул. Лесі Українки</v>
      </c>
      <c r="F75" s="248" t="str">
        <f t="shared" si="9"/>
        <v>Лесі Українки</v>
      </c>
      <c r="G75" s="248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47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48" t="str">
        <f t="shared" si="7"/>
        <v>Кам'янець-Подільський</v>
      </c>
      <c r="E76" s="248" t="str">
        <f t="shared" si="8"/>
        <v>вул. Хмельницьке шосе</v>
      </c>
      <c r="F76" s="248" t="str">
        <f t="shared" si="9"/>
        <v>Хмельницьке шосе</v>
      </c>
      <c r="G76" s="248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47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48" t="str">
        <f t="shared" si="7"/>
        <v>Київ</v>
      </c>
      <c r="E77" s="248" t="str">
        <f t="shared" si="8"/>
        <v>бульвар Перова</v>
      </c>
      <c r="F77" s="248" t="str">
        <f t="shared" si="9"/>
        <v>Перова</v>
      </c>
      <c r="G77" s="248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47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48" t="str">
        <f t="shared" si="7"/>
        <v>Київ</v>
      </c>
      <c r="E78" s="248" t="str">
        <f t="shared" si="8"/>
        <v>бульвар Шевченка</v>
      </c>
      <c r="F78" s="248" t="str">
        <f t="shared" si="9"/>
        <v>Шевченка</v>
      </c>
      <c r="G78" s="248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47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48" t="str">
        <f t="shared" si="7"/>
        <v>Київ</v>
      </c>
      <c r="E79" s="248" t="str">
        <f t="shared" si="8"/>
        <v>вул. Б. Хмельницького</v>
      </c>
      <c r="F79" s="248" t="str">
        <f t="shared" si="9"/>
        <v>Б. Хмельницького</v>
      </c>
      <c r="G79" s="248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47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48" t="str">
        <f t="shared" si="7"/>
        <v>Київ</v>
      </c>
      <c r="E80" s="248" t="str">
        <f t="shared" si="8"/>
        <v>вул. Б. Хмельницького</v>
      </c>
      <c r="F80" s="248" t="str">
        <f t="shared" si="9"/>
        <v>Б. Хмельницького</v>
      </c>
      <c r="G80" s="248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47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48" t="str">
        <f t="shared" si="7"/>
        <v>Київ</v>
      </c>
      <c r="E81" s="248" t="str">
        <f t="shared" si="8"/>
        <v>вул. Берковецька</v>
      </c>
      <c r="F81" s="248" t="str">
        <f t="shared" si="9"/>
        <v>Берковецька</v>
      </c>
      <c r="G81" s="248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47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48" t="str">
        <f t="shared" si="7"/>
        <v>Київ</v>
      </c>
      <c r="E82" s="248" t="str">
        <f t="shared" si="8"/>
        <v>вул. Бориспільська</v>
      </c>
      <c r="F82" s="248" t="str">
        <f t="shared" si="9"/>
        <v>Бориспільська</v>
      </c>
      <c r="G82" s="248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47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48" t="str">
        <f t="shared" si="7"/>
        <v>Київ</v>
      </c>
      <c r="E83" s="248" t="str">
        <f t="shared" si="8"/>
        <v>вул. Борщагівська</v>
      </c>
      <c r="F83" s="248" t="str">
        <f t="shared" si="9"/>
        <v>Борщагівська</v>
      </c>
      <c r="G83" s="248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47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48" t="str">
        <f t="shared" si="7"/>
        <v>Київ</v>
      </c>
      <c r="E84" s="248" t="str">
        <f t="shared" si="8"/>
        <v>вул. Братиславська</v>
      </c>
      <c r="F84" s="248" t="str">
        <f t="shared" si="9"/>
        <v>Братиславська</v>
      </c>
      <c r="G84" s="248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47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48" t="str">
        <f t="shared" si="7"/>
        <v>Київ</v>
      </c>
      <c r="E85" s="248" t="str">
        <f t="shared" si="8"/>
        <v>вул. Саксаганського</v>
      </c>
      <c r="F85" s="248" t="str">
        <f t="shared" si="9"/>
        <v>Саксаганського</v>
      </c>
      <c r="G85" s="248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47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48" t="str">
        <f t="shared" si="7"/>
        <v>Київ</v>
      </c>
      <c r="E86" s="248" t="str">
        <f t="shared" si="8"/>
        <v>вул. Велика Васильківська</v>
      </c>
      <c r="F86" s="248" t="str">
        <f t="shared" si="9"/>
        <v>Велика Васильківська</v>
      </c>
      <c r="G86" s="248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47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48" t="str">
        <f t="shared" si="7"/>
        <v>Київ</v>
      </c>
      <c r="E87" s="248" t="str">
        <f t="shared" si="8"/>
        <v>вул. Велика Васильківська</v>
      </c>
      <c r="F87" s="248" t="str">
        <f t="shared" si="9"/>
        <v>Велика Васильківська</v>
      </c>
      <c r="G87" s="248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47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48" t="str">
        <f t="shared" si="7"/>
        <v>Київ</v>
      </c>
      <c r="E88" s="248" t="str">
        <f t="shared" si="8"/>
        <v>вул. В. Липківського</v>
      </c>
      <c r="F88" s="248" t="str">
        <f t="shared" si="9"/>
        <v>В. Липківського</v>
      </c>
      <c r="G88" s="248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47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48" t="str">
        <f t="shared" si="7"/>
        <v>Київ</v>
      </c>
      <c r="E89" s="248" t="str">
        <f t="shared" si="8"/>
        <v>вул. Г. Севастополя</v>
      </c>
      <c r="F89" s="248" t="str">
        <f t="shared" si="9"/>
        <v>Г. Севастополя</v>
      </c>
      <c r="G89" s="248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47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48" t="str">
        <f t="shared" si="7"/>
        <v>Київ</v>
      </c>
      <c r="E90" s="248" t="str">
        <f t="shared" si="8"/>
        <v>(ул. Красноармейская 1-3/2 / ул. Кутузова</v>
      </c>
      <c r="F90" s="248" t="str">
        <f t="shared" si="9"/>
        <v>Красноармейская 1-3/2 / ул. Кутузова</v>
      </c>
      <c r="G90" s="248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47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48" t="str">
        <f t="shared" si="7"/>
        <v>Київ</v>
      </c>
      <c r="E91" s="248" t="str">
        <f t="shared" si="8"/>
        <v>вул. Данила Щербаківського</v>
      </c>
      <c r="F91" s="248" t="str">
        <f t="shared" si="9"/>
        <v>Данила Щербаківського</v>
      </c>
      <c r="G91" s="248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47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48" t="str">
        <f t="shared" si="7"/>
        <v>Київ</v>
      </c>
      <c r="E92" s="248" t="str">
        <f t="shared" si="8"/>
        <v>вул. Кирилівська</v>
      </c>
      <c r="F92" s="248" t="str">
        <f t="shared" si="9"/>
        <v>Кирилівська</v>
      </c>
      <c r="G92" s="248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47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48" t="str">
        <f t="shared" si="7"/>
        <v>Київ</v>
      </c>
      <c r="E93" s="248" t="str">
        <f t="shared" si="8"/>
        <v>вул. Кільцева дорога</v>
      </c>
      <c r="F93" s="248" t="str">
        <f t="shared" si="9"/>
        <v>Кільцева дорога</v>
      </c>
      <c r="G93" s="248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47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48" t="str">
        <f t="shared" si="7"/>
        <v>Київ</v>
      </c>
      <c r="E94" s="248" t="str">
        <f t="shared" si="8"/>
        <v>вул. Княжий Затон</v>
      </c>
      <c r="F94" s="248" t="str">
        <f t="shared" si="9"/>
        <v>Княжий Затон</v>
      </c>
      <c r="G94" s="248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47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48" t="str">
        <f t="shared" si="7"/>
        <v>Київ</v>
      </c>
      <c r="E95" s="248" t="str">
        <f t="shared" si="8"/>
        <v>вул. Маршала Тимошенка</v>
      </c>
      <c r="F95" s="248" t="str">
        <f t="shared" si="9"/>
        <v>Маршала Тимошенка</v>
      </c>
      <c r="G95" s="248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47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48" t="str">
        <f t="shared" si="7"/>
        <v>Київ</v>
      </c>
      <c r="E96" s="248" t="str">
        <f t="shared" si="8"/>
        <v>вул. Мельникова</v>
      </c>
      <c r="F96" s="248" t="str">
        <f t="shared" si="9"/>
        <v>Мельникова</v>
      </c>
      <c r="G96" s="248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47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48" t="str">
        <f t="shared" si="7"/>
        <v>Київ</v>
      </c>
      <c r="E97" s="248" t="str">
        <f t="shared" si="8"/>
        <v>вул. Мішуги</v>
      </c>
      <c r="F97" s="248" t="str">
        <f t="shared" si="9"/>
        <v>Мішуги</v>
      </c>
      <c r="G97" s="248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47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48" t="str">
        <f t="shared" si="7"/>
        <v>Київ</v>
      </c>
      <c r="E98" s="248" t="str">
        <f t="shared" si="8"/>
        <v>вул. Московська</v>
      </c>
      <c r="F98" s="248" t="str">
        <f t="shared" si="9"/>
        <v>Московська</v>
      </c>
      <c r="G98" s="248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47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48" t="str">
        <f t="shared" si="7"/>
        <v>Київ</v>
      </c>
      <c r="E99" s="248" t="str">
        <f t="shared" si="8"/>
        <v>вул. Полтавська</v>
      </c>
      <c r="F99" s="248" t="str">
        <f t="shared" si="9"/>
        <v>Полтавська</v>
      </c>
      <c r="G99" s="248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47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48" t="str">
        <f t="shared" si="7"/>
        <v>Київ</v>
      </c>
      <c r="E100" s="248" t="str">
        <f t="shared" si="8"/>
        <v>вул. Р. Окіпної</v>
      </c>
      <c r="F100" s="248" t="str">
        <f t="shared" si="9"/>
        <v>Р. Окіпної</v>
      </c>
      <c r="G100" s="248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47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48" t="str">
        <f t="shared" si="7"/>
        <v>Київ</v>
      </c>
      <c r="E101" s="248" t="str">
        <f t="shared" si="8"/>
        <v>вул. Спаська</v>
      </c>
      <c r="F101" s="248" t="str">
        <f t="shared" si="9"/>
        <v>Спаська</v>
      </c>
      <c r="G101" s="248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47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48" t="str">
        <f t="shared" si="7"/>
        <v>Київ</v>
      </c>
      <c r="E102" s="248" t="str">
        <f t="shared" si="8"/>
        <v>вул. Хрещатик</v>
      </c>
      <c r="F102" s="248" t="str">
        <f t="shared" si="9"/>
        <v>Хрещатик</v>
      </c>
      <c r="G102" s="248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47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48" t="str">
        <f t="shared" si="7"/>
        <v>Київ</v>
      </c>
      <c r="E103" s="248" t="str">
        <f t="shared" si="8"/>
        <v>пр-т Бажана</v>
      </c>
      <c r="F103" s="248" t="str">
        <f t="shared" si="9"/>
        <v>Бажана</v>
      </c>
      <c r="G103" s="248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47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48" t="str">
        <f t="shared" si="7"/>
        <v>Київ</v>
      </c>
      <c r="E104" s="248" t="str">
        <f t="shared" si="8"/>
        <v>пр-т Героїв Сталінграду</v>
      </c>
      <c r="F104" s="248" t="str">
        <f t="shared" si="9"/>
        <v>Героїв Сталінграду</v>
      </c>
      <c r="G104" s="248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47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48" t="str">
        <f t="shared" si="7"/>
        <v>Київ</v>
      </c>
      <c r="E105" s="248" t="str">
        <f t="shared" si="8"/>
        <v>пр-т Голосіївський</v>
      </c>
      <c r="F105" s="248" t="str">
        <f t="shared" si="9"/>
        <v>Голосіївський</v>
      </c>
      <c r="G105" s="248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47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48" t="str">
        <f t="shared" si="7"/>
        <v>Київ</v>
      </c>
      <c r="E106" s="248" t="str">
        <f t="shared" si="8"/>
        <v>пр-т Голосіївський</v>
      </c>
      <c r="F106" s="248" t="str">
        <f t="shared" si="9"/>
        <v>Голосіївський</v>
      </c>
      <c r="G106" s="248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47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48" t="str">
        <f t="shared" si="7"/>
        <v>Київ</v>
      </c>
      <c r="E107" s="248" t="str">
        <f t="shared" si="8"/>
        <v>пр-т Маяковського</v>
      </c>
      <c r="F107" s="248" t="str">
        <f t="shared" si="9"/>
        <v>Маяковського</v>
      </c>
      <c r="G107" s="248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47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48" t="str">
        <f t="shared" si="7"/>
        <v>Київ</v>
      </c>
      <c r="E108" s="248" t="str">
        <f t="shared" si="8"/>
        <v>пр-т Перемоги</v>
      </c>
      <c r="F108" s="248" t="str">
        <f t="shared" si="9"/>
        <v>Перемоги</v>
      </c>
      <c r="G108" s="248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47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48" t="str">
        <f t="shared" si="7"/>
        <v>Київ</v>
      </c>
      <c r="E109" s="248" t="str">
        <f t="shared" si="8"/>
        <v>пр-т Перемоги</v>
      </c>
      <c r="F109" s="248" t="str">
        <f t="shared" si="9"/>
        <v>Перемоги</v>
      </c>
      <c r="G109" s="248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47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48" t="str">
        <f t="shared" si="7"/>
        <v>Київ</v>
      </c>
      <c r="E110" s="248" t="str">
        <f t="shared" si="8"/>
        <v>пр-т Повітрофлотський</v>
      </c>
      <c r="F110" s="248" t="str">
        <f t="shared" si="9"/>
        <v>Повітрофлотський</v>
      </c>
      <c r="G110" s="248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47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48" t="str">
        <f t="shared" si="7"/>
        <v>Київ</v>
      </c>
      <c r="E111" s="248" t="str">
        <f t="shared" si="8"/>
        <v>пр-т С. Бандери</v>
      </c>
      <c r="F111" s="248" t="str">
        <f t="shared" si="9"/>
        <v>С. Бандери</v>
      </c>
      <c r="G111" s="248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47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48" t="str">
        <f t="shared" si="7"/>
        <v>Київ</v>
      </c>
      <c r="E112" s="248" t="str">
        <f t="shared" si="8"/>
        <v>пр-т Соборності</v>
      </c>
      <c r="F112" s="248" t="str">
        <f t="shared" si="9"/>
        <v>Соборності</v>
      </c>
      <c r="G112" s="248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47" t="str">
        <f t="shared" si="11"/>
        <v>1</v>
      </c>
    </row>
    <row r="113" spans="1:18">
      <c r="A113" s="218">
        <v>111</v>
      </c>
      <c r="B113" s="130" t="s">
        <v>1101</v>
      </c>
      <c r="C113" s="224" t="str">
        <f t="shared" ref="C113:C176" si="17">LEFT(B113,SEARCH(",", B113,1)-1)</f>
        <v>м. Київ</v>
      </c>
      <c r="D113" s="248" t="str">
        <f t="shared" ref="D113:D176" si="18">MID(C113,4,LEN(C113)-3)</f>
        <v>Київ</v>
      </c>
      <c r="E113" s="248" t="str">
        <f t="shared" ref="E113:E176" si="19">MID(B113,  SEARCH(",",B113) + 2, SEARCH(",", B113, SEARCH(",",B113)+1) - SEARCH(",",B113) - 2)</f>
        <v>шосе Столичне</v>
      </c>
      <c r="F113" s="248" t="str">
        <f t="shared" ref="F113:F176" si="20">MID(E113,SEARCH(" ", E113,1)+1, LEN(E113)-SEARCH(" ", E113,1)+1)</f>
        <v>Столичне</v>
      </c>
      <c r="G113" s="248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47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48" t="str">
        <f t="shared" si="18"/>
        <v>Луцьк</v>
      </c>
      <c r="E114" s="248" t="str">
        <f t="shared" si="19"/>
        <v>вул. Шопена</v>
      </c>
      <c r="F114" s="248" t="str">
        <f t="shared" si="20"/>
        <v>Шопена</v>
      </c>
      <c r="G114" s="248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47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48" t="str">
        <f t="shared" si="18"/>
        <v>Луцьк</v>
      </c>
      <c r="E115" s="248" t="str">
        <f t="shared" si="19"/>
        <v>пр-т Волі</v>
      </c>
      <c r="F115" s="248" t="str">
        <f t="shared" si="20"/>
        <v>Волі</v>
      </c>
      <c r="G115" s="248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47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48" t="str">
        <f t="shared" si="18"/>
        <v>Львів</v>
      </c>
      <c r="E116" s="248" t="str">
        <f t="shared" si="19"/>
        <v>вул. Наукова</v>
      </c>
      <c r="F116" s="248" t="str">
        <f t="shared" si="20"/>
        <v>Наукова</v>
      </c>
      <c r="G116" s="248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47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48" t="str">
        <f t="shared" si="18"/>
        <v>Львів</v>
      </c>
      <c r="E117" s="248" t="str">
        <f t="shared" si="19"/>
        <v>вул. Сихівська</v>
      </c>
      <c r="F117" s="248" t="str">
        <f t="shared" si="20"/>
        <v>Сихівська</v>
      </c>
      <c r="G117" s="248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47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48" t="str">
        <f t="shared" si="18"/>
        <v>Львів</v>
      </c>
      <c r="E118" s="248" t="str">
        <f t="shared" si="19"/>
        <v>вул. Чайковського</v>
      </c>
      <c r="F118" s="248" t="str">
        <f t="shared" si="20"/>
        <v>Чайковського</v>
      </c>
      <c r="G118" s="248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47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48" t="str">
        <f t="shared" si="18"/>
        <v>Львів</v>
      </c>
      <c r="E119" s="248" t="str">
        <f t="shared" si="19"/>
        <v>площа Галицька</v>
      </c>
      <c r="F119" s="248" t="str">
        <f t="shared" si="20"/>
        <v>Галицька</v>
      </c>
      <c r="G119" s="248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47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48" t="str">
        <f t="shared" si="18"/>
        <v>Львів</v>
      </c>
      <c r="E120" s="248" t="str">
        <f t="shared" si="19"/>
        <v>площа Ринок</v>
      </c>
      <c r="F120" s="248" t="str">
        <f t="shared" si="20"/>
        <v>Ринок</v>
      </c>
      <c r="G120" s="248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47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48" t="str">
        <f t="shared" si="18"/>
        <v>Львів</v>
      </c>
      <c r="E121" s="248" t="str">
        <f t="shared" si="19"/>
        <v>пр-т В. Чорновола</v>
      </c>
      <c r="F121" s="248" t="str">
        <f t="shared" si="20"/>
        <v>В. Чорновола</v>
      </c>
      <c r="G121" s="248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47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48" t="str">
        <f t="shared" si="18"/>
        <v>Миколаїв</v>
      </c>
      <c r="E122" s="248" t="str">
        <f t="shared" si="19"/>
        <v>вул. Соборна</v>
      </c>
      <c r="F122" s="248" t="str">
        <f t="shared" si="20"/>
        <v>Соборна</v>
      </c>
      <c r="G122" s="248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47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48" t="str">
        <f t="shared" si="18"/>
        <v>Миколаїв</v>
      </c>
      <c r="E123" s="248" t="str">
        <f t="shared" si="19"/>
        <v>вул. Фалєєвська</v>
      </c>
      <c r="F123" s="248" t="str">
        <f t="shared" si="20"/>
        <v>Фалєєвська</v>
      </c>
      <c r="G123" s="248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47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48" t="str">
        <f t="shared" si="18"/>
        <v>Миколаїв</v>
      </c>
      <c r="E124" s="248" t="str">
        <f t="shared" si="19"/>
        <v>вул. Шевченка</v>
      </c>
      <c r="F124" s="248" t="str">
        <f t="shared" si="20"/>
        <v>Шевченка</v>
      </c>
      <c r="G124" s="248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47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48" t="str">
        <f t="shared" si="18"/>
        <v>Одеса</v>
      </c>
      <c r="E125" s="248" t="str">
        <f t="shared" si="19"/>
        <v>бульвар Лідерсівський</v>
      </c>
      <c r="F125" s="248" t="str">
        <f t="shared" si="20"/>
        <v>Лідерсівський</v>
      </c>
      <c r="G125" s="248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47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48" t="str">
        <f t="shared" si="18"/>
        <v>Одеса</v>
      </c>
      <c r="E126" s="248" t="str">
        <f t="shared" si="19"/>
        <v>вул. Ак. Корольова</v>
      </c>
      <c r="F126" s="248" t="str">
        <f t="shared" si="20"/>
        <v>Ак. Корольова</v>
      </c>
      <c r="G126" s="248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47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48" t="str">
        <f t="shared" si="18"/>
        <v>Одеса</v>
      </c>
      <c r="E127" s="248" t="str">
        <f t="shared" si="19"/>
        <v>вул. Генерала Бочарова</v>
      </c>
      <c r="F127" s="248" t="str">
        <f t="shared" si="20"/>
        <v>Генерала Бочарова</v>
      </c>
      <c r="G127" s="248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47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48" t="str">
        <f t="shared" si="18"/>
        <v>Одеса</v>
      </c>
      <c r="E128" s="248" t="str">
        <f t="shared" si="19"/>
        <v>вул. Катерининська</v>
      </c>
      <c r="F128" s="248" t="str">
        <f t="shared" si="20"/>
        <v>Катерининська</v>
      </c>
      <c r="G128" s="248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47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48" t="str">
        <f t="shared" si="18"/>
        <v>Одеса</v>
      </c>
      <c r="E129" s="248" t="str">
        <f t="shared" si="19"/>
        <v>вул. Малиновського</v>
      </c>
      <c r="F129" s="248" t="str">
        <f t="shared" si="20"/>
        <v>Малиновського</v>
      </c>
      <c r="G129" s="248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47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48" t="str">
        <f t="shared" si="18"/>
        <v>Одеса</v>
      </c>
      <c r="E130" s="248" t="str">
        <f t="shared" si="19"/>
        <v>вул. Пушкінська</v>
      </c>
      <c r="F130" s="248" t="str">
        <f t="shared" si="20"/>
        <v>Пушкінська</v>
      </c>
      <c r="G130" s="248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47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48" t="str">
        <f t="shared" si="18"/>
        <v>Одеса</v>
      </c>
      <c r="E131" s="248" t="str">
        <f t="shared" si="19"/>
        <v>вул. Середня</v>
      </c>
      <c r="F131" s="248" t="str">
        <f t="shared" si="20"/>
        <v>Середня</v>
      </c>
      <c r="G131" s="248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47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48" t="str">
        <f t="shared" si="18"/>
        <v>Одеса</v>
      </c>
      <c r="E132" s="248" t="str">
        <f t="shared" si="19"/>
        <v>вул. Черняхівського</v>
      </c>
      <c r="F132" s="248" t="str">
        <f t="shared" si="20"/>
        <v>Черняхівського</v>
      </c>
      <c r="G132" s="248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47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48" t="str">
        <f t="shared" si="18"/>
        <v>Одеса</v>
      </c>
      <c r="E133" s="248" t="str">
        <f t="shared" si="19"/>
        <v>вул. Щепкіна</v>
      </c>
      <c r="F133" s="248" t="str">
        <f t="shared" si="20"/>
        <v>Щепкіна</v>
      </c>
      <c r="G133" s="248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47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48" t="str">
        <f t="shared" si="18"/>
        <v>Одеса</v>
      </c>
      <c r="E134" s="248" t="str">
        <f t="shared" si="19"/>
        <v>вул. Ю. Олеші</v>
      </c>
      <c r="F134" s="248" t="str">
        <f t="shared" si="20"/>
        <v>Ю. Олеші</v>
      </c>
      <c r="G134" s="248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47" t="str">
        <f t="shared" si="22"/>
        <v>6</v>
      </c>
    </row>
    <row r="135" spans="1:18">
      <c r="A135" s="218">
        <v>133</v>
      </c>
      <c r="B135" s="130" t="s">
        <v>1097</v>
      </c>
      <c r="C135" s="224" t="str">
        <f t="shared" si="17"/>
        <v>м. Одеса</v>
      </c>
      <c r="D135" s="248" t="str">
        <f t="shared" si="18"/>
        <v>Одеса</v>
      </c>
      <c r="E135" s="248" t="str">
        <f t="shared" si="19"/>
        <v>вул. Рішельєвська</v>
      </c>
      <c r="F135" s="248" t="str">
        <f t="shared" si="20"/>
        <v>Рішельєвська</v>
      </c>
      <c r="G135" s="248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47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48" t="str">
        <f t="shared" si="18"/>
        <v>Одеса</v>
      </c>
      <c r="E136" s="248" t="str">
        <f t="shared" si="19"/>
        <v>пр-т Ак. Глушка</v>
      </c>
      <c r="F136" s="248" t="str">
        <f t="shared" si="20"/>
        <v>Ак. Глушка</v>
      </c>
      <c r="G136" s="248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47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48" t="str">
        <f t="shared" si="18"/>
        <v>Одеса</v>
      </c>
      <c r="E137" s="248" t="str">
        <f t="shared" si="19"/>
        <v>пр-т Шевченка</v>
      </c>
      <c r="F137" s="248" t="str">
        <f t="shared" si="20"/>
        <v>Шевченка</v>
      </c>
      <c r="G137" s="248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47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48" t="str">
        <f t="shared" si="18"/>
        <v>Полтава</v>
      </c>
      <c r="E138" s="248" t="str">
        <f t="shared" si="19"/>
        <v>вул. Соборності</v>
      </c>
      <c r="F138" s="248" t="str">
        <f t="shared" si="20"/>
        <v>Соборності</v>
      </c>
      <c r="G138" s="248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47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48" t="str">
        <f t="shared" si="18"/>
        <v>Полтава</v>
      </c>
      <c r="E139" s="248" t="str">
        <f t="shared" si="19"/>
        <v>вул. Чорновола</v>
      </c>
      <c r="F139" s="248" t="str">
        <f t="shared" si="20"/>
        <v>Чорновола</v>
      </c>
      <c r="G139" s="248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47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48" t="str">
        <f t="shared" si="18"/>
        <v>Полтава</v>
      </c>
      <c r="E140" s="248" t="str">
        <f t="shared" si="19"/>
        <v>пр-т Першотравневий</v>
      </c>
      <c r="F140" s="248" t="str">
        <f t="shared" si="20"/>
        <v>Першотравневий</v>
      </c>
      <c r="G140" s="248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47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48" t="str">
        <f t="shared" si="18"/>
        <v>Рівне</v>
      </c>
      <c r="E141" s="248" t="str">
        <f t="shared" si="19"/>
        <v>вул. Кавказька</v>
      </c>
      <c r="F141" s="248" t="str">
        <f t="shared" si="20"/>
        <v>Кавказька</v>
      </c>
      <c r="G141" s="248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47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48" t="str">
        <f t="shared" si="18"/>
        <v>Рівне</v>
      </c>
      <c r="E142" s="248" t="str">
        <f t="shared" si="19"/>
        <v>вул. Княгині Ольги</v>
      </c>
      <c r="F142" s="248" t="str">
        <f t="shared" si="20"/>
        <v>Княгині Ольги</v>
      </c>
      <c r="G142" s="248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47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48" t="str">
        <f t="shared" si="18"/>
        <v>Рівне</v>
      </c>
      <c r="E143" s="248" t="str">
        <f t="shared" si="19"/>
        <v>вул. Макарова</v>
      </c>
      <c r="F143" s="248" t="str">
        <f t="shared" si="20"/>
        <v>Макарова</v>
      </c>
      <c r="G143" s="248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47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48" t="str">
        <f t="shared" si="18"/>
        <v>Суми</v>
      </c>
      <c r="E144" s="248" t="str">
        <f t="shared" si="19"/>
        <v>вул. Воскресенська</v>
      </c>
      <c r="F144" s="248" t="str">
        <f t="shared" si="20"/>
        <v>Воскресенська</v>
      </c>
      <c r="G144" s="248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47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48" t="str">
        <f t="shared" si="18"/>
        <v>Суми</v>
      </c>
      <c r="E145" s="248" t="str">
        <f t="shared" si="19"/>
        <v>вул. Харківська</v>
      </c>
      <c r="F145" s="248" t="str">
        <f t="shared" si="20"/>
        <v>Харківська</v>
      </c>
      <c r="G145" s="248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47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48" t="str">
        <f t="shared" si="18"/>
        <v>Тернопіль</v>
      </c>
      <c r="E146" s="248" t="str">
        <f t="shared" si="19"/>
        <v>вул. Медова</v>
      </c>
      <c r="F146" s="248" t="str">
        <f t="shared" si="20"/>
        <v>Медова</v>
      </c>
      <c r="G146" s="248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47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48" t="str">
        <f t="shared" si="18"/>
        <v>Тернопіль</v>
      </c>
      <c r="E147" s="248" t="str">
        <f t="shared" si="19"/>
        <v>вул. Поліська</v>
      </c>
      <c r="F147" s="248" t="str">
        <f t="shared" si="20"/>
        <v>Поліська</v>
      </c>
      <c r="G147" s="248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47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48" t="str">
        <f t="shared" si="18"/>
        <v>Тернопіль</v>
      </c>
      <c r="E148" s="248" t="str">
        <f t="shared" si="19"/>
        <v>вул. Кардинала Сліпого</v>
      </c>
      <c r="F148" s="248" t="str">
        <f t="shared" si="20"/>
        <v>Кардинала Сліпого</v>
      </c>
      <c r="G148" s="248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47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48" t="str">
        <f t="shared" si="18"/>
        <v>Ужгород</v>
      </c>
      <c r="E149" s="248" t="str">
        <f t="shared" si="19"/>
        <v>вул. Баб’яка</v>
      </c>
      <c r="F149" s="248" t="str">
        <f t="shared" si="20"/>
        <v>Баб’яка</v>
      </c>
      <c r="G149" s="248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47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48" t="str">
        <f t="shared" si="18"/>
        <v>Ужгород</v>
      </c>
      <c r="E150" s="248" t="str">
        <f t="shared" si="19"/>
        <v>вул. Духновича</v>
      </c>
      <c r="F150" s="248" t="str">
        <f t="shared" si="20"/>
        <v>Духновича</v>
      </c>
      <c r="G150" s="248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47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48" t="str">
        <f t="shared" si="18"/>
        <v>Ужгород</v>
      </c>
      <c r="E151" s="248" t="str">
        <f t="shared" si="19"/>
        <v>вул. Митрака</v>
      </c>
      <c r="F151" s="248" t="str">
        <f t="shared" si="20"/>
        <v>Митрака</v>
      </c>
      <c r="G151" s="248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47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48" t="str">
        <f t="shared" si="18"/>
        <v>Ужгород</v>
      </c>
      <c r="E152" s="248" t="str">
        <f t="shared" si="19"/>
        <v>вул. Швабська</v>
      </c>
      <c r="F152" s="248" t="str">
        <f t="shared" si="20"/>
        <v>Швабська</v>
      </c>
      <c r="G152" s="248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47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48" t="str">
        <f t="shared" si="18"/>
        <v>Харків</v>
      </c>
      <c r="E153" s="248" t="str">
        <f t="shared" si="19"/>
        <v>вул. Алчевських</v>
      </c>
      <c r="F153" s="248" t="str">
        <f t="shared" si="20"/>
        <v>Алчевських</v>
      </c>
      <c r="G153" s="248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47" t="str">
        <f t="shared" si="22"/>
        <v xml:space="preserve">1 </v>
      </c>
    </row>
    <row r="154" spans="1:18">
      <c r="A154" s="218">
        <v>152</v>
      </c>
      <c r="B154" s="130" t="s">
        <v>1096</v>
      </c>
      <c r="C154" s="224" t="str">
        <f t="shared" si="17"/>
        <v>м. Харків</v>
      </c>
      <c r="D154" s="248" t="str">
        <f t="shared" si="18"/>
        <v>Харків</v>
      </c>
      <c r="E154" s="248" t="str">
        <f t="shared" si="19"/>
        <v>Салтовское (вул. Героїв Праці</v>
      </c>
      <c r="F154" s="248" t="str">
        <f t="shared" si="20"/>
        <v>(вул. Героїв Праці</v>
      </c>
      <c r="G154" s="248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47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48" t="str">
        <f t="shared" si="18"/>
        <v>Харків</v>
      </c>
      <c r="E155" s="248" t="str">
        <f t="shared" si="19"/>
        <v>вул. Гиршмана</v>
      </c>
      <c r="F155" s="248" t="str">
        <f t="shared" si="20"/>
        <v>Гиршмана</v>
      </c>
      <c r="G155" s="248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47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48" t="str">
        <f t="shared" si="18"/>
        <v>Харків</v>
      </c>
      <c r="E156" s="248" t="str">
        <f t="shared" si="19"/>
        <v>вул. Гоголя</v>
      </c>
      <c r="F156" s="248" t="str">
        <f t="shared" si="20"/>
        <v>Гоголя</v>
      </c>
      <c r="G156" s="248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47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48" t="str">
        <f t="shared" si="18"/>
        <v>Харків</v>
      </c>
      <c r="E157" s="248" t="str">
        <f t="shared" si="19"/>
        <v>вул. Маршала Бажанова</v>
      </c>
      <c r="F157" s="248" t="str">
        <f t="shared" si="20"/>
        <v>Маршала Бажанова</v>
      </c>
      <c r="G157" s="248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47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48" t="str">
        <f t="shared" si="18"/>
        <v>Харків</v>
      </c>
      <c r="E158" s="248" t="str">
        <f t="shared" si="19"/>
        <v>вул. Молочна</v>
      </c>
      <c r="F158" s="248" t="str">
        <f t="shared" si="20"/>
        <v>Молочна</v>
      </c>
      <c r="G158" s="248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47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48" t="str">
        <f t="shared" si="18"/>
        <v>Харків</v>
      </c>
      <c r="E159" s="248" t="str">
        <f t="shared" si="19"/>
        <v>вул. Отакара Яроша</v>
      </c>
      <c r="F159" s="248" t="str">
        <f t="shared" si="20"/>
        <v>Отакара Яроша</v>
      </c>
      <c r="G159" s="248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47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48" t="str">
        <f t="shared" si="18"/>
        <v>Харків</v>
      </c>
      <c r="E160" s="248" t="str">
        <f t="shared" si="19"/>
        <v>вул. Полтавський шлях</v>
      </c>
      <c r="F160" s="248" t="str">
        <f t="shared" si="20"/>
        <v>Полтавський шлях</v>
      </c>
      <c r="G160" s="248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47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48" t="str">
        <f t="shared" si="18"/>
        <v>Харків</v>
      </c>
      <c r="E161" s="248" t="str">
        <f t="shared" si="19"/>
        <v>вул. Чкалова</v>
      </c>
      <c r="F161" s="248" t="str">
        <f t="shared" si="20"/>
        <v>Чкалова</v>
      </c>
      <c r="G161" s="248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47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48" t="str">
        <f t="shared" si="18"/>
        <v>Харків</v>
      </c>
      <c r="E162" s="248" t="str">
        <f t="shared" si="19"/>
        <v>майдан Захисників України</v>
      </c>
      <c r="F162" s="248" t="str">
        <f t="shared" si="20"/>
        <v>Захисників України</v>
      </c>
      <c r="G162" s="248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47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48" t="str">
        <f t="shared" si="18"/>
        <v>Харків</v>
      </c>
      <c r="E163" s="248" t="str">
        <f t="shared" si="19"/>
        <v>площа Павлівська</v>
      </c>
      <c r="F163" s="248" t="str">
        <f t="shared" si="20"/>
        <v>Павлівська</v>
      </c>
      <c r="G163" s="248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47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48" t="str">
        <f t="shared" si="18"/>
        <v>Харків</v>
      </c>
      <c r="E164" s="248" t="str">
        <f t="shared" si="19"/>
        <v>майдан Свободи</v>
      </c>
      <c r="F164" s="248" t="str">
        <f t="shared" si="20"/>
        <v>Свободи</v>
      </c>
      <c r="G164" s="248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47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48" t="str">
        <f t="shared" si="18"/>
        <v>Харків</v>
      </c>
      <c r="E165" s="248" t="str">
        <f t="shared" si="19"/>
        <v>пров. Вірменський</v>
      </c>
      <c r="F165" s="248" t="str">
        <f t="shared" si="20"/>
        <v>Вірменський</v>
      </c>
      <c r="G165" s="248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47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48" t="str">
        <f t="shared" si="18"/>
        <v>Харків</v>
      </c>
      <c r="E166" s="248" t="str">
        <f t="shared" si="19"/>
        <v>пр-т Гагаріна</v>
      </c>
      <c r="F166" s="248" t="str">
        <f t="shared" si="20"/>
        <v>Гагаріна</v>
      </c>
      <c r="G166" s="248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47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48" t="str">
        <f t="shared" si="18"/>
        <v>Харків</v>
      </c>
      <c r="E167" s="248" t="str">
        <f t="shared" si="19"/>
        <v>пр-т Гагаріна</v>
      </c>
      <c r="F167" s="248" t="str">
        <f t="shared" si="20"/>
        <v>Гагаріна</v>
      </c>
      <c r="G167" s="248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47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48" t="str">
        <f t="shared" si="18"/>
        <v>Харків</v>
      </c>
      <c r="E168" s="248" t="str">
        <f t="shared" si="19"/>
        <v>пр-т Людвига Свободи</v>
      </c>
      <c r="F168" s="248" t="str">
        <f t="shared" si="20"/>
        <v>Людвига Свободи</v>
      </c>
      <c r="G168" s="248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47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48" t="str">
        <f t="shared" si="18"/>
        <v>Харків</v>
      </c>
      <c r="E169" s="248" t="str">
        <f t="shared" si="19"/>
        <v>пр-т Московський</v>
      </c>
      <c r="F169" s="248" t="str">
        <f t="shared" si="20"/>
        <v>Московський</v>
      </c>
      <c r="G169" s="248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47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48" t="str">
        <f t="shared" si="18"/>
        <v>Харків</v>
      </c>
      <c r="E170" s="248" t="str">
        <f t="shared" si="19"/>
        <v>пр-т Науки</v>
      </c>
      <c r="F170" s="248" t="str">
        <f t="shared" si="20"/>
        <v>Науки</v>
      </c>
      <c r="G170" s="248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47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48" t="str">
        <f t="shared" si="18"/>
        <v>Харків</v>
      </c>
      <c r="E171" s="248" t="str">
        <f t="shared" si="19"/>
        <v>пр-т Ювілейний</v>
      </c>
      <c r="F171" s="248" t="str">
        <f t="shared" si="20"/>
        <v>Ювілейний</v>
      </c>
      <c r="G171" s="248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47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48" t="str">
        <f t="shared" si="18"/>
        <v>Херсон</v>
      </c>
      <c r="E172" s="248" t="str">
        <f t="shared" si="19"/>
        <v>вул. Торгова</v>
      </c>
      <c r="F172" s="248" t="str">
        <f t="shared" si="20"/>
        <v>Торгова</v>
      </c>
      <c r="G172" s="248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47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48" t="str">
        <f t="shared" si="18"/>
        <v>Херсон</v>
      </c>
      <c r="E173" s="248" t="str">
        <f t="shared" si="19"/>
        <v>вул. Ушакова</v>
      </c>
      <c r="F173" s="248" t="str">
        <f t="shared" si="20"/>
        <v>Ушакова</v>
      </c>
      <c r="G173" s="248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47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48" t="str">
        <f t="shared" si="18"/>
        <v>Херсон</v>
      </c>
      <c r="E174" s="248" t="str">
        <f t="shared" si="19"/>
        <v>вул. Ушакова</v>
      </c>
      <c r="F174" s="248" t="str">
        <f t="shared" si="20"/>
        <v>Ушакова</v>
      </c>
      <c r="G174" s="248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47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48" t="str">
        <f t="shared" si="18"/>
        <v>Хмельницький</v>
      </c>
      <c r="E175" s="248" t="str">
        <f t="shared" si="19"/>
        <v>вул. Героїв Майдану</v>
      </c>
      <c r="F175" s="248" t="str">
        <f t="shared" si="20"/>
        <v>Героїв Майдану</v>
      </c>
      <c r="G175" s="248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47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48" t="str">
        <f t="shared" si="18"/>
        <v>Хмельницький</v>
      </c>
      <c r="E176" s="248" t="str">
        <f t="shared" si="19"/>
        <v>вул. Героїв Майдану</v>
      </c>
      <c r="F176" s="248" t="str">
        <f t="shared" si="20"/>
        <v>Героїв Майдану</v>
      </c>
      <c r="G176" s="248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47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48" t="str">
        <f t="shared" ref="D177:D189" si="29">MID(C177,4,LEN(C177)-3)</f>
        <v>Хмельницький</v>
      </c>
      <c r="E177" s="248" t="str">
        <f t="shared" ref="E177:E189" si="30">MID(B177,  SEARCH(",",B177) + 2, SEARCH(",", B177, SEARCH(",",B177)+1) - SEARCH(",",B177) - 2)</f>
        <v>вул. Зарічанська</v>
      </c>
      <c r="F177" s="248" t="str">
        <f t="shared" ref="F177:F189" si="31">MID(E177,SEARCH(" ", E177,1)+1, LEN(E177)-SEARCH(" ", E177,1)+1)</f>
        <v>Зарічанська</v>
      </c>
      <c r="G177" s="248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47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48" t="str">
        <f t="shared" si="29"/>
        <v>Хмельницький</v>
      </c>
      <c r="E178" s="248" t="str">
        <f t="shared" si="30"/>
        <v>вул. Проскурівська</v>
      </c>
      <c r="F178" s="248" t="str">
        <f t="shared" si="31"/>
        <v>Проскурівська</v>
      </c>
      <c r="G178" s="248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47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48" t="str">
        <f t="shared" si="29"/>
        <v>Хмельницький</v>
      </c>
      <c r="E179" s="248" t="str">
        <f t="shared" si="30"/>
        <v>вул. С. Бандери</v>
      </c>
      <c r="F179" s="248" t="str">
        <f t="shared" si="31"/>
        <v>С. Бандери</v>
      </c>
      <c r="G179" s="248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47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48" t="str">
        <f t="shared" si="29"/>
        <v>Хмельницький</v>
      </c>
      <c r="E180" s="248" t="str">
        <f t="shared" si="30"/>
        <v>вул. Шевченка</v>
      </c>
      <c r="F180" s="248" t="str">
        <f t="shared" si="31"/>
        <v>Шевченка</v>
      </c>
      <c r="G180" s="248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47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48" t="str">
        <f t="shared" si="29"/>
        <v>Черкаси</v>
      </c>
      <c r="E181" s="248" t="str">
        <f t="shared" si="30"/>
        <v>бульвар Шевченка</v>
      </c>
      <c r="F181" s="248" t="str">
        <f t="shared" si="31"/>
        <v>Шевченка</v>
      </c>
      <c r="G181" s="248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47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48" t="str">
        <f t="shared" si="29"/>
        <v>Черкаси</v>
      </c>
      <c r="E182" s="248" t="str">
        <f t="shared" si="30"/>
        <v>вул. 30 років Перемоги</v>
      </c>
      <c r="F182" s="248" t="str">
        <f t="shared" si="31"/>
        <v>30 років Перемоги</v>
      </c>
      <c r="G182" s="248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47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48" t="str">
        <f t="shared" si="29"/>
        <v>Черкаси</v>
      </c>
      <c r="E183" s="248" t="str">
        <f t="shared" si="30"/>
        <v>вул. О. Дашкевича</v>
      </c>
      <c r="F183" s="248" t="str">
        <f t="shared" si="31"/>
        <v>О. Дашкевича</v>
      </c>
      <c r="G183" s="248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47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48" t="str">
        <f t="shared" si="29"/>
        <v>Чернівці</v>
      </c>
      <c r="E184" s="248" t="str">
        <f t="shared" si="30"/>
        <v>вул. Міцкевича</v>
      </c>
      <c r="F184" s="248" t="str">
        <f t="shared" si="31"/>
        <v>Міцкевича</v>
      </c>
      <c r="G184" s="248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47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48" t="str">
        <f t="shared" si="29"/>
        <v>Чернівці</v>
      </c>
      <c r="E185" s="248" t="str">
        <f t="shared" si="30"/>
        <v>вул. Небесної Сотні</v>
      </c>
      <c r="F185" s="248" t="str">
        <f t="shared" si="31"/>
        <v>Небесної Сотні</v>
      </c>
      <c r="G185" s="248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47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48" t="str">
        <f t="shared" si="29"/>
        <v>Чернігів</v>
      </c>
      <c r="E186" s="248" t="str">
        <f t="shared" si="30"/>
        <v>вул. Гонча</v>
      </c>
      <c r="F186" s="248" t="str">
        <f t="shared" si="31"/>
        <v>Гонча</v>
      </c>
      <c r="G186" s="248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47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48" t="str">
        <f t="shared" si="29"/>
        <v>Чернігів</v>
      </c>
      <c r="E187" s="248" t="str">
        <f t="shared" si="30"/>
        <v>вул. Рокосовського</v>
      </c>
      <c r="F187" s="248" t="str">
        <f t="shared" si="31"/>
        <v>Рокосовського</v>
      </c>
      <c r="G187" s="248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47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48" t="str">
        <f t="shared" si="29"/>
        <v>Чернігів</v>
      </c>
      <c r="E188" s="248" t="str">
        <f t="shared" si="30"/>
        <v>пр-т Перемоги</v>
      </c>
      <c r="F188" s="248" t="str">
        <f t="shared" si="31"/>
        <v>Перемоги</v>
      </c>
      <c r="G188" s="248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47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48" t="str">
        <f t="shared" si="29"/>
        <v>Чернігів</v>
      </c>
      <c r="E189" s="248" t="str">
        <f t="shared" si="30"/>
        <v>пр-т Перемоги</v>
      </c>
      <c r="F189" s="248" t="str">
        <f t="shared" si="31"/>
        <v>Перемоги</v>
      </c>
      <c r="G189" s="248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47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30"/>
      <c r="E190" s="130"/>
      <c r="F190" s="130"/>
      <c r="G190" s="224" t="str">
        <f t="shared" si="32"/>
        <v xml:space="preserve">24 </v>
      </c>
      <c r="H190" s="219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47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30"/>
      <c r="E191" s="130"/>
      <c r="F191" s="130"/>
      <c r="G191" s="224" t="str">
        <f t="shared" si="32"/>
        <v>36 (+2 для співробітниць ІКЦ)</v>
      </c>
      <c r="H191" s="219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47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30"/>
      <c r="E192" s="130"/>
      <c r="F192" s="130"/>
      <c r="G192" s="224" t="str">
        <f t="shared" si="32"/>
        <v xml:space="preserve">9/80 н </v>
      </c>
      <c r="H192" s="219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47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30"/>
      <c r="E193" s="130"/>
      <c r="F193" s="130"/>
      <c r="G193" s="224" t="str">
        <f t="shared" si="32"/>
        <v>7-й кілометр Овідіопольської дороги, 1 (Епіцентр)</v>
      </c>
      <c r="H193" s="219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47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30"/>
      <c r="E194" s="130"/>
      <c r="F194" s="130"/>
      <c r="G194" s="224" t="str">
        <f t="shared" si="32"/>
        <v>99</v>
      </c>
      <c r="H194" s="219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47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30"/>
      <c r="E195" s="130"/>
      <c r="F195" s="130"/>
      <c r="G195" s="224" t="str">
        <f t="shared" si="32"/>
        <v>8/18 (+2 для ІКЦ)</v>
      </c>
      <c r="H195" s="219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4">I195*$J$2</f>
        <v>29.496000000000002</v>
      </c>
      <c r="M195" s="220">
        <f t="shared" ref="M195:M236" si="35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47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30"/>
      <c r="E196" s="130"/>
      <c r="F196" s="130"/>
      <c r="G196" s="224" t="str">
        <f t="shared" si="32"/>
        <v xml:space="preserve">32 </v>
      </c>
      <c r="H196" s="219">
        <f t="shared" si="27"/>
        <v>1</v>
      </c>
      <c r="I196" s="233">
        <v>9</v>
      </c>
      <c r="J196" s="221">
        <f t="shared" ref="J196:J236" si="36">ROUNDUP(I196/8,0)</f>
        <v>2</v>
      </c>
      <c r="K196" s="221">
        <f t="shared" ref="K196:K236" si="37">IF(J196&gt;11,ROUNDUP(J196/18,0),0)</f>
        <v>0</v>
      </c>
      <c r="L196" s="220">
        <f t="shared" si="34"/>
        <v>22.122</v>
      </c>
      <c r="M196" s="220">
        <f t="shared" si="35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47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30"/>
      <c r="E197" s="130"/>
      <c r="F197" s="130"/>
      <c r="G197" s="224" t="str">
        <f t="shared" si="32"/>
        <v>23</v>
      </c>
      <c r="H197" s="219">
        <f t="shared" ref="H197:H236" si="38">H196</f>
        <v>1</v>
      </c>
      <c r="I197" s="233">
        <v>5</v>
      </c>
      <c r="J197" s="221">
        <f t="shared" si="36"/>
        <v>1</v>
      </c>
      <c r="K197" s="221">
        <f t="shared" si="37"/>
        <v>0</v>
      </c>
      <c r="L197" s="220">
        <f t="shared" si="34"/>
        <v>12.290000000000001</v>
      </c>
      <c r="M197" s="220">
        <f t="shared" si="35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47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30"/>
      <c r="E198" s="130"/>
      <c r="F198" s="130"/>
      <c r="G198" s="224" t="str">
        <f t="shared" si="32"/>
        <v>127</v>
      </c>
      <c r="H198" s="219">
        <f t="shared" si="38"/>
        <v>1</v>
      </c>
      <c r="I198" s="233">
        <v>6</v>
      </c>
      <c r="J198" s="221">
        <f t="shared" si="36"/>
        <v>1</v>
      </c>
      <c r="K198" s="221">
        <f t="shared" si="37"/>
        <v>0</v>
      </c>
      <c r="L198" s="220">
        <f t="shared" si="34"/>
        <v>14.748000000000001</v>
      </c>
      <c r="M198" s="220">
        <f t="shared" si="35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47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30"/>
      <c r="E199" s="130"/>
      <c r="F199" s="130"/>
      <c r="G199" s="224" t="str">
        <f t="shared" si="32"/>
        <v>20 а</v>
      </c>
      <c r="H199" s="219">
        <f t="shared" si="38"/>
        <v>1</v>
      </c>
      <c r="I199" s="233">
        <v>6</v>
      </c>
      <c r="J199" s="221">
        <f t="shared" si="36"/>
        <v>1</v>
      </c>
      <c r="K199" s="221">
        <f t="shared" si="37"/>
        <v>0</v>
      </c>
      <c r="L199" s="220">
        <f t="shared" si="34"/>
        <v>14.748000000000001</v>
      </c>
      <c r="M199" s="220">
        <f t="shared" si="35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47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30"/>
      <c r="E200" s="130"/>
      <c r="F200" s="130"/>
      <c r="G200" s="224" t="str">
        <f t="shared" si="32"/>
        <v>51</v>
      </c>
      <c r="H200" s="219">
        <f t="shared" si="38"/>
        <v>1</v>
      </c>
      <c r="I200" s="233">
        <v>7</v>
      </c>
      <c r="J200" s="221">
        <f t="shared" si="36"/>
        <v>1</v>
      </c>
      <c r="K200" s="221">
        <f t="shared" si="37"/>
        <v>0</v>
      </c>
      <c r="L200" s="220">
        <f t="shared" si="34"/>
        <v>17.206000000000003</v>
      </c>
      <c r="M200" s="220">
        <f t="shared" si="35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47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30"/>
      <c r="E201" s="130"/>
      <c r="F201" s="130"/>
      <c r="G201" s="224" t="str">
        <f t="shared" si="32"/>
        <v>1 (Міськкоопторг Красилівської райспоживспілки Відділення)</v>
      </c>
      <c r="H201" s="219">
        <f t="shared" si="38"/>
        <v>1</v>
      </c>
      <c r="I201" s="233">
        <v>2</v>
      </c>
      <c r="J201" s="221">
        <f t="shared" si="36"/>
        <v>1</v>
      </c>
      <c r="K201" s="221">
        <f t="shared" si="37"/>
        <v>0</v>
      </c>
      <c r="L201" s="220">
        <f t="shared" si="34"/>
        <v>4.9160000000000004</v>
      </c>
      <c r="M201" s="220">
        <f t="shared" si="35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47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30"/>
      <c r="E202" s="130"/>
      <c r="F202" s="130"/>
      <c r="G202" s="224" t="str">
        <f t="shared" si="32"/>
        <v>13 (+3 для ІКЦ)</v>
      </c>
      <c r="H202" s="219">
        <f t="shared" si="38"/>
        <v>1</v>
      </c>
      <c r="I202" s="233">
        <f>4+3</f>
        <v>7</v>
      </c>
      <c r="J202" s="221">
        <f t="shared" si="36"/>
        <v>1</v>
      </c>
      <c r="K202" s="221">
        <f t="shared" si="37"/>
        <v>0</v>
      </c>
      <c r="L202" s="220">
        <f t="shared" si="34"/>
        <v>17.206000000000003</v>
      </c>
      <c r="M202" s="220">
        <f t="shared" si="35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47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30"/>
      <c r="E203" s="130"/>
      <c r="F203" s="130"/>
      <c r="G203" s="224" t="str">
        <f t="shared" si="32"/>
        <v>57</v>
      </c>
      <c r="H203" s="219">
        <f t="shared" si="38"/>
        <v>1</v>
      </c>
      <c r="I203" s="233">
        <v>6</v>
      </c>
      <c r="J203" s="221">
        <f t="shared" si="36"/>
        <v>1</v>
      </c>
      <c r="K203" s="221">
        <f t="shared" si="37"/>
        <v>0</v>
      </c>
      <c r="L203" s="220">
        <f t="shared" si="34"/>
        <v>14.748000000000001</v>
      </c>
      <c r="M203" s="220">
        <f t="shared" si="35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47" t="str">
        <f t="shared" si="33"/>
        <v>57</v>
      </c>
    </row>
    <row r="204" spans="1:18">
      <c r="A204" s="218">
        <v>202</v>
      </c>
      <c r="B204" s="130" t="s">
        <v>886</v>
      </c>
      <c r="C204" s="224" t="str">
        <f t="shared" si="28"/>
        <v>Балаклія</v>
      </c>
      <c r="D204" s="130"/>
      <c r="E204" s="130"/>
      <c r="F204" s="130"/>
      <c r="G204" s="224" t="str">
        <f t="shared" si="32"/>
        <v>11 (Dani Центр)</v>
      </c>
      <c r="H204" s="219">
        <f t="shared" si="38"/>
        <v>1</v>
      </c>
      <c r="I204" s="233">
        <v>2</v>
      </c>
      <c r="J204" s="221">
        <f t="shared" si="36"/>
        <v>1</v>
      </c>
      <c r="K204" s="221">
        <f t="shared" si="37"/>
        <v>0</v>
      </c>
      <c r="L204" s="220">
        <f t="shared" si="34"/>
        <v>4.9160000000000004</v>
      </c>
      <c r="M204" s="220">
        <f t="shared" si="35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47" t="str">
        <f t="shared" si="33"/>
        <v>11 (Dani Центр)</v>
      </c>
    </row>
    <row r="205" spans="1:18">
      <c r="A205" s="218">
        <v>203</v>
      </c>
      <c r="B205" s="130" t="s">
        <v>885</v>
      </c>
      <c r="C205" s="224" t="str">
        <f t="shared" si="28"/>
        <v>м.Бердичів</v>
      </c>
      <c r="D205" s="130"/>
      <c r="E205" s="130"/>
      <c r="F205" s="130"/>
      <c r="G205" s="224" t="str">
        <f t="shared" si="32"/>
        <v>5/7</v>
      </c>
      <c r="H205" s="219">
        <f t="shared" si="38"/>
        <v>1</v>
      </c>
      <c r="I205" s="233">
        <v>2</v>
      </c>
      <c r="J205" s="221">
        <f t="shared" si="36"/>
        <v>1</v>
      </c>
      <c r="K205" s="221">
        <f t="shared" si="37"/>
        <v>0</v>
      </c>
      <c r="L205" s="220">
        <f t="shared" si="34"/>
        <v>4.9160000000000004</v>
      </c>
      <c r="M205" s="220">
        <f t="shared" si="35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47" t="str">
        <f t="shared" si="33"/>
        <v>5/7</v>
      </c>
    </row>
    <row r="206" spans="1:18">
      <c r="A206" s="218">
        <v>204</v>
      </c>
      <c r="B206" s="130" t="s">
        <v>558</v>
      </c>
      <c r="C206" s="224" t="e">
        <f t="shared" si="28"/>
        <v>#VALUE!</v>
      </c>
      <c r="D206" s="130"/>
      <c r="E206" s="130"/>
      <c r="F206" s="130"/>
      <c r="G206" s="224" t="str">
        <f t="shared" si="32"/>
        <v>2)</v>
      </c>
      <c r="H206" s="219">
        <f t="shared" si="38"/>
        <v>1</v>
      </c>
      <c r="I206" s="233">
        <v>2</v>
      </c>
      <c r="J206" s="221">
        <f t="shared" si="36"/>
        <v>1</v>
      </c>
      <c r="K206" s="221">
        <f t="shared" si="37"/>
        <v>0</v>
      </c>
      <c r="L206" s="220">
        <f t="shared" si="34"/>
        <v>4.9160000000000004</v>
      </c>
      <c r="M206" s="220">
        <f t="shared" si="35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47" t="str">
        <f t="shared" si="33"/>
        <v>2)</v>
      </c>
    </row>
    <row r="207" spans="1:18">
      <c r="A207" s="218">
        <v>205</v>
      </c>
      <c r="B207" s="130" t="s">
        <v>884</v>
      </c>
      <c r="C207" s="224" t="str">
        <f t="shared" si="28"/>
        <v>Броди</v>
      </c>
      <c r="D207" s="130"/>
      <c r="E207" s="130"/>
      <c r="F207" s="130"/>
      <c r="G207" s="224" t="str">
        <f t="shared" si="32"/>
        <v>2 Е</v>
      </c>
      <c r="H207" s="219">
        <f t="shared" si="38"/>
        <v>1</v>
      </c>
      <c r="I207" s="233">
        <v>2</v>
      </c>
      <c r="J207" s="221">
        <f t="shared" si="36"/>
        <v>1</v>
      </c>
      <c r="K207" s="221">
        <f t="shared" si="37"/>
        <v>0</v>
      </c>
      <c r="L207" s="220">
        <f t="shared" si="34"/>
        <v>4.9160000000000004</v>
      </c>
      <c r="M207" s="220">
        <f t="shared" si="35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47" t="str">
        <f t="shared" si="33"/>
        <v>2 Е</v>
      </c>
    </row>
    <row r="208" spans="1:18">
      <c r="A208" s="218">
        <v>206</v>
      </c>
      <c r="B208" s="130" t="s">
        <v>883</v>
      </c>
      <c r="C208" s="224" t="str">
        <f t="shared" si="28"/>
        <v>Васильків</v>
      </c>
      <c r="D208" s="130"/>
      <c r="E208" s="130"/>
      <c r="F208" s="130"/>
      <c r="G208" s="224" t="str">
        <f t="shared" si="32"/>
        <v>19</v>
      </c>
      <c r="H208" s="219">
        <f t="shared" si="38"/>
        <v>1</v>
      </c>
      <c r="I208" s="233">
        <v>2</v>
      </c>
      <c r="J208" s="221">
        <f t="shared" si="36"/>
        <v>1</v>
      </c>
      <c r="K208" s="221">
        <f t="shared" si="37"/>
        <v>0</v>
      </c>
      <c r="L208" s="220">
        <f t="shared" si="34"/>
        <v>4.9160000000000004</v>
      </c>
      <c r="M208" s="220">
        <f t="shared" si="35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47" t="str">
        <f t="shared" si="33"/>
        <v>19</v>
      </c>
    </row>
    <row r="209" spans="1:18">
      <c r="A209" s="218">
        <v>207</v>
      </c>
      <c r="B209" s="130" t="s">
        <v>770</v>
      </c>
      <c r="C209" s="224" t="str">
        <f t="shared" si="28"/>
        <v>Рівненська область</v>
      </c>
      <c r="D209" s="130"/>
      <c r="E209" s="130"/>
      <c r="F209" s="130"/>
      <c r="G209" s="224" t="str">
        <f t="shared" si="32"/>
        <v>11</v>
      </c>
      <c r="H209" s="219">
        <f t="shared" si="38"/>
        <v>1</v>
      </c>
      <c r="I209" s="233">
        <v>2</v>
      </c>
      <c r="J209" s="221">
        <f t="shared" si="36"/>
        <v>1</v>
      </c>
      <c r="K209" s="221">
        <f t="shared" si="37"/>
        <v>0</v>
      </c>
      <c r="L209" s="220">
        <f t="shared" si="34"/>
        <v>4.9160000000000004</v>
      </c>
      <c r="M209" s="220">
        <f t="shared" si="35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47" t="str">
        <f t="shared" si="33"/>
        <v>11</v>
      </c>
    </row>
    <row r="210" spans="1:18">
      <c r="A210" s="218">
        <v>208</v>
      </c>
      <c r="B210" s="130" t="s">
        <v>882</v>
      </c>
      <c r="C210" s="224" t="str">
        <f t="shared" si="28"/>
        <v>Вознесенськ</v>
      </c>
      <c r="D210" s="130"/>
      <c r="E210" s="130"/>
      <c r="F210" s="130"/>
      <c r="G210" s="224" t="str">
        <f t="shared" si="32"/>
        <v>26\1а</v>
      </c>
      <c r="H210" s="219">
        <f t="shared" si="38"/>
        <v>1</v>
      </c>
      <c r="I210" s="233">
        <v>2</v>
      </c>
      <c r="J210" s="221">
        <f t="shared" si="36"/>
        <v>1</v>
      </c>
      <c r="K210" s="221">
        <f t="shared" si="37"/>
        <v>0</v>
      </c>
      <c r="L210" s="220">
        <f t="shared" si="34"/>
        <v>4.9160000000000004</v>
      </c>
      <c r="M210" s="220">
        <f t="shared" si="35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47" t="str">
        <f t="shared" si="33"/>
        <v>26\1а</v>
      </c>
    </row>
    <row r="211" spans="1:18">
      <c r="A211" s="218">
        <v>209</v>
      </c>
      <c r="B211" s="130" t="s">
        <v>881</v>
      </c>
      <c r="C211" s="224" t="str">
        <f t="shared" si="28"/>
        <v>Хмельницька область</v>
      </c>
      <c r="D211" s="130"/>
      <c r="E211" s="130"/>
      <c r="F211" s="130"/>
      <c r="G211" s="224" t="str">
        <f t="shared" si="32"/>
        <v>39/15</v>
      </c>
      <c r="H211" s="219">
        <f t="shared" si="38"/>
        <v>1</v>
      </c>
      <c r="I211" s="233">
        <v>2</v>
      </c>
      <c r="J211" s="221">
        <f t="shared" si="36"/>
        <v>1</v>
      </c>
      <c r="K211" s="221">
        <f t="shared" si="37"/>
        <v>0</v>
      </c>
      <c r="L211" s="220">
        <f t="shared" si="34"/>
        <v>4.9160000000000004</v>
      </c>
      <c r="M211" s="220">
        <f t="shared" si="35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47" t="str">
        <f t="shared" si="33"/>
        <v>39/15</v>
      </c>
    </row>
    <row r="212" spans="1:18">
      <c r="A212" s="218">
        <v>210</v>
      </c>
      <c r="B212" s="130" t="s">
        <v>880</v>
      </c>
      <c r="C212" s="224" t="str">
        <f t="shared" si="28"/>
        <v>Ізюм</v>
      </c>
      <c r="D212" s="130"/>
      <c r="E212" s="130"/>
      <c r="F212" s="130"/>
      <c r="G212" s="224" t="str">
        <f t="shared" si="32"/>
        <v>47</v>
      </c>
      <c r="H212" s="219">
        <f t="shared" si="38"/>
        <v>1</v>
      </c>
      <c r="I212" s="233">
        <v>2</v>
      </c>
      <c r="J212" s="221">
        <f t="shared" si="36"/>
        <v>1</v>
      </c>
      <c r="K212" s="221">
        <f t="shared" si="37"/>
        <v>0</v>
      </c>
      <c r="L212" s="220">
        <f t="shared" si="34"/>
        <v>4.9160000000000004</v>
      </c>
      <c r="M212" s="220">
        <f t="shared" si="35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47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130"/>
      <c r="E213" s="130"/>
      <c r="F213" s="130"/>
      <c r="G213" s="224" t="str">
        <f t="shared" si="32"/>
        <v>14</v>
      </c>
      <c r="H213" s="219">
        <f t="shared" si="38"/>
        <v>1</v>
      </c>
      <c r="I213" s="233">
        <v>2</v>
      </c>
      <c r="J213" s="221">
        <f t="shared" si="36"/>
        <v>1</v>
      </c>
      <c r="K213" s="221">
        <f t="shared" si="37"/>
        <v>0</v>
      </c>
      <c r="L213" s="220">
        <f t="shared" si="34"/>
        <v>4.9160000000000004</v>
      </c>
      <c r="M213" s="220">
        <f t="shared" si="35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47" t="str">
        <f t="shared" si="33"/>
        <v>14</v>
      </c>
    </row>
    <row r="214" spans="1:18">
      <c r="A214" s="218">
        <v>212</v>
      </c>
      <c r="B214" s="130" t="s">
        <v>877</v>
      </c>
      <c r="C214" s="224" t="str">
        <f t="shared" si="28"/>
        <v>Ковель</v>
      </c>
      <c r="D214" s="130"/>
      <c r="E214" s="130"/>
      <c r="F214" s="130"/>
      <c r="G214" s="224" t="str">
        <f t="shared" si="32"/>
        <v>135 А</v>
      </c>
      <c r="H214" s="219">
        <f t="shared" si="38"/>
        <v>1</v>
      </c>
      <c r="I214" s="233">
        <v>2</v>
      </c>
      <c r="J214" s="221">
        <f t="shared" si="36"/>
        <v>1</v>
      </c>
      <c r="K214" s="221">
        <f t="shared" si="37"/>
        <v>0</v>
      </c>
      <c r="L214" s="220">
        <f t="shared" si="34"/>
        <v>4.9160000000000004</v>
      </c>
      <c r="M214" s="220">
        <f t="shared" si="35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47" t="str">
        <f t="shared" si="33"/>
        <v>135 А</v>
      </c>
    </row>
    <row r="215" spans="1:18">
      <c r="A215" s="218">
        <v>213</v>
      </c>
      <c r="B215" s="130" t="s">
        <v>876</v>
      </c>
      <c r="C215" s="224" t="str">
        <f t="shared" si="28"/>
        <v>Котовськ</v>
      </c>
      <c r="D215" s="130"/>
      <c r="E215" s="130"/>
      <c r="F215" s="130"/>
      <c r="G215" s="224" t="str">
        <f t="shared" si="32"/>
        <v>2</v>
      </c>
      <c r="H215" s="219">
        <f t="shared" si="38"/>
        <v>1</v>
      </c>
      <c r="I215" s="233">
        <v>2</v>
      </c>
      <c r="J215" s="221">
        <f t="shared" si="36"/>
        <v>1</v>
      </c>
      <c r="K215" s="221">
        <f t="shared" si="37"/>
        <v>0</v>
      </c>
      <c r="L215" s="220">
        <f t="shared" si="34"/>
        <v>4.9160000000000004</v>
      </c>
      <c r="M215" s="220">
        <f t="shared" si="35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47" t="str">
        <f t="shared" si="33"/>
        <v>2</v>
      </c>
    </row>
    <row r="216" spans="1:18">
      <c r="A216" s="218">
        <v>214</v>
      </c>
      <c r="B216" s="130" t="s">
        <v>875</v>
      </c>
      <c r="C216" s="224" t="str">
        <f t="shared" si="28"/>
        <v>Куп'янськ</v>
      </c>
      <c r="D216" s="130"/>
      <c r="E216" s="130"/>
      <c r="F216" s="130"/>
      <c r="G216" s="224" t="str">
        <f t="shared" si="32"/>
        <v>25 А</v>
      </c>
      <c r="H216" s="219">
        <f t="shared" si="38"/>
        <v>1</v>
      </c>
      <c r="I216" s="233">
        <v>2</v>
      </c>
      <c r="J216" s="221">
        <f t="shared" si="36"/>
        <v>1</v>
      </c>
      <c r="K216" s="221">
        <f t="shared" si="37"/>
        <v>0</v>
      </c>
      <c r="L216" s="220">
        <f t="shared" si="34"/>
        <v>4.9160000000000004</v>
      </c>
      <c r="M216" s="220">
        <f t="shared" si="35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47" t="str">
        <f t="shared" si="33"/>
        <v>25 А</v>
      </c>
    </row>
    <row r="217" spans="1:18">
      <c r="A217" s="218">
        <v>215</v>
      </c>
      <c r="B217" s="130" t="s">
        <v>874</v>
      </c>
      <c r="C217" s="224" t="str">
        <f t="shared" si="28"/>
        <v>Нетішин</v>
      </c>
      <c r="D217" s="130"/>
      <c r="E217" s="130"/>
      <c r="F217" s="130"/>
      <c r="G217" s="224" t="str">
        <f t="shared" si="32"/>
        <v>11</v>
      </c>
      <c r="H217" s="219">
        <f t="shared" si="38"/>
        <v>1</v>
      </c>
      <c r="I217" s="233">
        <v>2</v>
      </c>
      <c r="J217" s="221">
        <f t="shared" si="36"/>
        <v>1</v>
      </c>
      <c r="K217" s="221">
        <f t="shared" si="37"/>
        <v>0</v>
      </c>
      <c r="L217" s="220">
        <f t="shared" si="34"/>
        <v>4.9160000000000004</v>
      </c>
      <c r="M217" s="220">
        <f t="shared" si="35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47" t="str">
        <f t="shared" si="33"/>
        <v>11</v>
      </c>
    </row>
    <row r="218" spans="1:18">
      <c r="A218" s="218">
        <v>216</v>
      </c>
      <c r="B218" s="130" t="s">
        <v>873</v>
      </c>
      <c r="C218" s="224" t="str">
        <f t="shared" si="28"/>
        <v>Херсонська обл м.Нова Каховка</v>
      </c>
      <c r="D218" s="130"/>
      <c r="E218" s="130"/>
      <c r="F218" s="130"/>
      <c r="G218" s="224" t="str">
        <f t="shared" si="32"/>
        <v>55</v>
      </c>
      <c r="H218" s="219">
        <f t="shared" si="38"/>
        <v>1</v>
      </c>
      <c r="I218" s="233">
        <v>2</v>
      </c>
      <c r="J218" s="221">
        <f t="shared" si="36"/>
        <v>1</v>
      </c>
      <c r="K218" s="221">
        <f t="shared" si="37"/>
        <v>0</v>
      </c>
      <c r="L218" s="220">
        <f t="shared" si="34"/>
        <v>4.9160000000000004</v>
      </c>
      <c r="M218" s="220">
        <f t="shared" si="35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47" t="str">
        <f t="shared" si="33"/>
        <v>55</v>
      </c>
    </row>
    <row r="219" spans="1:18">
      <c r="A219" s="218">
        <v>217</v>
      </c>
      <c r="B219" s="130" t="s">
        <v>872</v>
      </c>
      <c r="C219" s="224" t="str">
        <f t="shared" si="28"/>
        <v>Нововолинськ</v>
      </c>
      <c r="D219" s="130"/>
      <c r="E219" s="130"/>
      <c r="F219" s="130"/>
      <c r="G219" s="224" t="str">
        <f t="shared" si="32"/>
        <v>8</v>
      </c>
      <c r="H219" s="219">
        <f t="shared" si="38"/>
        <v>1</v>
      </c>
      <c r="I219" s="233">
        <v>2</v>
      </c>
      <c r="J219" s="221">
        <f t="shared" si="36"/>
        <v>1</v>
      </c>
      <c r="K219" s="221">
        <f t="shared" si="37"/>
        <v>0</v>
      </c>
      <c r="L219" s="220">
        <f t="shared" si="34"/>
        <v>4.9160000000000004</v>
      </c>
      <c r="M219" s="220">
        <f t="shared" si="35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47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130"/>
      <c r="E220" s="130"/>
      <c r="F220" s="130"/>
      <c r="G220" s="224" t="str">
        <f t="shared" si="32"/>
        <v>2)</v>
      </c>
      <c r="H220" s="219">
        <f t="shared" si="38"/>
        <v>1</v>
      </c>
      <c r="I220" s="233">
        <v>1</v>
      </c>
      <c r="J220" s="221">
        <f t="shared" si="36"/>
        <v>1</v>
      </c>
      <c r="K220" s="221">
        <f t="shared" si="37"/>
        <v>0</v>
      </c>
      <c r="L220" s="220">
        <f t="shared" si="34"/>
        <v>2.4580000000000002</v>
      </c>
      <c r="M220" s="220">
        <f t="shared" si="35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47" t="str">
        <f t="shared" si="33"/>
        <v>2)</v>
      </c>
    </row>
    <row r="221" spans="1:18">
      <c r="A221" s="218">
        <v>219</v>
      </c>
      <c r="B221" s="130" t="s">
        <v>871</v>
      </c>
      <c r="C221" s="224" t="str">
        <f t="shared" si="28"/>
        <v>Обухів</v>
      </c>
      <c r="D221" s="130"/>
      <c r="E221" s="130"/>
      <c r="F221" s="130"/>
      <c r="G221" s="224" t="str">
        <f t="shared" si="32"/>
        <v>166 Г</v>
      </c>
      <c r="H221" s="219">
        <f t="shared" si="38"/>
        <v>1</v>
      </c>
      <c r="I221" s="233">
        <v>2</v>
      </c>
      <c r="J221" s="221">
        <f t="shared" si="36"/>
        <v>1</v>
      </c>
      <c r="K221" s="221">
        <f t="shared" si="37"/>
        <v>0</v>
      </c>
      <c r="L221" s="220">
        <f t="shared" si="34"/>
        <v>4.9160000000000004</v>
      </c>
      <c r="M221" s="220">
        <f t="shared" si="35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47" t="str">
        <f t="shared" si="33"/>
        <v>166 Г</v>
      </c>
    </row>
    <row r="222" spans="1:18">
      <c r="A222" s="218">
        <v>220</v>
      </c>
      <c r="B222" s="130" t="s">
        <v>870</v>
      </c>
      <c r="C222" s="224" t="str">
        <f t="shared" si="28"/>
        <v>Охтирка</v>
      </c>
      <c r="D222" s="130"/>
      <c r="E222" s="130"/>
      <c r="F222" s="130"/>
      <c r="G222" s="224" t="str">
        <f t="shared" si="32"/>
        <v>3</v>
      </c>
      <c r="H222" s="219">
        <f t="shared" si="38"/>
        <v>1</v>
      </c>
      <c r="I222" s="233">
        <v>2</v>
      </c>
      <c r="J222" s="221">
        <f t="shared" si="36"/>
        <v>1</v>
      </c>
      <c r="K222" s="221">
        <f t="shared" si="37"/>
        <v>0</v>
      </c>
      <c r="L222" s="220">
        <f t="shared" si="34"/>
        <v>4.9160000000000004</v>
      </c>
      <c r="M222" s="220">
        <f t="shared" si="35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47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130"/>
      <c r="E223" s="130"/>
      <c r="F223" s="130"/>
      <c r="G223" s="224" t="str">
        <f t="shared" si="32"/>
        <v>3, ул. Киевская 186)</v>
      </c>
      <c r="H223" s="219">
        <f t="shared" si="38"/>
        <v>1</v>
      </c>
      <c r="I223" s="233">
        <v>5</v>
      </c>
      <c r="J223" s="221">
        <f t="shared" si="36"/>
        <v>1</v>
      </c>
      <c r="K223" s="221">
        <f t="shared" si="37"/>
        <v>0</v>
      </c>
      <c r="L223" s="220">
        <f t="shared" si="34"/>
        <v>12.290000000000001</v>
      </c>
      <c r="M223" s="220">
        <f t="shared" si="35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47" t="str">
        <f t="shared" si="33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8"/>
        <v>Ромни</v>
      </c>
      <c r="D224" s="130"/>
      <c r="E224" s="130"/>
      <c r="F224" s="130"/>
      <c r="G224" s="224" t="str">
        <f t="shared" si="32"/>
        <v>18/6</v>
      </c>
      <c r="H224" s="219">
        <f t="shared" si="38"/>
        <v>1</v>
      </c>
      <c r="I224" s="233">
        <v>2</v>
      </c>
      <c r="J224" s="221">
        <f t="shared" si="36"/>
        <v>1</v>
      </c>
      <c r="K224" s="221">
        <f t="shared" si="37"/>
        <v>0</v>
      </c>
      <c r="L224" s="220">
        <f t="shared" si="34"/>
        <v>4.9160000000000004</v>
      </c>
      <c r="M224" s="220">
        <f t="shared" si="35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47" t="str">
        <f t="shared" si="33"/>
        <v>18/6</v>
      </c>
    </row>
    <row r="225" spans="1:18">
      <c r="A225" s="218">
        <v>223</v>
      </c>
      <c r="B225" s="130" t="s">
        <v>868</v>
      </c>
      <c r="C225" s="224" t="str">
        <f t="shared" si="28"/>
        <v>Славута</v>
      </c>
      <c r="D225" s="130"/>
      <c r="E225" s="130"/>
      <c r="F225" s="130"/>
      <c r="G225" s="224" t="str">
        <f t="shared" si="32"/>
        <v>2</v>
      </c>
      <c r="H225" s="219">
        <f t="shared" si="38"/>
        <v>1</v>
      </c>
      <c r="I225" s="233">
        <v>2</v>
      </c>
      <c r="J225" s="221">
        <f t="shared" si="36"/>
        <v>1</v>
      </c>
      <c r="K225" s="221">
        <f t="shared" si="37"/>
        <v>0</v>
      </c>
      <c r="L225" s="220">
        <f t="shared" si="34"/>
        <v>4.9160000000000004</v>
      </c>
      <c r="M225" s="220">
        <f t="shared" si="35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47" t="str">
        <f t="shared" si="33"/>
        <v>2</v>
      </c>
    </row>
    <row r="226" spans="1:18">
      <c r="A226" s="218">
        <v>224</v>
      </c>
      <c r="B226" s="130" t="s">
        <v>867</v>
      </c>
      <c r="C226" s="224" t="str">
        <f t="shared" si="28"/>
        <v>Старокостянтинів</v>
      </c>
      <c r="D226" s="130"/>
      <c r="E226" s="130"/>
      <c r="F226" s="130"/>
      <c r="G226" s="224" t="str">
        <f t="shared" si="32"/>
        <v>3/17</v>
      </c>
      <c r="H226" s="219">
        <f t="shared" si="38"/>
        <v>1</v>
      </c>
      <c r="I226" s="233">
        <v>2</v>
      </c>
      <c r="J226" s="221">
        <f t="shared" si="36"/>
        <v>1</v>
      </c>
      <c r="K226" s="221">
        <f t="shared" si="37"/>
        <v>0</v>
      </c>
      <c r="L226" s="220">
        <f t="shared" si="34"/>
        <v>4.9160000000000004</v>
      </c>
      <c r="M226" s="220">
        <f t="shared" si="35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47" t="str">
        <f t="shared" si="33"/>
        <v>3/17</v>
      </c>
    </row>
    <row r="227" spans="1:18">
      <c r="A227" s="218">
        <v>225</v>
      </c>
      <c r="B227" s="130" t="s">
        <v>866</v>
      </c>
      <c r="C227" s="224" t="str">
        <f t="shared" si="28"/>
        <v>Тернівка</v>
      </c>
      <c r="D227" s="130"/>
      <c r="E227" s="130"/>
      <c r="F227" s="130"/>
      <c r="G227" s="224" t="str">
        <f t="shared" si="32"/>
        <v>5</v>
      </c>
      <c r="H227" s="219">
        <f t="shared" si="38"/>
        <v>1</v>
      </c>
      <c r="I227" s="233">
        <v>2</v>
      </c>
      <c r="J227" s="221">
        <f t="shared" si="36"/>
        <v>1</v>
      </c>
      <c r="K227" s="221">
        <f t="shared" si="37"/>
        <v>0</v>
      </c>
      <c r="L227" s="220">
        <f t="shared" si="34"/>
        <v>4.9160000000000004</v>
      </c>
      <c r="M227" s="220">
        <f t="shared" si="35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47" t="str">
        <f t="shared" si="33"/>
        <v>5</v>
      </c>
    </row>
    <row r="228" spans="1:18">
      <c r="A228" s="218">
        <v>226</v>
      </c>
      <c r="B228" s="130" t="s">
        <v>864</v>
      </c>
      <c r="C228" s="224" t="str">
        <f t="shared" si="28"/>
        <v>Южноукраїнськ</v>
      </c>
      <c r="D228" s="130"/>
      <c r="E228" s="130"/>
      <c r="F228" s="130"/>
      <c r="G228" s="224" t="str">
        <f t="shared" si="32"/>
        <v>24</v>
      </c>
      <c r="H228" s="219">
        <f t="shared" si="38"/>
        <v>1</v>
      </c>
      <c r="I228" s="233">
        <v>2</v>
      </c>
      <c r="J228" s="221">
        <f t="shared" si="36"/>
        <v>1</v>
      </c>
      <c r="K228" s="221">
        <f t="shared" si="37"/>
        <v>0</v>
      </c>
      <c r="L228" s="220">
        <f t="shared" si="34"/>
        <v>4.9160000000000004</v>
      </c>
      <c r="M228" s="220">
        <f t="shared" si="35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47" t="str">
        <f t="shared" si="33"/>
        <v>24</v>
      </c>
    </row>
    <row r="229" spans="1:18">
      <c r="A229" s="218">
        <v>227</v>
      </c>
      <c r="B229" s="130" t="s">
        <v>865</v>
      </c>
      <c r="C229" s="224" t="str">
        <f t="shared" si="28"/>
        <v>Шепетівка</v>
      </c>
      <c r="D229" s="130"/>
      <c r="E229" s="130"/>
      <c r="F229" s="130"/>
      <c r="G229" s="224" t="str">
        <f t="shared" si="32"/>
        <v>12 А</v>
      </c>
      <c r="H229" s="219">
        <f t="shared" si="38"/>
        <v>1</v>
      </c>
      <c r="I229" s="233">
        <v>2</v>
      </c>
      <c r="J229" s="221">
        <f t="shared" si="36"/>
        <v>1</v>
      </c>
      <c r="K229" s="221">
        <f t="shared" si="37"/>
        <v>0</v>
      </c>
      <c r="L229" s="220">
        <f t="shared" si="34"/>
        <v>4.9160000000000004</v>
      </c>
      <c r="M229" s="220">
        <f t="shared" si="35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47" t="str">
        <f t="shared" si="33"/>
        <v>12 А</v>
      </c>
    </row>
    <row r="230" spans="1:18">
      <c r="A230" s="218">
        <v>228</v>
      </c>
      <c r="B230" s="130" t="s">
        <v>863</v>
      </c>
      <c r="C230" s="224" t="str">
        <f t="shared" si="28"/>
        <v>Чернівці</v>
      </c>
      <c r="D230" s="130"/>
      <c r="E230" s="130"/>
      <c r="F230" s="130"/>
      <c r="G230" s="224" t="str">
        <f t="shared" si="32"/>
        <v>10 А</v>
      </c>
      <c r="H230" s="219">
        <f t="shared" si="38"/>
        <v>1</v>
      </c>
      <c r="I230" s="233">
        <v>2</v>
      </c>
      <c r="J230" s="221">
        <f t="shared" si="36"/>
        <v>1</v>
      </c>
      <c r="K230" s="221">
        <f t="shared" si="37"/>
        <v>0</v>
      </c>
      <c r="L230" s="220">
        <f t="shared" si="34"/>
        <v>4.9160000000000004</v>
      </c>
      <c r="M230" s="220">
        <f t="shared" si="35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47" t="str">
        <f t="shared" si="33"/>
        <v>10 А</v>
      </c>
    </row>
    <row r="231" spans="1:18">
      <c r="A231" s="218">
        <v>229</v>
      </c>
      <c r="B231" s="130" t="s">
        <v>563</v>
      </c>
      <c r="C231" s="224" t="str">
        <f t="shared" si="28"/>
        <v>Дубно</v>
      </c>
      <c r="D231" s="130"/>
      <c r="E231" s="130"/>
      <c r="F231" s="130"/>
      <c r="G231" s="224" t="str">
        <f t="shared" si="32"/>
        <v>119 б</v>
      </c>
      <c r="H231" s="219">
        <f t="shared" si="38"/>
        <v>1</v>
      </c>
      <c r="I231" s="233">
        <v>3</v>
      </c>
      <c r="J231" s="221">
        <f t="shared" si="36"/>
        <v>1</v>
      </c>
      <c r="K231" s="221">
        <f t="shared" si="37"/>
        <v>0</v>
      </c>
      <c r="L231" s="220">
        <f t="shared" si="34"/>
        <v>7.3740000000000006</v>
      </c>
      <c r="M231" s="220">
        <f t="shared" si="35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47" t="str">
        <f t="shared" si="33"/>
        <v>119 б</v>
      </c>
    </row>
    <row r="232" spans="1:18">
      <c r="A232" s="218">
        <v>230</v>
      </c>
      <c r="B232" s="130" t="s">
        <v>862</v>
      </c>
      <c r="C232" s="224" t="str">
        <f t="shared" si="28"/>
        <v>Лозова</v>
      </c>
      <c r="D232" s="130"/>
      <c r="E232" s="130"/>
      <c r="F232" s="130"/>
      <c r="G232" s="224" t="str">
        <f t="shared" si="32"/>
        <v>10</v>
      </c>
      <c r="H232" s="219">
        <f t="shared" si="38"/>
        <v>1</v>
      </c>
      <c r="I232" s="233">
        <v>1</v>
      </c>
      <c r="J232" s="221">
        <f t="shared" si="36"/>
        <v>1</v>
      </c>
      <c r="K232" s="221">
        <f t="shared" si="37"/>
        <v>0</v>
      </c>
      <c r="L232" s="220">
        <f t="shared" si="34"/>
        <v>2.4580000000000002</v>
      </c>
      <c r="M232" s="220">
        <f t="shared" si="35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47" t="str">
        <f t="shared" si="33"/>
        <v>10</v>
      </c>
    </row>
    <row r="233" spans="1:18">
      <c r="A233" s="218">
        <v>231</v>
      </c>
      <c r="B233" s="130" t="s">
        <v>861</v>
      </c>
      <c r="C233" s="224" t="str">
        <f t="shared" si="28"/>
        <v>Приморськ</v>
      </c>
      <c r="D233" s="130"/>
      <c r="E233" s="130"/>
      <c r="F233" s="130"/>
      <c r="G233" s="224" t="str">
        <f t="shared" si="32"/>
        <v>15</v>
      </c>
      <c r="H233" s="219">
        <f t="shared" si="38"/>
        <v>1</v>
      </c>
      <c r="I233" s="233">
        <v>2</v>
      </c>
      <c r="J233" s="221">
        <f t="shared" si="36"/>
        <v>1</v>
      </c>
      <c r="K233" s="221">
        <f t="shared" si="37"/>
        <v>0</v>
      </c>
      <c r="L233" s="220">
        <f t="shared" si="34"/>
        <v>4.9160000000000004</v>
      </c>
      <c r="M233" s="220">
        <f t="shared" si="35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47" t="str">
        <f t="shared" si="33"/>
        <v>15</v>
      </c>
    </row>
    <row r="234" spans="1:18">
      <c r="A234" s="218">
        <v>232</v>
      </c>
      <c r="B234" s="130" t="s">
        <v>860</v>
      </c>
      <c r="C234" s="224" t="str">
        <f t="shared" si="28"/>
        <v>Самбір</v>
      </c>
      <c r="D234" s="130"/>
      <c r="E234" s="130"/>
      <c r="F234" s="130"/>
      <c r="G234" s="224" t="str">
        <f t="shared" si="32"/>
        <v>62  ТЦ "Атлант Сити"</v>
      </c>
      <c r="H234" s="219">
        <f t="shared" si="38"/>
        <v>1</v>
      </c>
      <c r="I234" s="233">
        <v>2</v>
      </c>
      <c r="J234" s="221">
        <f t="shared" si="36"/>
        <v>1</v>
      </c>
      <c r="K234" s="221">
        <f t="shared" si="37"/>
        <v>0</v>
      </c>
      <c r="L234" s="220">
        <f t="shared" si="34"/>
        <v>4.9160000000000004</v>
      </c>
      <c r="M234" s="220">
        <f t="shared" si="35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47" t="str">
        <f t="shared" si="33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8"/>
        <v>Токмак</v>
      </c>
      <c r="D235" s="130"/>
      <c r="E235" s="130"/>
      <c r="F235" s="130"/>
      <c r="G235" s="224" t="str">
        <f t="shared" si="32"/>
        <v>63</v>
      </c>
      <c r="H235" s="219">
        <f t="shared" si="38"/>
        <v>1</v>
      </c>
      <c r="I235" s="233">
        <v>2</v>
      </c>
      <c r="J235" s="221">
        <f t="shared" si="36"/>
        <v>1</v>
      </c>
      <c r="K235" s="221">
        <f t="shared" si="37"/>
        <v>0</v>
      </c>
      <c r="L235" s="220">
        <f t="shared" si="34"/>
        <v>4.9160000000000004</v>
      </c>
      <c r="M235" s="220">
        <f t="shared" si="35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47" t="str">
        <f t="shared" si="33"/>
        <v>63</v>
      </c>
    </row>
    <row r="236" spans="1:18">
      <c r="A236" s="218">
        <v>234</v>
      </c>
      <c r="B236" s="130" t="s">
        <v>858</v>
      </c>
      <c r="C236" s="224" t="str">
        <f t="shared" si="28"/>
        <v>Умань</v>
      </c>
      <c r="D236" s="130"/>
      <c r="E236" s="130"/>
      <c r="F236" s="130"/>
      <c r="G236" s="224" t="str">
        <f t="shared" si="32"/>
        <v>27</v>
      </c>
      <c r="H236" s="219">
        <f t="shared" si="38"/>
        <v>1</v>
      </c>
      <c r="I236" s="233">
        <v>2</v>
      </c>
      <c r="J236" s="221">
        <f t="shared" si="36"/>
        <v>1</v>
      </c>
      <c r="K236" s="221">
        <f t="shared" si="37"/>
        <v>0</v>
      </c>
      <c r="L236" s="220">
        <f t="shared" si="34"/>
        <v>4.9160000000000004</v>
      </c>
      <c r="M236" s="220">
        <f t="shared" si="35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47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2022-01-06T12:30:38Z</dcterms:modified>
</cp:coreProperties>
</file>